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Users\makii\Desktop\データ集バグ\"/>
    </mc:Choice>
  </mc:AlternateContent>
  <xr:revisionPtr revIDLastSave="0" documentId="8_{6E942E5C-127F-4289-9345-9533F45C7DB7}" xr6:coauthVersionLast="47" xr6:coauthVersionMax="47" xr10:uidLastSave="{00000000-0000-0000-0000-000000000000}"/>
  <bookViews>
    <workbookView xWindow="-110" yWindow="-110" windowWidth="19420" windowHeight="10420" tabRatio="715" firstSheet="1" activeTab="1" xr2:uid="{00000000-000D-0000-FFFF-FFFF00000000}"/>
  </bookViews>
  <sheets>
    <sheet name="NameDef" sheetId="24" state="hidden" r:id="rId1"/>
    <sheet name="評価支援シート（一次予防分野）" sheetId="29" r:id="rId2"/>
    <sheet name="評価支援シート（早期発見・検診）" sheetId="35" r:id="rId3"/>
    <sheet name="評価支援シート（医療提供体制）" sheetId="33" r:id="rId4"/>
    <sheet name="評価支援シート（療法分野）" sheetId="17" r:id="rId5"/>
    <sheet name="評価支援シート（チーム医療分野）" sheetId="16" r:id="rId6"/>
    <sheet name="評価支援シート（ゲノム分野）" sheetId="15" r:id="rId7"/>
    <sheet name="評価支援シート（緩和ケア分野）" sheetId="11" r:id="rId8"/>
    <sheet name="評価支援シート（相談支援分野）" sheetId="10" r:id="rId9"/>
    <sheet name="評価支援シート（在宅分野）" sheetId="28" r:id="rId10"/>
    <sheet name="評価支援シート（社会分野）" sheetId="9" r:id="rId11"/>
    <sheet name="国表" sheetId="26" state="hidden" r:id="rId12"/>
    <sheet name="都道府県表" sheetId="27" state="hidden" r:id="rId13"/>
    <sheet name="二次医療圏表" sheetId="30" state="hidden" r:id="rId14"/>
    <sheet name="都道府県表（NDB-SCR）" sheetId="12" state="hidden" r:id="rId15"/>
    <sheet name="二次医療圏表（NDB-SCR）" sheetId="32" state="hidden" r:id="rId16"/>
  </sheets>
  <definedNames>
    <definedName name="_xlnm._FilterDatabase" localSheetId="11" hidden="1">国表!$A$6:$AI$6</definedName>
    <definedName name="_xlnm._FilterDatabase" localSheetId="12" hidden="1">都道府県表!$A$6:$AI$53</definedName>
    <definedName name="_xlnm._FilterDatabase" localSheetId="14" hidden="1">'都道府県表（NDB-SCR）'!$A$6:$JE$53</definedName>
    <definedName name="_xlnm._FilterDatabase" localSheetId="13" hidden="1">二次医療圏表!$A$6:$HI$341</definedName>
    <definedName name="_xlnm._FilterDatabase" localSheetId="15" hidden="1">'二次医療圏表（NDB-SCR）'!$A$6:$JE$6</definedName>
    <definedName name="愛知県">NameDef!$B$132:$V$132</definedName>
    <definedName name="愛媛県">NameDef!$B$147:$V$147</definedName>
    <definedName name="茨城県">NameDef!$B$117:$V$117</definedName>
    <definedName name="岡山県">NameDef!$B$142:$V$142</definedName>
    <definedName name="沖縄県">NameDef!$B$156:$V$156</definedName>
    <definedName name="各種がんの5年相対生存率">NameDef!$A$10:$I$10</definedName>
    <definedName name="各種がんの死亡率">NameDef!$A$16:$M$16</definedName>
    <definedName name="各種がんの罹患率">NameDef!$A$22:$G$22</definedName>
    <definedName name="岩手県">NameDef!$B$112:$V$112</definedName>
    <definedName name="岐阜県">NameDef!$B$130:$V$130</definedName>
    <definedName name="宮崎県">NameDef!$B$154:$V$154</definedName>
    <definedName name="宮城県">NameDef!$B$113:$V$113</definedName>
    <definedName name="京都府">NameDef!$B$135:$V$135</definedName>
    <definedName name="熊本県">NameDef!$B$152:$V$152</definedName>
    <definedName name="群馬県">NameDef!$B$119:$V$119</definedName>
    <definedName name="広島県">NameDef!$B$143:$V$143</definedName>
    <definedName name="香川県">NameDef!$B$146:$V$146</definedName>
    <definedName name="高知県">NameDef!$B$148:$V$148</definedName>
    <definedName name="佐賀県">NameDef!$B$150:$V$150</definedName>
    <definedName name="在宅がん医療の提供量">NameDef!$A$13:$K$13</definedName>
    <definedName name="埼玉県">NameDef!$B$120:$V$120</definedName>
    <definedName name="三重県">NameDef!$B$133:$V$133</definedName>
    <definedName name="山形県">NameDef!$B$115:$V$115</definedName>
    <definedName name="山口県">NameDef!$B$144:$V$144</definedName>
    <definedName name="山梨県">NameDef!$B$128:$V$128</definedName>
    <definedName name="滋賀県">NameDef!$B$134:$V$134</definedName>
    <definedName name="鹿児島県">NameDef!$B$155:$V$155</definedName>
    <definedName name="手術の標準的治療">NameDef!$A$1:$AC$1</definedName>
    <definedName name="秋田県">NameDef!$B$114:$V$114</definedName>
    <definedName name="新潟県">NameDef!$B$124:$V$124</definedName>
    <definedName name="神奈川県">NameDef!$B$123:$V$123</definedName>
    <definedName name="青森県">NameDef!$B$111:$V$111</definedName>
    <definedName name="静岡県">NameDef!$B$131:$V$131</definedName>
    <definedName name="石川県">NameDef!$B$126:$V$126</definedName>
    <definedName name="千葉県">NameDef!$B$121:$V$121</definedName>
    <definedName name="全がんの死亡率">NameDef!$A$19:$D$19</definedName>
    <definedName name="大阪府">NameDef!$B$136:$V$136</definedName>
    <definedName name="大分県">NameDef!$B$153:$V$153</definedName>
    <definedName name="長崎県">NameDef!$B$151:$V$151</definedName>
    <definedName name="長野県">NameDef!$B$129:$V$129</definedName>
    <definedName name="鳥取県">NameDef!$B$140:$V$140</definedName>
    <definedName name="都道府県">'都道府県表（NDB-SCR）'!$C$7:$C$53</definedName>
    <definedName name="島根県">NameDef!$B$141:$V$141</definedName>
    <definedName name="東京都">NameDef!$B$122:$V$122</definedName>
    <definedName name="徳島県">NameDef!$B$145:$V$145</definedName>
    <definedName name="栃木県">NameDef!$B$118:$V$118</definedName>
    <definedName name="奈良県">NameDef!$B$138:$V$138</definedName>
    <definedName name="富山県">NameDef!$B$125:$V$125</definedName>
    <definedName name="福井県">NameDef!$B$127:$V$127</definedName>
    <definedName name="福岡県">NameDef!$B$149:$V$149</definedName>
    <definedName name="福島県">NameDef!$B$116:$V$116</definedName>
    <definedName name="兵庫県">NameDef!$B$137:$V$137</definedName>
    <definedName name="放射線の標準的治療">NameDef!$A$4:$CE$4</definedName>
    <definedName name="北海道">NameDef!$B$110:$V$110</definedName>
    <definedName name="薬物療法の標準的治療">NameDef!$A$7:$AA$7</definedName>
    <definedName name="和歌山県">NameDef!$B$139:$V$139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9" l="1"/>
  <c r="C3" i="35"/>
  <c r="P19" i="35"/>
  <c r="P18" i="35"/>
  <c r="P12" i="29"/>
  <c r="P11" i="29"/>
  <c r="I13" i="33"/>
  <c r="H13" i="33" s="1"/>
  <c r="I35" i="35"/>
  <c r="I30" i="35"/>
  <c r="I34" i="35"/>
  <c r="I29" i="35"/>
  <c r="P14" i="35" l="1"/>
  <c r="O14" i="35" s="1"/>
  <c r="P13" i="35"/>
  <c r="O13" i="35" s="1"/>
  <c r="P12" i="35"/>
  <c r="O12" i="35" s="1"/>
  <c r="P11" i="35"/>
  <c r="O11" i="35" s="1"/>
  <c r="Q11" i="17" a="1"/>
  <c r="Q15" i="17" a="1"/>
  <c r="Q17" i="17" a="1"/>
  <c r="Q14" i="17" a="1"/>
  <c r="Q16" i="17" a="1"/>
  <c r="Q19" i="17" a="1"/>
  <c r="Q13" i="17" a="1"/>
  <c r="Q12" i="17" a="1"/>
  <c r="Q18" i="17" a="1"/>
  <c r="Q18" i="17" l="1"/>
  <c r="Q19" i="17"/>
  <c r="Q17" i="17"/>
  <c r="Q16" i="17"/>
  <c r="Q14" i="17"/>
  <c r="Q11" i="17"/>
  <c r="Q15" i="17"/>
  <c r="Q13" i="17"/>
  <c r="Q12" i="17"/>
  <c r="I41" i="35"/>
  <c r="H41" i="35" s="1"/>
  <c r="I40" i="35"/>
  <c r="H40" i="35" s="1"/>
  <c r="I38" i="35"/>
  <c r="H38" i="35" s="1"/>
  <c r="I37" i="35"/>
  <c r="H37" i="35" s="1"/>
  <c r="H35" i="35"/>
  <c r="H34" i="35"/>
  <c r="H30" i="35"/>
  <c r="H29" i="35"/>
  <c r="I25" i="35"/>
  <c r="H25" i="35" s="1"/>
  <c r="I24" i="35"/>
  <c r="H24" i="35" s="1"/>
  <c r="I22" i="35"/>
  <c r="H22" i="35" s="1"/>
  <c r="I21" i="35"/>
  <c r="H21" i="35" s="1"/>
  <c r="I20" i="35"/>
  <c r="H20" i="35" s="1"/>
  <c r="I19" i="35"/>
  <c r="H19" i="35" s="1"/>
  <c r="I18" i="35"/>
  <c r="H18" i="35" s="1"/>
  <c r="I17" i="35"/>
  <c r="H17" i="35" s="1"/>
  <c r="O18" i="35"/>
  <c r="I13" i="35"/>
  <c r="H13" i="35" s="1"/>
  <c r="I11" i="35"/>
  <c r="H11" i="35" s="1"/>
  <c r="P23" i="35"/>
  <c r="O23" i="35" s="1"/>
  <c r="Q23" i="35" a="1"/>
  <c r="Q23" i="35" l="1"/>
  <c r="P22" i="35"/>
  <c r="O22" i="35" s="1"/>
  <c r="Q22" i="35" a="1"/>
  <c r="Q22" i="35" l="1"/>
  <c r="P21" i="35"/>
  <c r="O21" i="35" s="1"/>
  <c r="Q21" i="35" a="1"/>
  <c r="Q21" i="35" l="1"/>
  <c r="P20" i="35"/>
  <c r="O20" i="35" s="1"/>
  <c r="Q20" i="35" a="1"/>
  <c r="Q20" i="35" l="1"/>
  <c r="O19" i="35"/>
  <c r="Q19" i="35" a="1"/>
  <c r="Q19" i="35" l="1"/>
  <c r="S7" i="35"/>
  <c r="R7" i="35"/>
  <c r="L7" i="35"/>
  <c r="K7" i="35"/>
  <c r="C5" i="35" a="1"/>
  <c r="C5" i="35" s="1"/>
  <c r="S20" i="35" a="1"/>
  <c r="S21" i="35" a="1"/>
  <c r="L20" i="35" a="1"/>
  <c r="K37" i="35" a="1"/>
  <c r="R23" i="35" a="1"/>
  <c r="K25" i="35" a="1"/>
  <c r="K35" i="35" a="1"/>
  <c r="R20" i="35" a="1"/>
  <c r="R19" i="35" a="1"/>
  <c r="K29" i="35" a="1"/>
  <c r="R18" i="35" a="1"/>
  <c r="K19" i="35" a="1"/>
  <c r="Q18" i="35" a="1"/>
  <c r="K18" i="35" a="1"/>
  <c r="K38" i="35" a="1"/>
  <c r="K30" i="35" a="1"/>
  <c r="K17" i="35" a="1"/>
  <c r="K22" i="35" a="1"/>
  <c r="R22" i="35" a="1"/>
  <c r="K34" i="35" a="1"/>
  <c r="K11" i="35" a="1"/>
  <c r="L30" i="35" a="1"/>
  <c r="K40" i="35" a="1"/>
  <c r="K13" i="35" a="1"/>
  <c r="L29" i="35" a="1"/>
  <c r="K20" i="35" a="1"/>
  <c r="R21" i="35" a="1"/>
  <c r="S21" i="35" l="1"/>
  <c r="S20" i="35"/>
  <c r="L29" i="35"/>
  <c r="L30" i="35"/>
  <c r="K40" i="35"/>
  <c r="K38" i="35"/>
  <c r="K37" i="35"/>
  <c r="K34" i="35"/>
  <c r="K35" i="35"/>
  <c r="K29" i="35"/>
  <c r="K30" i="35"/>
  <c r="K20" i="35"/>
  <c r="K22" i="35"/>
  <c r="K18" i="35"/>
  <c r="K19" i="35"/>
  <c r="K17" i="35"/>
  <c r="K25" i="35"/>
  <c r="L20" i="35"/>
  <c r="K13" i="35"/>
  <c r="R23" i="35"/>
  <c r="R22" i="35"/>
  <c r="R21" i="35"/>
  <c r="R20" i="35"/>
  <c r="R19" i="35"/>
  <c r="R18" i="35"/>
  <c r="Q18" i="35"/>
  <c r="K11" i="35"/>
  <c r="L17" i="35" a="1"/>
  <c r="L37" i="35" a="1"/>
  <c r="L19" i="35" a="1"/>
  <c r="R12" i="35" a="1"/>
  <c r="R11" i="35" a="1"/>
  <c r="R14" i="35" a="1"/>
  <c r="L21" i="35" a="1"/>
  <c r="R13" i="35" a="1"/>
  <c r="L22" i="35" a="1"/>
  <c r="L38" i="35" a="1"/>
  <c r="K41" i="35" a="1"/>
  <c r="L18" i="35" a="1"/>
  <c r="K24" i="35" a="1"/>
  <c r="K21" i="35" a="1"/>
  <c r="L22" i="35" l="1"/>
  <c r="L17" i="35"/>
  <c r="K41" i="35"/>
  <c r="L19" i="35"/>
  <c r="K21" i="35"/>
  <c r="R11" i="35"/>
  <c r="L37" i="35"/>
  <c r="L38" i="35"/>
  <c r="L21" i="35"/>
  <c r="L18" i="35"/>
  <c r="K24" i="35"/>
  <c r="R13" i="35"/>
  <c r="R14" i="35"/>
  <c r="R12" i="35"/>
  <c r="P24" i="29" l="1"/>
  <c r="O24" i="29" s="1"/>
  <c r="P23" i="29"/>
  <c r="O23" i="29" s="1"/>
  <c r="P14" i="29"/>
  <c r="O14" i="29" s="1"/>
  <c r="P13" i="29"/>
  <c r="O13" i="29" s="1"/>
  <c r="O12" i="29"/>
  <c r="O11" i="29"/>
  <c r="R13" i="29" a="1"/>
  <c r="R12" i="29" a="1"/>
  <c r="R11" i="29" a="1"/>
  <c r="Q23" i="29" a="1"/>
  <c r="R14" i="29" a="1"/>
  <c r="Q23" i="29" l="1"/>
  <c r="R11" i="29"/>
  <c r="R13" i="29"/>
  <c r="R14" i="29"/>
  <c r="R12" i="29"/>
  <c r="P18" i="33"/>
  <c r="O18" i="33" s="1"/>
  <c r="P17" i="33"/>
  <c r="O17" i="33" s="1"/>
  <c r="P16" i="33"/>
  <c r="O16" i="33" s="1"/>
  <c r="P15" i="33"/>
  <c r="O15" i="33" s="1"/>
  <c r="P14" i="33"/>
  <c r="O14" i="33" s="1"/>
  <c r="P13" i="33"/>
  <c r="O13" i="33" s="1"/>
  <c r="P12" i="33"/>
  <c r="O12" i="33" s="1"/>
  <c r="R24" i="29" a="1"/>
  <c r="Q14" i="29" a="1"/>
  <c r="R27" i="29" a="1"/>
  <c r="Q26" i="29" a="1"/>
  <c r="Q11" i="29" a="1"/>
  <c r="R26" i="29" a="1"/>
  <c r="Q12" i="29" a="1"/>
  <c r="Q27" i="29" a="1"/>
  <c r="Q24" i="29" a="1"/>
  <c r="Q13" i="29" a="1"/>
  <c r="R23" i="29" a="1"/>
  <c r="R23" i="29" l="1"/>
  <c r="Q24" i="29"/>
  <c r="R24" i="29"/>
  <c r="Q14" i="29"/>
  <c r="Q11" i="29"/>
  <c r="Q13" i="29"/>
  <c r="Q12" i="29"/>
  <c r="Q26" i="29"/>
  <c r="R26" i="29"/>
  <c r="Q27" i="29"/>
  <c r="R27" i="29"/>
  <c r="P11" i="33"/>
  <c r="O11" i="33" s="1"/>
  <c r="S7" i="33"/>
  <c r="R7" i="33"/>
  <c r="L7" i="33"/>
  <c r="K7" i="33"/>
  <c r="C5" i="33" a="1"/>
  <c r="C5" i="33" s="1"/>
  <c r="C3" i="33"/>
  <c r="R13" i="33" a="1"/>
  <c r="K35" i="33" a="1"/>
  <c r="K31" i="33" a="1"/>
  <c r="K42" i="33" a="1"/>
  <c r="K25" i="33" a="1"/>
  <c r="K17" i="33" a="1"/>
  <c r="K43" i="33" a="1"/>
  <c r="K30" i="33" a="1"/>
  <c r="K44" i="33" a="1"/>
  <c r="K29" i="33" a="1"/>
  <c r="K40" i="33" a="1"/>
  <c r="K33" i="33" a="1"/>
  <c r="K39" i="33" a="1"/>
  <c r="R18" i="33" a="1"/>
  <c r="R22" i="33" a="1"/>
  <c r="K24" i="33" a="1"/>
  <c r="Q12" i="33" a="1"/>
  <c r="R17" i="33" a="1"/>
  <c r="R20" i="33" a="1"/>
  <c r="L29" i="33" a="1"/>
  <c r="K19" i="33" a="1"/>
  <c r="K21" i="33" a="1"/>
  <c r="R15" i="33" a="1"/>
  <c r="K41" i="33" a="1"/>
  <c r="R12" i="33" a="1"/>
  <c r="R14" i="33" a="1"/>
  <c r="R11" i="33" a="1"/>
  <c r="R16" i="33" a="1"/>
  <c r="K23" i="33" a="1"/>
  <c r="K13" i="33" a="1"/>
  <c r="K13" i="33" l="1"/>
  <c r="K42" i="33"/>
  <c r="K44" i="33"/>
  <c r="K43" i="33"/>
  <c r="K41" i="33"/>
  <c r="K39" i="33"/>
  <c r="K40" i="33"/>
  <c r="K29" i="33"/>
  <c r="K31" i="33"/>
  <c r="K30" i="33"/>
  <c r="L29" i="33"/>
  <c r="K35" i="33"/>
  <c r="K33" i="33"/>
  <c r="K21" i="33"/>
  <c r="K19" i="33"/>
  <c r="K17" i="33"/>
  <c r="K25" i="33"/>
  <c r="K24" i="33"/>
  <c r="K23" i="33"/>
  <c r="R22" i="33"/>
  <c r="R20" i="33"/>
  <c r="R14" i="33"/>
  <c r="R16" i="33"/>
  <c r="R13" i="33"/>
  <c r="R18" i="33"/>
  <c r="R15" i="33"/>
  <c r="Q12" i="33"/>
  <c r="R17" i="33"/>
  <c r="R12" i="33"/>
  <c r="R11" i="33"/>
  <c r="L39" i="33" a="1"/>
  <c r="L41" i="33" a="1"/>
  <c r="L24" i="33" a="1"/>
  <c r="L42" i="33" a="1"/>
  <c r="L23" i="33" a="1"/>
  <c r="L30" i="33" a="1"/>
  <c r="L44" i="33" a="1"/>
  <c r="L43" i="33" a="1"/>
  <c r="L25" i="33" a="1"/>
  <c r="L40" i="33" a="1"/>
  <c r="Q11" i="33" a="1"/>
  <c r="L31" i="33" a="1"/>
  <c r="L23" i="33" l="1"/>
  <c r="L40" i="33"/>
  <c r="L24" i="33"/>
  <c r="L44" i="33"/>
  <c r="L43" i="33"/>
  <c r="L30" i="33"/>
  <c r="L42" i="33"/>
  <c r="L39" i="33"/>
  <c r="L25" i="33"/>
  <c r="L41" i="33"/>
  <c r="L31" i="33"/>
  <c r="Q11" i="33"/>
  <c r="H30" i="28" l="1"/>
  <c r="JF3" i="12"/>
  <c r="JH2" i="12"/>
  <c r="JH3" i="12" s="1"/>
  <c r="JG2" i="12"/>
  <c r="JG3" i="12" s="1"/>
  <c r="C5" i="28" a="1"/>
  <c r="C5" i="28" s="1"/>
  <c r="C3" i="28"/>
  <c r="R7" i="29"/>
  <c r="K7" i="29"/>
  <c r="S7" i="28"/>
  <c r="R7" i="28"/>
  <c r="L7" i="28"/>
  <c r="K7" i="28"/>
  <c r="K27" i="29" a="1"/>
  <c r="J27" i="29" a="1"/>
  <c r="R19" i="28" a="1"/>
  <c r="K12" i="28" a="1"/>
  <c r="Q18" i="29" a="1"/>
  <c r="J37" i="29" a="1"/>
  <c r="K30" i="28" a="1"/>
  <c r="J18" i="28" a="1"/>
  <c r="J29" i="29" a="1"/>
  <c r="R16" i="29" a="1"/>
  <c r="R21" i="28" a="1"/>
  <c r="J26" i="29" a="1"/>
  <c r="L24" i="28" a="1"/>
  <c r="J12" i="28" a="1"/>
  <c r="Q19" i="29" a="1"/>
  <c r="K36" i="29" a="1"/>
  <c r="K11" i="29" a="1"/>
  <c r="K26" i="29" a="1"/>
  <c r="R20" i="28" a="1"/>
  <c r="R17" i="29" a="1"/>
  <c r="R19" i="29" a="1"/>
  <c r="Q21" i="28" a="1"/>
  <c r="Q19" i="28" a="1"/>
  <c r="Q17" i="29" a="1"/>
  <c r="K12" i="29" a="1"/>
  <c r="J36" i="29" a="1"/>
  <c r="J11" i="29" a="1"/>
  <c r="J30" i="29" a="1"/>
  <c r="Q16" i="29" a="1"/>
  <c r="J12" i="29" a="1"/>
  <c r="K29" i="29" a="1"/>
  <c r="K37" i="29" a="1"/>
  <c r="J11" i="28" a="1"/>
  <c r="K11" i="28" a="1"/>
  <c r="R18" i="29" a="1"/>
  <c r="Q20" i="28" a="1"/>
  <c r="K30" i="29" a="1"/>
  <c r="K18" i="28" a="1"/>
  <c r="K14" i="28" a="1"/>
  <c r="J11" i="29" l="1"/>
  <c r="K12" i="29"/>
  <c r="J12" i="29"/>
  <c r="K11" i="29"/>
  <c r="K26" i="29"/>
  <c r="J27" i="29"/>
  <c r="J26" i="29"/>
  <c r="K27" i="29"/>
  <c r="J30" i="29"/>
  <c r="J29" i="29"/>
  <c r="K30" i="29"/>
  <c r="K29" i="29"/>
  <c r="J37" i="29"/>
  <c r="K37" i="29"/>
  <c r="J36" i="29"/>
  <c r="K36" i="29"/>
  <c r="Q18" i="29"/>
  <c r="R18" i="29"/>
  <c r="R16" i="29"/>
  <c r="Q19" i="29"/>
  <c r="Q16" i="29"/>
  <c r="Q17" i="29"/>
  <c r="R17" i="29"/>
  <c r="R19" i="29"/>
  <c r="K18" i="28"/>
  <c r="J18" i="28"/>
  <c r="K30" i="28"/>
  <c r="L24" i="28"/>
  <c r="K14" i="28"/>
  <c r="JI2" i="12"/>
  <c r="J12" i="28"/>
  <c r="K12" i="28"/>
  <c r="K11" i="28"/>
  <c r="J11" i="28"/>
  <c r="Q20" i="28"/>
  <c r="R21" i="28"/>
  <c r="Q21" i="28"/>
  <c r="R20" i="28"/>
  <c r="Q19" i="28"/>
  <c r="R19" i="28"/>
  <c r="L22" i="28" a="1"/>
  <c r="K16" i="28" a="1"/>
  <c r="K15" i="28" a="1"/>
  <c r="L15" i="28" a="1"/>
  <c r="L12" i="28" a="1"/>
  <c r="L28" i="28" a="1"/>
  <c r="L26" i="28" a="1"/>
  <c r="S20" i="28" a="1"/>
  <c r="L25" i="28" a="1"/>
  <c r="S19" i="28" a="1"/>
  <c r="L23" i="28" a="1"/>
  <c r="S21" i="28" a="1"/>
  <c r="L14" i="28" a="1"/>
  <c r="L16" i="28" a="1"/>
  <c r="L11" i="28" a="1"/>
  <c r="L27" i="28" a="1"/>
  <c r="L30" i="28" a="1"/>
  <c r="L18" i="28" a="1"/>
  <c r="L11" i="28" l="1"/>
  <c r="L15" i="28"/>
  <c r="S21" i="28"/>
  <c r="K15" i="28"/>
  <c r="L14" i="28"/>
  <c r="L23" i="28"/>
  <c r="K16" i="28"/>
  <c r="L18" i="28"/>
  <c r="S19" i="28"/>
  <c r="L12" i="28"/>
  <c r="L28" i="28"/>
  <c r="L16" i="28"/>
  <c r="L30" i="28"/>
  <c r="S20" i="28"/>
  <c r="L25" i="28"/>
  <c r="L27" i="28"/>
  <c r="L26" i="28"/>
  <c r="L22" i="28"/>
  <c r="JI3" i="12"/>
  <c r="JJ2" i="12"/>
  <c r="JJ3" i="12" l="1"/>
  <c r="JK2" i="12"/>
  <c r="K22" i="28" a="1"/>
  <c r="K22" i="28" l="1"/>
  <c r="JK3" i="12"/>
  <c r="JL2" i="12"/>
  <c r="K24" i="28" a="1"/>
  <c r="K23" i="28" a="1"/>
  <c r="K23" i="28" l="1"/>
  <c r="K24" i="28"/>
  <c r="JL3" i="12"/>
  <c r="JM2" i="12"/>
  <c r="JM3" i="12" l="1"/>
  <c r="JN2" i="12"/>
  <c r="C3" i="17"/>
  <c r="C3" i="16"/>
  <c r="C3" i="15"/>
  <c r="C3" i="11"/>
  <c r="C3" i="10"/>
  <c r="C3" i="9"/>
  <c r="H29" i="17"/>
  <c r="H23" i="17"/>
  <c r="H13" i="17"/>
  <c r="K25" i="28" a="1"/>
  <c r="K11" i="9" a="1"/>
  <c r="R12" i="17" a="1"/>
  <c r="R18" i="17" a="1"/>
  <c r="R19" i="17" a="1"/>
  <c r="K11" i="9" l="1"/>
  <c r="K25" i="28"/>
  <c r="R12" i="17"/>
  <c r="R18" i="17"/>
  <c r="R19" i="17"/>
  <c r="JN3" i="12"/>
  <c r="JO2" i="12"/>
  <c r="JO3" i="12" s="1"/>
  <c r="R15" i="17" a="1"/>
  <c r="K31" i="10" a="1"/>
  <c r="R13" i="17" a="1"/>
  <c r="K23" i="10" a="1"/>
  <c r="R17" i="17" a="1"/>
  <c r="R11" i="11" a="1"/>
  <c r="K21" i="10" a="1"/>
  <c r="R15" i="11" a="1"/>
  <c r="R11" i="17" a="1"/>
  <c r="K28" i="28" a="1"/>
  <c r="R16" i="17" a="1"/>
  <c r="R14" i="17" a="1"/>
  <c r="R13" i="11" a="1"/>
  <c r="K31" i="10" l="1"/>
  <c r="K21" i="10"/>
  <c r="R11" i="11"/>
  <c r="K23" i="10"/>
  <c r="R15" i="11"/>
  <c r="R13" i="11"/>
  <c r="K28" i="28"/>
  <c r="R11" i="17"/>
  <c r="R14" i="17"/>
  <c r="R13" i="17"/>
  <c r="R15" i="17"/>
  <c r="R16" i="17"/>
  <c r="R17" i="17"/>
  <c r="BN3" i="26"/>
  <c r="R7" i="17"/>
  <c r="K7" i="17"/>
  <c r="R7" i="16"/>
  <c r="K7" i="16"/>
  <c r="R7" i="15"/>
  <c r="K7" i="15"/>
  <c r="K29" i="17" a="1"/>
  <c r="R21" i="17" a="1"/>
  <c r="J33" i="11" a="1"/>
  <c r="R27" i="17" a="1"/>
  <c r="J23" i="11" a="1"/>
  <c r="J38" i="35" a="1"/>
  <c r="R11" i="16" a="1"/>
  <c r="K23" i="17" a="1"/>
  <c r="K46" i="17" a="1"/>
  <c r="R25" i="17" a="1"/>
  <c r="K21" i="16" a="1"/>
  <c r="R23" i="17" a="1"/>
  <c r="R15" i="16" a="1"/>
  <c r="Q11" i="11" a="1"/>
  <c r="Q16" i="33" a="1"/>
  <c r="J25" i="11" a="1"/>
  <c r="K26" i="28" a="1"/>
  <c r="Q14" i="35" a="1"/>
  <c r="K39" i="17" a="1"/>
  <c r="K45" i="17" a="1"/>
  <c r="K17" i="15" a="1"/>
  <c r="J27" i="11" a="1"/>
  <c r="K38" i="17" a="1"/>
  <c r="J22" i="35" a="1"/>
  <c r="K17" i="16" a="1"/>
  <c r="K47" i="17" a="1"/>
  <c r="J33" i="33" a="1"/>
  <c r="J25" i="35" a="1"/>
  <c r="K37" i="17" a="1"/>
  <c r="K27" i="28" a="1"/>
  <c r="K23" i="16" a="1"/>
  <c r="K26" i="28" l="1"/>
  <c r="K27" i="28"/>
  <c r="J22" i="35"/>
  <c r="J38" i="35"/>
  <c r="J25" i="35"/>
  <c r="Q14" i="35"/>
  <c r="J33" i="33"/>
  <c r="Q16" i="33"/>
  <c r="R27" i="17"/>
  <c r="R25" i="17"/>
  <c r="R23" i="17"/>
  <c r="R21" i="17"/>
  <c r="K23" i="16"/>
  <c r="K21" i="16"/>
  <c r="R15" i="16"/>
  <c r="R11" i="16"/>
  <c r="K17" i="15"/>
  <c r="J33" i="11"/>
  <c r="J27" i="11"/>
  <c r="J25" i="11"/>
  <c r="J23" i="11"/>
  <c r="Q11" i="11"/>
  <c r="K29" i="17"/>
  <c r="K23" i="17"/>
  <c r="K45" i="17"/>
  <c r="K47" i="17"/>
  <c r="K46" i="17"/>
  <c r="K38" i="17"/>
  <c r="K39" i="17"/>
  <c r="K37" i="17"/>
  <c r="K17" i="16"/>
  <c r="J13" i="9" a="1"/>
  <c r="J35" i="35" a="1"/>
  <c r="J18" i="35" a="1"/>
  <c r="J13" i="10" a="1"/>
  <c r="J11" i="10" a="1"/>
  <c r="J23" i="10" a="1"/>
  <c r="J34" i="35" a="1"/>
  <c r="Q14" i="33" a="1"/>
  <c r="J40" i="35" a="1"/>
  <c r="J37" i="11" a="1"/>
  <c r="J19" i="9" a="1"/>
  <c r="Q18" i="33" a="1"/>
  <c r="J37" i="35" a="1"/>
  <c r="J35" i="11" a="1"/>
  <c r="Q15" i="16" a="1"/>
  <c r="Q17" i="11" a="1"/>
  <c r="Q15" i="11" a="1"/>
  <c r="Q11" i="35" a="1"/>
  <c r="Q23" i="17" a="1"/>
  <c r="J29" i="35" a="1"/>
  <c r="Q20" i="33" a="1"/>
  <c r="J17" i="35" a="1"/>
  <c r="J21" i="16" a="1"/>
  <c r="J13" i="35" a="1"/>
  <c r="J19" i="33" a="1"/>
  <c r="J17" i="33" a="1"/>
  <c r="J21" i="33" a="1"/>
  <c r="Q12" i="35" a="1"/>
  <c r="Q13" i="33" a="1"/>
  <c r="Q11" i="10" a="1"/>
  <c r="J24" i="35" a="1"/>
  <c r="Q13" i="10" a="1"/>
  <c r="Q11" i="9" a="1"/>
  <c r="J41" i="35" a="1"/>
  <c r="J30" i="35" a="1"/>
  <c r="J11" i="35" a="1"/>
  <c r="Q17" i="9" a="1"/>
  <c r="J17" i="9" a="1"/>
  <c r="Q17" i="33" a="1"/>
  <c r="Q13" i="9" a="1"/>
  <c r="J23" i="16" a="1"/>
  <c r="Q25" i="17" a="1"/>
  <c r="J31" i="10" a="1"/>
  <c r="J11" i="9" a="1"/>
  <c r="Q22" i="33" a="1"/>
  <c r="Q15" i="33" a="1"/>
  <c r="Q27" i="17" a="1"/>
  <c r="J21" i="10" a="1"/>
  <c r="J19" i="35" a="1"/>
  <c r="Q13" i="35" a="1"/>
  <c r="J39" i="11" a="1"/>
  <c r="Q21" i="17" a="1"/>
  <c r="J13" i="33" a="1"/>
  <c r="J35" i="33" a="1"/>
  <c r="J31" i="11" a="1"/>
  <c r="J21" i="35" a="1"/>
  <c r="J17" i="15" a="1"/>
  <c r="Q11" i="16" a="1"/>
  <c r="J20" i="35" a="1"/>
  <c r="Q13" i="11" a="1"/>
  <c r="J27" i="10" a="1"/>
  <c r="Q19" i="9" a="1"/>
  <c r="Q11" i="9" l="1"/>
  <c r="J13" i="35"/>
  <c r="J19" i="9"/>
  <c r="J18" i="35"/>
  <c r="Q22" i="33"/>
  <c r="J21" i="16"/>
  <c r="J13" i="33"/>
  <c r="J35" i="11"/>
  <c r="J31" i="11"/>
  <c r="Q19" i="9"/>
  <c r="J13" i="10"/>
  <c r="J21" i="35"/>
  <c r="J11" i="35"/>
  <c r="J35" i="35"/>
  <c r="Q15" i="16"/>
  <c r="J31" i="10"/>
  <c r="Q23" i="17"/>
  <c r="Q18" i="33"/>
  <c r="J17" i="15"/>
  <c r="Q15" i="33"/>
  <c r="Q13" i="33"/>
  <c r="J34" i="35"/>
  <c r="Q21" i="17"/>
  <c r="Q13" i="11"/>
  <c r="J37" i="35"/>
  <c r="J11" i="10"/>
  <c r="Q27" i="17"/>
  <c r="Q17" i="9"/>
  <c r="J29" i="35"/>
  <c r="J37" i="11"/>
  <c r="J27" i="10"/>
  <c r="Q13" i="35"/>
  <c r="J23" i="10"/>
  <c r="Q11" i="16"/>
  <c r="J17" i="9"/>
  <c r="Q11" i="10"/>
  <c r="Q17" i="11"/>
  <c r="J17" i="33"/>
  <c r="J39" i="11"/>
  <c r="J23" i="16"/>
  <c r="J20" i="35"/>
  <c r="J21" i="10"/>
  <c r="J24" i="35"/>
  <c r="Q20" i="33"/>
  <c r="Q14" i="33"/>
  <c r="Q12" i="35"/>
  <c r="Q25" i="17"/>
  <c r="J41" i="35"/>
  <c r="J19" i="35"/>
  <c r="Q17" i="33"/>
  <c r="J17" i="35"/>
  <c r="Q15" i="11"/>
  <c r="J13" i="9"/>
  <c r="J21" i="33"/>
  <c r="J30" i="35"/>
  <c r="J19" i="33"/>
  <c r="Q13" i="9"/>
  <c r="Q13" i="10"/>
  <c r="Q11" i="35"/>
  <c r="J40" i="35"/>
  <c r="J35" i="33"/>
  <c r="J11" i="9"/>
  <c r="R7" i="11"/>
  <c r="K7" i="11"/>
  <c r="R7" i="10"/>
  <c r="K7" i="10"/>
  <c r="K33" i="11" a="1"/>
  <c r="R13" i="10" a="1"/>
  <c r="K35" i="11" a="1"/>
  <c r="R13" i="9" a="1"/>
  <c r="K19" i="11" a="1"/>
  <c r="K13" i="11" a="1"/>
  <c r="K21" i="11" a="1"/>
  <c r="R11" i="9" a="1"/>
  <c r="K13" i="9" a="1"/>
  <c r="K39" i="11" a="1"/>
  <c r="K15" i="10" a="1"/>
  <c r="K43" i="11" a="1"/>
  <c r="K23" i="11" a="1"/>
  <c r="R17" i="9" a="1"/>
  <c r="K25" i="11" a="1"/>
  <c r="K19" i="9" a="1"/>
  <c r="K13" i="10" a="1"/>
  <c r="K27" i="10" a="1"/>
  <c r="R19" i="9" a="1"/>
  <c r="R17" i="11" a="1"/>
  <c r="K17" i="11" a="1"/>
  <c r="K14" i="11" a="1"/>
  <c r="K15" i="11" a="1"/>
  <c r="K41" i="11" a="1"/>
  <c r="K16" i="10" a="1"/>
  <c r="K17" i="10" a="1"/>
  <c r="K27" i="11" a="1"/>
  <c r="K17" i="9" a="1"/>
  <c r="R11" i="10" a="1"/>
  <c r="K42" i="11" a="1"/>
  <c r="K18" i="11" a="1"/>
  <c r="K11" i="10" a="1"/>
  <c r="K31" i="11" a="1"/>
  <c r="K37" i="11" a="1"/>
  <c r="R11" i="9" l="1"/>
  <c r="K19" i="9"/>
  <c r="K17" i="9"/>
  <c r="K13" i="9"/>
  <c r="R19" i="9"/>
  <c r="R17" i="9"/>
  <c r="R13" i="9"/>
  <c r="K27" i="10"/>
  <c r="K13" i="10"/>
  <c r="K11" i="10"/>
  <c r="R13" i="10"/>
  <c r="R11" i="10"/>
  <c r="K39" i="11"/>
  <c r="K37" i="11"/>
  <c r="K35" i="11"/>
  <c r="K33" i="11"/>
  <c r="K31" i="11"/>
  <c r="K27" i="11"/>
  <c r="K25" i="11"/>
  <c r="K23" i="11"/>
  <c r="R17" i="11"/>
  <c r="K43" i="11"/>
  <c r="K42" i="11"/>
  <c r="K41" i="11"/>
  <c r="K21" i="11"/>
  <c r="K19" i="11"/>
  <c r="K17" i="11"/>
  <c r="K18" i="11"/>
  <c r="K15" i="11"/>
  <c r="K14" i="11"/>
  <c r="K13" i="11"/>
  <c r="K16" i="10"/>
  <c r="K17" i="10"/>
  <c r="K15" i="10"/>
  <c r="R7" i="9" l="1"/>
  <c r="K7" i="9"/>
  <c r="K13" i="17" a="1"/>
  <c r="K13" i="17"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<sst xmlns="http://schemas.openxmlformats.org/spreadsheetml/2006/main" count="81858" uniqueCount="3048">
  <si>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</si>
  <si>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</si>
  <si>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</si>
  <si>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</si>
  <si>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</si>
  <si>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</si>
  <si>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</si>
  <si>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</si>
  <si>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</si>
  <si>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</si>
  <si>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</si>
  <si>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</si>
  <si>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</si>
  <si>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</si>
  <si>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</si>
  <si>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</si>
  <si>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</si>
  <si>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</si>
  <si>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</si>
  <si>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</si>
  <si>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</si>
  <si>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</si>
  <si>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</si>
  <si>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</si>
  <si>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</si>
  <si>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</si>
  <si>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</si>
  <si>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</si>
  <si>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</si>
  <si>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</si>
  <si>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</si>
  <si>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</si>
  <si>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</si>
  <si>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</si>
  <si>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</si>
  <si>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</si>
  <si>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</si>
  <si>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</si>
  <si>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</si>
  <si>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</si>
  <si>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</si>
  <si>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</si>
  <si>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</si>
  <si>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</si>
  <si>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</si>
  <si>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地域コード</t>
  </si>
  <si>
    <t>地域名</t>
  </si>
  <si>
    <t>問12</t>
  </si>
  <si>
    <t>問13</t>
  </si>
  <si>
    <t>問15-1</t>
  </si>
  <si>
    <t>問15-2</t>
  </si>
  <si>
    <t>問18</t>
  </si>
  <si>
    <t>問19</t>
  </si>
  <si>
    <t>問20-1</t>
  </si>
  <si>
    <t>問20-2</t>
  </si>
  <si>
    <t>問20-3</t>
  </si>
  <si>
    <t>問20-6</t>
  </si>
  <si>
    <t>問20-7</t>
  </si>
  <si>
    <t>問20-10</t>
  </si>
  <si>
    <t>問20-12</t>
  </si>
  <si>
    <t>問20-13</t>
  </si>
  <si>
    <t>問21</t>
  </si>
  <si>
    <t>問22</t>
  </si>
  <si>
    <t>問23</t>
  </si>
  <si>
    <t>問26</t>
  </si>
  <si>
    <t>問28</t>
  </si>
  <si>
    <t>問30-2</t>
  </si>
  <si>
    <t>問31</t>
  </si>
  <si>
    <t>問32</t>
  </si>
  <si>
    <t>問34</t>
  </si>
  <si>
    <t>問35-4</t>
  </si>
  <si>
    <t>問35-5</t>
  </si>
  <si>
    <t>問35-6</t>
  </si>
  <si>
    <t>問35-7</t>
  </si>
  <si>
    <t>問36-1</t>
  </si>
  <si>
    <t>問36-2</t>
  </si>
  <si>
    <t>問36-3</t>
  </si>
  <si>
    <t>問36-4</t>
  </si>
  <si>
    <t>問36-5</t>
  </si>
  <si>
    <t>表</t>
    <rPh sb="0" eb="1">
      <t>ヒョウ</t>
    </rPh>
    <phoneticPr fontId="7"/>
  </si>
  <si>
    <t>柱番号</t>
    <rPh sb="0" eb="1">
      <t>ハシラ</t>
    </rPh>
    <rPh sb="1" eb="3">
      <t>バンゴウ</t>
    </rPh>
    <phoneticPr fontId="7"/>
  </si>
  <si>
    <t>項目番号</t>
    <rPh sb="0" eb="2">
      <t>コウモク</t>
    </rPh>
    <rPh sb="2" eb="4">
      <t>バンゴウ</t>
    </rPh>
    <phoneticPr fontId="7"/>
  </si>
  <si>
    <t>分野</t>
    <rPh sb="0" eb="2">
      <t>ブンヤ</t>
    </rPh>
    <phoneticPr fontId="7"/>
  </si>
  <si>
    <t>項目名</t>
    <rPh sb="0" eb="2">
      <t>コウモク</t>
    </rPh>
    <rPh sb="2" eb="3">
      <t>メイ</t>
    </rPh>
    <phoneticPr fontId="7"/>
  </si>
  <si>
    <t>地域コード</t>
    <rPh sb="0" eb="2">
      <t>チイキ</t>
    </rPh>
    <phoneticPr fontId="7"/>
  </si>
  <si>
    <t>地域名</t>
    <rPh sb="0" eb="2">
      <t>チイキ</t>
    </rPh>
    <rPh sb="2" eb="3">
      <t>メイ</t>
    </rPh>
    <phoneticPr fontId="7"/>
  </si>
  <si>
    <t>国表（患者体験調査）</t>
  </si>
  <si>
    <t>NA</t>
  </si>
  <si>
    <t>NA</t>
    <phoneticPr fontId="7"/>
  </si>
  <si>
    <t>都道府県表（患者体験調査）</t>
    <phoneticPr fontId="7"/>
  </si>
  <si>
    <t>納得いく治療選択ができた人</t>
  </si>
  <si>
    <t>これまで受けた治療に納得している人</t>
  </si>
  <si>
    <t>医療スタッフと十分な対話ができた人</t>
  </si>
  <si>
    <t>受診時に必ず痛みの有無について聞かれた人</t>
  </si>
  <si>
    <t>外見の変化に関する悩みを誰かに相談できた人</t>
  </si>
  <si>
    <t>がん相談支援センターを知っている人</t>
  </si>
  <si>
    <t>ピアサポートを知っている人</t>
  </si>
  <si>
    <t>10</t>
  </si>
  <si>
    <t>11</t>
  </si>
  <si>
    <t>12</t>
  </si>
  <si>
    <t>13</t>
  </si>
  <si>
    <t>14</t>
  </si>
  <si>
    <t>16</t>
  </si>
  <si>
    <t>17</t>
  </si>
  <si>
    <t>18</t>
  </si>
  <si>
    <t>19</t>
  </si>
  <si>
    <t>20</t>
  </si>
  <si>
    <t>21</t>
  </si>
  <si>
    <t>22</t>
  </si>
  <si>
    <t>23</t>
  </si>
  <si>
    <t>24</t>
  </si>
  <si>
    <t>25</t>
  </si>
  <si>
    <t>26</t>
  </si>
  <si>
    <t>27</t>
  </si>
  <si>
    <t>28</t>
  </si>
  <si>
    <t>31</t>
  </si>
  <si>
    <t>32</t>
  </si>
  <si>
    <t>33</t>
  </si>
  <si>
    <t>34</t>
  </si>
  <si>
    <t>01</t>
  </si>
  <si>
    <t>02</t>
  </si>
  <si>
    <t>03</t>
  </si>
  <si>
    <t>04</t>
  </si>
  <si>
    <t>05</t>
  </si>
  <si>
    <t>06</t>
  </si>
  <si>
    <t>07</t>
  </si>
  <si>
    <t>08</t>
  </si>
  <si>
    <t>09</t>
  </si>
  <si>
    <t>15</t>
  </si>
  <si>
    <t>静岡県</t>
  </si>
  <si>
    <t>29</t>
  </si>
  <si>
    <t>奈良県</t>
  </si>
  <si>
    <t>30</t>
  </si>
  <si>
    <t>35</t>
  </si>
  <si>
    <t>36</t>
  </si>
  <si>
    <t>37</t>
  </si>
  <si>
    <t>38</t>
  </si>
  <si>
    <t>39</t>
  </si>
  <si>
    <t>40</t>
  </si>
  <si>
    <t>41</t>
  </si>
  <si>
    <t>42</t>
  </si>
  <si>
    <t>43</t>
  </si>
  <si>
    <t>44</t>
  </si>
  <si>
    <t>45</t>
  </si>
  <si>
    <t>46</t>
  </si>
  <si>
    <t>47</t>
  </si>
  <si>
    <t>▼都道府県を選択してください（必須）</t>
    <rPh sb="15" eb="17">
      <t>ヒッス</t>
    </rPh>
    <phoneticPr fontId="7"/>
  </si>
  <si>
    <t>中間アウトカム</t>
    <rPh sb="0" eb="2">
      <t>チュウカン</t>
    </rPh>
    <phoneticPr fontId="7"/>
  </si>
  <si>
    <t>最終アウトカム</t>
    <rPh sb="0" eb="2">
      <t>サイシュウ</t>
    </rPh>
    <phoneticPr fontId="7"/>
  </si>
  <si>
    <t>施策</t>
    <rPh sb="0" eb="2">
      <t>シサク</t>
    </rPh>
    <phoneticPr fontId="7"/>
  </si>
  <si>
    <t>指標</t>
    <rPh sb="0" eb="2">
      <t>シヒョウ</t>
    </rPh>
    <phoneticPr fontId="7"/>
  </si>
  <si>
    <t>全国</t>
  </si>
  <si>
    <t>施策を記入する</t>
    <rPh sb="0" eb="2">
      <t>シサク</t>
    </rPh>
    <rPh sb="3" eb="5">
      <t>キニュウ</t>
    </rPh>
    <phoneticPr fontId="7"/>
  </si>
  <si>
    <t>5年相対生存率　2009-2011年（女）（％）</t>
  </si>
  <si>
    <t>仕事と治療の両立についての必要な支援を受けられている</t>
    <phoneticPr fontId="6"/>
  </si>
  <si>
    <t>13-M01</t>
    <phoneticPr fontId="6"/>
  </si>
  <si>
    <t>自分らしい生活を送れている患者の割合</t>
    <phoneticPr fontId="6"/>
  </si>
  <si>
    <t>13-M02</t>
    <phoneticPr fontId="6"/>
  </si>
  <si>
    <t>がんの治療中に職場で勤務上の配慮があった患者の割合</t>
    <phoneticPr fontId="6"/>
  </si>
  <si>
    <t>治療前に就労の継続について説明を受けられなかった患者の割合</t>
    <phoneticPr fontId="6"/>
  </si>
  <si>
    <t>患者が社会生活に必要な支援を受けられている</t>
    <phoneticPr fontId="6"/>
  </si>
  <si>
    <t>13-M03</t>
    <phoneticPr fontId="6"/>
  </si>
  <si>
    <t>13-M04</t>
    <phoneticPr fontId="6"/>
  </si>
  <si>
    <t>指標番号</t>
    <rPh sb="0" eb="2">
      <t>シヒョウ</t>
    </rPh>
    <rPh sb="2" eb="4">
      <t>バンゴウ</t>
    </rPh>
    <phoneticPr fontId="6"/>
  </si>
  <si>
    <t>がんになっても自分らしく生き、働き、安心して暮らしている</t>
    <phoneticPr fontId="19"/>
  </si>
  <si>
    <t>治療費負担が原因で治療を変更・断念したことがある患者の割合</t>
    <phoneticPr fontId="6"/>
  </si>
  <si>
    <t>患者が社会の一員として尊厳を持って暮らしていられる</t>
    <phoneticPr fontId="6"/>
  </si>
  <si>
    <t>医療費負担が生活に影響を及ぼした患者の割合</t>
    <phoneticPr fontId="6"/>
  </si>
  <si>
    <t>がんに対する偏見を感じている患者の割合</t>
    <phoneticPr fontId="6"/>
  </si>
  <si>
    <t>　がん患者の就労を含めた社会的な問題（サバイバーシップ）</t>
    <phoneticPr fontId="6"/>
  </si>
  <si>
    <t>　相談支援および情報提供</t>
    <phoneticPr fontId="6"/>
  </si>
  <si>
    <t>がん患者やその家族等が質の高い相談支援が受けられる体制ができている</t>
    <phoneticPr fontId="6"/>
  </si>
  <si>
    <t>患者やその家族がピアサポートをうけることができている</t>
    <phoneticPr fontId="6"/>
  </si>
  <si>
    <t>がん患者とその家族が、がんにより生じた療養生活の心配や悩みなどが軽減されている</t>
    <phoneticPr fontId="19"/>
  </si>
  <si>
    <t>患者やその家族が、医療者から十分な情報を得られている</t>
    <phoneticPr fontId="6"/>
  </si>
  <si>
    <t>・・・</t>
    <phoneticPr fontId="6"/>
  </si>
  <si>
    <t>自分らしい日常生活を送れている患者の割合</t>
    <phoneticPr fontId="6"/>
  </si>
  <si>
    <t>08-F01</t>
    <phoneticPr fontId="6"/>
  </si>
  <si>
    <t>納得いく治療を選択できた患者の割合</t>
    <phoneticPr fontId="6"/>
  </si>
  <si>
    <t>08-F02</t>
    <phoneticPr fontId="6"/>
  </si>
  <si>
    <t>治療前に医療者から十分な情報を得られた患者の割合</t>
    <phoneticPr fontId="6"/>
  </si>
  <si>
    <t>08-M01</t>
    <phoneticPr fontId="6"/>
  </si>
  <si>
    <t>治療のスケジュールに見通しが持てた患者の割合</t>
    <phoneticPr fontId="6"/>
  </si>
  <si>
    <t>08-M02</t>
    <phoneticPr fontId="6"/>
  </si>
  <si>
    <t>がん患者指導管理料（医師と看護師の共同診療方針等を文書等で提供）</t>
    <phoneticPr fontId="6"/>
  </si>
  <si>
    <t>08-M03</t>
    <phoneticPr fontId="6"/>
  </si>
  <si>
    <t>治療前に相談したくてもできなかった患者の割合</t>
    <phoneticPr fontId="6"/>
  </si>
  <si>
    <t>08-M04</t>
    <phoneticPr fontId="6"/>
  </si>
  <si>
    <t>がん相談支援センターを知らなかった患者の割合</t>
    <rPh sb="2" eb="4">
      <t>ソウダン</t>
    </rPh>
    <rPh sb="4" eb="6">
      <t>シエン</t>
    </rPh>
    <rPh sb="11" eb="12">
      <t>シ</t>
    </rPh>
    <rPh sb="17" eb="19">
      <t>カンジャ</t>
    </rPh>
    <rPh sb="20" eb="22">
      <t>ワリアイ</t>
    </rPh>
    <phoneticPr fontId="5"/>
  </si>
  <si>
    <t>08-M05</t>
    <phoneticPr fontId="6"/>
  </si>
  <si>
    <t>08-M06</t>
    <phoneticPr fontId="6"/>
  </si>
  <si>
    <t>08-M07</t>
    <phoneticPr fontId="6"/>
  </si>
  <si>
    <t>ピアサポートを知らない患者の割合</t>
    <phoneticPr fontId="6"/>
  </si>
  <si>
    <t>08-M08</t>
    <phoneticPr fontId="6"/>
  </si>
  <si>
    <t>08-M09</t>
    <phoneticPr fontId="6"/>
  </si>
  <si>
    <t>がん相談支援センターが役に立った患者の割合</t>
    <phoneticPr fontId="6"/>
  </si>
  <si>
    <t>-</t>
    <phoneticPr fontId="6"/>
  </si>
  <si>
    <t>NA</t>
    <phoneticPr fontId="6"/>
  </si>
  <si>
    <t>ピアサポートが役に立った患者の割合</t>
    <phoneticPr fontId="6"/>
  </si>
  <si>
    <t>都道府県表（NDB-SCR）</t>
    <phoneticPr fontId="7"/>
  </si>
  <si>
    <t>柱番号</t>
    <rPh sb="0" eb="1">
      <t>ハシラ</t>
    </rPh>
    <rPh sb="1" eb="3">
      <t>バンゴウ</t>
    </rPh>
    <phoneticPr fontId="13"/>
  </si>
  <si>
    <t>項目番号</t>
    <rPh sb="0" eb="2">
      <t>コウモク</t>
    </rPh>
    <rPh sb="2" eb="4">
      <t>バンゴウ</t>
    </rPh>
    <phoneticPr fontId="13"/>
  </si>
  <si>
    <t>分野</t>
    <rPh sb="0" eb="2">
      <t>ブンヤ</t>
    </rPh>
    <phoneticPr fontId="6"/>
  </si>
  <si>
    <t>基本</t>
    <rPh sb="0" eb="2">
      <t>キホン</t>
    </rPh>
    <phoneticPr fontId="6"/>
  </si>
  <si>
    <t>予防・禁煙</t>
    <phoneticPr fontId="6"/>
  </si>
  <si>
    <t>予防・禁煙</t>
  </si>
  <si>
    <t>手術療法（胃がん）</t>
  </si>
  <si>
    <t>手術療法（胃がん）</t>
    <phoneticPr fontId="6"/>
  </si>
  <si>
    <t>手術療法（大腸がん）</t>
    <phoneticPr fontId="6"/>
  </si>
  <si>
    <t>手術療法（肺がん）</t>
    <phoneticPr fontId="6"/>
  </si>
  <si>
    <t>手術療法（乳がん）</t>
    <phoneticPr fontId="6"/>
  </si>
  <si>
    <t>薬物療法</t>
    <phoneticPr fontId="6"/>
  </si>
  <si>
    <t>薬物療法（検査）</t>
    <phoneticPr fontId="6"/>
  </si>
  <si>
    <t>放射線</t>
    <phoneticPr fontId="6"/>
  </si>
  <si>
    <t>リハビリテーション</t>
    <phoneticPr fontId="6"/>
  </si>
  <si>
    <t>小児</t>
    <phoneticPr fontId="6"/>
  </si>
  <si>
    <t>病理</t>
    <phoneticPr fontId="6"/>
  </si>
  <si>
    <t>連携</t>
    <phoneticPr fontId="6"/>
  </si>
  <si>
    <t>在宅</t>
    <phoneticPr fontId="6"/>
  </si>
  <si>
    <t>緩和</t>
    <phoneticPr fontId="6"/>
  </si>
  <si>
    <t>緩和（外来）</t>
    <phoneticPr fontId="6"/>
  </si>
  <si>
    <t>緩和（入院）</t>
    <phoneticPr fontId="6"/>
  </si>
  <si>
    <t>相談支援</t>
    <phoneticPr fontId="6"/>
  </si>
  <si>
    <t>項目名</t>
    <rPh sb="0" eb="2">
      <t>コウモク</t>
    </rPh>
    <rPh sb="2" eb="3">
      <t>メイ</t>
    </rPh>
    <phoneticPr fontId="13"/>
  </si>
  <si>
    <t>地域コード</t>
    <phoneticPr fontId="13"/>
  </si>
  <si>
    <t>地域名</t>
    <phoneticPr fontId="13"/>
  </si>
  <si>
    <t>都道府県コード</t>
    <phoneticPr fontId="13"/>
  </si>
  <si>
    <t>都道府県名</t>
    <phoneticPr fontId="13"/>
  </si>
  <si>
    <t>二次医療圏コード</t>
    <phoneticPr fontId="13"/>
  </si>
  <si>
    <t>二次医療圏名</t>
    <phoneticPr fontId="13"/>
  </si>
  <si>
    <t>ニコチン依存症管理料（初回）</t>
    <phoneticPr fontId="13"/>
  </si>
  <si>
    <t>ニコチン依存症管理料（２回目から４回目まで）</t>
  </si>
  <si>
    <t>ニコチン依存症管理料（５回目）</t>
  </si>
  <si>
    <t>内視鏡的胃、十二指腸ポリープ・粘膜切除術（早期悪性腫瘍粘膜）</t>
  </si>
  <si>
    <t>内視鏡的胃、十二指腸ポリープ・粘膜切除術（早期悪性腫瘍粘膜下層）</t>
  </si>
  <si>
    <t>胃切除術（悪性腫瘍手術）</t>
  </si>
  <si>
    <t>腹腔鏡下胃切除術（悪性腫瘍手術）</t>
    <phoneticPr fontId="13"/>
  </si>
  <si>
    <t>腹腔鏡下噴門側胃切除術（悪性腫瘍切除術）</t>
    <phoneticPr fontId="13"/>
  </si>
  <si>
    <t>胃全摘術（悪性腫瘍手術）</t>
    <phoneticPr fontId="13"/>
  </si>
  <si>
    <t>腹腔鏡下胃全摘術（悪性腫瘍手術）</t>
    <phoneticPr fontId="13"/>
  </si>
  <si>
    <t>結腸切除術（全切除、亜全切除又は悪性腫瘍手術）</t>
    <phoneticPr fontId="13"/>
  </si>
  <si>
    <t>腹腔鏡下結腸悪性腫瘍切除術</t>
    <phoneticPr fontId="13"/>
  </si>
  <si>
    <t>早期悪性腫瘍大腸粘膜下層剥離術</t>
    <phoneticPr fontId="13"/>
  </si>
  <si>
    <t>直腸腫瘍摘出術（経肛門）</t>
    <phoneticPr fontId="13"/>
  </si>
  <si>
    <t>肺悪性腫瘍手術（肺葉切除又は１肺葉を超える）</t>
    <phoneticPr fontId="13"/>
  </si>
  <si>
    <t>胸腔鏡下肺悪性腫瘍手術（部分切除）</t>
    <phoneticPr fontId="13"/>
  </si>
  <si>
    <t>胸腔鏡下肺悪性腫瘍手術（区域切除）</t>
    <phoneticPr fontId="13"/>
  </si>
  <si>
    <t>胸腔鏡下肺悪性腫瘍手術（肺葉切除又は１肺葉を超える）</t>
    <phoneticPr fontId="13"/>
  </si>
  <si>
    <t>乳腺腫瘍摘出術（長径５ｃｍ未満）</t>
    <phoneticPr fontId="6"/>
  </si>
  <si>
    <t>乳腺腫瘍摘出術（長径５ｃｍ未満）</t>
    <phoneticPr fontId="13"/>
  </si>
  <si>
    <t>乳腺腫瘍摘出術（長径５ｃｍ以上）</t>
    <phoneticPr fontId="13"/>
  </si>
  <si>
    <t>乳腺腫瘍画像ガイド下吸引術（マンモグラフィー又は超音波装置）</t>
    <phoneticPr fontId="6"/>
  </si>
  <si>
    <t>乳腺悪性腫瘍手術（単純乳房切除術（乳腺全摘術））</t>
    <phoneticPr fontId="13"/>
  </si>
  <si>
    <t>乳腺悪性腫瘍手術（乳房部分切除術（腋窩部郭清を伴わない））</t>
    <phoneticPr fontId="13"/>
  </si>
  <si>
    <t>乳腺悪性腫瘍手術（乳房切除術（腋窩部郭清を伴わない））</t>
    <phoneticPr fontId="13"/>
  </si>
  <si>
    <t>乳腺悪性腫瘍手術（乳房部分切除術（腋窩部郭清を伴う））</t>
    <phoneticPr fontId="13"/>
  </si>
  <si>
    <t>乳腺悪性腫瘍手術（乳房切除術・胸筋切除を併施しない）</t>
    <phoneticPr fontId="13"/>
  </si>
  <si>
    <t>乳腺悪性腫瘍手術（乳輪温存乳房切除術（腋窩郭清を伴わない））</t>
  </si>
  <si>
    <t>乳がんセンチネルリンパ節加算１</t>
    <phoneticPr fontId="13"/>
  </si>
  <si>
    <t>乳がんセンチネルリンパ節加算２</t>
    <phoneticPr fontId="13"/>
  </si>
  <si>
    <t>再建乳房乳頭形成術</t>
    <phoneticPr fontId="13"/>
  </si>
  <si>
    <t>ゲル充填人工乳房を用いた乳房再建術（乳房切除後）</t>
    <phoneticPr fontId="13"/>
  </si>
  <si>
    <t>がん患者指導管理料（医師等が抗悪性腫瘍剤の必要性等を文書説明）</t>
    <phoneticPr fontId="13"/>
  </si>
  <si>
    <t>抗悪性腫瘍剤処方管理加算（処方料）</t>
    <phoneticPr fontId="13"/>
  </si>
  <si>
    <t>抗悪性腫瘍剤処方管理加算（処方箋料）</t>
  </si>
  <si>
    <t>外来化学療法加算１（外来化学療法加算Ａ・１５歳未満）</t>
    <phoneticPr fontId="13"/>
  </si>
  <si>
    <t>外来化学療法加算１（外来化学療法加算Ａ・１５歳以上）</t>
    <phoneticPr fontId="13"/>
  </si>
  <si>
    <t>外来化学療法加算１（外来化学療法加算Ｂ・１５歳未満）</t>
    <phoneticPr fontId="13"/>
  </si>
  <si>
    <t>外来化学療法加算１（外来化学療法加算Ｂ・１５歳以上）</t>
    <phoneticPr fontId="13"/>
  </si>
  <si>
    <t>外来化学療法加算２（外来化学療法加算Ａ・１５歳以上）</t>
    <phoneticPr fontId="13"/>
  </si>
  <si>
    <t>外来化学療法加算２（外来化学療法加算Ｂ・１５歳以上）</t>
    <phoneticPr fontId="13"/>
  </si>
  <si>
    <t>悪性腫瘍特異物質治療管理料（尿中ＢＴＡ）</t>
    <phoneticPr fontId="13"/>
  </si>
  <si>
    <t>悪性腫瘍特異物質治療管理料（その他・１項目）</t>
    <phoneticPr fontId="13"/>
  </si>
  <si>
    <t>腫瘍マーカー検査初回月加算</t>
    <phoneticPr fontId="13"/>
  </si>
  <si>
    <t>悪性腫瘍特異物質治療管理料（その他・２項目以上）</t>
    <phoneticPr fontId="13"/>
  </si>
  <si>
    <t>造血器腫瘍細胞抗原</t>
    <phoneticPr fontId="13"/>
  </si>
  <si>
    <t>造血器腫瘍遺伝子検査</t>
    <phoneticPr fontId="13"/>
  </si>
  <si>
    <t>放射線治療病室管理加算</t>
    <phoneticPr fontId="13"/>
  </si>
  <si>
    <t>外来放射線照射診療料</t>
    <phoneticPr fontId="13"/>
  </si>
  <si>
    <t>外来放射線照射診療料（４日以上予定なし）減算</t>
    <phoneticPr fontId="13"/>
  </si>
  <si>
    <t>医療機器安全管理料（放射線治療計画策定）</t>
    <phoneticPr fontId="13"/>
  </si>
  <si>
    <t>放射線治療管理料（１門照射）</t>
    <phoneticPr fontId="13"/>
  </si>
  <si>
    <t>放射線治療管理料（対向２門照射）</t>
    <phoneticPr fontId="13"/>
  </si>
  <si>
    <t>放射線治療管理料（非対向２門照射）</t>
    <phoneticPr fontId="13"/>
  </si>
  <si>
    <t>放射線治療管理料（３門照射）</t>
    <phoneticPr fontId="13"/>
  </si>
  <si>
    <t>放射線治療管理料（腔内照射）</t>
    <phoneticPr fontId="13"/>
  </si>
  <si>
    <t>放射線治療管理料（４門以上の照射）</t>
    <phoneticPr fontId="13"/>
  </si>
  <si>
    <t>放射線治療管理料（原体照射）</t>
    <phoneticPr fontId="13"/>
  </si>
  <si>
    <t>放射線治療管理料（運動照射）</t>
    <phoneticPr fontId="13"/>
  </si>
  <si>
    <t>放射線治療管理料（組織内照射）</t>
    <phoneticPr fontId="13"/>
  </si>
  <si>
    <t>放射線治療管理料（ＩＭＲＴによる体外照射）</t>
    <phoneticPr fontId="13"/>
  </si>
  <si>
    <t>放射線治療専任加算（放射線治療管理料）</t>
    <phoneticPr fontId="13"/>
  </si>
  <si>
    <t>放射線治療専任加算（放射線治療管理料）</t>
  </si>
  <si>
    <t>外来放射線治療加算（放射線治療管理料）</t>
  </si>
  <si>
    <t>体外照射（高エネルギー放射線治療）（１回目）（１門照射）</t>
    <phoneticPr fontId="13"/>
  </si>
  <si>
    <t>体外照射（高エネルギー放射線治療）（１回目）（対向２門照射）</t>
    <phoneticPr fontId="13"/>
  </si>
  <si>
    <t>体外照射（高エネルギー放射線治療）（１回目）（非対向２門照射）</t>
    <phoneticPr fontId="13"/>
  </si>
  <si>
    <t>体外照射（高エネルギー放射線治療）（１回目）（３門照射）</t>
    <phoneticPr fontId="13"/>
  </si>
  <si>
    <t>体外照射（高エネルギー放射線治療）（１回目）（４門以上の照射）</t>
    <phoneticPr fontId="13"/>
  </si>
  <si>
    <t>体外照射（高エネルギー放射線治療）（１回目）（運動照射）</t>
    <phoneticPr fontId="13"/>
  </si>
  <si>
    <t>体外照射（高エネルギー放射線治療）（１回目）（原体照射）</t>
    <phoneticPr fontId="13"/>
  </si>
  <si>
    <t>体外照射（高エネルギー放射線治療）（２回目）（１門照射）</t>
    <phoneticPr fontId="13"/>
  </si>
  <si>
    <t>体外照射（高エネルギー放射線治療）（２回目）（対向２門照射）</t>
    <phoneticPr fontId="13"/>
  </si>
  <si>
    <t>体外照射（高エネルギー放射線治療）（２回目）（非対向２門照射）</t>
    <phoneticPr fontId="13"/>
  </si>
  <si>
    <t>体外照射（高エネルギー放射線治療）（２回目）（３門照射）</t>
    <phoneticPr fontId="13"/>
  </si>
  <si>
    <t>体外照射（高エネルギー放射線治療）（２回目）（４門以上の照射）</t>
    <phoneticPr fontId="13"/>
  </si>
  <si>
    <t>画像誘導放射線治療加算（腫瘍の位置情報）</t>
  </si>
  <si>
    <t>ガンマナイフによる定位放射線治療</t>
    <phoneticPr fontId="13"/>
  </si>
  <si>
    <t>直線加速器による放射線治療（定位放射線治療）</t>
    <phoneticPr fontId="13"/>
  </si>
  <si>
    <t>直線加速器による放射線治療（１以外）</t>
    <phoneticPr fontId="13"/>
  </si>
  <si>
    <t>直線加速器による放射線治療（定位放射線治療・体幹部に対する）</t>
    <phoneticPr fontId="13"/>
  </si>
  <si>
    <t>がん患者リハビリテーション料</t>
    <phoneticPr fontId="13"/>
  </si>
  <si>
    <t>小児悪性腫瘍患者指導管理料</t>
    <phoneticPr fontId="13"/>
  </si>
  <si>
    <t>Ｔ－Ｍ（組織切片）</t>
  </si>
  <si>
    <t>電子顕微鏡病理組織標本作製</t>
    <phoneticPr fontId="13"/>
  </si>
  <si>
    <t>エストロジェンレセプター</t>
    <phoneticPr fontId="13"/>
  </si>
  <si>
    <t>プロジェステロンレセプター</t>
    <phoneticPr fontId="13"/>
  </si>
  <si>
    <t>ＨＥＲ２タンパク</t>
    <phoneticPr fontId="13"/>
  </si>
  <si>
    <t>ＥＧＦＲタンパク</t>
    <phoneticPr fontId="13"/>
  </si>
  <si>
    <t>ＡＬＫ融合タンパク</t>
    <phoneticPr fontId="13"/>
  </si>
  <si>
    <t>免疫染色病理組織標本作製（その他）</t>
    <phoneticPr fontId="13"/>
  </si>
  <si>
    <t>標本作製同一月実施加算</t>
    <phoneticPr fontId="13"/>
  </si>
  <si>
    <t>４種類以上抗体使用加算</t>
    <phoneticPr fontId="13"/>
  </si>
  <si>
    <t>Ｔ－Ｍ／ＯＰ</t>
    <phoneticPr fontId="13"/>
  </si>
  <si>
    <t>迅速細胞診（手術中）</t>
  </si>
  <si>
    <t>細胞診（婦人科材料等）</t>
    <phoneticPr fontId="13"/>
  </si>
  <si>
    <t>細胞診（穿刺吸引細胞診、体腔洗浄等）</t>
    <phoneticPr fontId="13"/>
  </si>
  <si>
    <t>Ｔ－Ｍ（セルブロック法）</t>
  </si>
  <si>
    <t>婦人科材料等液状化検体細胞診加算</t>
    <phoneticPr fontId="13"/>
  </si>
  <si>
    <t>液状化検体細胞診加算</t>
    <phoneticPr fontId="13"/>
  </si>
  <si>
    <t>ＨＥＲ２遺伝子標本作製（単独）</t>
    <phoneticPr fontId="13"/>
  </si>
  <si>
    <t>ＰＤ－Ｌ１タンパク免疫染色（免疫抗体法）病理組織標本作製</t>
    <phoneticPr fontId="13"/>
  </si>
  <si>
    <t>ＨＥＲ２遺伝子標本作製（Ｎ００２の３を併せて行った場合）</t>
    <phoneticPr fontId="13"/>
  </si>
  <si>
    <t>ＡＬＫ融合遺伝子標本作製</t>
    <phoneticPr fontId="13"/>
  </si>
  <si>
    <t>組織診断料</t>
    <phoneticPr fontId="13"/>
  </si>
  <si>
    <t>細胞診断料</t>
    <phoneticPr fontId="13"/>
  </si>
  <si>
    <t>組織診断料（他医療機関作製の組織標本）</t>
    <phoneticPr fontId="13"/>
  </si>
  <si>
    <t>細胞診断料（他医療機関作製の標本）</t>
    <phoneticPr fontId="13"/>
  </si>
  <si>
    <t>病理診断管理加算１（組織診断）</t>
    <phoneticPr fontId="13"/>
  </si>
  <si>
    <t>病理診断管理加算１（細胞診断）</t>
    <phoneticPr fontId="13"/>
  </si>
  <si>
    <t>病理診断管理加算２（組織診断）</t>
    <phoneticPr fontId="13"/>
  </si>
  <si>
    <t>病理診断管理加算２（細胞診断）</t>
    <phoneticPr fontId="13"/>
  </si>
  <si>
    <t>病理判断料</t>
    <phoneticPr fontId="13"/>
  </si>
  <si>
    <t>がん診療連携拠点病院加算（がん診療連携拠点病院）</t>
    <phoneticPr fontId="13"/>
  </si>
  <si>
    <t>がん診療連携拠点病院加算（地域がん診療病院）</t>
    <phoneticPr fontId="13"/>
  </si>
  <si>
    <t>地域連携診療計画加算（入退院支援加算）</t>
  </si>
  <si>
    <t>がん治療連携計画策定料１</t>
    <phoneticPr fontId="13"/>
  </si>
  <si>
    <t>がん治療連携指導料</t>
    <phoneticPr fontId="13"/>
  </si>
  <si>
    <t>がん治療連携管理料（がん診療連携拠点病院）</t>
    <phoneticPr fontId="13"/>
  </si>
  <si>
    <t>外来がん患者在宅連携指導料</t>
    <phoneticPr fontId="13"/>
  </si>
  <si>
    <t>地域連携診療計画加算（診療情報提供料１）</t>
    <phoneticPr fontId="13"/>
  </si>
  <si>
    <t>看取り加算（在宅患者訪問診療料（１）１・（２）イ・往診料）</t>
  </si>
  <si>
    <t>在がん医総（機能強化した在支診等）（病床あり）（処方箋あり）</t>
  </si>
  <si>
    <t>在がん医総（機能強化した在支診等）（病床あり）（処方箋なし）</t>
  </si>
  <si>
    <t>在がん医総（機能強化した在支診等）（病床なし）（処方箋あり）</t>
  </si>
  <si>
    <t>在がん医総（機能強化した在支診等）（病床なし）（処方箋なし）</t>
  </si>
  <si>
    <t>在がん医総（在支診等）（処方箋あり）</t>
  </si>
  <si>
    <t>在がん医総（在支診等）（処方箋なし）</t>
  </si>
  <si>
    <t>在宅緩和ケア充実診療所・病院加算（在がん医総）</t>
    <phoneticPr fontId="13"/>
  </si>
  <si>
    <t>在宅療養実績加算１（在がん医総）</t>
    <phoneticPr fontId="13"/>
  </si>
  <si>
    <t>在宅悪性腫瘍等患者指導管理料</t>
    <phoneticPr fontId="13"/>
  </si>
  <si>
    <t>がん性疼痛緩和指導管理料</t>
    <phoneticPr fontId="13"/>
  </si>
  <si>
    <t>がん患者指導管理料（医師・看護師が心理的不安軽減のため面接）</t>
    <phoneticPr fontId="13"/>
  </si>
  <si>
    <t>外来緩和ケア管理料</t>
    <phoneticPr fontId="13"/>
  </si>
  <si>
    <t>緩和ケア病棟入院料１（３０日以内）</t>
    <phoneticPr fontId="13"/>
  </si>
  <si>
    <t>緩和ケア病棟入院料１（３１日以上６０日以内）</t>
    <phoneticPr fontId="13"/>
  </si>
  <si>
    <t>緩和ケア病棟入院料１（６１日以上）</t>
    <phoneticPr fontId="13"/>
  </si>
  <si>
    <t>緩和ケア病棟緊急入院初期加算</t>
    <phoneticPr fontId="13"/>
  </si>
  <si>
    <t>がん患者指導管理料（医師と看護師の共同診療方針等を文書等で提供）</t>
    <phoneticPr fontId="13"/>
  </si>
  <si>
    <t>外来</t>
  </si>
  <si>
    <t>入院</t>
  </si>
  <si>
    <t>入院＋外来</t>
  </si>
  <si>
    <t>がん患者指導管理料（医師と看護師の共同診療方針等を文書等で提供） 入院</t>
    <rPh sb="33" eb="35">
      <t>ニュウイン</t>
    </rPh>
    <phoneticPr fontId="6"/>
  </si>
  <si>
    <t>がん患者指導管理料（医師と看護師の共同診療方針等を文書等で提供）　外来</t>
    <rPh sb="33" eb="35">
      <t>ガイライ</t>
    </rPh>
    <phoneticPr fontId="6"/>
  </si>
  <si>
    <t>NDB-SCR262</t>
    <phoneticPr fontId="6"/>
  </si>
  <si>
    <t>NDB-SCR263</t>
    <phoneticPr fontId="6"/>
  </si>
  <si>
    <t>NDB-SCR264</t>
    <phoneticPr fontId="6"/>
  </si>
  <si>
    <t>　がんと診断された時からの緩和ケアの推進</t>
    <phoneticPr fontId="6"/>
  </si>
  <si>
    <t>患者やその家族の痛みやつらさが緩和され、生活の質が向上している</t>
    <phoneticPr fontId="19"/>
  </si>
  <si>
    <t>希望する場所で、すべてのがん患者と家族が緩和ケアを受けられる【体制】</t>
    <phoneticPr fontId="6"/>
  </si>
  <si>
    <t>迅速かつ適切な緩和ケアが受けられる【質】</t>
    <phoneticPr fontId="6"/>
  </si>
  <si>
    <t>身体的痛みがある患者の割合</t>
  </si>
  <si>
    <t>治療に伴う痛みがある患者の割合</t>
  </si>
  <si>
    <t>精神的痛みがある患者の割合</t>
  </si>
  <si>
    <t>身体的・精神的痛みで生活に困難を抱えている患者の割合</t>
  </si>
  <si>
    <t>緩和ケアで症状が改善したと思う患者の割合</t>
  </si>
  <si>
    <t>07-F01</t>
    <phoneticPr fontId="6"/>
  </si>
  <si>
    <t>07-F02</t>
    <phoneticPr fontId="6"/>
  </si>
  <si>
    <t>07-F03</t>
    <phoneticPr fontId="6"/>
  </si>
  <si>
    <t>07-F04</t>
    <phoneticPr fontId="6"/>
  </si>
  <si>
    <t>07-F05</t>
    <phoneticPr fontId="6"/>
  </si>
  <si>
    <t>望んだ場所で過ごせた患者の割合</t>
  </si>
  <si>
    <t>がん性疼痛緩和指導管理料　入院</t>
    <rPh sb="13" eb="15">
      <t>ニュウイン</t>
    </rPh>
    <phoneticPr fontId="6"/>
  </si>
  <si>
    <t>がん性疼痛緩和指導管理料　外来</t>
    <rPh sb="13" eb="15">
      <t>ガイライ</t>
    </rPh>
    <phoneticPr fontId="6"/>
  </si>
  <si>
    <t>がん性疼痛緩和指導管理料　入院+外来</t>
    <rPh sb="13" eb="15">
      <t>ニュウイン</t>
    </rPh>
    <rPh sb="16" eb="18">
      <t>ガイライ</t>
    </rPh>
    <phoneticPr fontId="6"/>
  </si>
  <si>
    <t>緩和ケアチーム対応患者数</t>
  </si>
  <si>
    <t>緩和医療専門医</t>
  </si>
  <si>
    <t>緩和ケア認定看護師</t>
  </si>
  <si>
    <t>速やかな対応を受けた患者の割合</t>
  </si>
  <si>
    <t>痛みや苦痛に対する支援が十分であると思う患者の割合</t>
  </si>
  <si>
    <t>痛みの評価（スクリーニング）を受けた割合</t>
  </si>
  <si>
    <t>身体的な痛みを相談しやすい割合</t>
  </si>
  <si>
    <t>心の痛みを相談しやすい割合</t>
  </si>
  <si>
    <t>07-M01</t>
    <phoneticPr fontId="6"/>
  </si>
  <si>
    <t>07-M02</t>
    <phoneticPr fontId="6"/>
  </si>
  <si>
    <t>07-M03</t>
    <phoneticPr fontId="6"/>
  </si>
  <si>
    <t>07-M04</t>
    <phoneticPr fontId="6"/>
  </si>
  <si>
    <t>07-M05</t>
    <phoneticPr fontId="6"/>
  </si>
  <si>
    <t>07-M06</t>
    <phoneticPr fontId="6"/>
  </si>
  <si>
    <t>07-M07</t>
    <phoneticPr fontId="6"/>
  </si>
  <si>
    <t>07-M08</t>
    <phoneticPr fontId="6"/>
  </si>
  <si>
    <t>07-M09</t>
    <phoneticPr fontId="6"/>
  </si>
  <si>
    <t>07-M10</t>
    <phoneticPr fontId="6"/>
  </si>
  <si>
    <t>07-M11</t>
    <phoneticPr fontId="6"/>
  </si>
  <si>
    <t>がん患者指導管理料（⼼理的不安軽減）</t>
    <phoneticPr fontId="6"/>
  </si>
  <si>
    <t>07-M12</t>
    <phoneticPr fontId="6"/>
  </si>
  <si>
    <t>NDB-SCR256</t>
    <phoneticPr fontId="6"/>
  </si>
  <si>
    <t>NDB-SCR257</t>
    <phoneticPr fontId="6"/>
  </si>
  <si>
    <t>外来緩和ケア管理料　外来</t>
    <rPh sb="10" eb="12">
      <t>ガイライ</t>
    </rPh>
    <phoneticPr fontId="6"/>
  </si>
  <si>
    <t>全がん83</t>
    <rPh sb="0" eb="1">
      <t>ゼン</t>
    </rPh>
    <phoneticPr fontId="6"/>
  </si>
  <si>
    <t>治療開始前に、病気のことや療養生活について誰かに相談できた人</t>
  </si>
  <si>
    <t>治療開始前に、病気のことや療養生活について誰かに相談できた人</t>
    <phoneticPr fontId="7"/>
  </si>
  <si>
    <t>治療開始前に、担当医からセカンドオピニオンについて話があった人</t>
  </si>
  <si>
    <t>治療開始前に、担当医からセカンドオピニオンについて話があった人</t>
    <phoneticPr fontId="7"/>
  </si>
  <si>
    <t>治療決定までに医療スタッフから治療に関する十分な情報を得られた人</t>
  </si>
  <si>
    <t>治療決定までに医療スタッフから治療に関する十分な情報を得られた人</t>
    <phoneticPr fontId="7"/>
  </si>
  <si>
    <t>治療費用の負担が原因で、治療を変更または断念したことのある人</t>
  </si>
  <si>
    <t>治療費用の負担が原因で、治療を変更または断念したことのある人</t>
    <phoneticPr fontId="7"/>
  </si>
  <si>
    <t>医療を受けるための金銭的負担が原因で生活影響があった人</t>
  </si>
  <si>
    <t>医療を受けるための金銭的負担が原因で生活影響があった人</t>
    <phoneticPr fontId="7"/>
  </si>
  <si>
    <t>治療スケジュールの見通しに関する情報を十分得ることができた人</t>
  </si>
  <si>
    <t>治療スケジュールの見通しに関する情報を十分得ることができた人</t>
    <phoneticPr fontId="7"/>
  </si>
  <si>
    <t>治療による副作用の予測などに関し見通しを持てた人</t>
  </si>
  <si>
    <t>治療による副作用の予測などに関し見通しを持てた人</t>
    <phoneticPr fontId="7"/>
  </si>
  <si>
    <t>医療スタッフと十分な対話ができた人</t>
    <phoneticPr fontId="7"/>
  </si>
  <si>
    <t>つらい症状にはすみやかに対応してくれたと思う人</t>
  </si>
  <si>
    <t>つらい症状にはすみやかに対応してくれたと思う人</t>
    <phoneticPr fontId="7"/>
  </si>
  <si>
    <t>治療に関係する医療スタッフ間で十分に患者に関する情報共有がなされていたと思う人</t>
  </si>
  <si>
    <t>治療に関係する医療スタッフ間で十分に患者に関する情報共有がなされていたと思う人</t>
    <phoneticPr fontId="7"/>
  </si>
  <si>
    <t>これまで受けた治療に納得している人</t>
    <phoneticPr fontId="7"/>
  </si>
  <si>
    <t>紹介先の医療機関を支障なく受診できたと思う人(転院したことがある人)</t>
  </si>
  <si>
    <t>紹介先の医療機関を支障なく受診できたと思う人(転院したことがある人)</t>
    <phoneticPr fontId="7"/>
  </si>
  <si>
    <t>希望通りの医療機関に転院することができた人(転院したことがある人)</t>
  </si>
  <si>
    <t>希望通りの医療機関に転院することができた人(転院したことがある人)</t>
    <phoneticPr fontId="7"/>
  </si>
  <si>
    <t>受診時に必ず痛みの有無について聞かれた人</t>
    <phoneticPr fontId="7"/>
  </si>
  <si>
    <t>外見の変化に関する悩みを誰かに相談できた人</t>
    <phoneticPr fontId="7"/>
  </si>
  <si>
    <t>がんの診断・治療全般に関する総合的な評価の平均点(0~10 点)</t>
  </si>
  <si>
    <t>がんの診断・治療全般に関する総合的な評価の平均点(0~10 点)</t>
    <phoneticPr fontId="7"/>
  </si>
  <si>
    <t>職場や仕事上の関係者から治療と仕事を両方続けられるような勤務上の配慮があったと思う人(がん診断時に収入のある仕事をしていた人のみ)</t>
  </si>
  <si>
    <t>職場や仕事上の関係者から治療と仕事を両方続けられるような勤務上の配慮があったと思う人(がん診断時に収入のある仕事をしていた人のみ)</t>
    <phoneticPr fontId="7"/>
  </si>
  <si>
    <t>治療開始前に就労の継続について医療スタッフから話があった人(がん診断時に収入のある仕事をしていた人のみ)</t>
  </si>
  <si>
    <t>治療開始前に就労の継続について医療スタッフから話があった人(がん診断時に収入のある仕事をしていた人のみ)</t>
    <phoneticPr fontId="7"/>
  </si>
  <si>
    <t>がん患者の家族の悩みや負担を相談できる支援・サービス・場所が十分あると思う人</t>
  </si>
  <si>
    <t>がん患者の家族の悩みや負担を相談できる支援・サービス・場所が十分あると思う人</t>
    <phoneticPr fontId="7"/>
  </si>
  <si>
    <t>がん相談支援センターを知っている人</t>
    <phoneticPr fontId="7"/>
  </si>
  <si>
    <t>ピアサポートを知っている人</t>
    <phoneticPr fontId="7"/>
  </si>
  <si>
    <t>(家族以外の)周囲の人からがんに対する偏見を感じる人(本人回答のみ)</t>
  </si>
  <si>
    <t>(家族以外の)周囲の人からがんに対する偏見を感じる人(本人回答のみ)</t>
    <phoneticPr fontId="7"/>
  </si>
  <si>
    <t>身体的なつらさがある時に、すぐに医療スタッフに相談できると思う人(本人回答のみ)</t>
  </si>
  <si>
    <t>身体的なつらさがある時に、すぐに医療スタッフに相談できると思う人(本人回答のみ)</t>
    <phoneticPr fontId="7"/>
  </si>
  <si>
    <t>心のつらさがある時に、すぐに医療スタッフに相談できると思う人(本人回答のみ)</t>
  </si>
  <si>
    <t>心のつらさがある時に、すぐに医療スタッフに相談できると思う人(本人回答のみ)</t>
    <phoneticPr fontId="7"/>
  </si>
  <si>
    <t>現在自分らしい日常生活を送れていると感じる人(本人回答のみ)</t>
  </si>
  <si>
    <t>現在自分らしい日常生活を送れていると感じる人(本人回答のみ)</t>
    <phoneticPr fontId="7"/>
  </si>
  <si>
    <t>身体の苦痛や気持ちのつらさを和らげる支援は十分であると感じる人(本人回答のみ)</t>
  </si>
  <si>
    <t>身体の苦痛や気持ちのつらさを和らげる支援は十分であると感じる人(本人回答のみ)</t>
    <phoneticPr fontId="7"/>
  </si>
  <si>
    <t>がんやがん治療に伴う身体の苦痛がないと感じる人(本人回答のみ)</t>
  </si>
  <si>
    <t>がんやがん治療に伴う身体の苦痛がないと感じる人(本人回答のみ)</t>
    <phoneticPr fontId="7"/>
  </si>
  <si>
    <t>がんや治療に伴う痛みがないと感じる人(本人回答のみ)</t>
  </si>
  <si>
    <t>がんや治療に伴う痛みがないと感じる人(本人回答のみ)</t>
    <phoneticPr fontId="7"/>
  </si>
  <si>
    <t>がんやがん治療に伴い気持ちがつらくないと感じる人(本人回答のみ)</t>
  </si>
  <si>
    <t>がんやがん治療に伴い気持ちがつらくないと感じる人(本人回答のみ)</t>
    <phoneticPr fontId="7"/>
  </si>
  <si>
    <t>がんやがん治療に伴う身体の苦痛や気持ちのつらさにより、日常生活を送る上で困っていることがない人(本人回答のみ)</t>
  </si>
  <si>
    <t>がんやがん治療に伴う身体の苦痛や気持ちのつらさにより、日常生活を送る上で困っていることがない人(本人回答のみ)</t>
    <phoneticPr fontId="7"/>
  </si>
  <si>
    <t>ゲノム情報を活用したがん医療について知っている人</t>
    <phoneticPr fontId="7"/>
  </si>
  <si>
    <t>がん性疼痛緩和指導管理料</t>
    <phoneticPr fontId="6"/>
  </si>
  <si>
    <t>NDB-SCR251</t>
    <phoneticPr fontId="6"/>
  </si>
  <si>
    <t>NDB-SCR252</t>
    <phoneticPr fontId="6"/>
  </si>
  <si>
    <t>NDB-SCR253</t>
    <phoneticPr fontId="6"/>
  </si>
  <si>
    <t>NDB-SCR254</t>
    <phoneticPr fontId="6"/>
  </si>
  <si>
    <t>NDB-SCR255</t>
    <phoneticPr fontId="6"/>
  </si>
  <si>
    <t>がん患者指導管理料（医師・看護師が⼼理的不安軽減のため⾯接）　入院</t>
    <rPh sb="31" eb="33">
      <t>ニュウイン</t>
    </rPh>
    <phoneticPr fontId="6"/>
  </si>
  <si>
    <t>がん患者指導管理料（医師・看護師が⼼理的不安軽減のため⾯接）　外来</t>
    <rPh sb="31" eb="33">
      <t>ガイライ</t>
    </rPh>
    <phoneticPr fontId="6"/>
  </si>
  <si>
    <t>外来緩和ケア管理料</t>
    <phoneticPr fontId="6"/>
  </si>
  <si>
    <t>病院　緩和ケアチーム有　患者数（人：1カ月実績）（人口10万対）</t>
    <phoneticPr fontId="6"/>
  </si>
  <si>
    <t>基本</t>
    <rPh sb="0" eb="2">
      <t>キホン</t>
    </rPh>
    <phoneticPr fontId="7"/>
  </si>
  <si>
    <t>死亡</t>
    <rPh sb="0" eb="2">
      <t>シボウ</t>
    </rPh>
    <phoneticPr fontId="7"/>
  </si>
  <si>
    <t>罹患</t>
    <rPh sb="0" eb="2">
      <t>リカン</t>
    </rPh>
    <phoneticPr fontId="7"/>
  </si>
  <si>
    <t>生存</t>
    <rPh sb="0" eb="2">
      <t>セイゾン</t>
    </rPh>
    <phoneticPr fontId="7"/>
  </si>
  <si>
    <t>予防対策</t>
    <rPh sb="0" eb="2">
      <t>ヨボウ</t>
    </rPh>
    <rPh sb="2" eb="4">
      <t>タイサク</t>
    </rPh>
    <phoneticPr fontId="7"/>
  </si>
  <si>
    <t>医療の質対策</t>
    <rPh sb="0" eb="2">
      <t>イリョウ</t>
    </rPh>
    <rPh sb="3" eb="4">
      <t>シツ</t>
    </rPh>
    <rPh sb="4" eb="6">
      <t>タイサク</t>
    </rPh>
    <phoneticPr fontId="27"/>
  </si>
  <si>
    <t>施設コード</t>
    <rPh sb="0" eb="2">
      <t>シセツ</t>
    </rPh>
    <phoneticPr fontId="7"/>
  </si>
  <si>
    <t>施設名</t>
    <rPh sb="0" eb="2">
      <t>シセツ</t>
    </rPh>
    <rPh sb="2" eb="3">
      <t>メイ</t>
    </rPh>
    <phoneticPr fontId="7"/>
  </si>
  <si>
    <t>都道府県コード</t>
    <rPh sb="0" eb="4">
      <t>トドウフケン</t>
    </rPh>
    <phoneticPr fontId="7"/>
  </si>
  <si>
    <t>都道府県名</t>
    <rPh sb="0" eb="4">
      <t>トドウフケン</t>
    </rPh>
    <rPh sb="4" eb="5">
      <t>メイ</t>
    </rPh>
    <phoneticPr fontId="7"/>
  </si>
  <si>
    <t>市区町村コード</t>
    <rPh sb="0" eb="2">
      <t>シク</t>
    </rPh>
    <rPh sb="2" eb="4">
      <t>チョウソン</t>
    </rPh>
    <phoneticPr fontId="7"/>
  </si>
  <si>
    <t>市区町村名</t>
    <rPh sb="0" eb="2">
      <t>シク</t>
    </rPh>
    <rPh sb="2" eb="4">
      <t>チョウソン</t>
    </rPh>
    <rPh sb="4" eb="5">
      <t>メイ</t>
    </rPh>
    <phoneticPr fontId="7"/>
  </si>
  <si>
    <t>二次医療圏コード</t>
    <rPh sb="0" eb="2">
      <t>ニジ</t>
    </rPh>
    <rPh sb="2" eb="4">
      <t>イリョウ</t>
    </rPh>
    <rPh sb="4" eb="5">
      <t>ケン</t>
    </rPh>
    <phoneticPr fontId="7"/>
  </si>
  <si>
    <t>二次医療圏名</t>
    <rPh sb="0" eb="2">
      <t>ニジ</t>
    </rPh>
    <rPh sb="2" eb="4">
      <t>イリョウ</t>
    </rPh>
    <rPh sb="4" eb="5">
      <t>ケン</t>
    </rPh>
    <rPh sb="5" eb="6">
      <t>メイ</t>
    </rPh>
    <phoneticPr fontId="7"/>
  </si>
  <si>
    <t>がん拠点病院区分</t>
    <rPh sb="2" eb="4">
      <t>キョテン</t>
    </rPh>
    <rPh sb="4" eb="6">
      <t>ビョウイン</t>
    </rPh>
    <rPh sb="6" eb="8">
      <t>クブン</t>
    </rPh>
    <phoneticPr fontId="7"/>
  </si>
  <si>
    <t>人口（人）</t>
  </si>
  <si>
    <t>死亡率（男）（％）（75歳未満、年齢調整、人口10万対）</t>
  </si>
  <si>
    <t>死亡率（女）（％）（75歳未満、年齢調整、人口10万対）</t>
  </si>
  <si>
    <t>標準化死亡比　悪性新生物　総数　男性</t>
    <rPh sb="0" eb="3">
      <t>ヒョウジュンカ</t>
    </rPh>
    <rPh sb="3" eb="5">
      <t>シボウ</t>
    </rPh>
    <rPh sb="5" eb="6">
      <t>ヒ</t>
    </rPh>
    <rPh sb="13" eb="15">
      <t>ソウスウ</t>
    </rPh>
    <phoneticPr fontId="20"/>
  </si>
  <si>
    <t>標準化死亡比　悪性新生物　総数　女性</t>
    <rPh sb="0" eb="3">
      <t>ヒョウジュンカ</t>
    </rPh>
    <rPh sb="3" eb="5">
      <t>シボウ</t>
    </rPh>
    <rPh sb="5" eb="6">
      <t>ヒ</t>
    </rPh>
    <rPh sb="13" eb="15">
      <t>ソウスウ</t>
    </rPh>
    <rPh sb="16" eb="18">
      <t>ジョセイ</t>
    </rPh>
    <phoneticPr fontId="20"/>
  </si>
  <si>
    <r>
      <t>自宅死亡率</t>
    </r>
    <r>
      <rPr>
        <sz val="11"/>
        <color theme="1"/>
        <rFont val="Yu Gothic"/>
        <family val="3"/>
        <charset val="128"/>
        <scheme val="minor"/>
      </rPr>
      <t>（％）</t>
    </r>
    <rPh sb="0" eb="2">
      <t>ジタク</t>
    </rPh>
    <rPh sb="2" eb="5">
      <t>シボウリツ</t>
    </rPh>
    <phoneticPr fontId="7"/>
  </si>
  <si>
    <t>老人ホーム死亡率（％）</t>
    <rPh sb="0" eb="2">
      <t>ロウジン</t>
    </rPh>
    <rPh sb="5" eb="8">
      <t>シボウリツ</t>
    </rPh>
    <phoneticPr fontId="7"/>
  </si>
  <si>
    <t>自宅・老人ホーム死亡率（％）</t>
    <rPh sb="0" eb="2">
      <t>ジタク</t>
    </rPh>
    <rPh sb="3" eb="5">
      <t>ロウジン</t>
    </rPh>
    <rPh sb="8" eb="11">
      <t>シボウリツ</t>
    </rPh>
    <phoneticPr fontId="7"/>
  </si>
  <si>
    <t>罹患率（男）（％）（年齢調整、人口10万人対）</t>
    <phoneticPr fontId="7"/>
  </si>
  <si>
    <t>罹患率（女）（％）（年齢調整、人口10万人対）</t>
    <rPh sb="4" eb="5">
      <t>オンナ</t>
    </rPh>
    <phoneticPr fontId="7"/>
  </si>
  <si>
    <t>5年相対生存率　2009-2011年（男）（％）</t>
  </si>
  <si>
    <t>喫煙率（男）（％）</t>
    <rPh sb="0" eb="2">
      <t>キツエン</t>
    </rPh>
    <rPh sb="2" eb="3">
      <t>リツ</t>
    </rPh>
    <rPh sb="4" eb="5">
      <t>オトコ</t>
    </rPh>
    <phoneticPr fontId="7"/>
  </si>
  <si>
    <t>喫煙率（女）（％）</t>
    <rPh sb="0" eb="2">
      <t>キツエン</t>
    </rPh>
    <rPh sb="2" eb="3">
      <t>リツ</t>
    </rPh>
    <rPh sb="4" eb="5">
      <t>オンナ</t>
    </rPh>
    <phoneticPr fontId="7"/>
  </si>
  <si>
    <t>ハイリスク量の飲酒（男）（％）</t>
    <rPh sb="5" eb="6">
      <t>リョウ</t>
    </rPh>
    <rPh sb="7" eb="9">
      <t>インシュ</t>
    </rPh>
    <rPh sb="10" eb="11">
      <t>オトコ</t>
    </rPh>
    <phoneticPr fontId="7"/>
  </si>
  <si>
    <t>ハイリスク量の飲酒（女）（％）</t>
    <rPh sb="5" eb="6">
      <t>リョウ</t>
    </rPh>
    <rPh sb="7" eb="9">
      <t>インシュ</t>
    </rPh>
    <rPh sb="10" eb="11">
      <t>オンナ</t>
    </rPh>
    <phoneticPr fontId="7"/>
  </si>
  <si>
    <t>野菜摂取量（男）（ｇ）</t>
    <rPh sb="0" eb="2">
      <t>ヤサイ</t>
    </rPh>
    <rPh sb="2" eb="4">
      <t>セッシュ</t>
    </rPh>
    <rPh sb="4" eb="5">
      <t>リョウ</t>
    </rPh>
    <rPh sb="6" eb="7">
      <t>オトコ</t>
    </rPh>
    <phoneticPr fontId="7"/>
  </si>
  <si>
    <t>野菜摂取量（女）（ｇ）</t>
    <rPh sb="0" eb="2">
      <t>ヤサイ</t>
    </rPh>
    <rPh sb="2" eb="4">
      <t>セッシュ</t>
    </rPh>
    <rPh sb="4" eb="5">
      <t>リョウ</t>
    </rPh>
    <rPh sb="6" eb="7">
      <t>オンナ</t>
    </rPh>
    <phoneticPr fontId="7"/>
  </si>
  <si>
    <t>歩数（男）（歩）</t>
    <rPh sb="0" eb="2">
      <t>ホスウ</t>
    </rPh>
    <rPh sb="3" eb="4">
      <t>オトコ</t>
    </rPh>
    <rPh sb="6" eb="7">
      <t>ホ</t>
    </rPh>
    <phoneticPr fontId="7"/>
  </si>
  <si>
    <t>歩数（女）（歩）</t>
    <rPh sb="0" eb="2">
      <t>ホスウ</t>
    </rPh>
    <rPh sb="3" eb="4">
      <t>オンナ</t>
    </rPh>
    <rPh sb="6" eb="7">
      <t>ホ</t>
    </rPh>
    <phoneticPr fontId="7"/>
  </si>
  <si>
    <t>緩和ケアチーム有　患者数（人：1カ月実績）（人口10万対）</t>
  </si>
  <si>
    <t>緩和医療専門医（人：常勤換算）</t>
  </si>
  <si>
    <t>緩和ケア認定看護師（人：常勤換算）</t>
  </si>
  <si>
    <t>「がん対策地域別データ集」および関連資料等は、特定非営利活動法人がん政策サミットとその業務委託を受けた株式会社ウェルネスが共同作成しました。</t>
    <phoneticPr fontId="7"/>
  </si>
  <si>
    <t>がん拠点病院　緩和医療専門医（人：常勤換算）</t>
    <phoneticPr fontId="6"/>
  </si>
  <si>
    <t>全がん200</t>
    <rPh sb="0" eb="1">
      <t>ゼン</t>
    </rPh>
    <phoneticPr fontId="6"/>
  </si>
  <si>
    <t>全がん206</t>
    <rPh sb="0" eb="1">
      <t>ゼン</t>
    </rPh>
    <phoneticPr fontId="6"/>
  </si>
  <si>
    <t>がん拠点病院　緩和ケア認定看護師（人：常勤換算）</t>
    <phoneticPr fontId="6"/>
  </si>
  <si>
    <t>つらい症状にはすみやかに対応してくれたと思う患者の割合</t>
    <phoneticPr fontId="6"/>
  </si>
  <si>
    <t>身体の苦痛や気持ちのつらさを和らげる支援は十分であると感じる患者の割合</t>
    <phoneticPr fontId="6"/>
  </si>
  <si>
    <t>受診時に必ず痛みの有無について聞かれた患者の割合</t>
    <rPh sb="19" eb="21">
      <t>カンジャ</t>
    </rPh>
    <phoneticPr fontId="6"/>
  </si>
  <si>
    <t>身体的なつらさがある時に、すぐに医療スタッフに相談できると思う患者の割合</t>
    <rPh sb="31" eb="33">
      <t>カンジャ</t>
    </rPh>
    <phoneticPr fontId="6"/>
  </si>
  <si>
    <t>心のつらさがある時に、すぐに医療スタッフに相談できると思う患者の割合</t>
    <rPh sb="29" eb="31">
      <t>カンジャ</t>
    </rPh>
    <phoneticPr fontId="6"/>
  </si>
  <si>
    <t>現在自分らしい日常生活を送れていると感じる患者の割合</t>
    <phoneticPr fontId="6"/>
  </si>
  <si>
    <t>納得いく治療選択ができた患者の割合</t>
    <phoneticPr fontId="6"/>
  </si>
  <si>
    <t>治療決定までに医療スタッフから治療に関する十分な情報を得られた患者の割合</t>
    <rPh sb="31" eb="33">
      <t>カンジャ</t>
    </rPh>
    <phoneticPr fontId="6"/>
  </si>
  <si>
    <t>治療スケジュールの見通しに関する情報を十分得ることができた患者の割合</t>
    <phoneticPr fontId="6"/>
  </si>
  <si>
    <t>相談できる支援があると感じた患者の割合</t>
    <rPh sb="0" eb="2">
      <t>ソウダン</t>
    </rPh>
    <rPh sb="5" eb="7">
      <t>シエン</t>
    </rPh>
    <rPh sb="11" eb="12">
      <t>カン</t>
    </rPh>
    <rPh sb="14" eb="16">
      <t>カンジャ</t>
    </rPh>
    <rPh sb="17" eb="19">
      <t>ワリアイ</t>
    </rPh>
    <phoneticPr fontId="6"/>
  </si>
  <si>
    <t>がん患者の家族の悩みや負担を相談できる支援・サービス・場所が十分あると思う患者の割合</t>
    <rPh sb="2" eb="4">
      <t>カンジャ</t>
    </rPh>
    <rPh sb="5" eb="7">
      <t>カゾク</t>
    </rPh>
    <rPh sb="8" eb="9">
      <t>ナヤ</t>
    </rPh>
    <rPh sb="11" eb="13">
      <t>フタン</t>
    </rPh>
    <rPh sb="14" eb="16">
      <t>ソウダン</t>
    </rPh>
    <rPh sb="19" eb="21">
      <t>シエン</t>
    </rPh>
    <rPh sb="27" eb="29">
      <t>バショ</t>
    </rPh>
    <rPh sb="30" eb="32">
      <t>ジュウブン</t>
    </rPh>
    <rPh sb="35" eb="36">
      <t>オモ</t>
    </rPh>
    <rPh sb="37" eb="39">
      <t>カンジャ</t>
    </rPh>
    <rPh sb="40" eb="42">
      <t>ワリアイ</t>
    </rPh>
    <phoneticPr fontId="6"/>
  </si>
  <si>
    <t>治療費用の負担が原因で、治療を変更または断念したことのある患者の割合</t>
    <phoneticPr fontId="6"/>
  </si>
  <si>
    <t>医療を受けるための金銭的負担が原因で生活影響があった患者の割合</t>
    <phoneticPr fontId="6"/>
  </si>
  <si>
    <t>(家族以外の)周囲の人からがんに対する偏見を感じる患者の割合</t>
    <phoneticPr fontId="6"/>
  </si>
  <si>
    <t>がんによる外見上の変化に対する悩みを相談できた患者の割合</t>
    <phoneticPr fontId="6"/>
  </si>
  <si>
    <t>生活に必要な社会制度に関する情報を十分得られた患者・家族の割合</t>
    <rPh sb="0" eb="2">
      <t>セイカツ</t>
    </rPh>
    <rPh sb="3" eb="5">
      <t>ヒツヨウ</t>
    </rPh>
    <rPh sb="6" eb="8">
      <t>シャカイ</t>
    </rPh>
    <rPh sb="8" eb="10">
      <t>セイド</t>
    </rPh>
    <rPh sb="11" eb="12">
      <t>カン</t>
    </rPh>
    <rPh sb="14" eb="16">
      <t>ジョウホウ</t>
    </rPh>
    <rPh sb="17" eb="19">
      <t>ジュウブン</t>
    </rPh>
    <rPh sb="19" eb="20">
      <t>エ</t>
    </rPh>
    <rPh sb="23" eb="25">
      <t>カンジャ</t>
    </rPh>
    <rPh sb="26" eb="28">
      <t>カゾク</t>
    </rPh>
    <rPh sb="29" eb="31">
      <t>ワリアイ</t>
    </rPh>
    <phoneticPr fontId="6"/>
  </si>
  <si>
    <t>職場や仕事上の関係者から治療と仕事を両方続けられるような勤務上の配慮があったと思う患者の割合</t>
    <phoneticPr fontId="6"/>
  </si>
  <si>
    <t>外見の変化に関する悩みを誰かに相談できた患者の割合</t>
    <phoneticPr fontId="6"/>
  </si>
  <si>
    <t>　がんゲノム医療</t>
    <phoneticPr fontId="6"/>
  </si>
  <si>
    <t>ゲノム情報に基づく適切な薬、治療法が開発される（国）</t>
    <phoneticPr fontId="6"/>
  </si>
  <si>
    <t>都道府県内でどこに住んでいてもゲノム医療を受けられる体制になっている</t>
    <rPh sb="0" eb="4">
      <t>トドウフケン</t>
    </rPh>
    <phoneticPr fontId="6"/>
  </si>
  <si>
    <t>都道府県民が安心してがんゲノム医療に参加できる環境の整備が整う</t>
    <rPh sb="0" eb="4">
      <t>トドウフケン</t>
    </rPh>
    <phoneticPr fontId="6"/>
  </si>
  <si>
    <t>06-F01</t>
    <phoneticPr fontId="6"/>
  </si>
  <si>
    <t>06-F02</t>
    <phoneticPr fontId="6"/>
  </si>
  <si>
    <t>06-M01</t>
    <phoneticPr fontId="6"/>
  </si>
  <si>
    <t>06-M02</t>
    <phoneticPr fontId="6"/>
  </si>
  <si>
    <t>06-M03</t>
    <phoneticPr fontId="6"/>
  </si>
  <si>
    <t>遺伝子パネル検査数</t>
    <phoneticPr fontId="6"/>
  </si>
  <si>
    <t>遺伝性腫瘍カウンセリング加算</t>
    <phoneticPr fontId="6"/>
  </si>
  <si>
    <t>ゲノム医療を知っている患者の割合</t>
    <rPh sb="3" eb="5">
      <t>イリョウ</t>
    </rPh>
    <rPh sb="6" eb="7">
      <t>シ</t>
    </rPh>
    <rPh sb="11" eb="13">
      <t>カンジャ</t>
    </rPh>
    <rPh sb="14" eb="16">
      <t>ワリアイ</t>
    </rPh>
    <phoneticPr fontId="6"/>
  </si>
  <si>
    <t>ゲノム情報を活用したがん医療について知っている患者の割合</t>
    <rPh sb="23" eb="25">
      <t>カンジャ</t>
    </rPh>
    <rPh sb="26" eb="28">
      <t>ワリアイ</t>
    </rPh>
    <phoneticPr fontId="6"/>
  </si>
  <si>
    <t>　チーム医療の推進</t>
    <phoneticPr fontId="6"/>
  </si>
  <si>
    <t>副作用・合併症・後遺症により、患者とその家族の生活の質が低下していない</t>
    <phoneticPr fontId="6"/>
  </si>
  <si>
    <t>全人的なサポートを行う「トータルケア」の提供が受けられている</t>
    <phoneticPr fontId="19"/>
  </si>
  <si>
    <t>キャンサーボードが開催され、患者に応じた医療が提供されている</t>
    <phoneticPr fontId="6"/>
  </si>
  <si>
    <t>チーム医療体制が整備され、医療従事者間の連携が強化されている</t>
    <phoneticPr fontId="6"/>
  </si>
  <si>
    <t>05-F01</t>
    <phoneticPr fontId="6"/>
  </si>
  <si>
    <t>05-F02</t>
    <phoneticPr fontId="6"/>
  </si>
  <si>
    <t>治療に納得している患者の割合</t>
    <phoneticPr fontId="6"/>
  </si>
  <si>
    <t>副作用の予測ができている患者の割合</t>
    <phoneticPr fontId="6"/>
  </si>
  <si>
    <t>キャンサーボードで治療方針が決定された割合</t>
    <phoneticPr fontId="6"/>
  </si>
  <si>
    <t>05-M01</t>
    <phoneticPr fontId="6"/>
  </si>
  <si>
    <t>キャンサーボード開催数</t>
    <phoneticPr fontId="6"/>
  </si>
  <si>
    <t>05-M03</t>
    <phoneticPr fontId="6"/>
  </si>
  <si>
    <t>05-M02</t>
    <phoneticPr fontId="6"/>
  </si>
  <si>
    <t>05-M04</t>
    <phoneticPr fontId="6"/>
  </si>
  <si>
    <t>05-M05</t>
    <phoneticPr fontId="6"/>
  </si>
  <si>
    <t>リハビリテーションを受けた患者の割合</t>
    <phoneticPr fontId="6"/>
  </si>
  <si>
    <t>支持療法を受けた患者の割合</t>
    <rPh sb="0" eb="2">
      <t>シジ</t>
    </rPh>
    <rPh sb="2" eb="4">
      <t>リョウホウ</t>
    </rPh>
    <rPh sb="5" eb="6">
      <t>ウ</t>
    </rPh>
    <rPh sb="8" eb="10">
      <t>カンジャ</t>
    </rPh>
    <rPh sb="11" eb="13">
      <t>ワリアイ</t>
    </rPh>
    <phoneticPr fontId="6"/>
  </si>
  <si>
    <t>医療者間で情報共有されていた患者の割合</t>
    <rPh sb="0" eb="2">
      <t>イリョウ</t>
    </rPh>
    <rPh sb="2" eb="3">
      <t>シャ</t>
    </rPh>
    <rPh sb="3" eb="4">
      <t>カン</t>
    </rPh>
    <rPh sb="5" eb="7">
      <t>ジョウホウ</t>
    </rPh>
    <rPh sb="7" eb="9">
      <t>キョウユウ</t>
    </rPh>
    <rPh sb="14" eb="16">
      <t>カンジャ</t>
    </rPh>
    <rPh sb="17" eb="19">
      <t>ワリアイ</t>
    </rPh>
    <phoneticPr fontId="6"/>
  </si>
  <si>
    <t>主治医以外に相談しやすいスタッフがいた患者の割合</t>
    <rPh sb="0" eb="3">
      <t>シュジイ</t>
    </rPh>
    <rPh sb="3" eb="5">
      <t>イガイ</t>
    </rPh>
    <rPh sb="6" eb="8">
      <t>ソウダン</t>
    </rPh>
    <rPh sb="19" eb="21">
      <t>カンジャ</t>
    </rPh>
    <rPh sb="22" eb="24">
      <t>ワリアイ</t>
    </rPh>
    <phoneticPr fontId="6"/>
  </si>
  <si>
    <t>これまで受けた治療に納得している患者の割合</t>
    <phoneticPr fontId="6"/>
  </si>
  <si>
    <t>治療による副作用の予測などに関し見通しを持てた患者の割合</t>
    <phoneticPr fontId="6"/>
  </si>
  <si>
    <t>治療に関係する医療スタッフ間で十分に患者に関する情報共有がなされていたと思う患者の割合</t>
    <rPh sb="38" eb="40">
      <t>カンジャ</t>
    </rPh>
    <rPh sb="41" eb="43">
      <t>ワリアイ</t>
    </rPh>
    <phoneticPr fontId="6"/>
  </si>
  <si>
    <t>NDB-SCR149</t>
    <phoneticPr fontId="6"/>
  </si>
  <si>
    <t>がん患者リハビリテーション料　入院</t>
    <rPh sb="2" eb="4">
      <t>カンジャ</t>
    </rPh>
    <rPh sb="13" eb="14">
      <t>リョウ</t>
    </rPh>
    <rPh sb="15" eb="17">
      <t>ニュウイン</t>
    </rPh>
    <phoneticPr fontId="6"/>
  </si>
  <si>
    <t>13-F01</t>
    <phoneticPr fontId="6"/>
  </si>
  <si>
    <t>13-F02</t>
    <phoneticPr fontId="6"/>
  </si>
  <si>
    <t>13-F03</t>
    <phoneticPr fontId="6"/>
  </si>
  <si>
    <t>13-F04</t>
    <phoneticPr fontId="6"/>
  </si>
  <si>
    <t>問20-9</t>
    <phoneticPr fontId="7"/>
  </si>
  <si>
    <t>主治医以外にも相談しやすい医療スタッフがいたと思う人</t>
    <phoneticPr fontId="7"/>
  </si>
  <si>
    <t>主治医以外にも相談しやすい医療スタッフがいたと思う患者の割合</t>
    <rPh sb="25" eb="27">
      <t>カンジャ</t>
    </rPh>
    <rPh sb="28" eb="30">
      <t>ワリアイ</t>
    </rPh>
    <phoneticPr fontId="6"/>
  </si>
  <si>
    <t>　手術療法・放射線療法・化学療法・免疫療法の充実</t>
    <phoneticPr fontId="6"/>
  </si>
  <si>
    <t>がん患者が納得した適切かつ質の高いがん医療を等しく受けられている</t>
    <phoneticPr fontId="19"/>
  </si>
  <si>
    <t>【手術療法】標準的な治療が、質が高く安全に実施されている</t>
    <phoneticPr fontId="6"/>
  </si>
  <si>
    <t>【放射線療法】標準的な治療が、質が高く安全に実施されている</t>
    <phoneticPr fontId="6"/>
  </si>
  <si>
    <t>【薬物療法】標準的な治療が、質が高く安全に実施されている</t>
    <phoneticPr fontId="6"/>
  </si>
  <si>
    <t>【免疫療法】標準的な治療が質が高く安全に実施されている</t>
    <phoneticPr fontId="6"/>
  </si>
  <si>
    <t>治療スケジュールに見通しが立っている患者の割合</t>
    <phoneticPr fontId="6"/>
  </si>
  <si>
    <t>診断・治療全体の総合評価が高い患者の割合</t>
    <phoneticPr fontId="6"/>
  </si>
  <si>
    <t>がん医療が進歩していると感じている患者の割合</t>
    <phoneticPr fontId="6"/>
  </si>
  <si>
    <t>04-F01</t>
  </si>
  <si>
    <t>04-F02</t>
  </si>
  <si>
    <t>04-F03</t>
    <phoneticPr fontId="6"/>
  </si>
  <si>
    <t>04-F04</t>
    <phoneticPr fontId="6"/>
  </si>
  <si>
    <t>04-F05</t>
    <phoneticPr fontId="6"/>
  </si>
  <si>
    <t>術後30日死亡率</t>
    <phoneticPr fontId="6"/>
  </si>
  <si>
    <t>定型的な術式での治療が困難ながんに対応できる医療機関の数</t>
    <phoneticPr fontId="6"/>
  </si>
  <si>
    <t>04-M01</t>
  </si>
  <si>
    <t>04-M02</t>
  </si>
  <si>
    <t>04-M03</t>
    <phoneticPr fontId="6"/>
  </si>
  <si>
    <t>04-M04</t>
    <phoneticPr fontId="6"/>
  </si>
  <si>
    <t>04-M05</t>
    <phoneticPr fontId="6"/>
  </si>
  <si>
    <t>04-M06</t>
    <phoneticPr fontId="6"/>
  </si>
  <si>
    <t>04-M07</t>
    <phoneticPr fontId="6"/>
  </si>
  <si>
    <t>04-M08</t>
    <phoneticPr fontId="6"/>
  </si>
  <si>
    <t>04-M09</t>
    <phoneticPr fontId="6"/>
  </si>
  <si>
    <t>04-M10</t>
    <phoneticPr fontId="6"/>
  </si>
  <si>
    <t>04-M11</t>
    <phoneticPr fontId="6"/>
  </si>
  <si>
    <t>04-M12</t>
    <phoneticPr fontId="6"/>
  </si>
  <si>
    <t>04-M13</t>
    <phoneticPr fontId="6"/>
  </si>
  <si>
    <t>外来薬物療法が安全に実施されている割合</t>
    <phoneticPr fontId="6"/>
  </si>
  <si>
    <t>薬物療法が内科医により実施されている割合</t>
    <phoneticPr fontId="6"/>
  </si>
  <si>
    <t>薬物療法について十分な説明を受けている患者の割合</t>
    <phoneticPr fontId="6"/>
  </si>
  <si>
    <t>04-M14</t>
    <phoneticPr fontId="6"/>
  </si>
  <si>
    <t>04-M15</t>
    <phoneticPr fontId="6"/>
  </si>
  <si>
    <t>04-M16</t>
    <phoneticPr fontId="6"/>
  </si>
  <si>
    <t>免疫療法に対する都道府県民の正しい理解</t>
    <rPh sb="8" eb="12">
      <t>トドウフケン</t>
    </rPh>
    <phoneticPr fontId="6"/>
  </si>
  <si>
    <t>これまで受けた治療に納得している患者の割合</t>
    <rPh sb="16" eb="18">
      <t>カンジャ</t>
    </rPh>
    <rPh sb="19" eb="21">
      <t>ワリアイ</t>
    </rPh>
    <phoneticPr fontId="6"/>
  </si>
  <si>
    <t>治療スケジュールの見通しに関する情報を十分得ることができた患者の割合</t>
    <rPh sb="29" eb="31">
      <t>カンジャ</t>
    </rPh>
    <rPh sb="32" eb="34">
      <t>ワリアイ</t>
    </rPh>
    <phoneticPr fontId="6"/>
  </si>
  <si>
    <t>がんの診断・治療全般に関する総合的な評価が高い患者の割合</t>
    <rPh sb="21" eb="22">
      <t>タカ</t>
    </rPh>
    <rPh sb="23" eb="25">
      <t>カンジャ</t>
    </rPh>
    <rPh sb="26" eb="28">
      <t>ワリアイ</t>
    </rPh>
    <phoneticPr fontId="6"/>
  </si>
  <si>
    <t>一般の人が受けられるがん医療は推年前と比べて進歩したと感じる患者の割合</t>
    <rPh sb="27" eb="28">
      <t>カン</t>
    </rPh>
    <rPh sb="30" eb="32">
      <t>カンジャ</t>
    </rPh>
    <rPh sb="33" eb="35">
      <t>ワリアイ</t>
    </rPh>
    <phoneticPr fontId="6"/>
  </si>
  <si>
    <t>NDB-SCR40</t>
  </si>
  <si>
    <t>NDB-SCR40</t>
    <phoneticPr fontId="6"/>
  </si>
  <si>
    <t>NDB-SCR41</t>
  </si>
  <si>
    <t>NDB-SCR41</t>
    <phoneticPr fontId="6"/>
  </si>
  <si>
    <t>NDB-SCR42</t>
  </si>
  <si>
    <t>NDB-SCR39</t>
  </si>
  <si>
    <t>NDB-SCR39</t>
    <phoneticPr fontId="6"/>
  </si>
  <si>
    <t>がん患者指導管理料（医師と看護師の共同診療方針等を文書等で提供）　入院＋外来</t>
    <rPh sb="33" eb="35">
      <t>ニュウイン</t>
    </rPh>
    <rPh sb="36" eb="38">
      <t>ガイライ</t>
    </rPh>
    <phoneticPr fontId="6"/>
  </si>
  <si>
    <t>がん患者指導管理料（医師・看護師が⼼理的不安軽減のため⾯接）　入院＋外来</t>
    <rPh sb="31" eb="33">
      <t>ニュウイン</t>
    </rPh>
    <rPh sb="34" eb="36">
      <t>ガイライ</t>
    </rPh>
    <phoneticPr fontId="6"/>
  </si>
  <si>
    <t>ＰＤ－Ｌ１タンパク免疫染色（免疫抗体法）病理組織標本作製　入院</t>
    <phoneticPr fontId="6"/>
  </si>
  <si>
    <t>ＰＤ－Ｌ１タンパク免疫染色（免疫抗体法）病理組織標本作製　外来</t>
    <rPh sb="29" eb="31">
      <t>ガイライ</t>
    </rPh>
    <phoneticPr fontId="6"/>
  </si>
  <si>
    <t>ＰＤ－Ｌ１タンパク免疫染色（免疫抗体法）病理組織標本作製　入院+外来</t>
    <rPh sb="29" eb="31">
      <t>ニュウイン</t>
    </rPh>
    <rPh sb="32" eb="34">
      <t>ガイライ</t>
    </rPh>
    <phoneticPr fontId="6"/>
  </si>
  <si>
    <t>がん患者指導管理料（医師等が抗悪性腫瘍剤の必要性等を文書説明）　入院</t>
    <phoneticPr fontId="6"/>
  </si>
  <si>
    <t>がん患者指導管理料（医師等が抗悪性腫瘍剤の必要性等を文書説明）　外来</t>
    <rPh sb="32" eb="34">
      <t>ガイライ</t>
    </rPh>
    <phoneticPr fontId="6"/>
  </si>
  <si>
    <t>がん患者指導管理料（医師等が抗悪性腫瘍剤の必要性等を文書説明）　入院＋外来</t>
    <rPh sb="35" eb="37">
      <t>ガイライ</t>
    </rPh>
    <phoneticPr fontId="6"/>
  </si>
  <si>
    <t>NDB-SCR197</t>
    <phoneticPr fontId="6"/>
  </si>
  <si>
    <t>NDB-SCR198</t>
    <phoneticPr fontId="6"/>
  </si>
  <si>
    <t>NDB-SCR199</t>
    <phoneticPr fontId="6"/>
  </si>
  <si>
    <t>手術療法（胃がん）：内視鏡的胃、十二指腸ポリープ・粘膜切除術（早期悪性腫瘍粘膜）　入院</t>
  </si>
  <si>
    <t>手術療法（胃がん）：内視鏡的胃、十二指腸ポリープ・粘膜切除術（早期悪性腫瘍粘膜下層）　入院</t>
  </si>
  <si>
    <t>手術療法（胃がん）：胃切除術（悪性腫瘍手術）　入院</t>
  </si>
  <si>
    <t>手術療法（胃がん）：腹腔鏡下胃切除術（悪性腫瘍手術）　入院</t>
  </si>
  <si>
    <t>手術療法（胃がん）：腹腔鏡下噴門側胃切除術（悪性腫瘍切除術）　入院</t>
  </si>
  <si>
    <t>手術療法（胃がん）：胃全摘術（悪性腫瘍手術）　入院</t>
  </si>
  <si>
    <t>手術療法（胃がん）：腹腔鏡下胃全摘術（悪性腫瘍手術）　入院</t>
  </si>
  <si>
    <t>手術療法（大腸がん）：結腸切除術（全切除、亜全切除又は悪性腫瘍手術）　入院</t>
  </si>
  <si>
    <t>手術療法（大腸がん）：腹腔鏡下結腸悪性腫瘍切除術　入院</t>
  </si>
  <si>
    <t>手術療法（大腸がん）：早期悪性腫瘍大腸粘膜下層剥離術　入院</t>
  </si>
  <si>
    <t>手術療法（大腸がん）：直腸腫瘍摘出術（経肛門）　入院</t>
  </si>
  <si>
    <t>手術療法（肺がん）：肺悪性腫瘍手術（肺葉切除又は１肺葉を超える）　入院</t>
  </si>
  <si>
    <t>手術療法（肺がん）：胸腔鏡下肺悪性腫瘍手術（部分切除）　入院</t>
  </si>
  <si>
    <t>手術療法（肺がん）：胸腔鏡下肺悪性腫瘍手術（区域切除）　入院</t>
  </si>
  <si>
    <t>手術療法（肺がん）：胸腔鏡下肺悪性腫瘍手術（肺葉切除又は１肺葉を超える）　入院</t>
  </si>
  <si>
    <t>手術療法（乳がん）：乳腺腫瘍摘出術（長径５ｃｍ未満）　入院</t>
  </si>
  <si>
    <t>手術療法（乳がん）：乳腺腫瘍摘出術（長径５ｃｍ未満）　外来</t>
  </si>
  <si>
    <t>手術療法（乳がん）：乳腺腫瘍摘出術（長径５ｃｍ以上）　入院</t>
  </si>
  <si>
    <t>手術療法（乳がん）：乳腺腫瘍画像ガイド下吸引術（マンモグラフィー又は超音波装置）　外来</t>
  </si>
  <si>
    <t>手術療法（乳がん）：乳腺悪性腫瘍手術（単純乳房切除術（乳腺全摘術））　入院</t>
  </si>
  <si>
    <t>手術療法（乳がん）：乳腺悪性腫瘍手術（乳房部分切除術（腋窩部郭清を伴わない））　入院</t>
  </si>
  <si>
    <t>手術療法（乳がん）：乳腺悪性腫瘍手術（乳房切除術（腋窩部郭清を伴わない））　入院</t>
  </si>
  <si>
    <t>手術療法（乳がん）：乳腺悪性腫瘍手術（乳房部分切除術（腋窩部郭清を伴う））　入院</t>
  </si>
  <si>
    <t>手術療法（乳がん）：乳腺悪性腫瘍手術（乳房切除術・胸筋切除を併施しない）　入院</t>
  </si>
  <si>
    <t>手術療法（乳がん）：乳腺悪性腫瘍手術（乳輪温存乳房切除術（腋窩郭清を伴わない））　入院</t>
  </si>
  <si>
    <t>手術療法（乳がん）：乳がんセンチネルリンパ節加算１　入院</t>
  </si>
  <si>
    <t>手術療法（乳がん）：乳がんセンチネルリンパ節加算２　入院</t>
  </si>
  <si>
    <t>手術療法（乳がん）：再建乳房乳頭形成術　外来</t>
  </si>
  <si>
    <t>手術療法（乳がん）：ゲル充填人工乳房を用いた乳房再建術（乳房切除後）　入院</t>
  </si>
  <si>
    <t>NDB-SCR10</t>
  </si>
  <si>
    <t>NDB-SCR11</t>
  </si>
  <si>
    <t>NDB-SCR12</t>
  </si>
  <si>
    <t>NDB-SCR13</t>
  </si>
  <si>
    <t>NDB-SCR14</t>
  </si>
  <si>
    <t>NDB-SCR15</t>
  </si>
  <si>
    <t>NDB-SCR16</t>
  </si>
  <si>
    <t>NDB-SCR17</t>
  </si>
  <si>
    <t>NDB-SCR18</t>
  </si>
  <si>
    <t>NDB-SCR19</t>
  </si>
  <si>
    <t>NDB-SCR20</t>
  </si>
  <si>
    <t>NDB-SCR21</t>
  </si>
  <si>
    <t>NDB-SCR22</t>
  </si>
  <si>
    <t>NDB-SCR23</t>
  </si>
  <si>
    <t>NDB-SCR24</t>
  </si>
  <si>
    <t>NDB-SCR25</t>
  </si>
  <si>
    <t>NDB-SCR26</t>
  </si>
  <si>
    <t>NDB-SCR27</t>
  </si>
  <si>
    <t>NDB-SCR28</t>
  </si>
  <si>
    <t>NDB-SCR29</t>
  </si>
  <si>
    <t>NDB-SCR30</t>
  </si>
  <si>
    <t>NDB-SCR31</t>
  </si>
  <si>
    <t>NDB-SCR32</t>
  </si>
  <si>
    <t>NDB-SCR33</t>
  </si>
  <si>
    <t>NDB-SCR34</t>
  </si>
  <si>
    <t>NDB-SCR35</t>
  </si>
  <si>
    <t>NDB-SCR36</t>
  </si>
  <si>
    <t>NDB-SCR37</t>
  </si>
  <si>
    <t>NDB-SCR38</t>
  </si>
  <si>
    <t>放射線：放射線治療病室管理加算　入院</t>
  </si>
  <si>
    <t>放射線：外来放射線照射診療料　外来</t>
  </si>
  <si>
    <t>放射線：外来放射線照射診療料（４日以上予定なし）減算　外来</t>
  </si>
  <si>
    <t>放射線：医療機器安全管理料（放射線治療計画策定）　入院</t>
  </si>
  <si>
    <t>放射線：医療機器安全管理料（放射線治療計画策定）　外来</t>
  </si>
  <si>
    <t>放射線：医療機器安全管理料（放射線治療計画策定）　入院＋外来</t>
  </si>
  <si>
    <t>放射線：放射線治療管理料（１門照射）　入院</t>
  </si>
  <si>
    <t>放射線：放射線治療管理料（１門照射）　外来</t>
  </si>
  <si>
    <t>放射線：放射線治療管理料（１門照射）　入院＋外来</t>
  </si>
  <si>
    <t>放射線：放射線治療管理料（対向２門照射）　入院</t>
  </si>
  <si>
    <t>放射線：放射線治療管理料（対向２門照射）　外来</t>
  </si>
  <si>
    <t>放射線：放射線治療管理料（対向２門照射）　入院＋外来</t>
  </si>
  <si>
    <t>放射線：放射線治療管理料（非対向２門照射）　入院</t>
  </si>
  <si>
    <t>放射線：放射線治療管理料（非対向２門照射）　外来</t>
  </si>
  <si>
    <t>放射線：放射線治療管理料（非対向２門照射）　入院＋外来</t>
  </si>
  <si>
    <t>放射線：放射線治療管理料（３門照射）　入院</t>
  </si>
  <si>
    <t>放射線：放射線治療管理料（３門照射）　外来</t>
  </si>
  <si>
    <t>放射線：放射線治療管理料（３門照射）　入院＋外来</t>
  </si>
  <si>
    <t>放射線：放射線治療管理料（腔内照射）　入院</t>
  </si>
  <si>
    <t>放射線：放射線治療管理料（腔内照射）　外来</t>
  </si>
  <si>
    <t>放射線：放射線治療管理料（腔内照射）　入院＋外来</t>
  </si>
  <si>
    <t>放射線：放射線治療管理料（４門以上の照射）　入院</t>
  </si>
  <si>
    <t>放射線：放射線治療管理料（４門以上の照射）　外来</t>
  </si>
  <si>
    <t>放射線：放射線治療管理料（４門以上の照射）　入院＋外来</t>
  </si>
  <si>
    <t>放射線：放射線治療管理料（原体照射）　入院</t>
  </si>
  <si>
    <t>放射線：放射線治療管理料（原体照射）　外来</t>
  </si>
  <si>
    <t>放射線：放射線治療管理料（原体照射）　入院＋外来</t>
  </si>
  <si>
    <t>放射線：放射線治療管理料（運動照射）　入院</t>
  </si>
  <si>
    <t>放射線：放射線治療管理料（運動照射）　外来</t>
  </si>
  <si>
    <t>放射線：放射線治療管理料（運動照射）　入院＋外来</t>
  </si>
  <si>
    <t>放射線：放射線治療管理料（組織内照射）　入院</t>
  </si>
  <si>
    <t>放射線：放射線治療管理料（ＩＭＲＴによる体外照射）　入院</t>
  </si>
  <si>
    <t>放射線：放射線治療管理料（ＩＭＲＴによる体外照射）　外来</t>
  </si>
  <si>
    <t>放射線：放射線治療管理料（ＩＭＲＴによる体外照射）　入院＋外来</t>
  </si>
  <si>
    <t>放射線：放射線治療専任加算（放射線治療管理料）　入院</t>
  </si>
  <si>
    <t>放射線：放射線治療専任加算（放射線治療管理料）　外来</t>
  </si>
  <si>
    <t>放射線：放射線治療専任加算（放射線治療管理料）　入院＋外来</t>
  </si>
  <si>
    <t>放射線：外来放射線治療加算（放射線治療管理料）　外来</t>
  </si>
  <si>
    <t>放射線：体外照射（高エネルギー放射線治療）（１回目）（１門照射）　入院</t>
  </si>
  <si>
    <t>放射線：体外照射（高エネルギー放射線治療）（１回目）（１門照射）　外来</t>
  </si>
  <si>
    <t>放射線：体外照射（高エネルギー放射線治療）（１回目）（１門照射）　入院＋外来</t>
  </si>
  <si>
    <t>放射線：体外照射（高エネルギー放射線治療）（１回目）（対向２門照射）　入院</t>
  </si>
  <si>
    <t>放射線：体外照射（高エネルギー放射線治療）（１回目）（対向２門照射）　外来</t>
  </si>
  <si>
    <t>放射線：体外照射（高エネルギー放射線治療）（１回目）（対向２門照射）　入院＋外来</t>
  </si>
  <si>
    <t>放射線：体外照射（高エネルギー放射線治療）（１回目）（非対向２門照射）　入院</t>
  </si>
  <si>
    <t>放射線：体外照射（高エネルギー放射線治療）（１回目）（非対向２門照射）　外来</t>
  </si>
  <si>
    <t>放射線：体外照射（高エネルギー放射線治療）（１回目）（非対向２門照射）　入院＋外来</t>
  </si>
  <si>
    <t>放射線：体外照射（高エネルギー放射線治療）（１回目）（３門照射）　入院</t>
  </si>
  <si>
    <t>放射線：体外照射（高エネルギー放射線治療）（１回目）（３門照射）　外来</t>
  </si>
  <si>
    <t>放射線：体外照射（高エネルギー放射線治療）（１回目）（３門照射）　入院＋外来</t>
  </si>
  <si>
    <t>放射線：体外照射（高エネルギー放射線治療）（１回目）（４門以上の照射）　入院</t>
  </si>
  <si>
    <t>放射線：体外照射（高エネルギー放射線治療）（１回目）（４門以上の照射）　外来</t>
  </si>
  <si>
    <t>放射線：体外照射（高エネルギー放射線治療）（１回目）（４門以上の照射）　入院＋外来</t>
  </si>
  <si>
    <t>放射線：体外照射（高エネルギー放射線治療）（１回目）（運動照射）　入院</t>
  </si>
  <si>
    <t>放射線：体外照射（高エネルギー放射線治療）（１回目）（運動照射）　外来</t>
  </si>
  <si>
    <t>放射線：体外照射（高エネルギー放射線治療）（１回目）（運動照射）　入院＋外来</t>
  </si>
  <si>
    <t>放射線：体外照射（高エネルギー放射線治療）（１回目）（原体照射）　入院</t>
  </si>
  <si>
    <t>放射線：体外照射（高エネルギー放射線治療）（１回目）（原体照射）　外来</t>
  </si>
  <si>
    <t>放射線：体外照射（高エネルギー放射線治療）（１回目）（原体照射）　入院＋外来</t>
  </si>
  <si>
    <t>放射線：体外照射（高エネルギー放射線治療）（２回目）（１門照射）　入院</t>
  </si>
  <si>
    <t>放射線：体外照射（高エネルギー放射線治療）（２回目）（１門照射）　外来</t>
  </si>
  <si>
    <t>放射線：体外照射（高エネルギー放射線治療）（２回目）（１門照射）　入院＋外来</t>
  </si>
  <si>
    <t>放射線：体外照射（高エネルギー放射線治療）（２回目）（対向２門照射）　入院</t>
  </si>
  <si>
    <t>放射線：体外照射（高エネルギー放射線治療）（２回目）（対向２門照射）　外来</t>
  </si>
  <si>
    <t>放射線：体外照射（高エネルギー放射線治療）（２回目）（対向２門照射）　入院＋外来</t>
  </si>
  <si>
    <t>放射線：体外照射（高エネルギー放射線治療）（２回目）（非対向２門照射）　入院</t>
  </si>
  <si>
    <t>放射線：体外照射（高エネルギー放射線治療）（２回目）（非対向２門照射）　外来</t>
  </si>
  <si>
    <t>放射線：体外照射（高エネルギー放射線治療）（２回目）（非対向２門照射）　入院＋外来</t>
  </si>
  <si>
    <t>放射線：体外照射（高エネルギー放射線治療）（２回目）（３門照射）　外来</t>
  </si>
  <si>
    <t>放射線：体外照射（高エネルギー放射線治療）（２回目）（４門以上の照射）　入院</t>
  </si>
  <si>
    <t>放射線：体外照射（高エネルギー放射線治療）（２回目）（４門以上の照射）　外来</t>
  </si>
  <si>
    <t>放射線：体外照射（高エネルギー放射線治療）（２回目）（４門以上の照射）　入院＋外来</t>
  </si>
  <si>
    <t>放射線：画像誘導放射線治療加算（腫瘍の位置情報）　入院</t>
  </si>
  <si>
    <t>放射線：画像誘導放射線治療加算（腫瘍の位置情報）　外来</t>
  </si>
  <si>
    <t>放射線：画像誘導放射線治療加算（腫瘍の位置情報）　入院＋外来</t>
  </si>
  <si>
    <t>放射線：ガンマナイフによる定位放射線治療　入院</t>
  </si>
  <si>
    <t>放射線：直線加速器による放射線治療（定位放射線治療）　入院</t>
  </si>
  <si>
    <t>放射線：直線加速器による放射線治療（定位放射線治療）　外来</t>
  </si>
  <si>
    <t>放射線：直線加速器による放射線治療（定位放射線治療）　入院＋外来</t>
  </si>
  <si>
    <t>放射線：直線加速器による放射線治療（１以外）　入院</t>
  </si>
  <si>
    <t>放射線：直線加速器による放射線治療（１以外）　外来</t>
  </si>
  <si>
    <t>放射線：直線加速器による放射線治療（１以外）　入院＋外来</t>
  </si>
  <si>
    <t>放射線：直線加速器による放射線治療（定位放射線治療・体幹部に対する）　外来</t>
  </si>
  <si>
    <t>NDB-SCR66</t>
  </si>
  <si>
    <t>NDB-SCR67</t>
  </si>
  <si>
    <t>NDB-SCR68</t>
  </si>
  <si>
    <t>NDB-SCR69</t>
  </si>
  <si>
    <t>NDB-SCR70</t>
  </si>
  <si>
    <t>NDB-SCR71</t>
  </si>
  <si>
    <t>NDB-SCR72</t>
  </si>
  <si>
    <t>NDB-SCR73</t>
  </si>
  <si>
    <t>NDB-SCR74</t>
  </si>
  <si>
    <t>NDB-SCR75</t>
  </si>
  <si>
    <t>NDB-SCR76</t>
  </si>
  <si>
    <t>NDB-SCR77</t>
  </si>
  <si>
    <t>NDB-SCR78</t>
  </si>
  <si>
    <t>NDB-SCR79</t>
  </si>
  <si>
    <t>NDB-SCR80</t>
  </si>
  <si>
    <t>NDB-SCR81</t>
  </si>
  <si>
    <t>NDB-SCR82</t>
  </si>
  <si>
    <t>NDB-SCR83</t>
  </si>
  <si>
    <t>NDB-SCR84</t>
  </si>
  <si>
    <t>NDB-SCR85</t>
  </si>
  <si>
    <t>NDB-SCR86</t>
  </si>
  <si>
    <t>NDB-SCR87</t>
  </si>
  <si>
    <t>NDB-SCR88</t>
  </si>
  <si>
    <t>NDB-SCR89</t>
  </si>
  <si>
    <t>NDB-SCR90</t>
  </si>
  <si>
    <t>NDB-SCR91</t>
  </si>
  <si>
    <t>NDB-SCR92</t>
  </si>
  <si>
    <t>NDB-SCR93</t>
  </si>
  <si>
    <t>NDB-SCR94</t>
  </si>
  <si>
    <t>NDB-SCR95</t>
  </si>
  <si>
    <t>NDB-SCR96</t>
  </si>
  <si>
    <t>NDB-SCR97</t>
  </si>
  <si>
    <t>NDB-SCR98</t>
  </si>
  <si>
    <t>NDB-SCR99</t>
  </si>
  <si>
    <t>NDB-SCR100</t>
  </si>
  <si>
    <t>NDB-SCR101</t>
  </si>
  <si>
    <t>NDB-SCR102</t>
  </si>
  <si>
    <t>NDB-SCR103</t>
  </si>
  <si>
    <t>NDB-SCR104</t>
  </si>
  <si>
    <t>NDB-SCR105</t>
  </si>
  <si>
    <t>NDB-SCR106</t>
  </si>
  <si>
    <t>NDB-SCR107</t>
  </si>
  <si>
    <t>NDB-SCR108</t>
  </si>
  <si>
    <t>NDB-SCR109</t>
  </si>
  <si>
    <t>NDB-SCR110</t>
  </si>
  <si>
    <t>NDB-SCR111</t>
  </si>
  <si>
    <t>NDB-SCR112</t>
  </si>
  <si>
    <t>NDB-SCR113</t>
  </si>
  <si>
    <t>NDB-SCR114</t>
  </si>
  <si>
    <t>NDB-SCR115</t>
  </si>
  <si>
    <t>NDB-SCR116</t>
  </si>
  <si>
    <t>NDB-SCR117</t>
  </si>
  <si>
    <t>NDB-SCR118</t>
  </si>
  <si>
    <t>NDB-SCR119</t>
  </si>
  <si>
    <t>NDB-SCR120</t>
  </si>
  <si>
    <t>NDB-SCR121</t>
  </si>
  <si>
    <t>NDB-SCR122</t>
  </si>
  <si>
    <t>NDB-SCR123</t>
  </si>
  <si>
    <t>NDB-SCR124</t>
  </si>
  <si>
    <t>NDB-SCR125</t>
  </si>
  <si>
    <t>NDB-SCR126</t>
  </si>
  <si>
    <t>NDB-SCR127</t>
  </si>
  <si>
    <t>NDB-SCR128</t>
  </si>
  <si>
    <t>NDB-SCR129</t>
  </si>
  <si>
    <t>NDB-SCR130</t>
  </si>
  <si>
    <t>NDB-SCR131</t>
  </si>
  <si>
    <t>NDB-SCR132</t>
  </si>
  <si>
    <t>NDB-SCR133</t>
  </si>
  <si>
    <t>NDB-SCR134</t>
  </si>
  <si>
    <t>NDB-SCR135</t>
  </si>
  <si>
    <t>NDB-SCR136</t>
  </si>
  <si>
    <t>NDB-SCR137</t>
  </si>
  <si>
    <t>NDB-SCR138</t>
  </si>
  <si>
    <t>NDB-SCR139</t>
  </si>
  <si>
    <t>NDB-SCR140</t>
  </si>
  <si>
    <t>NDB-SCR141</t>
  </si>
  <si>
    <t>NDB-SCR142</t>
  </si>
  <si>
    <t>NDB-SCR143</t>
  </si>
  <si>
    <t>NDB-SCR144</t>
  </si>
  <si>
    <t>NDB-SCR145</t>
  </si>
  <si>
    <t>NDB-SCR146</t>
  </si>
  <si>
    <t>NDB-SCR147</t>
  </si>
  <si>
    <t>NDB-SCR148</t>
  </si>
  <si>
    <t>薬物療法：がん患者指導管理料（医師等が抗悪性腫瘍剤の必要性等を文書説明）　入院</t>
  </si>
  <si>
    <t>薬物療法：がん患者指導管理料（医師等が抗悪性腫瘍剤の必要性等を文書説明）　外来</t>
  </si>
  <si>
    <t>薬物療法：がん患者指導管理料（医師等が抗悪性腫瘍剤の必要性等を文書説明）　入院＋外来</t>
  </si>
  <si>
    <t>薬物療法：抗悪性腫瘍剤処方管理加算（処方料）　外来</t>
  </si>
  <si>
    <t>薬物療法：抗悪性腫瘍剤処方管理加算（処方箋料）　外来</t>
  </si>
  <si>
    <t>薬物療法：外来化学療法加算１（外来化学療法加算Ａ・１５歳未満）　外来</t>
  </si>
  <si>
    <t>薬物療法：外来化学療法加算１（外来化学療法加算Ａ・１５歳以上）　外来</t>
  </si>
  <si>
    <t>薬物療法：外来化学療法加算１（外来化学療法加算Ｂ・１５歳未満）　外来</t>
  </si>
  <si>
    <t>薬物療法：外来化学療法加算１（外来化学療法加算Ｂ・１５歳以上）　外来</t>
  </si>
  <si>
    <t>薬物療法：外来化学療法加算２（外来化学療法加算Ａ・１５歳以上）　外来</t>
  </si>
  <si>
    <t>薬物療法：外来化学療法加算２（外来化学療法加算Ｂ・１５歳以上）　外来</t>
  </si>
  <si>
    <t>薬物療法（検査）：悪性腫瘍特異物質治療管理料（尿中ＢＴＡ）　外来</t>
  </si>
  <si>
    <t>薬物療法（検査）：悪性腫瘍特異物質治療管理料（その他・１項目）　入院</t>
  </si>
  <si>
    <t>薬物療法（検査）：悪性腫瘍特異物質治療管理料（その他・１項目）　外来</t>
  </si>
  <si>
    <t>薬物療法（検査）：悪性腫瘍特異物質治療管理料（その他・１項目）　入院＋外来</t>
  </si>
  <si>
    <t>薬物療法（検査）：腫瘍マーカー検査初回月加算　入院</t>
  </si>
  <si>
    <t>薬物療法（検査）：腫瘍マーカー検査初回月加算　外来</t>
  </si>
  <si>
    <t>薬物療法（検査）：腫瘍マーカー検査初回月加算　入院＋外来</t>
  </si>
  <si>
    <t>薬物療法（検査）：悪性腫瘍特異物質治療管理料（その他・２項目以上）　入院</t>
  </si>
  <si>
    <t>薬物療法（検査）：悪性腫瘍特異物質治療管理料（その他・２項目以上）　外来</t>
  </si>
  <si>
    <t>薬物療法（検査）：悪性腫瘍特異物質治療管理料（その他・２項目以上）　入院＋外来</t>
  </si>
  <si>
    <t>薬物療法（検査）：造血器腫瘍細胞抗原　入院</t>
  </si>
  <si>
    <t>薬物療法（検査）：造血器腫瘍細胞抗原　外来</t>
  </si>
  <si>
    <t>薬物療法（検査）：造血器腫瘍細胞抗原　入院＋外来</t>
  </si>
  <si>
    <t>薬物療法（検査）：造血器腫瘍遺伝子検査　入院</t>
  </si>
  <si>
    <t>薬物療法（検査）：造血器腫瘍遺伝子検査　外来</t>
  </si>
  <si>
    <t>薬物療法（検査）：造血器腫瘍遺伝子検査　入院＋外来</t>
  </si>
  <si>
    <t>NDB-SCR43</t>
  </si>
  <si>
    <t>NDB-SCR44</t>
  </si>
  <si>
    <t>NDB-SCR45</t>
  </si>
  <si>
    <t>NDB-SCR46</t>
  </si>
  <si>
    <t>NDB-SCR47</t>
  </si>
  <si>
    <t>NDB-SCR48</t>
  </si>
  <si>
    <t>NDB-SCR49</t>
  </si>
  <si>
    <t>NDB-SCR50</t>
  </si>
  <si>
    <t>NDB-SCR51</t>
  </si>
  <si>
    <t>NDB-SCR52</t>
  </si>
  <si>
    <t>NDB-SCR53</t>
  </si>
  <si>
    <t>NDB-SCR54</t>
  </si>
  <si>
    <t>NDB-SCR55</t>
  </si>
  <si>
    <t>NDB-SCR56</t>
  </si>
  <si>
    <t>NDB-SCR57</t>
  </si>
  <si>
    <t>NDB-SCR58</t>
  </si>
  <si>
    <t>NDB-SCR59</t>
  </si>
  <si>
    <t>NDB-SCR60</t>
  </si>
  <si>
    <t>NDB-SCR61</t>
  </si>
  <si>
    <t>NDB-SCR62</t>
  </si>
  <si>
    <t>NDB-SCR63</t>
  </si>
  <si>
    <t>NDB-SCR64</t>
  </si>
  <si>
    <t>NDB-SCR65</t>
  </si>
  <si>
    <t>がんの診断・治療全般に関する総合的な評価の高い人</t>
    <rPh sb="21" eb="22">
      <t>タカ</t>
    </rPh>
    <rPh sb="23" eb="24">
      <t>ヒト</t>
    </rPh>
    <phoneticPr fontId="7"/>
  </si>
  <si>
    <t>問30-1</t>
    <phoneticPr fontId="7"/>
  </si>
  <si>
    <t>一般の人が受けられるがん医療は数年前と比べて進歩したと思う人</t>
  </si>
  <si>
    <t>一般の人が受けられるがん医療は数年前と比べて進歩したと思う人</t>
    <phoneticPr fontId="7"/>
  </si>
  <si>
    <t>都道府県表（各種がん）</t>
    <rPh sb="0" eb="4">
      <t>トドウフケン</t>
    </rPh>
    <rPh sb="4" eb="5">
      <t>ヒョウ</t>
    </rPh>
    <phoneticPr fontId="7"/>
  </si>
  <si>
    <t>全がん13</t>
  </si>
  <si>
    <t>全がん13</t>
    <rPh sb="0" eb="1">
      <t>ゼン</t>
    </rPh>
    <phoneticPr fontId="6"/>
  </si>
  <si>
    <t>全がん14</t>
  </si>
  <si>
    <t>全がん14</t>
    <phoneticPr fontId="6"/>
  </si>
  <si>
    <t>全がん17</t>
  </si>
  <si>
    <t>全がん17</t>
    <phoneticPr fontId="6"/>
  </si>
  <si>
    <t>全がん18</t>
  </si>
  <si>
    <t>全がん18</t>
    <phoneticPr fontId="6"/>
  </si>
  <si>
    <t>全がん21</t>
    <phoneticPr fontId="6"/>
  </si>
  <si>
    <t>全がん22</t>
    <phoneticPr fontId="6"/>
  </si>
  <si>
    <t>全がん23</t>
    <phoneticPr fontId="6"/>
  </si>
  <si>
    <t>全がん24</t>
    <phoneticPr fontId="6"/>
  </si>
  <si>
    <t>全がん25</t>
    <phoneticPr fontId="6"/>
  </si>
  <si>
    <t>全がん26</t>
  </si>
  <si>
    <t>全がん26</t>
    <phoneticPr fontId="6"/>
  </si>
  <si>
    <t>全がん27</t>
  </si>
  <si>
    <t>全がん27</t>
    <phoneticPr fontId="6"/>
  </si>
  <si>
    <t>全がん44</t>
    <phoneticPr fontId="6"/>
  </si>
  <si>
    <t>全がん45</t>
    <phoneticPr fontId="6"/>
  </si>
  <si>
    <t>全がん47</t>
    <phoneticPr fontId="6"/>
  </si>
  <si>
    <t>全がん48</t>
    <phoneticPr fontId="6"/>
  </si>
  <si>
    <t>全がん51</t>
    <phoneticPr fontId="6"/>
  </si>
  <si>
    <t>全がん52</t>
    <phoneticPr fontId="6"/>
  </si>
  <si>
    <t>全がん49</t>
    <phoneticPr fontId="6"/>
  </si>
  <si>
    <t>全がん50</t>
    <phoneticPr fontId="6"/>
  </si>
  <si>
    <t>全国</t>
    <rPh sb="0" eb="2">
      <t>ゼンコク</t>
    </rPh>
    <phoneticPr fontId="7"/>
  </si>
  <si>
    <t>全がん83</t>
    <phoneticPr fontId="6"/>
  </si>
  <si>
    <t>全がん200</t>
    <phoneticPr fontId="6"/>
  </si>
  <si>
    <t>全がん206</t>
    <phoneticPr fontId="6"/>
  </si>
  <si>
    <t>国表（各種がん）</t>
    <rPh sb="0" eb="1">
      <t>クニ</t>
    </rPh>
    <rPh sb="1" eb="2">
      <t>ヒョウ</t>
    </rPh>
    <phoneticPr fontId="7"/>
  </si>
  <si>
    <t>国表（医療一般）</t>
    <rPh sb="0" eb="1">
      <t>クニ</t>
    </rPh>
    <rPh sb="1" eb="2">
      <t>ヒョウ</t>
    </rPh>
    <rPh sb="3" eb="5">
      <t>イリョウ</t>
    </rPh>
    <rPh sb="5" eb="7">
      <t>イッパン</t>
    </rPh>
    <phoneticPr fontId="7"/>
  </si>
  <si>
    <t>医療の質対策</t>
  </si>
  <si>
    <r>
      <t>在宅療養支援病院数</t>
    </r>
    <r>
      <rPr>
        <sz val="11"/>
        <rFont val="Yu Gothic"/>
        <family val="3"/>
        <charset val="128"/>
        <scheme val="minor"/>
      </rPr>
      <t>（人口10万対）</t>
    </r>
    <rPh sb="0" eb="2">
      <t>ザイタク</t>
    </rPh>
    <rPh sb="2" eb="4">
      <t>リョウヨウ</t>
    </rPh>
    <rPh sb="4" eb="6">
      <t>シエン</t>
    </rPh>
    <rPh sb="6" eb="8">
      <t>ビョウイン</t>
    </rPh>
    <rPh sb="8" eb="9">
      <t>スウ</t>
    </rPh>
    <phoneticPr fontId="7"/>
  </si>
  <si>
    <t>医療一般70</t>
    <rPh sb="0" eb="4">
      <t>イリョウイッパン</t>
    </rPh>
    <phoneticPr fontId="6"/>
  </si>
  <si>
    <r>
      <t>在宅療養支援診療所数</t>
    </r>
    <r>
      <rPr>
        <sz val="11"/>
        <rFont val="Yu Gothic"/>
        <family val="3"/>
        <charset val="128"/>
        <scheme val="minor"/>
      </rPr>
      <t>（人口10万対）</t>
    </r>
    <rPh sb="0" eb="2">
      <t>ザイタク</t>
    </rPh>
    <rPh sb="2" eb="4">
      <t>リョウヨウ</t>
    </rPh>
    <rPh sb="4" eb="6">
      <t>シエン</t>
    </rPh>
    <rPh sb="6" eb="9">
      <t>シンリョウショ</t>
    </rPh>
    <rPh sb="9" eb="10">
      <t>スウ</t>
    </rPh>
    <phoneticPr fontId="7"/>
  </si>
  <si>
    <t>医療一般74</t>
    <rPh sb="0" eb="4">
      <t>イリョウイッパン</t>
    </rPh>
    <phoneticPr fontId="6"/>
  </si>
  <si>
    <r>
      <t>訪問看護ステーション　看護師</t>
    </r>
    <r>
      <rPr>
        <sz val="11"/>
        <rFont val="Yu Gothic"/>
        <family val="3"/>
        <charset val="128"/>
        <scheme val="minor"/>
      </rPr>
      <t>（人：常勤換算）（人口10万対）</t>
    </r>
    <rPh sb="0" eb="2">
      <t>ホウモン</t>
    </rPh>
    <rPh sb="2" eb="4">
      <t>カンゴ</t>
    </rPh>
    <rPh sb="11" eb="14">
      <t>カンゴシ</t>
    </rPh>
    <rPh sb="17" eb="19">
      <t>ジョウキン</t>
    </rPh>
    <rPh sb="19" eb="21">
      <t>カンサン</t>
    </rPh>
    <phoneticPr fontId="7"/>
  </si>
  <si>
    <t>都道府県表（医療一般）</t>
    <rPh sb="0" eb="4">
      <t>トドウフケン</t>
    </rPh>
    <rPh sb="4" eb="5">
      <t>ヒョウ</t>
    </rPh>
    <rPh sb="6" eb="8">
      <t>イリョウ</t>
    </rPh>
    <rPh sb="8" eb="10">
      <t>イッパン</t>
    </rPh>
    <phoneticPr fontId="7"/>
  </si>
  <si>
    <t>医療一般86</t>
    <rPh sb="0" eb="4">
      <t>イリョウイッパン</t>
    </rPh>
    <phoneticPr fontId="6"/>
  </si>
  <si>
    <t>国表（肺がん）</t>
    <rPh sb="3" eb="4">
      <t>ハイ</t>
    </rPh>
    <phoneticPr fontId="7"/>
  </si>
  <si>
    <t>肺がん13</t>
    <rPh sb="0" eb="1">
      <t>ハイ</t>
    </rPh>
    <phoneticPr fontId="6"/>
  </si>
  <si>
    <t>肺がん14</t>
    <rPh sb="0" eb="1">
      <t>ハイ</t>
    </rPh>
    <phoneticPr fontId="6"/>
  </si>
  <si>
    <t>標準化死亡比（男）</t>
    <rPh sb="0" eb="3">
      <t>ヒョウジュンカ</t>
    </rPh>
    <rPh sb="3" eb="5">
      <t>シボウ</t>
    </rPh>
    <rPh sb="5" eb="6">
      <t>ヒ</t>
    </rPh>
    <rPh sb="7" eb="8">
      <t>オトコ</t>
    </rPh>
    <phoneticPr fontId="7"/>
  </si>
  <si>
    <t>標準化死亡比（女）</t>
    <rPh sb="0" eb="3">
      <t>ヒョウジュンカ</t>
    </rPh>
    <rPh sb="3" eb="5">
      <t>シボウ</t>
    </rPh>
    <rPh sb="5" eb="6">
      <t>ヒ</t>
    </rPh>
    <rPh sb="7" eb="8">
      <t>オンナ</t>
    </rPh>
    <phoneticPr fontId="7"/>
  </si>
  <si>
    <t>肺がん17</t>
  </si>
  <si>
    <t>肺がん17</t>
    <rPh sb="0" eb="1">
      <t>ハイ</t>
    </rPh>
    <phoneticPr fontId="6"/>
  </si>
  <si>
    <t>肺がん18</t>
  </si>
  <si>
    <t>肺がん18</t>
    <phoneticPr fontId="6"/>
  </si>
  <si>
    <t>肺がん21</t>
  </si>
  <si>
    <t>肺がん21</t>
    <phoneticPr fontId="6"/>
  </si>
  <si>
    <t>肺がん22</t>
  </si>
  <si>
    <t>肺がん22</t>
    <phoneticPr fontId="6"/>
  </si>
  <si>
    <t>肺がん23</t>
  </si>
  <si>
    <t>肺がん23</t>
    <phoneticPr fontId="6"/>
  </si>
  <si>
    <t>肺がん24</t>
  </si>
  <si>
    <t>肺がん24</t>
    <phoneticPr fontId="6"/>
  </si>
  <si>
    <t>都道府県表（肺がん）</t>
    <rPh sb="6" eb="7">
      <t>ハイ</t>
    </rPh>
    <phoneticPr fontId="7"/>
  </si>
  <si>
    <t>肺がん14</t>
    <phoneticPr fontId="6"/>
  </si>
  <si>
    <t>肺がん17</t>
    <phoneticPr fontId="6"/>
  </si>
  <si>
    <t>国表（大腸がん）</t>
    <rPh sb="0" eb="1">
      <t>クニ</t>
    </rPh>
    <rPh sb="1" eb="2">
      <t>ヒョウ</t>
    </rPh>
    <rPh sb="3" eb="5">
      <t>ダイチョウ</t>
    </rPh>
    <phoneticPr fontId="7"/>
  </si>
  <si>
    <r>
      <t>死亡率（男）</t>
    </r>
    <r>
      <rPr>
        <sz val="11"/>
        <rFont val="Yu Gothic"/>
        <family val="3"/>
        <charset val="128"/>
        <scheme val="minor"/>
      </rPr>
      <t>（％）（75歳未満、年齢調整、人口10万対）</t>
    </r>
    <rPh sb="0" eb="3">
      <t>シボウリツ</t>
    </rPh>
    <rPh sb="4" eb="5">
      <t>オトコ</t>
    </rPh>
    <rPh sb="12" eb="13">
      <t>サイ</t>
    </rPh>
    <rPh sb="13" eb="15">
      <t>ミマン</t>
    </rPh>
    <rPh sb="16" eb="18">
      <t>ネンレイ</t>
    </rPh>
    <rPh sb="18" eb="20">
      <t>チョウセイ</t>
    </rPh>
    <rPh sb="21" eb="23">
      <t>ジンコウ</t>
    </rPh>
    <rPh sb="25" eb="26">
      <t>マン</t>
    </rPh>
    <rPh sb="26" eb="27">
      <t>タイ</t>
    </rPh>
    <phoneticPr fontId="7"/>
  </si>
  <si>
    <r>
      <t>死亡率（女）</t>
    </r>
    <r>
      <rPr>
        <sz val="11"/>
        <rFont val="Yu Gothic"/>
        <family val="3"/>
        <charset val="128"/>
        <scheme val="minor"/>
      </rPr>
      <t>（％）（75歳未満、年齢調整、人口10万対）</t>
    </r>
    <rPh sb="0" eb="3">
      <t>シボウリツ</t>
    </rPh>
    <rPh sb="4" eb="5">
      <t>オンナ</t>
    </rPh>
    <rPh sb="12" eb="13">
      <t>サイ</t>
    </rPh>
    <rPh sb="13" eb="15">
      <t>ミマン</t>
    </rPh>
    <rPh sb="16" eb="18">
      <t>ネンレイ</t>
    </rPh>
    <rPh sb="18" eb="20">
      <t>チョウセイ</t>
    </rPh>
    <rPh sb="21" eb="23">
      <t>ジンコウ</t>
    </rPh>
    <rPh sb="25" eb="26">
      <t>マン</t>
    </rPh>
    <rPh sb="26" eb="27">
      <t>タイ</t>
    </rPh>
    <phoneticPr fontId="7"/>
  </si>
  <si>
    <r>
      <t>罹患率（男）</t>
    </r>
    <r>
      <rPr>
        <sz val="11"/>
        <rFont val="Yu Gothic"/>
        <family val="3"/>
        <charset val="128"/>
        <scheme val="minor"/>
      </rPr>
      <t>（％）（年齢調整、人口10万人対）</t>
    </r>
    <rPh sb="0" eb="2">
      <t>リカン</t>
    </rPh>
    <rPh sb="2" eb="3">
      <t>リツ</t>
    </rPh>
    <rPh sb="4" eb="5">
      <t>オトコ</t>
    </rPh>
    <phoneticPr fontId="7"/>
  </si>
  <si>
    <r>
      <t>罹患率（女）</t>
    </r>
    <r>
      <rPr>
        <sz val="11"/>
        <rFont val="Yu Gothic"/>
        <family val="3"/>
        <charset val="128"/>
        <scheme val="minor"/>
      </rPr>
      <t>（％）（年齢調整、人口10万人対）</t>
    </r>
    <rPh sb="0" eb="2">
      <t>リカン</t>
    </rPh>
    <rPh sb="2" eb="3">
      <t>リツ</t>
    </rPh>
    <rPh sb="4" eb="5">
      <t>オンナ</t>
    </rPh>
    <phoneticPr fontId="7"/>
  </si>
  <si>
    <t>5年相対生存率　2009-2011年（男）（％）</t>
    <rPh sb="1" eb="2">
      <t>ネン</t>
    </rPh>
    <rPh sb="2" eb="4">
      <t>ソウタイ</t>
    </rPh>
    <rPh sb="4" eb="6">
      <t>セイゾン</t>
    </rPh>
    <rPh sb="6" eb="7">
      <t>リツ</t>
    </rPh>
    <rPh sb="17" eb="18">
      <t>ネン</t>
    </rPh>
    <rPh sb="19" eb="20">
      <t>オトコ</t>
    </rPh>
    <phoneticPr fontId="7"/>
  </si>
  <si>
    <t>5年相対生存率　2009-2011年（女）（％）</t>
    <rPh sb="1" eb="2">
      <t>ネン</t>
    </rPh>
    <rPh sb="2" eb="4">
      <t>ソウタイ</t>
    </rPh>
    <rPh sb="4" eb="6">
      <t>セイゾン</t>
    </rPh>
    <rPh sb="6" eb="7">
      <t>リツ</t>
    </rPh>
    <rPh sb="17" eb="18">
      <t>ネン</t>
    </rPh>
    <rPh sb="19" eb="20">
      <t>オンナ</t>
    </rPh>
    <phoneticPr fontId="7"/>
  </si>
  <si>
    <t>大腸がん13</t>
    <rPh sb="0" eb="2">
      <t>ダイチョウ</t>
    </rPh>
    <phoneticPr fontId="6"/>
  </si>
  <si>
    <t>大腸がん14</t>
    <phoneticPr fontId="6"/>
  </si>
  <si>
    <t>大腸がん17</t>
  </si>
  <si>
    <t>大腸がん17</t>
    <phoneticPr fontId="6"/>
  </si>
  <si>
    <t>大腸がん18</t>
  </si>
  <si>
    <t>大腸がん18</t>
    <phoneticPr fontId="6"/>
  </si>
  <si>
    <t>大腸がん21</t>
  </si>
  <si>
    <t>大腸がん21</t>
    <phoneticPr fontId="6"/>
  </si>
  <si>
    <t>大腸がん22</t>
  </si>
  <si>
    <t>大腸がん22</t>
    <phoneticPr fontId="6"/>
  </si>
  <si>
    <t>大腸がん23</t>
    <phoneticPr fontId="6"/>
  </si>
  <si>
    <t>大腸がん24</t>
    <phoneticPr fontId="6"/>
  </si>
  <si>
    <t>都道府県表（大腸がん）</t>
    <rPh sb="0" eb="4">
      <t>トドウフケン</t>
    </rPh>
    <rPh sb="4" eb="5">
      <t>ヒョウ</t>
    </rPh>
    <rPh sb="6" eb="8">
      <t>ダイチョウ</t>
    </rPh>
    <phoneticPr fontId="7"/>
  </si>
  <si>
    <t>国表（胃がん）</t>
    <phoneticPr fontId="7"/>
  </si>
  <si>
    <t>5年相対生存率　2009-2011年（女）（％）</t>
    <rPh sb="1" eb="2">
      <t>ネン</t>
    </rPh>
    <rPh sb="2" eb="4">
      <t>ソウタイ</t>
    </rPh>
    <rPh sb="4" eb="6">
      <t>セイゾン</t>
    </rPh>
    <rPh sb="6" eb="7">
      <t>リツ</t>
    </rPh>
    <rPh sb="19" eb="20">
      <t>オンナ</t>
    </rPh>
    <phoneticPr fontId="7"/>
  </si>
  <si>
    <t>胃がん13</t>
    <rPh sb="0" eb="1">
      <t>イ</t>
    </rPh>
    <phoneticPr fontId="6"/>
  </si>
  <si>
    <t>胃がん14</t>
    <phoneticPr fontId="6"/>
  </si>
  <si>
    <t>胃がん17</t>
  </si>
  <si>
    <t>胃がん17</t>
    <phoneticPr fontId="6"/>
  </si>
  <si>
    <t>胃がん18</t>
  </si>
  <si>
    <t>胃がん18</t>
    <phoneticPr fontId="6"/>
  </si>
  <si>
    <t>胃がん21</t>
  </si>
  <si>
    <t>胃がん21</t>
    <phoneticPr fontId="6"/>
  </si>
  <si>
    <t>胃がん22</t>
  </si>
  <si>
    <t>胃がん22</t>
    <phoneticPr fontId="6"/>
  </si>
  <si>
    <t>胃がん23</t>
    <phoneticPr fontId="6"/>
  </si>
  <si>
    <t>胃がん24</t>
    <phoneticPr fontId="6"/>
  </si>
  <si>
    <t>都道府県表（胃がん）</t>
    <phoneticPr fontId="7"/>
  </si>
  <si>
    <t>国表（乳がん）</t>
    <rPh sb="3" eb="4">
      <t>ニュウ</t>
    </rPh>
    <phoneticPr fontId="7"/>
  </si>
  <si>
    <t>罹患率（女）（％）（年齢調整、人口10万人対）</t>
  </si>
  <si>
    <t>5年相対生存率　2009-2011年（女）</t>
    <rPh sb="1" eb="2">
      <t>ネン</t>
    </rPh>
    <rPh sb="2" eb="4">
      <t>ソウタイ</t>
    </rPh>
    <rPh sb="4" eb="6">
      <t>セイゾン</t>
    </rPh>
    <rPh sb="6" eb="7">
      <t>リツ</t>
    </rPh>
    <rPh sb="19" eb="20">
      <t>オンナ</t>
    </rPh>
    <phoneticPr fontId="7"/>
  </si>
  <si>
    <t>乳がん13</t>
    <rPh sb="0" eb="1">
      <t>ニュウ</t>
    </rPh>
    <phoneticPr fontId="6"/>
  </si>
  <si>
    <t>乳がん15</t>
  </si>
  <si>
    <t>乳がん15</t>
    <phoneticPr fontId="6"/>
  </si>
  <si>
    <t>乳がん16</t>
    <phoneticPr fontId="6"/>
  </si>
  <si>
    <t>都道府県表（乳がん）</t>
    <rPh sb="6" eb="7">
      <t>ニュウ</t>
    </rPh>
    <phoneticPr fontId="7"/>
  </si>
  <si>
    <t>大腸がん23</t>
    <rPh sb="0" eb="2">
      <t>ダイチョウ</t>
    </rPh>
    <phoneticPr fontId="6"/>
  </si>
  <si>
    <t>大腸がん24</t>
    <rPh sb="0" eb="2">
      <t>ダイチョウ</t>
    </rPh>
    <phoneticPr fontId="6"/>
  </si>
  <si>
    <t>胃がん23</t>
    <rPh sb="0" eb="1">
      <t>イ</t>
    </rPh>
    <phoneticPr fontId="6"/>
  </si>
  <si>
    <t>胃がん24</t>
    <rPh sb="0" eb="1">
      <t>イ</t>
    </rPh>
    <phoneticPr fontId="6"/>
  </si>
  <si>
    <t>乳がん16</t>
    <rPh sb="0" eb="1">
      <t>ニュウ</t>
    </rPh>
    <phoneticPr fontId="6"/>
  </si>
  <si>
    <t>全がん：5年相対生存率　2009-2011年（男）（％）</t>
  </si>
  <si>
    <t>全がん：5年相対生存率　2009-2011年（女）（％）</t>
  </si>
  <si>
    <t>肺がん：5年相対生存率　2009-2011年（男）（％）</t>
  </si>
  <si>
    <t>肺がん：5年相対生存率　2009-2011年（女）（％）</t>
  </si>
  <si>
    <t>大腸がん：5年相対生存率　2009-2011年（男）（％）</t>
  </si>
  <si>
    <t>大腸がん：5年相対生存率　2009-2011年（女）（％）</t>
  </si>
  <si>
    <t>胃がん：5年相対生存率　2009-2011年（男）（％）</t>
  </si>
  <si>
    <t>胃がん：5年相対生存率　2009-2011年（女）（％）</t>
  </si>
  <si>
    <t>乳がん：5年相対生存率　2009-2011年（女）（％）</t>
  </si>
  <si>
    <t>外来がん患者在宅連携指導料　外来</t>
  </si>
  <si>
    <t>看取り加算（在宅患者訪問診療料（１）１・（２）イ・往診料）　外来</t>
  </si>
  <si>
    <t>在がん医総（機能強化した在支診等）（病床あり）（処方箋あり）　外来</t>
  </si>
  <si>
    <t>在がん医総（機能強化した在支診等）（病床あり）（処方箋なし）　外来</t>
  </si>
  <si>
    <t>在がん医総（機能強化した在支診等）（病床なし）（処方箋あり）　外来</t>
  </si>
  <si>
    <t>在がん医総（機能強化した在支診等）（病床なし）（処方箋なし）　外来</t>
  </si>
  <si>
    <t>在がん医総（在支診等）（処方箋あり）　外来</t>
  </si>
  <si>
    <t>在がん医総（在支診等）（処方箋なし）　外来</t>
  </si>
  <si>
    <t>在宅緩和ケア充実診療所・病院加算（在がん医総）　外来</t>
  </si>
  <si>
    <t>在宅療養実績加算１（在がん医総）　外来</t>
  </si>
  <si>
    <t>在宅悪性腫瘍等患者指導管理料　外来</t>
  </si>
  <si>
    <t>NDB-SCR239</t>
  </si>
  <si>
    <t>NDB-SCR241</t>
  </si>
  <si>
    <t>NDB-SCR242</t>
  </si>
  <si>
    <t>NDB-SCR243</t>
  </si>
  <si>
    <t>NDB-SCR244</t>
  </si>
  <si>
    <t>NDB-SCR245</t>
  </si>
  <si>
    <t>NDB-SCR246</t>
  </si>
  <si>
    <t>NDB-SCR247</t>
  </si>
  <si>
    <t>NDB-SCR248</t>
  </si>
  <si>
    <t>NDB-SCR249</t>
  </si>
  <si>
    <t>NDB-SCR250</t>
  </si>
  <si>
    <t>肺がん13</t>
    <phoneticPr fontId="6"/>
  </si>
  <si>
    <t>大腸がん13</t>
    <phoneticPr fontId="6"/>
  </si>
  <si>
    <t>胃がん13</t>
    <phoneticPr fontId="6"/>
  </si>
  <si>
    <t>乳がん13</t>
    <phoneticPr fontId="6"/>
  </si>
  <si>
    <t>肺がん：標準化死亡比（男）</t>
  </si>
  <si>
    <t>肺がん：標準化死亡比（女）</t>
  </si>
  <si>
    <t>大腸がん：標準化死亡比（男）</t>
  </si>
  <si>
    <t>大腸がん：標準化死亡比（女）</t>
  </si>
  <si>
    <t>胃がん：標準化死亡比（男）</t>
  </si>
  <si>
    <t>胃がん：標準化死亡比（女）</t>
  </si>
  <si>
    <t>全がん：死亡率（男）（％）（75歳未満、年齢調整、人口10万対）</t>
  </si>
  <si>
    <t>全がん：死亡率（女）（％）（75歳未満、年齢調整、人口10万対）</t>
  </si>
  <si>
    <t>全がん：標準化死亡比　悪性新生物　総数　男性</t>
  </si>
  <si>
    <t>全がん：標準化死亡比　悪性新生物　総数　女性</t>
  </si>
  <si>
    <t>肺がん：罹患率（男）（年齢調整、人口10万人対）</t>
  </si>
  <si>
    <t>肺がん： 罹患率（女）（年齢調整、人口10万人対）</t>
  </si>
  <si>
    <t>大腸がん：罹患率（男）（年齢調整、人口10万人対）</t>
  </si>
  <si>
    <t>大腸がん： 罹患率（女）（年齢調整、人口10万人対）</t>
  </si>
  <si>
    <t>胃がん：罹患率（男）（年齢調整、人口10万人対）</t>
  </si>
  <si>
    <t>胃がん： 罹患率（女）（年齢調整、人口10万人対）</t>
  </si>
  <si>
    <t>乳がん： 罹患率（女）（年齢調整、人口10万人対）</t>
  </si>
  <si>
    <t>4・8</t>
  </si>
  <si>
    <t>4・5</t>
  </si>
  <si>
    <t>8・13</t>
  </si>
  <si>
    <t>患者3</t>
  </si>
  <si>
    <t>患者3</t>
    <rPh sb="0" eb="2">
      <t>カンジャ</t>
    </rPh>
    <phoneticPr fontId="6"/>
  </si>
  <si>
    <t>患者4</t>
  </si>
  <si>
    <t>患者5</t>
  </si>
  <si>
    <t>患者6</t>
  </si>
  <si>
    <t>患者7</t>
  </si>
  <si>
    <t>患者8</t>
  </si>
  <si>
    <t>患者9</t>
  </si>
  <si>
    <t>患者10</t>
  </si>
  <si>
    <t>患者11</t>
  </si>
  <si>
    <t>患者12</t>
  </si>
  <si>
    <t>患者13</t>
  </si>
  <si>
    <t>患者14</t>
  </si>
  <si>
    <t>患者15</t>
  </si>
  <si>
    <t>患者16</t>
  </si>
  <si>
    <t>患者17</t>
  </si>
  <si>
    <t>患者18</t>
  </si>
  <si>
    <t>患者19</t>
  </si>
  <si>
    <t>患者20</t>
  </si>
  <si>
    <t>患者21</t>
  </si>
  <si>
    <t>患者22</t>
  </si>
  <si>
    <t>患者23</t>
  </si>
  <si>
    <t>患者24</t>
  </si>
  <si>
    <t>患者25</t>
  </si>
  <si>
    <t>患者26</t>
  </si>
  <si>
    <t>患者27</t>
  </si>
  <si>
    <t>患者28</t>
  </si>
  <si>
    <t>患者29</t>
  </si>
  <si>
    <t>患者30</t>
  </si>
  <si>
    <t>患者31</t>
  </si>
  <si>
    <t>患者32</t>
  </si>
  <si>
    <t>患者33</t>
  </si>
  <si>
    <t>患者34</t>
  </si>
  <si>
    <t>患者35</t>
  </si>
  <si>
    <t>患者36</t>
  </si>
  <si>
    <t>患者32</t>
    <rPh sb="0" eb="2">
      <t>カンジャ</t>
    </rPh>
    <phoneticPr fontId="6"/>
  </si>
  <si>
    <t>患者7</t>
    <rPh sb="0" eb="2">
      <t>カンジャ</t>
    </rPh>
    <phoneticPr fontId="6"/>
  </si>
  <si>
    <t>患者8</t>
    <rPh sb="0" eb="2">
      <t>カンジャ</t>
    </rPh>
    <phoneticPr fontId="6"/>
  </si>
  <si>
    <t>患者22</t>
    <rPh sb="0" eb="2">
      <t>カンジャ</t>
    </rPh>
    <phoneticPr fontId="6"/>
  </si>
  <si>
    <t>患者19</t>
    <rPh sb="0" eb="2">
      <t>カンジャ</t>
    </rPh>
    <phoneticPr fontId="6"/>
  </si>
  <si>
    <t>患者25</t>
    <rPh sb="0" eb="2">
      <t>カンジャ</t>
    </rPh>
    <phoneticPr fontId="6"/>
  </si>
  <si>
    <t>患者6</t>
    <rPh sb="0" eb="2">
      <t>カンジャ</t>
    </rPh>
    <phoneticPr fontId="6"/>
  </si>
  <si>
    <t>患者5</t>
    <rPh sb="0" eb="2">
      <t>カンジャ</t>
    </rPh>
    <phoneticPr fontId="6"/>
  </si>
  <si>
    <t>患者9</t>
    <rPh sb="0" eb="2">
      <t>カンジャ</t>
    </rPh>
    <phoneticPr fontId="6"/>
  </si>
  <si>
    <t>患者26</t>
    <rPh sb="0" eb="2">
      <t>カンジャ</t>
    </rPh>
    <phoneticPr fontId="6"/>
  </si>
  <si>
    <t>患者27</t>
    <rPh sb="0" eb="2">
      <t>カンジャ</t>
    </rPh>
    <phoneticPr fontId="6"/>
  </si>
  <si>
    <t>患者34</t>
    <rPh sb="0" eb="2">
      <t>カンジャ</t>
    </rPh>
    <phoneticPr fontId="6"/>
  </si>
  <si>
    <t>患者35</t>
    <rPh sb="0" eb="2">
      <t>カンジャ</t>
    </rPh>
    <phoneticPr fontId="6"/>
  </si>
  <si>
    <t>患者36</t>
    <rPh sb="0" eb="2">
      <t>カンジャ</t>
    </rPh>
    <phoneticPr fontId="6"/>
  </si>
  <si>
    <t>患者12</t>
    <rPh sb="0" eb="2">
      <t>カンジャ</t>
    </rPh>
    <phoneticPr fontId="6"/>
  </si>
  <si>
    <t>患者33</t>
    <rPh sb="0" eb="2">
      <t>カンジャ</t>
    </rPh>
    <phoneticPr fontId="6"/>
  </si>
  <si>
    <t>患者18</t>
    <rPh sb="0" eb="2">
      <t>カンジャ</t>
    </rPh>
    <phoneticPr fontId="6"/>
  </si>
  <si>
    <t>患者30</t>
    <rPh sb="0" eb="2">
      <t>カンジャ</t>
    </rPh>
    <phoneticPr fontId="6"/>
  </si>
  <si>
    <t>患者31</t>
    <rPh sb="0" eb="2">
      <t>カンジャ</t>
    </rPh>
    <phoneticPr fontId="6"/>
  </si>
  <si>
    <t>患者14</t>
    <rPh sb="0" eb="2">
      <t>カンジャ</t>
    </rPh>
    <phoneticPr fontId="6"/>
  </si>
  <si>
    <t>患者10</t>
    <rPh sb="0" eb="2">
      <t>カンジャ</t>
    </rPh>
    <phoneticPr fontId="6"/>
  </si>
  <si>
    <t>患者13</t>
    <rPh sb="0" eb="2">
      <t>カンジャ</t>
    </rPh>
    <phoneticPr fontId="6"/>
  </si>
  <si>
    <t>患者15</t>
    <rPh sb="0" eb="2">
      <t>カンジャ</t>
    </rPh>
    <phoneticPr fontId="6"/>
  </si>
  <si>
    <t>患者20</t>
    <rPh sb="0" eb="2">
      <t>カンジャ</t>
    </rPh>
    <phoneticPr fontId="6"/>
  </si>
  <si>
    <t>患者21</t>
    <rPh sb="0" eb="2">
      <t>カンジャ</t>
    </rPh>
    <phoneticPr fontId="6"/>
  </si>
  <si>
    <t>患者24</t>
    <rPh sb="0" eb="2">
      <t>カンジャ</t>
    </rPh>
    <phoneticPr fontId="6"/>
  </si>
  <si>
    <t>患者29</t>
    <rPh sb="0" eb="2">
      <t>カンジャ</t>
    </rPh>
    <phoneticPr fontId="6"/>
  </si>
  <si>
    <t>　がんの在宅医療</t>
    <rPh sb="4" eb="6">
      <t>ザイタク</t>
    </rPh>
    <rPh sb="6" eb="8">
      <t>イリョウ</t>
    </rPh>
    <phoneticPr fontId="6"/>
  </si>
  <si>
    <t>▼二次医療圏を選択してください（任意）</t>
    <rPh sb="1" eb="6">
      <t>ニジイリョウケン</t>
    </rPh>
    <rPh sb="7" eb="9">
      <t>センタク</t>
    </rPh>
    <rPh sb="16" eb="18">
      <t>ニンイ</t>
    </rPh>
    <phoneticPr fontId="11"/>
  </si>
  <si>
    <t>南渡島</t>
  </si>
  <si>
    <t>在宅患者やその家族の痛みやつらさが緩和され、生活の質が向上している</t>
    <phoneticPr fontId="19"/>
  </si>
  <si>
    <t>在宅医療の医療機関の整備状況</t>
    <phoneticPr fontId="6"/>
  </si>
  <si>
    <t>痛みなく過ごせた患者の割合</t>
    <phoneticPr fontId="6"/>
  </si>
  <si>
    <t>在宅療養支援病院数（人口10万対）</t>
    <phoneticPr fontId="6"/>
  </si>
  <si>
    <t>在宅療養支援診療所数（人口10万対）</t>
  </si>
  <si>
    <t>在宅で亡くなったがん患者の医療者に対する満足度</t>
    <phoneticPr fontId="6"/>
  </si>
  <si>
    <t>急変時緊急に対応できる病院の数</t>
    <phoneticPr fontId="6"/>
  </si>
  <si>
    <t>-</t>
  </si>
  <si>
    <t>NDB-SCR※301</t>
    <phoneticPr fontId="7"/>
  </si>
  <si>
    <t>在宅患者緊急入院診療加算（在支診、在支病、在宅療養後方支援病院）　入院</t>
    <phoneticPr fontId="7"/>
  </si>
  <si>
    <t>NDB-SCR※302</t>
    <phoneticPr fontId="7"/>
  </si>
  <si>
    <t>在宅患者緊急入院診療加算（連携医療機関（１以外））　入院</t>
    <phoneticPr fontId="7"/>
  </si>
  <si>
    <t>患者が望む場所で療養生活を送ることができている</t>
    <phoneticPr fontId="6"/>
  </si>
  <si>
    <t>NDB-SCR※303</t>
    <phoneticPr fontId="7"/>
  </si>
  <si>
    <t>在宅患者緊急入院診療加算（１、２以外）　入院</t>
    <phoneticPr fontId="7"/>
  </si>
  <si>
    <t>11-F03</t>
  </si>
  <si>
    <t>望んだ場所で過ごせたがん患者の割合</t>
    <phoneticPr fontId="6"/>
  </si>
  <si>
    <t>在宅医療に関する多職種人材の整備状況</t>
    <phoneticPr fontId="6"/>
  </si>
  <si>
    <t>訪問看護ステーション　看護師（人：常勤換算）（人口10万対）</t>
  </si>
  <si>
    <t>11-F04</t>
  </si>
  <si>
    <t xml:space="preserve"> （参考指標）在宅死亡割合</t>
    <rPh sb="2" eb="4">
      <t>サンコウ</t>
    </rPh>
    <rPh sb="4" eb="6">
      <t>シヒョウ</t>
    </rPh>
    <phoneticPr fontId="6"/>
  </si>
  <si>
    <t>※印の項目はがん診療行為表に収録されていない</t>
    <rPh sb="1" eb="2">
      <t>ジルシ</t>
    </rPh>
    <rPh sb="3" eb="5">
      <t>コウモク</t>
    </rPh>
    <rPh sb="8" eb="10">
      <t>シンリョウ</t>
    </rPh>
    <rPh sb="10" eb="12">
      <t>コウイ</t>
    </rPh>
    <rPh sb="12" eb="13">
      <t>ヒョウ</t>
    </rPh>
    <rPh sb="14" eb="16">
      <t>シュウロク</t>
    </rPh>
    <phoneticPr fontId="7"/>
  </si>
  <si>
    <t>自宅死亡率（％）</t>
    <phoneticPr fontId="6"/>
  </si>
  <si>
    <t>緩和を含めた在宅医療が行われている</t>
    <phoneticPr fontId="6"/>
  </si>
  <si>
    <t>老人ホーム死亡率（％）</t>
    <phoneticPr fontId="6"/>
  </si>
  <si>
    <t>在宅医療の提供量</t>
    <phoneticPr fontId="6"/>
  </si>
  <si>
    <t>自宅・老人ホーム死亡率（％）</t>
    <phoneticPr fontId="6"/>
  </si>
  <si>
    <t>NDB-SCR※304</t>
    <phoneticPr fontId="7"/>
  </si>
  <si>
    <t>退院支援加算 入院</t>
  </si>
  <si>
    <t>NDB-SCR※305</t>
    <phoneticPr fontId="7"/>
  </si>
  <si>
    <t>往診　外来</t>
  </si>
  <si>
    <t>NDB-SCR※306</t>
    <phoneticPr fontId="7"/>
  </si>
  <si>
    <t>緊急往診加算　外来</t>
  </si>
  <si>
    <t>NDB-SCR※307</t>
    <phoneticPr fontId="7"/>
  </si>
  <si>
    <t>在宅患者訪問診療料（１）１　外来</t>
  </si>
  <si>
    <t>NDB-SCR※308</t>
    <phoneticPr fontId="7"/>
  </si>
  <si>
    <t>在宅ターミナルケア加算　外来</t>
  </si>
  <si>
    <t>NDB-SCR※309</t>
    <phoneticPr fontId="7"/>
  </si>
  <si>
    <t>看取り加算（在宅患者訪問診療料・往診料）　外来</t>
  </si>
  <si>
    <t>NDB-SCR※310</t>
    <phoneticPr fontId="7"/>
  </si>
  <si>
    <t>死亡診断加算（在宅患者訪問診療料）　外来</t>
  </si>
  <si>
    <t>　がんの一次予防</t>
    <phoneticPr fontId="6"/>
  </si>
  <si>
    <t>成人喫煙者が減っている</t>
    <phoneticPr fontId="6"/>
  </si>
  <si>
    <t>がんの死亡者を減らす</t>
    <phoneticPr fontId="19"/>
  </si>
  <si>
    <t>01-M01</t>
  </si>
  <si>
    <t>成人喫煙率</t>
    <phoneticPr fontId="6"/>
  </si>
  <si>
    <t>01-F01</t>
  </si>
  <si>
    <t>喫煙率（男）（％）</t>
    <phoneticPr fontId="6"/>
  </si>
  <si>
    <t>喫煙率（女）（％）</t>
    <phoneticPr fontId="6"/>
  </si>
  <si>
    <t>01-F02</t>
    <phoneticPr fontId="6"/>
  </si>
  <si>
    <t>年齢調整死亡率</t>
    <phoneticPr fontId="6"/>
  </si>
  <si>
    <t>20歳未満の喫煙がなくなっている</t>
    <phoneticPr fontId="6"/>
  </si>
  <si>
    <t>01-M02</t>
    <phoneticPr fontId="6"/>
  </si>
  <si>
    <t>20歳未満喫煙率</t>
    <phoneticPr fontId="6"/>
  </si>
  <si>
    <t>標準化死亡比　悪性新生物　総数　男性</t>
    <phoneticPr fontId="6"/>
  </si>
  <si>
    <t>標準化死亡比　悪性新生物　総数　女性</t>
    <phoneticPr fontId="6"/>
  </si>
  <si>
    <t>01-M03</t>
    <phoneticPr fontId="6"/>
  </si>
  <si>
    <t xml:space="preserve"> 妊娠中の喫煙率</t>
    <phoneticPr fontId="6"/>
  </si>
  <si>
    <t>がんの罹患者を減らす</t>
    <phoneticPr fontId="6"/>
  </si>
  <si>
    <t>望まない受動喫煙のない社会が実現している</t>
    <phoneticPr fontId="6"/>
  </si>
  <si>
    <t>01-M04</t>
    <phoneticPr fontId="6"/>
  </si>
  <si>
    <t>受動喫煙率</t>
    <phoneticPr fontId="6"/>
  </si>
  <si>
    <t>年齢調整罹患率</t>
    <phoneticPr fontId="6"/>
  </si>
  <si>
    <t>罹患率（男）（年齢調整、人口10万人対）</t>
    <phoneticPr fontId="6"/>
  </si>
  <si>
    <t>罹患率（女）（年齢調整、人口10万人対）</t>
    <phoneticPr fontId="6"/>
  </si>
  <si>
    <t>国民の生活習慣が改善している</t>
    <phoneticPr fontId="6"/>
  </si>
  <si>
    <t>01-M05</t>
    <phoneticPr fontId="6"/>
  </si>
  <si>
    <t>ハイリスク飲酒率</t>
    <phoneticPr fontId="6"/>
  </si>
  <si>
    <t>ハイリスク量の飲酒（男）（％）</t>
    <phoneticPr fontId="6"/>
  </si>
  <si>
    <t>ハイリスク量の飲酒（女）（％）</t>
    <phoneticPr fontId="6"/>
  </si>
  <si>
    <t>01-M06</t>
    <phoneticPr fontId="6"/>
  </si>
  <si>
    <t>運動習慣率</t>
    <phoneticPr fontId="6"/>
  </si>
  <si>
    <t>歩数（男）（歩）</t>
    <phoneticPr fontId="6"/>
  </si>
  <si>
    <t>歩数（女）（歩）</t>
    <phoneticPr fontId="6"/>
  </si>
  <si>
    <t>01-M07</t>
    <phoneticPr fontId="6"/>
  </si>
  <si>
    <t>適正体重率</t>
    <phoneticPr fontId="6"/>
  </si>
  <si>
    <t>01-M08</t>
    <phoneticPr fontId="6"/>
  </si>
  <si>
    <t>塩分摂取量</t>
    <phoneticPr fontId="6"/>
  </si>
  <si>
    <t>01-M09</t>
    <phoneticPr fontId="6"/>
  </si>
  <si>
    <t>果物・野菜摂取量</t>
    <phoneticPr fontId="6"/>
  </si>
  <si>
    <t>野菜摂取量（男）（ｇ）</t>
    <phoneticPr fontId="6"/>
  </si>
  <si>
    <t>野菜摂取量（女）（ｇ）</t>
    <phoneticPr fontId="6"/>
  </si>
  <si>
    <t>01-M10</t>
    <phoneticPr fontId="6"/>
  </si>
  <si>
    <t>果物・野菜の接種不足率</t>
    <phoneticPr fontId="6"/>
  </si>
  <si>
    <t>肝炎等の早期発見・早期発見ができている</t>
    <phoneticPr fontId="6"/>
  </si>
  <si>
    <t>01-M11</t>
    <phoneticPr fontId="6"/>
  </si>
  <si>
    <t xml:space="preserve"> （参考指標）B型C型肝炎ウイルス感染率</t>
    <phoneticPr fontId="6"/>
  </si>
  <si>
    <t>01-M12</t>
    <phoneticPr fontId="6"/>
  </si>
  <si>
    <t xml:space="preserve"> （参考指標）B型C型肝炎ウイルス検査受検率</t>
    <phoneticPr fontId="6"/>
  </si>
  <si>
    <t>01-M13</t>
    <phoneticPr fontId="6"/>
  </si>
  <si>
    <t xml:space="preserve"> （参考指標）B型肝炎定期予防接種実施率</t>
    <phoneticPr fontId="6"/>
  </si>
  <si>
    <t>01-M14</t>
    <phoneticPr fontId="6"/>
  </si>
  <si>
    <t xml:space="preserve"> （参考指標）ヒトT細胞白血病ウイルス1型感染率</t>
    <phoneticPr fontId="6"/>
  </si>
  <si>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</si>
  <si>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</si>
  <si>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</si>
  <si>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</si>
  <si>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</si>
  <si>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</si>
  <si>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</si>
  <si>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</si>
  <si>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</si>
  <si>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</si>
  <si>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</si>
  <si>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</si>
  <si>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</si>
  <si>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</si>
  <si>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</si>
  <si>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</si>
  <si>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</si>
  <si>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</si>
  <si>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</si>
  <si>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</si>
  <si>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</si>
  <si>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</si>
  <si>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</si>
  <si>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</si>
  <si>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</si>
  <si>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</si>
  <si>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</si>
  <si>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</si>
  <si>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</si>
  <si>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</si>
  <si>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</si>
  <si>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</si>
  <si>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</si>
  <si>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</si>
  <si>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</si>
  <si>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</si>
  <si>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</si>
  <si>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</si>
  <si>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</si>
  <si>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</si>
  <si>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</si>
  <si>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</si>
  <si>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</si>
  <si>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</si>
  <si>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</si>
  <si>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</si>
  <si>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</si>
  <si>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</si>
  <si>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</si>
  <si>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</si>
  <si>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</si>
  <si>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</si>
  <si>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</si>
  <si>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</si>
  <si>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</si>
  <si>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</si>
  <si>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</si>
  <si>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</si>
  <si>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</si>
  <si>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</si>
  <si>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</si>
  <si>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</si>
  <si>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</si>
  <si>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</si>
  <si>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</si>
  <si>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</si>
  <si>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</si>
  <si>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</si>
  <si>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</si>
  <si>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</si>
  <si>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</si>
  <si>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</si>
  <si>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</si>
  <si>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</si>
  <si>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</si>
  <si>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</si>
  <si>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</si>
  <si>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</si>
  <si>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</si>
  <si>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</si>
  <si>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</si>
  <si>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</si>
  <si>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</si>
  <si>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</si>
  <si>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</si>
  <si>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</si>
  <si>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</si>
  <si>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</si>
  <si>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</si>
  <si>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</si>
  <si>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</si>
  <si>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</si>
  <si>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</si>
  <si>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</si>
  <si>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</si>
  <si>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</si>
  <si>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</si>
  <si>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</si>
  <si>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</si>
  <si>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</si>
  <si>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</si>
  <si>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</si>
  <si>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</si>
  <si>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</si>
  <si>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</si>
  <si>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</si>
  <si>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</si>
  <si>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</si>
  <si>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</si>
  <si>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</si>
  <si>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</si>
  <si>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</si>
  <si>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</si>
  <si>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</si>
  <si>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</si>
  <si>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</si>
  <si>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</si>
  <si>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</si>
  <si>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</si>
  <si>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</si>
  <si>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</si>
  <si>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</si>
  <si>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</si>
  <si>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</si>
  <si>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</si>
  <si>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</si>
  <si>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</si>
  <si>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</si>
  <si>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</si>
  <si>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</si>
  <si>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</si>
  <si>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</si>
  <si>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</si>
  <si>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</si>
  <si>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</si>
  <si>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</si>
  <si>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</si>
  <si>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</si>
  <si>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</si>
  <si>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</si>
  <si>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</si>
  <si>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</si>
  <si>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</si>
  <si>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</si>
  <si>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</si>
  <si>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</si>
  <si>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</si>
  <si>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</si>
  <si>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</si>
  <si>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</si>
  <si>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</si>
  <si>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</si>
  <si>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</si>
  <si>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</si>
  <si>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</si>
  <si>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</si>
  <si>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</si>
  <si>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</si>
  <si>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</si>
  <si>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</si>
  <si>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</si>
  <si>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</si>
  <si>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</si>
  <si>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</si>
  <si>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</si>
  <si>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</si>
  <si>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</si>
  <si>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</si>
  <si>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</si>
  <si>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</si>
  <si>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</si>
  <si>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</si>
  <si>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</si>
  <si>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</si>
  <si>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</si>
  <si>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</si>
  <si>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</si>
  <si>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</si>
  <si>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</si>
  <si>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</si>
  <si>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</si>
  <si>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</si>
  <si>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</si>
  <si>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</si>
  <si>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</si>
  <si>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</si>
  <si>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</si>
  <si>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</si>
  <si>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</si>
  <si>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</si>
  <si>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</si>
  <si>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</si>
  <si>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</si>
  <si>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</si>
  <si>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</si>
  <si>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</si>
  <si>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</si>
  <si>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</si>
  <si>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</si>
  <si>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</si>
  <si>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</si>
  <si>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</si>
  <si>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</si>
  <si>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</si>
  <si>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</si>
  <si>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</si>
  <si>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</si>
  <si>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</si>
  <si>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</si>
  <si>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</si>
  <si>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</si>
  <si>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</si>
  <si>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</si>
  <si>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</si>
  <si>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</si>
  <si>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</si>
  <si>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</si>
  <si>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</si>
  <si>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</si>
  <si>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</si>
  <si>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</si>
  <si>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</si>
  <si>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</si>
  <si>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</si>
  <si>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</si>
  <si>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</si>
  <si>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</si>
  <si>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</si>
  <si>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</si>
  <si>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</si>
  <si>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</si>
  <si>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</si>
  <si>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</si>
  <si>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</si>
  <si>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</si>
  <si>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</si>
  <si>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</si>
  <si>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</si>
  <si>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</si>
  <si>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</si>
  <si>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</si>
  <si>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</si>
  <si>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</si>
  <si>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</si>
  <si>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</si>
  <si>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</si>
  <si>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</si>
  <si>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</si>
  <si>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</si>
  <si>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</si>
  <si>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</si>
  <si>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</si>
  <si>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</si>
  <si>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</si>
  <si>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</si>
  <si>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</si>
  <si>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</si>
  <si>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</si>
  <si>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</si>
  <si>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</si>
  <si>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</si>
  <si>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</si>
  <si>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</si>
  <si>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</si>
  <si>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</si>
  <si>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</si>
  <si>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</si>
  <si>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</si>
  <si>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</si>
  <si>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</si>
  <si>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</si>
  <si>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</si>
  <si>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</si>
  <si>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</si>
  <si>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</si>
  <si>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</si>
  <si>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</si>
  <si>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</si>
  <si>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</si>
  <si>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</si>
  <si>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</si>
  <si>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</si>
  <si>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</si>
  <si>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</si>
  <si>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</si>
  <si>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</si>
  <si>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</si>
  <si>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</si>
  <si>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</si>
  <si>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</si>
  <si>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</si>
  <si>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</si>
  <si>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</si>
  <si>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</si>
  <si>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</si>
  <si>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</si>
  <si>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</si>
  <si>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</si>
  <si>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</si>
  <si>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</si>
  <si>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</si>
  <si>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</si>
  <si>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</si>
  <si>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</si>
  <si>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全がん21</t>
  </si>
  <si>
    <t>全がん21</t>
    <rPh sb="0" eb="1">
      <t>ゼン</t>
    </rPh>
    <phoneticPr fontId="6"/>
  </si>
  <si>
    <t>全がん22</t>
  </si>
  <si>
    <t>全がん22</t>
    <rPh sb="0" eb="1">
      <t>ゼン</t>
    </rPh>
    <phoneticPr fontId="6"/>
  </si>
  <si>
    <t>全がん23</t>
  </si>
  <si>
    <t>全がん23</t>
    <rPh sb="0" eb="1">
      <t>ゼン</t>
    </rPh>
    <phoneticPr fontId="6"/>
  </si>
  <si>
    <t>二次医療圏表（全がん）</t>
    <rPh sb="0" eb="2">
      <t>ニジ</t>
    </rPh>
    <rPh sb="2" eb="4">
      <t>イリョウ</t>
    </rPh>
    <rPh sb="4" eb="5">
      <t>ケン</t>
    </rPh>
    <rPh sb="5" eb="6">
      <t>ヒョウ</t>
    </rPh>
    <rPh sb="7" eb="8">
      <t>ゼン</t>
    </rPh>
    <phoneticPr fontId="7"/>
  </si>
  <si>
    <t>早期発見</t>
    <rPh sb="0" eb="2">
      <t>ソウキ</t>
    </rPh>
    <rPh sb="2" eb="4">
      <t>ハッケン</t>
    </rPh>
    <phoneticPr fontId="7"/>
  </si>
  <si>
    <t>治療成績</t>
    <rPh sb="0" eb="2">
      <t>チリョウ</t>
    </rPh>
    <rPh sb="2" eb="4">
      <t>セイセキ</t>
    </rPh>
    <phoneticPr fontId="7"/>
  </si>
  <si>
    <t>早期発見対策</t>
    <rPh sb="0" eb="2">
      <t>ソウキ</t>
    </rPh>
    <rPh sb="2" eb="4">
      <t>ハッケン</t>
    </rPh>
    <rPh sb="4" eb="6">
      <t>タイサク</t>
    </rPh>
    <phoneticPr fontId="7"/>
  </si>
  <si>
    <t>死亡率改善率（男）（％）（75歳未満、年齢調整、人口10万対）</t>
  </si>
  <si>
    <t>死亡率改善率（女）（％）（75歳未満、年齢調整、人口10万対）</t>
  </si>
  <si>
    <t>超過死亡数（男）（全がん）</t>
    <rPh sb="0" eb="2">
      <t>チョウカ</t>
    </rPh>
    <rPh sb="2" eb="5">
      <t>シボウスウ</t>
    </rPh>
    <rPh sb="6" eb="7">
      <t>オトコ</t>
    </rPh>
    <rPh sb="9" eb="10">
      <t>ゼン</t>
    </rPh>
    <phoneticPr fontId="7"/>
  </si>
  <si>
    <t>超過死亡数（女）（全がん）</t>
    <rPh sb="0" eb="2">
      <t>チョウカ</t>
    </rPh>
    <rPh sb="2" eb="5">
      <t>シボウスウ</t>
    </rPh>
    <rPh sb="6" eb="7">
      <t>オンナ</t>
    </rPh>
    <rPh sb="9" eb="10">
      <t>ゼン</t>
    </rPh>
    <phoneticPr fontId="7"/>
  </si>
  <si>
    <t>臨床進行度分布　2009-2011年</t>
    <rPh sb="17" eb="18">
      <t>ネン</t>
    </rPh>
    <phoneticPr fontId="7"/>
  </si>
  <si>
    <t>臨床進行度分布　2015年</t>
    <rPh sb="12" eb="13">
      <t>ネン</t>
    </rPh>
    <phoneticPr fontId="7"/>
  </si>
  <si>
    <t>進行度別5年生存率　2009-2011年</t>
    <rPh sb="19" eb="20">
      <t>ネン</t>
    </rPh>
    <phoneticPr fontId="7"/>
  </si>
  <si>
    <t>国民健康・栄養調査</t>
  </si>
  <si>
    <t>検診</t>
  </si>
  <si>
    <t>指針に基づかない検診の実施状況</t>
    <phoneticPr fontId="7"/>
  </si>
  <si>
    <t>病床機能報告（病院のみ）</t>
    <rPh sb="0" eb="2">
      <t>ビョウショウ</t>
    </rPh>
    <rPh sb="2" eb="4">
      <t>キノウ</t>
    </rPh>
    <rPh sb="4" eb="6">
      <t>ホウコク</t>
    </rPh>
    <rPh sb="7" eb="9">
      <t>ビョウイン</t>
    </rPh>
    <phoneticPr fontId="7"/>
  </si>
  <si>
    <t>病院</t>
    <phoneticPr fontId="7"/>
  </si>
  <si>
    <t>診療所</t>
    <phoneticPr fontId="7"/>
  </si>
  <si>
    <t>病院</t>
    <rPh sb="0" eb="2">
      <t>ビョウイン</t>
    </rPh>
    <phoneticPr fontId="7"/>
  </si>
  <si>
    <t>がん拠点病院</t>
    <phoneticPr fontId="7"/>
  </si>
  <si>
    <t>放射線科専門医（人）</t>
  </si>
  <si>
    <t>放射線科専門医（人）（人口10万対）</t>
  </si>
  <si>
    <t>病理専門医（人）</t>
  </si>
  <si>
    <t>病理専門医（人）（人口10万対）</t>
  </si>
  <si>
    <t>がん薬物療法専門医（人）</t>
  </si>
  <si>
    <t>がん薬物療法専門医（人）（人口10万対）</t>
  </si>
  <si>
    <t>がん拠点病院</t>
  </si>
  <si>
    <t>限局（％）</t>
    <rPh sb="0" eb="2">
      <t>ゲンキョク</t>
    </rPh>
    <phoneticPr fontId="7"/>
  </si>
  <si>
    <t>領域（％）</t>
    <rPh sb="0" eb="2">
      <t>リョウイキ</t>
    </rPh>
    <phoneticPr fontId="7"/>
  </si>
  <si>
    <t>遠隔（％）</t>
    <rPh sb="0" eb="2">
      <t>エンカク</t>
    </rPh>
    <phoneticPr fontId="7"/>
  </si>
  <si>
    <t>不明（％）</t>
    <rPh sb="0" eb="2">
      <t>フメイ</t>
    </rPh>
    <phoneticPr fontId="7"/>
  </si>
  <si>
    <t>限局（男）（％）</t>
    <rPh sb="0" eb="2">
      <t>ゲンキョク</t>
    </rPh>
    <rPh sb="3" eb="4">
      <t>オトコ</t>
    </rPh>
    <phoneticPr fontId="7"/>
  </si>
  <si>
    <t>領域（男）（％）</t>
    <rPh sb="0" eb="2">
      <t>リョウイキ</t>
    </rPh>
    <rPh sb="3" eb="4">
      <t>オトコ</t>
    </rPh>
    <phoneticPr fontId="7"/>
  </si>
  <si>
    <t>遠隔（男）（％）</t>
    <rPh sb="0" eb="2">
      <t>エンカク</t>
    </rPh>
    <rPh sb="3" eb="4">
      <t>オトコ</t>
    </rPh>
    <phoneticPr fontId="7"/>
  </si>
  <si>
    <t>不明（男）（％）</t>
    <rPh sb="0" eb="2">
      <t>フメイ</t>
    </rPh>
    <rPh sb="3" eb="4">
      <t>オトコ</t>
    </rPh>
    <phoneticPr fontId="7"/>
  </si>
  <si>
    <t>限局（女）（％）</t>
    <rPh sb="0" eb="2">
      <t>ゲンキョク</t>
    </rPh>
    <rPh sb="3" eb="4">
      <t>オンナ</t>
    </rPh>
    <phoneticPr fontId="7"/>
  </si>
  <si>
    <t>領域（女）（％）</t>
    <rPh sb="0" eb="2">
      <t>リョウイキ</t>
    </rPh>
    <rPh sb="3" eb="4">
      <t>オンナ</t>
    </rPh>
    <phoneticPr fontId="7"/>
  </si>
  <si>
    <t>遠隔（女）（％）</t>
    <rPh sb="0" eb="2">
      <t>エンカク</t>
    </rPh>
    <rPh sb="3" eb="4">
      <t>オンナ</t>
    </rPh>
    <phoneticPr fontId="7"/>
  </si>
  <si>
    <t>不明（女）（％）</t>
    <rPh sb="0" eb="2">
      <t>フメイ</t>
    </rPh>
    <rPh sb="3" eb="4">
      <t>オンナ</t>
    </rPh>
    <phoneticPr fontId="7"/>
  </si>
  <si>
    <t>がん発見数（男）（人）</t>
    <phoneticPr fontId="7"/>
  </si>
  <si>
    <t>がん発見数（女）（人）</t>
    <phoneticPr fontId="7"/>
  </si>
  <si>
    <t>対象市区町村数</t>
  </si>
  <si>
    <t>実施していない市区町村割合（％：対回答市区町村）</t>
  </si>
  <si>
    <t>何らかの健診を実施した市区町村割合（％：対回答市区町村）</t>
  </si>
  <si>
    <t>悪性腫瘍手術（件：1カ月実績）</t>
  </si>
  <si>
    <t>悪性腫瘍手術（件：1カ月実績）（人口10万対）</t>
  </si>
  <si>
    <t>病理組織標本作製（件：1カ月実績）</t>
  </si>
  <si>
    <t>病理組織標本作製（件：1カ月実績）（人口10万対）</t>
  </si>
  <si>
    <t>術中迅速病理組織標本作製（件：1カ月実績）</t>
  </si>
  <si>
    <t>術中迅速病理組織標本作製（件：1カ月実績）（人口10万対）</t>
  </si>
  <si>
    <t>放射線治療（件：1カ月実績）</t>
  </si>
  <si>
    <t>放射線治療（件：1カ月実績）（人口10万対）</t>
  </si>
  <si>
    <t>化学療法（件：1カ月実績）</t>
  </si>
  <si>
    <t>化学療法（件：1カ月実績）（人口10万対）</t>
  </si>
  <si>
    <t>がん患者指導管理料イ及びロ（件：1カ月実績）</t>
  </si>
  <si>
    <t>がん患者指導管理料イ及びロ（件：1カ月実績）（人口10万対）</t>
  </si>
  <si>
    <t>抗悪性腫瘍剤局所持続注入（件：1カ月実績）</t>
  </si>
  <si>
    <t>抗悪性腫瘍剤局所持続注入（件：1カ月実績）（人口10万対）</t>
  </si>
  <si>
    <t>肝動脈塞栓を伴う抗悪性腫瘍剤肝動脈内注入（件：1カ月実績）</t>
  </si>
  <si>
    <t>肝動脈塞栓を伴う抗悪性腫瘍剤肝動脈内注入（件：1カ月実績）（人口10万対）</t>
  </si>
  <si>
    <t>がん患者リハビリテーション料（件：1カ月実績）</t>
  </si>
  <si>
    <t>がん患者リハビリテーション料（件：1カ月実績）（人口10万対）</t>
  </si>
  <si>
    <t>放射線治療病室患者延数（人：1カ月実績）</t>
  </si>
  <si>
    <t>放射線治療病室患者延数（人：1カ月実績）（人口10万対）</t>
  </si>
  <si>
    <t>外来化学療法室患者延数（人：1カ月実績）</t>
  </si>
  <si>
    <t>外来化学療法室患者延数（人：1カ月実績）（人口10万対）</t>
  </si>
  <si>
    <t>緩和ケア病棟有　取扱患者延数（人：1カ月実績）</t>
  </si>
  <si>
    <t>緩和ケア病棟有　取扱患者延数（人：1カ月実績）（人口10万対）</t>
  </si>
  <si>
    <t>緩和ケアチーム有　患者数（人：1カ月実績）</t>
  </si>
  <si>
    <t>マンモグラフィー　患者数（人：1カ月実績）</t>
  </si>
  <si>
    <t>マンモグラフィー　患者数（人：1カ月実績）（人口10万対）</t>
  </si>
  <si>
    <t>上部消化管内視鏡検査　患者数（人：1カ月実績）</t>
  </si>
  <si>
    <t>上部消化管内視鏡検査　患者数（人：1カ月実績）（人口10万対）</t>
  </si>
  <si>
    <t>大腸内視鏡検査　患者数（人：1カ月実績）</t>
    <phoneticPr fontId="7"/>
  </si>
  <si>
    <t>大腸内視鏡検査　患者数（人：1カ月実績）（人口10万対）</t>
  </si>
  <si>
    <t>外来化学療法（件：1カ月実績）</t>
  </si>
  <si>
    <t>外来化学療法（件：1カ月実績）（人口10万対）</t>
  </si>
  <si>
    <t>放射線治療計画装置　患者数（人：1カ月実績）</t>
  </si>
  <si>
    <t>放射線治療計画装置　患者数（人：1カ月実績）（人口10万対）</t>
  </si>
  <si>
    <t>放射線治療（体外照射）　患者数（人：1カ月実績）</t>
  </si>
  <si>
    <t>放射線治療（体外照射）　患者数（人：1カ月実績）（人口10万対）</t>
  </si>
  <si>
    <t>リニアック・マイクロトロン　患者数（人：1カ月実績）</t>
  </si>
  <si>
    <t>リニアック・マイクロトロン　患者数（人：1カ月実績）（人口10万対）</t>
  </si>
  <si>
    <t>ガンマナイフ・サイバーナイフ　患者数（人：1カ月実績）</t>
  </si>
  <si>
    <t>ガンマナイフ・サイバーナイフ　患者数（人：1カ月実績）（人口10万対）</t>
  </si>
  <si>
    <t>緩和ケア病棟入院料算定病床（床）</t>
    <rPh sb="14" eb="15">
      <t>ユカ</t>
    </rPh>
    <phoneticPr fontId="7"/>
  </si>
  <si>
    <t>緩和ケア診療加算（件：12カ月実績実績）</t>
  </si>
  <si>
    <t>がん診療連携拠点病院加算（件：12カ月実績実績）</t>
  </si>
  <si>
    <t>患者サポート体制充実加算（件：12カ月実績実績）</t>
  </si>
  <si>
    <t>緩和ケア病棟入院料（件：12カ月実績実績）</t>
  </si>
  <si>
    <t>がん性疼痛緩和指導管理料１（件：12カ月実績実績）</t>
  </si>
  <si>
    <t>がん性疼痛緩和指導管理料２（件：12カ月実績実績）</t>
  </si>
  <si>
    <t>がん患者指導管理料１（件：12カ月実績実績）</t>
  </si>
  <si>
    <t>がん患者指導管理料２（件：12カ月実績実績）</t>
  </si>
  <si>
    <t>がん患者指導管理料３（件：12カ月実績実績）</t>
  </si>
  <si>
    <t>外来緩和ケア管理料（件：12カ月実績実績）</t>
  </si>
  <si>
    <t>外来放射線照射診療料（件：12カ月実績実績）</t>
  </si>
  <si>
    <t>ニコチン依存症管理料（件：12カ月実績実績）</t>
  </si>
  <si>
    <t>リンパ浮腫指導管理料（件：12カ月実績実績）</t>
  </si>
  <si>
    <t>がん治療連携計画策定料1（件：12カ月実績実績）</t>
  </si>
  <si>
    <t>がん治療連携計画策定料2（件：12カ月実績実績）</t>
  </si>
  <si>
    <t>がん治療連携管理料（件：12カ月実績実績）</t>
  </si>
  <si>
    <t>画像診断管理加算１（件：12カ月実績実績）</t>
  </si>
  <si>
    <t>画像診断管理加算２（件：12カ月実績実績）</t>
  </si>
  <si>
    <t>外来化学療法加算１（件：12カ月実績実績）</t>
  </si>
  <si>
    <t>がん患者リハビリテーション料（件：12カ月実績実績）</t>
  </si>
  <si>
    <t>放射線治療管理料（件：12カ月実績実績）</t>
  </si>
  <si>
    <t>放射線治療専任加算（件：12カ月実績実績）</t>
  </si>
  <si>
    <t>外来放射線治療加算（件：12カ月実績実績）</t>
    <rPh sb="10" eb="11">
      <t>ケン</t>
    </rPh>
    <phoneticPr fontId="7"/>
  </si>
  <si>
    <t>新入院がん患者（人：12カ月実績実績）</t>
  </si>
  <si>
    <t>新入院患者に占めるがん患者の割合（％：12カ月実績）</t>
    <rPh sb="6" eb="7">
      <t>シ</t>
    </rPh>
    <phoneticPr fontId="7"/>
  </si>
  <si>
    <t>院内死亡がん患者（人：12カ月実績）</t>
    <rPh sb="9" eb="10">
      <t>ニン</t>
    </rPh>
    <phoneticPr fontId="7"/>
  </si>
  <si>
    <t>新入院患者（人：4カ月実績）</t>
  </si>
  <si>
    <t>新入院がん患者（人：4カ月実績）</t>
  </si>
  <si>
    <t>新入院患者に占めるがん患者の割合（％：4カ月実績）</t>
    <rPh sb="6" eb="7">
      <t>シ</t>
    </rPh>
    <phoneticPr fontId="7"/>
  </si>
  <si>
    <t>新入院がん患者　肺がん（人：4カ月実績）</t>
    <rPh sb="0" eb="1">
      <t>シン</t>
    </rPh>
    <rPh sb="1" eb="3">
      <t>ニュウイン</t>
    </rPh>
    <rPh sb="5" eb="7">
      <t>カンジャ</t>
    </rPh>
    <phoneticPr fontId="7"/>
  </si>
  <si>
    <t>新入院がん患者　大腸がん（直腸がんを含む）（人：4カ月実績）</t>
  </si>
  <si>
    <t>新入院がん患者　乳がん（人：4カ月実績）</t>
  </si>
  <si>
    <t>新規入院患者　セカンドオピニオン外来（件：12カ月実績）</t>
    <rPh sb="0" eb="2">
      <t>シンキ</t>
    </rPh>
    <rPh sb="2" eb="4">
      <t>ニュウイン</t>
    </rPh>
    <rPh sb="4" eb="6">
      <t>カンジャ</t>
    </rPh>
    <phoneticPr fontId="7"/>
  </si>
  <si>
    <t>悪性腫瘍の手術件数の総数（件：4カ月実績）</t>
  </si>
  <si>
    <t>手術の状況　肺がん（開胸手術）（件：4カ月実績）</t>
    <rPh sb="6" eb="7">
      <t>ハイ</t>
    </rPh>
    <phoneticPr fontId="7"/>
  </si>
  <si>
    <t>手術の状況　肺がん（胸腔鏡下手術） （件：4カ月実績）</t>
  </si>
  <si>
    <t>手術の状況　大腸がん（開腹手術）（件：4カ月実績）</t>
    <rPh sb="6" eb="8">
      <t>ダイチョウ</t>
    </rPh>
    <phoneticPr fontId="7"/>
  </si>
  <si>
    <t>手術の状況　大腸がん（腹腔鏡下手術）（件：4カ月実績）</t>
  </si>
  <si>
    <t>手術の状況　大腸がん（内視鏡手術）（件：4カ月実績）</t>
  </si>
  <si>
    <t>手術の状況　乳がん（手術）（件：4カ月実績）</t>
    <rPh sb="6" eb="7">
      <t>ニュウ</t>
    </rPh>
    <phoneticPr fontId="7"/>
  </si>
  <si>
    <t>手術の状況　乳がん（乳癌冷凍凝固摘出術）（件：4カ月実績）</t>
  </si>
  <si>
    <t>手術の状況　乳がん（乳腺腫瘍摘出術（生検））（件：4カ月実績）</t>
  </si>
  <si>
    <t>手術の状況　乳がん（乳腺腫瘍画像ガイド下吸引術）（件：4カ月実績）</t>
  </si>
  <si>
    <t>手術の状況　乳がん（乳房再建術（乳房切除後）  二期的に行うもの）（件：4カ月実績）</t>
  </si>
  <si>
    <t>放射線治療　全がん　対外照射　体外照射（人：4カ月実績）</t>
    <rPh sb="0" eb="3">
      <t>ホウシャセン</t>
    </rPh>
    <rPh sb="3" eb="5">
      <t>チリョウ</t>
    </rPh>
    <rPh sb="6" eb="7">
      <t>ゼン</t>
    </rPh>
    <rPh sb="10" eb="12">
      <t>タイガイ</t>
    </rPh>
    <rPh sb="12" eb="14">
      <t>ショウシャ</t>
    </rPh>
    <rPh sb="15" eb="17">
      <t>タイガイ</t>
    </rPh>
    <phoneticPr fontId="7"/>
  </si>
  <si>
    <t>放射線治療　全がん　対外照射　定位照射（脳）（人：4カ月実績）</t>
  </si>
  <si>
    <t>放射線治療　全がん　対外照射　定位照射（体幹部）（人：4カ月実績）</t>
  </si>
  <si>
    <t>放射線治療　全がん　対外照射　強度変調放射線治療（IMRT）（人：4カ月実績）</t>
    <rPh sb="10" eb="12">
      <t>タイガイ</t>
    </rPh>
    <rPh sb="12" eb="14">
      <t>ショウシャ</t>
    </rPh>
    <phoneticPr fontId="7"/>
  </si>
  <si>
    <t>放射線治療　全がん　小線源治療（人：4カ月実績）</t>
  </si>
  <si>
    <t>放射線治療　肺がん　入院（人：4カ月実績）</t>
    <rPh sb="0" eb="3">
      <t>ホウシャセン</t>
    </rPh>
    <rPh sb="3" eb="5">
      <t>チリョウ</t>
    </rPh>
    <rPh sb="6" eb="7">
      <t>ハイ</t>
    </rPh>
    <rPh sb="10" eb="12">
      <t>ニュウイン</t>
    </rPh>
    <phoneticPr fontId="7"/>
  </si>
  <si>
    <t>放射線治療　大腸がん　入院（人：4カ月実績）</t>
    <rPh sb="0" eb="3">
      <t>ホウシャセン</t>
    </rPh>
    <rPh sb="3" eb="5">
      <t>チリョウ</t>
    </rPh>
    <rPh sb="6" eb="8">
      <t>ダイチョウ</t>
    </rPh>
    <rPh sb="11" eb="13">
      <t>ニュウイン</t>
    </rPh>
    <phoneticPr fontId="7"/>
  </si>
  <si>
    <t>放射線治療　乳がん　入院（人：4カ月実績）</t>
    <rPh sb="0" eb="3">
      <t>ホウシャセン</t>
    </rPh>
    <rPh sb="3" eb="5">
      <t>チリョウ</t>
    </rPh>
    <rPh sb="6" eb="7">
      <t>ニュウ</t>
    </rPh>
    <rPh sb="10" eb="12">
      <t>ニュウイン</t>
    </rPh>
    <phoneticPr fontId="7"/>
  </si>
  <si>
    <t>放射線治療　肺がん　外来（人：4カ月実績）</t>
    <rPh sb="0" eb="3">
      <t>ホウシャセン</t>
    </rPh>
    <rPh sb="3" eb="5">
      <t>チリョウ</t>
    </rPh>
    <rPh sb="6" eb="7">
      <t>ハイ</t>
    </rPh>
    <rPh sb="10" eb="12">
      <t>ガイライ</t>
    </rPh>
    <phoneticPr fontId="7"/>
  </si>
  <si>
    <t>放射線治療　大腸がん　外来（人：4カ月実績）</t>
    <rPh sb="0" eb="3">
      <t>ホウシャセン</t>
    </rPh>
    <rPh sb="3" eb="5">
      <t>チリョウ</t>
    </rPh>
    <rPh sb="6" eb="8">
      <t>ダイチョウ</t>
    </rPh>
    <rPh sb="11" eb="13">
      <t>ガイライ</t>
    </rPh>
    <phoneticPr fontId="7"/>
  </si>
  <si>
    <t>放射線治療　乳がん　外来（人：4カ月実績）</t>
    <rPh sb="0" eb="3">
      <t>ホウシャセン</t>
    </rPh>
    <rPh sb="3" eb="5">
      <t>チリョウ</t>
    </rPh>
    <rPh sb="6" eb="7">
      <t>ニュウ</t>
    </rPh>
    <rPh sb="10" eb="12">
      <t>ガイライ</t>
    </rPh>
    <phoneticPr fontId="7"/>
  </si>
  <si>
    <t>化学療法　入院（人：4カ月実績）</t>
    <rPh sb="0" eb="2">
      <t>カガク</t>
    </rPh>
    <rPh sb="2" eb="4">
      <t>リョウホウ</t>
    </rPh>
    <rPh sb="5" eb="7">
      <t>ニュウイン</t>
    </rPh>
    <phoneticPr fontId="7"/>
  </si>
  <si>
    <t>化学療法　外来（人：4カ月実績）</t>
    <rPh sb="0" eb="2">
      <t>カガク</t>
    </rPh>
    <rPh sb="2" eb="4">
      <t>リョウホウ</t>
    </rPh>
    <rPh sb="5" eb="7">
      <t>ガイライ</t>
    </rPh>
    <phoneticPr fontId="7"/>
  </si>
  <si>
    <t>気管支内視鏡検査（件：12カ月実績）</t>
  </si>
  <si>
    <t>大腸内視鏡検査（件：12カ月実績）</t>
  </si>
  <si>
    <t>強度変調放射線治療器（台）</t>
    <phoneticPr fontId="7"/>
  </si>
  <si>
    <t>強度変調放射線治療器（台）（人口10万対）</t>
    <phoneticPr fontId="7"/>
  </si>
  <si>
    <t>遠隔操作式密封小線源治療装置（台）</t>
    <phoneticPr fontId="7"/>
  </si>
  <si>
    <t>遠隔操作式密封小線源治療装置（台）（人口10万対）</t>
    <rPh sb="15" eb="16">
      <t>ダイ</t>
    </rPh>
    <phoneticPr fontId="7"/>
  </si>
  <si>
    <t>緩和ケア病棟　病床数（床）</t>
    <rPh sb="11" eb="12">
      <t>ユカ</t>
    </rPh>
    <phoneticPr fontId="7"/>
  </si>
  <si>
    <t>緩和ケア病棟　病床数（床）（人口10万対）</t>
    <phoneticPr fontId="7"/>
  </si>
  <si>
    <t>がん拠点病院数（総数）</t>
    <rPh sb="2" eb="4">
      <t>キョテン</t>
    </rPh>
    <rPh sb="4" eb="6">
      <t>ビョウイン</t>
    </rPh>
    <rPh sb="6" eb="7">
      <t>スウ</t>
    </rPh>
    <rPh sb="8" eb="10">
      <t>ソウスウ</t>
    </rPh>
    <phoneticPr fontId="7"/>
  </si>
  <si>
    <t>都道府県がん診療連携拠点病院数</t>
    <rPh sb="0" eb="4">
      <t>トドウフケン</t>
    </rPh>
    <rPh sb="6" eb="8">
      <t>シンリョウ</t>
    </rPh>
    <rPh sb="8" eb="10">
      <t>レンケイ</t>
    </rPh>
    <rPh sb="10" eb="12">
      <t>キョテン</t>
    </rPh>
    <rPh sb="12" eb="14">
      <t>ビョウイン</t>
    </rPh>
    <rPh sb="14" eb="15">
      <t>スウ</t>
    </rPh>
    <phoneticPr fontId="7"/>
  </si>
  <si>
    <t>地域がん診療連携拠点病院数</t>
    <rPh sb="0" eb="2">
      <t>チイキ</t>
    </rPh>
    <rPh sb="4" eb="6">
      <t>シンリョウ</t>
    </rPh>
    <rPh sb="6" eb="8">
      <t>レンケイ</t>
    </rPh>
    <rPh sb="8" eb="10">
      <t>キョテン</t>
    </rPh>
    <rPh sb="10" eb="12">
      <t>ビョウイン</t>
    </rPh>
    <rPh sb="12" eb="13">
      <t>スウ</t>
    </rPh>
    <phoneticPr fontId="7"/>
  </si>
  <si>
    <t>特定領域がん診療連携拠点病院数</t>
    <rPh sb="0" eb="2">
      <t>トクテイ</t>
    </rPh>
    <rPh sb="2" eb="4">
      <t>リョウイキ</t>
    </rPh>
    <rPh sb="6" eb="8">
      <t>シンリョウ</t>
    </rPh>
    <rPh sb="8" eb="10">
      <t>レンケイ</t>
    </rPh>
    <rPh sb="10" eb="12">
      <t>キョテン</t>
    </rPh>
    <rPh sb="12" eb="14">
      <t>ビョウイン</t>
    </rPh>
    <rPh sb="14" eb="15">
      <t>スウ</t>
    </rPh>
    <phoneticPr fontId="7"/>
  </si>
  <si>
    <t>地域がん診療病院数</t>
    <rPh sb="0" eb="2">
      <t>チイキ</t>
    </rPh>
    <rPh sb="4" eb="6">
      <t>シンリョウ</t>
    </rPh>
    <rPh sb="6" eb="8">
      <t>ビョウイン</t>
    </rPh>
    <rPh sb="8" eb="9">
      <t>スウ</t>
    </rPh>
    <phoneticPr fontId="7"/>
  </si>
  <si>
    <t>高エネルギー放射線治療の施設基準（件：12カ月実績）</t>
  </si>
  <si>
    <t>強度変調放射線治療（ＩＭＲＴ）の施設基準（件：12カ月実績）</t>
  </si>
  <si>
    <t>画像誘導放射線治療加算の施設基準（件：12カ月実績）</t>
  </si>
  <si>
    <t>体外照射呼吸性移動対策加算の施設基準（件：12カ月実績）</t>
  </si>
  <si>
    <t>定位放射線治療の施設基準（件：12カ月実績）</t>
  </si>
  <si>
    <t>医師（人：常勤換算）</t>
  </si>
  <si>
    <t>看護師（人：常勤換算）</t>
  </si>
  <si>
    <t>診療放射線技師（人：常勤換算）</t>
  </si>
  <si>
    <t>麻酔科専門医 （人：常勤換算）</t>
  </si>
  <si>
    <t>放射線治療専門医（人：常勤換算）</t>
  </si>
  <si>
    <t>病理専門医（人：常勤換算）</t>
  </si>
  <si>
    <t>消化器外科専門医（人：常勤換算）</t>
  </si>
  <si>
    <t>消化器がん外科治療認定医（人：常勤換算）</t>
  </si>
  <si>
    <t>呼吸器外科専門医（人：常勤換算）</t>
  </si>
  <si>
    <t>消化器内視鏡専門医（人：常勤換算）</t>
  </si>
  <si>
    <t>乳腺専門医（人：常勤換算）</t>
  </si>
  <si>
    <t>がん薬物療法専門医（人：常勤換算）</t>
  </si>
  <si>
    <t>がん治療認定医（人：常勤換算）</t>
  </si>
  <si>
    <t>がん看護専門看護師（人：常勤換算）</t>
  </si>
  <si>
    <t>がん化学療法看護認定看護師（人：常勤換算）</t>
  </si>
  <si>
    <t>がん性疼痛看護認定看護師（人：常勤換算）</t>
  </si>
  <si>
    <t>乳がん看護認定看護師（人：常勤換算）</t>
  </si>
  <si>
    <t>皮膚・排泄ケア認定看護師（人：常勤換算）</t>
  </si>
  <si>
    <t>摂食・嚥下障害看護認定看護師（人：常勤換算）</t>
  </si>
  <si>
    <t>手術看護認定看護師（人：常勤換算）</t>
  </si>
  <si>
    <t>がん放射線療法看護認定看護師（人：常勤換算）</t>
  </si>
  <si>
    <t>がん専門薬剤師（人：常勤換算）</t>
  </si>
  <si>
    <t>がん薬物療法認定薬剤師（人：常勤換算）</t>
  </si>
  <si>
    <t>医学物理士（人：常勤換算）</t>
  </si>
  <si>
    <t>放射線治療品質管理士（人：常勤換算）</t>
  </si>
  <si>
    <t>診療情報管理士（人：常勤換算）</t>
  </si>
  <si>
    <t>臨床心理士（人：常勤換算）</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</si>
  <si>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</si>
  <si>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</si>
  <si>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</si>
  <si>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</si>
  <si>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</si>
  <si>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</si>
  <si>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</si>
  <si>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</si>
  <si>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</si>
  <si>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</si>
  <si>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</si>
  <si>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</si>
  <si>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</si>
  <si>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</si>
  <si>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</si>
  <si>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</si>
  <si>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</si>
  <si>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</si>
  <si>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</si>
  <si>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</si>
  <si>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</si>
  <si>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</si>
  <si>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</si>
  <si>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</si>
  <si>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</si>
  <si>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</si>
  <si>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</si>
  <si>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</si>
  <si>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</si>
  <si>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</si>
  <si>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</si>
  <si>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</si>
  <si>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</si>
  <si>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</si>
  <si>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</si>
  <si>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</si>
  <si>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</si>
  <si>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</si>
  <si>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</si>
  <si>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</si>
  <si>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</si>
  <si>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</si>
  <si>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</si>
  <si>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</si>
  <si>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</si>
  <si>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</si>
  <si>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</si>
  <si>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</si>
  <si>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</si>
  <si>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</si>
  <si>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</si>
  <si>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</si>
  <si>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</si>
  <si>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</si>
  <si>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</si>
  <si>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</si>
  <si>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</si>
  <si>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</si>
  <si>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</si>
  <si>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</si>
  <si>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</si>
  <si>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</si>
  <si>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</si>
  <si>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</si>
  <si>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</si>
  <si>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</si>
  <si>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</si>
  <si>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</si>
  <si>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</si>
  <si>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</si>
  <si>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</si>
  <si>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</si>
  <si>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</si>
  <si>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</si>
  <si>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</si>
  <si>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</si>
  <si>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</si>
  <si>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</si>
  <si>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</si>
  <si>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</si>
  <si>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</si>
  <si>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</si>
  <si>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</si>
  <si>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</si>
  <si>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</si>
  <si>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</si>
  <si>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</si>
  <si>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</si>
  <si>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</si>
  <si>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</si>
  <si>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</si>
  <si>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</si>
  <si>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</si>
  <si>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</si>
  <si>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</si>
  <si>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</si>
  <si>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</si>
  <si>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</si>
  <si>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</si>
  <si>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</si>
  <si>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</si>
  <si>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</si>
  <si>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</si>
  <si>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</si>
  <si>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</si>
  <si>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</si>
  <si>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</si>
  <si>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</si>
  <si>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</si>
  <si>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</si>
  <si>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</si>
  <si>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</si>
  <si>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</si>
  <si>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</si>
  <si>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</si>
  <si>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</si>
  <si>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</si>
  <si>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</si>
  <si>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</si>
  <si>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</si>
  <si>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</si>
  <si>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</si>
  <si>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</si>
  <si>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</si>
  <si>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</si>
  <si>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</si>
  <si>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</si>
  <si>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</si>
  <si>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</si>
  <si>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</si>
  <si>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</si>
  <si>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</si>
  <si>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</si>
  <si>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</si>
  <si>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</si>
  <si>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</si>
  <si>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</si>
  <si>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</si>
  <si>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</si>
  <si>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</si>
  <si>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</si>
  <si>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</si>
  <si>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</si>
  <si>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</si>
  <si>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</si>
  <si>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</si>
  <si>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</si>
  <si>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</si>
  <si>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</si>
  <si>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</si>
  <si>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</si>
  <si>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</si>
  <si>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</si>
  <si>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</si>
  <si>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</si>
  <si>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</si>
  <si>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</si>
  <si>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</si>
  <si>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</si>
  <si>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</si>
  <si>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</si>
  <si>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</si>
  <si>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</si>
  <si>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</si>
  <si>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</si>
  <si>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</si>
  <si>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</si>
  <si>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</si>
  <si>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</si>
  <si>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</si>
  <si>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</si>
  <si>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</si>
  <si>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</si>
  <si>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</si>
  <si>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</si>
  <si>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</si>
  <si>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</si>
  <si>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</si>
  <si>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</si>
  <si>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</si>
  <si>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</si>
  <si>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</si>
  <si>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</si>
  <si>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</si>
  <si>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</si>
  <si>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</si>
  <si>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</si>
  <si>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</si>
  <si>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</si>
  <si>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</si>
  <si>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</si>
  <si>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</si>
  <si>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</si>
  <si>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</si>
  <si>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</si>
  <si>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</si>
  <si>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</si>
  <si>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</si>
  <si>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</si>
  <si>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</si>
  <si>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</si>
  <si>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</si>
  <si>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</si>
  <si>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</si>
  <si>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</si>
  <si>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</si>
  <si>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</si>
  <si>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</si>
  <si>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</si>
  <si>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</si>
  <si>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</si>
  <si>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</si>
  <si>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</si>
  <si>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</si>
  <si>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</si>
  <si>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</si>
  <si>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</si>
  <si>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</si>
  <si>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</si>
  <si>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</si>
  <si>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</si>
  <si>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</si>
  <si>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</si>
  <si>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</si>
  <si>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</si>
  <si>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</si>
  <si>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</si>
  <si>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</si>
  <si>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</si>
  <si>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</si>
  <si>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</si>
  <si>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</si>
  <si>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</si>
  <si>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</si>
  <si>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</si>
  <si>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</si>
  <si>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</si>
  <si>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</si>
  <si>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</si>
  <si>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</si>
  <si>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</si>
  <si>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</si>
  <si>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</si>
  <si>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</si>
  <si>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</si>
  <si>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</si>
  <si>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</si>
  <si>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</si>
  <si>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</si>
  <si>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</si>
  <si>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</si>
  <si>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</si>
  <si>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</si>
  <si>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</si>
  <si>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</si>
  <si>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</si>
  <si>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</si>
  <si>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</si>
  <si>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</si>
  <si>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</si>
  <si>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</si>
  <si>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</si>
  <si>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</si>
  <si>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</si>
  <si>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</si>
  <si>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</si>
  <si>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</si>
  <si>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</si>
  <si>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</si>
  <si>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</si>
  <si>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</si>
  <si>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</si>
  <si>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</si>
  <si>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</si>
  <si>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</si>
  <si>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</si>
  <si>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</si>
  <si>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</si>
  <si>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</si>
  <si>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</si>
  <si>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</si>
  <si>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</si>
  <si>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</si>
  <si>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</si>
  <si>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</si>
  <si>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</si>
  <si>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</si>
  <si>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</si>
  <si>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</si>
  <si>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</si>
  <si>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</si>
  <si>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</si>
  <si>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</si>
  <si>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</si>
  <si>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</si>
  <si>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</si>
  <si>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</si>
  <si>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</si>
  <si>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</si>
  <si>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</si>
  <si>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</si>
  <si>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</si>
  <si>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</si>
  <si>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</si>
  <si>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</si>
  <si>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</si>
  <si>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</si>
  <si>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</si>
  <si>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</si>
  <si>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</si>
  <si>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</si>
  <si>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</si>
  <si>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</si>
  <si>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</si>
  <si>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</si>
  <si>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</si>
  <si>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</si>
  <si>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</si>
  <si>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</si>
  <si>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</si>
  <si>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</si>
  <si>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</si>
  <si>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</si>
  <si>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</si>
  <si>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</si>
  <si>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</si>
  <si>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</si>
  <si>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</si>
  <si>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</si>
  <si>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</si>
  <si>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</si>
  <si>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</si>
  <si>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</si>
  <si>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</si>
  <si>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</si>
  <si>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全がん15</t>
  </si>
  <si>
    <t>全がん16</t>
  </si>
  <si>
    <t>全がん19</t>
  </si>
  <si>
    <t>全がん20</t>
  </si>
  <si>
    <t>全がん24</t>
  </si>
  <si>
    <t>全がん25</t>
  </si>
  <si>
    <t>全がん28</t>
  </si>
  <si>
    <t>全がん29</t>
  </si>
  <si>
    <t>全がん30</t>
  </si>
  <si>
    <t>全がん31</t>
  </si>
  <si>
    <t>全がん32</t>
  </si>
  <si>
    <t>全がん33</t>
  </si>
  <si>
    <t>全がん34</t>
  </si>
  <si>
    <t>全がん35</t>
  </si>
  <si>
    <t>全がん36</t>
  </si>
  <si>
    <t>全がん37</t>
  </si>
  <si>
    <t>全がん38</t>
  </si>
  <si>
    <t>全がん39</t>
  </si>
  <si>
    <t>全がん40</t>
  </si>
  <si>
    <t>全がん41</t>
  </si>
  <si>
    <t>全がん42</t>
  </si>
  <si>
    <t>全がん43</t>
  </si>
  <si>
    <t>全がん44</t>
  </si>
  <si>
    <t>全がん45</t>
  </si>
  <si>
    <t>全がん46</t>
  </si>
  <si>
    <t>全がん47</t>
  </si>
  <si>
    <t>全がん48</t>
  </si>
  <si>
    <t>全がん49</t>
  </si>
  <si>
    <t>全がん50</t>
  </si>
  <si>
    <t>全がん51</t>
  </si>
  <si>
    <t>全がん52</t>
  </si>
  <si>
    <t>全がん53</t>
  </si>
  <si>
    <t>全がん54</t>
  </si>
  <si>
    <t>全がん55</t>
  </si>
  <si>
    <t>全がん56</t>
  </si>
  <si>
    <t>全がん57</t>
  </si>
  <si>
    <t>全がん58</t>
  </si>
  <si>
    <t>全がん59</t>
  </si>
  <si>
    <t>全がん60</t>
  </si>
  <si>
    <t>全がん61</t>
  </si>
  <si>
    <t>全がん62</t>
  </si>
  <si>
    <t>全がん63</t>
  </si>
  <si>
    <t>全がん64</t>
  </si>
  <si>
    <t>全がん65</t>
  </si>
  <si>
    <t>全がん66</t>
  </si>
  <si>
    <t>全がん67</t>
  </si>
  <si>
    <t>全がん68</t>
  </si>
  <si>
    <t>全がん69</t>
  </si>
  <si>
    <t>全がん70</t>
  </si>
  <si>
    <t>全がん71</t>
  </si>
  <si>
    <t>全がん72</t>
  </si>
  <si>
    <t>全がん73</t>
  </si>
  <si>
    <t>全がん74</t>
  </si>
  <si>
    <t>全がん75</t>
  </si>
  <si>
    <t>全がん76</t>
  </si>
  <si>
    <t>全がん77</t>
  </si>
  <si>
    <t>全がん78</t>
  </si>
  <si>
    <t>全がん79</t>
  </si>
  <si>
    <t>全がん80</t>
  </si>
  <si>
    <t>全がん81</t>
  </si>
  <si>
    <t>全がん82</t>
  </si>
  <si>
    <t>全がん83</t>
  </si>
  <si>
    <t>全がん84</t>
  </si>
  <si>
    <t>全がん85</t>
  </si>
  <si>
    <t>全がん86</t>
  </si>
  <si>
    <t>全がん87</t>
  </si>
  <si>
    <t>全がん88</t>
  </si>
  <si>
    <t>全がん89</t>
  </si>
  <si>
    <t>全がん90</t>
  </si>
  <si>
    <t>全がん91</t>
  </si>
  <si>
    <t>全がん92</t>
  </si>
  <si>
    <t>全がん93</t>
  </si>
  <si>
    <t>全がん94</t>
  </si>
  <si>
    <t>全がん95</t>
  </si>
  <si>
    <t>全がん96</t>
  </si>
  <si>
    <t>全がん97</t>
  </si>
  <si>
    <t>全がん98</t>
  </si>
  <si>
    <t>全がん99</t>
  </si>
  <si>
    <t>全がん100</t>
  </si>
  <si>
    <t>全がん101</t>
  </si>
  <si>
    <t>全がん102</t>
  </si>
  <si>
    <t>全がん103</t>
  </si>
  <si>
    <t>全がん104</t>
  </si>
  <si>
    <t>全がん105</t>
  </si>
  <si>
    <t>全がん106</t>
  </si>
  <si>
    <t>全がん107</t>
  </si>
  <si>
    <t>全がん108</t>
  </si>
  <si>
    <t>全がん109</t>
  </si>
  <si>
    <t>全がん110</t>
  </si>
  <si>
    <t>全がん111</t>
  </si>
  <si>
    <t>全がん112</t>
  </si>
  <si>
    <t>全がん113</t>
  </si>
  <si>
    <t>全がん114</t>
  </si>
  <si>
    <t>全がん115</t>
  </si>
  <si>
    <t>全がん116</t>
  </si>
  <si>
    <t>全がん117</t>
  </si>
  <si>
    <t>全がん118</t>
  </si>
  <si>
    <t>全がん119</t>
  </si>
  <si>
    <t>全がん120</t>
  </si>
  <si>
    <t>全がん121</t>
  </si>
  <si>
    <t>全がん122</t>
  </si>
  <si>
    <t>全がん123</t>
  </si>
  <si>
    <t>全がん124</t>
  </si>
  <si>
    <t>全がん125</t>
  </si>
  <si>
    <t>全がん126</t>
  </si>
  <si>
    <t>全がん127</t>
  </si>
  <si>
    <t>全がん128</t>
  </si>
  <si>
    <t>全がん129</t>
  </si>
  <si>
    <t>全がん130</t>
  </si>
  <si>
    <t>全がん131</t>
  </si>
  <si>
    <t>全がん132</t>
  </si>
  <si>
    <t>全がん133</t>
  </si>
  <si>
    <t>全がん134</t>
  </si>
  <si>
    <t>全がん135</t>
  </si>
  <si>
    <t>全がん136</t>
  </si>
  <si>
    <t>全がん137</t>
  </si>
  <si>
    <t>全がん138</t>
  </si>
  <si>
    <t>全がん139</t>
  </si>
  <si>
    <t>全がん140</t>
  </si>
  <si>
    <t>全がん141</t>
  </si>
  <si>
    <t>全がん142</t>
  </si>
  <si>
    <t>全がん143</t>
  </si>
  <si>
    <t>全がん144</t>
  </si>
  <si>
    <t>全がん145</t>
  </si>
  <si>
    <t>全がん146</t>
  </si>
  <si>
    <t>全がん147</t>
  </si>
  <si>
    <t>全がん148</t>
  </si>
  <si>
    <t>全がん149</t>
  </si>
  <si>
    <t>全がん150</t>
  </si>
  <si>
    <t>全がん151</t>
  </si>
  <si>
    <t>全がん152</t>
  </si>
  <si>
    <t>全がん153</t>
  </si>
  <si>
    <t>全がん154</t>
  </si>
  <si>
    <t>全がん155</t>
  </si>
  <si>
    <t>全がん156</t>
  </si>
  <si>
    <t>全がん157</t>
  </si>
  <si>
    <t>全がん158</t>
  </si>
  <si>
    <t>全がん159</t>
  </si>
  <si>
    <t>全がん160</t>
  </si>
  <si>
    <t>全がん161</t>
  </si>
  <si>
    <t>全がん162</t>
  </si>
  <si>
    <t>全がん163</t>
  </si>
  <si>
    <t>全がん164</t>
  </si>
  <si>
    <t>全がん165</t>
  </si>
  <si>
    <t>全がん166</t>
  </si>
  <si>
    <t>全がん167</t>
  </si>
  <si>
    <t>全がん168</t>
  </si>
  <si>
    <t>全がん169</t>
  </si>
  <si>
    <t>全がん170</t>
  </si>
  <si>
    <t>全がん171</t>
  </si>
  <si>
    <t>全がん172</t>
  </si>
  <si>
    <t>全がん173</t>
  </si>
  <si>
    <t>全がん174</t>
  </si>
  <si>
    <t>全がん175</t>
  </si>
  <si>
    <t>全がん176</t>
  </si>
  <si>
    <t>全がん177</t>
  </si>
  <si>
    <t>全がん178</t>
  </si>
  <si>
    <t>全がん179</t>
  </si>
  <si>
    <t>全がん180</t>
  </si>
  <si>
    <t>全がん181</t>
  </si>
  <si>
    <t>全がん182</t>
  </si>
  <si>
    <t>全がん183</t>
  </si>
  <si>
    <t>全がん184</t>
  </si>
  <si>
    <t>全がん185</t>
  </si>
  <si>
    <t>全がん186</t>
  </si>
  <si>
    <t>全がん187</t>
  </si>
  <si>
    <t>全がん188</t>
  </si>
  <si>
    <t>全がん189</t>
  </si>
  <si>
    <t>全がん190</t>
  </si>
  <si>
    <t>全がん191</t>
  </si>
  <si>
    <t>全がん192</t>
  </si>
  <si>
    <t>全がん193</t>
  </si>
  <si>
    <t>全がん194</t>
  </si>
  <si>
    <t>全がん195</t>
  </si>
  <si>
    <t>全がん196</t>
  </si>
  <si>
    <t>全がん197</t>
  </si>
  <si>
    <t>全がん198</t>
  </si>
  <si>
    <t>全がん199</t>
  </si>
  <si>
    <t>全がん200</t>
  </si>
  <si>
    <t>全がん201</t>
  </si>
  <si>
    <t>全がん202</t>
  </si>
  <si>
    <t>全がん203</t>
  </si>
  <si>
    <t>全がん204</t>
  </si>
  <si>
    <t>全がん205</t>
  </si>
  <si>
    <t>全がん206</t>
  </si>
  <si>
    <t>全がん207</t>
  </si>
  <si>
    <t>全がん208</t>
  </si>
  <si>
    <t>全がん209</t>
  </si>
  <si>
    <t>全がん210</t>
  </si>
  <si>
    <t>全がん211</t>
  </si>
  <si>
    <t>全がん212</t>
  </si>
  <si>
    <t>全がん213</t>
  </si>
  <si>
    <t>全がん214</t>
  </si>
  <si>
    <t>全がん215</t>
  </si>
  <si>
    <t>全がん216</t>
  </si>
  <si>
    <t>在宅患者緊急入院診療加算（在支診、在支病、在宅療養後方支援病院）</t>
    <phoneticPr fontId="13"/>
  </si>
  <si>
    <t>在宅患者緊急入院診療加算（連携医療機関（１以外））</t>
  </si>
  <si>
    <t>在宅患者緊急入院診療加算（１、２以外）</t>
  </si>
  <si>
    <t>退院支援加算</t>
  </si>
  <si>
    <t>往診</t>
  </si>
  <si>
    <t>緊急往診加算</t>
    <phoneticPr fontId="13"/>
  </si>
  <si>
    <t>在宅患者訪問診療料（１）１</t>
  </si>
  <si>
    <t>在宅ターミナルケア加算</t>
  </si>
  <si>
    <t>看取り加算（在宅患者訪問診療料・往診料）</t>
  </si>
  <si>
    <t>死亡診断加算（在宅患者訪問診療料）</t>
  </si>
  <si>
    <t>入院</t>
    <rPh sb="0" eb="2">
      <t>ニュウイン</t>
    </rPh>
    <phoneticPr fontId="7"/>
  </si>
  <si>
    <t>外来</t>
    <rPh sb="0" eb="2">
      <t>ガイライ</t>
    </rPh>
    <phoneticPr fontId="13"/>
  </si>
  <si>
    <t>二次医療圏表（NDB-SCR）</t>
    <phoneticPr fontId="7"/>
  </si>
  <si>
    <t>※301</t>
  </si>
  <si>
    <t>※302</t>
  </si>
  <si>
    <t>※303</t>
  </si>
  <si>
    <t>※304</t>
  </si>
  <si>
    <t>※305</t>
  </si>
  <si>
    <t>※306</t>
  </si>
  <si>
    <t>※307</t>
  </si>
  <si>
    <t>※308</t>
  </si>
  <si>
    <t>※309</t>
  </si>
  <si>
    <t>※310</t>
  </si>
  <si>
    <t>手術療法（大腸がん）</t>
  </si>
  <si>
    <t>手術療法（肺がん）</t>
  </si>
  <si>
    <t>手術療法（乳がん）</t>
  </si>
  <si>
    <t>薬物療法</t>
  </si>
  <si>
    <t>薬物療法（検査）</t>
  </si>
  <si>
    <t>放射線</t>
  </si>
  <si>
    <t>リハビリテーション</t>
  </si>
  <si>
    <t>小児</t>
  </si>
  <si>
    <t>病理</t>
  </si>
  <si>
    <t>連携</t>
  </si>
  <si>
    <t>在宅</t>
  </si>
  <si>
    <t>緩和</t>
  </si>
  <si>
    <t>緩和（外来）</t>
  </si>
  <si>
    <t>緩和（入院）</t>
  </si>
  <si>
    <t>相談支援</t>
  </si>
  <si>
    <t>都道府県コード</t>
  </si>
  <si>
    <t>都道府県名</t>
  </si>
  <si>
    <t>二次医療圏コード</t>
  </si>
  <si>
    <t>二次医療圏名</t>
  </si>
  <si>
    <t>ニコチン依存症管理料（初回）</t>
  </si>
  <si>
    <t>腹腔鏡下胃切除術（悪性腫瘍手術）</t>
  </si>
  <si>
    <t>腹腔鏡下噴門側胃切除術（悪性腫瘍切除術）</t>
  </si>
  <si>
    <t>胃全摘術（悪性腫瘍手術）</t>
  </si>
  <si>
    <t>腹腔鏡下胃全摘術（悪性腫瘍手術）</t>
  </si>
  <si>
    <t>結腸切除術（全切除、亜全切除又は悪性腫瘍手術）</t>
  </si>
  <si>
    <t>腹腔鏡下結腸悪性腫瘍切除術</t>
  </si>
  <si>
    <t>早期悪性腫瘍大腸粘膜下層剥離術</t>
  </si>
  <si>
    <t>直腸腫瘍摘出術（経肛門）</t>
  </si>
  <si>
    <t>肺悪性腫瘍手術（肺葉切除又は１肺葉を超える）</t>
  </si>
  <si>
    <t>胸腔鏡下肺悪性腫瘍手術（部分切除）</t>
  </si>
  <si>
    <t>胸腔鏡下肺悪性腫瘍手術（区域切除）</t>
  </si>
  <si>
    <t>胸腔鏡下肺悪性腫瘍手術（肺葉切除又は１肺葉を超える）</t>
  </si>
  <si>
    <t>乳腺腫瘍摘出術（長径５ｃｍ未満）</t>
  </si>
  <si>
    <t>乳腺腫瘍摘出術（長径５ｃｍ以上）</t>
  </si>
  <si>
    <t>乳腺腫瘍画像ガイド下吸引術（マンモグラフィー又は超音波装置）</t>
  </si>
  <si>
    <t>乳腺悪性腫瘍手術（単純乳房切除術（乳腺全摘術））</t>
  </si>
  <si>
    <t>乳腺悪性腫瘍手術（乳房部分切除術（腋窩部郭清を伴わない））</t>
  </si>
  <si>
    <t>乳腺悪性腫瘍手術（乳房切除術（腋窩部郭清を伴わない））</t>
  </si>
  <si>
    <t>乳腺悪性腫瘍手術（乳房部分切除術（腋窩部郭清を伴う））</t>
  </si>
  <si>
    <t>乳腺悪性腫瘍手術（乳房切除術・胸筋切除を併施しない）</t>
  </si>
  <si>
    <t>乳がんセンチネルリンパ節加算１</t>
  </si>
  <si>
    <t>乳がんセンチネルリンパ節加算２</t>
  </si>
  <si>
    <t>再建乳房乳頭形成術</t>
  </si>
  <si>
    <t>ゲル充填人工乳房を用いた乳房再建術（乳房切除後）</t>
  </si>
  <si>
    <t>がん患者指導管理料（医師等が抗悪性腫瘍剤の必要性等を文書説明）</t>
  </si>
  <si>
    <t>抗悪性腫瘍剤処方管理加算（処方料）</t>
  </si>
  <si>
    <t>外来化学療法加算１（外来化学療法加算Ａ・１５歳未満）</t>
  </si>
  <si>
    <t>外来化学療法加算１（外来化学療法加算Ａ・１５歳以上）</t>
  </si>
  <si>
    <t>外来化学療法加算１（外来化学療法加算Ｂ・１５歳未満）</t>
  </si>
  <si>
    <t>外来化学療法加算１（外来化学療法加算Ｂ・１５歳以上）</t>
  </si>
  <si>
    <t>外来化学療法加算２（外来化学療法加算Ａ・１５歳以上）</t>
  </si>
  <si>
    <t>外来化学療法加算２（外来化学療法加算Ｂ・１５歳以上）</t>
  </si>
  <si>
    <t>悪性腫瘍特異物質治療管理料（尿中ＢＴＡ）</t>
  </si>
  <si>
    <t>悪性腫瘍特異物質治療管理料（その他・１項目）</t>
  </si>
  <si>
    <t>腫瘍マーカー検査初回月加算</t>
  </si>
  <si>
    <t>悪性腫瘍特異物質治療管理料（その他・２項目以上）</t>
  </si>
  <si>
    <t>造血器腫瘍細胞抗原</t>
  </si>
  <si>
    <t>造血器腫瘍遺伝子検査</t>
  </si>
  <si>
    <t>放射線治療病室管理加算</t>
  </si>
  <si>
    <t>外来放射線照射診療料</t>
  </si>
  <si>
    <t>外来放射線照射診療料（４日以上予定なし）減算</t>
  </si>
  <si>
    <t>医療機器安全管理料（放射線治療計画策定）</t>
  </si>
  <si>
    <t>放射線治療管理料（１門照射）</t>
  </si>
  <si>
    <t>放射線治療管理料（対向２門照射）</t>
  </si>
  <si>
    <t>放射線治療管理料（非対向２門照射）</t>
  </si>
  <si>
    <t>放射線治療管理料（３門照射）</t>
  </si>
  <si>
    <t>放射線治療管理料（腔内照射）</t>
  </si>
  <si>
    <t>放射線治療管理料（４門以上の照射）</t>
  </si>
  <si>
    <t>放射線治療管理料（原体照射）</t>
  </si>
  <si>
    <t>放射線治療管理料（運動照射）</t>
  </si>
  <si>
    <t>放射線治療管理料（組織内照射）</t>
  </si>
  <si>
    <t>放射線治療管理料（ＩＭＲＴによる体外照射）</t>
  </si>
  <si>
    <t>体外照射（高エネルギー放射線治療）（１回目）（１門照射）</t>
  </si>
  <si>
    <t>体外照射（高エネルギー放射線治療）（１回目）（対向２門照射）</t>
  </si>
  <si>
    <t>体外照射（高エネルギー放射線治療）（１回目）（非対向２門照射）</t>
  </si>
  <si>
    <t>体外照射（高エネルギー放射線治療）（１回目）（３門照射）</t>
  </si>
  <si>
    <t>体外照射（高エネルギー放射線治療）（１回目）（４門以上の照射）</t>
  </si>
  <si>
    <t>体外照射（高エネルギー放射線治療）（１回目）（運動照射）</t>
  </si>
  <si>
    <t>体外照射（高エネルギー放射線治療）（１回目）（原体照射）</t>
  </si>
  <si>
    <t>体外照射（高エネルギー放射線治療）（２回目）（１門照射）</t>
  </si>
  <si>
    <t>体外照射（高エネルギー放射線治療）（２回目）（対向２門照射）</t>
  </si>
  <si>
    <t>体外照射（高エネルギー放射線治療）（２回目）（非対向２門照射）</t>
  </si>
  <si>
    <t>体外照射（高エネルギー放射線治療）（２回目）（３門照射）</t>
  </si>
  <si>
    <t>体外照射（高エネルギー放射線治療）（２回目）（４門以上の照射）</t>
  </si>
  <si>
    <t>ガンマナイフによる定位放射線治療</t>
  </si>
  <si>
    <t>直線加速器による放射線治療（定位放射線治療）</t>
  </si>
  <si>
    <t>直線加速器による放射線治療（１以外）</t>
  </si>
  <si>
    <t>直線加速器による放射線治療（定位放射線治療・体幹部に対する）</t>
  </si>
  <si>
    <t>がん患者リハビリテーション料</t>
  </si>
  <si>
    <t>小児悪性腫瘍患者指導管理料</t>
  </si>
  <si>
    <t>電子顕微鏡病理組織標本作製</t>
  </si>
  <si>
    <t>エストロジェンレセプター</t>
  </si>
  <si>
    <t>プロジェステロンレセプター</t>
  </si>
  <si>
    <t>ＨＥＲ２タンパク</t>
  </si>
  <si>
    <t>ＥＧＦＲタンパク</t>
  </si>
  <si>
    <t>ＡＬＫ融合タンパク</t>
  </si>
  <si>
    <t>免疫染色病理組織標本作製（その他）</t>
  </si>
  <si>
    <t>標本作製同一月実施加算</t>
  </si>
  <si>
    <t>４種類以上抗体使用加算</t>
  </si>
  <si>
    <t>Ｔ－Ｍ／ＯＰ</t>
  </si>
  <si>
    <t>細胞診（婦人科材料等）</t>
  </si>
  <si>
    <t>細胞診（穿刺吸引細胞診、体腔洗浄等）</t>
  </si>
  <si>
    <t>婦人科材料等液状化検体細胞診加算</t>
  </si>
  <si>
    <t>液状化検体細胞診加算</t>
  </si>
  <si>
    <t>ＨＥＲ２遺伝子標本作製（単独）</t>
  </si>
  <si>
    <t>ＰＤ－Ｌ１タンパク免疫染色（免疫抗体法）病理組織標本作製</t>
  </si>
  <si>
    <t>ＨＥＲ２遺伝子標本作製（Ｎ００２の３を併せて行った場合）</t>
  </si>
  <si>
    <t>ＡＬＫ融合遺伝子標本作製</t>
  </si>
  <si>
    <t>組織診断料</t>
  </si>
  <si>
    <t>細胞診断料</t>
  </si>
  <si>
    <t>組織診断料（他医療機関作製の組織標本）</t>
  </si>
  <si>
    <t>細胞診断料（他医療機関作製の標本）</t>
  </si>
  <si>
    <t>病理診断管理加算１（組織診断）</t>
  </si>
  <si>
    <t>病理診断管理加算１（細胞診断）</t>
  </si>
  <si>
    <t>病理診断管理加算２（組織診断）</t>
  </si>
  <si>
    <t>病理診断管理加算２（細胞診断）</t>
  </si>
  <si>
    <t>病理判断料</t>
  </si>
  <si>
    <t>がん診療連携拠点病院加算（がん診療連携拠点病院）</t>
  </si>
  <si>
    <t>がん診療連携拠点病院加算（地域がん診療病院）</t>
  </si>
  <si>
    <t>がん治療連携計画策定料１</t>
  </si>
  <si>
    <t>がん治療連携指導料</t>
  </si>
  <si>
    <t>がん治療連携管理料（がん診療連携拠点病院）</t>
  </si>
  <si>
    <t>外来がん患者在宅連携指導料</t>
  </si>
  <si>
    <t>地域連携診療計画加算（診療情報提供料１）</t>
  </si>
  <si>
    <t>在宅緩和ケア充実診療所・病院加算（在がん医総）</t>
  </si>
  <si>
    <t>在宅療養実績加算１（在がん医総）</t>
  </si>
  <si>
    <t>在宅悪性腫瘍等患者指導管理料</t>
  </si>
  <si>
    <t>がん性疼痛緩和指導管理料</t>
  </si>
  <si>
    <t>がん患者指導管理料（医師・看護師が心理的不安軽減のため面接）</t>
  </si>
  <si>
    <t>外来緩和ケア管理料</t>
  </si>
  <si>
    <t>緩和ケア病棟入院料１（３０日以内）</t>
  </si>
  <si>
    <t>緩和ケア病棟入院料１（３１日以上６０日以内）</t>
  </si>
  <si>
    <t>緩和ケア病棟入院料１（６１日以上）</t>
  </si>
  <si>
    <t>緩和ケア病棟緊急入院初期加算</t>
  </si>
  <si>
    <t>がん患者指導管理料（医師と看護師の共同診療方針等を文書等で提供）</t>
  </si>
  <si>
    <t>在宅患者緊急入院診療加算（在支診、在支病、在宅療養後方支援病院）</t>
  </si>
  <si>
    <t>緊急往診加算</t>
  </si>
  <si>
    <t>★</t>
    <phoneticPr fontId="6"/>
  </si>
  <si>
    <t>★印は人口10万人対を計算して表示しています</t>
    <rPh sb="1" eb="2">
      <t>シルシ</t>
    </rPh>
    <rPh sb="3" eb="5">
      <t>ジンコウ</t>
    </rPh>
    <rPh sb="7" eb="9">
      <t>マンニン</t>
    </rPh>
    <rPh sb="9" eb="10">
      <t>ツイ</t>
    </rPh>
    <rPh sb="11" eb="13">
      <t>ケイサン</t>
    </rPh>
    <rPh sb="15" eb="17">
      <t>ヒョウジ</t>
    </rPh>
    <phoneticPr fontId="6"/>
  </si>
  <si>
    <t>二次医療圏表（各種がん）</t>
    <rPh sb="0" eb="2">
      <t>ニジ</t>
    </rPh>
    <rPh sb="2" eb="4">
      <t>イリョウ</t>
    </rPh>
    <rPh sb="4" eb="5">
      <t>ケン</t>
    </rPh>
    <rPh sb="5" eb="6">
      <t>ヒョウ</t>
    </rPh>
    <rPh sb="7" eb="9">
      <t>カクシュ</t>
    </rPh>
    <phoneticPr fontId="7"/>
  </si>
  <si>
    <t>在宅療養支援病院数（人口10万対）</t>
    <phoneticPr fontId="7"/>
  </si>
  <si>
    <t>在宅療養支援診療所数（人口10万対）</t>
    <phoneticPr fontId="7"/>
  </si>
  <si>
    <t>訪問看護ステーション　看護師（人：常勤換算）（人口10万対）</t>
    <phoneticPr fontId="7"/>
  </si>
  <si>
    <r>
      <t>在宅がん医療の提供量
　　　　　　　　　　　　　　</t>
    </r>
    <r>
      <rPr>
        <b/>
        <sz val="10"/>
        <color theme="5"/>
        <rFont val="Yu Gothic"/>
        <family val="3"/>
        <charset val="128"/>
        <scheme val="minor"/>
      </rPr>
      <t>▼項目名を選択してください（必須）</t>
    </r>
    <rPh sb="0" eb="2">
      <t>ザイタク</t>
    </rPh>
    <rPh sb="4" eb="6">
      <t>イリョウ</t>
    </rPh>
    <rPh sb="7" eb="9">
      <t>テイキョウ</t>
    </rPh>
    <rPh sb="9" eb="10">
      <t>リョウ</t>
    </rPh>
    <phoneticPr fontId="6"/>
  </si>
  <si>
    <t>全がん44</t>
    <rPh sb="0" eb="1">
      <t>ゼン</t>
    </rPh>
    <phoneticPr fontId="6"/>
  </si>
  <si>
    <t>がん患者がどこに住んでいても、切れ目なく安全、安心、適切な医療を受けられている</t>
    <phoneticPr fontId="19"/>
  </si>
  <si>
    <t>03-F01</t>
    <phoneticPr fontId="6"/>
  </si>
  <si>
    <t>5年相対生存率</t>
    <phoneticPr fontId="6"/>
  </si>
  <si>
    <t>これまでの治療に納得している患者の割合</t>
    <phoneticPr fontId="6"/>
  </si>
  <si>
    <t>03-F03</t>
    <phoneticPr fontId="6"/>
  </si>
  <si>
    <t>がんの診断・治療全体の総合的評価</t>
    <phoneticPr fontId="6"/>
  </si>
  <si>
    <t>03-F05</t>
    <phoneticPr fontId="6"/>
  </si>
  <si>
    <t>肺がん</t>
  </si>
  <si>
    <t>▼がん種別を選択してください（必須）</t>
    <rPh sb="3" eb="5">
      <t>シュベツ</t>
    </rPh>
    <rPh sb="6" eb="8">
      <t>センタク</t>
    </rPh>
    <rPh sb="15" eb="17">
      <t>ヒッス</t>
    </rPh>
    <phoneticPr fontId="6"/>
  </si>
  <si>
    <t>二次医療圏表（肺がん）</t>
    <rPh sb="7" eb="8">
      <t>ハイ</t>
    </rPh>
    <phoneticPr fontId="7"/>
  </si>
  <si>
    <t>臨床進行度分布　2009-2011年</t>
    <rPh sb="0" eb="2">
      <t>リンショウ</t>
    </rPh>
    <rPh sb="2" eb="5">
      <t>シンコウド</t>
    </rPh>
    <rPh sb="5" eb="7">
      <t>ブンプ</t>
    </rPh>
    <rPh sb="17" eb="18">
      <t>ネン</t>
    </rPh>
    <phoneticPr fontId="7"/>
  </si>
  <si>
    <t>臨床進行度分布　2015年</t>
    <rPh sb="0" eb="2">
      <t>リンショウ</t>
    </rPh>
    <rPh sb="2" eb="5">
      <t>シンコウド</t>
    </rPh>
    <rPh sb="5" eb="7">
      <t>ブンプ</t>
    </rPh>
    <rPh sb="12" eb="13">
      <t>ネン</t>
    </rPh>
    <phoneticPr fontId="7"/>
  </si>
  <si>
    <t>進行度別5年生存率</t>
    <rPh sb="0" eb="3">
      <t>シンコウド</t>
    </rPh>
    <rPh sb="3" eb="4">
      <t>ベツ</t>
    </rPh>
    <rPh sb="5" eb="6">
      <t>ネン</t>
    </rPh>
    <rPh sb="6" eb="8">
      <t>セイゾン</t>
    </rPh>
    <rPh sb="8" eb="9">
      <t>リツ</t>
    </rPh>
    <phoneticPr fontId="7"/>
  </si>
  <si>
    <t>肺がん25</t>
  </si>
  <si>
    <t>肺がん26</t>
  </si>
  <si>
    <t>肺がん27</t>
  </si>
  <si>
    <t>肺がん28</t>
  </si>
  <si>
    <t>肺がん29</t>
  </si>
  <si>
    <t>肺がん30</t>
  </si>
  <si>
    <t>肺がん31</t>
  </si>
  <si>
    <t>肺がん32</t>
  </si>
  <si>
    <t>肺がん33</t>
  </si>
  <si>
    <t>肺がん34</t>
  </si>
  <si>
    <t>肺がん35</t>
  </si>
  <si>
    <t>肺がん36</t>
  </si>
  <si>
    <t>肺がん37</t>
  </si>
  <si>
    <t>肺がん38</t>
  </si>
  <si>
    <t>肺がん39</t>
  </si>
  <si>
    <t>肺がん40</t>
  </si>
  <si>
    <t>肺がん：進行度別5年生存率　2009-2011年　限局（男）（％）</t>
  </si>
  <si>
    <t>肺がん：進行度別5年生存率　2009-2011年　領域（男）（％）</t>
  </si>
  <si>
    <t>肺がん：進行度別5年生存率　2009-2011年　遠隔（男）（％）</t>
  </si>
  <si>
    <t>肺がん：進行度別5年生存率　2009-2011年　限局（女）（％）</t>
  </si>
  <si>
    <t>肺がん：進行度別5年生存率　2009-2011年　領域（女）（％）</t>
  </si>
  <si>
    <t>肺がん：進行度別5年生存率　2009-2011年　遠隔（女）（％）</t>
  </si>
  <si>
    <t>大腸がん：進行度別5年生存率　2009-2011年　限局（男）（％）</t>
  </si>
  <si>
    <t>大腸がん：進行度別5年生存率　2009-2011年　領域（男）（％）</t>
  </si>
  <si>
    <t>大腸がん：進行度別5年生存率　2009-2011年　遠隔（男）（％）</t>
  </si>
  <si>
    <t>大腸がん：進行度別5年生存率　2009-2011年　限局（女）（％）</t>
  </si>
  <si>
    <t>大腸がん：進行度別5年生存率　2009-2011年　領域（女）（％）</t>
  </si>
  <si>
    <t>大腸がん：進行度別5年生存率　2009-2011年　遠隔（女）（％）</t>
  </si>
  <si>
    <t>胃がん：進行度別5年生存率　2009-2011年　限局（男）（％）</t>
  </si>
  <si>
    <t>胃がん：進行度別5年生存率　2009-2011年　領域（男）（％）</t>
  </si>
  <si>
    <t>胃がん：進行度別5年生存率　2009-2011年　遠隔（男）（％）</t>
  </si>
  <si>
    <t>胃がん：進行度別5年生存率　2009-2011年　限局（女）（％）</t>
  </si>
  <si>
    <t>胃がん：進行度別5年生存率　2009-2011年　領域（女）（％）</t>
  </si>
  <si>
    <t>胃がん：進行度別5年生存率　2009-2011年　遠隔（女）（％）</t>
  </si>
  <si>
    <t>乳がん：進行度別5年生存率　2009-2011年　限局（女）（％）</t>
  </si>
  <si>
    <t>乳がん：進行度別5年生存率　2009-2011年　領域（女）（％）</t>
  </si>
  <si>
    <t>乳がん：進行度別5年生存率　2009-2011年　遠隔（女）（％）</t>
  </si>
  <si>
    <t>肺がん33</t>
    <phoneticPr fontId="6"/>
  </si>
  <si>
    <t>肺がん34</t>
    <phoneticPr fontId="6"/>
  </si>
  <si>
    <t>肺がん35</t>
    <phoneticPr fontId="6"/>
  </si>
  <si>
    <t>肺がん37</t>
    <phoneticPr fontId="6"/>
  </si>
  <si>
    <t>肺がん38</t>
    <phoneticPr fontId="6"/>
  </si>
  <si>
    <t>肺がん39</t>
    <phoneticPr fontId="6"/>
  </si>
  <si>
    <t>検診</t>
    <phoneticPr fontId="7"/>
  </si>
  <si>
    <t>国民生活基礎調査</t>
  </si>
  <si>
    <t>指針に基づく検診の実施状況</t>
    <phoneticPr fontId="7"/>
  </si>
  <si>
    <t>指針に基づく検診の実施状況（集団）</t>
    <phoneticPr fontId="7"/>
  </si>
  <si>
    <t>指針に基づく検診の実施状況（個別）</t>
    <phoneticPr fontId="7"/>
  </si>
  <si>
    <t>住民検診（集団）</t>
    <phoneticPr fontId="7"/>
  </si>
  <si>
    <t>住民検診（個別）</t>
    <phoneticPr fontId="7"/>
  </si>
  <si>
    <t>標準的治療実施率</t>
    <rPh sb="0" eb="3">
      <t>ヒョウジュンテキ</t>
    </rPh>
    <rPh sb="3" eb="5">
      <t>チリョウ</t>
    </rPh>
    <rPh sb="5" eb="7">
      <t>ジッシ</t>
    </rPh>
    <rPh sb="7" eb="8">
      <t>リツ</t>
    </rPh>
    <phoneticPr fontId="7"/>
  </si>
  <si>
    <t>がん発見率（男）（％）</t>
    <phoneticPr fontId="7"/>
  </si>
  <si>
    <t>がん発見率（女）（％）</t>
    <phoneticPr fontId="7"/>
  </si>
  <si>
    <t>陽性反応的中率（男）（％）</t>
    <phoneticPr fontId="7"/>
  </si>
  <si>
    <t>陽性反応的中率（女）（％）</t>
    <phoneticPr fontId="7"/>
  </si>
  <si>
    <t>精検受診率（男）（％）</t>
    <phoneticPr fontId="7"/>
  </si>
  <si>
    <t>精検受診率（女）（％）</t>
    <phoneticPr fontId="7"/>
  </si>
  <si>
    <t>要精検率（男）（％）</t>
    <phoneticPr fontId="7"/>
  </si>
  <si>
    <t>要精検率（女）（％）</t>
    <phoneticPr fontId="7"/>
  </si>
  <si>
    <t>受診率（男）（％）</t>
    <rPh sb="0" eb="2">
      <t>ジュシン</t>
    </rPh>
    <phoneticPr fontId="7"/>
  </si>
  <si>
    <t>受診率（女）（％）</t>
    <rPh sb="0" eb="2">
      <t>ジュシン</t>
    </rPh>
    <phoneticPr fontId="7"/>
  </si>
  <si>
    <t>検診　受診率（男）（％）</t>
    <phoneticPr fontId="7"/>
  </si>
  <si>
    <t>検診　受診率（女）（％）</t>
    <phoneticPr fontId="7"/>
  </si>
  <si>
    <t>実施した市区町村割合（％：対回答市区町村）</t>
    <phoneticPr fontId="7"/>
  </si>
  <si>
    <t>対象年齢が指針に基づく（％：対実施市区町村）</t>
    <phoneticPr fontId="7"/>
  </si>
  <si>
    <t>受診間隔が指針に基づく（％：対実施市区町村）</t>
    <phoneticPr fontId="7"/>
  </si>
  <si>
    <t>特定健診との同時受診が可能あるいは一部可能（％：対実施市区町村）</t>
    <phoneticPr fontId="7"/>
  </si>
  <si>
    <t>個別受診勧奨を実施（％：対実施市区町村総数）</t>
    <phoneticPr fontId="7"/>
  </si>
  <si>
    <t>未受診者への再勧奨を全員あるいは一部で実施（％：対個別受診勧奨実施市区町村総数）</t>
    <phoneticPr fontId="7"/>
  </si>
  <si>
    <t>実施した市区町村割合（％）</t>
    <phoneticPr fontId="7"/>
  </si>
  <si>
    <t>定員は設けていない市区町村割合（％：対実施市区町村）</t>
    <phoneticPr fontId="7"/>
  </si>
  <si>
    <t>指針に基づく検診項目以外を実施（％：対実施市区町村）</t>
    <phoneticPr fontId="7"/>
  </si>
  <si>
    <t>対象全員が費用の自己負担なし（％：対実施市区町村）</t>
    <phoneticPr fontId="7"/>
  </si>
  <si>
    <t>近隣市～県内の会場で受診可能（％：対実施市区町村）</t>
    <phoneticPr fontId="7"/>
  </si>
  <si>
    <t>休日、早朝、夜間の検診を実施（％：対実施市区町村）</t>
    <phoneticPr fontId="7"/>
  </si>
  <si>
    <t>都道府県用チェックリスト実施率（％：2018年）</t>
  </si>
  <si>
    <t>早期肺がん外科・定位放射（％）</t>
    <phoneticPr fontId="7"/>
  </si>
  <si>
    <t>肺がん術後化学療法（％）</t>
    <phoneticPr fontId="7"/>
  </si>
  <si>
    <t>拠点病院カバー率（％）</t>
  </si>
  <si>
    <t>肺がん49</t>
  </si>
  <si>
    <t>肺がん50</t>
  </si>
  <si>
    <t>肺がん51</t>
  </si>
  <si>
    <t>肺がん52</t>
  </si>
  <si>
    <t>肺がん53</t>
  </si>
  <si>
    <t>肺がん54</t>
  </si>
  <si>
    <t>肺がん55</t>
  </si>
  <si>
    <t>肺がん56</t>
  </si>
  <si>
    <t>肺がん57</t>
  </si>
  <si>
    <t>肺がん58</t>
  </si>
  <si>
    <t>肺がん59</t>
  </si>
  <si>
    <t>肺がん60</t>
  </si>
  <si>
    <t>肺がん61</t>
  </si>
  <si>
    <t>肺がん62</t>
  </si>
  <si>
    <t>肺がん63</t>
  </si>
  <si>
    <t>肺がん64</t>
  </si>
  <si>
    <t>肺がん65</t>
  </si>
  <si>
    <t>肺がん66</t>
  </si>
  <si>
    <t>肺がん67</t>
  </si>
  <si>
    <t>肺がん68</t>
  </si>
  <si>
    <t>肺がん69</t>
  </si>
  <si>
    <t>肺がん70</t>
  </si>
  <si>
    <t>肺がん71</t>
  </si>
  <si>
    <t>肺がん72</t>
  </si>
  <si>
    <t>肺がん73</t>
  </si>
  <si>
    <t>肺がん74</t>
  </si>
  <si>
    <t>肺がん75</t>
  </si>
  <si>
    <t>肺がん76</t>
  </si>
  <si>
    <t>肺がん77</t>
  </si>
  <si>
    <t>肺がん78</t>
  </si>
  <si>
    <t>肺がん79</t>
  </si>
  <si>
    <t>肺がん80</t>
  </si>
  <si>
    <t>肺がん81</t>
  </si>
  <si>
    <t>肺がん82</t>
  </si>
  <si>
    <t>肺がん83</t>
  </si>
  <si>
    <t>肺がん84</t>
  </si>
  <si>
    <t>肺がん97</t>
  </si>
  <si>
    <r>
      <t>これまでの治療に納得</t>
    </r>
    <r>
      <rPr>
        <sz val="10"/>
        <rFont val="Yu Gothic"/>
        <family val="3"/>
        <charset val="128"/>
        <scheme val="minor"/>
      </rPr>
      <t>している患者の割合</t>
    </r>
    <rPh sb="14" eb="16">
      <t>カンジャ</t>
    </rPh>
    <rPh sb="17" eb="19">
      <t>ワリアイ</t>
    </rPh>
    <phoneticPr fontId="6"/>
  </si>
  <si>
    <t>拠点病院等の質の格差が解消されている</t>
    <phoneticPr fontId="6"/>
  </si>
  <si>
    <t>03-M01</t>
  </si>
  <si>
    <t>肺がん：拠点病院カバー率</t>
  </si>
  <si>
    <t>大腸がん：拠点病院カバー率</t>
  </si>
  <si>
    <t>胃がん：拠点病院カバー率</t>
  </si>
  <si>
    <t>乳がん：拠点病院カバー率</t>
  </si>
  <si>
    <t>肺がん97</t>
    <phoneticPr fontId="6"/>
  </si>
  <si>
    <t>03-M03</t>
    <phoneticPr fontId="6"/>
  </si>
  <si>
    <t>03-M05</t>
    <phoneticPr fontId="6"/>
  </si>
  <si>
    <t>03-M07</t>
    <phoneticPr fontId="6"/>
  </si>
  <si>
    <t>医療スタッフと十分な対話ができた患者・家族の割合</t>
  </si>
  <si>
    <t>医療スタッフと十分な対話ができた患者・家族の割合</t>
    <phoneticPr fontId="6"/>
  </si>
  <si>
    <t>担当医からセカンドオピニオンについて話があった患者の割合</t>
    <phoneticPr fontId="6"/>
  </si>
  <si>
    <t>参考指標</t>
    <rPh sb="0" eb="2">
      <t>サンコウ</t>
    </rPh>
    <rPh sb="2" eb="4">
      <t>シヒョウ</t>
    </rPh>
    <phoneticPr fontId="6"/>
  </si>
  <si>
    <t>NDB-SCR262</t>
  </si>
  <si>
    <t>がん患者指導管理料（医師と看護師の共同診療方針等を文書等で提供）　入院</t>
  </si>
  <si>
    <t>NDB-SCR263</t>
  </si>
  <si>
    <t>がん患者指導管理料（医師と看護師の共同診療方針等を文書等で提供）　外来</t>
  </si>
  <si>
    <t>NDB-SCR264</t>
  </si>
  <si>
    <t>がん患者指導管理料（医師と看護師の共同診療方針等を文書等で提供）　入院＋外来</t>
  </si>
  <si>
    <t>患者が適切な意思決定支援を受けられている</t>
    <phoneticPr fontId="6"/>
  </si>
  <si>
    <t>十分な情報をもって治療を始められた患者の割合</t>
  </si>
  <si>
    <t>十分な情報をもって治療を始められた患者の割合</t>
    <phoneticPr fontId="6"/>
  </si>
  <si>
    <t>患者5</t>
    <rPh sb="0" eb="2">
      <t>カンジャ</t>
    </rPh>
    <phoneticPr fontId="7"/>
  </si>
  <si>
    <t>患者11</t>
    <rPh sb="0" eb="2">
      <t>カンジャ</t>
    </rPh>
    <phoneticPr fontId="7"/>
  </si>
  <si>
    <t>患者4</t>
    <rPh sb="0" eb="2">
      <t>カンジャ</t>
    </rPh>
    <phoneticPr fontId="7"/>
  </si>
  <si>
    <t>切れ目のない治療等を受けられている</t>
    <phoneticPr fontId="6"/>
  </si>
  <si>
    <t>03-M09</t>
    <phoneticPr fontId="6"/>
  </si>
  <si>
    <t>03-M11</t>
    <phoneticPr fontId="6"/>
  </si>
  <si>
    <t>クリティカルパスの運用数</t>
    <phoneticPr fontId="6"/>
  </si>
  <si>
    <t>紹介先の医療機関を支障なく受診できた患者の割合</t>
    <phoneticPr fontId="6"/>
  </si>
  <si>
    <t>希望する転院先に転院できた患者の割合</t>
    <phoneticPr fontId="6"/>
  </si>
  <si>
    <t>必要な介護支援について説明を受けた患者の割合</t>
    <phoneticPr fontId="6"/>
  </si>
  <si>
    <t>03-M13</t>
    <phoneticPr fontId="6"/>
  </si>
  <si>
    <t>03-M15</t>
    <phoneticPr fontId="6"/>
  </si>
  <si>
    <t>NDB-SCR234</t>
  </si>
  <si>
    <t>がん治療連携計画策定料１　入院</t>
  </si>
  <si>
    <t>NDB-SCR235</t>
  </si>
  <si>
    <t>がん治療連携計画策定料１　外来</t>
  </si>
  <si>
    <t>NDB-SCR236</t>
  </si>
  <si>
    <t>がん治療連携計画策定料１　入院＋外来</t>
  </si>
  <si>
    <t>患者16</t>
    <rPh sb="0" eb="2">
      <t>カンジャ</t>
    </rPh>
    <phoneticPr fontId="7"/>
  </si>
  <si>
    <t>患者17</t>
    <rPh sb="0" eb="2">
      <t>カンジャ</t>
    </rPh>
    <phoneticPr fontId="7"/>
  </si>
  <si>
    <t>NDB-SCR237</t>
  </si>
  <si>
    <t>がん治療連携指導料　外来</t>
  </si>
  <si>
    <t>NDB-SCR240</t>
  </si>
  <si>
    <t>地域連携診療計画加算（診療情報提供料１）　外来</t>
  </si>
  <si>
    <t>全がん24</t>
    <rPh sb="0" eb="1">
      <t>ゼン</t>
    </rPh>
    <phoneticPr fontId="6"/>
  </si>
  <si>
    <t>全がん25</t>
    <rPh sb="0" eb="1">
      <t>ゼン</t>
    </rPh>
    <phoneticPr fontId="6"/>
  </si>
  <si>
    <t>部位別年齢調整死亡率</t>
    <phoneticPr fontId="6"/>
  </si>
  <si>
    <t>部位別年齢調整罹患率</t>
    <phoneticPr fontId="6"/>
  </si>
  <si>
    <t>　医療提供体制</t>
    <rPh sb="1" eb="7">
      <t>イリョウテイキョウタイセイ</t>
    </rPh>
    <phoneticPr fontId="6"/>
  </si>
  <si>
    <t>　がんの早期発見およびがん検診</t>
    <rPh sb="4" eb="6">
      <t>ソウキ</t>
    </rPh>
    <rPh sb="6" eb="8">
      <t>ハッケン</t>
    </rPh>
    <rPh sb="13" eb="15">
      <t>ケンシン</t>
    </rPh>
    <phoneticPr fontId="6"/>
  </si>
  <si>
    <t>がんによる死亡者が減る</t>
    <phoneticPr fontId="19"/>
  </si>
  <si>
    <t>02-F01</t>
    <phoneticPr fontId="6"/>
  </si>
  <si>
    <t>がんが早期に発見される</t>
    <phoneticPr fontId="19"/>
  </si>
  <si>
    <t>02-F02</t>
    <phoneticPr fontId="6"/>
  </si>
  <si>
    <t>肺がん：臨床進行度分布　2015年　限局（％）</t>
  </si>
  <si>
    <t>肺がん：臨床進行度分布　2015年　領域（％）</t>
  </si>
  <si>
    <t>肺がん：臨床進行度分布　2015年　遠隔（％）</t>
  </si>
  <si>
    <t>肺がん：臨床進行度分布　2015年　不明（％）</t>
  </si>
  <si>
    <t>大腸がん：臨床進行度分布　2015年　限局（％）</t>
  </si>
  <si>
    <t>大腸がん：臨床進行度分布　2015年　領域（％）</t>
  </si>
  <si>
    <t>大腸がん：臨床進行度分布　2015年　遠隔（％）</t>
  </si>
  <si>
    <t>大腸がん：臨床進行度分布　2015年　不明（％）</t>
  </si>
  <si>
    <t>胃がん：臨床進行度分布　2015年　限局（％）</t>
  </si>
  <si>
    <t>胃がん：臨床進行度分布　2015年　領域（％）</t>
  </si>
  <si>
    <t>胃がん：臨床進行度分布　2015年　遠隔（％）</t>
  </si>
  <si>
    <t>胃がん：臨床進行度分布　2015年　不明（％）</t>
  </si>
  <si>
    <t>乳がん：臨床進行度分布　2015年　限局（％）</t>
  </si>
  <si>
    <t>乳がん：臨床進行度分布　2015年　領域（％）</t>
  </si>
  <si>
    <t>乳がん：臨床進行度分布　2015年　遠隔（％）</t>
  </si>
  <si>
    <t>乳がん：臨床進行度分布　2015年　不明（％）</t>
  </si>
  <si>
    <t>肺がん29</t>
    <phoneticPr fontId="6"/>
  </si>
  <si>
    <t>肺がん30</t>
    <phoneticPr fontId="6"/>
  </si>
  <si>
    <t>肺がん31</t>
    <phoneticPr fontId="6"/>
  </si>
  <si>
    <t>肺がん32</t>
    <phoneticPr fontId="6"/>
  </si>
  <si>
    <t>科学的に有効性が確立された検診のみが実施される</t>
    <phoneticPr fontId="6"/>
  </si>
  <si>
    <t>肺がん：指針に基づく検診の実施状況　実施した市区町村割合（％：対回答市区町村）</t>
  </si>
  <si>
    <t>肺がん：指針に基づく検診の実施状況（集団）　指針に基づく検診項目以外を実施（％：対実施市区町村）</t>
  </si>
  <si>
    <t>大腸がん：指針に基づく検診の実施状況　実施した市区町村割合（％：対回答市区町村）</t>
  </si>
  <si>
    <t>大腸がん：指針に基づく検診の実施状況（集団）　指針に基づく検診項目以外を実施（％：対実施市区町村）</t>
  </si>
  <si>
    <t>胃がん：指針に基づく検診の実施状況　実施した市区町村割合（％：対回答市区町村）</t>
  </si>
  <si>
    <t>胃がん：指針に基づく検診の実施状況（集団）　指針に基づく検診項目以外を実施（％：対実施市区町村）</t>
  </si>
  <si>
    <t>乳がん：指針に基づく検診の実施状況　実施した市区町村割合（％：対回答市区町村）</t>
  </si>
  <si>
    <t>乳がん：指針に基づく検診の実施状況（集団）　指針に基づく検診項目以外を実施（％：対実施市区町村）</t>
  </si>
  <si>
    <t>肺がん69</t>
    <phoneticPr fontId="6"/>
  </si>
  <si>
    <t>肺がん77</t>
    <phoneticPr fontId="6"/>
  </si>
  <si>
    <t>02-M01</t>
    <phoneticPr fontId="6"/>
  </si>
  <si>
    <t>指針順守市町村率</t>
    <phoneticPr fontId="6"/>
  </si>
  <si>
    <t>指針非順守市町村率</t>
    <phoneticPr fontId="6"/>
  </si>
  <si>
    <t>02-M02</t>
    <phoneticPr fontId="6"/>
  </si>
  <si>
    <t>精度の高いがん検診が実施されている</t>
    <phoneticPr fontId="6"/>
  </si>
  <si>
    <t>02-M03</t>
    <phoneticPr fontId="6"/>
  </si>
  <si>
    <t>乳がん：検診　陽性反応的中率（女）（％）</t>
  </si>
  <si>
    <t>乳がん：検診　要精検率（女）（％）</t>
  </si>
  <si>
    <t>乳がん：検診　受診率（女）（％）</t>
  </si>
  <si>
    <t>乳がん：検診　受診率（女）（％）〔国民生活基礎調査〕</t>
  </si>
  <si>
    <t>乳がん：検診　精検受診率（女）（％）</t>
  </si>
  <si>
    <t>乳がん：住民検診（集団）　都道府県用チェックリスト実施率（％：2018年）</t>
  </si>
  <si>
    <t>乳がん：住民検診（個別）　都道府県用チェックリスト実施率（％：2018年）</t>
  </si>
  <si>
    <t>乳がん：指針に基づく検診の実施状況　個別受診勧奨を実施（％：対実施市区町村総数）</t>
  </si>
  <si>
    <t>乳がん：指針に基づく検診の実施状況　未受診者への再勧奨を全員あるいは一部で実施（％：対個別受診勧奨実施市区町村総数）</t>
  </si>
  <si>
    <t>肺がん：検診　がん発見率（女）（％）</t>
  </si>
  <si>
    <t>肺がん：検診　陽性反応的中率（男）（％）</t>
  </si>
  <si>
    <t>肺がん：検診　陽性反応的中率（女）（％）</t>
  </si>
  <si>
    <t>肺がん：検診　要精検率（男）（％）</t>
  </si>
  <si>
    <t>肺がん：検診　要精検率（女）（％）</t>
  </si>
  <si>
    <t>肺がん：検診　受診率（男）（％）</t>
  </si>
  <si>
    <t>肺がん：検診　受診率（女）（％）</t>
  </si>
  <si>
    <t>肺がん：検診　受診率（男）（％）〔国民生活基礎調査〕</t>
  </si>
  <si>
    <t>肺がん：検診　受診率（女）（％）〔国民生活基礎調査〕</t>
  </si>
  <si>
    <t>肺がん：検診　精検受診率（男）（％）</t>
  </si>
  <si>
    <t>肺がん：検診　精検受診率（女）（％）</t>
  </si>
  <si>
    <t>肺がん：住民検診（集団）　都道府県用チェックリスト実施率（％：2018年）</t>
  </si>
  <si>
    <t>肺がん：住民検診（個別）　都道府県用チェックリスト実施率（％：2018年）</t>
  </si>
  <si>
    <t>肺がん：指針に基づく検診の実施状況　個別受診勧奨を実施（％：対実施市区町村総数）</t>
  </si>
  <si>
    <t>肺がん：指針に基づく検診の実施状況　未受診者への再勧奨を全員あるいは一部で実施（％：対個別受診勧奨実施市区町村総数）</t>
  </si>
  <si>
    <t>大腸がん：検診　がん発見率（女）（％）</t>
  </si>
  <si>
    <t>大腸がん：検診　陽性反応的中率（男）（％）</t>
  </si>
  <si>
    <t>大腸がん：検診　陽性反応的中率（女）（％）</t>
  </si>
  <si>
    <t>大腸がん：検診　要精検率（男）（％）</t>
  </si>
  <si>
    <t>大腸がん：検診　要精検率（女）（％）</t>
  </si>
  <si>
    <t>大腸がん：検診　受診率（男）（％）</t>
  </si>
  <si>
    <t>大腸がん：検診　受診率（女）（％）</t>
  </si>
  <si>
    <t>大腸がん：検診　受診率（男）（％）〔国民生活基礎調査〕</t>
  </si>
  <si>
    <t>大腸がん：検診　受診率（女）（％）〔国民生活基礎調査〕</t>
  </si>
  <si>
    <t>大腸がん：検診　精検受診率（男）（％）</t>
  </si>
  <si>
    <t>大腸がん：検診　精検受診率（女）（％）</t>
  </si>
  <si>
    <t>大腸がん：住民検診（集団）　都道府県用チェックリスト実施率（％：2018年）</t>
  </si>
  <si>
    <t>大腸がん：住民検診（個別）　都道府県用チェックリスト実施率（％：2018年）</t>
  </si>
  <si>
    <t>大腸がん：指針に基づく検診の実施状況　個別受診勧奨を実施（％：対実施市区町村総数）</t>
  </si>
  <si>
    <t>大腸がん：指針に基づく検診の実施状況　未受診者への再勧奨を全員あるいは一部で実施（％：対個別受診勧奨実施市区町村総数）</t>
  </si>
  <si>
    <t>胃がん：検診　がん発見率（女）（％）</t>
  </si>
  <si>
    <t>胃がん：検診　陽性反応的中率（男）（％）</t>
  </si>
  <si>
    <t>胃がん：検診　陽性反応的中率（女）（％）</t>
  </si>
  <si>
    <t>胃がん：検診　要精検率（男）（％）</t>
  </si>
  <si>
    <t>胃がん：検診　要精検率（女）（％）</t>
  </si>
  <si>
    <t>胃がん：検診　受診率（男）（％）</t>
  </si>
  <si>
    <t>胃がん：検診　受診率（女）（％）</t>
  </si>
  <si>
    <t>胃がん：検診　受診率（男）（％）〔国民生活基礎調査〕</t>
  </si>
  <si>
    <t>胃がん：検診　受診率（女）（％）〔国民生活基礎調査〕</t>
  </si>
  <si>
    <t>胃がん：検診　精検受診率（男）（％）</t>
  </si>
  <si>
    <t>胃がん：検診　精検受診率（女）（％）</t>
  </si>
  <si>
    <t>胃がん：住民検診（集団）　都道府県用チェックリスト実施率（％：2018年）</t>
  </si>
  <si>
    <t>胃がん：住民検診（個別）　都道府県用チェックリスト実施率（％：2018年）</t>
  </si>
  <si>
    <t>胃がん：指針に基づく検診の実施状況　個別受診勧奨を実施（％：対実施市区町村総数）</t>
  </si>
  <si>
    <t>胃がん：指針に基づく検診の実施状況　未受診者への再勧奨を全員あるいは一部で実施（％：対個別受診勧奨実施市区町村総数）</t>
  </si>
  <si>
    <t>肺がん51</t>
    <rPh sb="0" eb="1">
      <t>ハイ</t>
    </rPh>
    <phoneticPr fontId="6"/>
  </si>
  <si>
    <t>肺がん52</t>
    <rPh sb="0" eb="1">
      <t>ハイ</t>
    </rPh>
    <phoneticPr fontId="6"/>
  </si>
  <si>
    <t>肺がん53</t>
    <rPh sb="0" eb="1">
      <t>ハイ</t>
    </rPh>
    <phoneticPr fontId="6"/>
  </si>
  <si>
    <t>肺がん54</t>
    <rPh sb="0" eb="1">
      <t>ハイ</t>
    </rPh>
    <phoneticPr fontId="6"/>
  </si>
  <si>
    <t>肺がん57</t>
    <rPh sb="0" eb="1">
      <t>ハイ</t>
    </rPh>
    <phoneticPr fontId="6"/>
  </si>
  <si>
    <t>肺がん：検診　がん発見率（男）（％）</t>
  </si>
  <si>
    <t>大腸がん：検診　がん発見率（男）（％）</t>
  </si>
  <si>
    <t>胃がん：検診　がん発見率（男）（％）</t>
  </si>
  <si>
    <t>肺がん58</t>
    <rPh sb="0" eb="1">
      <t>ハイ</t>
    </rPh>
    <phoneticPr fontId="6"/>
  </si>
  <si>
    <t>肺がん59</t>
    <rPh sb="0" eb="1">
      <t>ハイ</t>
    </rPh>
    <phoneticPr fontId="6"/>
  </si>
  <si>
    <t>肺がん60</t>
    <rPh sb="0" eb="1">
      <t>ハイ</t>
    </rPh>
    <phoneticPr fontId="6"/>
  </si>
  <si>
    <t>肺がん61</t>
    <rPh sb="0" eb="1">
      <t>ハイ</t>
    </rPh>
    <phoneticPr fontId="6"/>
  </si>
  <si>
    <t>肺がん62</t>
    <rPh sb="0" eb="1">
      <t>ハイ</t>
    </rPh>
    <phoneticPr fontId="6"/>
  </si>
  <si>
    <t>肺がん55</t>
    <rPh sb="0" eb="1">
      <t>ハイ</t>
    </rPh>
    <phoneticPr fontId="6"/>
  </si>
  <si>
    <t>肺がん56</t>
    <rPh sb="0" eb="1">
      <t>ハイ</t>
    </rPh>
    <phoneticPr fontId="6"/>
  </si>
  <si>
    <t>肺がん81</t>
    <rPh sb="0" eb="1">
      <t>ハイ</t>
    </rPh>
    <phoneticPr fontId="6"/>
  </si>
  <si>
    <t>肺がん82</t>
    <rPh sb="0" eb="1">
      <t>ハイ</t>
    </rPh>
    <phoneticPr fontId="6"/>
  </si>
  <si>
    <t>肺がん67</t>
    <rPh sb="0" eb="1">
      <t>ハイ</t>
    </rPh>
    <phoneticPr fontId="6"/>
  </si>
  <si>
    <t>肺がん68</t>
    <rPh sb="0" eb="1">
      <t>ハイ</t>
    </rPh>
    <phoneticPr fontId="6"/>
  </si>
  <si>
    <t>事業評価実施率</t>
    <rPh sb="0" eb="2">
      <t>ジギョウ</t>
    </rPh>
    <rPh sb="2" eb="4">
      <t>ヒョウカ</t>
    </rPh>
    <rPh sb="4" eb="6">
      <t>ジッシ</t>
    </rPh>
    <rPh sb="6" eb="7">
      <t>リツ</t>
    </rPh>
    <phoneticPr fontId="6"/>
  </si>
  <si>
    <t>02-M04</t>
    <phoneticPr fontId="6"/>
  </si>
  <si>
    <t>住民が検診を受けている</t>
    <phoneticPr fontId="6"/>
  </si>
  <si>
    <t>02-M05</t>
    <phoneticPr fontId="6"/>
  </si>
  <si>
    <t>02-M06</t>
    <phoneticPr fontId="6"/>
  </si>
  <si>
    <t>02-M07</t>
    <phoneticPr fontId="6"/>
  </si>
  <si>
    <t>02-M08</t>
    <phoneticPr fontId="6"/>
  </si>
  <si>
    <t>対策型検診受診率</t>
    <phoneticPr fontId="6"/>
  </si>
  <si>
    <t>職域検診受診率</t>
    <rPh sb="0" eb="2">
      <t>ショクイキ</t>
    </rPh>
    <rPh sb="2" eb="4">
      <t>ケンシン</t>
    </rPh>
    <rPh sb="4" eb="6">
      <t>ジュシン</t>
    </rPh>
    <rPh sb="6" eb="7">
      <t>リツ</t>
    </rPh>
    <phoneticPr fontId="6"/>
  </si>
  <si>
    <t>検診受診率</t>
    <phoneticPr fontId="6"/>
  </si>
  <si>
    <t>精密検査受診率</t>
    <rPh sb="0" eb="2">
      <t>セイミツ</t>
    </rPh>
    <rPh sb="2" eb="4">
      <t>ケンサ</t>
    </rPh>
    <rPh sb="4" eb="6">
      <t>ジュシン</t>
    </rPh>
    <rPh sb="6" eb="7">
      <t>リツ</t>
    </rPh>
    <phoneticPr fontId="6"/>
  </si>
  <si>
    <t>参考指標　コール・リコール実施率</t>
    <rPh sb="0" eb="2">
      <t>サンコウ</t>
    </rPh>
    <rPh sb="2" eb="4">
      <t>シヒョウ</t>
    </rPh>
    <phoneticPr fontId="6"/>
  </si>
  <si>
    <t>進行度別5年生存率　2009-2011年</t>
    <rPh sb="0" eb="3">
      <t>シンコウド</t>
    </rPh>
    <rPh sb="3" eb="4">
      <t>ベツ</t>
    </rPh>
    <rPh sb="5" eb="6">
      <t>ネン</t>
    </rPh>
    <rPh sb="6" eb="8">
      <t>セイゾン</t>
    </rPh>
    <rPh sb="8" eb="9">
      <t>リツ</t>
    </rPh>
    <rPh sb="19" eb="20">
      <t>ネン</t>
    </rPh>
    <phoneticPr fontId="7"/>
  </si>
  <si>
    <t>検診</t>
    <rPh sb="0" eb="2">
      <t>ケンシン</t>
    </rPh>
    <phoneticPr fontId="7"/>
  </si>
  <si>
    <t>国民生活基礎調査</t>
    <rPh sb="0" eb="2">
      <t>コクミン</t>
    </rPh>
    <rPh sb="2" eb="4">
      <t>セイカツ</t>
    </rPh>
    <rPh sb="4" eb="6">
      <t>キソ</t>
    </rPh>
    <rPh sb="6" eb="8">
      <t>チョウサ</t>
    </rPh>
    <phoneticPr fontId="7"/>
  </si>
  <si>
    <r>
      <t>標準的治療実施率</t>
    </r>
    <r>
      <rPr>
        <sz val="11"/>
        <rFont val="Yu Gothic"/>
        <family val="3"/>
        <charset val="128"/>
        <scheme val="minor"/>
      </rPr>
      <t>（％）</t>
    </r>
    <rPh sb="0" eb="3">
      <t>ヒョウジュンテキ</t>
    </rPh>
    <rPh sb="3" eb="5">
      <t>チリョウ</t>
    </rPh>
    <rPh sb="5" eb="7">
      <t>ジッシ</t>
    </rPh>
    <rPh sb="7" eb="8">
      <t>リツ</t>
    </rPh>
    <phoneticPr fontId="7"/>
  </si>
  <si>
    <t>がん発見数（男）（人）</t>
    <rPh sb="2" eb="4">
      <t>ハッケン</t>
    </rPh>
    <rPh sb="4" eb="5">
      <t>スウ</t>
    </rPh>
    <rPh sb="9" eb="10">
      <t>ヒト</t>
    </rPh>
    <phoneticPr fontId="7"/>
  </si>
  <si>
    <t>がん発見数（女）（人）</t>
    <rPh sb="2" eb="4">
      <t>ハッケン</t>
    </rPh>
    <rPh sb="4" eb="5">
      <t>スウ</t>
    </rPh>
    <rPh sb="9" eb="10">
      <t>ヒト</t>
    </rPh>
    <phoneticPr fontId="7"/>
  </si>
  <si>
    <t>がん発見率（男）（％）</t>
    <rPh sb="2" eb="4">
      <t>ハッケン</t>
    </rPh>
    <rPh sb="4" eb="5">
      <t>リツ</t>
    </rPh>
    <phoneticPr fontId="7"/>
  </si>
  <si>
    <t>がん発見率（女）（％）</t>
    <rPh sb="2" eb="4">
      <t>ハッケン</t>
    </rPh>
    <rPh sb="4" eb="5">
      <t>リツ</t>
    </rPh>
    <phoneticPr fontId="7"/>
  </si>
  <si>
    <t>陽性反応的中率（男）（％）</t>
    <rPh sb="0" eb="2">
      <t>ヨウセイ</t>
    </rPh>
    <rPh sb="2" eb="4">
      <t>ハンノウ</t>
    </rPh>
    <rPh sb="4" eb="7">
      <t>テキチュウリツ</t>
    </rPh>
    <phoneticPr fontId="7"/>
  </si>
  <si>
    <r>
      <t>陽性反応的中率</t>
    </r>
    <r>
      <rPr>
        <sz val="11"/>
        <rFont val="Yu Gothic"/>
        <family val="3"/>
        <charset val="128"/>
        <scheme val="minor"/>
      </rPr>
      <t>（女）（％）</t>
    </r>
    <rPh sb="0" eb="2">
      <t>ヨウセイ</t>
    </rPh>
    <rPh sb="2" eb="4">
      <t>ハンノウ</t>
    </rPh>
    <rPh sb="4" eb="7">
      <t>テキチュウリツ</t>
    </rPh>
    <phoneticPr fontId="7"/>
  </si>
  <si>
    <r>
      <t>精検受診率</t>
    </r>
    <r>
      <rPr>
        <sz val="11"/>
        <rFont val="Yu Gothic"/>
        <family val="3"/>
        <charset val="128"/>
        <scheme val="minor"/>
      </rPr>
      <t>（男）（％）</t>
    </r>
    <rPh sb="0" eb="2">
      <t>セイケン</t>
    </rPh>
    <rPh sb="2" eb="4">
      <t>ジュシン</t>
    </rPh>
    <rPh sb="4" eb="5">
      <t>リツ</t>
    </rPh>
    <phoneticPr fontId="7"/>
  </si>
  <si>
    <r>
      <t>精検受診率</t>
    </r>
    <r>
      <rPr>
        <sz val="11"/>
        <rFont val="Yu Gothic"/>
        <family val="3"/>
        <charset val="128"/>
        <scheme val="minor"/>
      </rPr>
      <t>（女）（％）</t>
    </r>
    <rPh sb="0" eb="2">
      <t>セイケン</t>
    </rPh>
    <rPh sb="2" eb="4">
      <t>ジュシン</t>
    </rPh>
    <rPh sb="4" eb="5">
      <t>リツ</t>
    </rPh>
    <phoneticPr fontId="7"/>
  </si>
  <si>
    <r>
      <t>要精検率</t>
    </r>
    <r>
      <rPr>
        <sz val="11"/>
        <rFont val="Yu Gothic"/>
        <family val="3"/>
        <charset val="128"/>
        <scheme val="minor"/>
      </rPr>
      <t>（男）（％）</t>
    </r>
    <rPh sb="0" eb="1">
      <t>ヨウ</t>
    </rPh>
    <rPh sb="1" eb="3">
      <t>セイケン</t>
    </rPh>
    <rPh sb="3" eb="4">
      <t>リツ</t>
    </rPh>
    <phoneticPr fontId="7"/>
  </si>
  <si>
    <r>
      <t>要精検率</t>
    </r>
    <r>
      <rPr>
        <sz val="11"/>
        <rFont val="Yu Gothic"/>
        <family val="3"/>
        <charset val="128"/>
        <scheme val="minor"/>
      </rPr>
      <t>（女）（％）</t>
    </r>
    <rPh sb="0" eb="1">
      <t>ヨウ</t>
    </rPh>
    <rPh sb="1" eb="3">
      <t>セイケン</t>
    </rPh>
    <rPh sb="3" eb="4">
      <t>リツ</t>
    </rPh>
    <phoneticPr fontId="7"/>
  </si>
  <si>
    <r>
      <t>受診率</t>
    </r>
    <r>
      <rPr>
        <sz val="11"/>
        <rFont val="Yu Gothic"/>
        <family val="3"/>
        <charset val="128"/>
        <scheme val="minor"/>
      </rPr>
      <t>（男）（％）</t>
    </r>
    <rPh sb="0" eb="2">
      <t>ジュシン</t>
    </rPh>
    <rPh sb="2" eb="3">
      <t>リツ</t>
    </rPh>
    <phoneticPr fontId="7"/>
  </si>
  <si>
    <r>
      <t>受診率</t>
    </r>
    <r>
      <rPr>
        <sz val="11"/>
        <rFont val="Yu Gothic"/>
        <family val="3"/>
        <charset val="128"/>
        <scheme val="minor"/>
      </rPr>
      <t>（女）（％）</t>
    </r>
    <phoneticPr fontId="7"/>
  </si>
  <si>
    <r>
      <t>検診　受診率</t>
    </r>
    <r>
      <rPr>
        <sz val="11"/>
        <rFont val="Yu Gothic"/>
        <family val="3"/>
        <charset val="128"/>
        <scheme val="minor"/>
      </rPr>
      <t>（男）（％）</t>
    </r>
    <rPh sb="0" eb="2">
      <t>ケンシン</t>
    </rPh>
    <phoneticPr fontId="7"/>
  </si>
  <si>
    <r>
      <t>検診　受診率</t>
    </r>
    <r>
      <rPr>
        <sz val="11"/>
        <rFont val="Yu Gothic"/>
        <family val="3"/>
        <charset val="128"/>
        <scheme val="minor"/>
      </rPr>
      <t>（女）（％）</t>
    </r>
    <rPh sb="0" eb="2">
      <t>ケンシン</t>
    </rPh>
    <phoneticPr fontId="7"/>
  </si>
  <si>
    <t>拠点病院カバー率（％）</t>
    <rPh sb="0" eb="2">
      <t>キョテン</t>
    </rPh>
    <rPh sb="2" eb="4">
      <t>ビョウイン</t>
    </rPh>
    <rPh sb="7" eb="8">
      <t>リツ</t>
    </rPh>
    <phoneticPr fontId="7"/>
  </si>
  <si>
    <t>大腸がん25</t>
  </si>
  <si>
    <t>大腸がん26</t>
  </si>
  <si>
    <t>大腸がん27</t>
  </si>
  <si>
    <t>大腸がん28</t>
  </si>
  <si>
    <t>大腸がん29</t>
  </si>
  <si>
    <t>大腸がん30</t>
  </si>
  <si>
    <t>大腸がん31</t>
  </si>
  <si>
    <t>大腸がん32</t>
  </si>
  <si>
    <t>大腸がん33</t>
  </si>
  <si>
    <t>大腸がん34</t>
  </si>
  <si>
    <t>大腸がん35</t>
  </si>
  <si>
    <t>大腸がん36</t>
  </si>
  <si>
    <t>大腸がん37</t>
  </si>
  <si>
    <t>大腸がん38</t>
  </si>
  <si>
    <t>大腸がん39</t>
  </si>
  <si>
    <t>大腸がん40</t>
  </si>
  <si>
    <t>大腸がん56</t>
  </si>
  <si>
    <t>大腸がん57</t>
  </si>
  <si>
    <t>大腸がん58</t>
  </si>
  <si>
    <t>大腸がん59</t>
  </si>
  <si>
    <t>大腸がん60</t>
  </si>
  <si>
    <t>大腸がん61</t>
  </si>
  <si>
    <t>大腸がん62</t>
  </si>
  <si>
    <t>大腸がん63</t>
  </si>
  <si>
    <t>大腸がん64</t>
  </si>
  <si>
    <t>大腸がん65</t>
  </si>
  <si>
    <t>大腸がん66</t>
  </si>
  <si>
    <t>大腸がん67</t>
  </si>
  <si>
    <t>大腸がん68</t>
  </si>
  <si>
    <t>大腸がん69</t>
  </si>
  <si>
    <t>大腸がん70</t>
  </si>
  <si>
    <t>大腸がん71</t>
  </si>
  <si>
    <t>大腸がん72</t>
  </si>
  <si>
    <t>大腸がん73</t>
  </si>
  <si>
    <t>大腸がん74</t>
  </si>
  <si>
    <t>大腸がん75</t>
  </si>
  <si>
    <t>大腸がん76</t>
  </si>
  <si>
    <t>大腸がん77</t>
  </si>
  <si>
    <t>大腸がん78</t>
  </si>
  <si>
    <t>大腸がん79</t>
  </si>
  <si>
    <t>大腸がん80</t>
  </si>
  <si>
    <t>大腸がん81</t>
  </si>
  <si>
    <t>大腸がん82</t>
  </si>
  <si>
    <t>大腸がん83</t>
  </si>
  <si>
    <t>大腸がん84</t>
  </si>
  <si>
    <t>大腸がん85</t>
  </si>
  <si>
    <t>大腸がん86</t>
  </si>
  <si>
    <t>大腸がん87</t>
  </si>
  <si>
    <t>大腸がん88</t>
  </si>
  <si>
    <t>大腸がん89</t>
  </si>
  <si>
    <t>大腸がん90</t>
  </si>
  <si>
    <t>大腸がん104</t>
  </si>
  <si>
    <t>都道府県表（大腸がん）</t>
    <phoneticPr fontId="7"/>
  </si>
  <si>
    <t>二次医療圏表（大腸がん）</t>
    <rPh sb="0" eb="2">
      <t>ニジ</t>
    </rPh>
    <rPh sb="2" eb="4">
      <t>イリョウ</t>
    </rPh>
    <rPh sb="4" eb="5">
      <t>ケン</t>
    </rPh>
    <rPh sb="5" eb="6">
      <t>ヒョウ</t>
    </rPh>
    <rPh sb="7" eb="9">
      <t>ダイチョウ</t>
    </rPh>
    <phoneticPr fontId="7"/>
  </si>
  <si>
    <t>二次医療圏表（大腸がん）</t>
    <phoneticPr fontId="7"/>
  </si>
  <si>
    <t>大腸がん104</t>
    <rPh sb="0" eb="2">
      <t>ダイチョウ</t>
    </rPh>
    <phoneticPr fontId="6"/>
  </si>
  <si>
    <t>大腸がん29</t>
    <rPh sb="0" eb="2">
      <t>ダイチョウ</t>
    </rPh>
    <phoneticPr fontId="6"/>
  </si>
  <si>
    <t>大腸がん30</t>
    <rPh sb="0" eb="2">
      <t>ダイチョウ</t>
    </rPh>
    <phoneticPr fontId="6"/>
  </si>
  <si>
    <t>大腸がん31</t>
    <rPh sb="0" eb="2">
      <t>ダイチョウ</t>
    </rPh>
    <phoneticPr fontId="6"/>
  </si>
  <si>
    <t>大腸がん32</t>
    <rPh sb="0" eb="2">
      <t>ダイチョウ</t>
    </rPh>
    <phoneticPr fontId="6"/>
  </si>
  <si>
    <t>大腸がん70</t>
    <rPh sb="0" eb="2">
      <t>ダイチョウ</t>
    </rPh>
    <phoneticPr fontId="6"/>
  </si>
  <si>
    <t>大腸がん78</t>
    <rPh sb="0" eb="2">
      <t>ダイチョウ</t>
    </rPh>
    <phoneticPr fontId="6"/>
  </si>
  <si>
    <t>大腸がん58</t>
    <rPh sb="0" eb="2">
      <t>ダイチョウ</t>
    </rPh>
    <phoneticPr fontId="6"/>
  </si>
  <si>
    <t>大腸がん59</t>
    <rPh sb="0" eb="2">
      <t>ダイチョウ</t>
    </rPh>
    <phoneticPr fontId="6"/>
  </si>
  <si>
    <t>大腸がん60</t>
    <rPh sb="0" eb="2">
      <t>ダイチョウ</t>
    </rPh>
    <phoneticPr fontId="6"/>
  </si>
  <si>
    <t>大腸がん61</t>
    <rPh sb="0" eb="2">
      <t>ダイチョウ</t>
    </rPh>
    <phoneticPr fontId="6"/>
  </si>
  <si>
    <t>大腸がん64</t>
    <rPh sb="0" eb="2">
      <t>ダイチョウ</t>
    </rPh>
    <phoneticPr fontId="6"/>
  </si>
  <si>
    <t>大腸がん65</t>
    <rPh sb="0" eb="2">
      <t>ダイチョウ</t>
    </rPh>
    <phoneticPr fontId="6"/>
  </si>
  <si>
    <t>大腸がん66</t>
    <rPh sb="0" eb="2">
      <t>ダイチョウ</t>
    </rPh>
    <phoneticPr fontId="6"/>
  </si>
  <si>
    <t>大腸がん67</t>
    <rPh sb="0" eb="2">
      <t>ダイチョウ</t>
    </rPh>
    <phoneticPr fontId="6"/>
  </si>
  <si>
    <t>大腸がん68</t>
    <rPh sb="0" eb="2">
      <t>ダイチョウ</t>
    </rPh>
    <phoneticPr fontId="6"/>
  </si>
  <si>
    <t>大腸がん69</t>
    <rPh sb="0" eb="2">
      <t>ダイチョウ</t>
    </rPh>
    <phoneticPr fontId="6"/>
  </si>
  <si>
    <t>大腸がん62</t>
    <rPh sb="0" eb="2">
      <t>ダイチョウ</t>
    </rPh>
    <phoneticPr fontId="6"/>
  </si>
  <si>
    <t>大腸がん63</t>
    <rPh sb="0" eb="2">
      <t>ダイチョウ</t>
    </rPh>
    <phoneticPr fontId="6"/>
  </si>
  <si>
    <t>大腸がん88</t>
    <rPh sb="0" eb="2">
      <t>ダイチョウ</t>
    </rPh>
    <phoneticPr fontId="6"/>
  </si>
  <si>
    <t>大腸がん89</t>
    <rPh sb="0" eb="2">
      <t>ダイチョウ</t>
    </rPh>
    <phoneticPr fontId="6"/>
  </si>
  <si>
    <t>大腸がん74</t>
    <rPh sb="0" eb="2">
      <t>ダイチョウ</t>
    </rPh>
    <phoneticPr fontId="6"/>
  </si>
  <si>
    <t>大腸がん75</t>
    <rPh sb="0" eb="2">
      <t>ダイチョウ</t>
    </rPh>
    <phoneticPr fontId="6"/>
  </si>
  <si>
    <t>大腸がん33</t>
    <rPh sb="0" eb="2">
      <t>ダイチョウ</t>
    </rPh>
    <phoneticPr fontId="6"/>
  </si>
  <si>
    <t>大腸がん34</t>
    <rPh sb="0" eb="2">
      <t>ダイチョウ</t>
    </rPh>
    <phoneticPr fontId="6"/>
  </si>
  <si>
    <t>大腸がん35</t>
    <rPh sb="0" eb="2">
      <t>ダイチョウ</t>
    </rPh>
    <phoneticPr fontId="6"/>
  </si>
  <si>
    <t>大腸がん37</t>
    <rPh sb="0" eb="2">
      <t>ダイチョウ</t>
    </rPh>
    <phoneticPr fontId="6"/>
  </si>
  <si>
    <t>大腸がん38</t>
    <rPh sb="0" eb="2">
      <t>ダイチョウ</t>
    </rPh>
    <phoneticPr fontId="6"/>
  </si>
  <si>
    <t>大腸がん39</t>
    <rPh sb="0" eb="2">
      <t>ダイチョウ</t>
    </rPh>
    <phoneticPr fontId="6"/>
  </si>
  <si>
    <t>進行度別5年生存率　2009-2011年</t>
    <rPh sb="0" eb="3">
      <t>シンコウド</t>
    </rPh>
    <rPh sb="3" eb="4">
      <t>ベツ</t>
    </rPh>
    <rPh sb="5" eb="6">
      <t>ネン</t>
    </rPh>
    <rPh sb="6" eb="8">
      <t>セイゾン</t>
    </rPh>
    <rPh sb="8" eb="9">
      <t>リツ</t>
    </rPh>
    <phoneticPr fontId="7"/>
  </si>
  <si>
    <r>
      <t>受診率</t>
    </r>
    <r>
      <rPr>
        <sz val="11"/>
        <rFont val="Yu Gothic"/>
        <family val="3"/>
        <charset val="128"/>
        <scheme val="minor"/>
      </rPr>
      <t>（男）（％）</t>
    </r>
    <phoneticPr fontId="7"/>
  </si>
  <si>
    <t>胃がん25</t>
  </si>
  <si>
    <t>胃がん26</t>
  </si>
  <si>
    <t>胃がん27</t>
  </si>
  <si>
    <t>胃がん28</t>
  </si>
  <si>
    <t>胃がん29</t>
  </si>
  <si>
    <t>胃がん30</t>
  </si>
  <si>
    <t>胃がん31</t>
  </si>
  <si>
    <t>胃がん32</t>
  </si>
  <si>
    <t>胃がん33</t>
  </si>
  <si>
    <t>胃がん34</t>
  </si>
  <si>
    <t>胃がん35</t>
  </si>
  <si>
    <t>胃がん36</t>
  </si>
  <si>
    <t>胃がん37</t>
  </si>
  <si>
    <t>胃がん38</t>
  </si>
  <si>
    <t>胃がん39</t>
  </si>
  <si>
    <t>胃がん40</t>
  </si>
  <si>
    <t>胃がん51</t>
  </si>
  <si>
    <t>胃がん52</t>
  </si>
  <si>
    <t>胃がん53</t>
  </si>
  <si>
    <t>胃がん54</t>
  </si>
  <si>
    <t>胃がん55</t>
  </si>
  <si>
    <t>胃がん56</t>
  </si>
  <si>
    <t>胃がん57</t>
  </si>
  <si>
    <t>胃がん58</t>
  </si>
  <si>
    <t>胃がん59</t>
  </si>
  <si>
    <t>胃がん60</t>
  </si>
  <si>
    <t>胃がん61</t>
  </si>
  <si>
    <t>胃がん62</t>
  </si>
  <si>
    <t>胃がん63</t>
  </si>
  <si>
    <t>胃がん64</t>
  </si>
  <si>
    <t>胃がん65</t>
  </si>
  <si>
    <t>胃がん66</t>
  </si>
  <si>
    <t>胃がん67</t>
  </si>
  <si>
    <t>胃がん68</t>
  </si>
  <si>
    <t>胃がん69</t>
  </si>
  <si>
    <t>胃がん70</t>
  </si>
  <si>
    <t>胃がん71</t>
  </si>
  <si>
    <t>胃がん72</t>
  </si>
  <si>
    <t>胃がん73</t>
  </si>
  <si>
    <t>胃がん74</t>
  </si>
  <si>
    <t>胃がん75</t>
  </si>
  <si>
    <t>胃がん76</t>
  </si>
  <si>
    <t>胃がん77</t>
  </si>
  <si>
    <t>胃がん78</t>
  </si>
  <si>
    <t>胃がん79</t>
  </si>
  <si>
    <t>胃がん80</t>
  </si>
  <si>
    <t>胃がん81</t>
  </si>
  <si>
    <t>胃がん82</t>
  </si>
  <si>
    <t>胃がん83</t>
  </si>
  <si>
    <t>胃がん84</t>
  </si>
  <si>
    <t>胃がん85</t>
  </si>
  <si>
    <t>胃がん98</t>
  </si>
  <si>
    <t>二次医療圏表（胃がん）</t>
    <phoneticPr fontId="7"/>
  </si>
  <si>
    <t>胃がん98</t>
    <phoneticPr fontId="6"/>
  </si>
  <si>
    <t>胃がん33</t>
    <phoneticPr fontId="6"/>
  </si>
  <si>
    <t>胃がん37</t>
    <phoneticPr fontId="6"/>
  </si>
  <si>
    <t>胃がん29</t>
    <phoneticPr fontId="6"/>
  </si>
  <si>
    <t>胃がん65</t>
    <phoneticPr fontId="6"/>
  </si>
  <si>
    <t>胃がん73</t>
    <phoneticPr fontId="6"/>
  </si>
  <si>
    <t>胃がん53</t>
    <phoneticPr fontId="6"/>
  </si>
  <si>
    <t>胃がん54</t>
    <phoneticPr fontId="6"/>
  </si>
  <si>
    <t>胃がん55</t>
    <phoneticPr fontId="6"/>
  </si>
  <si>
    <t>胃がん56</t>
    <phoneticPr fontId="6"/>
  </si>
  <si>
    <t>胃がん59</t>
    <phoneticPr fontId="6"/>
  </si>
  <si>
    <t>胃がん60</t>
    <phoneticPr fontId="6"/>
  </si>
  <si>
    <t>胃がん61</t>
    <phoneticPr fontId="6"/>
  </si>
  <si>
    <t>胃がん62</t>
    <phoneticPr fontId="6"/>
  </si>
  <si>
    <t>胃がん63</t>
    <phoneticPr fontId="6"/>
  </si>
  <si>
    <t>胃がん64</t>
    <phoneticPr fontId="6"/>
  </si>
  <si>
    <t>胃がん57</t>
    <phoneticPr fontId="6"/>
  </si>
  <si>
    <t>胃がん58</t>
    <phoneticPr fontId="6"/>
  </si>
  <si>
    <t>胃がん83</t>
    <phoneticPr fontId="6"/>
  </si>
  <si>
    <t>胃がん84</t>
    <phoneticPr fontId="6"/>
  </si>
  <si>
    <t>胃がん69</t>
    <phoneticPr fontId="6"/>
  </si>
  <si>
    <t>胃がん70</t>
    <phoneticPr fontId="6"/>
  </si>
  <si>
    <t>遠隔転移（％）</t>
    <rPh sb="0" eb="2">
      <t>エンカク</t>
    </rPh>
    <rPh sb="2" eb="4">
      <t>テンイ</t>
    </rPh>
    <phoneticPr fontId="7"/>
  </si>
  <si>
    <t>国民生活基礎調査</t>
    <phoneticPr fontId="7"/>
  </si>
  <si>
    <t>標準的治療実施率</t>
    <phoneticPr fontId="7"/>
  </si>
  <si>
    <t>がん発見数（女）（人）</t>
    <rPh sb="2" eb="4">
      <t>ハッケン</t>
    </rPh>
    <rPh sb="4" eb="5">
      <t>スウ</t>
    </rPh>
    <phoneticPr fontId="7"/>
  </si>
  <si>
    <t>陽性反応的中率（女）（％）</t>
    <rPh sb="0" eb="2">
      <t>ヨウセイ</t>
    </rPh>
    <rPh sb="2" eb="4">
      <t>ハンノウ</t>
    </rPh>
    <rPh sb="4" eb="7">
      <t>テキチュウリツ</t>
    </rPh>
    <phoneticPr fontId="7"/>
  </si>
  <si>
    <t>精検受診率（女）（％）</t>
    <rPh sb="0" eb="2">
      <t>セイケン</t>
    </rPh>
    <rPh sb="2" eb="4">
      <t>ジュシン</t>
    </rPh>
    <rPh sb="4" eb="5">
      <t>リツ</t>
    </rPh>
    <phoneticPr fontId="7"/>
  </si>
  <si>
    <t>要精検率（女）（％）</t>
    <rPh sb="0" eb="1">
      <t>ヨウ</t>
    </rPh>
    <rPh sb="1" eb="3">
      <t>セイケン</t>
    </rPh>
    <rPh sb="3" eb="4">
      <t>リツ</t>
    </rPh>
    <phoneticPr fontId="7"/>
  </si>
  <si>
    <r>
      <t>受診率</t>
    </r>
    <r>
      <rPr>
        <sz val="11"/>
        <rFont val="Yu Gothic"/>
        <family val="3"/>
        <charset val="128"/>
        <scheme val="minor"/>
      </rPr>
      <t>（女）（％）</t>
    </r>
    <rPh sb="0" eb="2">
      <t>ジュシン</t>
    </rPh>
    <rPh sb="2" eb="3">
      <t>リツ</t>
    </rPh>
    <phoneticPr fontId="7"/>
  </si>
  <si>
    <r>
      <t>検診　受診率</t>
    </r>
    <r>
      <rPr>
        <sz val="11"/>
        <rFont val="Yu Gothic"/>
        <family val="3"/>
        <charset val="128"/>
        <scheme val="minor"/>
      </rPr>
      <t>（女）（％）</t>
    </r>
    <rPh sb="0" eb="2">
      <t>ケンシン</t>
    </rPh>
    <rPh sb="3" eb="5">
      <t>ジュシン</t>
    </rPh>
    <rPh sb="5" eb="6">
      <t>リツ</t>
    </rPh>
    <phoneticPr fontId="7"/>
  </si>
  <si>
    <r>
      <t>乳房温存術後全乳房照射</t>
    </r>
    <r>
      <rPr>
        <sz val="11"/>
        <rFont val="Yu Gothic"/>
        <family val="3"/>
        <charset val="128"/>
        <scheme val="minor"/>
      </rPr>
      <t>（％）</t>
    </r>
    <rPh sb="0" eb="2">
      <t>ニュウボウ</t>
    </rPh>
    <rPh sb="2" eb="4">
      <t>オンゾン</t>
    </rPh>
    <rPh sb="4" eb="6">
      <t>ジュツゴ</t>
    </rPh>
    <rPh sb="6" eb="7">
      <t>ゼン</t>
    </rPh>
    <rPh sb="7" eb="9">
      <t>ニュウボウ</t>
    </rPh>
    <rPh sb="9" eb="11">
      <t>ショウシャ</t>
    </rPh>
    <phoneticPr fontId="7"/>
  </si>
  <si>
    <r>
      <t>乳切後高リスク症例への放射線</t>
    </r>
    <r>
      <rPr>
        <sz val="11"/>
        <rFont val="Yu Gothic"/>
        <family val="3"/>
        <charset val="128"/>
        <scheme val="minor"/>
      </rPr>
      <t>（％）</t>
    </r>
    <rPh sb="0" eb="1">
      <t>チチ</t>
    </rPh>
    <rPh sb="1" eb="2">
      <t>キ</t>
    </rPh>
    <rPh sb="2" eb="3">
      <t>ゴ</t>
    </rPh>
    <rPh sb="3" eb="4">
      <t>コウ</t>
    </rPh>
    <rPh sb="7" eb="9">
      <t>ショウレイ</t>
    </rPh>
    <rPh sb="11" eb="14">
      <t>ホウシャセン</t>
    </rPh>
    <phoneticPr fontId="7"/>
  </si>
  <si>
    <r>
      <t>拠点病院カバー率</t>
    </r>
    <r>
      <rPr>
        <sz val="11"/>
        <rFont val="Yu Gothic"/>
        <family val="3"/>
        <charset val="128"/>
        <scheme val="minor"/>
      </rPr>
      <t>（％）</t>
    </r>
    <rPh sb="0" eb="2">
      <t>キョテン</t>
    </rPh>
    <rPh sb="2" eb="4">
      <t>ビョウイン</t>
    </rPh>
    <rPh sb="7" eb="8">
      <t>リツ</t>
    </rPh>
    <phoneticPr fontId="7"/>
  </si>
  <si>
    <t>乳がん17</t>
  </si>
  <si>
    <t>乳がん18</t>
  </si>
  <si>
    <t>乳がん19</t>
  </si>
  <si>
    <t>乳がん20</t>
  </si>
  <si>
    <t>乳がん21</t>
  </si>
  <si>
    <t>乳がん22</t>
  </si>
  <si>
    <t>乳がん23</t>
  </si>
  <si>
    <t>乳がん24</t>
  </si>
  <si>
    <t>乳がん25</t>
  </si>
  <si>
    <t>乳がん26</t>
  </si>
  <si>
    <t>乳がん27</t>
  </si>
  <si>
    <t>乳がん28</t>
  </si>
  <si>
    <t>乳がん37</t>
  </si>
  <si>
    <t>乳がん38</t>
  </si>
  <si>
    <t>乳がん39</t>
  </si>
  <si>
    <t>乳がん40</t>
  </si>
  <si>
    <t>乳がん41</t>
  </si>
  <si>
    <t>乳がん42</t>
  </si>
  <si>
    <t>乳がん43</t>
  </si>
  <si>
    <t>乳がん44</t>
  </si>
  <si>
    <t>乳がん45</t>
  </si>
  <si>
    <t>乳がん46</t>
  </si>
  <si>
    <t>乳がん47</t>
  </si>
  <si>
    <t>乳がん48</t>
  </si>
  <si>
    <t>乳がん49</t>
  </si>
  <si>
    <t>乳がん50</t>
  </si>
  <si>
    <t>乳がん51</t>
  </si>
  <si>
    <t>乳がん52</t>
  </si>
  <si>
    <t>乳がん53</t>
  </si>
  <si>
    <t>乳がん54</t>
  </si>
  <si>
    <t>乳がん55</t>
  </si>
  <si>
    <t>乳がん56</t>
  </si>
  <si>
    <t>乳がん57</t>
  </si>
  <si>
    <t>乳がん58</t>
  </si>
  <si>
    <t>乳がん59</t>
  </si>
  <si>
    <t>乳がん60</t>
  </si>
  <si>
    <t>乳がん61</t>
  </si>
  <si>
    <t>乳がん62</t>
  </si>
  <si>
    <t>乳がん63</t>
  </si>
  <si>
    <t>乳がん64</t>
  </si>
  <si>
    <t>乳がん65</t>
  </si>
  <si>
    <t>乳がん82</t>
  </si>
  <si>
    <t>二次医療圏表（乳がん）</t>
    <rPh sb="7" eb="8">
      <t>ニュウ</t>
    </rPh>
    <phoneticPr fontId="7"/>
  </si>
  <si>
    <t>乳がん82</t>
    <phoneticPr fontId="6"/>
  </si>
  <si>
    <t>乳がん21</t>
    <phoneticPr fontId="6"/>
  </si>
  <si>
    <t>乳がん22</t>
    <phoneticPr fontId="6"/>
  </si>
  <si>
    <t>乳がん23</t>
    <phoneticPr fontId="6"/>
  </si>
  <si>
    <t>乳がん24</t>
    <phoneticPr fontId="6"/>
  </si>
  <si>
    <t>乳がん48</t>
    <phoneticPr fontId="6"/>
  </si>
  <si>
    <t>乳がん49</t>
    <phoneticPr fontId="6"/>
  </si>
  <si>
    <t>乳がん：検診　がん発見率（女）（％）</t>
    <rPh sb="0" eb="1">
      <t>ニュウ</t>
    </rPh>
    <phoneticPr fontId="6"/>
  </si>
  <si>
    <t>乳がん38</t>
    <phoneticPr fontId="6"/>
  </si>
  <si>
    <t>乳がん39</t>
    <phoneticPr fontId="6"/>
  </si>
  <si>
    <t>乳がん41</t>
    <phoneticPr fontId="6"/>
  </si>
  <si>
    <t>乳がん42</t>
    <phoneticPr fontId="6"/>
  </si>
  <si>
    <t>乳がん43</t>
    <phoneticPr fontId="6"/>
  </si>
  <si>
    <t>乳がん40</t>
    <phoneticPr fontId="6"/>
  </si>
  <si>
    <t>乳がん62</t>
    <phoneticPr fontId="6"/>
  </si>
  <si>
    <t>乳がん63</t>
    <phoneticPr fontId="6"/>
  </si>
  <si>
    <t>乳がん52</t>
    <phoneticPr fontId="6"/>
  </si>
  <si>
    <t>乳がん44</t>
    <phoneticPr fontId="6"/>
  </si>
  <si>
    <t>乳がん25</t>
    <phoneticPr fontId="6"/>
  </si>
  <si>
    <t>乳がん26</t>
    <phoneticPr fontId="6"/>
  </si>
  <si>
    <t>乳がん27</t>
    <phoneticPr fontId="6"/>
  </si>
  <si>
    <t>早期がん（限局）の割合等</t>
    <rPh sb="11" eb="12">
      <t>トウ</t>
    </rPh>
    <phoneticPr fontId="6"/>
  </si>
  <si>
    <t>陽性反応的中率等</t>
    <rPh sb="7" eb="8">
      <t>トウ</t>
    </rPh>
    <phoneticPr fontId="6"/>
  </si>
  <si>
    <t>年齢調整死亡率等</t>
    <rPh sb="7" eb="8">
      <t>トウ</t>
    </rPh>
    <phoneticPr fontId="6"/>
  </si>
  <si>
    <t>標準的治療の実施割合（Quality Indicatorから）</t>
    <phoneticPr fontId="6"/>
  </si>
  <si>
    <t>5年生存率</t>
    <phoneticPr fontId="6"/>
  </si>
  <si>
    <r>
      <t>標準的治療の実施数（NDB-SCRから）
　　　　　　　　　　　　　　</t>
    </r>
    <r>
      <rPr>
        <b/>
        <sz val="10"/>
        <color theme="5"/>
        <rFont val="Yu Gothic"/>
        <family val="3"/>
        <charset val="128"/>
        <scheme val="minor"/>
      </rPr>
      <t>▼項目名を選択してください（必須）</t>
    </r>
    <rPh sb="36" eb="38">
      <t>コウモク</t>
    </rPh>
    <rPh sb="38" eb="39">
      <t>メイ</t>
    </rPh>
    <rPh sb="40" eb="42">
      <t>センタク</t>
    </rPh>
    <rPh sb="49" eb="51">
      <t>ヒッス</t>
    </rPh>
    <phoneticPr fontId="6"/>
  </si>
  <si>
    <r>
      <t>標準的治療の実施数（NDB-SCRから）　
　　　　　　　　　　　　　　</t>
    </r>
    <r>
      <rPr>
        <b/>
        <sz val="10"/>
        <color theme="5"/>
        <rFont val="Yu Gothic"/>
        <family val="3"/>
        <charset val="128"/>
        <scheme val="minor"/>
      </rPr>
      <t>▼項目名を選択してください（必須）</t>
    </r>
    <rPh sb="37" eb="39">
      <t>コウモク</t>
    </rPh>
    <rPh sb="39" eb="40">
      <t>メイ</t>
    </rPh>
    <rPh sb="41" eb="43">
      <t>センタク</t>
    </rPh>
    <rPh sb="50" eb="52">
      <t>ヒッス</t>
    </rPh>
    <phoneticPr fontId="6"/>
  </si>
  <si>
    <t>標準的治療の実施数（薬剤使用量のNDB-SCRから）</t>
    <rPh sb="8" eb="9">
      <t>スウ</t>
    </rPh>
    <rPh sb="10" eb="12">
      <t>ヤクザイ</t>
    </rPh>
    <rPh sb="12" eb="14">
      <t>シヨウ</t>
    </rPh>
    <rPh sb="14" eb="15">
      <t>リョウ</t>
    </rPh>
    <phoneticPr fontId="6"/>
  </si>
  <si>
    <t>標準的治療の実施数（NDB-SCRから）</t>
    <phoneticPr fontId="6"/>
  </si>
  <si>
    <t>標準的治療の実施数（薬剤使用量のNDB-SCRから）</t>
    <phoneticPr fontId="6"/>
  </si>
  <si>
    <t>患者が個々のゲノム情報に基づき、最適な医療を受けられている</t>
    <phoneticPr fontId="19"/>
  </si>
  <si>
    <t>外来での疼痛管理薬の使用量（薬剤のNDB-SCRから）</t>
    <rPh sb="0" eb="2">
      <t>ガイライ</t>
    </rPh>
    <rPh sb="4" eb="6">
      <t>トウツウ</t>
    </rPh>
    <rPh sb="6" eb="8">
      <t>カンリ</t>
    </rPh>
    <rPh sb="8" eb="9">
      <t>ヤク</t>
    </rPh>
    <rPh sb="10" eb="13">
      <t>シヨウリョウ</t>
    </rPh>
    <phoneticPr fontId="6"/>
  </si>
  <si>
    <r>
      <t>がんやがん治療に伴う身体の苦痛が</t>
    </r>
    <r>
      <rPr>
        <u/>
        <sz val="10"/>
        <rFont val="Yu Gothic"/>
        <family val="3"/>
        <charset val="128"/>
        <scheme val="minor"/>
      </rPr>
      <t>ない</t>
    </r>
    <r>
      <rPr>
        <sz val="10"/>
        <rFont val="Yu Gothic"/>
        <family val="3"/>
        <charset val="128"/>
        <scheme val="minor"/>
      </rPr>
      <t>と感じる患者の割合</t>
    </r>
    <phoneticPr fontId="6"/>
  </si>
  <si>
    <r>
      <t>がんや治療に伴う痛みが</t>
    </r>
    <r>
      <rPr>
        <u/>
        <sz val="10"/>
        <rFont val="Yu Gothic"/>
        <family val="3"/>
        <charset val="128"/>
        <scheme val="minor"/>
      </rPr>
      <t>ない</t>
    </r>
    <r>
      <rPr>
        <sz val="10"/>
        <rFont val="Yu Gothic"/>
        <family val="3"/>
        <charset val="128"/>
        <scheme val="minor"/>
      </rPr>
      <t>と感じる患者の割合</t>
    </r>
    <phoneticPr fontId="6"/>
  </si>
  <si>
    <r>
      <t>がんやがん治療に伴い気持ちが</t>
    </r>
    <r>
      <rPr>
        <u/>
        <sz val="10"/>
        <rFont val="Yu Gothic"/>
        <family val="3"/>
        <charset val="128"/>
        <scheme val="minor"/>
      </rPr>
      <t>つらくない</t>
    </r>
    <r>
      <rPr>
        <sz val="10"/>
        <rFont val="Yu Gothic"/>
        <family val="3"/>
        <charset val="128"/>
        <scheme val="minor"/>
      </rPr>
      <t>と感じる患者の割合</t>
    </r>
    <rPh sb="20" eb="21">
      <t>カン</t>
    </rPh>
    <phoneticPr fontId="6"/>
  </si>
  <si>
    <r>
      <t>身体的・精神的痛みで生活に困難を</t>
    </r>
    <r>
      <rPr>
        <u/>
        <sz val="10"/>
        <color theme="1"/>
        <rFont val="Yu Gothic"/>
        <family val="3"/>
        <charset val="128"/>
        <scheme val="minor"/>
      </rPr>
      <t>抱えていない</t>
    </r>
    <r>
      <rPr>
        <sz val="10"/>
        <color theme="1"/>
        <rFont val="Yu Gothic"/>
        <family val="3"/>
        <charset val="128"/>
        <scheme val="minor"/>
      </rPr>
      <t>患者の割合</t>
    </r>
    <phoneticPr fontId="6"/>
  </si>
  <si>
    <r>
      <t>治療開始前に、病気のことや療養生活について誰かに</t>
    </r>
    <r>
      <rPr>
        <u/>
        <sz val="10"/>
        <rFont val="Yu Gothic"/>
        <family val="3"/>
        <charset val="128"/>
        <scheme val="minor"/>
      </rPr>
      <t>相談できた</t>
    </r>
    <r>
      <rPr>
        <sz val="10"/>
        <rFont val="Yu Gothic"/>
        <family val="3"/>
        <charset val="128"/>
        <scheme val="minor"/>
      </rPr>
      <t>患者の割合</t>
    </r>
    <phoneticPr fontId="6"/>
  </si>
  <si>
    <r>
      <t>がん相談支援センターを</t>
    </r>
    <r>
      <rPr>
        <u/>
        <sz val="10"/>
        <rFont val="Yu Gothic"/>
        <family val="3"/>
        <charset val="128"/>
        <scheme val="minor"/>
      </rPr>
      <t>知っている</t>
    </r>
    <r>
      <rPr>
        <sz val="10"/>
        <rFont val="Yu Gothic"/>
        <family val="3"/>
        <charset val="128"/>
        <scheme val="minor"/>
      </rPr>
      <t>患者の割合</t>
    </r>
    <rPh sb="2" eb="4">
      <t>ソウダン</t>
    </rPh>
    <rPh sb="4" eb="6">
      <t>シエン</t>
    </rPh>
    <rPh sb="11" eb="12">
      <t>シ</t>
    </rPh>
    <rPh sb="16" eb="18">
      <t>カンジャ</t>
    </rPh>
    <rPh sb="19" eb="21">
      <t>ワリアイ</t>
    </rPh>
    <phoneticPr fontId="5"/>
  </si>
  <si>
    <r>
      <t>ピアサポートを</t>
    </r>
    <r>
      <rPr>
        <u/>
        <sz val="10"/>
        <rFont val="Yu Gothic"/>
        <family val="3"/>
        <charset val="128"/>
        <scheme val="minor"/>
      </rPr>
      <t>知っている</t>
    </r>
    <r>
      <rPr>
        <sz val="10"/>
        <rFont val="Yu Gothic"/>
        <family val="3"/>
        <charset val="128"/>
        <scheme val="minor"/>
      </rPr>
      <t>患者の割合</t>
    </r>
    <rPh sb="7" eb="8">
      <t>シ</t>
    </rPh>
    <phoneticPr fontId="6"/>
  </si>
  <si>
    <r>
      <t>治療開始前に就労の継続について医療スタッフから話が</t>
    </r>
    <r>
      <rPr>
        <u/>
        <sz val="10"/>
        <color theme="1"/>
        <rFont val="Yu Gothic"/>
        <family val="3"/>
        <charset val="128"/>
        <scheme val="minor"/>
      </rPr>
      <t>あった</t>
    </r>
    <r>
      <rPr>
        <sz val="10"/>
        <color theme="1"/>
        <rFont val="Yu Gothic"/>
        <family val="3"/>
        <charset val="128"/>
        <scheme val="minor"/>
      </rPr>
      <t>患者の割合</t>
    </r>
    <phoneticPr fontId="6"/>
  </si>
  <si>
    <t>10-F01</t>
    <phoneticPr fontId="6"/>
  </si>
  <si>
    <t>10-F02</t>
    <phoneticPr fontId="6"/>
  </si>
  <si>
    <t>10-F03</t>
    <phoneticPr fontId="6"/>
  </si>
  <si>
    <t>10-F04</t>
    <phoneticPr fontId="6"/>
  </si>
  <si>
    <t>10-M01</t>
    <phoneticPr fontId="6"/>
  </si>
  <si>
    <t>10-M02</t>
    <phoneticPr fontId="6"/>
  </si>
  <si>
    <t>10-M03</t>
    <phoneticPr fontId="6"/>
  </si>
  <si>
    <t>10-M04</t>
    <phoneticPr fontId="6"/>
  </si>
  <si>
    <t>10-M05</t>
    <phoneticPr fontId="6"/>
  </si>
  <si>
    <t>10-M06</t>
    <phoneticPr fontId="6"/>
  </si>
  <si>
    <t>肺がん：死亡率（男）（75歳未満、年齢調整、人口10万対）</t>
    <phoneticPr fontId="6"/>
  </si>
  <si>
    <t>肺がん：死亡率（女）（75歳未満、年齢調整、人口10万対）</t>
    <phoneticPr fontId="6"/>
  </si>
  <si>
    <t>大腸がん：死亡率（男）（75歳未満、年齢調整、人口10万対）</t>
    <phoneticPr fontId="6"/>
  </si>
  <si>
    <t>大腸がん：死亡率（女）（75歳未満、年齢調整、人口10万対）</t>
    <phoneticPr fontId="6"/>
  </si>
  <si>
    <t>胃がん：死亡率（男）（75歳未満、年齢調整、人口10万対）</t>
    <phoneticPr fontId="6"/>
  </si>
  <si>
    <t>胃がん：死亡率（女）（75歳未満、年齢調整、人口10万対）</t>
    <phoneticPr fontId="6"/>
  </si>
  <si>
    <t>乳がん：死亡率（女）（75歳未満、年齢調整、人口10万対）</t>
    <phoneticPr fontId="6"/>
  </si>
  <si>
    <t>死亡率（男）（75歳未満、年齢調整、人口10万対）</t>
    <phoneticPr fontId="6"/>
  </si>
  <si>
    <t>死亡率（女）（75歳未満、年齢調整、人口10万対）</t>
    <phoneticPr fontId="6"/>
  </si>
  <si>
    <t>必要な在宅医療の提供体制と人材が整っている</t>
    <rPh sb="8" eb="10">
      <t>テイキョウ</t>
    </rPh>
    <phoneticPr fontId="6"/>
  </si>
  <si>
    <t>07-M13</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</si>
</sst>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_ "/>
    <numFmt numFmtId="178" formatCode="0.0_ "/>
    <numFmt numFmtId="179" formatCode="#,##0_ "/>
    <numFmt numFmtId="180" formatCode="0.0_);[Red]\(0.0\)"/>
    <numFmt numFmtId="181" formatCode="#,##0.00_ "/>
    <numFmt numFmtId="182" formatCode="0.00_ "/>
    <numFmt numFmtId="183" formatCode="0_ "/>
  </numFmts>
  <fonts count="41">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6"/>
      <name val="Yu Gothic"/>
      <family val="2"/>
      <charset val="128"/>
      <scheme val="minor"/>
    </font>
    <font>
      <sz val="11"/>
      <color theme="1"/>
      <name val="游ゴシック"/>
      <family val="3"/>
      <charset val="128"/>
    </font>
    <font>
      <sz val="9"/>
      <color theme="0" tint="-0.499984740745262"/>
      <name val="游ゴシック"/>
      <family val="3"/>
      <charset val="128"/>
    </font>
    <font>
      <sz val="11"/>
      <color rgb="FF000000"/>
      <name val="Yu Gothic"/>
      <family val="3"/>
      <charset val="128"/>
      <scheme val="minor"/>
    </font>
    <font>
      <sz val="11"/>
      <name val="Yu Gothic"/>
      <family val="3"/>
      <charset val="128"/>
      <scheme val="minor"/>
    </font>
    <font>
      <sz val="9"/>
      <color theme="1"/>
      <name val="游ゴシック"/>
      <family val="3"/>
      <charset val="128"/>
    </font>
    <font>
      <sz val="11"/>
      <color theme="1"/>
      <name val="Yu Gothic"/>
      <family val="2"/>
      <scheme val="minor"/>
    </font>
    <font>
      <sz val="10"/>
      <color theme="1"/>
      <name val="Yu Gothic"/>
      <family val="3"/>
      <charset val="128"/>
      <scheme val="minor"/>
    </font>
    <font>
      <sz val="11"/>
      <color theme="0"/>
      <name val="Yu Gothic"/>
      <family val="3"/>
      <charset val="128"/>
      <scheme val="minor"/>
    </font>
    <font>
      <sz val="11"/>
      <color theme="1"/>
      <name val="Yu Gothic"/>
      <family val="3"/>
      <charset val="128"/>
      <scheme val="minor"/>
    </font>
    <font>
      <b/>
      <sz val="14"/>
      <color theme="1"/>
      <name val="Yu Gothic"/>
      <family val="3"/>
      <charset val="128"/>
      <scheme val="minor"/>
    </font>
    <font>
      <b/>
      <sz val="11"/>
      <color theme="1"/>
      <name val="Yu Gothic"/>
      <family val="3"/>
      <charset val="128"/>
      <scheme val="minor"/>
    </font>
    <font>
      <sz val="10"/>
      <name val="Yu Gothic"/>
      <family val="3"/>
      <charset val="128"/>
      <scheme val="minor"/>
    </font>
    <font>
      <sz val="9"/>
      <color theme="1"/>
      <name val="Yu Gothic"/>
      <family val="3"/>
      <charset val="128"/>
      <scheme val="minor"/>
    </font>
    <font>
      <b/>
      <sz val="20"/>
      <color theme="1"/>
      <name val="Yu Gothic"/>
      <family val="3"/>
      <charset val="128"/>
      <scheme val="minor"/>
    </font>
    <font>
      <sz val="11"/>
      <name val="Yu Gothic"/>
      <family val="2"/>
      <charset val="128"/>
      <scheme val="minor"/>
    </font>
    <font>
      <sz val="9"/>
      <color theme="0" tint="-0.499984740745262"/>
      <name val="Yu Gothic"/>
      <family val="2"/>
      <scheme val="minor"/>
    </font>
    <font>
      <sz val="11"/>
      <name val="Yu Gothic"/>
      <family val="2"/>
      <scheme val="minor"/>
    </font>
    <font>
      <sz val="9"/>
      <color theme="1" tint="0.499984740745262"/>
      <name val="Yu Gothic"/>
      <family val="2"/>
      <scheme val="minor"/>
    </font>
    <font>
      <sz val="10"/>
      <color theme="1"/>
      <name val="Yu Gothic"/>
      <family val="2"/>
      <scheme val="minor"/>
    </font>
    <font>
      <sz val="10"/>
      <color indexed="8"/>
      <name val="ＭＳ Ｐゴシック"/>
      <family val="3"/>
      <charset val="128"/>
    </font>
    <font>
      <sz val="9"/>
      <color theme="0" tint="-0.499984740745262"/>
      <name val="Yu Gothic"/>
      <family val="3"/>
      <charset val="128"/>
      <scheme val="minor"/>
    </font>
    <font>
      <sz val="9"/>
      <color theme="1" tint="0.499984740745262"/>
      <name val="Yu Gothic"/>
      <family val="3"/>
      <charset val="128"/>
      <scheme val="minor"/>
    </font>
    <font>
      <sz val="11"/>
      <color theme="4"/>
      <name val="Yu Gothic"/>
      <family val="3"/>
      <charset val="128"/>
      <scheme val="minor"/>
    </font>
    <font>
      <b/>
      <sz val="11"/>
      <color rgb="FFFF0000"/>
      <name val="Yu Gothic"/>
      <family val="3"/>
      <charset val="128"/>
      <scheme val="minor"/>
    </font>
    <font>
      <sz val="11"/>
      <color rgb="FF0070C0"/>
      <name val="Yu Gothic"/>
      <family val="3"/>
      <charset val="128"/>
      <scheme val="minor"/>
    </font>
    <font>
      <b/>
      <sz val="11"/>
      <color rgb="FF0070C0"/>
      <name val="Yu Gothic"/>
      <family val="3"/>
      <charset val="128"/>
      <scheme val="minor"/>
    </font>
    <font>
      <sz val="11"/>
      <color rgb="FFFF0000"/>
      <name val="Yu Gothic"/>
      <family val="3"/>
      <charset val="128"/>
      <scheme val="minor"/>
    </font>
    <font>
      <b/>
      <sz val="10"/>
      <color theme="5"/>
      <name val="Yu Gothic"/>
      <family val="3"/>
      <charset val="128"/>
      <scheme val="minor"/>
    </font>
    <font>
      <sz val="9"/>
      <color theme="0" tint="-0.499984740745262"/>
      <name val="Yu Gothic"/>
      <family val="2"/>
      <charset val="128"/>
      <scheme val="minor"/>
    </font>
    <font>
      <b/>
      <sz val="11"/>
      <color theme="4"/>
      <name val="Yu Gothic"/>
      <family val="3"/>
      <charset val="128"/>
      <scheme val="minor"/>
    </font>
    <font>
      <b/>
      <sz val="14"/>
      <color rgb="FFFF0000"/>
      <name val="Yu Gothic"/>
      <family val="3"/>
      <charset val="128"/>
      <scheme val="minor"/>
    </font>
    <font>
      <u/>
      <sz val="10"/>
      <name val="Yu Gothic"/>
      <family val="3"/>
      <charset val="128"/>
      <scheme val="minor"/>
    </font>
    <font>
      <u/>
      <sz val="10"/>
      <color theme="1"/>
      <name val="Yu Gothic"/>
      <family val="3"/>
      <charset val="128"/>
      <scheme val="minor"/>
    </font>
  </fonts>
  <fills count="9">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theme="5"/>
      </left>
      <right style="thick">
        <color theme="5"/>
      </right>
      <top style="thick">
        <color theme="5"/>
      </top>
      <bottom style="thick">
        <color them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thin">
        <color indexed="64"/>
      </left>
      <right/>
      <top style="thin">
        <color indexed="64"/>
      </top>
      <bottom style="medium">
        <color indexed="64"/>
      </bottom>
      <diagonal/>
    </border>
    <border>
      <left style="medium">
        <color theme="5" tint="-0.249977111117893"/>
      </left>
      <right style="medium">
        <color theme="5" tint="-0.249977111117893"/>
      </right>
      <top style="medium">
        <color theme="5" tint="-0.249977111117893"/>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theme="5" tint="-0.249977111117893"/>
      </left>
      <right style="medium">
        <color theme="5" tint="-0.249977111117893"/>
      </right>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s>
  <cellStyleXfs count="8">
    <xf numFmtId="0" fontId="0" fillId="0" borderId="0"/>
    <xf numFmtId="0" fontId="5" fillId="0" borderId="0">
      <alignment vertical="center"/>
    </xf>
    <xf numFmtId="0" fontId="4" fillId="0" borderId="0">
      <alignment vertical="center"/>
    </xf>
    <xf numFmtId="0" fontId="13" fillId="0" borderId="0"/>
    <xf numFmtId="0" fontId="13" fillId="0" borderId="0"/>
    <xf numFmtId="0" fontId="3" fillId="0" borderId="0">
      <alignment vertical="center"/>
    </xf>
    <xf numFmtId="0" fontId="2" fillId="0" borderId="0">
      <alignment vertical="center"/>
    </xf>
    <xf numFmtId="0" fontId="1" fillId="0" borderId="0">
      <alignment vertical="center"/>
    </xf>
  </cellStyleXfs>
  <cellXfs count="544">
    <xf numFmtId="0" fontId="0" fillId="0" borderId="0" xfId="0"/>
    <xf numFmtId="0" fontId="0" fillId="4" borderId="1" xfId="0" applyFill="1" applyBorder="1" applyAlignment="1">
      <alignment vertical="center"/>
    </xf>
    <xf numFmtId="0" fontId="8" fillId="2" borderId="1" xfId="0" applyFont="1" applyFill="1" applyBorder="1" applyAlignment="1">
      <alignment vertical="center"/>
    </xf>
    <xf numFmtId="0" fontId="8" fillId="0" borderId="0" xfId="0" applyFont="1"/>
    <xf numFmtId="0" fontId="8" fillId="4" borderId="1" xfId="0" applyFont="1" applyFill="1" applyBorder="1" applyAlignment="1">
      <alignment vertical="center"/>
    </xf>
    <xf numFmtId="0" fontId="8" fillId="0" borderId="3" xfId="0" applyFont="1" applyBorder="1"/>
    <xf numFmtId="176" fontId="8" fillId="0" borderId="3" xfId="0" applyNumberFormat="1" applyFont="1" applyBorder="1"/>
    <xf numFmtId="177" fontId="8" fillId="0" borderId="3" xfId="0" applyNumberFormat="1" applyFont="1" applyBorder="1" applyAlignment="1">
      <alignment wrapText="1"/>
    </xf>
    <xf numFmtId="0" fontId="8" fillId="0" borderId="4" xfId="0" applyFont="1" applyBorder="1"/>
    <xf numFmtId="176" fontId="8" fillId="0" borderId="4" xfId="0" applyNumberFormat="1" applyFont="1" applyBorder="1"/>
    <xf numFmtId="177" fontId="8" fillId="0" borderId="4" xfId="0" applyNumberFormat="1" applyFont="1" applyBorder="1" applyAlignment="1">
      <alignment wrapText="1"/>
    </xf>
    <xf numFmtId="0" fontId="12" fillId="2" borderId="1" xfId="0" applyFont="1" applyFill="1" applyBorder="1" applyAlignment="1">
      <alignment vertical="center" wrapText="1"/>
    </xf>
    <xf numFmtId="0" fontId="14" fillId="0" borderId="0" xfId="2" applyFont="1">
      <alignment vertical="center"/>
    </xf>
    <xf numFmtId="0" fontId="15" fillId="0" borderId="0" xfId="2" applyFont="1">
      <alignment vertical="center"/>
    </xf>
    <xf numFmtId="0" fontId="16" fillId="0" borderId="0" xfId="2" applyFont="1">
      <alignment vertical="center"/>
    </xf>
    <xf numFmtId="0" fontId="17" fillId="5" borderId="7" xfId="2" applyFont="1" applyFill="1" applyBorder="1" applyAlignment="1">
      <alignment horizontal="center" vertical="center"/>
    </xf>
    <xf numFmtId="0" fontId="4" fillId="0" borderId="0" xfId="2">
      <alignment vertical="center"/>
    </xf>
    <xf numFmtId="0" fontId="18" fillId="0" borderId="11" xfId="2" applyFont="1" applyBorder="1" applyAlignment="1">
      <alignment horizontal="center" vertical="center"/>
    </xf>
    <xf numFmtId="0" fontId="18" fillId="6" borderId="13" xfId="2" applyFont="1" applyFill="1" applyBorder="1" applyAlignment="1">
      <alignment horizontal="center" vertical="center"/>
    </xf>
    <xf numFmtId="0" fontId="20" fillId="0" borderId="11" xfId="2" applyFont="1" applyBorder="1" applyAlignment="1">
      <alignment horizontal="center" vertical="center"/>
    </xf>
    <xf numFmtId="0" fontId="14" fillId="0" borderId="24" xfId="2" applyFont="1" applyBorder="1" applyAlignment="1">
      <alignment horizontal="center" vertical="center"/>
    </xf>
    <xf numFmtId="0" fontId="14" fillId="0" borderId="1" xfId="2" applyFont="1" applyBorder="1" applyAlignment="1">
      <alignment vertical="center" wrapText="1"/>
    </xf>
    <xf numFmtId="0" fontId="14" fillId="3" borderId="33" xfId="2" applyFont="1" applyFill="1" applyBorder="1" applyAlignment="1">
      <alignment horizontal="center" vertical="center"/>
    </xf>
    <xf numFmtId="0" fontId="14" fillId="0" borderId="25" xfId="2" applyFont="1" applyBorder="1" applyAlignment="1">
      <alignment vertical="center" wrapText="1"/>
    </xf>
    <xf numFmtId="0" fontId="14" fillId="3" borderId="36" xfId="2" applyFont="1" applyFill="1" applyBorder="1" applyAlignment="1">
      <alignment horizontal="center" vertical="center"/>
    </xf>
    <xf numFmtId="0" fontId="18" fillId="6" borderId="14" xfId="2" applyFont="1" applyFill="1" applyBorder="1" applyAlignment="1">
      <alignment horizontal="center" vertical="center"/>
    </xf>
    <xf numFmtId="0" fontId="14" fillId="3" borderId="40" xfId="2" applyFont="1" applyFill="1" applyBorder="1" applyAlignment="1">
      <alignment horizontal="center" vertical="center"/>
    </xf>
    <xf numFmtId="0" fontId="14" fillId="0" borderId="41" xfId="2" applyFont="1" applyBorder="1" applyAlignment="1">
      <alignment horizontal="center" vertical="center"/>
    </xf>
    <xf numFmtId="0" fontId="14" fillId="0" borderId="3" xfId="2" applyFont="1" applyBorder="1" applyAlignment="1">
      <alignment vertical="center" wrapText="1"/>
    </xf>
    <xf numFmtId="0" fontId="18" fillId="6" borderId="43" xfId="2" applyFont="1" applyFill="1" applyBorder="1" applyAlignment="1">
      <alignment horizontal="center" vertical="center"/>
    </xf>
    <xf numFmtId="0" fontId="18" fillId="6" borderId="12" xfId="2" applyFont="1" applyFill="1" applyBorder="1">
      <alignment vertical="center"/>
    </xf>
    <xf numFmtId="0" fontId="14" fillId="0" borderId="6" xfId="2" applyFont="1" applyBorder="1" applyAlignment="1">
      <alignment horizontal="center" vertical="center"/>
    </xf>
    <xf numFmtId="0" fontId="0" fillId="0" borderId="0" xfId="0" applyAlignment="1">
      <alignment horizontal="center" vertical="center" textRotation="255"/>
    </xf>
    <xf numFmtId="0" fontId="14" fillId="8" borderId="1" xfId="2" applyFont="1" applyFill="1" applyBorder="1" applyAlignment="1">
      <alignment horizontal="center" vertical="center" wrapText="1"/>
    </xf>
    <xf numFmtId="0" fontId="14" fillId="8" borderId="1" xfId="2" applyFont="1" applyFill="1" applyBorder="1" applyAlignment="1">
      <alignment vertical="center" wrapText="1"/>
    </xf>
    <xf numFmtId="0" fontId="14" fillId="8" borderId="20" xfId="2" applyFont="1" applyFill="1" applyBorder="1" applyAlignment="1">
      <alignment vertical="center" wrapText="1"/>
    </xf>
    <xf numFmtId="0" fontId="13" fillId="2" borderId="1" xfId="3" applyFill="1" applyBorder="1" applyAlignment="1">
      <alignment vertical="center"/>
    </xf>
    <xf numFmtId="0" fontId="13" fillId="0" borderId="0" xfId="3"/>
    <xf numFmtId="0" fontId="22" fillId="3" borderId="1" xfId="3" applyFont="1" applyFill="1" applyBorder="1" applyAlignment="1">
      <alignment vertical="center"/>
    </xf>
    <xf numFmtId="0" fontId="22" fillId="4" borderId="1" xfId="3" applyFont="1" applyFill="1" applyBorder="1" applyAlignment="1">
      <alignment vertical="center"/>
    </xf>
    <xf numFmtId="0" fontId="22" fillId="4" borderId="1" xfId="3" applyFont="1" applyFill="1" applyBorder="1" applyAlignment="1">
      <alignment horizontal="right" vertical="center"/>
    </xf>
    <xf numFmtId="0" fontId="22" fillId="2" borderId="1" xfId="3" applyFont="1" applyFill="1" applyBorder="1" applyAlignment="1">
      <alignment vertical="center"/>
    </xf>
    <xf numFmtId="0" fontId="22" fillId="2" borderId="2" xfId="3" applyFont="1" applyFill="1" applyBorder="1" applyAlignment="1">
      <alignment horizontal="left" vertical="center" wrapText="1"/>
    </xf>
    <xf numFmtId="0" fontId="22" fillId="2" borderId="4" xfId="3" applyFont="1" applyFill="1" applyBorder="1" applyAlignment="1">
      <alignment horizontal="left" vertical="center" wrapText="1"/>
    </xf>
    <xf numFmtId="0" fontId="22" fillId="2" borderId="1" xfId="3" applyFont="1" applyFill="1" applyBorder="1" applyAlignment="1">
      <alignment horizontal="center" vertical="center" wrapText="1"/>
    </xf>
    <xf numFmtId="0" fontId="13" fillId="0" borderId="1" xfId="3" applyBorder="1"/>
    <xf numFmtId="0" fontId="13" fillId="0" borderId="1" xfId="3" applyBorder="1" applyAlignment="1">
      <alignment horizontal="right" vertical="center"/>
    </xf>
    <xf numFmtId="0" fontId="23" fillId="0" borderId="1" xfId="3" applyFont="1" applyBorder="1" applyAlignment="1">
      <alignment horizontal="right"/>
    </xf>
    <xf numFmtId="177" fontId="24" fillId="0" borderId="1" xfId="3" applyNumberFormat="1" applyFont="1" applyBorder="1" applyAlignment="1">
      <alignment horizontal="right" vertical="center" wrapText="1"/>
    </xf>
    <xf numFmtId="177" fontId="25" fillId="0" borderId="1" xfId="3" applyNumberFormat="1" applyFont="1" applyBorder="1" applyAlignment="1">
      <alignment horizontal="right" vertical="center" wrapText="1"/>
    </xf>
    <xf numFmtId="0" fontId="14" fillId="3" borderId="44" xfId="2" applyFont="1" applyFill="1" applyBorder="1" applyAlignment="1">
      <alignment horizontal="center" vertical="center"/>
    </xf>
    <xf numFmtId="0" fontId="19" fillId="0" borderId="1" xfId="2" applyFont="1" applyBorder="1" applyAlignment="1">
      <alignment vertical="center" wrapText="1"/>
    </xf>
    <xf numFmtId="176" fontId="14" fillId="0" borderId="1" xfId="2" applyNumberFormat="1" applyFont="1" applyBorder="1" applyAlignment="1">
      <alignment horizontal="right" vertical="center"/>
    </xf>
    <xf numFmtId="176" fontId="14" fillId="0" borderId="22" xfId="2" applyNumberFormat="1" applyFont="1" applyBorder="1" applyAlignment="1">
      <alignment horizontal="right" vertical="center"/>
    </xf>
    <xf numFmtId="17" fontId="0" fillId="0" borderId="0" xfId="0" quotePrefix="1" applyNumberFormat="1"/>
    <xf numFmtId="0" fontId="0" fillId="0" borderId="0" xfId="0" quotePrefix="1"/>
    <xf numFmtId="0" fontId="14" fillId="0" borderId="4" xfId="2" applyFont="1" applyBorder="1" applyAlignment="1">
      <alignment vertical="center" wrapText="1"/>
    </xf>
    <xf numFmtId="176" fontId="14" fillId="0" borderId="4" xfId="2" applyNumberFormat="1" applyFont="1" applyBorder="1" applyAlignment="1">
      <alignment horizontal="right" vertical="center"/>
    </xf>
    <xf numFmtId="176" fontId="14" fillId="0" borderId="34" xfId="2" applyNumberFormat="1" applyFont="1" applyBorder="1" applyAlignment="1">
      <alignment horizontal="right" vertical="center"/>
    </xf>
    <xf numFmtId="0" fontId="18" fillId="6" borderId="23" xfId="2" applyFont="1" applyFill="1" applyBorder="1">
      <alignment vertical="center"/>
    </xf>
    <xf numFmtId="0" fontId="14" fillId="3" borderId="15" xfId="2" applyFont="1" applyFill="1" applyBorder="1" applyAlignment="1">
      <alignment horizontal="center" vertical="center"/>
    </xf>
    <xf numFmtId="176" fontId="14" fillId="0" borderId="25" xfId="2" applyNumberFormat="1" applyFont="1" applyBorder="1" applyAlignment="1">
      <alignment horizontal="right" vertical="center"/>
    </xf>
    <xf numFmtId="176" fontId="14" fillId="0" borderId="26" xfId="2" applyNumberFormat="1" applyFont="1" applyBorder="1" applyAlignment="1">
      <alignment horizontal="right" vertical="center"/>
    </xf>
    <xf numFmtId="0" fontId="14" fillId="0" borderId="5" xfId="2" applyFont="1" applyBorder="1" applyAlignment="1">
      <alignment horizontal="center" vertical="center"/>
    </xf>
    <xf numFmtId="0" fontId="14" fillId="8" borderId="35" xfId="2" applyFont="1" applyFill="1" applyBorder="1" applyAlignment="1">
      <alignment horizontal="center" vertical="center"/>
    </xf>
    <xf numFmtId="176" fontId="9" fillId="0" borderId="3" xfId="0" applyNumberFormat="1" applyFont="1" applyBorder="1" applyAlignment="1">
      <alignment horizontal="right"/>
    </xf>
    <xf numFmtId="177" fontId="9" fillId="0" borderId="3" xfId="0" applyNumberFormat="1" applyFont="1" applyBorder="1" applyAlignment="1">
      <alignment horizontal="right" wrapText="1"/>
    </xf>
    <xf numFmtId="0" fontId="26" fillId="8" borderId="30" xfId="0" applyFont="1" applyFill="1" applyBorder="1" applyAlignment="1">
      <alignment horizontal="center" vertical="center"/>
    </xf>
    <xf numFmtId="0" fontId="4" fillId="2" borderId="1" xfId="2" applyFill="1" applyBorder="1">
      <alignment vertical="center"/>
    </xf>
    <xf numFmtId="0" fontId="4" fillId="3" borderId="1" xfId="2" applyFill="1" applyBorder="1">
      <alignment vertical="center"/>
    </xf>
    <xf numFmtId="0" fontId="4" fillId="4" borderId="1" xfId="2" applyFill="1" applyBorder="1">
      <alignment vertical="center"/>
    </xf>
    <xf numFmtId="0" fontId="22" fillId="4" borderId="1" xfId="2" applyFont="1" applyFill="1" applyBorder="1">
      <alignment vertical="center"/>
    </xf>
    <xf numFmtId="0" fontId="22" fillId="2" borderId="1" xfId="2" applyFont="1" applyFill="1" applyBorder="1">
      <alignment vertical="center"/>
    </xf>
    <xf numFmtId="0" fontId="4" fillId="0" borderId="0" xfId="2" applyAlignment="1">
      <alignment horizontal="left" vertical="center" wrapText="1"/>
    </xf>
    <xf numFmtId="0" fontId="4" fillId="0" borderId="1" xfId="2" applyBorder="1">
      <alignment vertical="center"/>
    </xf>
    <xf numFmtId="0" fontId="28" fillId="0" borderId="1" xfId="2" applyFont="1" applyBorder="1" applyAlignment="1">
      <alignment horizontal="right" vertical="center"/>
    </xf>
    <xf numFmtId="0" fontId="11" fillId="0" borderId="1" xfId="2" applyFont="1" applyBorder="1" applyAlignment="1">
      <alignment horizontal="right" vertical="center"/>
    </xf>
    <xf numFmtId="0" fontId="11" fillId="0" borderId="1" xfId="2" applyFont="1" applyBorder="1">
      <alignment vertical="center"/>
    </xf>
    <xf numFmtId="0" fontId="28" fillId="0" borderId="1" xfId="2" applyFont="1" applyBorder="1" applyAlignment="1">
      <alignment horizontal="right" vertical="center" wrapText="1"/>
    </xf>
    <xf numFmtId="179" fontId="11" fillId="0" borderId="1" xfId="2" applyNumberFormat="1" applyFont="1" applyBorder="1">
      <alignment vertical="center"/>
    </xf>
    <xf numFmtId="178" fontId="11" fillId="0" borderId="1" xfId="2" applyNumberFormat="1" applyFont="1" applyBorder="1" applyAlignment="1">
      <alignment vertical="center" wrapText="1"/>
    </xf>
    <xf numFmtId="177" fontId="11" fillId="0" borderId="1" xfId="2" applyNumberFormat="1" applyFont="1" applyBorder="1" applyAlignment="1">
      <alignment vertical="center" wrapText="1"/>
    </xf>
    <xf numFmtId="180" fontId="11" fillId="0" borderId="1" xfId="2" applyNumberFormat="1" applyFont="1" applyBorder="1" applyAlignment="1">
      <alignment vertical="center" wrapText="1"/>
    </xf>
    <xf numFmtId="177" fontId="11" fillId="0" borderId="1" xfId="2" applyNumberFormat="1" applyFont="1" applyBorder="1" applyAlignment="1">
      <alignment horizontal="right" vertical="center" wrapText="1"/>
    </xf>
    <xf numFmtId="178" fontId="11" fillId="0" borderId="1" xfId="2" applyNumberFormat="1" applyFont="1" applyBorder="1" applyAlignment="1">
      <alignment horizontal="right" vertical="center" wrapText="1"/>
    </xf>
    <xf numFmtId="177" fontId="29" fillId="0" borderId="1" xfId="2" applyNumberFormat="1" applyFont="1" applyBorder="1" applyAlignment="1">
      <alignment horizontal="right" vertical="center" wrapText="1"/>
    </xf>
    <xf numFmtId="181" fontId="11" fillId="0" borderId="1" xfId="2" applyNumberFormat="1" applyFont="1" applyBorder="1" applyAlignment="1">
      <alignment vertical="center" wrapText="1"/>
    </xf>
    <xf numFmtId="177" fontId="11" fillId="0" borderId="1" xfId="2" applyNumberFormat="1" applyFont="1" applyBorder="1">
      <alignment vertical="center"/>
    </xf>
    <xf numFmtId="178" fontId="29" fillId="0" borderId="1" xfId="2" applyNumberFormat="1" applyFont="1" applyBorder="1" applyAlignment="1">
      <alignment horizontal="right" vertical="center" wrapText="1"/>
    </xf>
    <xf numFmtId="0" fontId="4" fillId="0" borderId="0" xfId="2" applyAlignment="1">
      <alignment vertical="center" wrapText="1"/>
    </xf>
    <xf numFmtId="179" fontId="4" fillId="0" borderId="0" xfId="2" applyNumberFormat="1" applyAlignment="1">
      <alignment vertical="center" wrapText="1"/>
    </xf>
    <xf numFmtId="0" fontId="19" fillId="0" borderId="4" xfId="2" applyFont="1" applyBorder="1" applyAlignment="1">
      <alignment vertical="center" wrapText="1"/>
    </xf>
    <xf numFmtId="0" fontId="14" fillId="8" borderId="24" xfId="2" applyFont="1" applyFill="1" applyBorder="1" applyAlignment="1">
      <alignment horizontal="center" vertical="center"/>
    </xf>
    <xf numFmtId="0" fontId="14" fillId="8" borderId="25" xfId="2" applyFont="1" applyFill="1" applyBorder="1" applyAlignment="1">
      <alignment vertical="center" wrapText="1"/>
    </xf>
    <xf numFmtId="176" fontId="14" fillId="8" borderId="25" xfId="2" applyNumberFormat="1" applyFont="1" applyFill="1" applyBorder="1" applyAlignment="1">
      <alignment horizontal="right" vertical="center"/>
    </xf>
    <xf numFmtId="176" fontId="14" fillId="8" borderId="26" xfId="2" applyNumberFormat="1" applyFont="1" applyFill="1" applyBorder="1" applyAlignment="1">
      <alignment horizontal="right" vertical="center"/>
    </xf>
    <xf numFmtId="176" fontId="14" fillId="8" borderId="25" xfId="2" applyNumberFormat="1" applyFont="1" applyFill="1" applyBorder="1" applyAlignment="1">
      <alignment horizontal="left" vertical="center"/>
    </xf>
    <xf numFmtId="176" fontId="14" fillId="8" borderId="26" xfId="2" applyNumberFormat="1" applyFont="1" applyFill="1" applyBorder="1" applyAlignment="1">
      <alignment horizontal="left" vertical="center"/>
    </xf>
    <xf numFmtId="0" fontId="14" fillId="8" borderId="6" xfId="2" applyFont="1" applyFill="1" applyBorder="1" applyAlignment="1">
      <alignment horizontal="center" vertical="center"/>
    </xf>
    <xf numFmtId="0" fontId="19" fillId="8" borderId="1" xfId="2" applyFont="1" applyFill="1" applyBorder="1" applyAlignment="1">
      <alignment vertical="center" wrapText="1"/>
    </xf>
    <xf numFmtId="176" fontId="14" fillId="8" borderId="1" xfId="2" applyNumberFormat="1" applyFont="1" applyFill="1" applyBorder="1" applyAlignment="1">
      <alignment horizontal="left" vertical="center"/>
    </xf>
    <xf numFmtId="176" fontId="14" fillId="8" borderId="22" xfId="2" applyNumberFormat="1" applyFont="1" applyFill="1" applyBorder="1" applyAlignment="1">
      <alignment horizontal="left" vertical="center"/>
    </xf>
    <xf numFmtId="0" fontId="14" fillId="8" borderId="5" xfId="2" applyFont="1" applyFill="1" applyBorder="1" applyAlignment="1">
      <alignment horizontal="center" vertical="center"/>
    </xf>
    <xf numFmtId="0" fontId="14" fillId="8" borderId="4" xfId="2" applyFont="1" applyFill="1" applyBorder="1" applyAlignment="1">
      <alignment vertical="center" wrapText="1"/>
    </xf>
    <xf numFmtId="0" fontId="14" fillId="8" borderId="41" xfId="2" applyFont="1" applyFill="1" applyBorder="1" applyAlignment="1">
      <alignment horizontal="center" vertical="center"/>
    </xf>
    <xf numFmtId="0" fontId="14" fillId="8" borderId="3" xfId="2" applyFont="1" applyFill="1" applyBorder="1" applyAlignment="1">
      <alignment vertical="center" wrapText="1"/>
    </xf>
    <xf numFmtId="0" fontId="14" fillId="8" borderId="1" xfId="2" applyFont="1" applyFill="1" applyBorder="1" applyAlignment="1">
      <alignment horizontal="center" vertical="center"/>
    </xf>
    <xf numFmtId="176" fontId="8" fillId="0" borderId="4" xfId="0" applyNumberFormat="1" applyFont="1" applyBorder="1" applyAlignment="1">
      <alignment wrapText="1"/>
    </xf>
    <xf numFmtId="176" fontId="8" fillId="0" borderId="3" xfId="0" applyNumberFormat="1" applyFont="1" applyBorder="1" applyAlignment="1">
      <alignment wrapText="1"/>
    </xf>
    <xf numFmtId="176" fontId="9" fillId="0" borderId="3" xfId="0" applyNumberFormat="1" applyFont="1" applyBorder="1" applyAlignment="1">
      <alignment horizontal="right" wrapText="1"/>
    </xf>
    <xf numFmtId="0" fontId="14" fillId="0" borderId="20" xfId="2" applyFont="1" applyBorder="1" applyAlignment="1">
      <alignment horizontal="center" vertical="center"/>
    </xf>
    <xf numFmtId="0" fontId="14" fillId="0" borderId="20" xfId="2" applyFont="1" applyBorder="1" applyAlignment="1">
      <alignment vertical="center" wrapText="1"/>
    </xf>
    <xf numFmtId="176" fontId="14" fillId="0" borderId="20" xfId="2" applyNumberFormat="1" applyFont="1" applyBorder="1" applyAlignment="1">
      <alignment horizontal="right" vertical="center"/>
    </xf>
    <xf numFmtId="176" fontId="14" fillId="0" borderId="21" xfId="2" applyNumberFormat="1" applyFont="1" applyBorder="1" applyAlignment="1">
      <alignment horizontal="right" vertical="center"/>
    </xf>
    <xf numFmtId="0" fontId="3" fillId="2" borderId="1" xfId="5" applyFill="1" applyBorder="1">
      <alignment vertical="center"/>
    </xf>
    <xf numFmtId="0" fontId="3" fillId="0" borderId="0" xfId="5">
      <alignment vertical="center"/>
    </xf>
    <xf numFmtId="0" fontId="3" fillId="3" borderId="1" xfId="5" applyFill="1" applyBorder="1">
      <alignment vertical="center"/>
    </xf>
    <xf numFmtId="0" fontId="3" fillId="4" borderId="1" xfId="5" applyFill="1" applyBorder="1">
      <alignment vertical="center"/>
    </xf>
    <xf numFmtId="0" fontId="22" fillId="4" borderId="1" xfId="5" applyFont="1" applyFill="1" applyBorder="1">
      <alignment vertical="center"/>
    </xf>
    <xf numFmtId="0" fontId="22" fillId="2" borderId="1" xfId="5" applyFont="1" applyFill="1" applyBorder="1">
      <alignment vertical="center"/>
    </xf>
    <xf numFmtId="0" fontId="3" fillId="0" borderId="0" xfId="5" applyAlignment="1">
      <alignment horizontal="left" vertical="center" wrapText="1"/>
    </xf>
    <xf numFmtId="0" fontId="11" fillId="0" borderId="1" xfId="5" applyFont="1" applyBorder="1" applyAlignment="1">
      <alignment vertical="center" wrapText="1"/>
    </xf>
    <xf numFmtId="0" fontId="28" fillId="0" borderId="1" xfId="5" applyFont="1" applyBorder="1" applyAlignment="1">
      <alignment horizontal="right" vertical="center" wrapText="1"/>
    </xf>
    <xf numFmtId="179" fontId="11" fillId="0" borderId="1" xfId="5" applyNumberFormat="1" applyFont="1" applyBorder="1" applyAlignment="1">
      <alignment vertical="center" wrapText="1"/>
    </xf>
    <xf numFmtId="178" fontId="11" fillId="0" borderId="1" xfId="5" applyNumberFormat="1" applyFont="1" applyBorder="1" applyAlignment="1">
      <alignment vertical="center" wrapText="1"/>
    </xf>
    <xf numFmtId="182" fontId="11" fillId="0" borderId="1" xfId="5" applyNumberFormat="1" applyFont="1" applyBorder="1" applyAlignment="1">
      <alignment vertical="center" wrapText="1"/>
    </xf>
    <xf numFmtId="177" fontId="11" fillId="0" borderId="1" xfId="5" applyNumberFormat="1" applyFont="1" applyBorder="1" applyAlignment="1">
      <alignment vertical="center" wrapText="1"/>
    </xf>
    <xf numFmtId="181" fontId="11" fillId="0" borderId="1" xfId="5" applyNumberFormat="1" applyFont="1" applyBorder="1" applyAlignment="1">
      <alignment vertical="center" wrapText="1"/>
    </xf>
    <xf numFmtId="0" fontId="11" fillId="0" borderId="0" xfId="5" applyFont="1" applyAlignment="1">
      <alignment vertical="center" wrapText="1"/>
    </xf>
    <xf numFmtId="0" fontId="3" fillId="0" borderId="0" xfId="5" applyAlignment="1">
      <alignment vertical="center" wrapText="1"/>
    </xf>
    <xf numFmtId="0" fontId="0" fillId="2" borderId="1" xfId="0" applyFill="1" applyBorder="1" applyAlignment="1">
      <alignment vertical="center"/>
    </xf>
    <xf numFmtId="0" fontId="22" fillId="3" borderId="1" xfId="0" applyFont="1" applyFill="1" applyBorder="1" applyAlignment="1">
      <alignment vertical="center"/>
    </xf>
    <xf numFmtId="0" fontId="22" fillId="4" borderId="1" xfId="0" applyFont="1" applyFill="1" applyBorder="1" applyAlignment="1">
      <alignment vertical="center"/>
    </xf>
    <xf numFmtId="0" fontId="22" fillId="2" borderId="1" xfId="0" applyFont="1" applyFill="1" applyBorder="1" applyAlignment="1">
      <alignment vertical="center"/>
    </xf>
    <xf numFmtId="178" fontId="11" fillId="0" borderId="1" xfId="0" applyNumberFormat="1" applyFont="1" applyBorder="1" applyAlignment="1">
      <alignment vertical="center" wrapText="1"/>
    </xf>
    <xf numFmtId="0" fontId="0" fillId="0" borderId="0" xfId="0" applyAlignment="1">
      <alignment vertical="center" wrapText="1"/>
    </xf>
    <xf numFmtId="177" fontId="11" fillId="0" borderId="1" xfId="0" applyNumberFormat="1" applyFont="1" applyBorder="1" applyAlignment="1">
      <alignment vertical="center" wrapText="1"/>
    </xf>
    <xf numFmtId="178" fontId="0" fillId="0" borderId="1" xfId="0" applyNumberFormat="1" applyBorder="1" applyAlignment="1">
      <alignment vertical="center" wrapText="1"/>
    </xf>
    <xf numFmtId="0" fontId="22" fillId="2" borderId="2" xfId="0" applyFont="1" applyFill="1" applyBorder="1" applyAlignment="1">
      <alignment vertical="center" wrapText="1"/>
    </xf>
    <xf numFmtId="0" fontId="22" fillId="2" borderId="3" xfId="0" applyFont="1" applyFill="1" applyBorder="1" applyAlignment="1">
      <alignment vertical="center" wrapText="1"/>
    </xf>
    <xf numFmtId="0" fontId="0" fillId="0" borderId="0" xfId="0" applyAlignment="1">
      <alignment vertical="center"/>
    </xf>
    <xf numFmtId="180" fontId="11" fillId="0" borderId="1" xfId="0" applyNumberFormat="1" applyFont="1" applyBorder="1" applyAlignment="1">
      <alignment horizontal="right" vertical="center" wrapText="1"/>
    </xf>
    <xf numFmtId="180" fontId="11" fillId="0" borderId="1" xfId="0" applyNumberFormat="1" applyFont="1" applyBorder="1" applyAlignment="1">
      <alignment vertical="center" wrapText="1"/>
    </xf>
    <xf numFmtId="180" fontId="29" fillId="0" borderId="1" xfId="0" applyNumberFormat="1" applyFont="1" applyBorder="1" applyAlignment="1">
      <alignment horizontal="right" vertical="center" wrapText="1"/>
    </xf>
    <xf numFmtId="0" fontId="22" fillId="2" borderId="1" xfId="0" applyFont="1" applyFill="1" applyBorder="1" applyAlignment="1">
      <alignment vertical="center" wrapText="1"/>
    </xf>
    <xf numFmtId="177" fontId="0" fillId="0" borderId="1" xfId="0" applyNumberFormat="1" applyBorder="1" applyAlignment="1">
      <alignment vertical="center" wrapText="1"/>
    </xf>
    <xf numFmtId="178" fontId="11" fillId="0" borderId="1" xfId="0" applyNumberFormat="1" applyFont="1" applyBorder="1" applyAlignment="1">
      <alignment horizontal="right" vertical="center" wrapText="1"/>
    </xf>
    <xf numFmtId="178" fontId="29" fillId="0" borderId="1" xfId="0" applyNumberFormat="1" applyFont="1" applyBorder="1" applyAlignment="1">
      <alignment horizontal="right" vertical="center" wrapText="1"/>
    </xf>
    <xf numFmtId="178" fontId="22" fillId="0" borderId="1" xfId="0" applyNumberFormat="1" applyFont="1" applyBorder="1" applyAlignment="1">
      <alignment vertical="center" wrapText="1"/>
    </xf>
    <xf numFmtId="0" fontId="22" fillId="0" borderId="1" xfId="0" applyFont="1" applyBorder="1" applyAlignment="1">
      <alignment vertical="center" wrapText="1"/>
    </xf>
    <xf numFmtId="177" fontId="11" fillId="0" borderId="1" xfId="0" applyNumberFormat="1" applyFont="1" applyBorder="1" applyAlignment="1">
      <alignment horizontal="right" vertical="center" wrapText="1"/>
    </xf>
    <xf numFmtId="177" fontId="29" fillId="0" borderId="1" xfId="0" applyNumberFormat="1" applyFont="1" applyBorder="1" applyAlignment="1">
      <alignment horizontal="right" vertical="center" wrapText="1"/>
    </xf>
    <xf numFmtId="176" fontId="14" fillId="8" borderId="25" xfId="2" applyNumberFormat="1" applyFont="1" applyFill="1" applyBorder="1" applyAlignment="1">
      <alignment horizontal="right" vertical="center" wrapText="1"/>
    </xf>
    <xf numFmtId="176" fontId="14" fillId="8" borderId="26" xfId="2" applyNumberFormat="1" applyFont="1" applyFill="1" applyBorder="1" applyAlignment="1">
      <alignment horizontal="right" vertical="center" wrapText="1"/>
    </xf>
    <xf numFmtId="176" fontId="14" fillId="8" borderId="4" xfId="2" applyNumberFormat="1" applyFont="1" applyFill="1" applyBorder="1" applyAlignment="1">
      <alignment horizontal="right" vertical="center" wrapText="1"/>
    </xf>
    <xf numFmtId="176" fontId="14" fillId="8" borderId="34" xfId="2" applyNumberFormat="1" applyFont="1" applyFill="1" applyBorder="1" applyAlignment="1">
      <alignment horizontal="right" vertical="center" wrapText="1"/>
    </xf>
    <xf numFmtId="176" fontId="14" fillId="8" borderId="1" xfId="2" applyNumberFormat="1" applyFont="1" applyFill="1" applyBorder="1" applyAlignment="1">
      <alignment horizontal="right" vertical="center" wrapText="1"/>
    </xf>
    <xf numFmtId="176" fontId="14" fillId="8" borderId="22" xfId="2" applyNumberFormat="1" applyFont="1" applyFill="1" applyBorder="1" applyAlignment="1">
      <alignment horizontal="right" vertical="center" wrapText="1"/>
    </xf>
    <xf numFmtId="176" fontId="14" fillId="8" borderId="1" xfId="2" applyNumberFormat="1" applyFont="1" applyFill="1" applyBorder="1" applyAlignment="1">
      <alignment horizontal="right" vertical="center"/>
    </xf>
    <xf numFmtId="176" fontId="14" fillId="8" borderId="22" xfId="2" applyNumberFormat="1" applyFont="1" applyFill="1" applyBorder="1" applyAlignment="1">
      <alignment horizontal="right" vertical="center"/>
    </xf>
    <xf numFmtId="176" fontId="14" fillId="8" borderId="4" xfId="2" applyNumberFormat="1" applyFont="1" applyFill="1" applyBorder="1" applyAlignment="1">
      <alignment horizontal="right" vertical="center"/>
    </xf>
    <xf numFmtId="176" fontId="14" fillId="8" borderId="34" xfId="2" applyNumberFormat="1" applyFont="1" applyFill="1" applyBorder="1" applyAlignment="1">
      <alignment horizontal="right" vertical="center"/>
    </xf>
    <xf numFmtId="176" fontId="14" fillId="8" borderId="3" xfId="2" applyNumberFormat="1" applyFont="1" applyFill="1" applyBorder="1" applyAlignment="1">
      <alignment horizontal="right" vertical="center" wrapText="1"/>
    </xf>
    <xf numFmtId="176" fontId="14" fillId="8" borderId="42" xfId="2" applyNumberFormat="1" applyFont="1" applyFill="1" applyBorder="1" applyAlignment="1">
      <alignment horizontal="right" vertical="center" wrapText="1"/>
    </xf>
    <xf numFmtId="176" fontId="14" fillId="0" borderId="4" xfId="2" applyNumberFormat="1" applyFont="1" applyBorder="1" applyAlignment="1">
      <alignment horizontal="right" vertical="center" wrapText="1"/>
    </xf>
    <xf numFmtId="176" fontId="14" fillId="0" borderId="34" xfId="2" applyNumberFormat="1" applyFont="1" applyBorder="1" applyAlignment="1">
      <alignment horizontal="right" vertical="center" wrapText="1"/>
    </xf>
    <xf numFmtId="176" fontId="14" fillId="0" borderId="1" xfId="2" applyNumberFormat="1" applyFont="1" applyBorder="1" applyAlignment="1">
      <alignment horizontal="right" vertical="center" wrapText="1"/>
    </xf>
    <xf numFmtId="176" fontId="14" fillId="0" borderId="22" xfId="2" applyNumberFormat="1" applyFont="1" applyBorder="1" applyAlignment="1">
      <alignment horizontal="right" vertical="center" wrapText="1"/>
    </xf>
    <xf numFmtId="176" fontId="14" fillId="8" borderId="20" xfId="2" applyNumberFormat="1" applyFont="1" applyFill="1" applyBorder="1" applyAlignment="1">
      <alignment horizontal="right" vertical="center"/>
    </xf>
    <xf numFmtId="176" fontId="14" fillId="8" borderId="21" xfId="2" applyNumberFormat="1" applyFont="1" applyFill="1" applyBorder="1" applyAlignment="1">
      <alignment horizontal="right" vertical="center"/>
    </xf>
    <xf numFmtId="176" fontId="14" fillId="0" borderId="3" xfId="2" applyNumberFormat="1" applyFont="1" applyBorder="1" applyAlignment="1">
      <alignment horizontal="right" vertical="center" wrapText="1"/>
    </xf>
    <xf numFmtId="176" fontId="14" fillId="0" borderId="42" xfId="2" applyNumberFormat="1" applyFont="1" applyBorder="1" applyAlignment="1">
      <alignment horizontal="right" vertical="center" wrapText="1"/>
    </xf>
    <xf numFmtId="0" fontId="14" fillId="8" borderId="1" xfId="2" applyFont="1" applyFill="1" applyBorder="1" applyAlignment="1">
      <alignment horizontal="right" vertical="center" wrapText="1"/>
    </xf>
    <xf numFmtId="0" fontId="14" fillId="8" borderId="22" xfId="2" applyFont="1" applyFill="1" applyBorder="1" applyAlignment="1">
      <alignment horizontal="right" vertical="center" wrapText="1"/>
    </xf>
    <xf numFmtId="0" fontId="22" fillId="2" borderId="2" xfId="0" applyFont="1" applyFill="1" applyBorder="1" applyAlignment="1">
      <alignment horizontal="center" vertical="center" wrapText="1"/>
    </xf>
    <xf numFmtId="0" fontId="3" fillId="2" borderId="31" xfId="5" applyFill="1" applyBorder="1" applyAlignment="1">
      <alignment horizontal="center" vertical="center" wrapText="1"/>
    </xf>
    <xf numFmtId="0" fontId="3" fillId="2" borderId="2" xfId="5" applyFill="1" applyBorder="1" applyAlignment="1">
      <alignment horizontal="left" vertical="center" wrapText="1"/>
    </xf>
    <xf numFmtId="0" fontId="3" fillId="2" borderId="1" xfId="5" applyFill="1" applyBorder="1" applyAlignment="1">
      <alignment horizontal="left" vertical="center" wrapText="1"/>
    </xf>
    <xf numFmtId="0" fontId="4" fillId="2" borderId="31" xfId="2" applyFill="1" applyBorder="1" applyAlignment="1">
      <alignment horizontal="center" vertical="center" wrapText="1"/>
    </xf>
    <xf numFmtId="0" fontId="4" fillId="2" borderId="2" xfId="2" applyFill="1" applyBorder="1" applyAlignment="1">
      <alignment horizontal="left" vertical="center" wrapText="1"/>
    </xf>
    <xf numFmtId="0" fontId="4" fillId="2" borderId="1" xfId="2" applyFill="1" applyBorder="1" applyAlignment="1">
      <alignment horizontal="left" vertical="center" wrapText="1"/>
    </xf>
    <xf numFmtId="0" fontId="8" fillId="3" borderId="1" xfId="0" applyFont="1" applyFill="1" applyBorder="1" applyAlignment="1">
      <alignment horizontal="right" vertical="center"/>
    </xf>
    <xf numFmtId="0" fontId="22" fillId="2" borderId="0" xfId="0" applyFont="1" applyFill="1" applyBorder="1" applyAlignment="1">
      <alignment vertical="center" wrapText="1"/>
    </xf>
    <xf numFmtId="0" fontId="33" fillId="0" borderId="0" xfId="0" applyFont="1" applyFill="1" applyAlignment="1">
      <alignment horizontal="left" vertical="center"/>
    </xf>
    <xf numFmtId="0" fontId="32" fillId="0" borderId="0" xfId="2" applyFont="1" applyAlignment="1">
      <alignment horizontal="left" vertical="top"/>
    </xf>
    <xf numFmtId="0" fontId="14" fillId="0" borderId="1" xfId="2" applyFont="1" applyFill="1" applyBorder="1" applyAlignment="1">
      <alignment horizontal="center" vertical="center" wrapText="1"/>
    </xf>
    <xf numFmtId="0" fontId="14" fillId="0" borderId="1" xfId="2" applyFont="1" applyFill="1" applyBorder="1" applyAlignment="1">
      <alignment vertical="center" wrapText="1"/>
    </xf>
    <xf numFmtId="178" fontId="14" fillId="0" borderId="1" xfId="2" applyNumberFormat="1" applyFont="1" applyFill="1" applyBorder="1" applyAlignment="1">
      <alignment horizontal="right" vertical="center" wrapText="1"/>
    </xf>
    <xf numFmtId="178" fontId="14" fillId="0" borderId="22" xfId="2" applyNumberFormat="1" applyFont="1" applyFill="1" applyBorder="1" applyAlignment="1">
      <alignment horizontal="right" vertical="center" wrapText="1"/>
    </xf>
    <xf numFmtId="0" fontId="14" fillId="0" borderId="20" xfId="2" applyFont="1" applyFill="1" applyBorder="1" applyAlignment="1">
      <alignment horizontal="center" vertical="center" wrapText="1"/>
    </xf>
    <xf numFmtId="0" fontId="14" fillId="0" borderId="20" xfId="2" applyFont="1" applyFill="1" applyBorder="1" applyAlignment="1">
      <alignment vertical="center" wrapText="1"/>
    </xf>
    <xf numFmtId="178" fontId="14" fillId="0" borderId="20" xfId="2" applyNumberFormat="1" applyFont="1" applyFill="1" applyBorder="1" applyAlignment="1">
      <alignment horizontal="right" vertical="center" wrapText="1"/>
    </xf>
    <xf numFmtId="178" fontId="14" fillId="0" borderId="21" xfId="2" applyNumberFormat="1" applyFont="1" applyFill="1" applyBorder="1" applyAlignment="1">
      <alignment horizontal="right" vertical="center" wrapText="1"/>
    </xf>
    <xf numFmtId="0" fontId="19" fillId="0" borderId="3" xfId="2" applyFont="1" applyBorder="1" applyAlignment="1">
      <alignment vertical="center" wrapText="1"/>
    </xf>
    <xf numFmtId="0" fontId="14" fillId="0" borderId="6" xfId="2" applyFont="1" applyFill="1" applyBorder="1" applyAlignment="1">
      <alignment horizontal="center" vertical="center" wrapText="1"/>
    </xf>
    <xf numFmtId="0" fontId="14" fillId="0" borderId="6" xfId="2" applyFont="1" applyFill="1" applyBorder="1" applyAlignment="1">
      <alignment horizontal="center" vertical="center"/>
    </xf>
    <xf numFmtId="177" fontId="14" fillId="0" borderId="1" xfId="2" applyNumberFormat="1" applyFont="1" applyFill="1" applyBorder="1" applyAlignment="1">
      <alignment horizontal="right" vertical="center" wrapText="1"/>
    </xf>
    <xf numFmtId="177" fontId="14" fillId="0" borderId="22" xfId="2" applyNumberFormat="1" applyFont="1" applyFill="1" applyBorder="1" applyAlignment="1">
      <alignment horizontal="right" vertical="center" wrapText="1"/>
    </xf>
    <xf numFmtId="0" fontId="14" fillId="0" borderId="35" xfId="2" applyFont="1" applyFill="1" applyBorder="1" applyAlignment="1">
      <alignment horizontal="center" vertical="center"/>
    </xf>
    <xf numFmtId="0" fontId="31" fillId="0" borderId="0" xfId="0" applyFont="1" applyAlignment="1">
      <alignment horizontal="left" vertical="center"/>
    </xf>
    <xf numFmtId="181" fontId="14" fillId="0" borderId="1" xfId="2" applyNumberFormat="1" applyFont="1" applyFill="1" applyBorder="1" applyAlignment="1">
      <alignment horizontal="right" vertical="center" wrapText="1"/>
    </xf>
    <xf numFmtId="181" fontId="14" fillId="0" borderId="22" xfId="2" applyNumberFormat="1" applyFont="1" applyFill="1" applyBorder="1" applyAlignment="1">
      <alignment horizontal="right" vertical="center" wrapText="1"/>
    </xf>
    <xf numFmtId="181" fontId="14" fillId="0" borderId="20" xfId="2" applyNumberFormat="1" applyFont="1" applyFill="1" applyBorder="1" applyAlignment="1">
      <alignment horizontal="right" vertical="center" wrapText="1"/>
    </xf>
    <xf numFmtId="181" fontId="14" fillId="0" borderId="21" xfId="2" applyNumberFormat="1" applyFont="1" applyFill="1" applyBorder="1" applyAlignment="1">
      <alignment horizontal="right" vertical="center" wrapText="1"/>
    </xf>
    <xf numFmtId="0" fontId="14" fillId="0" borderId="35" xfId="2" applyFont="1" applyFill="1" applyBorder="1" applyAlignment="1">
      <alignment horizontal="center" vertical="center" wrapText="1"/>
    </xf>
    <xf numFmtId="0" fontId="14" fillId="0" borderId="30" xfId="2" applyFont="1" applyFill="1" applyBorder="1" applyAlignment="1">
      <alignment horizontal="center" vertical="center" wrapText="1"/>
    </xf>
    <xf numFmtId="0" fontId="14" fillId="0" borderId="52" xfId="2" applyFont="1" applyFill="1" applyBorder="1" applyAlignment="1">
      <alignment vertical="center" wrapText="1"/>
    </xf>
    <xf numFmtId="178" fontId="14" fillId="0" borderId="6" xfId="2" applyNumberFormat="1" applyFont="1" applyFill="1" applyBorder="1" applyAlignment="1">
      <alignment horizontal="right" vertical="center" wrapText="1"/>
    </xf>
    <xf numFmtId="0" fontId="14" fillId="0" borderId="53" xfId="2" applyFont="1" applyFill="1" applyBorder="1" applyAlignment="1">
      <alignment horizontal="center" vertical="center" wrapText="1"/>
    </xf>
    <xf numFmtId="0" fontId="14" fillId="0" borderId="54" xfId="2" applyFont="1" applyFill="1" applyBorder="1" applyAlignment="1">
      <alignment vertical="center" wrapText="1"/>
    </xf>
    <xf numFmtId="178" fontId="14" fillId="0" borderId="35" xfId="2" applyNumberFormat="1" applyFont="1" applyFill="1" applyBorder="1" applyAlignment="1">
      <alignment horizontal="right" vertical="center" wrapText="1"/>
    </xf>
    <xf numFmtId="0" fontId="16" fillId="0" borderId="0" xfId="7" applyFont="1">
      <alignment vertical="center"/>
    </xf>
    <xf numFmtId="0" fontId="14" fillId="0" borderId="0" xfId="7" applyFont="1">
      <alignment vertical="center"/>
    </xf>
    <xf numFmtId="0" fontId="15" fillId="0" borderId="0" xfId="7" applyFont="1">
      <alignment vertical="center"/>
    </xf>
    <xf numFmtId="0" fontId="17" fillId="5" borderId="7" xfId="7" applyFont="1" applyFill="1" applyBorder="1" applyAlignment="1">
      <alignment horizontal="center" vertical="center"/>
    </xf>
    <xf numFmtId="0" fontId="1" fillId="0" borderId="0" xfId="7">
      <alignment vertical="center"/>
    </xf>
    <xf numFmtId="0" fontId="18" fillId="0" borderId="11" xfId="7" applyFont="1" applyBorder="1" applyAlignment="1">
      <alignment horizontal="center" vertical="center"/>
    </xf>
    <xf numFmtId="0" fontId="18" fillId="6" borderId="23" xfId="7" applyFont="1" applyFill="1" applyBorder="1">
      <alignment vertical="center"/>
    </xf>
    <xf numFmtId="0" fontId="18" fillId="6" borderId="24" xfId="7" applyFont="1" applyFill="1" applyBorder="1" applyAlignment="1">
      <alignment horizontal="center" vertical="center"/>
    </xf>
    <xf numFmtId="0" fontId="18" fillId="6" borderId="25" xfId="7" applyFont="1" applyFill="1" applyBorder="1" applyAlignment="1">
      <alignment horizontal="center" vertical="center"/>
    </xf>
    <xf numFmtId="0" fontId="18" fillId="6" borderId="55" xfId="7" applyFont="1" applyFill="1" applyBorder="1" applyAlignment="1">
      <alignment horizontal="center" vertical="center"/>
    </xf>
    <xf numFmtId="0" fontId="18" fillId="6" borderId="14" xfId="7" applyFont="1" applyFill="1" applyBorder="1" applyAlignment="1">
      <alignment horizontal="center" vertical="center" wrapText="1"/>
    </xf>
    <xf numFmtId="0" fontId="20" fillId="0" borderId="11" xfId="7" applyFont="1" applyBorder="1" applyAlignment="1">
      <alignment horizontal="center" vertical="center"/>
    </xf>
    <xf numFmtId="0" fontId="14" fillId="3" borderId="40" xfId="7" applyFont="1" applyFill="1" applyBorder="1" applyAlignment="1">
      <alignment horizontal="center" vertical="center"/>
    </xf>
    <xf numFmtId="0" fontId="14" fillId="3" borderId="36" xfId="7" applyFont="1" applyFill="1" applyBorder="1" applyAlignment="1">
      <alignment horizontal="center" vertical="center"/>
    </xf>
    <xf numFmtId="0" fontId="14" fillId="8" borderId="6" xfId="7" applyFont="1" applyFill="1" applyBorder="1" applyAlignment="1">
      <alignment horizontal="center" vertical="center"/>
    </xf>
    <xf numFmtId="0" fontId="14" fillId="8" borderId="1" xfId="7" applyFont="1" applyFill="1" applyBorder="1" applyAlignment="1">
      <alignment vertical="center" wrapText="1"/>
    </xf>
    <xf numFmtId="176" fontId="14" fillId="8" borderId="1" xfId="7" applyNumberFormat="1" applyFont="1" applyFill="1" applyBorder="1" applyAlignment="1">
      <alignment horizontal="right" vertical="center"/>
    </xf>
    <xf numFmtId="176" fontId="14" fillId="8" borderId="32" xfId="7" applyNumberFormat="1" applyFont="1" applyFill="1" applyBorder="1" applyAlignment="1">
      <alignment horizontal="right" vertical="center"/>
    </xf>
    <xf numFmtId="0" fontId="13" fillId="0" borderId="0" xfId="3" applyAlignment="1">
      <alignment horizontal="center" vertical="center" textRotation="255"/>
    </xf>
    <xf numFmtId="0" fontId="14" fillId="3" borderId="33" xfId="7" applyFont="1" applyFill="1" applyBorder="1" applyAlignment="1">
      <alignment horizontal="center" vertical="center"/>
    </xf>
    <xf numFmtId="0" fontId="14" fillId="3" borderId="44" xfId="7" applyFont="1" applyFill="1" applyBorder="1" applyAlignment="1">
      <alignment horizontal="center" vertical="center"/>
    </xf>
    <xf numFmtId="0" fontId="14" fillId="8" borderId="24" xfId="7" applyFont="1" applyFill="1" applyBorder="1" applyAlignment="1">
      <alignment horizontal="center" vertical="center"/>
    </xf>
    <xf numFmtId="0" fontId="14" fillId="8" borderId="25" xfId="7" applyFont="1" applyFill="1" applyBorder="1" applyAlignment="1">
      <alignment vertical="center" wrapText="1"/>
    </xf>
    <xf numFmtId="176" fontId="14" fillId="8" borderId="25" xfId="7" applyNumberFormat="1" applyFont="1" applyFill="1" applyBorder="1" applyAlignment="1">
      <alignment horizontal="right" vertical="center"/>
    </xf>
    <xf numFmtId="176" fontId="14" fillId="8" borderId="20" xfId="7" applyNumberFormat="1" applyFont="1" applyFill="1" applyBorder="1" applyAlignment="1">
      <alignment horizontal="right" vertical="center"/>
    </xf>
    <xf numFmtId="176" fontId="14" fillId="8" borderId="59" xfId="7" applyNumberFormat="1" applyFont="1" applyFill="1" applyBorder="1" applyAlignment="1">
      <alignment horizontal="right" vertical="center"/>
    </xf>
    <xf numFmtId="0" fontId="34" fillId="0" borderId="0" xfId="7" applyFont="1" applyAlignment="1">
      <alignment vertical="top"/>
    </xf>
    <xf numFmtId="0" fontId="14" fillId="0" borderId="1" xfId="7" applyFont="1" applyBorder="1" applyAlignment="1">
      <alignment horizontal="center" vertical="center"/>
    </xf>
    <xf numFmtId="0" fontId="14" fillId="0" borderId="1" xfId="7" applyFont="1" applyBorder="1" applyAlignment="1">
      <alignment vertical="center" wrapText="1"/>
    </xf>
    <xf numFmtId="177" fontId="14" fillId="0" borderId="1" xfId="7" applyNumberFormat="1" applyFont="1" applyBorder="1" applyAlignment="1">
      <alignment horizontal="right" vertical="center"/>
    </xf>
    <xf numFmtId="177" fontId="14" fillId="0" borderId="32" xfId="7" applyNumberFormat="1" applyFont="1" applyBorder="1" applyAlignment="1">
      <alignment horizontal="right" vertical="center"/>
    </xf>
    <xf numFmtId="0" fontId="14" fillId="0" borderId="24" xfId="7" applyFont="1" applyBorder="1" applyAlignment="1">
      <alignment horizontal="center" vertical="center"/>
    </xf>
    <xf numFmtId="0" fontId="14" fillId="0" borderId="25" xfId="7" applyFont="1" applyBorder="1" applyAlignment="1">
      <alignment vertical="center" wrapText="1"/>
    </xf>
    <xf numFmtId="177" fontId="14" fillId="0" borderId="25" xfId="7" applyNumberFormat="1" applyFont="1" applyBorder="1" applyAlignment="1">
      <alignment horizontal="right" vertical="center"/>
    </xf>
    <xf numFmtId="177" fontId="14" fillId="0" borderId="59" xfId="7" applyNumberFormat="1" applyFont="1" applyBorder="1" applyAlignment="1">
      <alignment horizontal="right" vertical="center"/>
    </xf>
    <xf numFmtId="0" fontId="18" fillId="6" borderId="43" xfId="7" applyFont="1" applyFill="1" applyBorder="1" applyAlignment="1">
      <alignment horizontal="center" vertical="center"/>
    </xf>
    <xf numFmtId="0" fontId="18" fillId="6" borderId="13" xfId="7" applyFont="1" applyFill="1" applyBorder="1" applyAlignment="1">
      <alignment horizontal="center" vertical="center"/>
    </xf>
    <xf numFmtId="0" fontId="18" fillId="6" borderId="14" xfId="7" applyFont="1" applyFill="1" applyBorder="1" applyAlignment="1">
      <alignment horizontal="center" vertical="center"/>
    </xf>
    <xf numFmtId="0" fontId="14" fillId="3" borderId="15" xfId="7" applyFont="1" applyFill="1" applyBorder="1" applyAlignment="1">
      <alignment horizontal="center" vertical="center"/>
    </xf>
    <xf numFmtId="177" fontId="14" fillId="0" borderId="1" xfId="7" applyNumberFormat="1" applyFont="1" applyBorder="1" applyAlignment="1">
      <alignment vertical="center" wrapText="1"/>
    </xf>
    <xf numFmtId="177" fontId="14" fillId="0" borderId="22" xfId="7" applyNumberFormat="1" applyFont="1" applyBorder="1" applyAlignment="1">
      <alignment horizontal="right" vertical="center" wrapText="1"/>
    </xf>
    <xf numFmtId="0" fontId="14" fillId="0" borderId="25" xfId="7" applyFont="1" applyBorder="1" applyAlignment="1">
      <alignment horizontal="center" vertical="center"/>
    </xf>
    <xf numFmtId="177" fontId="14" fillId="0" borderId="25" xfId="7" applyNumberFormat="1" applyFont="1" applyBorder="1" applyAlignment="1">
      <alignment vertical="center" wrapText="1"/>
    </xf>
    <xf numFmtId="177" fontId="14" fillId="0" borderId="26" xfId="7" applyNumberFormat="1" applyFont="1" applyBorder="1" applyAlignment="1">
      <alignment horizontal="right" vertical="center" wrapText="1"/>
    </xf>
    <xf numFmtId="177" fontId="14" fillId="0" borderId="22" xfId="7" applyNumberFormat="1" applyFont="1" applyBorder="1" applyAlignment="1">
      <alignment horizontal="right" vertical="center"/>
    </xf>
    <xf numFmtId="0" fontId="13" fillId="0" borderId="0" xfId="3" quotePrefix="1"/>
    <xf numFmtId="0" fontId="14" fillId="8" borderId="5" xfId="7" applyFont="1" applyFill="1" applyBorder="1" applyAlignment="1">
      <alignment horizontal="center" vertical="center"/>
    </xf>
    <xf numFmtId="0" fontId="14" fillId="8" borderId="4" xfId="7" applyFont="1" applyFill="1" applyBorder="1" applyAlignment="1">
      <alignment vertical="center" wrapText="1"/>
    </xf>
    <xf numFmtId="176" fontId="14" fillId="8" borderId="4" xfId="7" applyNumberFormat="1" applyFont="1" applyFill="1" applyBorder="1" applyAlignment="1">
      <alignment horizontal="right" vertical="center" wrapText="1"/>
    </xf>
    <xf numFmtId="176" fontId="14" fillId="8" borderId="34" xfId="7" applyNumberFormat="1" applyFont="1" applyFill="1" applyBorder="1" applyAlignment="1">
      <alignment horizontal="right" vertical="center" wrapText="1"/>
    </xf>
    <xf numFmtId="177" fontId="14" fillId="0" borderId="26" xfId="7" applyNumberFormat="1" applyFont="1" applyBorder="1" applyAlignment="1">
      <alignment horizontal="right" vertical="center"/>
    </xf>
    <xf numFmtId="0" fontId="14" fillId="8" borderId="20" xfId="7" applyFont="1" applyFill="1" applyBorder="1" applyAlignment="1">
      <alignment vertical="center" wrapText="1"/>
    </xf>
    <xf numFmtId="176" fontId="14" fillId="8" borderId="25" xfId="7" applyNumberFormat="1" applyFont="1" applyFill="1" applyBorder="1" applyAlignment="1">
      <alignment horizontal="right" vertical="center" wrapText="1"/>
    </xf>
    <xf numFmtId="176" fontId="14" fillId="8" borderId="26" xfId="7" applyNumberFormat="1" applyFont="1" applyFill="1" applyBorder="1" applyAlignment="1">
      <alignment horizontal="right" vertical="center" wrapText="1"/>
    </xf>
    <xf numFmtId="0" fontId="14" fillId="0" borderId="6" xfId="7" applyFont="1" applyBorder="1" applyAlignment="1">
      <alignment horizontal="center" vertical="center"/>
    </xf>
    <xf numFmtId="0" fontId="14" fillId="8" borderId="1" xfId="7" applyFont="1" applyFill="1" applyBorder="1" applyAlignment="1">
      <alignment horizontal="center" vertical="center"/>
    </xf>
    <xf numFmtId="176" fontId="14" fillId="8" borderId="1" xfId="7" applyNumberFormat="1" applyFont="1" applyFill="1" applyBorder="1" applyAlignment="1">
      <alignment horizontal="right" vertical="center" wrapText="1"/>
    </xf>
    <xf numFmtId="176" fontId="14" fillId="8" borderId="22" xfId="7" applyNumberFormat="1" applyFont="1" applyFill="1" applyBorder="1" applyAlignment="1">
      <alignment horizontal="right" vertical="center" wrapText="1"/>
    </xf>
    <xf numFmtId="0" fontId="1" fillId="2" borderId="1" xfId="7" applyFill="1" applyBorder="1">
      <alignment vertical="center"/>
    </xf>
    <xf numFmtId="0" fontId="1" fillId="3" borderId="1" xfId="7" applyFill="1" applyBorder="1">
      <alignment vertical="center"/>
    </xf>
    <xf numFmtId="0" fontId="1" fillId="4" borderId="1" xfId="7" applyFill="1" applyBorder="1">
      <alignment vertical="center"/>
    </xf>
    <xf numFmtId="0" fontId="22" fillId="4" borderId="1" xfId="7" applyFont="1" applyFill="1" applyBorder="1">
      <alignment vertical="center"/>
    </xf>
    <xf numFmtId="0" fontId="22" fillId="2" borderId="1" xfId="7" applyFont="1" applyFill="1" applyBorder="1">
      <alignment vertical="center"/>
    </xf>
    <xf numFmtId="0" fontId="1" fillId="2" borderId="1" xfId="7" applyFill="1" applyBorder="1" applyAlignment="1">
      <alignment horizontal="center" vertical="center" wrapText="1"/>
    </xf>
    <xf numFmtId="0" fontId="1" fillId="0" borderId="0" xfId="7" applyAlignment="1">
      <alignment horizontal="left" vertical="center" wrapText="1"/>
    </xf>
    <xf numFmtId="0" fontId="1" fillId="2" borderId="1" xfId="7" applyFill="1" applyBorder="1" applyAlignment="1">
      <alignment horizontal="left" vertical="center" wrapText="1"/>
    </xf>
    <xf numFmtId="0" fontId="1" fillId="2" borderId="2" xfId="7" applyFill="1" applyBorder="1" applyAlignment="1">
      <alignment horizontal="left" vertical="center" wrapText="1"/>
    </xf>
    <xf numFmtId="0" fontId="11" fillId="2" borderId="2" xfId="7" applyFont="1" applyFill="1" applyBorder="1" applyAlignment="1">
      <alignment horizontal="left" vertical="center" wrapText="1"/>
    </xf>
    <xf numFmtId="0" fontId="11" fillId="2" borderId="1" xfId="7" applyFont="1" applyFill="1" applyBorder="1" applyAlignment="1">
      <alignment horizontal="left" vertical="center" wrapText="1"/>
    </xf>
    <xf numFmtId="0" fontId="1" fillId="0" borderId="1" xfId="7" applyBorder="1">
      <alignment vertical="center"/>
    </xf>
    <xf numFmtId="0" fontId="36" fillId="0" borderId="1" xfId="7" applyFont="1" applyBorder="1" applyAlignment="1">
      <alignment horizontal="right" vertical="center"/>
    </xf>
    <xf numFmtId="0" fontId="11" fillId="0" borderId="1" xfId="7" applyFont="1" applyBorder="1" applyAlignment="1">
      <alignment horizontal="right" vertical="center"/>
    </xf>
    <xf numFmtId="0" fontId="11" fillId="0" borderId="1" xfId="7" applyFont="1" applyBorder="1">
      <alignment vertical="center"/>
    </xf>
    <xf numFmtId="0" fontId="28" fillId="0" borderId="1" xfId="7" applyFont="1" applyBorder="1" applyAlignment="1">
      <alignment horizontal="right" vertical="center" wrapText="1"/>
    </xf>
    <xf numFmtId="179" fontId="11" fillId="0" borderId="1" xfId="7" applyNumberFormat="1" applyFont="1" applyBorder="1">
      <alignment vertical="center"/>
    </xf>
    <xf numFmtId="178" fontId="11" fillId="0" borderId="1" xfId="7" applyNumberFormat="1" applyFont="1" applyBorder="1" applyAlignment="1">
      <alignment vertical="center" wrapText="1"/>
    </xf>
    <xf numFmtId="179" fontId="11" fillId="0" borderId="1" xfId="7" applyNumberFormat="1" applyFont="1" applyBorder="1" applyAlignment="1">
      <alignment vertical="center" wrapText="1"/>
    </xf>
    <xf numFmtId="0" fontId="28" fillId="0" borderId="1" xfId="7" applyFont="1" applyBorder="1" applyAlignment="1">
      <alignment horizontal="right" vertical="center"/>
    </xf>
    <xf numFmtId="179" fontId="28" fillId="0" borderId="1" xfId="7" applyNumberFormat="1" applyFont="1" applyBorder="1" applyAlignment="1">
      <alignment horizontal="right" vertical="center" wrapText="1"/>
    </xf>
    <xf numFmtId="177" fontId="11" fillId="0" borderId="1" xfId="7" applyNumberFormat="1" applyFont="1" applyBorder="1" applyAlignment="1">
      <alignment vertical="center" wrapText="1"/>
    </xf>
    <xf numFmtId="0" fontId="11" fillId="0" borderId="1" xfId="7" applyFont="1" applyBorder="1" applyAlignment="1">
      <alignment vertical="center" wrapText="1"/>
    </xf>
    <xf numFmtId="179" fontId="11" fillId="0" borderId="1" xfId="7" applyNumberFormat="1" applyFont="1" applyBorder="1" applyAlignment="1">
      <alignment horizontal="right" vertical="center" wrapText="1"/>
    </xf>
    <xf numFmtId="177" fontId="11" fillId="0" borderId="1" xfId="7" applyNumberFormat="1" applyFont="1" applyBorder="1" applyAlignment="1">
      <alignment horizontal="right" vertical="center" wrapText="1"/>
    </xf>
    <xf numFmtId="177" fontId="11" fillId="0" borderId="1" xfId="7" applyNumberFormat="1" applyFont="1" applyBorder="1">
      <alignment vertical="center"/>
    </xf>
    <xf numFmtId="183" fontId="11" fillId="0" borderId="1" xfId="7" applyNumberFormat="1" applyFont="1" applyBorder="1" applyAlignment="1">
      <alignment vertical="center" wrapText="1"/>
    </xf>
    <xf numFmtId="177" fontId="11" fillId="0" borderId="1" xfId="7" applyNumberFormat="1" applyFont="1" applyBorder="1" applyAlignment="1">
      <alignment horizontal="right" vertical="center"/>
    </xf>
    <xf numFmtId="0" fontId="11" fillId="0" borderId="1" xfId="7" applyFont="1" applyBorder="1" applyAlignment="1">
      <alignment horizontal="right" vertical="center" wrapText="1"/>
    </xf>
    <xf numFmtId="179" fontId="29" fillId="0" borderId="1" xfId="7" applyNumberFormat="1" applyFont="1" applyBorder="1" applyAlignment="1">
      <alignment horizontal="right" vertical="center" wrapText="1"/>
    </xf>
    <xf numFmtId="178" fontId="11" fillId="0" borderId="1" xfId="7" applyNumberFormat="1" applyFont="1" applyBorder="1" applyAlignment="1">
      <alignment horizontal="right" vertical="center" wrapText="1"/>
    </xf>
    <xf numFmtId="0" fontId="29" fillId="0" borderId="1" xfId="7" applyFont="1" applyBorder="1" applyAlignment="1">
      <alignment horizontal="right" vertical="center"/>
    </xf>
    <xf numFmtId="0" fontId="1" fillId="0" borderId="0" xfId="7" applyAlignment="1">
      <alignment vertical="center" wrapText="1"/>
    </xf>
    <xf numFmtId="183" fontId="22" fillId="3" borderId="1" xfId="3" applyNumberFormat="1" applyFont="1" applyFill="1" applyBorder="1" applyAlignment="1">
      <alignment vertical="center"/>
    </xf>
    <xf numFmtId="0" fontId="13" fillId="0" borderId="1" xfId="3" applyBorder="1" applyAlignment="1">
      <alignment vertical="center"/>
    </xf>
    <xf numFmtId="0" fontId="37" fillId="0" borderId="0" xfId="0" applyFont="1" applyAlignment="1">
      <alignment horizontal="left" vertical="center"/>
    </xf>
    <xf numFmtId="0" fontId="30" fillId="0" borderId="0" xfId="2" applyFont="1" applyAlignment="1">
      <alignment horizontal="left" vertical="top"/>
    </xf>
    <xf numFmtId="0" fontId="0" fillId="3" borderId="1" xfId="0" applyFill="1" applyBorder="1" applyAlignment="1">
      <alignment vertical="center"/>
    </xf>
    <xf numFmtId="0" fontId="14" fillId="0" borderId="5" xfId="7" applyFont="1" applyFill="1" applyBorder="1" applyAlignment="1">
      <alignment horizontal="center" vertical="center"/>
    </xf>
    <xf numFmtId="0" fontId="19" fillId="0" borderId="4" xfId="7" applyFont="1" applyFill="1" applyBorder="1" applyAlignment="1">
      <alignment vertical="center" wrapText="1"/>
    </xf>
    <xf numFmtId="177" fontId="14" fillId="0" borderId="4" xfId="7" applyNumberFormat="1" applyFont="1" applyFill="1" applyBorder="1" applyAlignment="1">
      <alignment horizontal="right" vertical="center"/>
    </xf>
    <xf numFmtId="177" fontId="14" fillId="0" borderId="1" xfId="7" applyNumberFormat="1" applyFont="1" applyFill="1" applyBorder="1" applyAlignment="1">
      <alignment horizontal="right" vertical="center"/>
    </xf>
    <xf numFmtId="177" fontId="14" fillId="0" borderId="47" xfId="7" applyNumberFormat="1" applyFont="1" applyFill="1" applyBorder="1" applyAlignment="1">
      <alignment horizontal="right" vertical="center"/>
    </xf>
    <xf numFmtId="0" fontId="14" fillId="0" borderId="57" xfId="7" applyFont="1" applyFill="1" applyBorder="1" applyAlignment="1">
      <alignment horizontal="center" vertical="center"/>
    </xf>
    <xf numFmtId="0" fontId="19" fillId="0" borderId="2" xfId="7" applyFont="1" applyFill="1" applyBorder="1" applyAlignment="1">
      <alignment vertical="center" wrapText="1"/>
    </xf>
    <xf numFmtId="177" fontId="14" fillId="0" borderId="2" xfId="7" applyNumberFormat="1" applyFont="1" applyFill="1" applyBorder="1" applyAlignment="1">
      <alignment horizontal="right" vertical="center"/>
    </xf>
    <xf numFmtId="177" fontId="14" fillId="0" borderId="58" xfId="7" applyNumberFormat="1" applyFont="1" applyFill="1" applyBorder="1" applyAlignment="1">
      <alignment horizontal="right" vertical="center"/>
    </xf>
    <xf numFmtId="0" fontId="14" fillId="0" borderId="5" xfId="7" applyFont="1" applyFill="1" applyBorder="1" applyAlignment="1">
      <alignment horizontal="center" vertical="center" wrapText="1"/>
    </xf>
    <xf numFmtId="0" fontId="14" fillId="0" borderId="4" xfId="7" applyFont="1" applyFill="1" applyBorder="1" applyAlignment="1">
      <alignment vertical="center" wrapText="1"/>
    </xf>
    <xf numFmtId="0" fontId="14" fillId="0" borderId="41" xfId="7" applyFont="1" applyFill="1" applyBorder="1" applyAlignment="1">
      <alignment horizontal="center" vertical="center" wrapText="1"/>
    </xf>
    <xf numFmtId="0" fontId="14" fillId="0" borderId="3" xfId="7" applyFont="1" applyFill="1" applyBorder="1" applyAlignment="1">
      <alignment vertical="center" wrapText="1"/>
    </xf>
    <xf numFmtId="177" fontId="14" fillId="0" borderId="3" xfId="7" applyNumberFormat="1" applyFont="1" applyFill="1" applyBorder="1" applyAlignment="1">
      <alignment horizontal="right" vertical="center"/>
    </xf>
    <xf numFmtId="177" fontId="14" fillId="0" borderId="50" xfId="7" applyNumberFormat="1" applyFont="1" applyFill="1" applyBorder="1" applyAlignment="1">
      <alignment horizontal="right" vertical="center"/>
    </xf>
    <xf numFmtId="0" fontId="14" fillId="0" borderId="24" xfId="7" applyFont="1" applyFill="1" applyBorder="1" applyAlignment="1">
      <alignment horizontal="center" vertical="center"/>
    </xf>
    <xf numFmtId="0" fontId="14" fillId="0" borderId="25" xfId="7" applyFont="1" applyFill="1" applyBorder="1" applyAlignment="1">
      <alignment vertical="center" wrapText="1"/>
    </xf>
    <xf numFmtId="177" fontId="14" fillId="0" borderId="25" xfId="7" applyNumberFormat="1" applyFont="1" applyFill="1" applyBorder="1" applyAlignment="1">
      <alignment horizontal="right" vertical="center"/>
    </xf>
    <xf numFmtId="177" fontId="14" fillId="0" borderId="20" xfId="7" applyNumberFormat="1" applyFont="1" applyFill="1" applyBorder="1" applyAlignment="1">
      <alignment horizontal="right" vertical="center"/>
    </xf>
    <xf numFmtId="177" fontId="14" fillId="0" borderId="59" xfId="7" applyNumberFormat="1" applyFont="1" applyFill="1" applyBorder="1" applyAlignment="1">
      <alignment horizontal="right" vertical="center"/>
    </xf>
    <xf numFmtId="0" fontId="14" fillId="0" borderId="6" xfId="7" applyFont="1" applyFill="1" applyBorder="1" applyAlignment="1">
      <alignment horizontal="center" vertical="center" wrapText="1"/>
    </xf>
    <xf numFmtId="0" fontId="14" fillId="0" borderId="1" xfId="7" applyFont="1" applyFill="1" applyBorder="1" applyAlignment="1">
      <alignment vertical="center" wrapText="1"/>
    </xf>
    <xf numFmtId="177" fontId="14" fillId="0" borderId="32" xfId="7" applyNumberFormat="1" applyFont="1" applyFill="1" applyBorder="1" applyAlignment="1">
      <alignment horizontal="right" vertical="center"/>
    </xf>
    <xf numFmtId="0" fontId="14" fillId="0" borderId="56" xfId="7" applyFont="1" applyFill="1" applyBorder="1" applyAlignment="1">
      <alignment horizontal="center" vertical="center" wrapText="1"/>
    </xf>
    <xf numFmtId="0" fontId="14" fillId="0" borderId="60" xfId="7" applyFont="1" applyFill="1" applyBorder="1" applyAlignment="1">
      <alignment vertical="center" wrapText="1"/>
    </xf>
    <xf numFmtId="178" fontId="14" fillId="0" borderId="41" xfId="7" applyNumberFormat="1" applyFont="1" applyFill="1" applyBorder="1" applyAlignment="1">
      <alignment horizontal="right" vertical="center" wrapText="1"/>
    </xf>
    <xf numFmtId="178" fontId="14" fillId="0" borderId="2" xfId="7" applyNumberFormat="1" applyFont="1" applyFill="1" applyBorder="1" applyAlignment="1">
      <alignment horizontal="right" vertical="center" wrapText="1"/>
    </xf>
    <xf numFmtId="178" fontId="14" fillId="0" borderId="50" xfId="7" applyNumberFormat="1" applyFont="1" applyFill="1" applyBorder="1" applyAlignment="1">
      <alignment horizontal="right" vertical="center" wrapText="1"/>
    </xf>
    <xf numFmtId="0" fontId="14" fillId="0" borderId="6" xfId="7" applyFont="1" applyFill="1" applyBorder="1" applyAlignment="1">
      <alignment horizontal="center" vertical="center"/>
    </xf>
    <xf numFmtId="176" fontId="14" fillId="0" borderId="1" xfId="7" applyNumberFormat="1" applyFont="1" applyFill="1" applyBorder="1" applyAlignment="1">
      <alignment horizontal="right" vertical="center"/>
    </xf>
    <xf numFmtId="176" fontId="14" fillId="0" borderId="32" xfId="7" applyNumberFormat="1" applyFont="1" applyFill="1" applyBorder="1" applyAlignment="1">
      <alignment horizontal="right" vertical="center"/>
    </xf>
    <xf numFmtId="0" fontId="14" fillId="0" borderId="1" xfId="7" applyFont="1" applyFill="1" applyBorder="1" applyAlignment="1">
      <alignment horizontal="center" vertical="center"/>
    </xf>
    <xf numFmtId="0" fontId="14" fillId="0" borderId="20" xfId="7" applyFont="1" applyFill="1" applyBorder="1" applyAlignment="1">
      <alignment vertical="center" wrapText="1"/>
    </xf>
    <xf numFmtId="0" fontId="38" fillId="7" borderId="7" xfId="7" applyFont="1" applyFill="1" applyBorder="1" applyAlignment="1">
      <alignment horizontal="center" vertical="center"/>
    </xf>
    <xf numFmtId="179" fontId="11" fillId="0" borderId="1" xfId="0" applyNumberFormat="1" applyFont="1" applyBorder="1" applyAlignment="1">
      <alignment horizontal="right" vertical="center" wrapText="1"/>
    </xf>
    <xf numFmtId="179" fontId="29" fillId="0" borderId="1" xfId="0" applyNumberFormat="1" applyFont="1" applyBorder="1" applyAlignment="1">
      <alignment horizontal="right" vertical="center" wrapText="1"/>
    </xf>
    <xf numFmtId="0" fontId="22" fillId="2" borderId="0" xfId="0" applyFont="1" applyFill="1" applyBorder="1" applyAlignment="1">
      <alignment horizontal="center" vertical="center" wrapText="1"/>
    </xf>
    <xf numFmtId="0" fontId="22" fillId="2" borderId="0" xfId="0" applyFont="1" applyFill="1" applyBorder="1" applyAlignment="1">
      <alignment horizontal="left" vertical="center" wrapText="1"/>
    </xf>
    <xf numFmtId="0" fontId="16" fillId="0" borderId="1" xfId="0" applyFont="1" applyBorder="1" applyAlignment="1">
      <alignment vertical="center" wrapText="1"/>
    </xf>
    <xf numFmtId="182" fontId="16" fillId="0" borderId="1" xfId="0" applyNumberFormat="1" applyFont="1" applyBorder="1" applyAlignment="1">
      <alignment vertical="center" wrapText="1"/>
    </xf>
    <xf numFmtId="178" fontId="16" fillId="0" borderId="1" xfId="0" applyNumberFormat="1" applyFont="1" applyBorder="1" applyAlignment="1">
      <alignment vertical="center" wrapText="1"/>
    </xf>
    <xf numFmtId="178" fontId="28" fillId="0" borderId="1" xfId="0" applyNumberFormat="1" applyFont="1" applyBorder="1" applyAlignment="1">
      <alignment horizontal="right" vertical="center" wrapText="1"/>
    </xf>
    <xf numFmtId="178" fontId="11" fillId="0" borderId="4" xfId="0" applyNumberFormat="1" applyFont="1" applyBorder="1" applyAlignment="1">
      <alignment vertical="center" wrapText="1"/>
    </xf>
    <xf numFmtId="0" fontId="0" fillId="0" borderId="1" xfId="0" applyBorder="1" applyAlignment="1">
      <alignment vertical="center" wrapText="1"/>
    </xf>
    <xf numFmtId="182" fontId="0" fillId="0" borderId="1" xfId="0" applyNumberFormat="1" applyBorder="1" applyAlignment="1">
      <alignment vertical="center" wrapText="1"/>
    </xf>
    <xf numFmtId="178" fontId="0" fillId="0" borderId="1" xfId="0" applyNumberFormat="1" applyBorder="1" applyAlignment="1">
      <alignment vertical="center"/>
    </xf>
    <xf numFmtId="0" fontId="10" fillId="0" borderId="1" xfId="0" applyFont="1" applyBorder="1" applyAlignment="1">
      <alignment vertical="center" wrapText="1"/>
    </xf>
    <xf numFmtId="0" fontId="14" fillId="0" borderId="20" xfId="7" applyFont="1" applyFill="1" applyBorder="1" applyAlignment="1">
      <alignment horizontal="center" vertical="center" wrapText="1"/>
    </xf>
    <xf numFmtId="0" fontId="16" fillId="0" borderId="0" xfId="7" applyFont="1" applyAlignment="1">
      <alignment vertical="top" textRotation="180"/>
    </xf>
    <xf numFmtId="0" fontId="14" fillId="0" borderId="1" xfId="7" applyFont="1" applyFill="1" applyBorder="1" applyAlignment="1">
      <alignment horizontal="center" vertical="center" wrapText="1"/>
    </xf>
    <xf numFmtId="177" fontId="14" fillId="0" borderId="1" xfId="7" applyNumberFormat="1" applyFont="1" applyFill="1" applyBorder="1" applyAlignment="1">
      <alignment horizontal="right" vertical="center" wrapText="1"/>
    </xf>
    <xf numFmtId="177" fontId="14" fillId="0" borderId="32" xfId="7" applyNumberFormat="1" applyFont="1" applyFill="1" applyBorder="1" applyAlignment="1">
      <alignment horizontal="right" vertical="center" wrapText="1"/>
    </xf>
    <xf numFmtId="177" fontId="14" fillId="0" borderId="4" xfId="7" applyNumberFormat="1" applyFont="1" applyFill="1" applyBorder="1" applyAlignment="1">
      <alignment horizontal="right" vertical="center" wrapText="1"/>
    </xf>
    <xf numFmtId="177" fontId="14" fillId="0" borderId="47" xfId="7" applyNumberFormat="1" applyFont="1" applyFill="1" applyBorder="1" applyAlignment="1">
      <alignment horizontal="right" vertical="center" wrapText="1"/>
    </xf>
    <xf numFmtId="177" fontId="14" fillId="0" borderId="20" xfId="7" applyNumberFormat="1" applyFont="1" applyFill="1" applyBorder="1" applyAlignment="1">
      <alignment horizontal="right" vertical="center" wrapText="1"/>
    </xf>
    <xf numFmtId="177" fontId="14" fillId="0" borderId="62" xfId="7" applyNumberFormat="1" applyFont="1" applyFill="1" applyBorder="1" applyAlignment="1">
      <alignment horizontal="right" vertical="center" wrapText="1"/>
    </xf>
    <xf numFmtId="176" fontId="14" fillId="0" borderId="1" xfId="7" applyNumberFormat="1" applyFont="1" applyFill="1" applyBorder="1" applyAlignment="1">
      <alignment horizontal="right" vertical="center" wrapText="1"/>
    </xf>
    <xf numFmtId="176" fontId="14" fillId="0" borderId="32" xfId="7" applyNumberFormat="1" applyFont="1" applyFill="1" applyBorder="1" applyAlignment="1">
      <alignment horizontal="right" vertical="center" wrapText="1"/>
    </xf>
    <xf numFmtId="0" fontId="14" fillId="0" borderId="35" xfId="7" applyFont="1" applyFill="1" applyBorder="1" applyAlignment="1">
      <alignment horizontal="center" vertical="center"/>
    </xf>
    <xf numFmtId="176" fontId="14" fillId="0" borderId="62" xfId="7" applyNumberFormat="1" applyFont="1" applyFill="1" applyBorder="1" applyAlignment="1">
      <alignment horizontal="right" vertical="center" wrapText="1"/>
    </xf>
    <xf numFmtId="0" fontId="19" fillId="0" borderId="25" xfId="7" applyFont="1" applyFill="1" applyBorder="1" applyAlignment="1">
      <alignment vertical="center" wrapText="1"/>
    </xf>
    <xf numFmtId="182" fontId="11" fillId="0" borderId="1" xfId="0" applyNumberFormat="1" applyFont="1" applyBorder="1" applyAlignment="1">
      <alignment vertical="center" wrapText="1"/>
    </xf>
    <xf numFmtId="182" fontId="11" fillId="0" borderId="1" xfId="0" applyNumberFormat="1" applyFont="1" applyBorder="1" applyAlignment="1">
      <alignment horizontal="right" vertical="center" wrapText="1"/>
    </xf>
    <xf numFmtId="177" fontId="14" fillId="0" borderId="25" xfId="7" applyNumberFormat="1" applyFont="1" applyFill="1" applyBorder="1" applyAlignment="1">
      <alignment horizontal="right" vertical="center" wrapText="1"/>
    </xf>
    <xf numFmtId="182" fontId="14" fillId="0" borderId="4" xfId="7" applyNumberFormat="1" applyFont="1" applyFill="1" applyBorder="1" applyAlignment="1">
      <alignment horizontal="right" vertical="center" wrapText="1"/>
    </xf>
    <xf numFmtId="182" fontId="14" fillId="0" borderId="1" xfId="7" applyNumberFormat="1" applyFont="1" applyFill="1" applyBorder="1" applyAlignment="1">
      <alignment horizontal="right" vertical="center" wrapText="1"/>
    </xf>
    <xf numFmtId="181" fontId="14" fillId="0" borderId="47" xfId="7" applyNumberFormat="1" applyFont="1" applyFill="1" applyBorder="1" applyAlignment="1">
      <alignment horizontal="right" vertical="center" wrapText="1"/>
    </xf>
    <xf numFmtId="178" fontId="14" fillId="0" borderId="4" xfId="7" applyNumberFormat="1" applyFont="1" applyFill="1" applyBorder="1" applyAlignment="1">
      <alignment horizontal="right" vertical="center" wrapText="1"/>
    </xf>
    <xf numFmtId="178" fontId="14" fillId="0" borderId="1" xfId="7" applyNumberFormat="1" applyFont="1" applyFill="1" applyBorder="1" applyAlignment="1">
      <alignment horizontal="right" vertical="center" wrapText="1"/>
    </xf>
    <xf numFmtId="178" fontId="14" fillId="0" borderId="25" xfId="7" applyNumberFormat="1" applyFont="1" applyFill="1" applyBorder="1" applyAlignment="1">
      <alignment horizontal="right" vertical="center" wrapText="1"/>
    </xf>
    <xf numFmtId="178" fontId="14" fillId="0" borderId="20" xfId="7" applyNumberFormat="1" applyFont="1" applyFill="1" applyBorder="1" applyAlignment="1">
      <alignment horizontal="right" vertical="center" wrapText="1"/>
    </xf>
    <xf numFmtId="180" fontId="14" fillId="0" borderId="1" xfId="7" applyNumberFormat="1" applyFont="1" applyFill="1" applyBorder="1" applyAlignment="1">
      <alignment horizontal="right" vertical="center" wrapText="1"/>
    </xf>
    <xf numFmtId="180" fontId="14" fillId="0" borderId="32" xfId="7" applyNumberFormat="1" applyFont="1" applyFill="1" applyBorder="1" applyAlignment="1">
      <alignment horizontal="right" vertical="center" wrapText="1"/>
    </xf>
    <xf numFmtId="0" fontId="14" fillId="0" borderId="35" xfId="7" applyFont="1" applyFill="1" applyBorder="1" applyAlignment="1">
      <alignment horizontal="center" vertical="center" wrapText="1"/>
    </xf>
    <xf numFmtId="179" fontId="0" fillId="0" borderId="1" xfId="0" applyNumberFormat="1" applyBorder="1" applyAlignment="1">
      <alignment vertical="center" wrapText="1"/>
    </xf>
    <xf numFmtId="182" fontId="0" fillId="0" borderId="1" xfId="0" applyNumberFormat="1" applyBorder="1" applyAlignment="1">
      <alignment vertical="center"/>
    </xf>
    <xf numFmtId="0" fontId="11" fillId="0" borderId="1" xfId="0" applyFont="1" applyBorder="1" applyAlignment="1">
      <alignment vertical="center" wrapText="1"/>
    </xf>
    <xf numFmtId="182" fontId="28" fillId="0" borderId="1" xfId="0" applyNumberFormat="1" applyFont="1" applyBorder="1" applyAlignment="1">
      <alignment horizontal="right" vertical="center" wrapText="1"/>
    </xf>
    <xf numFmtId="0" fontId="28" fillId="0" borderId="1" xfId="0" applyFont="1" applyBorder="1" applyAlignment="1">
      <alignment horizontal="right" vertical="center" wrapText="1"/>
    </xf>
    <xf numFmtId="0" fontId="11" fillId="0" borderId="1" xfId="0" applyFont="1" applyBorder="1" applyAlignment="1">
      <alignment horizontal="right" vertical="center" wrapText="1"/>
    </xf>
    <xf numFmtId="182" fontId="29" fillId="0" borderId="1" xfId="0" applyNumberFormat="1" applyFont="1" applyBorder="1" applyAlignment="1">
      <alignment horizontal="right" vertical="center" wrapText="1"/>
    </xf>
    <xf numFmtId="183" fontId="11" fillId="0" borderId="1" xfId="0" applyNumberFormat="1" applyFont="1" applyBorder="1" applyAlignment="1">
      <alignment horizontal="right" vertical="center" wrapText="1"/>
    </xf>
    <xf numFmtId="183" fontId="29" fillId="0" borderId="1" xfId="0" applyNumberFormat="1" applyFont="1" applyBorder="1" applyAlignment="1">
      <alignment horizontal="right" vertical="center" wrapText="1"/>
    </xf>
    <xf numFmtId="182" fontId="22" fillId="0" borderId="1" xfId="0" applyNumberFormat="1" applyFont="1" applyBorder="1" applyAlignment="1">
      <alignment vertical="center" wrapText="1"/>
    </xf>
    <xf numFmtId="182" fontId="36" fillId="0" borderId="1" xfId="0" applyNumberFormat="1" applyFont="1" applyBorder="1" applyAlignment="1">
      <alignment horizontal="right" vertical="center" wrapText="1"/>
    </xf>
    <xf numFmtId="0" fontId="36" fillId="0" borderId="1" xfId="0" applyFont="1" applyBorder="1" applyAlignment="1">
      <alignment horizontal="right" vertical="center" wrapText="1"/>
    </xf>
    <xf numFmtId="183" fontId="28" fillId="0" borderId="1" xfId="0" applyNumberFormat="1" applyFont="1" applyBorder="1" applyAlignment="1">
      <alignment horizontal="right" vertical="center" wrapText="1"/>
    </xf>
    <xf numFmtId="0" fontId="22" fillId="2" borderId="1" xfId="0" applyFont="1" applyFill="1" applyBorder="1" applyAlignment="1">
      <alignment horizontal="center" vertical="center" wrapText="1"/>
    </xf>
    <xf numFmtId="179" fontId="22" fillId="0" borderId="1" xfId="0" applyNumberFormat="1" applyFont="1" applyBorder="1" applyAlignment="1">
      <alignment vertical="center" wrapText="1"/>
    </xf>
    <xf numFmtId="179" fontId="29" fillId="0" borderId="1" xfId="0" applyNumberFormat="1" applyFont="1" applyBorder="1" applyAlignment="1">
      <alignment horizontal="right" vertical="center"/>
    </xf>
    <xf numFmtId="179" fontId="11" fillId="0" borderId="1" xfId="0" applyNumberFormat="1" applyFont="1" applyBorder="1" applyAlignment="1">
      <alignment horizontal="right" vertical="center"/>
    </xf>
    <xf numFmtId="179" fontId="11" fillId="0" borderId="1" xfId="0" applyNumberFormat="1" applyFont="1" applyBorder="1" applyAlignment="1">
      <alignment vertical="center" wrapText="1"/>
    </xf>
    <xf numFmtId="0" fontId="14" fillId="0" borderId="1" xfId="2" applyFont="1" applyBorder="1" applyAlignment="1">
      <alignment horizontal="center" vertical="center"/>
    </xf>
    <xf numFmtId="178" fontId="14" fillId="0" borderId="1" xfId="2" applyNumberFormat="1" applyFont="1" applyBorder="1" applyAlignment="1">
      <alignment horizontal="right" vertical="center" wrapText="1"/>
    </xf>
    <xf numFmtId="178" fontId="14" fillId="0" borderId="22" xfId="2" applyNumberFormat="1" applyFont="1" applyBorder="1" applyAlignment="1">
      <alignment horizontal="right" vertical="center" wrapText="1"/>
    </xf>
    <xf numFmtId="178" fontId="14" fillId="0" borderId="4" xfId="2" applyNumberFormat="1" applyFont="1" applyBorder="1" applyAlignment="1">
      <alignment horizontal="right" vertical="center" wrapText="1"/>
    </xf>
    <xf numFmtId="178" fontId="14" fillId="0" borderId="34" xfId="2" applyNumberFormat="1" applyFont="1" applyBorder="1" applyAlignment="1">
      <alignment horizontal="right" vertical="center" wrapText="1"/>
    </xf>
    <xf numFmtId="0" fontId="19" fillId="0" borderId="20" xfId="7" applyFont="1" applyFill="1" applyBorder="1" applyAlignment="1">
      <alignment vertical="center" wrapText="1"/>
    </xf>
    <xf numFmtId="177" fontId="14" fillId="0" borderId="62" xfId="7" applyNumberFormat="1" applyFont="1" applyFill="1" applyBorder="1" applyAlignment="1">
      <alignment horizontal="right" vertical="center"/>
    </xf>
    <xf numFmtId="0" fontId="14" fillId="0" borderId="20" xfId="7" applyFont="1" applyFill="1" applyBorder="1" applyAlignment="1">
      <alignment horizontal="center" vertical="center"/>
    </xf>
    <xf numFmtId="176" fontId="14" fillId="0" borderId="20" xfId="7" applyNumberFormat="1" applyFont="1" applyFill="1" applyBorder="1" applyAlignment="1">
      <alignment horizontal="right" vertical="center"/>
    </xf>
    <xf numFmtId="176" fontId="14" fillId="0" borderId="62" xfId="7" applyNumberFormat="1" applyFont="1" applyFill="1" applyBorder="1" applyAlignment="1">
      <alignment horizontal="right" vertical="center"/>
    </xf>
    <xf numFmtId="0" fontId="14" fillId="3" borderId="28" xfId="7" applyFont="1" applyFill="1" applyBorder="1" applyAlignment="1">
      <alignment horizontal="left" vertical="center" wrapText="1"/>
    </xf>
    <xf numFmtId="0" fontId="14" fillId="3" borderId="29" xfId="7" applyFont="1" applyFill="1" applyBorder="1" applyAlignment="1">
      <alignment horizontal="left" vertical="center" wrapText="1"/>
    </xf>
    <xf numFmtId="0" fontId="14" fillId="3" borderId="9" xfId="7" applyFont="1" applyFill="1" applyBorder="1" applyAlignment="1">
      <alignment horizontal="left" vertical="center" wrapText="1"/>
    </xf>
    <xf numFmtId="0" fontId="21" fillId="0" borderId="0" xfId="7" applyFont="1" applyAlignment="1">
      <alignment horizontal="left" vertical="center"/>
    </xf>
    <xf numFmtId="0" fontId="18" fillId="6" borderId="8" xfId="7" applyFont="1" applyFill="1" applyBorder="1" applyAlignment="1">
      <alignment horizontal="center" vertical="center"/>
    </xf>
    <xf numFmtId="0" fontId="18" fillId="6" borderId="9" xfId="7" applyFont="1" applyFill="1" applyBorder="1" applyAlignment="1">
      <alignment horizontal="center" vertical="center"/>
    </xf>
    <xf numFmtId="0" fontId="18" fillId="6" borderId="10" xfId="7" applyFont="1" applyFill="1" applyBorder="1" applyAlignment="1">
      <alignment horizontal="center" vertical="center"/>
    </xf>
    <xf numFmtId="0" fontId="18" fillId="6" borderId="8" xfId="7" applyFont="1" applyFill="1" applyBorder="1" applyAlignment="1">
      <alignment horizontal="center" vertical="center" wrapText="1"/>
    </xf>
    <xf numFmtId="0" fontId="18" fillId="6" borderId="38" xfId="7" applyFont="1" applyFill="1" applyBorder="1" applyAlignment="1">
      <alignment horizontal="center" vertical="center" wrapText="1"/>
    </xf>
    <xf numFmtId="0" fontId="18" fillId="6" borderId="39" xfId="7" applyFont="1" applyFill="1" applyBorder="1" applyAlignment="1">
      <alignment horizontal="center" vertical="center" wrapText="1"/>
    </xf>
    <xf numFmtId="0" fontId="18" fillId="3" borderId="37" xfId="7" applyFont="1" applyFill="1" applyBorder="1" applyAlignment="1">
      <alignment horizontal="center" vertical="center"/>
    </xf>
    <xf numFmtId="0" fontId="18" fillId="3" borderId="38" xfId="7" applyFont="1" applyFill="1" applyBorder="1" applyAlignment="1">
      <alignment horizontal="center" vertical="center"/>
    </xf>
    <xf numFmtId="0" fontId="18" fillId="3" borderId="39" xfId="7" applyFont="1" applyFill="1" applyBorder="1" applyAlignment="1">
      <alignment horizontal="center" vertical="center"/>
    </xf>
    <xf numFmtId="0" fontId="18" fillId="3" borderId="37" xfId="7" applyFont="1" applyFill="1" applyBorder="1" applyAlignment="1">
      <alignment horizontal="center" vertical="center" shrinkToFit="1"/>
    </xf>
    <xf numFmtId="0" fontId="18" fillId="3" borderId="38" xfId="7" applyFont="1" applyFill="1" applyBorder="1" applyAlignment="1">
      <alignment horizontal="center" vertical="center" shrinkToFit="1"/>
    </xf>
    <xf numFmtId="0" fontId="18" fillId="3" borderId="39" xfId="7" applyFont="1" applyFill="1" applyBorder="1" applyAlignment="1">
      <alignment horizontal="center" vertical="center" shrinkToFit="1"/>
    </xf>
    <xf numFmtId="0" fontId="14" fillId="3" borderId="49" xfId="7" applyFont="1" applyFill="1" applyBorder="1" applyAlignment="1">
      <alignment horizontal="left" vertical="center" wrapText="1"/>
    </xf>
    <xf numFmtId="0" fontId="14" fillId="3" borderId="46" xfId="7" applyFont="1" applyFill="1" applyBorder="1" applyAlignment="1">
      <alignment horizontal="left" vertical="center" wrapText="1"/>
    </xf>
    <xf numFmtId="0" fontId="14" fillId="3" borderId="47" xfId="7" applyFont="1" applyFill="1" applyBorder="1" applyAlignment="1">
      <alignment horizontal="left" vertical="center" wrapText="1"/>
    </xf>
    <xf numFmtId="0" fontId="16" fillId="0" borderId="0" xfId="7" applyFont="1" applyAlignment="1">
      <alignment horizontal="center" vertical="top" textRotation="180"/>
    </xf>
    <xf numFmtId="0" fontId="19" fillId="3" borderId="30" xfId="7" applyFont="1" applyFill="1" applyBorder="1" applyAlignment="1">
      <alignment horizontal="left" vertical="center" wrapText="1"/>
    </xf>
    <xf numFmtId="0" fontId="19" fillId="3" borderId="51" xfId="7" applyFont="1" applyFill="1" applyBorder="1" applyAlignment="1">
      <alignment horizontal="left" vertical="center" wrapText="1"/>
    </xf>
    <xf numFmtId="0" fontId="19" fillId="3" borderId="31" xfId="7" applyFont="1" applyFill="1" applyBorder="1" applyAlignment="1">
      <alignment horizontal="left" vertical="center" wrapText="1"/>
    </xf>
    <xf numFmtId="0" fontId="19" fillId="3" borderId="32" xfId="7" applyFont="1" applyFill="1" applyBorder="1" applyAlignment="1">
      <alignment horizontal="left" vertical="center" wrapText="1"/>
    </xf>
    <xf numFmtId="0" fontId="14" fillId="3" borderId="30" xfId="7" applyFont="1" applyFill="1" applyBorder="1" applyAlignment="1">
      <alignment horizontal="left" vertical="center" wrapText="1"/>
    </xf>
    <xf numFmtId="0" fontId="14" fillId="3" borderId="31" xfId="7" applyFont="1" applyFill="1" applyBorder="1" applyAlignment="1">
      <alignment horizontal="left" vertical="center" wrapText="1"/>
    </xf>
    <xf numFmtId="0" fontId="14" fillId="3" borderId="32" xfId="7" applyFont="1" applyFill="1" applyBorder="1" applyAlignment="1">
      <alignment horizontal="left" vertical="center" wrapText="1"/>
    </xf>
    <xf numFmtId="0" fontId="14" fillId="3" borderId="0" xfId="7" applyFont="1" applyFill="1" applyAlignment="1">
      <alignment horizontal="left" vertical="center" wrapText="1"/>
    </xf>
    <xf numFmtId="0" fontId="14" fillId="3" borderId="50" xfId="7" applyFont="1" applyFill="1" applyBorder="1" applyAlignment="1">
      <alignment horizontal="left" vertical="center" wrapText="1"/>
    </xf>
    <xf numFmtId="0" fontId="19" fillId="3" borderId="46" xfId="7" applyFont="1" applyFill="1" applyBorder="1" applyAlignment="1">
      <alignment horizontal="left" vertical="center" wrapText="1"/>
    </xf>
    <xf numFmtId="0" fontId="19" fillId="3" borderId="47" xfId="7" applyFont="1" applyFill="1" applyBorder="1" applyAlignment="1">
      <alignment horizontal="left" vertical="center" wrapText="1"/>
    </xf>
    <xf numFmtId="0" fontId="18" fillId="6" borderId="38" xfId="7" applyFont="1" applyFill="1" applyBorder="1" applyAlignment="1">
      <alignment horizontal="center" vertical="center"/>
    </xf>
    <xf numFmtId="0" fontId="18" fillId="6" borderId="39" xfId="7" applyFont="1" applyFill="1" applyBorder="1" applyAlignment="1">
      <alignment horizontal="center" vertical="center"/>
    </xf>
    <xf numFmtId="0" fontId="14" fillId="3" borderId="61" xfId="7" applyFont="1" applyFill="1" applyBorder="1" applyAlignment="1">
      <alignment horizontal="left" vertical="center" wrapText="1"/>
    </xf>
    <xf numFmtId="0" fontId="14" fillId="3" borderId="10" xfId="7" applyFont="1" applyFill="1" applyBorder="1" applyAlignment="1">
      <alignment horizontal="left" vertical="center" wrapText="1"/>
    </xf>
    <xf numFmtId="0" fontId="14" fillId="3" borderId="27" xfId="7" applyFont="1" applyFill="1" applyBorder="1" applyAlignment="1">
      <alignment horizontal="left" vertical="center" wrapText="1"/>
    </xf>
    <xf numFmtId="0" fontId="19" fillId="3" borderId="49" xfId="7" applyFont="1" applyFill="1" applyBorder="1" applyAlignment="1">
      <alignment horizontal="left" vertical="center" wrapText="1"/>
    </xf>
    <xf numFmtId="0" fontId="14" fillId="3" borderId="28" xfId="2" applyFont="1" applyFill="1" applyBorder="1" applyAlignment="1">
      <alignment horizontal="left" vertical="center" wrapText="1"/>
    </xf>
    <xf numFmtId="0" fontId="14" fillId="3" borderId="29" xfId="2" applyFont="1" applyFill="1" applyBorder="1" applyAlignment="1">
      <alignment horizontal="left" vertical="center" wrapText="1"/>
    </xf>
    <xf numFmtId="0" fontId="14" fillId="3" borderId="9" xfId="2" applyFont="1" applyFill="1" applyBorder="1" applyAlignment="1">
      <alignment horizontal="left" vertical="center" wrapText="1"/>
    </xf>
    <xf numFmtId="0" fontId="14" fillId="3" borderId="10" xfId="2" applyFont="1" applyFill="1" applyBorder="1" applyAlignment="1">
      <alignment horizontal="left" vertical="center" wrapText="1"/>
    </xf>
    <xf numFmtId="0" fontId="21" fillId="0" borderId="0" xfId="2" applyFont="1" applyAlignment="1">
      <alignment horizontal="left" vertical="center"/>
    </xf>
    <xf numFmtId="0" fontId="18" fillId="6" borderId="8" xfId="2" applyFont="1" applyFill="1" applyBorder="1" applyAlignment="1">
      <alignment horizontal="center" vertical="center"/>
    </xf>
    <xf numFmtId="0" fontId="18" fillId="6" borderId="9" xfId="2" applyFont="1" applyFill="1" applyBorder="1" applyAlignment="1">
      <alignment horizontal="center" vertical="center"/>
    </xf>
    <xf numFmtId="0" fontId="18" fillId="6" borderId="10" xfId="2" applyFont="1" applyFill="1" applyBorder="1" applyAlignment="1">
      <alignment horizontal="center" vertical="center"/>
    </xf>
    <xf numFmtId="0" fontId="18" fillId="6" borderId="8" xfId="2" applyFont="1" applyFill="1" applyBorder="1" applyAlignment="1">
      <alignment horizontal="center" vertical="center" wrapText="1"/>
    </xf>
    <xf numFmtId="0" fontId="18" fillId="6" borderId="38" xfId="2" applyFont="1" applyFill="1" applyBorder="1" applyAlignment="1">
      <alignment horizontal="center" vertical="center" wrapText="1"/>
    </xf>
    <xf numFmtId="0" fontId="18" fillId="6" borderId="39" xfId="2" applyFont="1" applyFill="1" applyBorder="1" applyAlignment="1">
      <alignment horizontal="center" vertical="center" wrapText="1"/>
    </xf>
    <xf numFmtId="0" fontId="18" fillId="3" borderId="37" xfId="2" applyFont="1" applyFill="1" applyBorder="1" applyAlignment="1">
      <alignment horizontal="center" vertical="center"/>
    </xf>
    <xf numFmtId="0" fontId="18" fillId="3" borderId="38" xfId="2" applyFont="1" applyFill="1" applyBorder="1" applyAlignment="1">
      <alignment horizontal="center" vertical="center"/>
    </xf>
    <xf numFmtId="0" fontId="18" fillId="3" borderId="39" xfId="2" applyFont="1" applyFill="1" applyBorder="1" applyAlignment="1">
      <alignment horizontal="center" vertical="center"/>
    </xf>
    <xf numFmtId="0" fontId="18" fillId="3" borderId="37" xfId="2" applyFont="1" applyFill="1" applyBorder="1" applyAlignment="1">
      <alignment horizontal="center" vertical="center" shrinkToFit="1"/>
    </xf>
    <xf numFmtId="0" fontId="18" fillId="3" borderId="38" xfId="2" applyFont="1" applyFill="1" applyBorder="1" applyAlignment="1">
      <alignment horizontal="center" vertical="center" shrinkToFit="1"/>
    </xf>
    <xf numFmtId="0" fontId="18" fillId="3" borderId="39" xfId="2" applyFont="1" applyFill="1" applyBorder="1" applyAlignment="1">
      <alignment horizontal="center" vertical="center" shrinkToFit="1"/>
    </xf>
    <xf numFmtId="0" fontId="16" fillId="0" borderId="0" xfId="2" applyFont="1" applyAlignment="1">
      <alignment horizontal="center" vertical="top" textRotation="180"/>
    </xf>
    <xf numFmtId="0" fontId="14" fillId="3" borderId="49" xfId="2" applyFont="1" applyFill="1" applyBorder="1" applyAlignment="1">
      <alignment horizontal="left" vertical="center" wrapText="1"/>
    </xf>
    <xf numFmtId="0" fontId="14" fillId="3" borderId="46" xfId="2" applyFont="1" applyFill="1" applyBorder="1" applyAlignment="1">
      <alignment horizontal="left" vertical="center" wrapText="1"/>
    </xf>
    <xf numFmtId="0" fontId="14" fillId="3" borderId="47" xfId="2" applyFont="1" applyFill="1" applyBorder="1" applyAlignment="1">
      <alignment horizontal="left" vertical="center" wrapText="1"/>
    </xf>
    <xf numFmtId="0" fontId="19" fillId="3" borderId="30" xfId="2" applyFont="1" applyFill="1" applyBorder="1" applyAlignment="1">
      <alignment horizontal="left" vertical="center" wrapText="1"/>
    </xf>
    <xf numFmtId="0" fontId="19" fillId="3" borderId="51" xfId="2" applyFont="1" applyFill="1" applyBorder="1" applyAlignment="1">
      <alignment horizontal="left" vertical="center" wrapText="1"/>
    </xf>
    <xf numFmtId="0" fontId="19" fillId="3" borderId="31" xfId="2" applyFont="1" applyFill="1" applyBorder="1" applyAlignment="1">
      <alignment horizontal="left" vertical="center" wrapText="1"/>
    </xf>
    <xf numFmtId="0" fontId="19" fillId="3" borderId="32"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4" fillId="3" borderId="32" xfId="2" applyFont="1" applyFill="1" applyBorder="1" applyAlignment="1">
      <alignment horizontal="left" vertical="center" wrapText="1"/>
    </xf>
    <xf numFmtId="0" fontId="14" fillId="3" borderId="0" xfId="2" applyFont="1" applyFill="1" applyBorder="1" applyAlignment="1">
      <alignment horizontal="left" vertical="center" wrapText="1"/>
    </xf>
    <xf numFmtId="0" fontId="14" fillId="3" borderId="50" xfId="2" applyFont="1" applyFill="1" applyBorder="1" applyAlignment="1">
      <alignment horizontal="left" vertical="center" wrapText="1"/>
    </xf>
    <xf numFmtId="0" fontId="19" fillId="3" borderId="46" xfId="2" applyFont="1" applyFill="1" applyBorder="1" applyAlignment="1">
      <alignment horizontal="left" vertical="center" wrapText="1"/>
    </xf>
    <xf numFmtId="0" fontId="19" fillId="3" borderId="47" xfId="2" applyFont="1" applyFill="1" applyBorder="1" applyAlignment="1">
      <alignment horizontal="left" vertical="center" wrapText="1"/>
    </xf>
    <xf numFmtId="0" fontId="18" fillId="3" borderId="37" xfId="2" applyFont="1" applyFill="1" applyBorder="1" applyAlignment="1">
      <alignment horizontal="left" vertical="center" wrapText="1"/>
    </xf>
    <xf numFmtId="0" fontId="18" fillId="3" borderId="38" xfId="2" applyFont="1" applyFill="1" applyBorder="1" applyAlignment="1">
      <alignment horizontal="left" vertical="center" wrapText="1"/>
    </xf>
    <xf numFmtId="0" fontId="18" fillId="3" borderId="39" xfId="2" applyFont="1" applyFill="1" applyBorder="1" applyAlignment="1">
      <alignment horizontal="left" vertical="center" wrapText="1"/>
    </xf>
    <xf numFmtId="0" fontId="18" fillId="3" borderId="37" xfId="2" applyFont="1" applyFill="1" applyBorder="1" applyAlignment="1">
      <alignment horizontal="center" vertical="center" wrapText="1"/>
    </xf>
    <xf numFmtId="0" fontId="18" fillId="3" borderId="38" xfId="2" applyFont="1" applyFill="1" applyBorder="1" applyAlignment="1">
      <alignment horizontal="center" vertical="center" wrapText="1"/>
    </xf>
    <xf numFmtId="0" fontId="18" fillId="3" borderId="39" xfId="2" applyFont="1" applyFill="1" applyBorder="1" applyAlignment="1">
      <alignment horizontal="center" vertical="center" wrapText="1"/>
    </xf>
    <xf numFmtId="0" fontId="18" fillId="6" borderId="37" xfId="2" applyFont="1" applyFill="1" applyBorder="1" applyAlignment="1">
      <alignment horizontal="center" vertical="center" wrapText="1"/>
    </xf>
    <xf numFmtId="0" fontId="19" fillId="3" borderId="27" xfId="2" applyFont="1" applyFill="1" applyBorder="1" applyAlignment="1">
      <alignment horizontal="left" vertical="center" wrapText="1"/>
    </xf>
    <xf numFmtId="0" fontId="19" fillId="3" borderId="28" xfId="2" applyFont="1" applyFill="1" applyBorder="1" applyAlignment="1">
      <alignment horizontal="left" vertical="center" wrapText="1"/>
    </xf>
    <xf numFmtId="0" fontId="19" fillId="3" borderId="29" xfId="2" applyFont="1" applyFill="1" applyBorder="1" applyAlignment="1">
      <alignment horizontal="left" vertical="center" wrapText="1"/>
    </xf>
    <xf numFmtId="0" fontId="14" fillId="3" borderId="45" xfId="2" applyFont="1" applyFill="1" applyBorder="1" applyAlignment="1">
      <alignment horizontal="left" vertical="center" wrapText="1"/>
    </xf>
    <xf numFmtId="0" fontId="14" fillId="3" borderId="18"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8" fillId="3" borderId="37" xfId="2" applyFont="1" applyFill="1" applyBorder="1" applyAlignment="1">
      <alignment horizontal="center" vertical="center" wrapText="1" shrinkToFit="1"/>
    </xf>
    <xf numFmtId="0" fontId="18" fillId="3" borderId="38" xfId="2" applyFont="1" applyFill="1" applyBorder="1" applyAlignment="1">
      <alignment horizontal="center" vertical="center" wrapText="1" shrinkToFit="1"/>
    </xf>
    <xf numFmtId="0" fontId="18" fillId="3" borderId="39" xfId="2" applyFont="1" applyFill="1" applyBorder="1" applyAlignment="1">
      <alignment horizontal="center" vertical="center" wrapText="1" shrinkToFit="1"/>
    </xf>
    <xf numFmtId="0" fontId="14" fillId="3" borderId="48" xfId="2" applyFont="1" applyFill="1" applyBorder="1" applyAlignment="1">
      <alignment horizontal="left" vertical="center" wrapText="1"/>
    </xf>
    <xf numFmtId="0" fontId="14" fillId="3" borderId="16" xfId="2" applyFont="1" applyFill="1" applyBorder="1" applyAlignment="1">
      <alignment horizontal="left" vertical="center" wrapText="1"/>
    </xf>
    <xf numFmtId="0" fontId="14" fillId="3" borderId="17" xfId="2" applyFont="1" applyFill="1" applyBorder="1" applyAlignment="1">
      <alignment horizontal="left" vertical="center" wrapText="1"/>
    </xf>
    <xf numFmtId="0" fontId="18" fillId="3" borderId="37" xfId="2" applyFont="1" applyFill="1" applyBorder="1" applyAlignment="1">
      <alignment horizontal="left" vertical="center" wrapText="1" shrinkToFit="1"/>
    </xf>
    <xf numFmtId="0" fontId="18" fillId="3" borderId="38" xfId="2" applyFont="1" applyFill="1" applyBorder="1" applyAlignment="1">
      <alignment horizontal="left" vertical="center" wrapText="1" shrinkToFit="1"/>
    </xf>
    <xf numFmtId="0" fontId="18" fillId="3" borderId="39" xfId="2" applyFont="1" applyFill="1" applyBorder="1" applyAlignment="1">
      <alignment horizontal="left" vertical="center" wrapText="1" shrinkToFit="1"/>
    </xf>
    <xf numFmtId="0" fontId="14" fillId="3" borderId="56" xfId="7" applyFont="1" applyFill="1" applyBorder="1" applyAlignment="1">
      <alignment horizontal="left" vertical="center" wrapText="1"/>
    </xf>
    <xf numFmtId="0" fontId="3" fillId="2" borderId="1" xfId="5" applyFill="1" applyBorder="1" applyAlignment="1">
      <alignment horizontal="left" vertical="center" wrapText="1"/>
    </xf>
    <xf numFmtId="0" fontId="11" fillId="2" borderId="1" xfId="5" applyFont="1" applyFill="1" applyBorder="1" applyAlignment="1">
      <alignment horizontal="left" vertical="center" wrapText="1"/>
    </xf>
    <xf numFmtId="0" fontId="3" fillId="2" borderId="2" xfId="5" applyFill="1" applyBorder="1" applyAlignment="1">
      <alignment horizontal="left" vertical="center" wrapText="1"/>
    </xf>
    <xf numFmtId="0" fontId="3" fillId="2" borderId="4" xfId="5" applyFill="1" applyBorder="1" applyAlignment="1">
      <alignment horizontal="left" vertical="center" wrapText="1"/>
    </xf>
    <xf numFmtId="0" fontId="3" fillId="2" borderId="2" xfId="5" applyFill="1" applyBorder="1" applyAlignment="1">
      <alignment horizontal="center" vertical="center" wrapText="1"/>
    </xf>
    <xf numFmtId="0" fontId="3" fillId="2" borderId="4" xfId="5"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3" fillId="2" borderId="31" xfId="5"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30" xfId="0" applyFont="1" applyFill="1" applyBorder="1" applyAlignment="1">
      <alignment horizontal="center" vertical="center" wrapText="1"/>
    </xf>
    <xf numFmtId="0" fontId="22" fillId="2" borderId="3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22" fillId="2" borderId="63"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57" xfId="0" applyFont="1" applyFill="1" applyBorder="1" applyAlignment="1">
      <alignment horizontal="center" vertical="center" wrapText="1"/>
    </xf>
    <xf numFmtId="0" fontId="22" fillId="2" borderId="2" xfId="0" applyFont="1" applyFill="1" applyBorder="1" applyAlignment="1">
      <alignment vertical="center" wrapText="1"/>
    </xf>
    <xf numFmtId="0" fontId="22" fillId="2" borderId="4" xfId="0" applyFont="1" applyFill="1" applyBorder="1" applyAlignment="1">
      <alignment vertical="center" wrapText="1"/>
    </xf>
    <xf numFmtId="0" fontId="22" fillId="2" borderId="3" xfId="0" applyFont="1" applyFill="1" applyBorder="1" applyAlignment="1">
      <alignment vertical="center" wrapText="1"/>
    </xf>
    <xf numFmtId="0" fontId="11" fillId="2" borderId="1" xfId="2" applyFont="1" applyFill="1" applyBorder="1" applyAlignment="1">
      <alignment horizontal="left" vertical="center" wrapText="1"/>
    </xf>
    <xf numFmtId="0" fontId="4" fillId="2" borderId="1" xfId="2" applyFill="1" applyBorder="1" applyAlignment="1">
      <alignment horizontal="left" vertical="center" wrapText="1"/>
    </xf>
    <xf numFmtId="0" fontId="4" fillId="2" borderId="2" xfId="2" applyFill="1" applyBorder="1" applyAlignment="1">
      <alignment horizontal="left" vertical="center" wrapText="1"/>
    </xf>
    <xf numFmtId="0" fontId="4" fillId="2" borderId="4" xfId="2" applyFill="1" applyBorder="1" applyAlignment="1">
      <alignment horizontal="left" vertical="center" wrapText="1"/>
    </xf>
    <xf numFmtId="0" fontId="4" fillId="2" borderId="2" xfId="2" applyFill="1" applyBorder="1" applyAlignment="1">
      <alignment horizontal="center" vertical="center" wrapText="1"/>
    </xf>
    <xf numFmtId="0" fontId="4" fillId="2" borderId="4" xfId="2" applyFill="1" applyBorder="1" applyAlignment="1">
      <alignment horizontal="center" vertical="center" wrapText="1"/>
    </xf>
    <xf numFmtId="0" fontId="4" fillId="2" borderId="31" xfId="2" applyFill="1" applyBorder="1" applyAlignment="1">
      <alignment horizontal="center" vertical="center" wrapText="1"/>
    </xf>
    <xf numFmtId="0" fontId="11" fillId="2" borderId="1" xfId="7" applyFont="1" applyFill="1" applyBorder="1" applyAlignment="1">
      <alignment horizontal="left" vertical="center" wrapText="1"/>
    </xf>
    <xf numFmtId="0" fontId="1" fillId="2" borderId="1" xfId="7" applyFill="1" applyBorder="1" applyAlignment="1">
      <alignment horizontal="left" vertical="center" wrapText="1"/>
    </xf>
    <xf numFmtId="0" fontId="1" fillId="2" borderId="2" xfId="7" applyFill="1" applyBorder="1" applyAlignment="1">
      <alignment horizontal="left" vertical="center" wrapText="1"/>
    </xf>
    <xf numFmtId="0" fontId="1" fillId="2" borderId="4" xfId="7" applyFill="1" applyBorder="1" applyAlignment="1">
      <alignment horizontal="left" vertical="center" wrapText="1"/>
    </xf>
    <xf numFmtId="0" fontId="1" fillId="2" borderId="30" xfId="7" applyFill="1" applyBorder="1" applyAlignment="1">
      <alignment horizontal="center" vertical="center" wrapText="1"/>
    </xf>
    <xf numFmtId="0" fontId="1" fillId="2" borderId="31" xfId="7" applyFill="1" applyBorder="1" applyAlignment="1">
      <alignment horizontal="center" vertical="center" wrapText="1"/>
    </xf>
    <xf numFmtId="0" fontId="1" fillId="2" borderId="6" xfId="7" applyFill="1" applyBorder="1" applyAlignment="1">
      <alignment horizontal="center" vertical="center" wrapText="1"/>
    </xf>
    <xf numFmtId="0" fontId="1" fillId="2" borderId="2" xfId="7" applyFill="1" applyBorder="1" applyAlignment="1">
      <alignment horizontal="center" vertical="center" wrapText="1"/>
    </xf>
    <xf numFmtId="0" fontId="1" fillId="2" borderId="4" xfId="7" applyFill="1" applyBorder="1" applyAlignment="1">
      <alignment horizontal="center" vertical="center" wrapText="1"/>
    </xf>
    <xf numFmtId="0" fontId="22" fillId="2" borderId="3"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22" fillId="2" borderId="1" xfId="0" applyFont="1" applyFill="1" applyBorder="1" applyAlignment="1">
      <alignment vertical="center" wrapText="1"/>
    </xf>
  </cellXfs>
  <cellStyles count="8">
    <cellStyle name="標準" xfId="0" builtinId="0"/>
    <cellStyle name="標準 2" xfId="2" xr:uid="{8008C3A3-18A3-46B5-A002-DBF93DCE797F}"/>
    <cellStyle name="標準 2 2" xfId="1" xr:uid="{DA4C13A8-4237-4A89-A99B-FBD31DE4E1AC}"/>
    <cellStyle name="標準 2 2 2" xfId="7" xr:uid="{39107A15-FB46-4246-8C25-8573A4A18CB8}"/>
    <cellStyle name="標準 3" xfId="3" xr:uid="{08D6B2B8-F0EC-4883-A14B-2635732F1080}"/>
    <cellStyle name="標準 3 2" xfId="4" xr:uid="{D4F027E9-D3A7-4B19-9975-1E8479F68350}"/>
    <cellStyle name="標準 4" xfId="5" xr:uid="{7220B28B-9F0D-4EAB-9873-3634144B4CD7}"/>
    <cellStyle name="標準 5" xfId="6" xr:uid="{A1A7558A-AA3B-4FBD-AE8E-43EAF8BDAEB9}"/>
  </cellStyles>
  <dxfs count="4">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C756-DF47-478F-B941-3AABEC43A0CE}">
  <dimension ref="A1:CE156"/>
  <sheetViews>
    <sheetView workbookViewId="0">
      <selection activeCell="A16" sqref="A16"/>
    </sheetView>
  </sheetViews>
  <sheetFormatPr defaultColWidth="9" defaultRowHeight="18"/>
  <cols>
    <col min="1" max="16384" width="9" style="37"/>
  </cols>
  <sheetData>
    <row r="1" spans="1:83">
      <c r="A1" s="37" t="s">
        <v>648</v>
      </c>
      <c r="B1" s="37" t="s">
        <v>649</v>
      </c>
      <c r="C1" s="37" t="s">
        <v>650</v>
      </c>
      <c r="D1" s="37" t="s">
        <v>651</v>
      </c>
      <c r="E1" s="37" t="s">
        <v>652</v>
      </c>
      <c r="F1" s="37" t="s">
        <v>653</v>
      </c>
      <c r="G1" s="37" t="s">
        <v>654</v>
      </c>
      <c r="H1" s="37" t="s">
        <v>655</v>
      </c>
      <c r="I1" s="37" t="s">
        <v>656</v>
      </c>
      <c r="J1" s="37" t="s">
        <v>657</v>
      </c>
      <c r="K1" s="37" t="s">
        <v>658</v>
      </c>
      <c r="L1" s="37" t="s">
        <v>659</v>
      </c>
      <c r="M1" s="37" t="s">
        <v>660</v>
      </c>
      <c r="N1" s="37" t="s">
        <v>661</v>
      </c>
      <c r="O1" s="37" t="s">
        <v>662</v>
      </c>
      <c r="P1" s="37" t="s">
        <v>663</v>
      </c>
      <c r="Q1" s="37" t="s">
        <v>664</v>
      </c>
      <c r="R1" s="37" t="s">
        <v>665</v>
      </c>
      <c r="S1" s="37" t="s">
        <v>666</v>
      </c>
      <c r="T1" s="37" t="s">
        <v>667</v>
      </c>
      <c r="U1" s="37" t="s">
        <v>668</v>
      </c>
      <c r="V1" s="37" t="s">
        <v>669</v>
      </c>
      <c r="W1" s="37" t="s">
        <v>670</v>
      </c>
      <c r="X1" s="37" t="s">
        <v>671</v>
      </c>
      <c r="Y1" s="37" t="s">
        <v>672</v>
      </c>
      <c r="Z1" s="37" t="s">
        <v>673</v>
      </c>
      <c r="AA1" s="37" t="s">
        <v>674</v>
      </c>
      <c r="AB1" s="37" t="s">
        <v>675</v>
      </c>
      <c r="AC1" s="37" t="s">
        <v>676</v>
      </c>
    </row>
    <row r="2" spans="1:83">
      <c r="A2" s="37" t="s">
        <v>677</v>
      </c>
      <c r="B2" s="37" t="s">
        <v>678</v>
      </c>
      <c r="C2" s="37" t="s">
        <v>679</v>
      </c>
      <c r="D2" s="37" t="s">
        <v>680</v>
      </c>
      <c r="E2" s="37" t="s">
        <v>681</v>
      </c>
      <c r="F2" s="37" t="s">
        <v>682</v>
      </c>
      <c r="G2" s="37" t="s">
        <v>683</v>
      </c>
      <c r="H2" s="37" t="s">
        <v>684</v>
      </c>
      <c r="I2" s="37" t="s">
        <v>685</v>
      </c>
      <c r="J2" s="37" t="s">
        <v>686</v>
      </c>
      <c r="K2" s="37" t="s">
        <v>687</v>
      </c>
      <c r="L2" s="37" t="s">
        <v>688</v>
      </c>
      <c r="M2" s="37" t="s">
        <v>689</v>
      </c>
      <c r="N2" s="37" t="s">
        <v>690</v>
      </c>
      <c r="O2" s="37" t="s">
        <v>691</v>
      </c>
      <c r="P2" s="37" t="s">
        <v>692</v>
      </c>
      <c r="Q2" s="37" t="s">
        <v>693</v>
      </c>
      <c r="R2" s="37" t="s">
        <v>694</v>
      </c>
      <c r="S2" s="37" t="s">
        <v>695</v>
      </c>
      <c r="T2" s="37" t="s">
        <v>696</v>
      </c>
      <c r="U2" s="37" t="s">
        <v>697</v>
      </c>
      <c r="V2" s="37" t="s">
        <v>698</v>
      </c>
      <c r="W2" s="37" t="s">
        <v>699</v>
      </c>
      <c r="X2" s="37" t="s">
        <v>700</v>
      </c>
      <c r="Y2" s="37" t="s">
        <v>701</v>
      </c>
      <c r="Z2" s="37" t="s">
        <v>702</v>
      </c>
      <c r="AA2" s="37" t="s">
        <v>703</v>
      </c>
      <c r="AB2" s="37" t="s">
        <v>704</v>
      </c>
      <c r="AC2" s="37" t="s">
        <v>705</v>
      </c>
    </row>
    <row r="4" spans="1:83">
      <c r="A4" s="37" t="s">
        <v>706</v>
      </c>
      <c r="B4" s="37" t="s">
        <v>707</v>
      </c>
      <c r="C4" s="37" t="s">
        <v>708</v>
      </c>
      <c r="D4" s="37" t="s">
        <v>709</v>
      </c>
      <c r="E4" s="37" t="s">
        <v>710</v>
      </c>
      <c r="F4" s="37" t="s">
        <v>711</v>
      </c>
      <c r="G4" s="37" t="s">
        <v>712</v>
      </c>
      <c r="H4" s="37" t="s">
        <v>713</v>
      </c>
      <c r="I4" s="37" t="s">
        <v>714</v>
      </c>
      <c r="J4" s="37" t="s">
        <v>715</v>
      </c>
      <c r="K4" s="37" t="s">
        <v>716</v>
      </c>
      <c r="L4" s="37" t="s">
        <v>717</v>
      </c>
      <c r="M4" s="37" t="s">
        <v>718</v>
      </c>
      <c r="N4" s="37" t="s">
        <v>719</v>
      </c>
      <c r="O4" s="37" t="s">
        <v>720</v>
      </c>
      <c r="P4" s="37" t="s">
        <v>721</v>
      </c>
      <c r="Q4" s="37" t="s">
        <v>722</v>
      </c>
      <c r="R4" s="37" t="s">
        <v>723</v>
      </c>
      <c r="S4" s="37" t="s">
        <v>724</v>
      </c>
      <c r="T4" s="37" t="s">
        <v>725</v>
      </c>
      <c r="U4" s="37" t="s">
        <v>726</v>
      </c>
      <c r="V4" s="37" t="s">
        <v>727</v>
      </c>
      <c r="W4" s="37" t="s">
        <v>728</v>
      </c>
      <c r="X4" s="37" t="s">
        <v>729</v>
      </c>
      <c r="Y4" s="37" t="s">
        <v>730</v>
      </c>
      <c r="Z4" s="37" t="s">
        <v>731</v>
      </c>
      <c r="AA4" s="37" t="s">
        <v>732</v>
      </c>
      <c r="AB4" s="37" t="s">
        <v>733</v>
      </c>
      <c r="AC4" s="37" t="s">
        <v>734</v>
      </c>
      <c r="AD4" s="37" t="s">
        <v>735</v>
      </c>
      <c r="AE4" s="37" t="s">
        <v>736</v>
      </c>
      <c r="AF4" s="37" t="s">
        <v>737</v>
      </c>
      <c r="AG4" s="37" t="s">
        <v>738</v>
      </c>
      <c r="AH4" s="37" t="s">
        <v>739</v>
      </c>
      <c r="AI4" s="37" t="s">
        <v>740</v>
      </c>
      <c r="AJ4" s="37" t="s">
        <v>741</v>
      </c>
      <c r="AK4" s="37" t="s">
        <v>742</v>
      </c>
      <c r="AL4" s="37" t="s">
        <v>743</v>
      </c>
      <c r="AM4" s="37" t="s">
        <v>744</v>
      </c>
      <c r="AN4" s="37" t="s">
        <v>745</v>
      </c>
      <c r="AO4" s="37" t="s">
        <v>746</v>
      </c>
      <c r="AP4" s="37" t="s">
        <v>747</v>
      </c>
      <c r="AQ4" s="37" t="s">
        <v>748</v>
      </c>
      <c r="AR4" s="37" t="s">
        <v>749</v>
      </c>
      <c r="AS4" s="37" t="s">
        <v>750</v>
      </c>
      <c r="AT4" s="37" t="s">
        <v>751</v>
      </c>
      <c r="AU4" s="37" t="s">
        <v>752</v>
      </c>
      <c r="AV4" s="37" t="s">
        <v>753</v>
      </c>
      <c r="AW4" s="37" t="s">
        <v>754</v>
      </c>
      <c r="AX4" s="37" t="s">
        <v>755</v>
      </c>
      <c r="AY4" s="37" t="s">
        <v>756</v>
      </c>
      <c r="AZ4" s="37" t="s">
        <v>757</v>
      </c>
      <c r="BA4" s="37" t="s">
        <v>758</v>
      </c>
      <c r="BB4" s="37" t="s">
        <v>759</v>
      </c>
      <c r="BC4" s="37" t="s">
        <v>760</v>
      </c>
      <c r="BD4" s="37" t="s">
        <v>761</v>
      </c>
      <c r="BE4" s="37" t="s">
        <v>762</v>
      </c>
      <c r="BF4" s="37" t="s">
        <v>763</v>
      </c>
      <c r="BG4" s="37" t="s">
        <v>764</v>
      </c>
      <c r="BH4" s="37" t="s">
        <v>765</v>
      </c>
      <c r="BI4" s="37" t="s">
        <v>766</v>
      </c>
      <c r="BJ4" s="37" t="s">
        <v>767</v>
      </c>
      <c r="BK4" s="37" t="s">
        <v>768</v>
      </c>
      <c r="BL4" s="37" t="s">
        <v>769</v>
      </c>
      <c r="BM4" s="37" t="s">
        <v>770</v>
      </c>
      <c r="BN4" s="37" t="s">
        <v>771</v>
      </c>
      <c r="BO4" s="37" t="s">
        <v>772</v>
      </c>
      <c r="BP4" s="37" t="s">
        <v>773</v>
      </c>
      <c r="BQ4" s="37" t="s">
        <v>774</v>
      </c>
      <c r="BR4" s="37" t="s">
        <v>775</v>
      </c>
      <c r="BS4" s="37" t="s">
        <v>776</v>
      </c>
      <c r="BT4" s="37" t="s">
        <v>777</v>
      </c>
      <c r="BU4" s="37" t="s">
        <v>778</v>
      </c>
      <c r="BV4" s="37" t="s">
        <v>779</v>
      </c>
      <c r="BW4" s="37" t="s">
        <v>780</v>
      </c>
      <c r="BX4" s="37" t="s">
        <v>781</v>
      </c>
      <c r="BY4" s="37" t="s">
        <v>782</v>
      </c>
      <c r="BZ4" s="37" t="s">
        <v>783</v>
      </c>
      <c r="CA4" s="37" t="s">
        <v>784</v>
      </c>
      <c r="CB4" s="37" t="s">
        <v>785</v>
      </c>
      <c r="CC4" s="37" t="s">
        <v>786</v>
      </c>
      <c r="CD4" s="37" t="s">
        <v>787</v>
      </c>
      <c r="CE4" s="37" t="s">
        <v>788</v>
      </c>
    </row>
    <row r="5" spans="1:83">
      <c r="A5" s="37" t="s">
        <v>789</v>
      </c>
      <c r="B5" s="37" t="s">
        <v>790</v>
      </c>
      <c r="C5" s="37" t="s">
        <v>791</v>
      </c>
      <c r="D5" s="37" t="s">
        <v>792</v>
      </c>
      <c r="E5" s="37" t="s">
        <v>793</v>
      </c>
      <c r="F5" s="37" t="s">
        <v>794</v>
      </c>
      <c r="G5" s="37" t="s">
        <v>795</v>
      </c>
      <c r="H5" s="37" t="s">
        <v>796</v>
      </c>
      <c r="I5" s="37" t="s">
        <v>797</v>
      </c>
      <c r="J5" s="37" t="s">
        <v>798</v>
      </c>
      <c r="K5" s="37" t="s">
        <v>799</v>
      </c>
      <c r="L5" s="37" t="s">
        <v>800</v>
      </c>
      <c r="M5" s="37" t="s">
        <v>801</v>
      </c>
      <c r="N5" s="37" t="s">
        <v>802</v>
      </c>
      <c r="O5" s="37" t="s">
        <v>803</v>
      </c>
      <c r="P5" s="37" t="s">
        <v>804</v>
      </c>
      <c r="Q5" s="37" t="s">
        <v>805</v>
      </c>
      <c r="R5" s="37" t="s">
        <v>806</v>
      </c>
      <c r="S5" s="37" t="s">
        <v>807</v>
      </c>
      <c r="T5" s="37" t="s">
        <v>808</v>
      </c>
      <c r="U5" s="37" t="s">
        <v>809</v>
      </c>
      <c r="V5" s="37" t="s">
        <v>810</v>
      </c>
      <c r="W5" s="37" t="s">
        <v>811</v>
      </c>
      <c r="X5" s="37" t="s">
        <v>812</v>
      </c>
      <c r="Y5" s="37" t="s">
        <v>813</v>
      </c>
      <c r="Z5" s="37" t="s">
        <v>814</v>
      </c>
      <c r="AA5" s="37" t="s">
        <v>815</v>
      </c>
      <c r="AB5" s="37" t="s">
        <v>816</v>
      </c>
      <c r="AC5" s="37" t="s">
        <v>817</v>
      </c>
      <c r="AD5" s="37" t="s">
        <v>818</v>
      </c>
      <c r="AE5" s="37" t="s">
        <v>819</v>
      </c>
      <c r="AF5" s="37" t="s">
        <v>820</v>
      </c>
      <c r="AG5" s="37" t="s">
        <v>821</v>
      </c>
      <c r="AH5" s="37" t="s">
        <v>822</v>
      </c>
      <c r="AI5" s="37" t="s">
        <v>823</v>
      </c>
      <c r="AJ5" s="37" t="s">
        <v>824</v>
      </c>
      <c r="AK5" s="37" t="s">
        <v>825</v>
      </c>
      <c r="AL5" s="37" t="s">
        <v>826</v>
      </c>
      <c r="AM5" s="37" t="s">
        <v>827</v>
      </c>
      <c r="AN5" s="37" t="s">
        <v>828</v>
      </c>
      <c r="AO5" s="37" t="s">
        <v>829</v>
      </c>
      <c r="AP5" s="37" t="s">
        <v>830</v>
      </c>
      <c r="AQ5" s="37" t="s">
        <v>831</v>
      </c>
      <c r="AR5" s="37" t="s">
        <v>832</v>
      </c>
      <c r="AS5" s="37" t="s">
        <v>833</v>
      </c>
      <c r="AT5" s="37" t="s">
        <v>834</v>
      </c>
      <c r="AU5" s="37" t="s">
        <v>835</v>
      </c>
      <c r="AV5" s="37" t="s">
        <v>836</v>
      </c>
      <c r="AW5" s="37" t="s">
        <v>837</v>
      </c>
      <c r="AX5" s="37" t="s">
        <v>838</v>
      </c>
      <c r="AY5" s="37" t="s">
        <v>839</v>
      </c>
      <c r="AZ5" s="37" t="s">
        <v>840</v>
      </c>
      <c r="BA5" s="37" t="s">
        <v>841</v>
      </c>
      <c r="BB5" s="37" t="s">
        <v>842</v>
      </c>
      <c r="BC5" s="37" t="s">
        <v>843</v>
      </c>
      <c r="BD5" s="37" t="s">
        <v>844</v>
      </c>
      <c r="BE5" s="37" t="s">
        <v>845</v>
      </c>
      <c r="BF5" s="37" t="s">
        <v>846</v>
      </c>
      <c r="BG5" s="37" t="s">
        <v>847</v>
      </c>
      <c r="BH5" s="37" t="s">
        <v>848</v>
      </c>
      <c r="BI5" s="37" t="s">
        <v>849</v>
      </c>
      <c r="BJ5" s="37" t="s">
        <v>850</v>
      </c>
      <c r="BK5" s="37" t="s">
        <v>851</v>
      </c>
      <c r="BL5" s="37" t="s">
        <v>852</v>
      </c>
      <c r="BM5" s="37" t="s">
        <v>853</v>
      </c>
      <c r="BN5" s="37" t="s">
        <v>854</v>
      </c>
      <c r="BO5" s="37" t="s">
        <v>855</v>
      </c>
      <c r="BP5" s="37" t="s">
        <v>856</v>
      </c>
      <c r="BQ5" s="37" t="s">
        <v>857</v>
      </c>
      <c r="BR5" s="37" t="s">
        <v>858</v>
      </c>
      <c r="BS5" s="37" t="s">
        <v>859</v>
      </c>
      <c r="BT5" s="37" t="s">
        <v>860</v>
      </c>
      <c r="BU5" s="37" t="s">
        <v>861</v>
      </c>
      <c r="BV5" s="37" t="s">
        <v>862</v>
      </c>
      <c r="BW5" s="37" t="s">
        <v>863</v>
      </c>
      <c r="BX5" s="37" t="s">
        <v>864</v>
      </c>
      <c r="BY5" s="37" t="s">
        <v>865</v>
      </c>
      <c r="BZ5" s="37" t="s">
        <v>866</v>
      </c>
      <c r="CA5" s="37" t="s">
        <v>867</v>
      </c>
      <c r="CB5" s="37" t="s">
        <v>868</v>
      </c>
      <c r="CC5" s="37" t="s">
        <v>869</v>
      </c>
      <c r="CD5" s="37" t="s">
        <v>870</v>
      </c>
      <c r="CE5" s="37" t="s">
        <v>871</v>
      </c>
    </row>
    <row r="7" spans="1:83">
      <c r="A7" s="37" t="s">
        <v>872</v>
      </c>
      <c r="B7" s="37" t="s">
        <v>873</v>
      </c>
      <c r="C7" s="37" t="s">
        <v>874</v>
      </c>
      <c r="D7" s="37" t="s">
        <v>875</v>
      </c>
      <c r="E7" s="37" t="s">
        <v>876</v>
      </c>
      <c r="F7" s="37" t="s">
        <v>877</v>
      </c>
      <c r="G7" s="37" t="s">
        <v>878</v>
      </c>
      <c r="H7" s="37" t="s">
        <v>879</v>
      </c>
      <c r="I7" s="37" t="s">
        <v>880</v>
      </c>
      <c r="J7" s="37" t="s">
        <v>881</v>
      </c>
      <c r="K7" s="37" t="s">
        <v>882</v>
      </c>
      <c r="L7" s="37" t="s">
        <v>883</v>
      </c>
      <c r="M7" s="37" t="s">
        <v>884</v>
      </c>
      <c r="N7" s="37" t="s">
        <v>885</v>
      </c>
      <c r="O7" s="37" t="s">
        <v>886</v>
      </c>
      <c r="P7" s="37" t="s">
        <v>887</v>
      </c>
      <c r="Q7" s="37" t="s">
        <v>888</v>
      </c>
      <c r="R7" s="37" t="s">
        <v>889</v>
      </c>
      <c r="S7" s="37" t="s">
        <v>890</v>
      </c>
      <c r="T7" s="37" t="s">
        <v>891</v>
      </c>
      <c r="U7" s="37" t="s">
        <v>892</v>
      </c>
      <c r="V7" s="37" t="s">
        <v>893</v>
      </c>
      <c r="W7" s="37" t="s">
        <v>894</v>
      </c>
      <c r="X7" s="37" t="s">
        <v>895</v>
      </c>
      <c r="Y7" s="37" t="s">
        <v>896</v>
      </c>
      <c r="Z7" s="37" t="s">
        <v>897</v>
      </c>
      <c r="AA7" s="37" t="s">
        <v>898</v>
      </c>
    </row>
    <row r="8" spans="1:83">
      <c r="A8" s="37" t="s">
        <v>635</v>
      </c>
      <c r="B8" s="37" t="s">
        <v>630</v>
      </c>
      <c r="C8" s="37" t="s">
        <v>632</v>
      </c>
      <c r="D8" s="37" t="s">
        <v>634</v>
      </c>
      <c r="E8" s="37" t="s">
        <v>899</v>
      </c>
      <c r="F8" s="37" t="s">
        <v>900</v>
      </c>
      <c r="G8" s="37" t="s">
        <v>901</v>
      </c>
      <c r="H8" s="37" t="s">
        <v>902</v>
      </c>
      <c r="I8" s="37" t="s">
        <v>903</v>
      </c>
      <c r="J8" s="37" t="s">
        <v>904</v>
      </c>
      <c r="K8" s="37" t="s">
        <v>905</v>
      </c>
      <c r="L8" s="37" t="s">
        <v>906</v>
      </c>
      <c r="M8" s="37" t="s">
        <v>907</v>
      </c>
      <c r="N8" s="37" t="s">
        <v>908</v>
      </c>
      <c r="O8" s="37" t="s">
        <v>909</v>
      </c>
      <c r="P8" s="37" t="s">
        <v>910</v>
      </c>
      <c r="Q8" s="37" t="s">
        <v>911</v>
      </c>
      <c r="R8" s="37" t="s">
        <v>912</v>
      </c>
      <c r="S8" s="37" t="s">
        <v>913</v>
      </c>
      <c r="T8" s="37" t="s">
        <v>914</v>
      </c>
      <c r="U8" s="37" t="s">
        <v>915</v>
      </c>
      <c r="V8" s="37" t="s">
        <v>916</v>
      </c>
      <c r="W8" s="37" t="s">
        <v>917</v>
      </c>
      <c r="X8" s="37" t="s">
        <v>918</v>
      </c>
      <c r="Y8" s="37" t="s">
        <v>919</v>
      </c>
      <c r="Z8" s="37" t="s">
        <v>920</v>
      </c>
      <c r="AA8" s="37" t="s">
        <v>921</v>
      </c>
    </row>
    <row r="10" spans="1:83">
      <c r="A10" s="37" t="s">
        <v>1034</v>
      </c>
      <c r="B10" s="37" t="s">
        <v>1035</v>
      </c>
      <c r="C10" s="37" t="s">
        <v>1036</v>
      </c>
      <c r="D10" s="37" t="s">
        <v>1037</v>
      </c>
      <c r="E10" s="37" t="s">
        <v>1038</v>
      </c>
      <c r="F10" s="37" t="s">
        <v>1039</v>
      </c>
      <c r="G10" s="37" t="s">
        <v>1040</v>
      </c>
      <c r="H10" s="37" t="s">
        <v>1041</v>
      </c>
      <c r="I10" s="37" t="s">
        <v>1042</v>
      </c>
    </row>
    <row r="11" spans="1:83">
      <c r="A11" s="37" t="s">
        <v>940</v>
      </c>
      <c r="B11" s="37" t="s">
        <v>942</v>
      </c>
      <c r="C11" s="37" t="s">
        <v>979</v>
      </c>
      <c r="D11" s="37" t="s">
        <v>981</v>
      </c>
      <c r="E11" s="37" t="s">
        <v>1029</v>
      </c>
      <c r="F11" s="37" t="s">
        <v>1030</v>
      </c>
      <c r="G11" s="37" t="s">
        <v>1031</v>
      </c>
      <c r="H11" s="37" t="s">
        <v>1032</v>
      </c>
      <c r="I11" s="37" t="s">
        <v>1033</v>
      </c>
    </row>
    <row r="13" spans="1:83">
      <c r="A13" s="37" t="s">
        <v>1043</v>
      </c>
      <c r="B13" s="37" t="s">
        <v>1044</v>
      </c>
      <c r="C13" s="37" t="s">
        <v>1045</v>
      </c>
      <c r="D13" s="37" t="s">
        <v>1046</v>
      </c>
      <c r="E13" s="37" t="s">
        <v>1047</v>
      </c>
      <c r="F13" s="37" t="s">
        <v>1048</v>
      </c>
      <c r="G13" s="37" t="s">
        <v>1049</v>
      </c>
      <c r="H13" s="37" t="s">
        <v>1050</v>
      </c>
      <c r="I13" s="37" t="s">
        <v>1051</v>
      </c>
      <c r="J13" s="37" t="s">
        <v>1052</v>
      </c>
      <c r="K13" s="37" t="s">
        <v>1053</v>
      </c>
    </row>
    <row r="14" spans="1:83">
      <c r="A14" s="37" t="s">
        <v>1054</v>
      </c>
      <c r="B14" s="37" t="s">
        <v>1055</v>
      </c>
      <c r="C14" s="37" t="s">
        <v>1056</v>
      </c>
      <c r="D14" s="37" t="s">
        <v>1057</v>
      </c>
      <c r="E14" s="37" t="s">
        <v>1058</v>
      </c>
      <c r="F14" s="37" t="s">
        <v>1059</v>
      </c>
      <c r="G14" s="37" t="s">
        <v>1060</v>
      </c>
      <c r="H14" s="37" t="s">
        <v>1061</v>
      </c>
      <c r="I14" s="37" t="s">
        <v>1062</v>
      </c>
      <c r="J14" s="37" t="s">
        <v>1063</v>
      </c>
      <c r="K14" s="37" t="s">
        <v>1064</v>
      </c>
    </row>
    <row r="16" spans="1:83">
      <c r="A16" s="37" t="s">
        <v>3037</v>
      </c>
      <c r="B16" s="37" t="s">
        <v>3038</v>
      </c>
      <c r="C16" s="37" t="s">
        <v>3039</v>
      </c>
      <c r="D16" s="37" t="s">
        <v>3040</v>
      </c>
      <c r="E16" s="37" t="s">
        <v>3041</v>
      </c>
      <c r="F16" s="37" t="s">
        <v>3042</v>
      </c>
      <c r="G16" s="37" t="s">
        <v>3043</v>
      </c>
      <c r="H16" s="37" t="s">
        <v>1069</v>
      </c>
      <c r="I16" s="37" t="s">
        <v>1070</v>
      </c>
      <c r="J16" s="37" t="s">
        <v>1071</v>
      </c>
      <c r="K16" s="37" t="s">
        <v>1072</v>
      </c>
      <c r="L16" s="37" t="s">
        <v>1073</v>
      </c>
      <c r="M16" s="37" t="s">
        <v>1074</v>
      </c>
    </row>
    <row r="17" spans="1:21">
      <c r="A17" s="37" t="s">
        <v>1065</v>
      </c>
      <c r="B17" s="37" t="s">
        <v>984</v>
      </c>
      <c r="C17" s="37" t="s">
        <v>1066</v>
      </c>
      <c r="D17" s="37" t="s">
        <v>994</v>
      </c>
      <c r="E17" s="37" t="s">
        <v>1067</v>
      </c>
      <c r="F17" s="37" t="s">
        <v>1009</v>
      </c>
      <c r="G17" s="37" t="s">
        <v>1068</v>
      </c>
      <c r="H17" s="37" t="s">
        <v>971</v>
      </c>
      <c r="I17" s="37" t="s">
        <v>973</v>
      </c>
      <c r="J17" s="37" t="s">
        <v>995</v>
      </c>
      <c r="K17" s="37" t="s">
        <v>997</v>
      </c>
      <c r="L17" s="37" t="s">
        <v>1010</v>
      </c>
      <c r="M17" s="37" t="s">
        <v>1012</v>
      </c>
    </row>
    <row r="19" spans="1:21">
      <c r="A19" s="37" t="s">
        <v>1075</v>
      </c>
      <c r="B19" s="37" t="s">
        <v>1076</v>
      </c>
      <c r="C19" s="37" t="s">
        <v>1077</v>
      </c>
      <c r="D19" s="37" t="s">
        <v>1078</v>
      </c>
    </row>
    <row r="20" spans="1:21">
      <c r="A20" s="37" t="s">
        <v>927</v>
      </c>
      <c r="B20" s="37" t="s">
        <v>929</v>
      </c>
      <c r="C20" s="37" t="s">
        <v>931</v>
      </c>
      <c r="D20" s="37" t="s">
        <v>933</v>
      </c>
    </row>
    <row r="22" spans="1:21">
      <c r="A22" s="37" t="s">
        <v>1079</v>
      </c>
      <c r="B22" s="37" t="s">
        <v>1080</v>
      </c>
      <c r="C22" s="37" t="s">
        <v>1081</v>
      </c>
      <c r="D22" s="37" t="s">
        <v>1082</v>
      </c>
      <c r="E22" s="37" t="s">
        <v>1083</v>
      </c>
      <c r="F22" s="37" t="s">
        <v>1084</v>
      </c>
      <c r="G22" s="37" t="s">
        <v>1085</v>
      </c>
    </row>
    <row r="23" spans="1:21">
      <c r="A23" s="37" t="s">
        <v>975</v>
      </c>
      <c r="B23" s="37" t="s">
        <v>977</v>
      </c>
      <c r="C23" s="37" t="s">
        <v>999</v>
      </c>
      <c r="D23" s="37" t="s">
        <v>1001</v>
      </c>
      <c r="E23" s="37" t="s">
        <v>1014</v>
      </c>
      <c r="F23" s="37" t="s">
        <v>1016</v>
      </c>
      <c r="G23" s="37" t="s">
        <v>1025</v>
      </c>
    </row>
    <row r="25" spans="1:21">
      <c r="A25" s="37" t="s">
        <v>2471</v>
      </c>
      <c r="B25" s="37" t="s">
        <v>2472</v>
      </c>
      <c r="C25" s="37" t="s">
        <v>2473</v>
      </c>
      <c r="D25" s="37" t="s">
        <v>2474</v>
      </c>
      <c r="E25" s="37" t="s">
        <v>2475</v>
      </c>
      <c r="F25" s="37" t="s">
        <v>2476</v>
      </c>
      <c r="G25" s="37" t="s">
        <v>2477</v>
      </c>
      <c r="H25" s="37" t="s">
        <v>2478</v>
      </c>
      <c r="I25" s="37" t="s">
        <v>2479</v>
      </c>
      <c r="J25" s="37" t="s">
        <v>2480</v>
      </c>
      <c r="K25" s="37" t="s">
        <v>2481</v>
      </c>
      <c r="L25" s="37" t="s">
        <v>2482</v>
      </c>
      <c r="M25" s="37" t="s">
        <v>2483</v>
      </c>
      <c r="N25" s="37" t="s">
        <v>2484</v>
      </c>
      <c r="O25" s="37" t="s">
        <v>2485</v>
      </c>
      <c r="P25" s="37" t="s">
        <v>2486</v>
      </c>
      <c r="Q25" s="37" t="s">
        <v>2487</v>
      </c>
      <c r="R25" s="37" t="s">
        <v>2488</v>
      </c>
      <c r="S25" s="37" t="s">
        <v>2489</v>
      </c>
      <c r="T25" s="37" t="s">
        <v>2490</v>
      </c>
      <c r="U25" s="37" t="s">
        <v>2491</v>
      </c>
    </row>
    <row r="26" spans="1:21">
      <c r="A26" s="37" t="s">
        <v>2492</v>
      </c>
      <c r="B26" s="37" t="s">
        <v>2493</v>
      </c>
      <c r="C26" s="37" t="s">
        <v>2494</v>
      </c>
      <c r="D26" s="37" t="s">
        <v>2495</v>
      </c>
      <c r="E26" s="37" t="s">
        <v>2496</v>
      </c>
      <c r="F26" s="37" t="s">
        <v>2497</v>
      </c>
      <c r="G26" s="37" t="s">
        <v>2848</v>
      </c>
      <c r="H26" s="37" t="s">
        <v>2849</v>
      </c>
      <c r="I26" s="37" t="s">
        <v>2850</v>
      </c>
      <c r="J26" s="37" t="s">
        <v>2851</v>
      </c>
      <c r="K26" s="37" t="s">
        <v>2852</v>
      </c>
      <c r="L26" s="37" t="s">
        <v>2853</v>
      </c>
      <c r="M26" s="37" t="s">
        <v>2910</v>
      </c>
      <c r="N26" s="37" t="s">
        <v>2865</v>
      </c>
      <c r="O26" s="37" t="s">
        <v>2866</v>
      </c>
      <c r="P26" s="37" t="s">
        <v>2911</v>
      </c>
      <c r="Q26" s="37" t="s">
        <v>2869</v>
      </c>
      <c r="R26" s="37" t="s">
        <v>2870</v>
      </c>
      <c r="S26" s="37" t="s">
        <v>3004</v>
      </c>
      <c r="T26" s="37" t="s">
        <v>3005</v>
      </c>
      <c r="U26" s="37" t="s">
        <v>3006</v>
      </c>
    </row>
    <row r="28" spans="1:21">
      <c r="A28" s="37" t="s">
        <v>2574</v>
      </c>
      <c r="B28" s="37" t="s">
        <v>2575</v>
      </c>
      <c r="C28" s="37" t="s">
        <v>2576</v>
      </c>
      <c r="D28" s="37" t="s">
        <v>2577</v>
      </c>
    </row>
    <row r="29" spans="1:21">
      <c r="A29" s="37" t="s">
        <v>2578</v>
      </c>
      <c r="B29" s="37" t="s">
        <v>2825</v>
      </c>
      <c r="C29" s="37" t="s">
        <v>2909</v>
      </c>
      <c r="D29" s="37" t="s">
        <v>2986</v>
      </c>
    </row>
    <row r="31" spans="1:21">
      <c r="A31" s="37" t="s">
        <v>2629</v>
      </c>
      <c r="B31" s="37" t="s">
        <v>2630</v>
      </c>
      <c r="C31" s="37" t="s">
        <v>2631</v>
      </c>
      <c r="D31" s="37" t="s">
        <v>2632</v>
      </c>
      <c r="E31" s="37" t="s">
        <v>2633</v>
      </c>
      <c r="F31" s="37" t="s">
        <v>2634</v>
      </c>
      <c r="G31" s="37" t="s">
        <v>2635</v>
      </c>
      <c r="H31" s="37" t="s">
        <v>2636</v>
      </c>
      <c r="I31" s="37" t="s">
        <v>2637</v>
      </c>
      <c r="J31" s="37" t="s">
        <v>2638</v>
      </c>
      <c r="K31" s="37" t="s">
        <v>2639</v>
      </c>
      <c r="L31" s="37" t="s">
        <v>2640</v>
      </c>
      <c r="M31" s="37" t="s">
        <v>2641</v>
      </c>
      <c r="N31" s="37" t="s">
        <v>2642</v>
      </c>
      <c r="O31" s="37" t="s">
        <v>2643</v>
      </c>
      <c r="P31" s="37" t="s">
        <v>2644</v>
      </c>
    </row>
    <row r="32" spans="1:21">
      <c r="A32" s="37" t="s">
        <v>2645</v>
      </c>
      <c r="B32" s="37" t="s">
        <v>2646</v>
      </c>
      <c r="C32" s="37" t="s">
        <v>2647</v>
      </c>
      <c r="D32" s="37" t="s">
        <v>2648</v>
      </c>
      <c r="E32" s="37" t="s">
        <v>2826</v>
      </c>
      <c r="F32" s="37" t="s">
        <v>2827</v>
      </c>
      <c r="G32" s="37" t="s">
        <v>2828</v>
      </c>
      <c r="H32" s="37" t="s">
        <v>2829</v>
      </c>
      <c r="I32" s="37" t="s">
        <v>2912</v>
      </c>
      <c r="J32" s="37" t="s">
        <v>2861</v>
      </c>
      <c r="K32" s="37" t="s">
        <v>2862</v>
      </c>
      <c r="L32" s="37" t="s">
        <v>2863</v>
      </c>
      <c r="M32" s="37" t="s">
        <v>2987</v>
      </c>
      <c r="N32" s="37" t="s">
        <v>2988</v>
      </c>
      <c r="O32" s="37" t="s">
        <v>2989</v>
      </c>
      <c r="P32" s="37" t="s">
        <v>2990</v>
      </c>
    </row>
    <row r="34" spans="1:58">
      <c r="A34" s="37" t="s">
        <v>2650</v>
      </c>
      <c r="B34" s="37" t="s">
        <v>2651</v>
      </c>
      <c r="C34" s="37" t="s">
        <v>2652</v>
      </c>
      <c r="D34" s="37" t="s">
        <v>2653</v>
      </c>
      <c r="E34" s="37" t="s">
        <v>2654</v>
      </c>
      <c r="F34" s="37" t="s">
        <v>2655</v>
      </c>
      <c r="G34" s="37" t="s">
        <v>2656</v>
      </c>
      <c r="H34" s="37" t="s">
        <v>2657</v>
      </c>
    </row>
    <row r="35" spans="1:58">
      <c r="A35" s="37" t="s">
        <v>2658</v>
      </c>
      <c r="B35" s="37" t="s">
        <v>2659</v>
      </c>
      <c r="C35" s="37" t="s">
        <v>2830</v>
      </c>
      <c r="D35" s="37" t="s">
        <v>2831</v>
      </c>
      <c r="E35" s="37" t="s">
        <v>2913</v>
      </c>
      <c r="F35" s="37" t="s">
        <v>2914</v>
      </c>
      <c r="G35" s="37" t="s">
        <v>3003</v>
      </c>
      <c r="H35" s="37" t="s">
        <v>3002</v>
      </c>
    </row>
    <row r="37" spans="1:58">
      <c r="A37" s="37" t="s">
        <v>2725</v>
      </c>
      <c r="B37" s="37" t="s">
        <v>2675</v>
      </c>
      <c r="C37" s="37" t="s">
        <v>2676</v>
      </c>
      <c r="D37" s="37" t="s">
        <v>2677</v>
      </c>
      <c r="E37" s="37" t="s">
        <v>2678</v>
      </c>
      <c r="F37" s="37" t="s">
        <v>2679</v>
      </c>
      <c r="G37" s="37" t="s">
        <v>2680</v>
      </c>
      <c r="H37" s="37" t="s">
        <v>2681</v>
      </c>
      <c r="I37" s="37" t="s">
        <v>2682</v>
      </c>
      <c r="J37" s="37" t="s">
        <v>2683</v>
      </c>
      <c r="K37" s="37" t="s">
        <v>2684</v>
      </c>
      <c r="L37" s="37" t="s">
        <v>2685</v>
      </c>
      <c r="M37" s="37" t="s">
        <v>2686</v>
      </c>
      <c r="N37" s="37" t="s">
        <v>2687</v>
      </c>
      <c r="O37" s="37" t="s">
        <v>2688</v>
      </c>
      <c r="P37" s="37" t="s">
        <v>2689</v>
      </c>
      <c r="Q37" s="37" t="s">
        <v>2726</v>
      </c>
      <c r="R37" s="37" t="s">
        <v>2690</v>
      </c>
      <c r="S37" s="37" t="s">
        <v>2691</v>
      </c>
      <c r="T37" s="37" t="s">
        <v>2692</v>
      </c>
      <c r="U37" s="37" t="s">
        <v>2693</v>
      </c>
      <c r="V37" s="37" t="s">
        <v>2694</v>
      </c>
      <c r="W37" s="37" t="s">
        <v>2695</v>
      </c>
      <c r="X37" s="37" t="s">
        <v>2696</v>
      </c>
      <c r="Y37" s="37" t="s">
        <v>2697</v>
      </c>
      <c r="Z37" s="37" t="s">
        <v>2698</v>
      </c>
      <c r="AA37" s="37" t="s">
        <v>2699</v>
      </c>
      <c r="AB37" s="37" t="s">
        <v>2700</v>
      </c>
      <c r="AC37" s="37" t="s">
        <v>2701</v>
      </c>
      <c r="AD37" s="37" t="s">
        <v>2702</v>
      </c>
      <c r="AE37" s="37" t="s">
        <v>2703</v>
      </c>
      <c r="AF37" s="37" t="s">
        <v>2704</v>
      </c>
      <c r="AG37" s="37" t="s">
        <v>2727</v>
      </c>
      <c r="AH37" s="37" t="s">
        <v>2705</v>
      </c>
      <c r="AI37" s="37" t="s">
        <v>2706</v>
      </c>
      <c r="AJ37" s="37" t="s">
        <v>2707</v>
      </c>
      <c r="AK37" s="37" t="s">
        <v>2708</v>
      </c>
      <c r="AL37" s="37" t="s">
        <v>2709</v>
      </c>
      <c r="AM37" s="37" t="s">
        <v>2710</v>
      </c>
      <c r="AN37" s="37" t="s">
        <v>2711</v>
      </c>
      <c r="AO37" s="37" t="s">
        <v>2712</v>
      </c>
      <c r="AP37" s="37" t="s">
        <v>2713</v>
      </c>
      <c r="AQ37" s="37" t="s">
        <v>2714</v>
      </c>
      <c r="AR37" s="37" t="s">
        <v>2715</v>
      </c>
      <c r="AS37" s="37" t="s">
        <v>2716</v>
      </c>
      <c r="AT37" s="37" t="s">
        <v>2717</v>
      </c>
      <c r="AU37" s="37" t="s">
        <v>2718</v>
      </c>
      <c r="AV37" s="37" t="s">
        <v>2719</v>
      </c>
      <c r="AW37" s="37" t="s">
        <v>2993</v>
      </c>
      <c r="AX37" s="37" t="s">
        <v>2666</v>
      </c>
      <c r="AY37" s="37" t="s">
        <v>2667</v>
      </c>
      <c r="AZ37" s="37" t="s">
        <v>2668</v>
      </c>
      <c r="BA37" s="37" t="s">
        <v>2669</v>
      </c>
      <c r="BB37" s="37" t="s">
        <v>2670</v>
      </c>
      <c r="BC37" s="37" t="s">
        <v>2671</v>
      </c>
      <c r="BD37" s="37" t="s">
        <v>2672</v>
      </c>
      <c r="BE37" s="37" t="s">
        <v>2673</v>
      </c>
      <c r="BF37" s="37" t="s">
        <v>2674</v>
      </c>
    </row>
    <row r="38" spans="1:58">
      <c r="A38" s="37" t="s">
        <v>2720</v>
      </c>
      <c r="B38" s="37" t="s">
        <v>2721</v>
      </c>
      <c r="C38" s="37" t="s">
        <v>2722</v>
      </c>
      <c r="D38" s="37" t="s">
        <v>2723</v>
      </c>
      <c r="E38" s="37" t="s">
        <v>2724</v>
      </c>
      <c r="F38" s="37" t="s">
        <v>2728</v>
      </c>
      <c r="G38" s="37" t="s">
        <v>2729</v>
      </c>
      <c r="H38" s="37" t="s">
        <v>2730</v>
      </c>
      <c r="I38" s="37" t="s">
        <v>2731</v>
      </c>
      <c r="J38" s="37" t="s">
        <v>2732</v>
      </c>
      <c r="K38" s="37" t="s">
        <v>2733</v>
      </c>
      <c r="L38" s="37" t="s">
        <v>2734</v>
      </c>
      <c r="M38" s="37" t="s">
        <v>2735</v>
      </c>
      <c r="N38" s="37" t="s">
        <v>2736</v>
      </c>
      <c r="O38" s="37" t="s">
        <v>2737</v>
      </c>
      <c r="P38" s="37" t="s">
        <v>2738</v>
      </c>
      <c r="Q38" s="37" t="s">
        <v>2832</v>
      </c>
      <c r="R38" s="37" t="s">
        <v>2833</v>
      </c>
      <c r="S38" s="37" t="s">
        <v>2834</v>
      </c>
      <c r="T38" s="37" t="s">
        <v>2835</v>
      </c>
      <c r="U38" s="37" t="s">
        <v>2836</v>
      </c>
      <c r="V38" s="37" t="s">
        <v>2837</v>
      </c>
      <c r="W38" s="37" t="s">
        <v>2838</v>
      </c>
      <c r="X38" s="37" t="s">
        <v>2839</v>
      </c>
      <c r="Y38" s="37" t="s">
        <v>2840</v>
      </c>
      <c r="Z38" s="37" t="s">
        <v>2841</v>
      </c>
      <c r="AA38" s="37" t="s">
        <v>2842</v>
      </c>
      <c r="AB38" s="37" t="s">
        <v>2843</v>
      </c>
      <c r="AC38" s="37" t="s">
        <v>2844</v>
      </c>
      <c r="AD38" s="37" t="s">
        <v>2845</v>
      </c>
      <c r="AE38" s="37" t="s">
        <v>2846</v>
      </c>
      <c r="AF38" s="37" t="s">
        <v>2847</v>
      </c>
      <c r="AG38" s="37" t="s">
        <v>2915</v>
      </c>
      <c r="AH38" s="37" t="s">
        <v>2916</v>
      </c>
      <c r="AI38" s="37" t="s">
        <v>2917</v>
      </c>
      <c r="AJ38" s="37" t="s">
        <v>2918</v>
      </c>
      <c r="AK38" s="37" t="s">
        <v>2919</v>
      </c>
      <c r="AL38" s="37" t="s">
        <v>2920</v>
      </c>
      <c r="AM38" s="37" t="s">
        <v>2921</v>
      </c>
      <c r="AN38" s="37" t="s">
        <v>2922</v>
      </c>
      <c r="AO38" s="37" t="s">
        <v>2923</v>
      </c>
      <c r="AP38" s="37" t="s">
        <v>2924</v>
      </c>
      <c r="AQ38" s="37" t="s">
        <v>2925</v>
      </c>
      <c r="AR38" s="37" t="s">
        <v>2926</v>
      </c>
      <c r="AS38" s="37" t="s">
        <v>2927</v>
      </c>
      <c r="AT38" s="37" t="s">
        <v>2928</v>
      </c>
      <c r="AU38" s="37" t="s">
        <v>2929</v>
      </c>
      <c r="AV38" s="37" t="s">
        <v>2930</v>
      </c>
      <c r="AW38" s="37" t="s">
        <v>2994</v>
      </c>
      <c r="AX38" s="37" t="s">
        <v>2995</v>
      </c>
      <c r="AY38" s="37" t="s">
        <v>2996</v>
      </c>
      <c r="AZ38" s="37" t="s">
        <v>2997</v>
      </c>
      <c r="BA38" s="37" t="s">
        <v>2998</v>
      </c>
      <c r="BB38" s="37" t="s">
        <v>2999</v>
      </c>
      <c r="BC38" s="37" t="s">
        <v>3000</v>
      </c>
      <c r="BD38" s="37" t="s">
        <v>3001</v>
      </c>
      <c r="BE38" s="37" t="s">
        <v>2991</v>
      </c>
      <c r="BF38" s="37" t="s">
        <v>2992</v>
      </c>
    </row>
    <row r="110" spans="1:22">
      <c r="A110" s="37" t="s">
        <v>0</v>
      </c>
      <c r="B110" s="37" t="s">
        <v>1153</v>
      </c>
      <c r="C110" s="37" t="s">
        <v>1247</v>
      </c>
      <c r="D110" s="37" t="s">
        <v>1248</v>
      </c>
      <c r="E110" s="37" t="s">
        <v>1249</v>
      </c>
      <c r="F110" s="37" t="s">
        <v>1250</v>
      </c>
      <c r="G110" s="37" t="s">
        <v>1251</v>
      </c>
      <c r="H110" s="37" t="s">
        <v>1252</v>
      </c>
      <c r="I110" s="37" t="s">
        <v>1253</v>
      </c>
      <c r="J110" s="37" t="s">
        <v>1254</v>
      </c>
      <c r="K110" s="37" t="s">
        <v>1255</v>
      </c>
      <c r="L110" s="37" t="s">
        <v>1256</v>
      </c>
      <c r="M110" s="37" t="s">
        <v>1257</v>
      </c>
      <c r="N110" s="37" t="s">
        <v>1258</v>
      </c>
      <c r="O110" s="37" t="s">
        <v>1259</v>
      </c>
      <c r="P110" s="37" t="s">
        <v>1260</v>
      </c>
      <c r="Q110" s="37" t="s">
        <v>1261</v>
      </c>
      <c r="R110" s="37" t="s">
        <v>1262</v>
      </c>
      <c r="S110" s="37" t="s">
        <v>1263</v>
      </c>
      <c r="T110" s="37" t="s">
        <v>1264</v>
      </c>
      <c r="U110" s="37" t="s">
        <v>1265</v>
      </c>
      <c r="V110" s="37" t="s">
        <v>1266</v>
      </c>
    </row>
    <row r="111" spans="1:22">
      <c r="A111" s="37" t="s">
        <v>1</v>
      </c>
      <c r="B111" s="37" t="s">
        <v>1267</v>
      </c>
      <c r="C111" s="37" t="s">
        <v>1268</v>
      </c>
      <c r="D111" s="37" t="s">
        <v>1269</v>
      </c>
      <c r="E111" s="37" t="s">
        <v>1270</v>
      </c>
      <c r="F111" s="37" t="s">
        <v>1271</v>
      </c>
      <c r="G111" s="37" t="s">
        <v>1272</v>
      </c>
    </row>
    <row r="112" spans="1:22">
      <c r="A112" s="37" t="s">
        <v>2</v>
      </c>
      <c r="B112" s="37" t="s">
        <v>1273</v>
      </c>
      <c r="C112" s="37" t="s">
        <v>1274</v>
      </c>
      <c r="D112" s="37" t="s">
        <v>1275</v>
      </c>
      <c r="E112" s="37" t="s">
        <v>1276</v>
      </c>
      <c r="F112" s="37" t="s">
        <v>1277</v>
      </c>
      <c r="G112" s="37" t="s">
        <v>1278</v>
      </c>
      <c r="H112" s="37" t="s">
        <v>1279</v>
      </c>
      <c r="I112" s="37" t="s">
        <v>1280</v>
      </c>
      <c r="J112" s="37" t="s">
        <v>1281</v>
      </c>
    </row>
    <row r="113" spans="1:14">
      <c r="A113" s="37" t="s">
        <v>3</v>
      </c>
      <c r="B113" s="37" t="s">
        <v>1282</v>
      </c>
      <c r="C113" s="37" t="s">
        <v>1283</v>
      </c>
      <c r="D113" s="37" t="s">
        <v>1284</v>
      </c>
      <c r="E113" s="37" t="s">
        <v>1285</v>
      </c>
    </row>
    <row r="114" spans="1:14">
      <c r="A114" s="37" t="s">
        <v>4</v>
      </c>
      <c r="B114" s="37" t="s">
        <v>1286</v>
      </c>
      <c r="C114" s="37" t="s">
        <v>1287</v>
      </c>
      <c r="D114" s="37" t="s">
        <v>1288</v>
      </c>
      <c r="E114" s="37" t="s">
        <v>1289</v>
      </c>
      <c r="F114" s="37" t="s">
        <v>1290</v>
      </c>
      <c r="G114" s="37" t="s">
        <v>1291</v>
      </c>
      <c r="H114" s="37" t="s">
        <v>1292</v>
      </c>
      <c r="I114" s="37" t="s">
        <v>1293</v>
      </c>
    </row>
    <row r="115" spans="1:14">
      <c r="A115" s="37" t="s">
        <v>5</v>
      </c>
      <c r="B115" s="37" t="s">
        <v>1294</v>
      </c>
      <c r="C115" s="37" t="s">
        <v>1295</v>
      </c>
      <c r="D115" s="37" t="s">
        <v>1296</v>
      </c>
      <c r="E115" s="37" t="s">
        <v>1297</v>
      </c>
    </row>
    <row r="116" spans="1:14">
      <c r="A116" s="37" t="s">
        <v>6</v>
      </c>
      <c r="B116" s="37" t="s">
        <v>1298</v>
      </c>
      <c r="C116" s="37" t="s">
        <v>1299</v>
      </c>
      <c r="D116" s="37" t="s">
        <v>1300</v>
      </c>
      <c r="E116" s="37" t="s">
        <v>1301</v>
      </c>
      <c r="F116" s="37" t="s">
        <v>1302</v>
      </c>
      <c r="G116" s="37" t="s">
        <v>1303</v>
      </c>
    </row>
    <row r="117" spans="1:14">
      <c r="A117" s="37" t="s">
        <v>7</v>
      </c>
      <c r="B117" s="37" t="s">
        <v>1304</v>
      </c>
      <c r="C117" s="37" t="s">
        <v>1305</v>
      </c>
      <c r="D117" s="37" t="s">
        <v>1306</v>
      </c>
      <c r="E117" s="37" t="s">
        <v>1307</v>
      </c>
      <c r="F117" s="37" t="s">
        <v>1308</v>
      </c>
      <c r="G117" s="37" t="s">
        <v>1309</v>
      </c>
      <c r="H117" s="37" t="s">
        <v>1310</v>
      </c>
      <c r="I117" s="37" t="s">
        <v>1311</v>
      </c>
      <c r="J117" s="37" t="s">
        <v>1312</v>
      </c>
    </row>
    <row r="118" spans="1:14">
      <c r="A118" s="37" t="s">
        <v>8</v>
      </c>
      <c r="B118" s="37" t="s">
        <v>1298</v>
      </c>
      <c r="C118" s="37" t="s">
        <v>1313</v>
      </c>
      <c r="D118" s="37" t="s">
        <v>1314</v>
      </c>
      <c r="E118" s="37" t="s">
        <v>1315</v>
      </c>
      <c r="F118" s="37" t="s">
        <v>1300</v>
      </c>
      <c r="G118" s="37" t="s">
        <v>1316</v>
      </c>
    </row>
    <row r="119" spans="1:14">
      <c r="A119" s="37" t="s">
        <v>9</v>
      </c>
      <c r="B119" s="37" t="s">
        <v>1317</v>
      </c>
      <c r="C119" s="37" t="s">
        <v>1318</v>
      </c>
      <c r="D119" s="37" t="s">
        <v>1319</v>
      </c>
      <c r="E119" s="37" t="s">
        <v>1320</v>
      </c>
      <c r="F119" s="37" t="s">
        <v>1321</v>
      </c>
      <c r="G119" s="37" t="s">
        <v>1322</v>
      </c>
      <c r="H119" s="37" t="s">
        <v>1323</v>
      </c>
      <c r="I119" s="37" t="s">
        <v>1324</v>
      </c>
      <c r="J119" s="37" t="s">
        <v>1325</v>
      </c>
      <c r="K119" s="37" t="s">
        <v>1326</v>
      </c>
    </row>
    <row r="120" spans="1:14">
      <c r="A120" s="37" t="s">
        <v>10</v>
      </c>
      <c r="B120" s="37" t="s">
        <v>1327</v>
      </c>
      <c r="C120" s="37" t="s">
        <v>1328</v>
      </c>
      <c r="D120" s="37" t="s">
        <v>1329</v>
      </c>
      <c r="E120" s="37" t="s">
        <v>1330</v>
      </c>
      <c r="F120" s="37" t="s">
        <v>1331</v>
      </c>
      <c r="G120" s="37" t="s">
        <v>1332</v>
      </c>
      <c r="H120" s="37" t="s">
        <v>1333</v>
      </c>
      <c r="I120" s="37" t="s">
        <v>1334</v>
      </c>
      <c r="J120" s="37" t="s">
        <v>1335</v>
      </c>
      <c r="K120" s="37" t="s">
        <v>1336</v>
      </c>
    </row>
    <row r="121" spans="1:14">
      <c r="A121" s="37" t="s">
        <v>11</v>
      </c>
      <c r="B121" s="37" t="s">
        <v>1337</v>
      </c>
      <c r="C121" s="37" t="s">
        <v>1338</v>
      </c>
      <c r="D121" s="37" t="s">
        <v>1339</v>
      </c>
      <c r="E121" s="37" t="s">
        <v>1340</v>
      </c>
      <c r="F121" s="37" t="s">
        <v>1341</v>
      </c>
      <c r="G121" s="37" t="s">
        <v>1342</v>
      </c>
      <c r="H121" s="37" t="s">
        <v>1343</v>
      </c>
      <c r="I121" s="37" t="s">
        <v>1344</v>
      </c>
      <c r="J121" s="37" t="s">
        <v>1345</v>
      </c>
    </row>
    <row r="122" spans="1:14">
      <c r="A122" s="37" t="s">
        <v>12</v>
      </c>
      <c r="B122" s="37" t="s">
        <v>1346</v>
      </c>
      <c r="C122" s="37" t="s">
        <v>1347</v>
      </c>
      <c r="D122" s="37" t="s">
        <v>1348</v>
      </c>
      <c r="E122" s="37" t="s">
        <v>1349</v>
      </c>
      <c r="F122" s="37" t="s">
        <v>1350</v>
      </c>
      <c r="G122" s="37" t="s">
        <v>1351</v>
      </c>
      <c r="H122" s="37" t="s">
        <v>1352</v>
      </c>
      <c r="I122" s="37" t="s">
        <v>1353</v>
      </c>
      <c r="J122" s="37" t="s">
        <v>1354</v>
      </c>
      <c r="K122" s="37" t="s">
        <v>1355</v>
      </c>
      <c r="L122" s="37" t="s">
        <v>1356</v>
      </c>
      <c r="M122" s="37" t="s">
        <v>1357</v>
      </c>
      <c r="N122" s="37" t="s">
        <v>1358</v>
      </c>
    </row>
    <row r="123" spans="1:14">
      <c r="A123" s="37" t="s">
        <v>13</v>
      </c>
      <c r="B123" s="37" t="s">
        <v>1359</v>
      </c>
      <c r="C123" s="37" t="s">
        <v>1360</v>
      </c>
      <c r="D123" s="37" t="s">
        <v>1361</v>
      </c>
      <c r="E123" s="37" t="s">
        <v>1362</v>
      </c>
      <c r="F123" s="37" t="s">
        <v>1363</v>
      </c>
      <c r="G123" s="37" t="s">
        <v>1331</v>
      </c>
      <c r="H123" s="37" t="s">
        <v>1364</v>
      </c>
      <c r="I123" s="37" t="s">
        <v>1313</v>
      </c>
      <c r="J123" s="37" t="s">
        <v>1365</v>
      </c>
    </row>
    <row r="124" spans="1:14">
      <c r="A124" s="37" t="s">
        <v>14</v>
      </c>
      <c r="B124" s="37" t="s">
        <v>1366</v>
      </c>
      <c r="C124" s="37" t="s">
        <v>1367</v>
      </c>
      <c r="D124" s="37" t="s">
        <v>1331</v>
      </c>
      <c r="E124" s="37" t="s">
        <v>1368</v>
      </c>
      <c r="F124" s="37" t="s">
        <v>1369</v>
      </c>
      <c r="G124" s="37" t="s">
        <v>1370</v>
      </c>
      <c r="H124" s="37" t="s">
        <v>1371</v>
      </c>
    </row>
    <row r="125" spans="1:14">
      <c r="A125" s="37" t="s">
        <v>15</v>
      </c>
      <c r="B125" s="37" t="s">
        <v>1372</v>
      </c>
      <c r="C125" s="37" t="s">
        <v>1373</v>
      </c>
      <c r="D125" s="37" t="s">
        <v>1374</v>
      </c>
      <c r="E125" s="37" t="s">
        <v>1375</v>
      </c>
    </row>
    <row r="126" spans="1:14">
      <c r="A126" s="37" t="s">
        <v>16</v>
      </c>
      <c r="B126" s="37" t="s">
        <v>1376</v>
      </c>
      <c r="C126" s="37" t="s">
        <v>1377</v>
      </c>
      <c r="D126" s="37" t="s">
        <v>1378</v>
      </c>
      <c r="E126" s="37" t="s">
        <v>1379</v>
      </c>
    </row>
    <row r="127" spans="1:14">
      <c r="A127" s="37" t="s">
        <v>17</v>
      </c>
      <c r="B127" s="37" t="s">
        <v>1380</v>
      </c>
      <c r="C127" s="37" t="s">
        <v>1381</v>
      </c>
      <c r="D127" s="37" t="s">
        <v>1382</v>
      </c>
      <c r="E127" s="37" t="s">
        <v>1383</v>
      </c>
    </row>
    <row r="128" spans="1:14">
      <c r="A128" s="37" t="s">
        <v>18</v>
      </c>
      <c r="B128" s="37" t="s">
        <v>1384</v>
      </c>
      <c r="C128" s="37" t="s">
        <v>1385</v>
      </c>
      <c r="D128" s="37" t="s">
        <v>1386</v>
      </c>
      <c r="E128" s="37" t="s">
        <v>1387</v>
      </c>
    </row>
    <row r="129" spans="1:12">
      <c r="A129" s="37" t="s">
        <v>19</v>
      </c>
      <c r="B129" s="37" t="s">
        <v>1388</v>
      </c>
      <c r="C129" s="37" t="s">
        <v>1389</v>
      </c>
      <c r="D129" s="37" t="s">
        <v>1390</v>
      </c>
      <c r="E129" s="37" t="s">
        <v>1391</v>
      </c>
      <c r="F129" s="37" t="s">
        <v>1392</v>
      </c>
      <c r="G129" s="37" t="s">
        <v>1393</v>
      </c>
      <c r="H129" s="37" t="s">
        <v>1394</v>
      </c>
      <c r="I129" s="37" t="s">
        <v>1395</v>
      </c>
      <c r="J129" s="37" t="s">
        <v>1396</v>
      </c>
      <c r="K129" s="37" t="s">
        <v>1397</v>
      </c>
    </row>
    <row r="130" spans="1:12">
      <c r="A130" s="37" t="s">
        <v>20</v>
      </c>
      <c r="B130" s="37" t="s">
        <v>1398</v>
      </c>
      <c r="C130" s="37" t="s">
        <v>1399</v>
      </c>
      <c r="D130" s="37" t="s">
        <v>1400</v>
      </c>
      <c r="E130" s="37" t="s">
        <v>1401</v>
      </c>
      <c r="F130" s="37" t="s">
        <v>1402</v>
      </c>
    </row>
    <row r="131" spans="1:12">
      <c r="A131" s="37" t="s">
        <v>129</v>
      </c>
      <c r="B131" s="37" t="s">
        <v>1403</v>
      </c>
      <c r="C131" s="37" t="s">
        <v>1404</v>
      </c>
      <c r="D131" s="37" t="s">
        <v>1405</v>
      </c>
      <c r="E131" s="37" t="s">
        <v>1406</v>
      </c>
      <c r="F131" s="37" t="s">
        <v>1407</v>
      </c>
      <c r="G131" s="37" t="s">
        <v>1408</v>
      </c>
      <c r="H131" s="37" t="s">
        <v>1409</v>
      </c>
      <c r="I131" s="37" t="s">
        <v>1333</v>
      </c>
    </row>
    <row r="132" spans="1:12">
      <c r="A132" s="37" t="s">
        <v>21</v>
      </c>
      <c r="B132" s="37" t="s">
        <v>1410</v>
      </c>
      <c r="C132" s="37" t="s">
        <v>1411</v>
      </c>
      <c r="D132" s="37" t="s">
        <v>1412</v>
      </c>
      <c r="E132" s="37" t="s">
        <v>1413</v>
      </c>
      <c r="F132" s="37" t="s">
        <v>1414</v>
      </c>
      <c r="G132" s="37" t="s">
        <v>1415</v>
      </c>
      <c r="H132" s="37" t="s">
        <v>1416</v>
      </c>
      <c r="I132" s="37" t="s">
        <v>1417</v>
      </c>
      <c r="J132" s="37" t="s">
        <v>1418</v>
      </c>
      <c r="K132" s="37" t="s">
        <v>1419</v>
      </c>
      <c r="L132" s="37" t="s">
        <v>1420</v>
      </c>
    </row>
    <row r="133" spans="1:12">
      <c r="A133" s="37" t="s">
        <v>22</v>
      </c>
      <c r="B133" s="37" t="s">
        <v>1421</v>
      </c>
      <c r="C133" s="37" t="s">
        <v>1422</v>
      </c>
      <c r="D133" s="37" t="s">
        <v>1423</v>
      </c>
      <c r="E133" s="37" t="s">
        <v>1424</v>
      </c>
    </row>
    <row r="134" spans="1:12">
      <c r="A134" s="37" t="s">
        <v>23</v>
      </c>
      <c r="B134" s="37" t="s">
        <v>1425</v>
      </c>
      <c r="C134" s="37" t="s">
        <v>1426</v>
      </c>
      <c r="D134" s="37" t="s">
        <v>1427</v>
      </c>
      <c r="E134" s="37" t="s">
        <v>1428</v>
      </c>
      <c r="F134" s="37" t="s">
        <v>1429</v>
      </c>
      <c r="G134" s="37" t="s">
        <v>1430</v>
      </c>
      <c r="H134" s="37" t="s">
        <v>1431</v>
      </c>
    </row>
    <row r="135" spans="1:12">
      <c r="A135" s="37" t="s">
        <v>24</v>
      </c>
      <c r="B135" s="37" t="s">
        <v>1432</v>
      </c>
      <c r="C135" s="37" t="s">
        <v>1433</v>
      </c>
      <c r="D135" s="37" t="s">
        <v>1434</v>
      </c>
      <c r="E135" s="37" t="s">
        <v>1435</v>
      </c>
      <c r="F135" s="37" t="s">
        <v>1436</v>
      </c>
      <c r="G135" s="37" t="s">
        <v>1437</v>
      </c>
    </row>
    <row r="136" spans="1:12">
      <c r="A136" s="37" t="s">
        <v>25</v>
      </c>
      <c r="B136" s="37" t="s">
        <v>1438</v>
      </c>
      <c r="C136" s="37" t="s">
        <v>1439</v>
      </c>
      <c r="D136" s="37" t="s">
        <v>1440</v>
      </c>
      <c r="E136" s="37" t="s">
        <v>1441</v>
      </c>
      <c r="F136" s="37" t="s">
        <v>1442</v>
      </c>
      <c r="G136" s="37" t="s">
        <v>1443</v>
      </c>
      <c r="H136" s="37" t="s">
        <v>1444</v>
      </c>
      <c r="I136" s="37" t="s">
        <v>1445</v>
      </c>
    </row>
    <row r="137" spans="1:12">
      <c r="A137" s="37" t="s">
        <v>26</v>
      </c>
      <c r="B137" s="37" t="s">
        <v>1446</v>
      </c>
      <c r="C137" s="37" t="s">
        <v>1447</v>
      </c>
      <c r="D137" s="37" t="s">
        <v>1448</v>
      </c>
      <c r="E137" s="37" t="s">
        <v>1449</v>
      </c>
      <c r="F137" s="37" t="s">
        <v>1450</v>
      </c>
      <c r="G137" s="37" t="s">
        <v>1451</v>
      </c>
      <c r="H137" s="37" t="s">
        <v>1452</v>
      </c>
      <c r="I137" s="37" t="s">
        <v>1453</v>
      </c>
    </row>
    <row r="138" spans="1:12">
      <c r="A138" s="37" t="s">
        <v>131</v>
      </c>
      <c r="B138" s="37" t="s">
        <v>1454</v>
      </c>
      <c r="C138" s="37" t="s">
        <v>1455</v>
      </c>
      <c r="D138" s="37" t="s">
        <v>1456</v>
      </c>
      <c r="E138" s="37" t="s">
        <v>1457</v>
      </c>
      <c r="F138" s="37" t="s">
        <v>1458</v>
      </c>
    </row>
    <row r="139" spans="1:12">
      <c r="A139" s="37" t="s">
        <v>27</v>
      </c>
      <c r="B139" s="37" t="s">
        <v>1459</v>
      </c>
      <c r="C139" s="37" t="s">
        <v>1460</v>
      </c>
      <c r="D139" s="37" t="s">
        <v>1461</v>
      </c>
      <c r="E139" s="37" t="s">
        <v>1462</v>
      </c>
      <c r="F139" s="37" t="s">
        <v>1463</v>
      </c>
      <c r="G139" s="37" t="s">
        <v>1464</v>
      </c>
      <c r="H139" s="37" t="s">
        <v>1465</v>
      </c>
    </row>
    <row r="140" spans="1:12">
      <c r="A140" s="37" t="s">
        <v>28</v>
      </c>
      <c r="B140" s="37" t="s">
        <v>1329</v>
      </c>
      <c r="C140" s="37" t="s">
        <v>1466</v>
      </c>
      <c r="D140" s="37" t="s">
        <v>1333</v>
      </c>
    </row>
    <row r="141" spans="1:12">
      <c r="A141" s="37" t="s">
        <v>29</v>
      </c>
      <c r="B141" s="37" t="s">
        <v>1467</v>
      </c>
      <c r="C141" s="37" t="s">
        <v>1468</v>
      </c>
      <c r="D141" s="37" t="s">
        <v>1469</v>
      </c>
      <c r="E141" s="37" t="s">
        <v>1470</v>
      </c>
      <c r="F141" s="37" t="s">
        <v>1471</v>
      </c>
      <c r="G141" s="37" t="s">
        <v>1472</v>
      </c>
      <c r="H141" s="37" t="s">
        <v>1473</v>
      </c>
    </row>
    <row r="142" spans="1:12">
      <c r="A142" s="37" t="s">
        <v>30</v>
      </c>
      <c r="B142" s="37" t="s">
        <v>1474</v>
      </c>
      <c r="C142" s="37" t="s">
        <v>1475</v>
      </c>
      <c r="D142" s="37" t="s">
        <v>1476</v>
      </c>
      <c r="E142" s="37" t="s">
        <v>1477</v>
      </c>
      <c r="F142" s="37" t="s">
        <v>1478</v>
      </c>
    </row>
    <row r="143" spans="1:12">
      <c r="A143" s="37" t="s">
        <v>31</v>
      </c>
      <c r="B143" s="37" t="s">
        <v>1479</v>
      </c>
      <c r="C143" s="37" t="s">
        <v>1480</v>
      </c>
      <c r="D143" s="37" t="s">
        <v>1481</v>
      </c>
      <c r="E143" s="37" t="s">
        <v>1482</v>
      </c>
      <c r="F143" s="37" t="s">
        <v>1483</v>
      </c>
      <c r="G143" s="37" t="s">
        <v>1484</v>
      </c>
      <c r="H143" s="37" t="s">
        <v>1485</v>
      </c>
    </row>
    <row r="144" spans="1:12">
      <c r="A144" s="37" t="s">
        <v>32</v>
      </c>
      <c r="B144" s="37" t="s">
        <v>1486</v>
      </c>
      <c r="C144" s="37" t="s">
        <v>1487</v>
      </c>
      <c r="D144" s="37" t="s">
        <v>1488</v>
      </c>
      <c r="E144" s="37" t="s">
        <v>1489</v>
      </c>
      <c r="F144" s="37" t="s">
        <v>1490</v>
      </c>
      <c r="G144" s="37" t="s">
        <v>1491</v>
      </c>
      <c r="H144" s="37" t="s">
        <v>1492</v>
      </c>
      <c r="I144" s="37" t="s">
        <v>1493</v>
      </c>
    </row>
    <row r="145" spans="1:14">
      <c r="A145" s="37" t="s">
        <v>33</v>
      </c>
      <c r="B145" s="37" t="s">
        <v>1329</v>
      </c>
      <c r="C145" s="37" t="s">
        <v>1327</v>
      </c>
      <c r="D145" s="37" t="s">
        <v>1333</v>
      </c>
    </row>
    <row r="146" spans="1:14">
      <c r="A146" s="37" t="s">
        <v>34</v>
      </c>
      <c r="B146" s="37" t="s">
        <v>1494</v>
      </c>
      <c r="C146" s="37" t="s">
        <v>1329</v>
      </c>
      <c r="D146" s="37" t="s">
        <v>1333</v>
      </c>
    </row>
    <row r="147" spans="1:14">
      <c r="A147" s="37" t="s">
        <v>35</v>
      </c>
      <c r="B147" s="37" t="s">
        <v>1495</v>
      </c>
      <c r="C147" s="37" t="s">
        <v>1496</v>
      </c>
      <c r="D147" s="37" t="s">
        <v>1497</v>
      </c>
      <c r="E147" s="37" t="s">
        <v>1498</v>
      </c>
      <c r="F147" s="37" t="s">
        <v>1499</v>
      </c>
      <c r="G147" s="37" t="s">
        <v>1500</v>
      </c>
    </row>
    <row r="148" spans="1:14">
      <c r="A148" s="37" t="s">
        <v>36</v>
      </c>
      <c r="B148" s="37" t="s">
        <v>1501</v>
      </c>
      <c r="C148" s="37" t="s">
        <v>1502</v>
      </c>
      <c r="D148" s="37" t="s">
        <v>1503</v>
      </c>
      <c r="E148" s="37" t="s">
        <v>1504</v>
      </c>
    </row>
    <row r="149" spans="1:14">
      <c r="A149" s="37" t="s">
        <v>37</v>
      </c>
      <c r="B149" s="37" t="s">
        <v>1505</v>
      </c>
      <c r="C149" s="37" t="s">
        <v>1506</v>
      </c>
      <c r="D149" s="37" t="s">
        <v>1507</v>
      </c>
      <c r="E149" s="37" t="s">
        <v>1508</v>
      </c>
      <c r="F149" s="37" t="s">
        <v>1509</v>
      </c>
      <c r="G149" s="37" t="s">
        <v>1510</v>
      </c>
      <c r="H149" s="37" t="s">
        <v>1511</v>
      </c>
      <c r="I149" s="37" t="s">
        <v>1512</v>
      </c>
      <c r="J149" s="37" t="s">
        <v>1513</v>
      </c>
      <c r="K149" s="37" t="s">
        <v>1514</v>
      </c>
      <c r="L149" s="37" t="s">
        <v>1515</v>
      </c>
      <c r="M149" s="37" t="s">
        <v>1516</v>
      </c>
      <c r="N149" s="37" t="s">
        <v>1517</v>
      </c>
    </row>
    <row r="150" spans="1:14">
      <c r="A150" s="37" t="s">
        <v>38</v>
      </c>
      <c r="B150" s="37" t="s">
        <v>1466</v>
      </c>
      <c r="C150" s="37" t="s">
        <v>1329</v>
      </c>
      <c r="D150" s="37" t="s">
        <v>1335</v>
      </c>
      <c r="E150" s="37" t="s">
        <v>1333</v>
      </c>
      <c r="F150" s="37" t="s">
        <v>1327</v>
      </c>
    </row>
    <row r="151" spans="1:14">
      <c r="A151" s="37" t="s">
        <v>39</v>
      </c>
      <c r="B151" s="37" t="s">
        <v>1518</v>
      </c>
      <c r="C151" s="37" t="s">
        <v>1519</v>
      </c>
      <c r="D151" s="37" t="s">
        <v>1331</v>
      </c>
      <c r="E151" s="37" t="s">
        <v>1300</v>
      </c>
      <c r="F151" s="37" t="s">
        <v>1520</v>
      </c>
      <c r="G151" s="37" t="s">
        <v>1521</v>
      </c>
      <c r="H151" s="37" t="s">
        <v>1522</v>
      </c>
      <c r="I151" s="37" t="s">
        <v>1523</v>
      </c>
    </row>
    <row r="152" spans="1:14">
      <c r="A152" s="37" t="s">
        <v>40</v>
      </c>
      <c r="B152" s="37" t="s">
        <v>1524</v>
      </c>
      <c r="C152" s="37" t="s">
        <v>1512</v>
      </c>
      <c r="D152" s="37" t="s">
        <v>1525</v>
      </c>
      <c r="E152" s="37" t="s">
        <v>1526</v>
      </c>
      <c r="F152" s="37" t="s">
        <v>1527</v>
      </c>
      <c r="G152" s="37" t="s">
        <v>1528</v>
      </c>
      <c r="H152" s="37" t="s">
        <v>1529</v>
      </c>
      <c r="I152" s="37" t="s">
        <v>1530</v>
      </c>
      <c r="J152" s="37" t="s">
        <v>1531</v>
      </c>
      <c r="K152" s="37" t="s">
        <v>1532</v>
      </c>
    </row>
    <row r="153" spans="1:14">
      <c r="A153" s="37" t="s">
        <v>41</v>
      </c>
      <c r="B153" s="37" t="s">
        <v>1329</v>
      </c>
      <c r="C153" s="37" t="s">
        <v>1466</v>
      </c>
      <c r="D153" s="37" t="s">
        <v>1327</v>
      </c>
      <c r="E153" s="37" t="s">
        <v>1533</v>
      </c>
      <c r="F153" s="37" t="s">
        <v>1333</v>
      </c>
      <c r="G153" s="37" t="s">
        <v>1335</v>
      </c>
    </row>
    <row r="154" spans="1:14">
      <c r="A154" s="37" t="s">
        <v>42</v>
      </c>
      <c r="B154" s="37" t="s">
        <v>1534</v>
      </c>
      <c r="C154" s="37" t="s">
        <v>1535</v>
      </c>
      <c r="D154" s="37" t="s">
        <v>1536</v>
      </c>
      <c r="E154" s="37" t="s">
        <v>1537</v>
      </c>
      <c r="F154" s="37" t="s">
        <v>1538</v>
      </c>
      <c r="G154" s="37" t="s">
        <v>1539</v>
      </c>
      <c r="H154" s="37" t="s">
        <v>1540</v>
      </c>
    </row>
    <row r="155" spans="1:14">
      <c r="A155" s="37" t="s">
        <v>43</v>
      </c>
      <c r="B155" s="37" t="s">
        <v>1541</v>
      </c>
      <c r="C155" s="37" t="s">
        <v>1542</v>
      </c>
      <c r="D155" s="37" t="s">
        <v>1543</v>
      </c>
      <c r="E155" s="37" t="s">
        <v>1544</v>
      </c>
      <c r="F155" s="37" t="s">
        <v>1545</v>
      </c>
      <c r="G155" s="37" t="s">
        <v>1546</v>
      </c>
      <c r="H155" s="37" t="s">
        <v>1547</v>
      </c>
      <c r="I155" s="37" t="s">
        <v>1548</v>
      </c>
      <c r="J155" s="37" t="s">
        <v>1549</v>
      </c>
    </row>
    <row r="156" spans="1:14">
      <c r="A156" s="37" t="s">
        <v>44</v>
      </c>
      <c r="B156" s="37" t="s">
        <v>1335</v>
      </c>
      <c r="C156" s="37" t="s">
        <v>1466</v>
      </c>
      <c r="D156" s="37" t="s">
        <v>1327</v>
      </c>
      <c r="E156" s="37" t="s">
        <v>1279</v>
      </c>
      <c r="F156" s="37" t="s">
        <v>1550</v>
      </c>
    </row>
  </sheetData>
  <phoneticPr fontId="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B177-FB6B-42EF-944C-61A97BB5DF43}">
  <sheetPr>
    <tabColor rgb="FF92D050"/>
    <pageSetUpPr fitToPage="1"/>
  </sheetPr>
  <dimension ref="A1:S52"/>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211" customWidth="1"/>
    <col min="2" max="2" width="18" style="211" customWidth="1"/>
    <col min="3" max="3" width="4" style="213" customWidth="1"/>
    <col min="4" max="4" width="9" style="213"/>
    <col min="5" max="5" width="13.25" style="211" customWidth="1"/>
    <col min="6" max="8" width="9" style="211"/>
    <col min="9" max="9" width="27.33203125" style="211" customWidth="1"/>
    <col min="10" max="11" width="9" style="211"/>
    <col min="12" max="12" width="9" style="37"/>
    <col min="13" max="15" width="9" style="211"/>
    <col min="16" max="16" width="27.33203125" style="211" customWidth="1"/>
    <col min="17" max="18" width="9" style="211"/>
    <col min="19" max="19" width="9" style="37"/>
    <col min="20" max="16384" width="9" style="211"/>
  </cols>
  <sheetData>
    <row r="1" spans="1:19" ht="30" customHeight="1">
      <c r="A1" s="412" t="s">
        <v>1151</v>
      </c>
      <c r="B1" s="412"/>
      <c r="C1" s="412"/>
      <c r="D1" s="412"/>
      <c r="E1" s="412"/>
      <c r="F1" s="412"/>
      <c r="G1" s="412"/>
      <c r="H1" s="412"/>
      <c r="I1" s="412"/>
      <c r="J1" s="412"/>
      <c r="K1" s="412"/>
      <c r="L1" s="412"/>
      <c r="M1" s="412"/>
      <c r="N1" s="412"/>
      <c r="O1" s="412"/>
      <c r="P1" s="412"/>
      <c r="Q1" s="412"/>
      <c r="R1" s="412"/>
    </row>
    <row r="2" spans="1:19" ht="30" customHeight="1" thickBot="1">
      <c r="B2" s="212" t="s">
        <v>146</v>
      </c>
    </row>
    <row r="3" spans="1:19" ht="49.5" customHeight="1" thickTop="1" thickBot="1">
      <c r="B3" s="214" t="s">
        <v>0</v>
      </c>
      <c r="C3" s="213">
        <f>MATCH($B$3,都道府県表!$E$7:$E53,0)+6</f>
        <v>7</v>
      </c>
    </row>
    <row r="4" spans="1:19" ht="30" customHeight="1" thickTop="1" thickBot="1">
      <c r="B4" s="212" t="s">
        <v>1152</v>
      </c>
    </row>
    <row r="5" spans="1:19" ht="49.5" customHeight="1" thickTop="1" thickBot="1">
      <c r="B5" s="214" t="s">
        <v>1153</v>
      </c>
      <c r="C5" s="213" cm="1">
        <f t="array" ref="C5">IF($B$5="",0,MATCH($B$3&amp;$B$5,二次医療圏表!$G$7:$G$341&amp;二次医療圏表!$E$7:$E$341,0)+6)</f>
        <v>7</v>
      </c>
    </row>
    <row r="6" spans="1:19" ht="30" customHeight="1" thickTop="1" thickBot="1">
      <c r="E6" s="215"/>
      <c r="G6" s="413" t="s">
        <v>147</v>
      </c>
      <c r="H6" s="440"/>
      <c r="I6" s="440"/>
      <c r="J6" s="440"/>
      <c r="K6" s="440"/>
      <c r="L6" s="441"/>
      <c r="N6" s="416" t="s">
        <v>148</v>
      </c>
      <c r="O6" s="417"/>
      <c r="P6" s="417"/>
      <c r="Q6" s="417"/>
      <c r="R6" s="417"/>
      <c r="S6" s="418"/>
    </row>
    <row r="7" spans="1:19" ht="49.5" customHeight="1" thickBot="1">
      <c r="E7" s="216" t="s">
        <v>149</v>
      </c>
      <c r="G7" s="217"/>
      <c r="H7" s="218" t="s">
        <v>81</v>
      </c>
      <c r="I7" s="219" t="s">
        <v>83</v>
      </c>
      <c r="J7" s="219" t="s">
        <v>151</v>
      </c>
      <c r="K7" s="220" t="str">
        <f>$B$3</f>
        <v>北海道</v>
      </c>
      <c r="L7" s="221" t="str">
        <f>IF($B$5="","-",$B$5)</f>
        <v>南渡島</v>
      </c>
      <c r="N7" s="217"/>
      <c r="O7" s="218" t="s">
        <v>81</v>
      </c>
      <c r="P7" s="219" t="s">
        <v>83</v>
      </c>
      <c r="Q7" s="219" t="s">
        <v>151</v>
      </c>
      <c r="R7" s="220" t="str">
        <f>$B$3</f>
        <v>北海道</v>
      </c>
      <c r="S7" s="221" t="str">
        <f>IF($B$5="","-",$B$5)</f>
        <v>南渡島</v>
      </c>
    </row>
    <row r="8" spans="1:19" ht="18.5" thickBot="1"/>
    <row r="9" spans="1:19" ht="49.5" customHeight="1" thickBot="1">
      <c r="G9" s="419" t="s">
        <v>3046</v>
      </c>
      <c r="H9" s="420"/>
      <c r="I9" s="420"/>
      <c r="J9" s="420"/>
      <c r="K9" s="420"/>
      <c r="L9" s="421"/>
      <c r="N9" s="422" t="s">
        <v>1154</v>
      </c>
      <c r="O9" s="423"/>
      <c r="P9" s="423"/>
      <c r="Q9" s="423"/>
      <c r="R9" s="423"/>
      <c r="S9" s="424"/>
    </row>
    <row r="10" spans="1:19" ht="49.5" customHeight="1" thickBot="1">
      <c r="E10" s="222" t="s">
        <v>152</v>
      </c>
      <c r="G10" s="223" t="s">
        <v>3031</v>
      </c>
      <c r="H10" s="425" t="s">
        <v>1155</v>
      </c>
      <c r="I10" s="426"/>
      <c r="J10" s="426"/>
      <c r="K10" s="426"/>
      <c r="L10" s="427"/>
      <c r="N10" s="223" t="s">
        <v>3027</v>
      </c>
      <c r="O10" s="500" t="s">
        <v>1156</v>
      </c>
      <c r="P10" s="436"/>
      <c r="Q10" s="436"/>
      <c r="R10" s="436"/>
      <c r="S10" s="437"/>
    </row>
    <row r="11" spans="1:19" ht="49.5" customHeight="1" thickBot="1">
      <c r="E11" s="222" t="s">
        <v>152</v>
      </c>
      <c r="G11" s="223"/>
      <c r="H11" s="307" t="s">
        <v>960</v>
      </c>
      <c r="I11" s="308" t="s">
        <v>1157</v>
      </c>
      <c r="J11" s="309" cm="1">
        <f t="array" aca="1" ref="J11" ca="1">INDIRECT(ADDRESS(7,MATCH($H11,国表!$A$3:$LQ$3,0),1,1,"国表"))</f>
        <v>1.1920241076843894</v>
      </c>
      <c r="K11" s="310" cm="1">
        <f t="array" aca="1" ref="K11" ca="1">INDIRECT(ADDRESS($C$3,MATCH($H11,都道府県表!$A$3:$LQ$3,0),1,1,"都道府県表"))</f>
        <v>1.1520452612569223</v>
      </c>
      <c r="L11" s="311" cm="1">
        <f t="array" aca="1" ref="L11" ca="1">IF($B$5="","-",INDIRECT(ADDRESS($C$5,MATCH($H11,二次医療圏表!$A$3:$MR$3,0),1,1,"二次医療圏表")))</f>
        <v>0.78612232063309051</v>
      </c>
      <c r="N11" s="224"/>
      <c r="O11" s="225" t="s">
        <v>196</v>
      </c>
      <c r="P11" s="226" t="s">
        <v>196</v>
      </c>
      <c r="Q11" s="227" t="s">
        <v>197</v>
      </c>
      <c r="R11" s="227" t="s">
        <v>197</v>
      </c>
      <c r="S11" s="228" t="s">
        <v>197</v>
      </c>
    </row>
    <row r="12" spans="1:19" ht="49.5" customHeight="1">
      <c r="E12" s="229" t="s">
        <v>175</v>
      </c>
      <c r="G12" s="224"/>
      <c r="H12" s="312" t="s">
        <v>962</v>
      </c>
      <c r="I12" s="313" t="s">
        <v>1158</v>
      </c>
      <c r="J12" s="314" cm="1">
        <f t="array" aca="1" ref="J12" ca="1">INDIRECT(ADDRESS(7,MATCH($H12,国表!$A$3:$LQ$3,0),1,1,"国表"))</f>
        <v>11.458380911028225</v>
      </c>
      <c r="K12" s="310" cm="1">
        <f t="array" aca="1" ref="K12" ca="1">INDIRECT(ADDRESS($C$3,MATCH($H12,都道府県表!$A$3:$LQ$3,0),1,1,"都道府県表"))</f>
        <v>5.6301566800136689</v>
      </c>
      <c r="L12" s="315" cm="1">
        <f t="array" aca="1" ref="L12" ca="1">IF($B$5="","-",INDIRECT(ADDRESS($C$5,MATCH($H12,二次医療圏表!$A$3:$MR$3,0),1,1,"二次医療圏表")))</f>
        <v>5.7648970179759971</v>
      </c>
      <c r="N12" s="230" t="s">
        <v>3028</v>
      </c>
      <c r="O12" s="433" t="s">
        <v>1159</v>
      </c>
      <c r="P12" s="434"/>
      <c r="Q12" s="434"/>
      <c r="R12" s="434"/>
      <c r="S12" s="435"/>
    </row>
    <row r="13" spans="1:19" ht="49.5" customHeight="1" thickBot="1">
      <c r="G13" s="230" t="s">
        <v>3032</v>
      </c>
      <c r="H13" s="433" t="s">
        <v>1160</v>
      </c>
      <c r="I13" s="434"/>
      <c r="J13" s="434"/>
      <c r="K13" s="434"/>
      <c r="L13" s="435"/>
      <c r="N13" s="231"/>
      <c r="O13" s="232" t="s">
        <v>1161</v>
      </c>
      <c r="P13" s="233" t="s">
        <v>1161</v>
      </c>
      <c r="Q13" s="234" t="s">
        <v>87</v>
      </c>
      <c r="R13" s="235" t="s">
        <v>87</v>
      </c>
      <c r="S13" s="236" t="s">
        <v>197</v>
      </c>
    </row>
    <row r="14" spans="1:19" ht="49.5" customHeight="1" thickBot="1">
      <c r="E14" s="37"/>
      <c r="G14" s="223"/>
      <c r="H14" s="316" t="s">
        <v>1162</v>
      </c>
      <c r="I14" s="317" t="s">
        <v>1163</v>
      </c>
      <c r="J14" s="309">
        <v>100</v>
      </c>
      <c r="K14" s="310" cm="1">
        <f t="array" aca="1" ref="K14" ca="1">INDIRECT(ADDRESS($C$3,MATCH(SUBSTITUTE($H14,"NDB-SCR",""),'都道府県表（NDB-SCR）'!$A$3:$KJ$3,0),1,1,"都道府県表（NDB-SCR）"))</f>
        <v>72.8</v>
      </c>
      <c r="L14" s="311" t="str" cm="1">
        <f t="array" aca="1" ref="L14" ca="1">IF($B$5="","-",INDIRECT(ADDRESS($C$5,MATCH(SUBSTITUTE($H14,"NDB-SCR",""),'二次医療圏表（NDB-SCR）'!$A$3:$KZ$3,0),1,1,"二次医療圏表（NDB-SCR）")))</f>
        <v>NA</v>
      </c>
      <c r="N14" s="37"/>
      <c r="O14" s="37"/>
      <c r="P14" s="37"/>
      <c r="Q14" s="37"/>
      <c r="R14" s="37"/>
    </row>
    <row r="15" spans="1:19" ht="49.5" customHeight="1" thickBot="1">
      <c r="E15" s="37"/>
      <c r="G15" s="223"/>
      <c r="H15" s="316" t="s">
        <v>1164</v>
      </c>
      <c r="I15" s="317" t="s">
        <v>1165</v>
      </c>
      <c r="J15" s="309">
        <v>100</v>
      </c>
      <c r="K15" s="309" cm="1">
        <f t="array" aca="1" ref="K15" ca="1">INDIRECT(ADDRESS($C$3,MATCH(SUBSTITUTE($H15,"NDB-SCR",""),'都道府県表（NDB-SCR）'!$A$3:$KJ$3,0),1,1,"都道府県表（NDB-SCR）"))</f>
        <v>179</v>
      </c>
      <c r="L15" s="311" t="str" cm="1">
        <f t="array" aca="1" ref="L15" ca="1">IF($B$5="","-",INDIRECT(ADDRESS($C$5,MATCH(SUBSTITUTE($H15,"NDB-SCR",""),'二次医療圏表（NDB-SCR）'!$A$3:$KZ$3,0),1,1,"二次医療圏表（NDB-SCR）")))</f>
        <v>NA</v>
      </c>
      <c r="N15" s="419" t="s">
        <v>1166</v>
      </c>
      <c r="O15" s="420"/>
      <c r="P15" s="420"/>
      <c r="Q15" s="420"/>
      <c r="R15" s="420"/>
      <c r="S15" s="421"/>
    </row>
    <row r="16" spans="1:19" ht="49.5" customHeight="1">
      <c r="E16" s="37"/>
      <c r="G16" s="224"/>
      <c r="H16" s="318" t="s">
        <v>1167</v>
      </c>
      <c r="I16" s="319" t="s">
        <v>1168</v>
      </c>
      <c r="J16" s="320">
        <v>100</v>
      </c>
      <c r="K16" s="309" cm="1">
        <f t="array" aca="1" ref="K16" ca="1">INDIRECT(ADDRESS($C$3,MATCH(SUBSTITUTE($H16,"NDB-SCR",""),'都道府県表（NDB-SCR）'!$A$3:$KJ$3,0),1,1,"都道府県表（NDB-SCR）"))</f>
        <v>47.4</v>
      </c>
      <c r="L16" s="321" t="str" cm="1">
        <f t="array" aca="1" ref="L16" ca="1">IF($B$5="","-",INDIRECT(ADDRESS($C$5,MATCH(SUBSTITUTE($H16,"NDB-SCR",""),'二次医療圏表（NDB-SCR）'!$A$3:$KZ$3,0),1,1,"二次医療圏表（NDB-SCR）")))</f>
        <v>NA</v>
      </c>
      <c r="N16" s="223" t="s">
        <v>3029</v>
      </c>
      <c r="O16" s="425" t="s">
        <v>1170</v>
      </c>
      <c r="P16" s="426"/>
      <c r="Q16" s="426"/>
      <c r="R16" s="426"/>
      <c r="S16" s="427"/>
    </row>
    <row r="17" spans="5:19" ht="49.5" customHeight="1">
      <c r="E17" s="229"/>
      <c r="G17" s="223" t="s">
        <v>3033</v>
      </c>
      <c r="H17" s="433" t="s">
        <v>1171</v>
      </c>
      <c r="I17" s="434"/>
      <c r="J17" s="434"/>
      <c r="K17" s="434"/>
      <c r="L17" s="435"/>
      <c r="N17" s="224"/>
      <c r="O17" s="225" t="s">
        <v>1161</v>
      </c>
      <c r="P17" s="226" t="s">
        <v>1161</v>
      </c>
      <c r="Q17" s="227" t="s">
        <v>87</v>
      </c>
      <c r="R17" s="227" t="s">
        <v>87</v>
      </c>
      <c r="S17" s="228" t="s">
        <v>87</v>
      </c>
    </row>
    <row r="18" spans="5:19" ht="49.5" customHeight="1" thickBot="1">
      <c r="E18" s="37"/>
      <c r="G18" s="231"/>
      <c r="H18" s="322" t="s">
        <v>965</v>
      </c>
      <c r="I18" s="323" t="s">
        <v>1172</v>
      </c>
      <c r="J18" s="324" cm="1">
        <f t="array" aca="1" ref="J18" ca="1">INDIRECT(ADDRESS(7,MATCH($H18,国表!$A$3:$LQ$3,0),1,1,"国表"))</f>
        <v>39.603357479492963</v>
      </c>
      <c r="K18" s="325" cm="1">
        <f t="array" aca="1" ref="K18" ca="1">INDIRECT(ADDRESS($C$3,MATCH($H18,都道府県表!$A$3:$LQ$3,0),1,1,"都道府県表"))</f>
        <v>39.493412252150016</v>
      </c>
      <c r="L18" s="326" cm="1">
        <f t="array" aca="1" ref="L18" ca="1">IF($B$5="","-",INDIRECT(ADDRESS($C$5,MATCH($H18,二次医療圏表!$A$3:$MR$3,0),1,1,"二次医療圏表")))</f>
        <v>40.107960798700283</v>
      </c>
      <c r="N18" s="230" t="s">
        <v>3030</v>
      </c>
      <c r="O18" s="433" t="s">
        <v>1174</v>
      </c>
      <c r="P18" s="434"/>
      <c r="Q18" s="434"/>
      <c r="R18" s="434"/>
      <c r="S18" s="435"/>
    </row>
    <row r="19" spans="5:19" ht="49.5" customHeight="1" thickBot="1">
      <c r="E19" s="428"/>
      <c r="H19" s="237" t="s">
        <v>1175</v>
      </c>
      <c r="N19" s="223"/>
      <c r="O19" s="238" t="s">
        <v>1552</v>
      </c>
      <c r="P19" s="239" t="s">
        <v>1176</v>
      </c>
      <c r="Q19" s="240" cm="1">
        <f t="array" aca="1" ref="Q19" ca="1">INDIRECT(ADDRESS(7,MATCH($O19,国表!$A$3:$LQ$3,0),1,1,"国表"))</f>
        <v>13.666722937018797</v>
      </c>
      <c r="R19" s="240" cm="1">
        <f t="array" aca="1" ref="R19" ca="1">INDIRECT(ADDRESS($C$3,MATCH($O19,都道府県表!$A$3:$LQ$3,0),1,1,"都道府県表"))</f>
        <v>9.821303379188933</v>
      </c>
      <c r="S19" s="241" cm="1">
        <f t="array" aca="1" ref="S19" ca="1">IF($B$5="","-",INDIRECT(ADDRESS($C$5,MATCH($O19,二次医療圏表!$A$3:$HI$3,0),1,1,"二次医療圏表")))</f>
        <v>8.607547871351553</v>
      </c>
    </row>
    <row r="20" spans="5:19" ht="49.5" customHeight="1" thickBot="1">
      <c r="E20" s="428"/>
      <c r="G20" s="419" t="s">
        <v>1177</v>
      </c>
      <c r="H20" s="420"/>
      <c r="I20" s="420"/>
      <c r="J20" s="420"/>
      <c r="K20" s="420"/>
      <c r="L20" s="421"/>
      <c r="N20" s="223"/>
      <c r="O20" s="238" t="s">
        <v>1554</v>
      </c>
      <c r="P20" s="239" t="s">
        <v>1178</v>
      </c>
      <c r="Q20" s="240" cm="1">
        <f t="array" aca="1" ref="Q20" ca="1">INDIRECT(ADDRESS(7,MATCH($O20,国表!$A$3:$LQ$3,0),1,1,"国表"))</f>
        <v>8.04392023310605</v>
      </c>
      <c r="R20" s="240" cm="1">
        <f t="array" aca="1" ref="R20" ca="1">INDIRECT(ADDRESS($C$3,MATCH($O20,都道府県表!$A$3:$LQ$3,0),1,1,"都道府県表"))</f>
        <v>3.7468646299094832</v>
      </c>
      <c r="S20" s="241" cm="1">
        <f t="array" aca="1" ref="S20" ca="1">IF($B$5="","-",INDIRECT(ADDRESS($C$5,MATCH($O20,二次医療圏表!$A$3:$HI$3,0),1,1,"二次医療圏表")))</f>
        <v>5.7073805540063205</v>
      </c>
    </row>
    <row r="21" spans="5:19" ht="49.5" customHeight="1" thickBot="1">
      <c r="E21" s="222" t="s">
        <v>152</v>
      </c>
      <c r="G21" s="223" t="s">
        <v>3034</v>
      </c>
      <c r="H21" s="425" t="s">
        <v>1179</v>
      </c>
      <c r="I21" s="426"/>
      <c r="J21" s="426"/>
      <c r="K21" s="426"/>
      <c r="L21" s="427"/>
      <c r="N21" s="231"/>
      <c r="O21" s="242" t="s">
        <v>1556</v>
      </c>
      <c r="P21" s="243" t="s">
        <v>1180</v>
      </c>
      <c r="Q21" s="244" cm="1">
        <f t="array" aca="1" ref="Q21" ca="1">INDIRECT(ADDRESS(7,MATCH($O21,国表!$A$3:$LQ$3,0),1,1,"国表"))</f>
        <v>21.710643170124847</v>
      </c>
      <c r="R21" s="244" cm="1">
        <f t="array" aca="1" ref="R21" ca="1">INDIRECT(ADDRESS($C$3,MATCH($O21,都道府県表!$A$3:$LQ$3,0),1,1,"都道府県表"))</f>
        <v>13.568168009098416</v>
      </c>
      <c r="S21" s="245" cm="1">
        <f t="array" aca="1" ref="S21" ca="1">IF($B$5="","-",INDIRECT(ADDRESS($C$5,MATCH($O21,二次医療圏表!$A$3:$HI$3,0),1,1,"二次医療圏表")))</f>
        <v>14.314928425357873</v>
      </c>
    </row>
    <row r="22" spans="5:19" ht="49.5" customHeight="1" thickBot="1">
      <c r="E22" s="222" t="s">
        <v>152</v>
      </c>
      <c r="G22" s="223"/>
      <c r="H22" s="327" t="s">
        <v>1181</v>
      </c>
      <c r="I22" s="328" t="s">
        <v>1182</v>
      </c>
      <c r="J22" s="310">
        <v>100</v>
      </c>
      <c r="K22" s="310" cm="1">
        <f t="array" aca="1" ref="K22" ca="1">INDIRECT(ADDRESS($C$3,MATCH(SUBSTITUTE($H22,"NDB-SCR",""),'都道府県表（NDB-SCR）'!$A$3:$KJ$3,0),1,1,"都道府県表（NDB-SCR）"))</f>
        <v>81.8</v>
      </c>
      <c r="L22" s="329" cm="1">
        <f t="array" aca="1" ref="L22" ca="1">IF($B$5="","-",INDIRECT(ADDRESS($C$5,MATCH(SUBSTITUTE($H22,"NDB-SCR",""),'二次医療圏表（NDB-SCR）'!$A$3:$KZ$3,0),1,1,"二次医療圏表（NDB-SCR）")))</f>
        <v>64</v>
      </c>
      <c r="N22" s="37"/>
      <c r="O22" s="37"/>
      <c r="P22" s="37"/>
      <c r="Q22" s="37"/>
      <c r="R22" s="37"/>
    </row>
    <row r="23" spans="5:19" ht="49.5" customHeight="1">
      <c r="E23" s="229" t="s">
        <v>175</v>
      </c>
      <c r="G23" s="223"/>
      <c r="H23" s="327" t="s">
        <v>1183</v>
      </c>
      <c r="I23" s="328" t="s">
        <v>1184</v>
      </c>
      <c r="J23" s="310">
        <v>100</v>
      </c>
      <c r="K23" s="310" cm="1">
        <f t="array" aca="1" ref="K23" ca="1">INDIRECT(ADDRESS($C$3,MATCH(SUBSTITUTE($H23,"NDB-SCR",""),'都道府県表（NDB-SCR）'!$A$3:$KJ$3,0),1,1,"都道府県表（NDB-SCR）"))</f>
        <v>58.5</v>
      </c>
      <c r="L23" s="329" cm="1">
        <f t="array" aca="1" ref="L23" ca="1">IF($B$5="","-",INDIRECT(ADDRESS($C$5,MATCH(SUBSTITUTE($H23,"NDB-SCR",""),'二次医療圏表（NDB-SCR）'!$A$3:$KZ$3,0),1,1,"二次医療圏表（NDB-SCR）")))</f>
        <v>70.099999999999994</v>
      </c>
      <c r="N23" s="37"/>
      <c r="O23" s="37"/>
      <c r="P23" s="37"/>
      <c r="Q23" s="37"/>
      <c r="R23" s="37"/>
    </row>
    <row r="24" spans="5:19" ht="49.5" customHeight="1">
      <c r="G24" s="223"/>
      <c r="H24" s="327" t="s">
        <v>1185</v>
      </c>
      <c r="I24" s="328" t="s">
        <v>1186</v>
      </c>
      <c r="J24" s="310">
        <v>100</v>
      </c>
      <c r="K24" s="310" cm="1">
        <f t="array" aca="1" ref="K24" ca="1">INDIRECT(ADDRESS($C$3,MATCH(SUBSTITUTE($H24,"NDB-SCR",""),'都道府県表（NDB-SCR）'!$A$3:$KJ$3,0),1,1,"都道府県表（NDB-SCR）"))</f>
        <v>43.6</v>
      </c>
      <c r="L24" s="329" cm="1">
        <f t="array" aca="1" ref="L24" ca="1">IF($B$5="","-",INDIRECT(ADDRESS($C$5,MATCH(SUBSTITUTE($H24,"NDB-SCR",""),'二次医療圏表（NDB-SCR）'!$A$3:$KZ$3,0),1,1,"二次医療圏表（NDB-SCR）")))</f>
        <v>40.700000000000003</v>
      </c>
      <c r="N24" s="37"/>
      <c r="O24" s="37"/>
      <c r="P24" s="37"/>
      <c r="Q24" s="37"/>
      <c r="R24" s="37"/>
    </row>
    <row r="25" spans="5:19" ht="49.5" customHeight="1">
      <c r="E25" s="37"/>
      <c r="G25" s="223"/>
      <c r="H25" s="327" t="s">
        <v>1187</v>
      </c>
      <c r="I25" s="328" t="s">
        <v>1188</v>
      </c>
      <c r="J25" s="310">
        <v>100</v>
      </c>
      <c r="K25" s="310" cm="1">
        <f t="array" aca="1" ref="K25" ca="1">INDIRECT(ADDRESS($C$3,MATCH(SUBSTITUTE($H25,"NDB-SCR",""),'都道府県表（NDB-SCR）'!$A$3:$KJ$3,0),1,1,"都道府県表（NDB-SCR）"))</f>
        <v>78.7</v>
      </c>
      <c r="L25" s="329" cm="1">
        <f t="array" aca="1" ref="L25" ca="1">IF($B$5="","-",INDIRECT(ADDRESS($C$5,MATCH(SUBSTITUTE($H25,"NDB-SCR",""),'二次医療圏表（NDB-SCR）'!$A$3:$KZ$3,0),1,1,"二次医療圏表（NDB-SCR）")))</f>
        <v>79.400000000000006</v>
      </c>
      <c r="N25" s="37"/>
      <c r="O25" s="37"/>
      <c r="P25" s="37"/>
      <c r="Q25" s="37"/>
      <c r="R25" s="37"/>
    </row>
    <row r="26" spans="5:19" ht="49.5" customHeight="1">
      <c r="G26" s="223"/>
      <c r="H26" s="327" t="s">
        <v>1189</v>
      </c>
      <c r="I26" s="328" t="s">
        <v>1190</v>
      </c>
      <c r="J26" s="310">
        <v>100</v>
      </c>
      <c r="K26" s="310" cm="1">
        <f t="array" aca="1" ref="K26" ca="1">INDIRECT(ADDRESS($C$3,MATCH(SUBSTITUTE($H26,"NDB-SCR",""),'都道府県表（NDB-SCR）'!$A$3:$KJ$3,0),1,1,"都道府県表（NDB-SCR）"))</f>
        <v>53.2</v>
      </c>
      <c r="L26" s="329" cm="1">
        <f t="array" aca="1" ref="L26" ca="1">IF($B$5="","-",INDIRECT(ADDRESS($C$5,MATCH(SUBSTITUTE($H26,"NDB-SCR",""),'二次医療圏表（NDB-SCR）'!$A$3:$KZ$3,0),1,1,"二次医療圏表（NDB-SCR）")))</f>
        <v>38.299999999999997</v>
      </c>
      <c r="N26" s="37"/>
      <c r="O26" s="37"/>
      <c r="P26" s="37"/>
      <c r="Q26" s="37"/>
      <c r="R26" s="37"/>
    </row>
    <row r="27" spans="5:19" ht="49.5" customHeight="1">
      <c r="G27" s="223"/>
      <c r="H27" s="327" t="s">
        <v>1191</v>
      </c>
      <c r="I27" s="328" t="s">
        <v>1192</v>
      </c>
      <c r="J27" s="310">
        <v>100</v>
      </c>
      <c r="K27" s="310" cm="1">
        <f t="array" aca="1" ref="K27" ca="1">INDIRECT(ADDRESS($C$3,MATCH(SUBSTITUTE($H27,"NDB-SCR",""),'都道府県表（NDB-SCR）'!$A$3:$KJ$3,0),1,1,"都道府県表（NDB-SCR）"))</f>
        <v>54</v>
      </c>
      <c r="L27" s="329" cm="1">
        <f t="array" aca="1" ref="L27" ca="1">IF($B$5="","-",INDIRECT(ADDRESS($C$5,MATCH(SUBSTITUTE($H27,"NDB-SCR",""),'二次医療圏表（NDB-SCR）'!$A$3:$KZ$3,0),1,1,"二次医療圏表（NDB-SCR）")))</f>
        <v>38.200000000000003</v>
      </c>
    </row>
    <row r="28" spans="5:19" ht="49.5" customHeight="1">
      <c r="G28" s="223"/>
      <c r="H28" s="327" t="s">
        <v>1193</v>
      </c>
      <c r="I28" s="328" t="s">
        <v>1194</v>
      </c>
      <c r="J28" s="310">
        <v>100</v>
      </c>
      <c r="K28" s="310" cm="1">
        <f t="array" aca="1" ref="K28" ca="1">INDIRECT(ADDRESS($C$3,MATCH(SUBSTITUTE($H28,"NDB-SCR",""),'都道府県表（NDB-SCR）'!$A$3:$KJ$3,0),1,1,"都道府県表（NDB-SCR）"))</f>
        <v>40.6</v>
      </c>
      <c r="L28" s="329" t="str" cm="1">
        <f t="array" aca="1" ref="L28" ca="1">IF($B$5="","-",INDIRECT(ADDRESS($C$5,MATCH(SUBSTITUTE($H28,"NDB-SCR",""),'二次医療圏表（NDB-SCR）'!$A$3:$KZ$3,0),1,1,"二次医療圏表（NDB-SCR）")))</f>
        <v>NA</v>
      </c>
    </row>
    <row r="29" spans="5:19" ht="49.5" customHeight="1">
      <c r="G29" s="230" t="s">
        <v>3035</v>
      </c>
      <c r="H29" s="433" t="s">
        <v>2440</v>
      </c>
      <c r="I29" s="434"/>
      <c r="J29" s="434"/>
      <c r="K29" s="434"/>
      <c r="L29" s="435"/>
    </row>
    <row r="30" spans="5:19" ht="49.5" customHeight="1">
      <c r="G30" s="224"/>
      <c r="H30" s="330" t="str">
        <f>IF(ISBLANK($I30),"-",HLOOKUP($I30,NameDef!$A$13:$K$14,2,FALSE))</f>
        <v>NDB-SCR243</v>
      </c>
      <c r="I30" s="331" t="s">
        <v>1046</v>
      </c>
      <c r="J30" s="332">
        <v>100</v>
      </c>
      <c r="K30" s="333" cm="1">
        <f t="array" aca="1" ref="K30" ca="1">INDIRECT(ADDRESS($C$3,MATCH(VALUE(SUBSTITUTE($H30,"NDB-SCR","")),'都道府県表（NDB-SCR）'!$A$3:$KJ$3,0),1,1,"都道府県表（NDB-SCR）"))</f>
        <v>134.5</v>
      </c>
      <c r="L30" s="334" t="str" cm="1">
        <f t="array" aca="1" ref="L30" ca="1">IF($B$5="","-",INDIRECT(ADDRESS($C$5,MATCH(VALUE(SUBSTITUTE($H30,"NDB-SCR","")),'二次医療圏表（NDB-SCR）'!$A$3:$KZ$3,0),1,1,"二次医療圏表（NDB-SCR）")))</f>
        <v>NA</v>
      </c>
    </row>
    <row r="31" spans="5:19" ht="49.5" customHeight="1">
      <c r="G31" s="223" t="s">
        <v>3036</v>
      </c>
      <c r="H31" s="433" t="s">
        <v>3018</v>
      </c>
      <c r="I31" s="434"/>
      <c r="J31" s="434"/>
      <c r="K31" s="434"/>
      <c r="L31" s="435"/>
    </row>
    <row r="32" spans="5:19" ht="49.5" customHeight="1" thickBot="1">
      <c r="G32" s="231"/>
      <c r="H32" s="232" t="s">
        <v>196</v>
      </c>
      <c r="I32" s="233" t="s">
        <v>196</v>
      </c>
      <c r="J32" s="234" t="s">
        <v>197</v>
      </c>
      <c r="K32" s="234" t="s">
        <v>197</v>
      </c>
      <c r="L32" s="236" t="s">
        <v>197</v>
      </c>
    </row>
    <row r="33" spans="8:8" ht="49.5" customHeight="1">
      <c r="H33" s="237" t="s">
        <v>1175</v>
      </c>
    </row>
    <row r="34" spans="8:8" ht="49.5" customHeight="1"/>
    <row r="35" spans="8:8" ht="49.5" customHeight="1"/>
    <row r="36" spans="8:8" ht="49.5" customHeight="1"/>
    <row r="37" spans="8:8" ht="49.5" customHeight="1"/>
    <row r="38" spans="8:8" ht="49.5" customHeight="1"/>
    <row r="39" spans="8:8" ht="49.5" customHeight="1"/>
    <row r="40" spans="8:8" ht="49.5" customHeight="1"/>
    <row r="41" spans="8:8" ht="49.5" customHeight="1"/>
    <row r="42" spans="8:8" ht="49.5" customHeight="1"/>
    <row r="43" spans="8:8" ht="49.5" customHeight="1"/>
    <row r="44" spans="8:8" ht="49.5" customHeight="1"/>
    <row r="45" spans="8:8" ht="49.5" customHeight="1"/>
    <row r="46" spans="8:8" ht="49.5" customHeight="1"/>
    <row r="47" spans="8:8" ht="49.5" customHeight="1"/>
    <row r="48" spans="8:8" ht="49.5" customHeight="1"/>
    <row r="49" ht="49.5" customHeight="1"/>
    <row r="50" ht="49.5" customHeight="1"/>
    <row r="51" ht="49.5" customHeight="1"/>
    <row r="52" ht="49.5" customHeight="1"/>
  </sheetData>
  <mergeCells count="18">
    <mergeCell ref="E19:E20"/>
    <mergeCell ref="G20:L20"/>
    <mergeCell ref="H21:L21"/>
    <mergeCell ref="H29:L29"/>
    <mergeCell ref="H31:L31"/>
    <mergeCell ref="O18:S18"/>
    <mergeCell ref="A1:R1"/>
    <mergeCell ref="G6:L6"/>
    <mergeCell ref="N6:S6"/>
    <mergeCell ref="G9:L9"/>
    <mergeCell ref="N9:S9"/>
    <mergeCell ref="H10:L10"/>
    <mergeCell ref="O10:S10"/>
    <mergeCell ref="O12:S12"/>
    <mergeCell ref="H13:L13"/>
    <mergeCell ref="N15:S15"/>
    <mergeCell ref="O16:S16"/>
    <mergeCell ref="H17:L17"/>
  </mergeCells>
  <phoneticPr fontId="6"/>
  <dataValidations count="3">
    <dataValidation type="list" allowBlank="1" showInputMessage="1" showErrorMessage="1" sqref="B5" xr:uid="{EADC6E99-385D-416E-8A14-2EA20A1202E3}">
      <formula1>INDIRECT($B$3)</formula1>
    </dataValidation>
    <dataValidation type="list" allowBlank="1" showInputMessage="1" showErrorMessage="1" sqref="B3" xr:uid="{B7CB0DEB-B997-4AAD-97E2-B43847DA2850}">
      <formula1>都道府県</formula1>
    </dataValidation>
    <dataValidation type="list" allowBlank="1" showInputMessage="1" showErrorMessage="1" sqref="I30" xr:uid="{A6BC119E-02CA-4F44-B7A4-F42E280AC6A5}">
      <formula1>在宅がん医療の提供量</formula1>
    </dataValidation>
  </dataValidations>
  <pageMargins left="0.7" right="0.7" top="0.75" bottom="0.75" header="0.3" footer="0.3"/>
  <pageSetup paperSize="9" scale="3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532A-8254-4FFA-AAB3-41119FECF9EE}">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4"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8" ht="30" customHeight="1">
      <c r="A1" s="450" t="s">
        <v>169</v>
      </c>
      <c r="B1" s="450"/>
      <c r="C1" s="450"/>
      <c r="D1" s="450"/>
      <c r="E1" s="450"/>
      <c r="F1" s="450"/>
      <c r="G1" s="450"/>
      <c r="H1" s="450"/>
      <c r="I1" s="450"/>
      <c r="J1" s="450"/>
      <c r="K1" s="450"/>
      <c r="L1" s="450"/>
      <c r="M1" s="450"/>
      <c r="N1" s="450"/>
      <c r="O1" s="450"/>
      <c r="P1" s="450"/>
      <c r="Q1" s="450"/>
      <c r="R1" s="450"/>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51" t="s">
        <v>147</v>
      </c>
      <c r="H6" s="452"/>
      <c r="I6" s="452"/>
      <c r="J6" s="452"/>
      <c r="K6" s="453"/>
      <c r="N6" s="454" t="s">
        <v>148</v>
      </c>
      <c r="O6" s="455"/>
      <c r="P6" s="455"/>
      <c r="Q6" s="455"/>
      <c r="R6" s="456"/>
    </row>
    <row r="7" spans="1:18"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8" ht="18.5" thickBot="1"/>
    <row r="9" spans="1:18" ht="49.5" customHeight="1" thickBot="1">
      <c r="G9" s="457" t="s">
        <v>154</v>
      </c>
      <c r="H9" s="458"/>
      <c r="I9" s="458"/>
      <c r="J9" s="458"/>
      <c r="K9" s="459"/>
      <c r="N9" s="460" t="s">
        <v>164</v>
      </c>
      <c r="O9" s="461"/>
      <c r="P9" s="461"/>
      <c r="Q9" s="461"/>
      <c r="R9" s="462"/>
    </row>
    <row r="10" spans="1:18" ht="49.5" customHeight="1" thickBot="1">
      <c r="E10" s="19" t="s">
        <v>152</v>
      </c>
      <c r="G10" s="60" t="s">
        <v>155</v>
      </c>
      <c r="H10" s="446" t="s">
        <v>159</v>
      </c>
      <c r="I10" s="446"/>
      <c r="J10" s="446"/>
      <c r="K10" s="447"/>
      <c r="N10" s="60" t="s">
        <v>583</v>
      </c>
      <c r="O10" s="446" t="s">
        <v>156</v>
      </c>
      <c r="P10" s="446"/>
      <c r="Q10" s="446"/>
      <c r="R10" s="447"/>
    </row>
    <row r="11" spans="1:18" ht="49.5" customHeight="1" thickBot="1">
      <c r="E11" s="19" t="s">
        <v>152</v>
      </c>
      <c r="G11" s="24"/>
      <c r="H11" s="31" t="s">
        <v>1127</v>
      </c>
      <c r="I11" s="21" t="s">
        <v>3026</v>
      </c>
      <c r="J11" s="52" cm="1">
        <f t="array" aca="1" ref="J11" ca="1">INDIRECT(ADDRESS(7,MATCH($H11,国表!$A$3:$LQ$3,0),1,1,"国表"))</f>
        <v>0.38600000000000001</v>
      </c>
      <c r="K11" s="53" cm="1">
        <f t="array" aca="1" ref="K11" ca="1">INDIRECT(ADDRESS($C$3,MATCH($H11,都道府県表!$A$3:$LQ$3,0),1,1,"都道府県表"))</f>
        <v>0.40200000000000002</v>
      </c>
      <c r="L11" s="183"/>
      <c r="N11" s="24"/>
      <c r="O11" s="31" t="s">
        <v>1142</v>
      </c>
      <c r="P11" s="21" t="s">
        <v>532</v>
      </c>
      <c r="Q11" s="52" cm="1">
        <f t="array" aca="1" ref="Q11" ca="1">INDIRECT(ADDRESS(7,MATCH($O11,国表!$A$3:$LQ$3,0),1,1,"国表"))</f>
        <v>0.70099999999999996</v>
      </c>
      <c r="R11" s="53" cm="1">
        <f t="array" aca="1" ref="R11" ca="1">INDIRECT(ADDRESS($C$3,MATCH($O11,都道府県表!$A$3:$LQ$3,0),1,1,"都道府県表"))</f>
        <v>0.78400000000000003</v>
      </c>
    </row>
    <row r="12" spans="1:18" ht="49.5" customHeight="1">
      <c r="E12" s="32" t="s">
        <v>175</v>
      </c>
      <c r="G12" s="22" t="s">
        <v>157</v>
      </c>
      <c r="H12" s="471" t="s">
        <v>158</v>
      </c>
      <c r="I12" s="472"/>
      <c r="J12" s="472"/>
      <c r="K12" s="473"/>
      <c r="N12" s="22" t="s">
        <v>584</v>
      </c>
      <c r="O12" s="471" t="s">
        <v>165</v>
      </c>
      <c r="P12" s="472"/>
      <c r="Q12" s="472"/>
      <c r="R12" s="473"/>
    </row>
    <row r="13" spans="1:18" ht="49.5" customHeight="1" thickBot="1">
      <c r="E13"/>
      <c r="G13" s="50"/>
      <c r="H13" s="20" t="s">
        <v>1148</v>
      </c>
      <c r="I13" s="23" t="s">
        <v>543</v>
      </c>
      <c r="J13" s="61" cm="1">
        <f t="array" aca="1" ref="J13" ca="1">INDIRECT(ADDRESS(7,MATCH($H13,国表!$A$3:$LQ$3,0),1,1,"国表"))</f>
        <v>0.65100000000000002</v>
      </c>
      <c r="K13" s="62" cm="1">
        <f t="array" aca="1" ref="K13" ca="1">INDIRECT(ADDRESS($C$3,MATCH($H13,都道府県表!$A$3:$LQ$3,0),1,1,"都道府県表"))</f>
        <v>0.72</v>
      </c>
      <c r="N13" s="50"/>
      <c r="O13" s="20" t="s">
        <v>1125</v>
      </c>
      <c r="P13" s="23" t="s">
        <v>538</v>
      </c>
      <c r="Q13" s="61" cm="1">
        <f t="array" aca="1" ref="Q13" ca="1">INDIRECT(ADDRESS(7,MATCH($O13,国表!$A$3:$LQ$3,0),1,1,"国表"))</f>
        <v>0.05</v>
      </c>
      <c r="R13" s="62" cm="1">
        <f t="array" aca="1" ref="R13" ca="1">INDIRECT(ADDRESS($C$3,MATCH($O13,都道府県表!$A$3:$LQ$3,0),1,1,"都道府県表"))</f>
        <v>2.4E-2</v>
      </c>
    </row>
    <row r="14" spans="1:18" ht="49.5" customHeight="1" thickBot="1">
      <c r="E14" s="463"/>
      <c r="I14" s="184"/>
      <c r="N14"/>
      <c r="O14"/>
      <c r="P14"/>
      <c r="Q14"/>
      <c r="R14"/>
    </row>
    <row r="15" spans="1:18" ht="49.5" customHeight="1" thickBot="1">
      <c r="E15" s="463"/>
      <c r="G15" s="457" t="s">
        <v>160</v>
      </c>
      <c r="H15" s="458"/>
      <c r="I15" s="458"/>
      <c r="J15" s="458"/>
      <c r="K15" s="459"/>
      <c r="N15" s="457" t="s">
        <v>166</v>
      </c>
      <c r="O15" s="458"/>
      <c r="P15" s="458"/>
      <c r="Q15" s="458"/>
      <c r="R15" s="459"/>
    </row>
    <row r="16" spans="1:18" ht="49.5" customHeight="1" thickBot="1">
      <c r="E16" s="19" t="s">
        <v>152</v>
      </c>
      <c r="G16" s="60" t="s">
        <v>161</v>
      </c>
      <c r="H16" s="446" t="s">
        <v>541</v>
      </c>
      <c r="I16" s="446"/>
      <c r="J16" s="446"/>
      <c r="K16" s="447"/>
      <c r="N16" s="60" t="s">
        <v>585</v>
      </c>
      <c r="O16" s="446" t="s">
        <v>167</v>
      </c>
      <c r="P16" s="446"/>
      <c r="Q16" s="446"/>
      <c r="R16" s="447"/>
    </row>
    <row r="17" spans="5:18" ht="49.5" customHeight="1" thickBot="1">
      <c r="E17" s="19" t="s">
        <v>152</v>
      </c>
      <c r="G17" s="24"/>
      <c r="H17" s="31" t="s">
        <v>1128</v>
      </c>
      <c r="I17" s="21" t="s">
        <v>544</v>
      </c>
      <c r="J17" s="52" cm="1">
        <f t="array" aca="1" ref="J17" ca="1">INDIRECT(ADDRESS(7,MATCH($H17,国表!$A$3:$LQ$3,0),1,1,"国表"))</f>
        <v>0.28499999999999998</v>
      </c>
      <c r="K17" s="53" cm="1">
        <f t="array" aca="1" ref="K17" ca="1">INDIRECT(ADDRESS($C$3,MATCH($H17,都道府県表!$A$3:$LQ$3,0),1,1,"都道府県表"))</f>
        <v>0.27200000000000002</v>
      </c>
      <c r="N17" s="24"/>
      <c r="O17" s="31" t="s">
        <v>1126</v>
      </c>
      <c r="P17" s="21" t="s">
        <v>539</v>
      </c>
      <c r="Q17" s="52" cm="1">
        <f t="array" aca="1" ref="Q17" ca="1">INDIRECT(ADDRESS(7,MATCH($O17,国表!$A$3:$LQ$3,0),1,1,"国表"))</f>
        <v>0.27100000000000002</v>
      </c>
      <c r="R17" s="53" cm="1">
        <f t="array" aca="1" ref="R17" ca="1">INDIRECT(ADDRESS($C$3,MATCH($O17,都道府県表!$A$3:$LQ$3,0),1,1,"都道府県表"))</f>
        <v>0.28799999999999998</v>
      </c>
    </row>
    <row r="18" spans="5:18" ht="49.5" customHeight="1">
      <c r="E18" s="32" t="s">
        <v>175</v>
      </c>
      <c r="G18" s="22" t="s">
        <v>162</v>
      </c>
      <c r="H18" s="471" t="s">
        <v>542</v>
      </c>
      <c r="I18" s="472"/>
      <c r="J18" s="472"/>
      <c r="K18" s="473"/>
      <c r="N18" s="22" t="s">
        <v>586</v>
      </c>
      <c r="O18" s="471" t="s">
        <v>168</v>
      </c>
      <c r="P18" s="472"/>
      <c r="Q18" s="472"/>
      <c r="R18" s="473"/>
    </row>
    <row r="19" spans="5:18" ht="49.5" customHeight="1" thickBot="1">
      <c r="E19"/>
      <c r="G19" s="50"/>
      <c r="H19" s="20" t="s">
        <v>1149</v>
      </c>
      <c r="I19" s="23" t="s">
        <v>537</v>
      </c>
      <c r="J19" s="61" cm="1">
        <f t="array" aca="1" ref="J19" ca="1">INDIRECT(ADDRESS(7,MATCH($H19,国表!$A$3:$LQ$3,0),1,1,"国表"))</f>
        <v>0.47099999999999997</v>
      </c>
      <c r="K19" s="62" cm="1">
        <f t="array" aca="1" ref="K19" ca="1">INDIRECT(ADDRESS($C$3,MATCH($H19,都道府県表!$A$3:$LQ$3,0),1,1,"都道府県表"))</f>
        <v>0.36299999999999999</v>
      </c>
      <c r="N19" s="50"/>
      <c r="O19" s="20" t="s">
        <v>1134</v>
      </c>
      <c r="P19" s="23" t="s">
        <v>540</v>
      </c>
      <c r="Q19" s="61" cm="1">
        <f t="array" aca="1" ref="Q19" ca="1">INDIRECT(ADDRESS(7,MATCH($O19,国表!$A$3:$LQ$3,0),1,1,"国表"))</f>
        <v>0.183</v>
      </c>
      <c r="R19" s="62" cm="1">
        <f t="array" aca="1" ref="R19" ca="1">INDIRECT(ADDRESS($C$3,MATCH($O19,都道府県表!$A$3:$LQ$3,0),1,1,"都道府県表"))</f>
        <v>0.16300000000000001</v>
      </c>
    </row>
    <row r="20" spans="5:18" ht="49.5" customHeight="1">
      <c r="N20"/>
      <c r="O20"/>
      <c r="P20"/>
      <c r="Q20"/>
      <c r="R20"/>
    </row>
    <row r="21" spans="5:18" ht="49.5" customHeight="1">
      <c r="N21"/>
      <c r="O21"/>
      <c r="P21"/>
      <c r="Q21"/>
      <c r="R21"/>
    </row>
    <row r="22" spans="5:18" ht="49.5" customHeight="1">
      <c r="N22"/>
      <c r="O22"/>
      <c r="P22"/>
      <c r="Q22"/>
      <c r="R22"/>
    </row>
    <row r="23" spans="5:18" ht="49.5" customHeight="1">
      <c r="N23"/>
      <c r="O23"/>
      <c r="P23"/>
      <c r="Q23"/>
      <c r="R23"/>
    </row>
    <row r="24" spans="5:18" ht="49.5" customHeight="1">
      <c r="N24"/>
      <c r="O24"/>
      <c r="P24"/>
      <c r="Q24"/>
      <c r="R24"/>
    </row>
    <row r="25" spans="5:18" ht="49.5" customHeight="1">
      <c r="N25"/>
      <c r="O25"/>
      <c r="P25"/>
      <c r="Q25"/>
      <c r="R25"/>
    </row>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O10:R10"/>
    <mergeCell ref="O12:R12"/>
    <mergeCell ref="O16:R16"/>
    <mergeCell ref="O18:R18"/>
    <mergeCell ref="H12:K12"/>
    <mergeCell ref="H16:K16"/>
    <mergeCell ref="H18:K18"/>
    <mergeCell ref="G6:K6"/>
    <mergeCell ref="G9:K9"/>
    <mergeCell ref="H10:K10"/>
    <mergeCell ref="G15:K15"/>
    <mergeCell ref="E14:E15"/>
    <mergeCell ref="N15:R15"/>
    <mergeCell ref="N6:R6"/>
    <mergeCell ref="N9:R9"/>
  </mergeCells>
  <phoneticPr fontId="6"/>
  <dataValidations count="1">
    <dataValidation type="list" allowBlank="1" showInputMessage="1" showErrorMessage="1" sqref="B3" xr:uid="{985E8BDC-B5E6-4ABA-B0FF-9E5AFCA6B2D2}">
      <formula1>都道府県</formula1>
    </dataValidation>
  </dataValidations>
  <pageMargins left="0.7" right="0.7" top="0.75" bottom="0.75" header="0.3" footer="0.3"/>
  <pageSetup paperSize="9" scale="3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155A-3CA9-4CD9-B424-748025990AC5}">
  <dimension ref="A1:KM232"/>
  <sheetViews>
    <sheetView zoomScale="80" zoomScaleNormal="80" workbookViewId="0">
      <pane xSplit="5" ySplit="6" topLeftCell="AB7" activePane="bottomRight" state="frozen"/>
      <selection activeCell="D243" sqref="D243"/>
      <selection pane="topRight" activeCell="D243" sqref="D243"/>
      <selection pane="bottomLeft" activeCell="D243" sqref="D243"/>
      <selection pane="bottomRight" activeCell="AL7" sqref="AL7"/>
    </sheetView>
  </sheetViews>
  <sheetFormatPr defaultColWidth="15.83203125" defaultRowHeight="18"/>
  <cols>
    <col min="1" max="1" width="10.58203125" style="129" customWidth="1"/>
    <col min="2" max="35" width="20.58203125" style="129" customWidth="1"/>
    <col min="36" max="38" width="20.58203125" style="135" customWidth="1"/>
    <col min="39" max="46" width="23.58203125" style="135" customWidth="1"/>
    <col min="47" max="62" width="20.58203125" style="135" customWidth="1"/>
    <col min="63" max="65" width="23.58203125" style="135" customWidth="1"/>
    <col min="66" max="82" width="20.58203125" style="3" customWidth="1"/>
    <col min="83" max="83" width="20.58203125" style="3" hidden="1" customWidth="1"/>
    <col min="84" max="100" width="20.58203125" style="3" customWidth="1"/>
    <col min="101" max="130" width="23.58203125" style="135" customWidth="1"/>
    <col min="131" max="150" width="20.58203125" style="135" customWidth="1"/>
    <col min="151" max="153" width="23.58203125" style="135" customWidth="1"/>
    <col min="154" max="257" width="20.58203125" style="135" customWidth="1"/>
    <col min="258" max="276" width="23.58203125" style="135" customWidth="1"/>
    <col min="277" max="296" width="20.58203125" style="135" customWidth="1"/>
    <col min="297" max="299" width="23.58203125" style="135" customWidth="1"/>
    <col min="300" max="16384" width="15.83203125" style="129"/>
  </cols>
  <sheetData>
    <row r="1" spans="1:299" s="115" customFormat="1" ht="18.75" customHeight="1">
      <c r="A1" s="114" t="s">
        <v>79</v>
      </c>
      <c r="B1" s="114" t="s">
        <v>956</v>
      </c>
      <c r="C1" s="114" t="s">
        <v>956</v>
      </c>
      <c r="D1" s="114" t="s">
        <v>956</v>
      </c>
      <c r="E1" s="114" t="s">
        <v>956</v>
      </c>
      <c r="F1" s="114" t="s">
        <v>956</v>
      </c>
      <c r="G1" s="114" t="s">
        <v>956</v>
      </c>
      <c r="H1" s="114" t="s">
        <v>956</v>
      </c>
      <c r="I1" s="114" t="s">
        <v>956</v>
      </c>
      <c r="J1" s="114" t="s">
        <v>956</v>
      </c>
      <c r="K1" s="114" t="s">
        <v>956</v>
      </c>
      <c r="L1" s="114" t="s">
        <v>956</v>
      </c>
      <c r="M1" s="114" t="s">
        <v>956</v>
      </c>
      <c r="N1" s="114" t="s">
        <v>956</v>
      </c>
      <c r="O1" s="114" t="s">
        <v>956</v>
      </c>
      <c r="P1" s="114" t="s">
        <v>956</v>
      </c>
      <c r="Q1" s="114" t="s">
        <v>956</v>
      </c>
      <c r="R1" s="114" t="s">
        <v>956</v>
      </c>
      <c r="S1" s="114" t="s">
        <v>956</v>
      </c>
      <c r="T1" s="114" t="s">
        <v>956</v>
      </c>
      <c r="U1" s="114" t="s">
        <v>956</v>
      </c>
      <c r="V1" s="114" t="s">
        <v>956</v>
      </c>
      <c r="W1" s="114" t="s">
        <v>956</v>
      </c>
      <c r="X1" s="114" t="s">
        <v>956</v>
      </c>
      <c r="Y1" s="114" t="s">
        <v>956</v>
      </c>
      <c r="Z1" s="114" t="s">
        <v>956</v>
      </c>
      <c r="AA1" s="114" t="s">
        <v>956</v>
      </c>
      <c r="AB1" s="114" t="s">
        <v>956</v>
      </c>
      <c r="AC1" s="114" t="s">
        <v>956</v>
      </c>
      <c r="AD1" s="114" t="s">
        <v>956</v>
      </c>
      <c r="AE1" s="114" t="s">
        <v>956</v>
      </c>
      <c r="AF1" s="114" t="s">
        <v>956</v>
      </c>
      <c r="AG1" s="114" t="s">
        <v>956</v>
      </c>
      <c r="AH1" s="114" t="s">
        <v>956</v>
      </c>
      <c r="AI1" s="114" t="s">
        <v>956</v>
      </c>
      <c r="AJ1" s="130" t="s">
        <v>957</v>
      </c>
      <c r="AK1" s="130" t="s">
        <v>957</v>
      </c>
      <c r="AL1" s="130" t="s">
        <v>957</v>
      </c>
      <c r="AM1" s="130" t="s">
        <v>966</v>
      </c>
      <c r="AN1" s="130" t="s">
        <v>966</v>
      </c>
      <c r="AO1" s="130" t="s">
        <v>966</v>
      </c>
      <c r="AP1" s="130" t="s">
        <v>966</v>
      </c>
      <c r="AQ1" s="130" t="s">
        <v>966</v>
      </c>
      <c r="AR1" s="130" t="s">
        <v>966</v>
      </c>
      <c r="AS1" s="130" t="s">
        <v>966</v>
      </c>
      <c r="AT1" s="130" t="s">
        <v>966</v>
      </c>
      <c r="AU1" s="130" t="s">
        <v>986</v>
      </c>
      <c r="AV1" s="130" t="s">
        <v>986</v>
      </c>
      <c r="AW1" s="130" t="s">
        <v>986</v>
      </c>
      <c r="AX1" s="130" t="s">
        <v>986</v>
      </c>
      <c r="AY1" s="130" t="s">
        <v>986</v>
      </c>
      <c r="AZ1" s="130" t="s">
        <v>986</v>
      </c>
      <c r="BA1" s="130" t="s">
        <v>986</v>
      </c>
      <c r="BB1" s="130" t="s">
        <v>986</v>
      </c>
      <c r="BC1" s="130" t="s">
        <v>1006</v>
      </c>
      <c r="BD1" s="130" t="s">
        <v>1006</v>
      </c>
      <c r="BE1" s="130" t="s">
        <v>1006</v>
      </c>
      <c r="BF1" s="130" t="s">
        <v>1006</v>
      </c>
      <c r="BG1" s="130" t="s">
        <v>1006</v>
      </c>
      <c r="BH1" s="130" t="s">
        <v>1006</v>
      </c>
      <c r="BI1" s="130" t="s">
        <v>1006</v>
      </c>
      <c r="BJ1" s="130" t="s">
        <v>1006</v>
      </c>
      <c r="BK1" s="130" t="s">
        <v>1021</v>
      </c>
      <c r="BL1" s="130" t="s">
        <v>1021</v>
      </c>
      <c r="BM1" s="130" t="s">
        <v>1021</v>
      </c>
      <c r="BN1" s="2" t="s">
        <v>86</v>
      </c>
      <c r="BO1" s="2" t="s">
        <v>86</v>
      </c>
      <c r="BP1" s="2" t="s">
        <v>86</v>
      </c>
      <c r="BQ1" s="2" t="s">
        <v>86</v>
      </c>
      <c r="BR1" s="2" t="s">
        <v>86</v>
      </c>
      <c r="BS1" s="2" t="s">
        <v>86</v>
      </c>
      <c r="BT1" s="2" t="s">
        <v>86</v>
      </c>
      <c r="BU1" s="2" t="s">
        <v>86</v>
      </c>
      <c r="BV1" s="2" t="s">
        <v>86</v>
      </c>
      <c r="BW1" s="2" t="s">
        <v>86</v>
      </c>
      <c r="BX1" s="2" t="s">
        <v>86</v>
      </c>
      <c r="BY1" s="2" t="s">
        <v>86</v>
      </c>
      <c r="BZ1" s="2" t="s">
        <v>86</v>
      </c>
      <c r="CA1" s="2" t="s">
        <v>86</v>
      </c>
      <c r="CB1" s="2" t="s">
        <v>86</v>
      </c>
      <c r="CC1" s="2" t="s">
        <v>86</v>
      </c>
      <c r="CD1" s="2" t="s">
        <v>86</v>
      </c>
      <c r="CE1" s="2" t="s">
        <v>86</v>
      </c>
      <c r="CF1" s="2" t="s">
        <v>86</v>
      </c>
      <c r="CG1" s="2" t="s">
        <v>86</v>
      </c>
      <c r="CH1" s="2" t="s">
        <v>86</v>
      </c>
      <c r="CI1" s="2" t="s">
        <v>86</v>
      </c>
      <c r="CJ1" s="2" t="s">
        <v>86</v>
      </c>
      <c r="CK1" s="2" t="s">
        <v>86</v>
      </c>
      <c r="CL1" s="2" t="s">
        <v>86</v>
      </c>
      <c r="CM1" s="2" t="s">
        <v>86</v>
      </c>
      <c r="CN1" s="2" t="s">
        <v>86</v>
      </c>
      <c r="CO1" s="2" t="s">
        <v>86</v>
      </c>
      <c r="CP1" s="2" t="s">
        <v>86</v>
      </c>
      <c r="CQ1" s="2" t="s">
        <v>86</v>
      </c>
      <c r="CR1" s="2" t="s">
        <v>86</v>
      </c>
      <c r="CS1" s="2" t="s">
        <v>86</v>
      </c>
      <c r="CT1" s="2" t="s">
        <v>86</v>
      </c>
      <c r="CU1" s="2" t="s">
        <v>86</v>
      </c>
      <c r="CV1" s="2" t="s">
        <v>86</v>
      </c>
      <c r="CW1" s="130" t="s">
        <v>966</v>
      </c>
      <c r="CX1" s="130" t="s">
        <v>966</v>
      </c>
      <c r="CY1" s="130" t="s">
        <v>966</v>
      </c>
      <c r="CZ1" s="130" t="s">
        <v>966</v>
      </c>
      <c r="DA1" s="130" t="s">
        <v>966</v>
      </c>
      <c r="DB1" s="130" t="s">
        <v>966</v>
      </c>
      <c r="DC1" s="130" t="s">
        <v>966</v>
      </c>
      <c r="DD1" s="130" t="s">
        <v>966</v>
      </c>
      <c r="DE1" s="130" t="s">
        <v>966</v>
      </c>
      <c r="DF1" s="130" t="s">
        <v>966</v>
      </c>
      <c r="DG1" s="130" t="s">
        <v>966</v>
      </c>
      <c r="DH1" s="130" t="s">
        <v>966</v>
      </c>
      <c r="DI1" s="130" t="s">
        <v>966</v>
      </c>
      <c r="DJ1" s="130" t="s">
        <v>966</v>
      </c>
      <c r="DK1" s="130" t="s">
        <v>966</v>
      </c>
      <c r="DL1" s="130" t="s">
        <v>966</v>
      </c>
      <c r="DM1" s="130" t="s">
        <v>966</v>
      </c>
      <c r="DN1" s="130" t="s">
        <v>966</v>
      </c>
      <c r="DO1" s="130" t="s">
        <v>966</v>
      </c>
      <c r="DP1" s="130" t="s">
        <v>966</v>
      </c>
      <c r="DQ1" s="130" t="s">
        <v>966</v>
      </c>
      <c r="DR1" s="130" t="s">
        <v>966</v>
      </c>
      <c r="DS1" s="130" t="s">
        <v>966</v>
      </c>
      <c r="DT1" s="130" t="s">
        <v>966</v>
      </c>
      <c r="DU1" s="130" t="s">
        <v>966</v>
      </c>
      <c r="DV1" s="130" t="s">
        <v>966</v>
      </c>
      <c r="DW1" s="130" t="s">
        <v>966</v>
      </c>
      <c r="DX1" s="130" t="s">
        <v>966</v>
      </c>
      <c r="DY1" s="130" t="s">
        <v>966</v>
      </c>
      <c r="DZ1" s="130" t="s">
        <v>966</v>
      </c>
      <c r="EA1" s="130" t="s">
        <v>966</v>
      </c>
      <c r="EB1" s="130" t="s">
        <v>966</v>
      </c>
      <c r="EC1" s="130" t="s">
        <v>966</v>
      </c>
      <c r="ED1" s="130" t="s">
        <v>966</v>
      </c>
      <c r="EE1" s="130" t="s">
        <v>966</v>
      </c>
      <c r="EF1" s="130" t="s">
        <v>966</v>
      </c>
      <c r="EG1" s="130" t="s">
        <v>966</v>
      </c>
      <c r="EH1" s="130" t="s">
        <v>966</v>
      </c>
      <c r="EI1" s="130" t="s">
        <v>966</v>
      </c>
      <c r="EJ1" s="130" t="s">
        <v>966</v>
      </c>
      <c r="EK1" s="130" t="s">
        <v>966</v>
      </c>
      <c r="EL1" s="130" t="s">
        <v>966</v>
      </c>
      <c r="EM1" s="130" t="s">
        <v>966</v>
      </c>
      <c r="EN1" s="130" t="s">
        <v>966</v>
      </c>
      <c r="EO1" s="130" t="s">
        <v>966</v>
      </c>
      <c r="EP1" s="130" t="s">
        <v>966</v>
      </c>
      <c r="EQ1" s="130" t="s">
        <v>966</v>
      </c>
      <c r="ER1" s="130" t="s">
        <v>966</v>
      </c>
      <c r="ES1" s="130" t="s">
        <v>966</v>
      </c>
      <c r="ET1" s="130" t="s">
        <v>966</v>
      </c>
      <c r="EU1" s="130" t="s">
        <v>966</v>
      </c>
      <c r="EV1" s="130" t="s">
        <v>966</v>
      </c>
      <c r="EW1" s="130" t="s">
        <v>966</v>
      </c>
      <c r="EX1" s="130" t="s">
        <v>986</v>
      </c>
      <c r="EY1" s="130" t="s">
        <v>986</v>
      </c>
      <c r="EZ1" s="130" t="s">
        <v>986</v>
      </c>
      <c r="FA1" s="130" t="s">
        <v>986</v>
      </c>
      <c r="FB1" s="130" t="s">
        <v>986</v>
      </c>
      <c r="FC1" s="130" t="s">
        <v>986</v>
      </c>
      <c r="FD1" s="130" t="s">
        <v>986</v>
      </c>
      <c r="FE1" s="130" t="s">
        <v>986</v>
      </c>
      <c r="FF1" s="130" t="s">
        <v>986</v>
      </c>
      <c r="FG1" s="130" t="s">
        <v>986</v>
      </c>
      <c r="FH1" s="130" t="s">
        <v>986</v>
      </c>
      <c r="FI1" s="130" t="s">
        <v>986</v>
      </c>
      <c r="FJ1" s="130" t="s">
        <v>986</v>
      </c>
      <c r="FK1" s="130" t="s">
        <v>986</v>
      </c>
      <c r="FL1" s="130" t="s">
        <v>986</v>
      </c>
      <c r="FM1" s="130" t="s">
        <v>986</v>
      </c>
      <c r="FN1" s="130" t="s">
        <v>986</v>
      </c>
      <c r="FO1" s="130" t="s">
        <v>986</v>
      </c>
      <c r="FP1" s="130" t="s">
        <v>986</v>
      </c>
      <c r="FQ1" s="130" t="s">
        <v>986</v>
      </c>
      <c r="FR1" s="130" t="s">
        <v>986</v>
      </c>
      <c r="FS1" s="130" t="s">
        <v>986</v>
      </c>
      <c r="FT1" s="130" t="s">
        <v>986</v>
      </c>
      <c r="FU1" s="130" t="s">
        <v>986</v>
      </c>
      <c r="FV1" s="130" t="s">
        <v>986</v>
      </c>
      <c r="FW1" s="130" t="s">
        <v>986</v>
      </c>
      <c r="FX1" s="130" t="s">
        <v>986</v>
      </c>
      <c r="FY1" s="130" t="s">
        <v>986</v>
      </c>
      <c r="FZ1" s="130" t="s">
        <v>986</v>
      </c>
      <c r="GA1" s="130" t="s">
        <v>986</v>
      </c>
      <c r="GB1" s="130" t="s">
        <v>986</v>
      </c>
      <c r="GC1" s="130" t="s">
        <v>986</v>
      </c>
      <c r="GD1" s="130" t="s">
        <v>986</v>
      </c>
      <c r="GE1" s="130" t="s">
        <v>986</v>
      </c>
      <c r="GF1" s="130" t="s">
        <v>986</v>
      </c>
      <c r="GG1" s="130" t="s">
        <v>986</v>
      </c>
      <c r="GH1" s="130" t="s">
        <v>986</v>
      </c>
      <c r="GI1" s="130" t="s">
        <v>986</v>
      </c>
      <c r="GJ1" s="130" t="s">
        <v>986</v>
      </c>
      <c r="GK1" s="130" t="s">
        <v>986</v>
      </c>
      <c r="GL1" s="130" t="s">
        <v>986</v>
      </c>
      <c r="GM1" s="130" t="s">
        <v>986</v>
      </c>
      <c r="GN1" s="130" t="s">
        <v>986</v>
      </c>
      <c r="GO1" s="130" t="s">
        <v>986</v>
      </c>
      <c r="GP1" s="130" t="s">
        <v>986</v>
      </c>
      <c r="GQ1" s="130" t="s">
        <v>986</v>
      </c>
      <c r="GR1" s="130" t="s">
        <v>986</v>
      </c>
      <c r="GS1" s="130" t="s">
        <v>986</v>
      </c>
      <c r="GT1" s="130" t="s">
        <v>986</v>
      </c>
      <c r="GU1" s="130" t="s">
        <v>986</v>
      </c>
      <c r="GV1" s="130" t="s">
        <v>986</v>
      </c>
      <c r="GW1" s="130" t="s">
        <v>986</v>
      </c>
      <c r="GX1" s="130" t="s">
        <v>1006</v>
      </c>
      <c r="GY1" s="130" t="s">
        <v>1006</v>
      </c>
      <c r="GZ1" s="130" t="s">
        <v>1006</v>
      </c>
      <c r="HA1" s="130" t="s">
        <v>1006</v>
      </c>
      <c r="HB1" s="130" t="s">
        <v>1006</v>
      </c>
      <c r="HC1" s="130" t="s">
        <v>1006</v>
      </c>
      <c r="HD1" s="130" t="s">
        <v>1006</v>
      </c>
      <c r="HE1" s="130" t="s">
        <v>1006</v>
      </c>
      <c r="HF1" s="130" t="s">
        <v>1006</v>
      </c>
      <c r="HG1" s="130" t="s">
        <v>1006</v>
      </c>
      <c r="HH1" s="130" t="s">
        <v>1006</v>
      </c>
      <c r="HI1" s="130" t="s">
        <v>1006</v>
      </c>
      <c r="HJ1" s="130" t="s">
        <v>1006</v>
      </c>
      <c r="HK1" s="130" t="s">
        <v>1006</v>
      </c>
      <c r="HL1" s="130" t="s">
        <v>1006</v>
      </c>
      <c r="HM1" s="130" t="s">
        <v>1006</v>
      </c>
      <c r="HN1" s="130" t="s">
        <v>1006</v>
      </c>
      <c r="HO1" s="130" t="s">
        <v>1006</v>
      </c>
      <c r="HP1" s="130" t="s">
        <v>1006</v>
      </c>
      <c r="HQ1" s="130" t="s">
        <v>1006</v>
      </c>
      <c r="HR1" s="130" t="s">
        <v>1006</v>
      </c>
      <c r="HS1" s="130" t="s">
        <v>1006</v>
      </c>
      <c r="HT1" s="130" t="s">
        <v>1006</v>
      </c>
      <c r="HU1" s="130" t="s">
        <v>1006</v>
      </c>
      <c r="HV1" s="130" t="s">
        <v>1006</v>
      </c>
      <c r="HW1" s="130" t="s">
        <v>1006</v>
      </c>
      <c r="HX1" s="130" t="s">
        <v>1006</v>
      </c>
      <c r="HY1" s="130" t="s">
        <v>1006</v>
      </c>
      <c r="HZ1" s="130" t="s">
        <v>1006</v>
      </c>
      <c r="IA1" s="130" t="s">
        <v>1006</v>
      </c>
      <c r="IB1" s="130" t="s">
        <v>1006</v>
      </c>
      <c r="IC1" s="130" t="s">
        <v>1006</v>
      </c>
      <c r="ID1" s="130" t="s">
        <v>1006</v>
      </c>
      <c r="IE1" s="130" t="s">
        <v>1006</v>
      </c>
      <c r="IF1" s="130" t="s">
        <v>1006</v>
      </c>
      <c r="IG1" s="130" t="s">
        <v>1006</v>
      </c>
      <c r="IH1" s="130" t="s">
        <v>1006</v>
      </c>
      <c r="II1" s="130" t="s">
        <v>1006</v>
      </c>
      <c r="IJ1" s="130" t="s">
        <v>1006</v>
      </c>
      <c r="IK1" s="130" t="s">
        <v>1006</v>
      </c>
      <c r="IL1" s="130" t="s">
        <v>1006</v>
      </c>
      <c r="IM1" s="130" t="s">
        <v>1006</v>
      </c>
      <c r="IN1" s="130" t="s">
        <v>1006</v>
      </c>
      <c r="IO1" s="130" t="s">
        <v>1006</v>
      </c>
      <c r="IP1" s="130" t="s">
        <v>1006</v>
      </c>
      <c r="IQ1" s="130" t="s">
        <v>1006</v>
      </c>
      <c r="IR1" s="130" t="s">
        <v>1006</v>
      </c>
      <c r="IS1" s="130" t="s">
        <v>1006</v>
      </c>
      <c r="IT1" s="130" t="s">
        <v>1006</v>
      </c>
      <c r="IU1" s="130" t="s">
        <v>1006</v>
      </c>
      <c r="IV1" s="130" t="s">
        <v>1006</v>
      </c>
      <c r="IW1" s="130" t="s">
        <v>1006</v>
      </c>
      <c r="IX1" s="130" t="s">
        <v>1021</v>
      </c>
      <c r="IY1" s="130" t="s">
        <v>1021</v>
      </c>
      <c r="IZ1" s="130" t="s">
        <v>1021</v>
      </c>
      <c r="JA1" s="130" t="s">
        <v>1021</v>
      </c>
      <c r="JB1" s="130" t="s">
        <v>1021</v>
      </c>
      <c r="JC1" s="130" t="s">
        <v>1021</v>
      </c>
      <c r="JD1" s="130" t="s">
        <v>1021</v>
      </c>
      <c r="JE1" s="130" t="s">
        <v>1021</v>
      </c>
      <c r="JF1" s="130" t="s">
        <v>1021</v>
      </c>
      <c r="JG1" s="130" t="s">
        <v>1021</v>
      </c>
      <c r="JH1" s="130" t="s">
        <v>1021</v>
      </c>
      <c r="JI1" s="130" t="s">
        <v>1021</v>
      </c>
      <c r="JJ1" s="130" t="s">
        <v>1021</v>
      </c>
      <c r="JK1" s="130" t="s">
        <v>1021</v>
      </c>
      <c r="JL1" s="130" t="s">
        <v>1021</v>
      </c>
      <c r="JM1" s="130" t="s">
        <v>1021</v>
      </c>
      <c r="JN1" s="130" t="s">
        <v>1021</v>
      </c>
      <c r="JO1" s="130" t="s">
        <v>1021</v>
      </c>
      <c r="JP1" s="130" t="s">
        <v>1021</v>
      </c>
      <c r="JQ1" s="130" t="s">
        <v>1021</v>
      </c>
      <c r="JR1" s="130" t="s">
        <v>1021</v>
      </c>
      <c r="JS1" s="130" t="s">
        <v>1021</v>
      </c>
      <c r="JT1" s="130" t="s">
        <v>1021</v>
      </c>
      <c r="JU1" s="130" t="s">
        <v>1021</v>
      </c>
      <c r="JV1" s="130" t="s">
        <v>1021</v>
      </c>
      <c r="JW1" s="130" t="s">
        <v>1021</v>
      </c>
      <c r="JX1" s="130" t="s">
        <v>1021</v>
      </c>
      <c r="JY1" s="130" t="s">
        <v>1021</v>
      </c>
      <c r="JZ1" s="130" t="s">
        <v>1021</v>
      </c>
      <c r="KA1" s="130" t="s">
        <v>1021</v>
      </c>
      <c r="KB1" s="130" t="s">
        <v>1021</v>
      </c>
      <c r="KC1" s="130" t="s">
        <v>1021</v>
      </c>
      <c r="KD1" s="130" t="s">
        <v>1021</v>
      </c>
      <c r="KE1" s="130" t="s">
        <v>1021</v>
      </c>
      <c r="KF1" s="130" t="s">
        <v>1021</v>
      </c>
      <c r="KG1" s="130" t="s">
        <v>1021</v>
      </c>
      <c r="KH1" s="130" t="s">
        <v>1021</v>
      </c>
      <c r="KI1" s="130" t="s">
        <v>1021</v>
      </c>
      <c r="KJ1" s="130" t="s">
        <v>1021</v>
      </c>
      <c r="KK1" s="130" t="s">
        <v>1021</v>
      </c>
      <c r="KL1" s="130" t="s">
        <v>1021</v>
      </c>
      <c r="KM1" s="130" t="s">
        <v>1021</v>
      </c>
    </row>
    <row r="2" spans="1:299" s="115" customFormat="1" ht="18.75" customHeight="1">
      <c r="A2" s="116" t="s">
        <v>80</v>
      </c>
      <c r="B2" s="116">
        <v>0</v>
      </c>
      <c r="C2" s="116">
        <v>0</v>
      </c>
      <c r="D2" s="116">
        <v>0</v>
      </c>
      <c r="E2" s="116">
        <v>0</v>
      </c>
      <c r="F2" s="116">
        <v>0</v>
      </c>
      <c r="G2" s="116">
        <v>0</v>
      </c>
      <c r="H2" s="116">
        <v>0</v>
      </c>
      <c r="I2" s="116">
        <v>0</v>
      </c>
      <c r="J2" s="116">
        <v>0</v>
      </c>
      <c r="K2" s="116">
        <v>0</v>
      </c>
      <c r="L2" s="116">
        <v>0</v>
      </c>
      <c r="M2" s="116">
        <v>0</v>
      </c>
      <c r="N2" s="116">
        <v>1</v>
      </c>
      <c r="O2" s="116">
        <v>1</v>
      </c>
      <c r="P2" s="116">
        <v>1</v>
      </c>
      <c r="Q2" s="116">
        <v>1</v>
      </c>
      <c r="R2" s="116">
        <v>1</v>
      </c>
      <c r="S2" s="116">
        <v>1</v>
      </c>
      <c r="T2" s="116">
        <v>1</v>
      </c>
      <c r="U2" s="116">
        <v>2</v>
      </c>
      <c r="V2" s="116">
        <v>2</v>
      </c>
      <c r="W2" s="116">
        <v>3</v>
      </c>
      <c r="X2" s="116">
        <v>3</v>
      </c>
      <c r="Y2" s="116">
        <v>6</v>
      </c>
      <c r="Z2" s="116">
        <v>6</v>
      </c>
      <c r="AA2" s="116">
        <v>6</v>
      </c>
      <c r="AB2" s="116">
        <v>6</v>
      </c>
      <c r="AC2" s="116">
        <v>6</v>
      </c>
      <c r="AD2" s="116">
        <v>6</v>
      </c>
      <c r="AE2" s="116">
        <v>6</v>
      </c>
      <c r="AF2" s="116">
        <v>6</v>
      </c>
      <c r="AG2" s="116">
        <v>8</v>
      </c>
      <c r="AH2" s="116">
        <v>8</v>
      </c>
      <c r="AI2" s="116">
        <v>8</v>
      </c>
      <c r="AJ2" s="131">
        <v>8</v>
      </c>
      <c r="AK2" s="131">
        <v>8</v>
      </c>
      <c r="AL2" s="131">
        <v>8</v>
      </c>
      <c r="AM2" s="131">
        <v>1</v>
      </c>
      <c r="AN2" s="131">
        <v>1</v>
      </c>
      <c r="AO2" s="131">
        <v>1</v>
      </c>
      <c r="AP2" s="131">
        <v>1</v>
      </c>
      <c r="AQ2" s="131">
        <v>2</v>
      </c>
      <c r="AR2" s="131">
        <v>2</v>
      </c>
      <c r="AS2" s="131">
        <v>3</v>
      </c>
      <c r="AT2" s="131">
        <v>3</v>
      </c>
      <c r="AU2" s="131">
        <v>1</v>
      </c>
      <c r="AV2" s="131">
        <v>1</v>
      </c>
      <c r="AW2" s="131">
        <v>1</v>
      </c>
      <c r="AX2" s="131">
        <v>1</v>
      </c>
      <c r="AY2" s="131">
        <v>2</v>
      </c>
      <c r="AZ2" s="131">
        <v>2</v>
      </c>
      <c r="BA2" s="131">
        <v>3</v>
      </c>
      <c r="BB2" s="131">
        <v>3</v>
      </c>
      <c r="BC2" s="131">
        <v>1</v>
      </c>
      <c r="BD2" s="131">
        <v>1</v>
      </c>
      <c r="BE2" s="131">
        <v>1</v>
      </c>
      <c r="BF2" s="131">
        <v>1</v>
      </c>
      <c r="BG2" s="131">
        <v>2</v>
      </c>
      <c r="BH2" s="131">
        <v>2</v>
      </c>
      <c r="BI2" s="131">
        <v>3</v>
      </c>
      <c r="BJ2" s="131">
        <v>3</v>
      </c>
      <c r="BK2" s="131">
        <v>1</v>
      </c>
      <c r="BL2" s="131">
        <v>2</v>
      </c>
      <c r="BM2" s="131">
        <v>3</v>
      </c>
      <c r="BN2" s="181">
        <v>8</v>
      </c>
      <c r="BO2" s="181">
        <v>3</v>
      </c>
      <c r="BP2" s="181">
        <v>8</v>
      </c>
      <c r="BQ2" s="181">
        <v>8</v>
      </c>
      <c r="BR2" s="181">
        <v>13</v>
      </c>
      <c r="BS2" s="181">
        <v>13</v>
      </c>
      <c r="BT2" s="181" t="s">
        <v>1086</v>
      </c>
      <c r="BU2" s="181">
        <v>5</v>
      </c>
      <c r="BV2" s="181">
        <v>3</v>
      </c>
      <c r="BW2" s="181">
        <v>7</v>
      </c>
      <c r="BX2" s="181">
        <v>5</v>
      </c>
      <c r="BY2" s="181">
        <v>5</v>
      </c>
      <c r="BZ2" s="181" t="s">
        <v>1087</v>
      </c>
      <c r="CA2" s="181">
        <v>3</v>
      </c>
      <c r="CB2" s="181">
        <v>3</v>
      </c>
      <c r="CC2" s="181">
        <v>7</v>
      </c>
      <c r="CD2" s="181">
        <v>13</v>
      </c>
      <c r="CE2" s="181">
        <v>4</v>
      </c>
      <c r="CF2" s="181">
        <v>4</v>
      </c>
      <c r="CG2" s="181">
        <v>13</v>
      </c>
      <c r="CH2" s="181">
        <v>13</v>
      </c>
      <c r="CI2" s="181">
        <v>4</v>
      </c>
      <c r="CJ2" s="181" t="s">
        <v>1088</v>
      </c>
      <c r="CK2" s="181">
        <v>8</v>
      </c>
      <c r="CL2" s="181">
        <v>8</v>
      </c>
      <c r="CM2" s="181">
        <v>6</v>
      </c>
      <c r="CN2" s="181">
        <v>13</v>
      </c>
      <c r="CO2" s="181">
        <v>7</v>
      </c>
      <c r="CP2" s="181">
        <v>7</v>
      </c>
      <c r="CQ2" s="181" t="s">
        <v>1088</v>
      </c>
      <c r="CR2" s="181">
        <v>7</v>
      </c>
      <c r="CS2" s="181">
        <v>7</v>
      </c>
      <c r="CT2" s="181">
        <v>7</v>
      </c>
      <c r="CU2" s="181">
        <v>7</v>
      </c>
      <c r="CV2" s="181">
        <v>7</v>
      </c>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c r="IX2" s="131"/>
      <c r="IY2" s="131"/>
      <c r="IZ2" s="131"/>
      <c r="JA2" s="131"/>
      <c r="JB2" s="131"/>
      <c r="JC2" s="131"/>
      <c r="JD2" s="131"/>
      <c r="JE2" s="131"/>
      <c r="JF2" s="131"/>
      <c r="JG2" s="131"/>
      <c r="JH2" s="131"/>
      <c r="JI2" s="131"/>
      <c r="JJ2" s="131"/>
      <c r="JK2" s="131"/>
      <c r="JL2" s="131"/>
      <c r="JM2" s="131"/>
      <c r="JN2" s="131"/>
      <c r="JO2" s="131"/>
      <c r="JP2" s="131"/>
      <c r="JQ2" s="131"/>
      <c r="JR2" s="131"/>
      <c r="JS2" s="131"/>
      <c r="JT2" s="131"/>
      <c r="JU2" s="131"/>
      <c r="JV2" s="131"/>
      <c r="JW2" s="131"/>
      <c r="JX2" s="131"/>
      <c r="JY2" s="131"/>
      <c r="JZ2" s="131"/>
      <c r="KA2" s="131"/>
      <c r="KB2" s="131"/>
      <c r="KC2" s="131"/>
      <c r="KD2" s="131"/>
      <c r="KE2" s="131"/>
      <c r="KF2" s="131"/>
      <c r="KG2" s="131"/>
      <c r="KH2" s="131"/>
      <c r="KI2" s="131"/>
      <c r="KJ2" s="131"/>
      <c r="KK2" s="131"/>
      <c r="KL2" s="131"/>
      <c r="KM2" s="131"/>
    </row>
    <row r="3" spans="1:299" s="115" customFormat="1">
      <c r="A3" s="117" t="s">
        <v>81</v>
      </c>
      <c r="B3" s="118">
        <v>1</v>
      </c>
      <c r="C3" s="118">
        <v>2</v>
      </c>
      <c r="D3" s="118">
        <v>3</v>
      </c>
      <c r="E3" s="118">
        <v>4</v>
      </c>
      <c r="F3" s="118">
        <v>5</v>
      </c>
      <c r="G3" s="118">
        <v>6</v>
      </c>
      <c r="H3" s="118">
        <v>7</v>
      </c>
      <c r="I3" s="118">
        <v>8</v>
      </c>
      <c r="J3" s="118">
        <v>9</v>
      </c>
      <c r="K3" s="118">
        <v>10</v>
      </c>
      <c r="L3" s="118">
        <v>11</v>
      </c>
      <c r="M3" s="118">
        <v>12</v>
      </c>
      <c r="N3" s="118" t="s">
        <v>928</v>
      </c>
      <c r="O3" s="118" t="s">
        <v>930</v>
      </c>
      <c r="P3" s="118" t="s">
        <v>932</v>
      </c>
      <c r="Q3" s="118" t="s">
        <v>934</v>
      </c>
      <c r="R3" s="118" t="s">
        <v>935</v>
      </c>
      <c r="S3" s="118" t="s">
        <v>936</v>
      </c>
      <c r="T3" s="118" t="s">
        <v>937</v>
      </c>
      <c r="U3" s="118" t="s">
        <v>938</v>
      </c>
      <c r="V3" s="118" t="s">
        <v>939</v>
      </c>
      <c r="W3" s="118" t="s">
        <v>941</v>
      </c>
      <c r="X3" s="118" t="s">
        <v>943</v>
      </c>
      <c r="Y3" s="118" t="s">
        <v>944</v>
      </c>
      <c r="Z3" s="118" t="s">
        <v>945</v>
      </c>
      <c r="AA3" s="118" t="s">
        <v>946</v>
      </c>
      <c r="AB3" s="118" t="s">
        <v>947</v>
      </c>
      <c r="AC3" s="118" t="s">
        <v>950</v>
      </c>
      <c r="AD3" s="118" t="s">
        <v>951</v>
      </c>
      <c r="AE3" s="118" t="s">
        <v>948</v>
      </c>
      <c r="AF3" s="118" t="s">
        <v>949</v>
      </c>
      <c r="AG3" s="118" t="s">
        <v>953</v>
      </c>
      <c r="AH3" s="118" t="s">
        <v>954</v>
      </c>
      <c r="AI3" s="118" t="s">
        <v>955</v>
      </c>
      <c r="AJ3" s="132" t="s">
        <v>960</v>
      </c>
      <c r="AK3" s="132" t="s">
        <v>962</v>
      </c>
      <c r="AL3" s="132" t="s">
        <v>965</v>
      </c>
      <c r="AM3" s="1" t="s">
        <v>967</v>
      </c>
      <c r="AN3" s="1" t="s">
        <v>968</v>
      </c>
      <c r="AO3" s="1" t="s">
        <v>972</v>
      </c>
      <c r="AP3" s="1" t="s">
        <v>974</v>
      </c>
      <c r="AQ3" s="1" t="s">
        <v>976</v>
      </c>
      <c r="AR3" s="1" t="s">
        <v>978</v>
      </c>
      <c r="AS3" s="1" t="s">
        <v>980</v>
      </c>
      <c r="AT3" s="1" t="s">
        <v>982</v>
      </c>
      <c r="AU3" s="132" t="s">
        <v>993</v>
      </c>
      <c r="AV3" s="132" t="s">
        <v>994</v>
      </c>
      <c r="AW3" s="132" t="s">
        <v>996</v>
      </c>
      <c r="AX3" s="132" t="s">
        <v>998</v>
      </c>
      <c r="AY3" s="132" t="s">
        <v>1000</v>
      </c>
      <c r="AZ3" s="132" t="s">
        <v>1002</v>
      </c>
      <c r="BA3" s="132" t="s">
        <v>1003</v>
      </c>
      <c r="BB3" s="132" t="s">
        <v>1004</v>
      </c>
      <c r="BC3" s="132" t="s">
        <v>1008</v>
      </c>
      <c r="BD3" s="132" t="s">
        <v>1009</v>
      </c>
      <c r="BE3" s="132" t="s">
        <v>1011</v>
      </c>
      <c r="BF3" s="132" t="s">
        <v>1013</v>
      </c>
      <c r="BG3" s="132" t="s">
        <v>1015</v>
      </c>
      <c r="BH3" s="132" t="s">
        <v>1017</v>
      </c>
      <c r="BI3" s="132" t="s">
        <v>1018</v>
      </c>
      <c r="BJ3" s="132" t="s">
        <v>1019</v>
      </c>
      <c r="BK3" s="132" t="s">
        <v>1024</v>
      </c>
      <c r="BL3" s="132" t="s">
        <v>1026</v>
      </c>
      <c r="BM3" s="132" t="s">
        <v>1027</v>
      </c>
      <c r="BN3" s="4" t="str">
        <f>"患者"&amp;COLUMN(BN3)-63</f>
        <v>患者3</v>
      </c>
      <c r="BO3" s="4" t="s">
        <v>1091</v>
      </c>
      <c r="BP3" s="4" t="s">
        <v>1092</v>
      </c>
      <c r="BQ3" s="4" t="s">
        <v>1093</v>
      </c>
      <c r="BR3" s="4" t="s">
        <v>1094</v>
      </c>
      <c r="BS3" s="4" t="s">
        <v>1095</v>
      </c>
      <c r="BT3" s="4" t="s">
        <v>1096</v>
      </c>
      <c r="BU3" s="4" t="s">
        <v>1097</v>
      </c>
      <c r="BV3" s="4" t="s">
        <v>1098</v>
      </c>
      <c r="BW3" s="4" t="s">
        <v>1099</v>
      </c>
      <c r="BX3" s="4" t="s">
        <v>1100</v>
      </c>
      <c r="BY3" s="4" t="s">
        <v>1101</v>
      </c>
      <c r="BZ3" s="4" t="s">
        <v>1102</v>
      </c>
      <c r="CA3" s="4" t="s">
        <v>1103</v>
      </c>
      <c r="CB3" s="4" t="s">
        <v>1104</v>
      </c>
      <c r="CC3" s="4" t="s">
        <v>1105</v>
      </c>
      <c r="CD3" s="4" t="s">
        <v>1106</v>
      </c>
      <c r="CE3" s="4"/>
      <c r="CF3" s="4" t="s">
        <v>1107</v>
      </c>
      <c r="CG3" s="4" t="s">
        <v>1108</v>
      </c>
      <c r="CH3" s="4" t="s">
        <v>1109</v>
      </c>
      <c r="CI3" s="4" t="s">
        <v>1110</v>
      </c>
      <c r="CJ3" s="4" t="s">
        <v>1111</v>
      </c>
      <c r="CK3" s="4" t="s">
        <v>1112</v>
      </c>
      <c r="CL3" s="4" t="s">
        <v>1113</v>
      </c>
      <c r="CM3" s="4" t="s">
        <v>1114</v>
      </c>
      <c r="CN3" s="4" t="s">
        <v>1115</v>
      </c>
      <c r="CO3" s="4" t="s">
        <v>1116</v>
      </c>
      <c r="CP3" s="4" t="s">
        <v>1117</v>
      </c>
      <c r="CQ3" s="4" t="s">
        <v>1118</v>
      </c>
      <c r="CR3" s="4" t="s">
        <v>1119</v>
      </c>
      <c r="CS3" s="4" t="s">
        <v>1120</v>
      </c>
      <c r="CT3" s="4" t="s">
        <v>1121</v>
      </c>
      <c r="CU3" s="4" t="s">
        <v>1122</v>
      </c>
      <c r="CV3" s="4" t="s">
        <v>1123</v>
      </c>
      <c r="CW3" s="1" t="s">
        <v>2455</v>
      </c>
      <c r="CX3" s="1" t="s">
        <v>2456</v>
      </c>
      <c r="CY3" s="1" t="s">
        <v>2457</v>
      </c>
      <c r="CZ3" s="1" t="s">
        <v>2458</v>
      </c>
      <c r="DA3" s="1" t="s">
        <v>2459</v>
      </c>
      <c r="DB3" s="1" t="s">
        <v>2460</v>
      </c>
      <c r="DC3" s="1" t="s">
        <v>2461</v>
      </c>
      <c r="DD3" s="1" t="s">
        <v>2462</v>
      </c>
      <c r="DE3" s="1" t="s">
        <v>2463</v>
      </c>
      <c r="DF3" s="1" t="s">
        <v>2464</v>
      </c>
      <c r="DG3" s="1" t="s">
        <v>2465</v>
      </c>
      <c r="DH3" s="1" t="s">
        <v>2466</v>
      </c>
      <c r="DI3" s="1" t="s">
        <v>2467</v>
      </c>
      <c r="DJ3" s="1" t="s">
        <v>2468</v>
      </c>
      <c r="DK3" s="1" t="s">
        <v>2469</v>
      </c>
      <c r="DL3" s="1" t="s">
        <v>2470</v>
      </c>
      <c r="DM3" s="1" t="s">
        <v>2534</v>
      </c>
      <c r="DN3" s="1" t="s">
        <v>2535</v>
      </c>
      <c r="DO3" s="1" t="s">
        <v>2536</v>
      </c>
      <c r="DP3" s="1" t="s">
        <v>2537</v>
      </c>
      <c r="DQ3" s="1" t="s">
        <v>2538</v>
      </c>
      <c r="DR3" s="1" t="s">
        <v>2539</v>
      </c>
      <c r="DS3" s="1" t="s">
        <v>2540</v>
      </c>
      <c r="DT3" s="1" t="s">
        <v>2541</v>
      </c>
      <c r="DU3" s="1" t="s">
        <v>2542</v>
      </c>
      <c r="DV3" s="1" t="s">
        <v>2543</v>
      </c>
      <c r="DW3" s="1" t="s">
        <v>2544</v>
      </c>
      <c r="DX3" s="1" t="s">
        <v>2545</v>
      </c>
      <c r="DY3" s="1" t="s">
        <v>2546</v>
      </c>
      <c r="DZ3" s="1" t="s">
        <v>2547</v>
      </c>
      <c r="EA3" s="1" t="s">
        <v>2548</v>
      </c>
      <c r="EB3" s="1" t="s">
        <v>2549</v>
      </c>
      <c r="EC3" s="1" t="s">
        <v>2550</v>
      </c>
      <c r="ED3" s="1" t="s">
        <v>2551</v>
      </c>
      <c r="EE3" s="1" t="s">
        <v>2552</v>
      </c>
      <c r="EF3" s="1" t="s">
        <v>2553</v>
      </c>
      <c r="EG3" s="1" t="s">
        <v>2554</v>
      </c>
      <c r="EH3" s="1" t="s">
        <v>2555</v>
      </c>
      <c r="EI3" s="1" t="s">
        <v>2556</v>
      </c>
      <c r="EJ3" s="1" t="s">
        <v>2557</v>
      </c>
      <c r="EK3" s="1" t="s">
        <v>2558</v>
      </c>
      <c r="EL3" s="1" t="s">
        <v>2559</v>
      </c>
      <c r="EM3" s="1" t="s">
        <v>2560</v>
      </c>
      <c r="EN3" s="1" t="s">
        <v>2561</v>
      </c>
      <c r="EO3" s="1" t="s">
        <v>2562</v>
      </c>
      <c r="EP3" s="1" t="s">
        <v>2563</v>
      </c>
      <c r="EQ3" s="1" t="s">
        <v>2564</v>
      </c>
      <c r="ER3" s="1" t="s">
        <v>2565</v>
      </c>
      <c r="ES3" s="1" t="s">
        <v>2566</v>
      </c>
      <c r="ET3" s="1" t="s">
        <v>2567</v>
      </c>
      <c r="EU3" s="1" t="s">
        <v>2568</v>
      </c>
      <c r="EV3" s="1" t="s">
        <v>2569</v>
      </c>
      <c r="EW3" s="1" t="s">
        <v>2570</v>
      </c>
      <c r="EX3" s="132" t="s">
        <v>2770</v>
      </c>
      <c r="EY3" s="132" t="s">
        <v>2771</v>
      </c>
      <c r="EZ3" s="132" t="s">
        <v>2772</v>
      </c>
      <c r="FA3" s="132" t="s">
        <v>2773</v>
      </c>
      <c r="FB3" s="132" t="s">
        <v>2774</v>
      </c>
      <c r="FC3" s="132" t="s">
        <v>2775</v>
      </c>
      <c r="FD3" s="132" t="s">
        <v>2776</v>
      </c>
      <c r="FE3" s="132" t="s">
        <v>2777</v>
      </c>
      <c r="FF3" s="132" t="s">
        <v>2778</v>
      </c>
      <c r="FG3" s="132" t="s">
        <v>2779</v>
      </c>
      <c r="FH3" s="132" t="s">
        <v>2780</v>
      </c>
      <c r="FI3" s="132" t="s">
        <v>2781</v>
      </c>
      <c r="FJ3" s="132" t="s">
        <v>2782</v>
      </c>
      <c r="FK3" s="132" t="s">
        <v>2783</v>
      </c>
      <c r="FL3" s="132" t="s">
        <v>2784</v>
      </c>
      <c r="FM3" s="132" t="s">
        <v>2785</v>
      </c>
      <c r="FN3" s="132" t="s">
        <v>2786</v>
      </c>
      <c r="FO3" s="132" t="s">
        <v>2787</v>
      </c>
      <c r="FP3" s="132" t="s">
        <v>2788</v>
      </c>
      <c r="FQ3" s="132" t="s">
        <v>2789</v>
      </c>
      <c r="FR3" s="132" t="s">
        <v>2790</v>
      </c>
      <c r="FS3" s="132" t="s">
        <v>2791</v>
      </c>
      <c r="FT3" s="132" t="s">
        <v>2792</v>
      </c>
      <c r="FU3" s="132" t="s">
        <v>2793</v>
      </c>
      <c r="FV3" s="132" t="s">
        <v>2794</v>
      </c>
      <c r="FW3" s="132" t="s">
        <v>2795</v>
      </c>
      <c r="FX3" s="132" t="s">
        <v>2796</v>
      </c>
      <c r="FY3" s="132" t="s">
        <v>2797</v>
      </c>
      <c r="FZ3" s="132" t="s">
        <v>2798</v>
      </c>
      <c r="GA3" s="132" t="s">
        <v>2799</v>
      </c>
      <c r="GB3" s="132" t="s">
        <v>2800</v>
      </c>
      <c r="GC3" s="132" t="s">
        <v>2801</v>
      </c>
      <c r="GD3" s="132" t="s">
        <v>2802</v>
      </c>
      <c r="GE3" s="132" t="s">
        <v>2803</v>
      </c>
      <c r="GF3" s="132" t="s">
        <v>2804</v>
      </c>
      <c r="GG3" s="132" t="s">
        <v>2805</v>
      </c>
      <c r="GH3" s="132" t="s">
        <v>2806</v>
      </c>
      <c r="GI3" s="132" t="s">
        <v>2807</v>
      </c>
      <c r="GJ3" s="132" t="s">
        <v>2808</v>
      </c>
      <c r="GK3" s="132" t="s">
        <v>2809</v>
      </c>
      <c r="GL3" s="132" t="s">
        <v>2810</v>
      </c>
      <c r="GM3" s="132" t="s">
        <v>2811</v>
      </c>
      <c r="GN3" s="132" t="s">
        <v>2812</v>
      </c>
      <c r="GO3" s="132" t="s">
        <v>2813</v>
      </c>
      <c r="GP3" s="132" t="s">
        <v>2814</v>
      </c>
      <c r="GQ3" s="132" t="s">
        <v>2815</v>
      </c>
      <c r="GR3" s="132" t="s">
        <v>2816</v>
      </c>
      <c r="GS3" s="132" t="s">
        <v>2817</v>
      </c>
      <c r="GT3" s="132" t="s">
        <v>2818</v>
      </c>
      <c r="GU3" s="132" t="s">
        <v>2819</v>
      </c>
      <c r="GV3" s="132" t="s">
        <v>2820</v>
      </c>
      <c r="GW3" s="132" t="s">
        <v>2821</v>
      </c>
      <c r="GX3" s="132" t="s">
        <v>2856</v>
      </c>
      <c r="GY3" s="132" t="s">
        <v>2857</v>
      </c>
      <c r="GZ3" s="132" t="s">
        <v>2858</v>
      </c>
      <c r="HA3" s="132" t="s">
        <v>2859</v>
      </c>
      <c r="HB3" s="132" t="s">
        <v>2860</v>
      </c>
      <c r="HC3" s="132" t="s">
        <v>2861</v>
      </c>
      <c r="HD3" s="132" t="s">
        <v>2862</v>
      </c>
      <c r="HE3" s="132" t="s">
        <v>2863</v>
      </c>
      <c r="HF3" s="132" t="s">
        <v>2864</v>
      </c>
      <c r="HG3" s="132" t="s">
        <v>2865</v>
      </c>
      <c r="HH3" s="132" t="s">
        <v>2866</v>
      </c>
      <c r="HI3" s="132" t="s">
        <v>2867</v>
      </c>
      <c r="HJ3" s="132" t="s">
        <v>2868</v>
      </c>
      <c r="HK3" s="132" t="s">
        <v>2869</v>
      </c>
      <c r="HL3" s="132" t="s">
        <v>2870</v>
      </c>
      <c r="HM3" s="132" t="s">
        <v>2871</v>
      </c>
      <c r="HN3" s="132" t="s">
        <v>2872</v>
      </c>
      <c r="HO3" s="132" t="s">
        <v>2873</v>
      </c>
      <c r="HP3" s="132" t="s">
        <v>2874</v>
      </c>
      <c r="HQ3" s="132" t="s">
        <v>2875</v>
      </c>
      <c r="HR3" s="132" t="s">
        <v>2876</v>
      </c>
      <c r="HS3" s="132" t="s">
        <v>2877</v>
      </c>
      <c r="HT3" s="132" t="s">
        <v>2878</v>
      </c>
      <c r="HU3" s="132" t="s">
        <v>2879</v>
      </c>
      <c r="HV3" s="132" t="s">
        <v>2880</v>
      </c>
      <c r="HW3" s="132" t="s">
        <v>2881</v>
      </c>
      <c r="HX3" s="132" t="s">
        <v>2882</v>
      </c>
      <c r="HY3" s="132" t="s">
        <v>2883</v>
      </c>
      <c r="HZ3" s="132" t="s">
        <v>2884</v>
      </c>
      <c r="IA3" s="132" t="s">
        <v>2885</v>
      </c>
      <c r="IB3" s="132" t="s">
        <v>2886</v>
      </c>
      <c r="IC3" s="132" t="s">
        <v>2887</v>
      </c>
      <c r="ID3" s="132" t="s">
        <v>2888</v>
      </c>
      <c r="IE3" s="132" t="s">
        <v>2889</v>
      </c>
      <c r="IF3" s="132" t="s">
        <v>2890</v>
      </c>
      <c r="IG3" s="132" t="s">
        <v>2891</v>
      </c>
      <c r="IH3" s="132" t="s">
        <v>2892</v>
      </c>
      <c r="II3" s="132" t="s">
        <v>2893</v>
      </c>
      <c r="IJ3" s="132" t="s">
        <v>2894</v>
      </c>
      <c r="IK3" s="132" t="s">
        <v>2895</v>
      </c>
      <c r="IL3" s="132" t="s">
        <v>2896</v>
      </c>
      <c r="IM3" s="132" t="s">
        <v>2897</v>
      </c>
      <c r="IN3" s="132" t="s">
        <v>2898</v>
      </c>
      <c r="IO3" s="132" t="s">
        <v>2899</v>
      </c>
      <c r="IP3" s="132" t="s">
        <v>2900</v>
      </c>
      <c r="IQ3" s="132" t="s">
        <v>2901</v>
      </c>
      <c r="IR3" s="132" t="s">
        <v>2902</v>
      </c>
      <c r="IS3" s="132" t="s">
        <v>2903</v>
      </c>
      <c r="IT3" s="132" t="s">
        <v>2904</v>
      </c>
      <c r="IU3" s="132" t="s">
        <v>2905</v>
      </c>
      <c r="IV3" s="132" t="s">
        <v>2906</v>
      </c>
      <c r="IW3" s="132" t="s">
        <v>2907</v>
      </c>
      <c r="IX3" s="132" t="s">
        <v>2943</v>
      </c>
      <c r="IY3" s="132" t="s">
        <v>2944</v>
      </c>
      <c r="IZ3" s="132" t="s">
        <v>2945</v>
      </c>
      <c r="JA3" s="132" t="s">
        <v>2946</v>
      </c>
      <c r="JB3" s="132" t="s">
        <v>2947</v>
      </c>
      <c r="JC3" s="132" t="s">
        <v>2948</v>
      </c>
      <c r="JD3" s="132" t="s">
        <v>2949</v>
      </c>
      <c r="JE3" s="132" t="s">
        <v>2950</v>
      </c>
      <c r="JF3" s="132" t="s">
        <v>2951</v>
      </c>
      <c r="JG3" s="132" t="s">
        <v>2952</v>
      </c>
      <c r="JH3" s="132" t="s">
        <v>2953</v>
      </c>
      <c r="JI3" s="132" t="s">
        <v>2954</v>
      </c>
      <c r="JJ3" s="132" t="s">
        <v>2955</v>
      </c>
      <c r="JK3" s="132" t="s">
        <v>2956</v>
      </c>
      <c r="JL3" s="132" t="s">
        <v>2957</v>
      </c>
      <c r="JM3" s="132" t="s">
        <v>2958</v>
      </c>
      <c r="JN3" s="132" t="s">
        <v>2959</v>
      </c>
      <c r="JO3" s="132" t="s">
        <v>2960</v>
      </c>
      <c r="JP3" s="132" t="s">
        <v>2961</v>
      </c>
      <c r="JQ3" s="132" t="s">
        <v>2962</v>
      </c>
      <c r="JR3" s="132" t="s">
        <v>2963</v>
      </c>
      <c r="JS3" s="132" t="s">
        <v>2964</v>
      </c>
      <c r="JT3" s="132" t="s">
        <v>2965</v>
      </c>
      <c r="JU3" s="132" t="s">
        <v>2966</v>
      </c>
      <c r="JV3" s="132" t="s">
        <v>2967</v>
      </c>
      <c r="JW3" s="132" t="s">
        <v>2968</v>
      </c>
      <c r="JX3" s="132" t="s">
        <v>2969</v>
      </c>
      <c r="JY3" s="132" t="s">
        <v>2970</v>
      </c>
      <c r="JZ3" s="132" t="s">
        <v>2971</v>
      </c>
      <c r="KA3" s="132" t="s">
        <v>2972</v>
      </c>
      <c r="KB3" s="132" t="s">
        <v>2973</v>
      </c>
      <c r="KC3" s="132" t="s">
        <v>2974</v>
      </c>
      <c r="KD3" s="132" t="s">
        <v>2975</v>
      </c>
      <c r="KE3" s="132" t="s">
        <v>2976</v>
      </c>
      <c r="KF3" s="132" t="s">
        <v>2977</v>
      </c>
      <c r="KG3" s="132" t="s">
        <v>2978</v>
      </c>
      <c r="KH3" s="132" t="s">
        <v>2979</v>
      </c>
      <c r="KI3" s="132" t="s">
        <v>2980</v>
      </c>
      <c r="KJ3" s="132" t="s">
        <v>2981</v>
      </c>
      <c r="KK3" s="132" t="s">
        <v>2982</v>
      </c>
      <c r="KL3" s="132" t="s">
        <v>2983</v>
      </c>
      <c r="KM3" s="132" t="s">
        <v>2984</v>
      </c>
    </row>
    <row r="4" spans="1:299" s="115" customFormat="1" ht="18.75" customHeight="1">
      <c r="A4" s="114" t="s">
        <v>82</v>
      </c>
      <c r="B4" s="119" t="s">
        <v>485</v>
      </c>
      <c r="C4" s="119" t="s">
        <v>485</v>
      </c>
      <c r="D4" s="119" t="s">
        <v>485</v>
      </c>
      <c r="E4" s="114" t="s">
        <v>485</v>
      </c>
      <c r="F4" s="119" t="s">
        <v>485</v>
      </c>
      <c r="G4" s="119" t="s">
        <v>485</v>
      </c>
      <c r="H4" s="119" t="s">
        <v>485</v>
      </c>
      <c r="I4" s="119" t="s">
        <v>485</v>
      </c>
      <c r="J4" s="119" t="s">
        <v>485</v>
      </c>
      <c r="K4" s="119" t="s">
        <v>485</v>
      </c>
      <c r="L4" s="119" t="s">
        <v>485</v>
      </c>
      <c r="M4" s="114" t="s">
        <v>485</v>
      </c>
      <c r="N4" s="114" t="s">
        <v>486</v>
      </c>
      <c r="O4" s="114" t="s">
        <v>486</v>
      </c>
      <c r="P4" s="114" t="s">
        <v>486</v>
      </c>
      <c r="Q4" s="114" t="s">
        <v>486</v>
      </c>
      <c r="R4" s="114" t="s">
        <v>486</v>
      </c>
      <c r="S4" s="114" t="s">
        <v>486</v>
      </c>
      <c r="T4" s="114" t="s">
        <v>486</v>
      </c>
      <c r="U4" s="114" t="s">
        <v>487</v>
      </c>
      <c r="V4" s="114" t="s">
        <v>487</v>
      </c>
      <c r="W4" s="114" t="s">
        <v>488</v>
      </c>
      <c r="X4" s="114" t="s">
        <v>488</v>
      </c>
      <c r="Y4" s="114" t="s">
        <v>489</v>
      </c>
      <c r="Z4" s="114" t="s">
        <v>489</v>
      </c>
      <c r="AA4" s="114" t="s">
        <v>489</v>
      </c>
      <c r="AB4" s="114" t="s">
        <v>489</v>
      </c>
      <c r="AC4" s="114" t="s">
        <v>489</v>
      </c>
      <c r="AD4" s="114" t="s">
        <v>489</v>
      </c>
      <c r="AE4" s="114" t="s">
        <v>489</v>
      </c>
      <c r="AF4" s="114" t="s">
        <v>489</v>
      </c>
      <c r="AG4" s="114" t="s">
        <v>490</v>
      </c>
      <c r="AH4" s="114" t="s">
        <v>490</v>
      </c>
      <c r="AI4" s="114" t="s">
        <v>490</v>
      </c>
      <c r="AJ4" s="133" t="s">
        <v>958</v>
      </c>
      <c r="AK4" s="133" t="s">
        <v>958</v>
      </c>
      <c r="AL4" s="133" t="s">
        <v>958</v>
      </c>
      <c r="AM4" s="133" t="s">
        <v>486</v>
      </c>
      <c r="AN4" s="133" t="s">
        <v>486</v>
      </c>
      <c r="AO4" s="133" t="s">
        <v>486</v>
      </c>
      <c r="AP4" s="133" t="s">
        <v>486</v>
      </c>
      <c r="AQ4" s="133" t="s">
        <v>487</v>
      </c>
      <c r="AR4" s="133" t="s">
        <v>487</v>
      </c>
      <c r="AS4" s="133" t="s">
        <v>488</v>
      </c>
      <c r="AT4" s="133" t="s">
        <v>488</v>
      </c>
      <c r="AU4" s="133" t="s">
        <v>486</v>
      </c>
      <c r="AV4" s="133" t="s">
        <v>486</v>
      </c>
      <c r="AW4" s="133" t="s">
        <v>486</v>
      </c>
      <c r="AX4" s="133" t="s">
        <v>486</v>
      </c>
      <c r="AY4" s="133" t="s">
        <v>487</v>
      </c>
      <c r="AZ4" s="133" t="s">
        <v>487</v>
      </c>
      <c r="BA4" s="133" t="s">
        <v>488</v>
      </c>
      <c r="BB4" s="133" t="s">
        <v>488</v>
      </c>
      <c r="BC4" s="133" t="s">
        <v>486</v>
      </c>
      <c r="BD4" s="133" t="s">
        <v>486</v>
      </c>
      <c r="BE4" s="133" t="s">
        <v>486</v>
      </c>
      <c r="BF4" s="133" t="s">
        <v>486</v>
      </c>
      <c r="BG4" s="133" t="s">
        <v>487</v>
      </c>
      <c r="BH4" s="133" t="s">
        <v>487</v>
      </c>
      <c r="BI4" s="133" t="s">
        <v>488</v>
      </c>
      <c r="BJ4" s="133" t="s">
        <v>488</v>
      </c>
      <c r="BK4" s="133" t="s">
        <v>486</v>
      </c>
      <c r="BL4" s="133" t="s">
        <v>487</v>
      </c>
      <c r="BM4" s="133" t="s">
        <v>488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512" t="s">
        <v>2452</v>
      </c>
      <c r="CX4" s="513"/>
      <c r="CY4" s="513"/>
      <c r="CZ4" s="514"/>
      <c r="DA4" s="512" t="s">
        <v>2453</v>
      </c>
      <c r="DB4" s="513"/>
      <c r="DC4" s="513"/>
      <c r="DD4" s="514"/>
      <c r="DE4" s="512" t="s">
        <v>2454</v>
      </c>
      <c r="DF4" s="513"/>
      <c r="DG4" s="513"/>
      <c r="DH4" s="513"/>
      <c r="DI4" s="513"/>
      <c r="DJ4" s="513"/>
      <c r="DK4" s="513"/>
      <c r="DL4" s="514"/>
      <c r="DM4" s="512" t="s">
        <v>2498</v>
      </c>
      <c r="DN4" s="513"/>
      <c r="DO4" s="513"/>
      <c r="DP4" s="513"/>
      <c r="DQ4" s="513"/>
      <c r="DR4" s="513"/>
      <c r="DS4" s="513"/>
      <c r="DT4" s="513"/>
      <c r="DU4" s="513"/>
      <c r="DV4" s="513"/>
      <c r="DW4" s="513"/>
      <c r="DX4" s="514"/>
      <c r="DY4" s="512" t="s">
        <v>2499</v>
      </c>
      <c r="DZ4" s="514"/>
      <c r="EA4" s="517" t="s">
        <v>2500</v>
      </c>
      <c r="EB4" s="517"/>
      <c r="EC4" s="517"/>
      <c r="ED4" s="517"/>
      <c r="EE4" s="517"/>
      <c r="EF4" s="517"/>
      <c r="EG4" s="517" t="s">
        <v>2501</v>
      </c>
      <c r="EH4" s="517"/>
      <c r="EI4" s="517"/>
      <c r="EJ4" s="517"/>
      <c r="EK4" s="517"/>
      <c r="EL4" s="517"/>
      <c r="EM4" s="517" t="s">
        <v>2502</v>
      </c>
      <c r="EN4" s="517"/>
      <c r="EO4" s="517"/>
      <c r="EP4" s="517"/>
      <c r="EQ4" s="517"/>
      <c r="ER4" s="517"/>
      <c r="ES4" s="144" t="s">
        <v>2503</v>
      </c>
      <c r="ET4" s="144" t="s">
        <v>2504</v>
      </c>
      <c r="EU4" s="512" t="s">
        <v>2505</v>
      </c>
      <c r="EV4" s="514"/>
      <c r="EW4" s="343"/>
      <c r="EX4" s="518" t="s">
        <v>2452</v>
      </c>
      <c r="EY4" s="519"/>
      <c r="EZ4" s="519"/>
      <c r="FA4" s="520"/>
      <c r="FB4" s="518" t="s">
        <v>2453</v>
      </c>
      <c r="FC4" s="519"/>
      <c r="FD4" s="519"/>
      <c r="FE4" s="520"/>
      <c r="FF4" s="518" t="s">
        <v>2751</v>
      </c>
      <c r="FG4" s="519"/>
      <c r="FH4" s="519"/>
      <c r="FI4" s="519"/>
      <c r="FJ4" s="519"/>
      <c r="FK4" s="519"/>
      <c r="FL4" s="519"/>
      <c r="FM4" s="520"/>
      <c r="FN4" s="518" t="s">
        <v>2752</v>
      </c>
      <c r="FO4" s="519"/>
      <c r="FP4" s="519"/>
      <c r="FQ4" s="519"/>
      <c r="FR4" s="519"/>
      <c r="FS4" s="519"/>
      <c r="FT4" s="519"/>
      <c r="FU4" s="519"/>
      <c r="FV4" s="519"/>
      <c r="FW4" s="519"/>
      <c r="FX4" s="519"/>
      <c r="FY4" s="520"/>
      <c r="FZ4" s="518" t="s">
        <v>2753</v>
      </c>
      <c r="GA4" s="520"/>
      <c r="GB4" s="518" t="s">
        <v>2500</v>
      </c>
      <c r="GC4" s="519"/>
      <c r="GD4" s="519"/>
      <c r="GE4" s="519"/>
      <c r="GF4" s="519"/>
      <c r="GG4" s="520"/>
      <c r="GH4" s="518" t="s">
        <v>2501</v>
      </c>
      <c r="GI4" s="519"/>
      <c r="GJ4" s="519"/>
      <c r="GK4" s="519"/>
      <c r="GL4" s="519"/>
      <c r="GM4" s="520"/>
      <c r="GN4" s="518" t="s">
        <v>2502</v>
      </c>
      <c r="GO4" s="519"/>
      <c r="GP4" s="519"/>
      <c r="GQ4" s="519"/>
      <c r="GR4" s="519"/>
      <c r="GS4" s="520"/>
      <c r="GT4" s="174" t="s">
        <v>2503</v>
      </c>
      <c r="GU4" s="174" t="s">
        <v>2504</v>
      </c>
      <c r="GV4" s="521" t="s">
        <v>2754</v>
      </c>
      <c r="GW4" s="182"/>
      <c r="GX4" s="512" t="s">
        <v>2452</v>
      </c>
      <c r="GY4" s="513"/>
      <c r="GZ4" s="513"/>
      <c r="HA4" s="514"/>
      <c r="HB4" s="512" t="s">
        <v>2453</v>
      </c>
      <c r="HC4" s="513"/>
      <c r="HD4" s="513"/>
      <c r="HE4" s="514"/>
      <c r="HF4" s="512" t="s">
        <v>2854</v>
      </c>
      <c r="HG4" s="513"/>
      <c r="HH4" s="513"/>
      <c r="HI4" s="513"/>
      <c r="HJ4" s="513"/>
      <c r="HK4" s="513"/>
      <c r="HL4" s="513"/>
      <c r="HM4" s="514"/>
      <c r="HN4" s="517" t="s">
        <v>2752</v>
      </c>
      <c r="HO4" s="517"/>
      <c r="HP4" s="517"/>
      <c r="HQ4" s="517"/>
      <c r="HR4" s="517"/>
      <c r="HS4" s="517"/>
      <c r="HT4" s="517"/>
      <c r="HU4" s="517"/>
      <c r="HV4" s="517"/>
      <c r="HW4" s="517"/>
      <c r="HX4" s="517"/>
      <c r="HY4" s="517"/>
      <c r="HZ4" s="512" t="s">
        <v>2753</v>
      </c>
      <c r="IA4" s="514"/>
      <c r="IB4" s="517" t="s">
        <v>2500</v>
      </c>
      <c r="IC4" s="517"/>
      <c r="ID4" s="517"/>
      <c r="IE4" s="517"/>
      <c r="IF4" s="517"/>
      <c r="IG4" s="517"/>
      <c r="IH4" s="517" t="s">
        <v>2501</v>
      </c>
      <c r="II4" s="517"/>
      <c r="IJ4" s="517"/>
      <c r="IK4" s="517"/>
      <c r="IL4" s="517"/>
      <c r="IM4" s="517"/>
      <c r="IN4" s="517" t="s">
        <v>2502</v>
      </c>
      <c r="IO4" s="517"/>
      <c r="IP4" s="517"/>
      <c r="IQ4" s="517"/>
      <c r="IR4" s="517"/>
      <c r="IS4" s="517"/>
      <c r="IT4" s="144" t="s">
        <v>2503</v>
      </c>
      <c r="IU4" s="144" t="s">
        <v>2504</v>
      </c>
      <c r="IV4" s="521" t="s">
        <v>2754</v>
      </c>
      <c r="IW4" s="182"/>
      <c r="IX4" s="512" t="s">
        <v>1565</v>
      </c>
      <c r="IY4" s="513"/>
      <c r="IZ4" s="513"/>
      <c r="JA4" s="514"/>
      <c r="JB4" s="512" t="s">
        <v>1566</v>
      </c>
      <c r="JC4" s="513"/>
      <c r="JD4" s="513"/>
      <c r="JE4" s="514"/>
      <c r="JF4" s="512" t="s">
        <v>1567</v>
      </c>
      <c r="JG4" s="513"/>
      <c r="JH4" s="513"/>
      <c r="JI4" s="514"/>
      <c r="JJ4" s="512" t="s">
        <v>2498</v>
      </c>
      <c r="JK4" s="513"/>
      <c r="JL4" s="513"/>
      <c r="JM4" s="513"/>
      <c r="JN4" s="513"/>
      <c r="JO4" s="514"/>
      <c r="JP4" s="394" t="s">
        <v>2932</v>
      </c>
      <c r="JQ4" s="517" t="s">
        <v>2500</v>
      </c>
      <c r="JR4" s="517"/>
      <c r="JS4" s="517"/>
      <c r="JT4" s="517"/>
      <c r="JU4" s="517"/>
      <c r="JV4" s="517"/>
      <c r="JW4" s="517" t="s">
        <v>2501</v>
      </c>
      <c r="JX4" s="517"/>
      <c r="JY4" s="517"/>
      <c r="JZ4" s="517"/>
      <c r="KA4" s="517"/>
      <c r="KB4" s="517"/>
      <c r="KC4" s="517" t="s">
        <v>2502</v>
      </c>
      <c r="KD4" s="517"/>
      <c r="KE4" s="517"/>
      <c r="KF4" s="517"/>
      <c r="KG4" s="517"/>
      <c r="KH4" s="517"/>
      <c r="KI4" s="144" t="s">
        <v>2503</v>
      </c>
      <c r="KJ4" s="144" t="s">
        <v>2504</v>
      </c>
      <c r="KK4" s="512" t="s">
        <v>2933</v>
      </c>
      <c r="KL4" s="514"/>
      <c r="KM4" s="343"/>
    </row>
    <row r="5" spans="1:299" s="120" customFormat="1" ht="20.149999999999999" customHeight="1">
      <c r="A5" s="501" t="s">
        <v>83</v>
      </c>
      <c r="B5" s="502" t="s">
        <v>491</v>
      </c>
      <c r="C5" s="502" t="s">
        <v>492</v>
      </c>
      <c r="D5" s="502" t="s">
        <v>84</v>
      </c>
      <c r="E5" s="501" t="s">
        <v>85</v>
      </c>
      <c r="F5" s="502" t="s">
        <v>493</v>
      </c>
      <c r="G5" s="502" t="s">
        <v>494</v>
      </c>
      <c r="H5" s="502" t="s">
        <v>495</v>
      </c>
      <c r="I5" s="502" t="s">
        <v>496</v>
      </c>
      <c r="J5" s="502" t="s">
        <v>497</v>
      </c>
      <c r="K5" s="502" t="s">
        <v>498</v>
      </c>
      <c r="L5" s="502" t="s">
        <v>499</v>
      </c>
      <c r="M5" s="501" t="s">
        <v>500</v>
      </c>
      <c r="N5" s="503" t="s">
        <v>501</v>
      </c>
      <c r="O5" s="503" t="s">
        <v>502</v>
      </c>
      <c r="P5" s="503" t="s">
        <v>503</v>
      </c>
      <c r="Q5" s="503" t="s">
        <v>504</v>
      </c>
      <c r="R5" s="503" t="s">
        <v>505</v>
      </c>
      <c r="S5" s="503" t="s">
        <v>506</v>
      </c>
      <c r="T5" s="503" t="s">
        <v>507</v>
      </c>
      <c r="U5" s="505" t="s">
        <v>508</v>
      </c>
      <c r="V5" s="503" t="s">
        <v>509</v>
      </c>
      <c r="W5" s="503" t="s">
        <v>510</v>
      </c>
      <c r="X5" s="503" t="s">
        <v>153</v>
      </c>
      <c r="Y5" s="503" t="s">
        <v>511</v>
      </c>
      <c r="Z5" s="503" t="s">
        <v>512</v>
      </c>
      <c r="AA5" s="503" t="s">
        <v>513</v>
      </c>
      <c r="AB5" s="503" t="s">
        <v>514</v>
      </c>
      <c r="AC5" s="503" t="s">
        <v>515</v>
      </c>
      <c r="AD5" s="503" t="s">
        <v>516</v>
      </c>
      <c r="AE5" s="503" t="s">
        <v>517</v>
      </c>
      <c r="AF5" s="503" t="s">
        <v>518</v>
      </c>
      <c r="AG5" s="175"/>
      <c r="AH5" s="509"/>
      <c r="AI5" s="509"/>
      <c r="AJ5" s="510" t="s">
        <v>959</v>
      </c>
      <c r="AK5" s="510" t="s">
        <v>961</v>
      </c>
      <c r="AL5" s="510" t="s">
        <v>963</v>
      </c>
      <c r="AM5" s="507" t="s">
        <v>501</v>
      </c>
      <c r="AN5" s="507" t="s">
        <v>502</v>
      </c>
      <c r="AO5" s="507" t="s">
        <v>969</v>
      </c>
      <c r="AP5" s="507" t="s">
        <v>970</v>
      </c>
      <c r="AQ5" s="507" t="s">
        <v>508</v>
      </c>
      <c r="AR5" s="507" t="s">
        <v>509</v>
      </c>
      <c r="AS5" s="507" t="s">
        <v>510</v>
      </c>
      <c r="AT5" s="507" t="s">
        <v>153</v>
      </c>
      <c r="AU5" s="138" t="s">
        <v>987</v>
      </c>
      <c r="AV5" s="138" t="s">
        <v>988</v>
      </c>
      <c r="AW5" s="138" t="s">
        <v>969</v>
      </c>
      <c r="AX5" s="138" t="s">
        <v>970</v>
      </c>
      <c r="AY5" s="138" t="s">
        <v>989</v>
      </c>
      <c r="AZ5" s="138" t="s">
        <v>990</v>
      </c>
      <c r="BA5" s="138" t="s">
        <v>991</v>
      </c>
      <c r="BB5" s="138" t="s">
        <v>992</v>
      </c>
      <c r="BC5" s="138" t="s">
        <v>987</v>
      </c>
      <c r="BD5" s="138" t="s">
        <v>988</v>
      </c>
      <c r="BE5" s="144" t="s">
        <v>969</v>
      </c>
      <c r="BF5" s="144" t="s">
        <v>970</v>
      </c>
      <c r="BG5" s="138" t="s">
        <v>989</v>
      </c>
      <c r="BH5" s="138" t="s">
        <v>990</v>
      </c>
      <c r="BI5" s="138" t="s">
        <v>991</v>
      </c>
      <c r="BJ5" s="138" t="s">
        <v>1007</v>
      </c>
      <c r="BK5" s="138" t="s">
        <v>502</v>
      </c>
      <c r="BL5" s="138" t="s">
        <v>1022</v>
      </c>
      <c r="BM5" s="138" t="s">
        <v>1023</v>
      </c>
      <c r="BN5" s="2" t="s">
        <v>47</v>
      </c>
      <c r="BO5" s="2" t="s">
        <v>48</v>
      </c>
      <c r="BP5" s="2" t="s">
        <v>49</v>
      </c>
      <c r="BQ5" s="2" t="s">
        <v>50</v>
      </c>
      <c r="BR5" s="2" t="s">
        <v>51</v>
      </c>
      <c r="BS5" s="2" t="s">
        <v>52</v>
      </c>
      <c r="BT5" s="2" t="s">
        <v>53</v>
      </c>
      <c r="BU5" s="2" t="s">
        <v>54</v>
      </c>
      <c r="BV5" s="2" t="s">
        <v>55</v>
      </c>
      <c r="BW5" s="2" t="s">
        <v>56</v>
      </c>
      <c r="BX5" s="2" t="s">
        <v>57</v>
      </c>
      <c r="BY5" s="2" t="s">
        <v>587</v>
      </c>
      <c r="BZ5" s="2" t="s">
        <v>58</v>
      </c>
      <c r="CA5" s="2" t="s">
        <v>59</v>
      </c>
      <c r="CB5" s="2" t="s">
        <v>60</v>
      </c>
      <c r="CC5" s="2" t="s">
        <v>61</v>
      </c>
      <c r="CD5" s="2" t="s">
        <v>62</v>
      </c>
      <c r="CE5" s="2" t="s">
        <v>63</v>
      </c>
      <c r="CF5" s="2" t="s">
        <v>63</v>
      </c>
      <c r="CG5" s="2" t="s">
        <v>64</v>
      </c>
      <c r="CH5" s="2" t="s">
        <v>65</v>
      </c>
      <c r="CI5" s="2" t="s">
        <v>923</v>
      </c>
      <c r="CJ5" s="2" t="s">
        <v>66</v>
      </c>
      <c r="CK5" s="2" t="s">
        <v>67</v>
      </c>
      <c r="CL5" s="2" t="s">
        <v>68</v>
      </c>
      <c r="CM5" s="2" t="s">
        <v>69</v>
      </c>
      <c r="CN5" s="2" t="s">
        <v>70</v>
      </c>
      <c r="CO5" s="2" t="s">
        <v>71</v>
      </c>
      <c r="CP5" s="2" t="s">
        <v>72</v>
      </c>
      <c r="CQ5" s="2" t="s">
        <v>73</v>
      </c>
      <c r="CR5" s="2" t="s">
        <v>74</v>
      </c>
      <c r="CS5" s="2" t="s">
        <v>75</v>
      </c>
      <c r="CT5" s="2" t="s">
        <v>76</v>
      </c>
      <c r="CU5" s="2" t="s">
        <v>77</v>
      </c>
      <c r="CV5" s="2" t="s">
        <v>78</v>
      </c>
      <c r="CW5" s="515" t="s">
        <v>1583</v>
      </c>
      <c r="CX5" s="515" t="s">
        <v>1584</v>
      </c>
      <c r="CY5" s="515" t="s">
        <v>1585</v>
      </c>
      <c r="CZ5" s="515" t="s">
        <v>1586</v>
      </c>
      <c r="DA5" s="515" t="s">
        <v>1583</v>
      </c>
      <c r="DB5" s="515" t="s">
        <v>1584</v>
      </c>
      <c r="DC5" s="515" t="s">
        <v>1585</v>
      </c>
      <c r="DD5" s="515" t="s">
        <v>1586</v>
      </c>
      <c r="DE5" s="515" t="s">
        <v>1587</v>
      </c>
      <c r="DF5" s="515" t="s">
        <v>1588</v>
      </c>
      <c r="DG5" s="515" t="s">
        <v>1589</v>
      </c>
      <c r="DH5" s="515" t="s">
        <v>1590</v>
      </c>
      <c r="DI5" s="515" t="s">
        <v>1591</v>
      </c>
      <c r="DJ5" s="515" t="s">
        <v>1592</v>
      </c>
      <c r="DK5" s="515" t="s">
        <v>1593</v>
      </c>
      <c r="DL5" s="515" t="s">
        <v>1594</v>
      </c>
      <c r="DM5" s="515" t="s">
        <v>1595</v>
      </c>
      <c r="DN5" s="515" t="s">
        <v>1596</v>
      </c>
      <c r="DO5" s="515" t="s">
        <v>2506</v>
      </c>
      <c r="DP5" s="515" t="s">
        <v>2507</v>
      </c>
      <c r="DQ5" s="515" t="s">
        <v>2508</v>
      </c>
      <c r="DR5" s="515" t="s">
        <v>2509</v>
      </c>
      <c r="DS5" s="515" t="s">
        <v>2510</v>
      </c>
      <c r="DT5" s="515" t="s">
        <v>2511</v>
      </c>
      <c r="DU5" s="515" t="s">
        <v>2512</v>
      </c>
      <c r="DV5" s="515" t="s">
        <v>2513</v>
      </c>
      <c r="DW5" s="515" t="s">
        <v>2514</v>
      </c>
      <c r="DX5" s="515" t="s">
        <v>2515</v>
      </c>
      <c r="DY5" s="515" t="s">
        <v>2516</v>
      </c>
      <c r="DZ5" s="515" t="s">
        <v>2517</v>
      </c>
      <c r="EA5" s="515" t="s">
        <v>2518</v>
      </c>
      <c r="EB5" s="515" t="s">
        <v>2519</v>
      </c>
      <c r="EC5" s="515" t="s">
        <v>2520</v>
      </c>
      <c r="ED5" s="515" t="s">
        <v>2521</v>
      </c>
      <c r="EE5" s="515" t="s">
        <v>2522</v>
      </c>
      <c r="EF5" s="515" t="s">
        <v>2523</v>
      </c>
      <c r="EG5" s="515" t="s">
        <v>2524</v>
      </c>
      <c r="EH5" s="515" t="s">
        <v>2525</v>
      </c>
      <c r="EI5" s="515" t="s">
        <v>2526</v>
      </c>
      <c r="EJ5" s="515" t="s">
        <v>2527</v>
      </c>
      <c r="EK5" s="515" t="s">
        <v>2528</v>
      </c>
      <c r="EL5" s="515" t="s">
        <v>2529</v>
      </c>
      <c r="EM5" s="515" t="s">
        <v>2524</v>
      </c>
      <c r="EN5" s="515" t="s">
        <v>2525</v>
      </c>
      <c r="EO5" s="515" t="s">
        <v>2526</v>
      </c>
      <c r="EP5" s="515" t="s">
        <v>2527</v>
      </c>
      <c r="EQ5" s="515" t="s">
        <v>2528</v>
      </c>
      <c r="ER5" s="515" t="s">
        <v>2529</v>
      </c>
      <c r="ES5" s="510" t="s">
        <v>2530</v>
      </c>
      <c r="ET5" s="510" t="s">
        <v>2530</v>
      </c>
      <c r="EU5" s="516" t="s">
        <v>2531</v>
      </c>
      <c r="EV5" s="516" t="s">
        <v>2532</v>
      </c>
      <c r="EW5" s="515" t="s">
        <v>2533</v>
      </c>
      <c r="EX5" s="507" t="s">
        <v>1583</v>
      </c>
      <c r="EY5" s="507" t="s">
        <v>1584</v>
      </c>
      <c r="EZ5" s="507" t="s">
        <v>1585</v>
      </c>
      <c r="FA5" s="507" t="s">
        <v>1586</v>
      </c>
      <c r="FB5" s="507" t="s">
        <v>1583</v>
      </c>
      <c r="FC5" s="507" t="s">
        <v>1584</v>
      </c>
      <c r="FD5" s="507" t="s">
        <v>1585</v>
      </c>
      <c r="FE5" s="507" t="s">
        <v>1586</v>
      </c>
      <c r="FF5" s="507" t="s">
        <v>1587</v>
      </c>
      <c r="FG5" s="507" t="s">
        <v>1588</v>
      </c>
      <c r="FH5" s="507" t="s">
        <v>1589</v>
      </c>
      <c r="FI5" s="507" t="s">
        <v>1590</v>
      </c>
      <c r="FJ5" s="507" t="s">
        <v>1591</v>
      </c>
      <c r="FK5" s="507" t="s">
        <v>1592</v>
      </c>
      <c r="FL5" s="507" t="s">
        <v>1593</v>
      </c>
      <c r="FM5" s="507" t="s">
        <v>1594</v>
      </c>
      <c r="FN5" s="510" t="s">
        <v>2755</v>
      </c>
      <c r="FO5" s="510" t="s">
        <v>2756</v>
      </c>
      <c r="FP5" s="510" t="s">
        <v>2757</v>
      </c>
      <c r="FQ5" s="510" t="s">
        <v>2758</v>
      </c>
      <c r="FR5" s="510" t="s">
        <v>2759</v>
      </c>
      <c r="FS5" s="510" t="s">
        <v>2760</v>
      </c>
      <c r="FT5" s="510" t="s">
        <v>2761</v>
      </c>
      <c r="FU5" s="510" t="s">
        <v>2762</v>
      </c>
      <c r="FV5" s="510" t="s">
        <v>2763</v>
      </c>
      <c r="FW5" s="510" t="s">
        <v>2764</v>
      </c>
      <c r="FX5" s="510" t="s">
        <v>2765</v>
      </c>
      <c r="FY5" s="510" t="s">
        <v>2766</v>
      </c>
      <c r="FZ5" s="510" t="s">
        <v>2767</v>
      </c>
      <c r="GA5" s="510" t="s">
        <v>2768</v>
      </c>
      <c r="GB5" s="510" t="s">
        <v>2518</v>
      </c>
      <c r="GC5" s="510" t="s">
        <v>2519</v>
      </c>
      <c r="GD5" s="510" t="s">
        <v>2520</v>
      </c>
      <c r="GE5" s="510" t="s">
        <v>2521</v>
      </c>
      <c r="GF5" s="510" t="s">
        <v>2522</v>
      </c>
      <c r="GG5" s="507" t="s">
        <v>2523</v>
      </c>
      <c r="GH5" s="510" t="s">
        <v>2524</v>
      </c>
      <c r="GI5" s="510" t="s">
        <v>2525</v>
      </c>
      <c r="GJ5" s="510" t="s">
        <v>2526</v>
      </c>
      <c r="GK5" s="510" t="s">
        <v>2527</v>
      </c>
      <c r="GL5" s="510" t="s">
        <v>2528</v>
      </c>
      <c r="GM5" s="521" t="s">
        <v>2529</v>
      </c>
      <c r="GN5" s="510" t="s">
        <v>2524</v>
      </c>
      <c r="GO5" s="510" t="s">
        <v>2525</v>
      </c>
      <c r="GP5" s="510" t="s">
        <v>2526</v>
      </c>
      <c r="GQ5" s="510" t="s">
        <v>2527</v>
      </c>
      <c r="GR5" s="510" t="s">
        <v>2528</v>
      </c>
      <c r="GS5" s="510" t="s">
        <v>2529</v>
      </c>
      <c r="GT5" s="510" t="s">
        <v>2530</v>
      </c>
      <c r="GU5" s="510" t="s">
        <v>2530</v>
      </c>
      <c r="GV5" s="523"/>
      <c r="GW5" s="510" t="s">
        <v>2769</v>
      </c>
      <c r="GX5" s="515" t="s">
        <v>1583</v>
      </c>
      <c r="GY5" s="515" t="s">
        <v>1584</v>
      </c>
      <c r="GZ5" s="515" t="s">
        <v>1585</v>
      </c>
      <c r="HA5" s="515" t="s">
        <v>1586</v>
      </c>
      <c r="HB5" s="515" t="s">
        <v>1583</v>
      </c>
      <c r="HC5" s="515" t="s">
        <v>1584</v>
      </c>
      <c r="HD5" s="515" t="s">
        <v>1585</v>
      </c>
      <c r="HE5" s="515" t="s">
        <v>1586</v>
      </c>
      <c r="HF5" s="515" t="s">
        <v>1587</v>
      </c>
      <c r="HG5" s="515" t="s">
        <v>1588</v>
      </c>
      <c r="HH5" s="515" t="s">
        <v>1589</v>
      </c>
      <c r="HI5" s="515" t="s">
        <v>1590</v>
      </c>
      <c r="HJ5" s="515" t="s">
        <v>1591</v>
      </c>
      <c r="HK5" s="515" t="s">
        <v>1592</v>
      </c>
      <c r="HL5" s="515" t="s">
        <v>1593</v>
      </c>
      <c r="HM5" s="515" t="s">
        <v>1594</v>
      </c>
      <c r="HN5" s="515" t="s">
        <v>2755</v>
      </c>
      <c r="HO5" s="515" t="s">
        <v>2756</v>
      </c>
      <c r="HP5" s="515" t="s">
        <v>2757</v>
      </c>
      <c r="HQ5" s="515" t="s">
        <v>2758</v>
      </c>
      <c r="HR5" s="515" t="s">
        <v>2759</v>
      </c>
      <c r="HS5" s="515" t="s">
        <v>2760</v>
      </c>
      <c r="HT5" s="515" t="s">
        <v>2761</v>
      </c>
      <c r="HU5" s="515" t="s">
        <v>2762</v>
      </c>
      <c r="HV5" s="515" t="s">
        <v>2763</v>
      </c>
      <c r="HW5" s="515" t="s">
        <v>2764</v>
      </c>
      <c r="HX5" s="515" t="s">
        <v>2855</v>
      </c>
      <c r="HY5" s="515" t="s">
        <v>2766</v>
      </c>
      <c r="HZ5" s="515" t="s">
        <v>2767</v>
      </c>
      <c r="IA5" s="515" t="s">
        <v>2768</v>
      </c>
      <c r="IB5" s="515" t="s">
        <v>2518</v>
      </c>
      <c r="IC5" s="515" t="s">
        <v>2519</v>
      </c>
      <c r="ID5" s="515" t="s">
        <v>2520</v>
      </c>
      <c r="IE5" s="515" t="s">
        <v>2521</v>
      </c>
      <c r="IF5" s="515" t="s">
        <v>2522</v>
      </c>
      <c r="IG5" s="515" t="s">
        <v>2523</v>
      </c>
      <c r="IH5" s="515" t="s">
        <v>2524</v>
      </c>
      <c r="II5" s="515" t="s">
        <v>2525</v>
      </c>
      <c r="IJ5" s="515" t="s">
        <v>2526</v>
      </c>
      <c r="IK5" s="515" t="s">
        <v>2527</v>
      </c>
      <c r="IL5" s="515" t="s">
        <v>2528</v>
      </c>
      <c r="IM5" s="515" t="s">
        <v>2529</v>
      </c>
      <c r="IN5" s="515" t="s">
        <v>2524</v>
      </c>
      <c r="IO5" s="515" t="s">
        <v>2525</v>
      </c>
      <c r="IP5" s="515" t="s">
        <v>2526</v>
      </c>
      <c r="IQ5" s="515" t="s">
        <v>2527</v>
      </c>
      <c r="IR5" s="515" t="s">
        <v>2528</v>
      </c>
      <c r="IS5" s="515" t="s">
        <v>2529</v>
      </c>
      <c r="IT5" s="510" t="s">
        <v>2530</v>
      </c>
      <c r="IU5" s="510" t="s">
        <v>2530</v>
      </c>
      <c r="IV5" s="523"/>
      <c r="IW5" s="510" t="s">
        <v>2769</v>
      </c>
      <c r="IX5" s="515" t="s">
        <v>1583</v>
      </c>
      <c r="IY5" s="515" t="s">
        <v>1584</v>
      </c>
      <c r="IZ5" s="515" t="s">
        <v>1585</v>
      </c>
      <c r="JA5" s="515" t="s">
        <v>1586</v>
      </c>
      <c r="JB5" s="515" t="s">
        <v>1583</v>
      </c>
      <c r="JC5" s="515" t="s">
        <v>1584</v>
      </c>
      <c r="JD5" s="515" t="s">
        <v>2931</v>
      </c>
      <c r="JE5" s="515" t="s">
        <v>1586</v>
      </c>
      <c r="JF5" s="515" t="s">
        <v>1591</v>
      </c>
      <c r="JG5" s="515" t="s">
        <v>1592</v>
      </c>
      <c r="JH5" s="515" t="s">
        <v>1593</v>
      </c>
      <c r="JI5" s="515" t="s">
        <v>1594</v>
      </c>
      <c r="JJ5" s="516" t="s">
        <v>2934</v>
      </c>
      <c r="JK5" s="516" t="s">
        <v>2758</v>
      </c>
      <c r="JL5" s="516" t="s">
        <v>2935</v>
      </c>
      <c r="JM5" s="516" t="s">
        <v>2936</v>
      </c>
      <c r="JN5" s="516" t="s">
        <v>2937</v>
      </c>
      <c r="JO5" s="515" t="s">
        <v>2938</v>
      </c>
      <c r="JP5" s="510" t="s">
        <v>2939</v>
      </c>
      <c r="JQ5" s="515" t="s">
        <v>2518</v>
      </c>
      <c r="JR5" s="515" t="s">
        <v>2519</v>
      </c>
      <c r="JS5" s="515" t="s">
        <v>2520</v>
      </c>
      <c r="JT5" s="515" t="s">
        <v>2521</v>
      </c>
      <c r="JU5" s="515" t="s">
        <v>2522</v>
      </c>
      <c r="JV5" s="515" t="s">
        <v>2523</v>
      </c>
      <c r="JW5" s="515" t="s">
        <v>2524</v>
      </c>
      <c r="JX5" s="515" t="s">
        <v>2525</v>
      </c>
      <c r="JY5" s="515" t="s">
        <v>2526</v>
      </c>
      <c r="JZ5" s="515" t="s">
        <v>2527</v>
      </c>
      <c r="KA5" s="515" t="s">
        <v>2528</v>
      </c>
      <c r="KB5" s="515" t="s">
        <v>2529</v>
      </c>
      <c r="KC5" s="515" t="s">
        <v>2524</v>
      </c>
      <c r="KD5" s="515" t="s">
        <v>2525</v>
      </c>
      <c r="KE5" s="515" t="s">
        <v>2526</v>
      </c>
      <c r="KF5" s="515" t="s">
        <v>2527</v>
      </c>
      <c r="KG5" s="515" t="s">
        <v>2528</v>
      </c>
      <c r="KH5" s="515" t="s">
        <v>2529</v>
      </c>
      <c r="KI5" s="510" t="s">
        <v>2530</v>
      </c>
      <c r="KJ5" s="510" t="s">
        <v>2530</v>
      </c>
      <c r="KK5" s="515" t="s">
        <v>2940</v>
      </c>
      <c r="KL5" s="515" t="s">
        <v>2941</v>
      </c>
      <c r="KM5" s="515" t="s">
        <v>2942</v>
      </c>
    </row>
    <row r="6" spans="1:299" s="120" customFormat="1" ht="60" customHeight="1">
      <c r="A6" s="501"/>
      <c r="B6" s="502"/>
      <c r="C6" s="502"/>
      <c r="D6" s="502"/>
      <c r="E6" s="501"/>
      <c r="F6" s="502"/>
      <c r="G6" s="502"/>
      <c r="H6" s="502"/>
      <c r="I6" s="502"/>
      <c r="J6" s="502"/>
      <c r="K6" s="502"/>
      <c r="L6" s="502"/>
      <c r="M6" s="501"/>
      <c r="N6" s="504"/>
      <c r="O6" s="504"/>
      <c r="P6" s="504"/>
      <c r="Q6" s="504"/>
      <c r="R6" s="504"/>
      <c r="S6" s="504"/>
      <c r="T6" s="504"/>
      <c r="U6" s="506"/>
      <c r="V6" s="504"/>
      <c r="W6" s="504"/>
      <c r="X6" s="504"/>
      <c r="Y6" s="504"/>
      <c r="Z6" s="504"/>
      <c r="AA6" s="504"/>
      <c r="AB6" s="504"/>
      <c r="AC6" s="504"/>
      <c r="AD6" s="504"/>
      <c r="AE6" s="504"/>
      <c r="AF6" s="504"/>
      <c r="AG6" s="176" t="s">
        <v>519</v>
      </c>
      <c r="AH6" s="177" t="s">
        <v>520</v>
      </c>
      <c r="AI6" s="177" t="s">
        <v>521</v>
      </c>
      <c r="AJ6" s="511"/>
      <c r="AK6" s="511"/>
      <c r="AL6" s="511"/>
      <c r="AM6" s="508"/>
      <c r="AN6" s="508"/>
      <c r="AO6" s="508"/>
      <c r="AP6" s="508"/>
      <c r="AQ6" s="508"/>
      <c r="AR6" s="508"/>
      <c r="AS6" s="508"/>
      <c r="AT6" s="508"/>
      <c r="AU6" s="139"/>
      <c r="AV6" s="139"/>
      <c r="AW6" s="139"/>
      <c r="AX6" s="139"/>
      <c r="AY6" s="139"/>
      <c r="AZ6" s="139"/>
      <c r="BA6" s="139"/>
      <c r="BB6" s="139"/>
      <c r="BC6" s="139"/>
      <c r="BD6" s="139"/>
      <c r="BE6" s="144"/>
      <c r="BF6" s="144"/>
      <c r="BG6" s="139"/>
      <c r="BH6" s="139"/>
      <c r="BI6" s="139"/>
      <c r="BJ6" s="139"/>
      <c r="BK6" s="139"/>
      <c r="BL6" s="139"/>
      <c r="BM6" s="139"/>
      <c r="BN6" s="11" t="s">
        <v>421</v>
      </c>
      <c r="BO6" s="11" t="s">
        <v>423</v>
      </c>
      <c r="BP6" s="11" t="s">
        <v>425</v>
      </c>
      <c r="BQ6" s="11" t="s">
        <v>90</v>
      </c>
      <c r="BR6" s="11" t="s">
        <v>427</v>
      </c>
      <c r="BS6" s="11" t="s">
        <v>429</v>
      </c>
      <c r="BT6" s="11" t="s">
        <v>431</v>
      </c>
      <c r="BU6" s="11" t="s">
        <v>433</v>
      </c>
      <c r="BV6" s="11" t="s">
        <v>434</v>
      </c>
      <c r="BW6" s="11" t="s">
        <v>436</v>
      </c>
      <c r="BX6" s="11" t="s">
        <v>438</v>
      </c>
      <c r="BY6" s="11" t="s">
        <v>588</v>
      </c>
      <c r="BZ6" s="11" t="s">
        <v>439</v>
      </c>
      <c r="CA6" s="11" t="s">
        <v>441</v>
      </c>
      <c r="CB6" s="11" t="s">
        <v>443</v>
      </c>
      <c r="CC6" s="11" t="s">
        <v>444</v>
      </c>
      <c r="CD6" s="11" t="s">
        <v>445</v>
      </c>
      <c r="CE6" s="11" t="s">
        <v>447</v>
      </c>
      <c r="CF6" s="11" t="s">
        <v>922</v>
      </c>
      <c r="CG6" s="11" t="s">
        <v>449</v>
      </c>
      <c r="CH6" s="11" t="s">
        <v>451</v>
      </c>
      <c r="CI6" s="11" t="s">
        <v>925</v>
      </c>
      <c r="CJ6" s="11" t="s">
        <v>453</v>
      </c>
      <c r="CK6" s="11" t="s">
        <v>454</v>
      </c>
      <c r="CL6" s="11" t="s">
        <v>455</v>
      </c>
      <c r="CM6" s="11" t="s">
        <v>474</v>
      </c>
      <c r="CN6" s="11" t="s">
        <v>457</v>
      </c>
      <c r="CO6" s="11" t="s">
        <v>459</v>
      </c>
      <c r="CP6" s="11" t="s">
        <v>461</v>
      </c>
      <c r="CQ6" s="11" t="s">
        <v>463</v>
      </c>
      <c r="CR6" s="11" t="s">
        <v>465</v>
      </c>
      <c r="CS6" s="11" t="s">
        <v>467</v>
      </c>
      <c r="CT6" s="11" t="s">
        <v>469</v>
      </c>
      <c r="CU6" s="11" t="s">
        <v>471</v>
      </c>
      <c r="CV6" s="11" t="s">
        <v>473</v>
      </c>
      <c r="CW6" s="515"/>
      <c r="CX6" s="515"/>
      <c r="CY6" s="515"/>
      <c r="CZ6" s="515"/>
      <c r="DA6" s="515"/>
      <c r="DB6" s="515"/>
      <c r="DC6" s="515"/>
      <c r="DD6" s="515"/>
      <c r="DE6" s="515"/>
      <c r="DF6" s="515"/>
      <c r="DG6" s="515"/>
      <c r="DH6" s="515"/>
      <c r="DI6" s="515"/>
      <c r="DJ6" s="515"/>
      <c r="DK6" s="515"/>
      <c r="DL6" s="515"/>
      <c r="DM6" s="515"/>
      <c r="DN6" s="515"/>
      <c r="DO6" s="515"/>
      <c r="DP6" s="515"/>
      <c r="DQ6" s="515"/>
      <c r="DR6" s="515"/>
      <c r="DS6" s="515"/>
      <c r="DT6" s="515"/>
      <c r="DU6" s="515"/>
      <c r="DV6" s="515"/>
      <c r="DW6" s="515"/>
      <c r="DX6" s="515"/>
      <c r="DY6" s="515"/>
      <c r="DZ6" s="515"/>
      <c r="EA6" s="515"/>
      <c r="EB6" s="515"/>
      <c r="EC6" s="515"/>
      <c r="ED6" s="515"/>
      <c r="EE6" s="515"/>
      <c r="EF6" s="515"/>
      <c r="EG6" s="515"/>
      <c r="EH6" s="515"/>
      <c r="EI6" s="515"/>
      <c r="EJ6" s="515"/>
      <c r="EK6" s="515"/>
      <c r="EL6" s="515"/>
      <c r="EM6" s="515"/>
      <c r="EN6" s="515"/>
      <c r="EO6" s="515"/>
      <c r="EP6" s="515"/>
      <c r="EQ6" s="515"/>
      <c r="ER6" s="515"/>
      <c r="ES6" s="511"/>
      <c r="ET6" s="511"/>
      <c r="EU6" s="516"/>
      <c r="EV6" s="516"/>
      <c r="EW6" s="515"/>
      <c r="EX6" s="508"/>
      <c r="EY6" s="508"/>
      <c r="EZ6" s="508"/>
      <c r="FA6" s="508"/>
      <c r="FB6" s="508"/>
      <c r="FC6" s="508"/>
      <c r="FD6" s="508"/>
      <c r="FE6" s="508"/>
      <c r="FF6" s="508"/>
      <c r="FG6" s="508"/>
      <c r="FH6" s="508"/>
      <c r="FI6" s="508"/>
      <c r="FJ6" s="508"/>
      <c r="FK6" s="508"/>
      <c r="FL6" s="508"/>
      <c r="FM6" s="508"/>
      <c r="FN6" s="511"/>
      <c r="FO6" s="511"/>
      <c r="FP6" s="511"/>
      <c r="FQ6" s="511"/>
      <c r="FR6" s="511"/>
      <c r="FS6" s="511"/>
      <c r="FT6" s="511"/>
      <c r="FU6" s="511"/>
      <c r="FV6" s="511"/>
      <c r="FW6" s="511"/>
      <c r="FX6" s="511"/>
      <c r="FY6" s="511"/>
      <c r="FZ6" s="511"/>
      <c r="GA6" s="511"/>
      <c r="GB6" s="511"/>
      <c r="GC6" s="511"/>
      <c r="GD6" s="511"/>
      <c r="GE6" s="511"/>
      <c r="GF6" s="511"/>
      <c r="GG6" s="508"/>
      <c r="GH6" s="511"/>
      <c r="GI6" s="511"/>
      <c r="GJ6" s="511"/>
      <c r="GK6" s="511"/>
      <c r="GL6" s="511"/>
      <c r="GM6" s="522"/>
      <c r="GN6" s="511"/>
      <c r="GO6" s="511"/>
      <c r="GP6" s="511"/>
      <c r="GQ6" s="511"/>
      <c r="GR6" s="511"/>
      <c r="GS6" s="511"/>
      <c r="GT6" s="511"/>
      <c r="GU6" s="511"/>
      <c r="GV6" s="522"/>
      <c r="GW6" s="511"/>
      <c r="GX6" s="515"/>
      <c r="GY6" s="515"/>
      <c r="GZ6" s="515"/>
      <c r="HA6" s="515"/>
      <c r="HB6" s="515"/>
      <c r="HC6" s="515"/>
      <c r="HD6" s="515"/>
      <c r="HE6" s="515"/>
      <c r="HF6" s="515"/>
      <c r="HG6" s="515"/>
      <c r="HH6" s="515"/>
      <c r="HI6" s="515"/>
      <c r="HJ6" s="515"/>
      <c r="HK6" s="515"/>
      <c r="HL6" s="515"/>
      <c r="HM6" s="515"/>
      <c r="HN6" s="515"/>
      <c r="HO6" s="515"/>
      <c r="HP6" s="515"/>
      <c r="HQ6" s="515"/>
      <c r="HR6" s="515"/>
      <c r="HS6" s="515"/>
      <c r="HT6" s="515"/>
      <c r="HU6" s="515"/>
      <c r="HV6" s="515"/>
      <c r="HW6" s="515"/>
      <c r="HX6" s="515"/>
      <c r="HY6" s="515"/>
      <c r="HZ6" s="515"/>
      <c r="IA6" s="515"/>
      <c r="IB6" s="515"/>
      <c r="IC6" s="515"/>
      <c r="ID6" s="515"/>
      <c r="IE6" s="515"/>
      <c r="IF6" s="515"/>
      <c r="IG6" s="515"/>
      <c r="IH6" s="515"/>
      <c r="II6" s="515"/>
      <c r="IJ6" s="515"/>
      <c r="IK6" s="515"/>
      <c r="IL6" s="515"/>
      <c r="IM6" s="515"/>
      <c r="IN6" s="515"/>
      <c r="IO6" s="515"/>
      <c r="IP6" s="515"/>
      <c r="IQ6" s="515"/>
      <c r="IR6" s="515"/>
      <c r="IS6" s="515"/>
      <c r="IT6" s="511"/>
      <c r="IU6" s="511"/>
      <c r="IV6" s="522"/>
      <c r="IW6" s="511"/>
      <c r="IX6" s="515"/>
      <c r="IY6" s="515"/>
      <c r="IZ6" s="515"/>
      <c r="JA6" s="515"/>
      <c r="JB6" s="515"/>
      <c r="JC6" s="515"/>
      <c r="JD6" s="515"/>
      <c r="JE6" s="515"/>
      <c r="JF6" s="515"/>
      <c r="JG6" s="515"/>
      <c r="JH6" s="515"/>
      <c r="JI6" s="515"/>
      <c r="JJ6" s="516"/>
      <c r="JK6" s="516"/>
      <c r="JL6" s="516"/>
      <c r="JM6" s="516"/>
      <c r="JN6" s="516"/>
      <c r="JO6" s="515"/>
      <c r="JP6" s="511"/>
      <c r="JQ6" s="515"/>
      <c r="JR6" s="515"/>
      <c r="JS6" s="515"/>
      <c r="JT6" s="515"/>
      <c r="JU6" s="515"/>
      <c r="JV6" s="515"/>
      <c r="JW6" s="515"/>
      <c r="JX6" s="515"/>
      <c r="JY6" s="515"/>
      <c r="JZ6" s="515"/>
      <c r="KA6" s="515"/>
      <c r="KB6" s="515"/>
      <c r="KC6" s="515"/>
      <c r="KD6" s="515"/>
      <c r="KE6" s="515"/>
      <c r="KF6" s="515"/>
      <c r="KG6" s="515"/>
      <c r="KH6" s="515"/>
      <c r="KI6" s="511"/>
      <c r="KJ6" s="511"/>
      <c r="KK6" s="515"/>
      <c r="KL6" s="515"/>
      <c r="KM6" s="515"/>
    </row>
    <row r="7" spans="1:299" s="128" customFormat="1" ht="18.75" customHeight="1">
      <c r="A7" s="121"/>
      <c r="B7" s="122" t="s">
        <v>88</v>
      </c>
      <c r="C7" s="122" t="s">
        <v>87</v>
      </c>
      <c r="D7" s="122" t="s">
        <v>87</v>
      </c>
      <c r="E7" s="121" t="s">
        <v>952</v>
      </c>
      <c r="F7" s="122" t="s">
        <v>87</v>
      </c>
      <c r="G7" s="122" t="s">
        <v>87</v>
      </c>
      <c r="H7" s="122" t="s">
        <v>87</v>
      </c>
      <c r="I7" s="122" t="s">
        <v>87</v>
      </c>
      <c r="J7" s="122" t="s">
        <v>87</v>
      </c>
      <c r="K7" s="122" t="s">
        <v>87</v>
      </c>
      <c r="L7" s="122" t="s">
        <v>87</v>
      </c>
      <c r="M7" s="123">
        <v>127094745</v>
      </c>
      <c r="N7" s="124">
        <v>88.6</v>
      </c>
      <c r="O7" s="124">
        <v>56</v>
      </c>
      <c r="P7" s="124">
        <v>100</v>
      </c>
      <c r="Q7" s="124">
        <v>100</v>
      </c>
      <c r="R7" s="124">
        <v>13.666722937018797</v>
      </c>
      <c r="S7" s="124">
        <v>8.04392023310605</v>
      </c>
      <c r="T7" s="124">
        <v>21.710643170124847</v>
      </c>
      <c r="U7" s="124">
        <v>454.28762571068199</v>
      </c>
      <c r="V7" s="125">
        <v>342.54007061710598</v>
      </c>
      <c r="W7" s="124">
        <v>62</v>
      </c>
      <c r="X7" s="124">
        <v>66.900000000000006</v>
      </c>
      <c r="Y7" s="126">
        <v>28.776274359628999</v>
      </c>
      <c r="Z7" s="126">
        <v>8.8148018851457497</v>
      </c>
      <c r="AA7" s="126">
        <v>15</v>
      </c>
      <c r="AB7" s="126">
        <v>8.6999999999999993</v>
      </c>
      <c r="AC7" s="127">
        <v>284.20008560294258</v>
      </c>
      <c r="AD7" s="127">
        <v>270.020457013461</v>
      </c>
      <c r="AE7" s="126">
        <v>7779.2444792113056</v>
      </c>
      <c r="AF7" s="126">
        <v>6776.4509527559694</v>
      </c>
      <c r="AG7" s="126">
        <v>23.626468584519369</v>
      </c>
      <c r="AH7" s="126">
        <v>100.46</v>
      </c>
      <c r="AI7" s="126">
        <v>741.92</v>
      </c>
      <c r="AJ7" s="136">
        <v>1.1920241076843894</v>
      </c>
      <c r="AK7" s="136">
        <v>11.458380911028225</v>
      </c>
      <c r="AL7" s="136">
        <v>39.603357479492963</v>
      </c>
      <c r="AM7" s="137">
        <v>20</v>
      </c>
      <c r="AN7" s="137">
        <v>6.2</v>
      </c>
      <c r="AO7" s="137">
        <v>100</v>
      </c>
      <c r="AP7" s="137">
        <v>100</v>
      </c>
      <c r="AQ7" s="137">
        <v>63.1956526978326</v>
      </c>
      <c r="AR7" s="137">
        <v>26.948203262286899</v>
      </c>
      <c r="AS7" s="137">
        <v>29.5</v>
      </c>
      <c r="AT7" s="137">
        <v>46.8</v>
      </c>
      <c r="AU7" s="137">
        <v>12.9</v>
      </c>
      <c r="AV7" s="137">
        <v>7.3</v>
      </c>
      <c r="AW7" s="137">
        <v>100</v>
      </c>
      <c r="AX7" s="137">
        <v>100</v>
      </c>
      <c r="AY7" s="137">
        <v>74.189765389922897</v>
      </c>
      <c r="AZ7" s="137">
        <v>44.740672195414398</v>
      </c>
      <c r="BA7" s="137">
        <v>72.400000000000006</v>
      </c>
      <c r="BB7" s="137">
        <v>70.099999999999994</v>
      </c>
      <c r="BC7" s="137">
        <v>11.2</v>
      </c>
      <c r="BD7" s="137">
        <v>4.4000000000000004</v>
      </c>
      <c r="BE7" s="137">
        <v>100</v>
      </c>
      <c r="BF7" s="137">
        <v>100</v>
      </c>
      <c r="BG7" s="137">
        <v>69.422688006125497</v>
      </c>
      <c r="BH7" s="137">
        <v>24.917487282217799</v>
      </c>
      <c r="BI7" s="137">
        <v>67.5</v>
      </c>
      <c r="BJ7" s="137">
        <v>64.599999999999994</v>
      </c>
      <c r="BK7" s="148">
        <v>10.7</v>
      </c>
      <c r="BL7" s="148">
        <v>97.643124450104693</v>
      </c>
      <c r="BM7" s="149">
        <v>92.3</v>
      </c>
      <c r="BN7" s="9">
        <v>0.76500000000000001</v>
      </c>
      <c r="BO7" s="9">
        <v>0.34799999999999998</v>
      </c>
      <c r="BP7" s="9">
        <v>0.752</v>
      </c>
      <c r="BQ7" s="9">
        <v>0.79600000000000004</v>
      </c>
      <c r="BR7" s="9">
        <v>0.05</v>
      </c>
      <c r="BS7" s="9">
        <v>0.27100000000000002</v>
      </c>
      <c r="BT7" s="9">
        <v>0.75900000000000001</v>
      </c>
      <c r="BU7" s="9">
        <v>0.63</v>
      </c>
      <c r="BV7" s="9">
        <v>0.67800000000000005</v>
      </c>
      <c r="BW7" s="9">
        <v>0.74099999999999999</v>
      </c>
      <c r="BX7" s="9">
        <v>0.68799999999999994</v>
      </c>
      <c r="BY7" s="9">
        <v>0.48799999999999999</v>
      </c>
      <c r="BZ7" s="9">
        <v>0.77400000000000002</v>
      </c>
      <c r="CA7" s="9">
        <v>0.83399999999999996</v>
      </c>
      <c r="CB7" s="9">
        <v>0.79200000000000004</v>
      </c>
      <c r="CC7" s="9">
        <v>0.65100000000000002</v>
      </c>
      <c r="CD7" s="9">
        <v>0.28499999999999998</v>
      </c>
      <c r="CE7" s="10">
        <v>8</v>
      </c>
      <c r="CF7" s="107">
        <v>0.71166259321927683</v>
      </c>
      <c r="CG7" s="9">
        <v>0.65100000000000002</v>
      </c>
      <c r="CH7" s="9">
        <v>0.38600000000000001</v>
      </c>
      <c r="CI7" s="9">
        <v>0.76300000000000001</v>
      </c>
      <c r="CJ7" s="9">
        <v>0.47099999999999997</v>
      </c>
      <c r="CK7" s="9">
        <v>0.66900000000000004</v>
      </c>
      <c r="CL7" s="9">
        <v>0.27500000000000002</v>
      </c>
      <c r="CM7" s="9">
        <v>0.183</v>
      </c>
      <c r="CN7" s="9">
        <v>5.1999999999999998E-2</v>
      </c>
      <c r="CO7" s="9">
        <v>0.45600000000000002</v>
      </c>
      <c r="CP7" s="9">
        <v>0.31900000000000001</v>
      </c>
      <c r="CQ7" s="9">
        <v>0.70099999999999996</v>
      </c>
      <c r="CR7" s="9">
        <v>0.42499999999999999</v>
      </c>
      <c r="CS7" s="9">
        <v>0.56100000000000005</v>
      </c>
      <c r="CT7" s="9">
        <v>0.71899999999999997</v>
      </c>
      <c r="CU7" s="9">
        <v>0.621</v>
      </c>
      <c r="CV7" s="9">
        <v>0.69499999999999995</v>
      </c>
      <c r="CW7" s="137">
        <v>27.7</v>
      </c>
      <c r="CX7" s="137">
        <v>25.6</v>
      </c>
      <c r="CY7" s="137">
        <v>38.1</v>
      </c>
      <c r="CZ7" s="137">
        <v>8.6</v>
      </c>
      <c r="DA7" s="137">
        <v>32.6</v>
      </c>
      <c r="DB7" s="137">
        <v>18.399999999999999</v>
      </c>
      <c r="DC7" s="137">
        <v>37.4</v>
      </c>
      <c r="DD7" s="137">
        <v>11.8</v>
      </c>
      <c r="DE7" s="137">
        <v>76.8</v>
      </c>
      <c r="DF7" s="137">
        <v>28.7</v>
      </c>
      <c r="DG7" s="137">
        <v>5.2</v>
      </c>
      <c r="DH7" s="137">
        <v>13.4</v>
      </c>
      <c r="DI7" s="137">
        <v>92.9</v>
      </c>
      <c r="DJ7" s="137">
        <v>38</v>
      </c>
      <c r="DK7" s="137">
        <v>9.6</v>
      </c>
      <c r="DL7" s="137">
        <v>19.7</v>
      </c>
      <c r="DM7" s="350">
        <v>2610</v>
      </c>
      <c r="DN7" s="350">
        <v>1794</v>
      </c>
      <c r="DO7" s="351">
        <v>8.1347463065602504E-2</v>
      </c>
      <c r="DP7" s="351">
        <v>3.7816268584039997E-2</v>
      </c>
      <c r="DQ7" s="351">
        <v>3.40886828185202</v>
      </c>
      <c r="DR7" s="351">
        <v>2.1308944055113401</v>
      </c>
      <c r="DS7" s="137">
        <v>80.931234898452303</v>
      </c>
      <c r="DT7" s="137">
        <v>84.702458724314099</v>
      </c>
      <c r="DU7" s="137">
        <v>2.3863480879761898</v>
      </c>
      <c r="DV7" s="137">
        <v>1.77466647273708</v>
      </c>
      <c r="DW7" s="137">
        <v>5.1569905871546302</v>
      </c>
      <c r="DX7" s="352">
        <v>9.0616278767508796</v>
      </c>
      <c r="DY7" s="137">
        <v>50.063068991992999</v>
      </c>
      <c r="DZ7" s="137">
        <v>41.965862271924699</v>
      </c>
      <c r="EA7" s="137">
        <v>99.654576856649385</v>
      </c>
      <c r="EB7" s="137">
        <v>80.127094165222417</v>
      </c>
      <c r="EC7" s="137">
        <v>98.844598497978041</v>
      </c>
      <c r="ED7" s="137">
        <v>85.961871750433275</v>
      </c>
      <c r="EE7" s="137">
        <v>82.264586943963025</v>
      </c>
      <c r="EF7" s="137">
        <v>36.741767764298096</v>
      </c>
      <c r="EG7" s="137">
        <v>95.797351755900991</v>
      </c>
      <c r="EH7" s="137">
        <v>75.06009615384616</v>
      </c>
      <c r="EI7" s="137">
        <v>20.432692307692307</v>
      </c>
      <c r="EJ7" s="137">
        <v>29.026442307692307</v>
      </c>
      <c r="EK7" s="137">
        <v>7.4519230769230766</v>
      </c>
      <c r="EL7" s="137">
        <v>82.632211538461547</v>
      </c>
      <c r="EM7" s="137">
        <v>39.723661485319518</v>
      </c>
      <c r="EN7" s="137">
        <v>79.130434782608688</v>
      </c>
      <c r="EO7" s="137">
        <v>32.028985507246375</v>
      </c>
      <c r="EP7" s="137">
        <v>18.405797101449277</v>
      </c>
      <c r="EQ7" s="137">
        <v>46.956521739130437</v>
      </c>
      <c r="ER7" s="137">
        <v>59.275362318840571</v>
      </c>
      <c r="ES7" s="137">
        <v>66.773049645390074</v>
      </c>
      <c r="ET7" s="137">
        <v>61.325757575757578</v>
      </c>
      <c r="EU7" s="351">
        <v>88.9</v>
      </c>
      <c r="EV7" s="351">
        <v>45</v>
      </c>
      <c r="EW7" s="353">
        <v>55.2</v>
      </c>
      <c r="EX7" s="137">
        <v>42.8</v>
      </c>
      <c r="EY7" s="137">
        <v>30.3</v>
      </c>
      <c r="EZ7" s="137">
        <v>19.5</v>
      </c>
      <c r="FA7" s="137">
        <v>7.4</v>
      </c>
      <c r="FB7" s="137">
        <v>43.6</v>
      </c>
      <c r="FC7" s="137">
        <v>28.4</v>
      </c>
      <c r="FD7" s="137">
        <v>18.2</v>
      </c>
      <c r="FE7" s="137">
        <v>9.8000000000000007</v>
      </c>
      <c r="FF7" s="137">
        <v>97.1</v>
      </c>
      <c r="FG7" s="137">
        <v>75.7</v>
      </c>
      <c r="FH7" s="137">
        <v>18.2</v>
      </c>
      <c r="FI7" s="137">
        <v>52.3</v>
      </c>
      <c r="FJ7" s="137">
        <v>97.5</v>
      </c>
      <c r="FK7" s="137">
        <v>74.8</v>
      </c>
      <c r="FL7" s="137">
        <v>16.2</v>
      </c>
      <c r="FM7" s="137">
        <v>45.1</v>
      </c>
      <c r="FN7" s="381">
        <v>10723</v>
      </c>
      <c r="FO7" s="381">
        <v>8952</v>
      </c>
      <c r="FP7" s="351">
        <v>0.321312361581433</v>
      </c>
      <c r="FQ7" s="351">
        <v>0.174216773774693</v>
      </c>
      <c r="FR7" s="382">
        <v>3.4491964848625201</v>
      </c>
      <c r="FS7" s="351">
        <v>2.7482209628597198</v>
      </c>
      <c r="FT7" s="137">
        <v>67.201914540471705</v>
      </c>
      <c r="FU7" s="137">
        <v>69.929513903812307</v>
      </c>
      <c r="FV7" s="137">
        <v>9.3155714089230894</v>
      </c>
      <c r="FW7" s="137">
        <v>6.3392564182105602</v>
      </c>
      <c r="FX7" s="137">
        <v>5.65320964750968</v>
      </c>
      <c r="FY7" s="137">
        <v>10.4776023537484</v>
      </c>
      <c r="FZ7" s="137">
        <v>45.198530218273604</v>
      </c>
      <c r="GA7" s="137">
        <v>37.622621149695902</v>
      </c>
      <c r="GB7" s="137">
        <v>100</v>
      </c>
      <c r="GC7" s="137">
        <v>76.396085204375368</v>
      </c>
      <c r="GD7" s="137">
        <v>99.59700633275763</v>
      </c>
      <c r="GE7" s="137">
        <v>90.213010938399535</v>
      </c>
      <c r="GF7" s="137">
        <v>85.204375359815771</v>
      </c>
      <c r="GG7" s="137">
        <v>44.732297063903282</v>
      </c>
      <c r="GH7" s="137">
        <v>92.861255037420847</v>
      </c>
      <c r="GI7" s="137">
        <v>82.021078735275893</v>
      </c>
      <c r="GJ7" s="137">
        <v>6.4476131432114077</v>
      </c>
      <c r="GK7" s="137">
        <v>16.80099194048357</v>
      </c>
      <c r="GL7" s="137">
        <v>7.8115313081215128</v>
      </c>
      <c r="GM7" s="137">
        <v>86.360818350898953</v>
      </c>
      <c r="GN7" s="137">
        <v>54.11629245826137</v>
      </c>
      <c r="GO7" s="137">
        <v>85.319148936170208</v>
      </c>
      <c r="GP7" s="137">
        <v>4.3617021276595747</v>
      </c>
      <c r="GQ7" s="137">
        <v>16.382978723404253</v>
      </c>
      <c r="GR7" s="137">
        <v>42.765957446808514</v>
      </c>
      <c r="GS7" s="137">
        <v>67.234042553191486</v>
      </c>
      <c r="GT7" s="137">
        <v>68.154865713289155</v>
      </c>
      <c r="GU7" s="137">
        <v>62.67875828392048</v>
      </c>
      <c r="GV7" s="351">
        <v>49.6</v>
      </c>
      <c r="GW7" s="350">
        <v>63.8</v>
      </c>
      <c r="GX7" s="137">
        <v>53.9</v>
      </c>
      <c r="GY7" s="137">
        <v>20.7</v>
      </c>
      <c r="GZ7" s="137">
        <v>18.3</v>
      </c>
      <c r="HA7" s="137">
        <v>7.2</v>
      </c>
      <c r="HB7" s="137">
        <v>56.6</v>
      </c>
      <c r="HC7" s="137">
        <v>17.7</v>
      </c>
      <c r="HD7" s="137">
        <v>17</v>
      </c>
      <c r="HE7" s="137">
        <v>8.6</v>
      </c>
      <c r="HF7" s="137">
        <v>97.3</v>
      </c>
      <c r="HG7" s="137">
        <v>51.9</v>
      </c>
      <c r="HH7" s="137">
        <v>6.9</v>
      </c>
      <c r="HI7" s="137">
        <v>67.5</v>
      </c>
      <c r="HJ7" s="137">
        <v>95.4</v>
      </c>
      <c r="HK7" s="137">
        <v>51.9</v>
      </c>
      <c r="HL7" s="137">
        <v>5.8</v>
      </c>
      <c r="HM7" s="137">
        <v>31.8</v>
      </c>
      <c r="HN7" s="381">
        <v>5351</v>
      </c>
      <c r="HO7" s="381">
        <v>2183</v>
      </c>
      <c r="HP7" s="351">
        <v>0.31037130872171798</v>
      </c>
      <c r="HQ7" s="351">
        <v>9.7474025159282704E-2</v>
      </c>
      <c r="HR7" s="382">
        <v>3.4111264813315598</v>
      </c>
      <c r="HS7" s="351">
        <v>1.5825836057967699</v>
      </c>
      <c r="HT7" s="137">
        <v>82.2291211137956</v>
      </c>
      <c r="HU7" s="137">
        <v>86.996425956400998</v>
      </c>
      <c r="HV7" s="137">
        <v>9.0987921562076597</v>
      </c>
      <c r="HW7" s="137">
        <v>6.1591706625956499</v>
      </c>
      <c r="HX7" s="137">
        <v>8.0589204871626503</v>
      </c>
      <c r="HY7" s="137">
        <v>9.6579861428179008</v>
      </c>
      <c r="HZ7" s="137">
        <v>44.406054623231299</v>
      </c>
      <c r="IA7" s="137">
        <v>34.086227192466197</v>
      </c>
      <c r="IB7" s="137">
        <v>99.884858952216462</v>
      </c>
      <c r="IC7" s="137">
        <v>4.7838616714697402</v>
      </c>
      <c r="ID7" s="137">
        <v>5.3025936599423629</v>
      </c>
      <c r="IE7" s="137">
        <v>83.515850144092212</v>
      </c>
      <c r="IF7" s="137">
        <v>83.342939481268004</v>
      </c>
      <c r="IG7" s="137">
        <v>38.443804034582136</v>
      </c>
      <c r="IH7" s="137">
        <v>96.257915947035116</v>
      </c>
      <c r="II7" s="137">
        <v>59.928229665071775</v>
      </c>
      <c r="IJ7" s="137">
        <v>26.73444976076555</v>
      </c>
      <c r="IK7" s="137">
        <v>13.038277511961722</v>
      </c>
      <c r="IL7" s="137">
        <v>7.5956937799043054</v>
      </c>
      <c r="IM7" s="137">
        <v>86.423444976076553</v>
      </c>
      <c r="IN7" s="137">
        <v>55.094991364421418</v>
      </c>
      <c r="IO7" s="137">
        <v>74.817136886102404</v>
      </c>
      <c r="IP7" s="137">
        <v>28.526645768025077</v>
      </c>
      <c r="IQ7" s="137">
        <v>9.6133751306165092</v>
      </c>
      <c r="IR7" s="137">
        <v>51.410658307210035</v>
      </c>
      <c r="IS7" s="137">
        <v>63.949843260188089</v>
      </c>
      <c r="IT7" s="137">
        <v>68.154865713289155</v>
      </c>
      <c r="IU7" s="137">
        <v>62.67875828392048</v>
      </c>
      <c r="IV7" s="351">
        <v>68.2</v>
      </c>
      <c r="IW7" s="137">
        <v>50</v>
      </c>
      <c r="IX7" s="148">
        <v>58</v>
      </c>
      <c r="IY7" s="148">
        <v>28.4</v>
      </c>
      <c r="IZ7" s="148">
        <v>5</v>
      </c>
      <c r="JA7" s="148">
        <v>8.6</v>
      </c>
      <c r="JB7" s="148">
        <v>58.4</v>
      </c>
      <c r="JC7" s="148">
        <v>25.9</v>
      </c>
      <c r="JD7" s="148">
        <v>6.1</v>
      </c>
      <c r="JE7" s="148">
        <v>9.6</v>
      </c>
      <c r="JF7" s="148">
        <v>99.3</v>
      </c>
      <c r="JG7" s="148">
        <v>90</v>
      </c>
      <c r="JH7" s="148">
        <v>39.299999999999997</v>
      </c>
      <c r="JI7" s="148">
        <v>81.8</v>
      </c>
      <c r="JJ7" s="395">
        <v>9654</v>
      </c>
      <c r="JK7" s="390">
        <v>0.312651706840608</v>
      </c>
      <c r="JL7" s="390">
        <v>5.1103429657351898</v>
      </c>
      <c r="JM7" s="390">
        <v>88.899534701526093</v>
      </c>
      <c r="JN7" s="390">
        <v>6.1180180848317898</v>
      </c>
      <c r="JO7" s="148">
        <v>17.029849739959101</v>
      </c>
      <c r="JP7" s="148">
        <v>37.404355503237198</v>
      </c>
      <c r="JQ7" s="137">
        <v>99.884858952216462</v>
      </c>
      <c r="JR7" s="137">
        <v>61.268011527377517</v>
      </c>
      <c r="JS7" s="137">
        <v>40.345821325648416</v>
      </c>
      <c r="JT7" s="137">
        <v>60.172910662824208</v>
      </c>
      <c r="JU7" s="137">
        <v>86.685878962536023</v>
      </c>
      <c r="JV7" s="137">
        <v>52.161383285302598</v>
      </c>
      <c r="JW7" s="137">
        <v>93.609671848013818</v>
      </c>
      <c r="JX7" s="137">
        <v>42.804428044280442</v>
      </c>
      <c r="JY7" s="137">
        <v>51.660516605166052</v>
      </c>
      <c r="JZ7" s="137">
        <v>12.177121771217712</v>
      </c>
      <c r="KA7" s="137">
        <v>9.4710947109471082</v>
      </c>
      <c r="KB7" s="137">
        <v>74.600246002460025</v>
      </c>
      <c r="KC7" s="137">
        <v>82.037996545768564</v>
      </c>
      <c r="KD7" s="137">
        <v>75.087719298245617</v>
      </c>
      <c r="KE7" s="137">
        <v>51.719298245614034</v>
      </c>
      <c r="KF7" s="137">
        <v>21.473684210526319</v>
      </c>
      <c r="KG7" s="137">
        <v>66.385964912280699</v>
      </c>
      <c r="KH7" s="137">
        <v>63.649122807017541</v>
      </c>
      <c r="KI7" s="137">
        <v>68.118351063829792</v>
      </c>
      <c r="KJ7" s="137">
        <v>62.898936170212771</v>
      </c>
      <c r="KK7" s="390">
        <v>72.099999999999994</v>
      </c>
      <c r="KL7" s="390">
        <v>33.1</v>
      </c>
      <c r="KM7" s="149">
        <v>52.8</v>
      </c>
    </row>
    <row r="232" spans="2:2" ht="126">
      <c r="B232" s="129" t="s">
        <v>522</v>
      </c>
    </row>
  </sheetData>
  <autoFilter ref="A6:AI6" xr:uid="{237919CC-50B6-4E43-966F-9C313D4B44B6}"/>
  <mergeCells count="276">
    <mergeCell ref="KC4:KH4"/>
    <mergeCell ref="KK4:KL4"/>
    <mergeCell ref="KI5:KI6"/>
    <mergeCell ref="KJ5:KJ6"/>
    <mergeCell ref="KK5:KK6"/>
    <mergeCell ref="KL5:KL6"/>
    <mergeCell ref="JP5:JP6"/>
    <mergeCell ref="JQ5:JQ6"/>
    <mergeCell ref="KH5:KH6"/>
    <mergeCell ref="KM5:KM6"/>
    <mergeCell ref="KB5:KB6"/>
    <mergeCell ref="KC5:KC6"/>
    <mergeCell ref="KD5:KD6"/>
    <mergeCell ref="KE5:KE6"/>
    <mergeCell ref="KF5:KF6"/>
    <mergeCell ref="KG5:KG6"/>
    <mergeCell ref="JF5:JF6"/>
    <mergeCell ref="JG5:JG6"/>
    <mergeCell ref="JH5:JH6"/>
    <mergeCell ref="JI5:JI6"/>
    <mergeCell ref="JJ4:JO4"/>
    <mergeCell ref="JQ4:JV4"/>
    <mergeCell ref="JW4:KB4"/>
    <mergeCell ref="JR5:JR6"/>
    <mergeCell ref="JS5:JS6"/>
    <mergeCell ref="JT5:JT6"/>
    <mergeCell ref="JU5:JU6"/>
    <mergeCell ref="JF4:JI4"/>
    <mergeCell ref="JV5:JV6"/>
    <mergeCell ref="JW5:JW6"/>
    <mergeCell ref="JX5:JX6"/>
    <mergeCell ref="JY5:JY6"/>
    <mergeCell ref="JZ5:JZ6"/>
    <mergeCell ref="KA5:KA6"/>
    <mergeCell ref="JJ5:JJ6"/>
    <mergeCell ref="JK5:JK6"/>
    <mergeCell ref="JL5:JL6"/>
    <mergeCell ref="JM5:JM6"/>
    <mergeCell ref="JN5:JN6"/>
    <mergeCell ref="JO5:JO6"/>
    <mergeCell ref="IW5:IW6"/>
    <mergeCell ref="IX4:JA4"/>
    <mergeCell ref="JB4:JE4"/>
    <mergeCell ref="IM5:IM6"/>
    <mergeCell ref="IN5:IN6"/>
    <mergeCell ref="IO5:IO6"/>
    <mergeCell ref="IP5:IP6"/>
    <mergeCell ref="IQ5:IQ6"/>
    <mergeCell ref="IR5:IR6"/>
    <mergeCell ref="IV4:IV6"/>
    <mergeCell ref="IX5:IX6"/>
    <mergeCell ref="IY5:IY6"/>
    <mergeCell ref="IZ5:IZ6"/>
    <mergeCell ref="JA5:JA6"/>
    <mergeCell ref="JB5:JB6"/>
    <mergeCell ref="JC5:JC6"/>
    <mergeCell ref="JD5:JD6"/>
    <mergeCell ref="JE5:JE6"/>
    <mergeCell ref="IA5:IA6"/>
    <mergeCell ref="IB5:IB6"/>
    <mergeCell ref="IC5:IC6"/>
    <mergeCell ref="ID5:ID6"/>
    <mergeCell ref="IE5:IE6"/>
    <mergeCell ref="IF5:IF6"/>
    <mergeCell ref="IS5:IS6"/>
    <mergeCell ref="IT5:IT6"/>
    <mergeCell ref="IU5:IU6"/>
    <mergeCell ref="HN4:HY4"/>
    <mergeCell ref="HZ4:IA4"/>
    <mergeCell ref="IB4:IG4"/>
    <mergeCell ref="IH4:IM4"/>
    <mergeCell ref="IN4:IS4"/>
    <mergeCell ref="HW5:HW6"/>
    <mergeCell ref="HX5:HX6"/>
    <mergeCell ref="HY5:HY6"/>
    <mergeCell ref="HZ5:HZ6"/>
    <mergeCell ref="HN5:HN6"/>
    <mergeCell ref="HO5:HO6"/>
    <mergeCell ref="HP5:HP6"/>
    <mergeCell ref="HQ5:HQ6"/>
    <mergeCell ref="HR5:HR6"/>
    <mergeCell ref="HS5:HS6"/>
    <mergeCell ref="HT5:HT6"/>
    <mergeCell ref="HU5:HU6"/>
    <mergeCell ref="HV5:HV6"/>
    <mergeCell ref="IG5:IG6"/>
    <mergeCell ref="IH5:IH6"/>
    <mergeCell ref="II5:II6"/>
    <mergeCell ref="IJ5:IJ6"/>
    <mergeCell ref="IK5:IK6"/>
    <mergeCell ref="IL5:IL6"/>
    <mergeCell ref="HG5:HG6"/>
    <mergeCell ref="HH5:HH6"/>
    <mergeCell ref="HI5:HI6"/>
    <mergeCell ref="HJ5:HJ6"/>
    <mergeCell ref="HK5:HK6"/>
    <mergeCell ref="HL5:HL6"/>
    <mergeCell ref="HF4:HM4"/>
    <mergeCell ref="GX5:GX6"/>
    <mergeCell ref="GY5:GY6"/>
    <mergeCell ref="GZ5:GZ6"/>
    <mergeCell ref="HA5:HA6"/>
    <mergeCell ref="HB5:HB6"/>
    <mergeCell ref="HC5:HC6"/>
    <mergeCell ref="HD5:HD6"/>
    <mergeCell ref="HE5:HE6"/>
    <mergeCell ref="HF5:HF6"/>
    <mergeCell ref="HM5:HM6"/>
    <mergeCell ref="GW5:GW6"/>
    <mergeCell ref="GX4:HA4"/>
    <mergeCell ref="HB4:HE4"/>
    <mergeCell ref="GM5:GM6"/>
    <mergeCell ref="GN5:GN6"/>
    <mergeCell ref="GO5:GO6"/>
    <mergeCell ref="GP5:GP6"/>
    <mergeCell ref="GQ5:GQ6"/>
    <mergeCell ref="GR5:GR6"/>
    <mergeCell ref="GV4:GV6"/>
    <mergeCell ref="GA5:GA6"/>
    <mergeCell ref="GB5:GB6"/>
    <mergeCell ref="GC5:GC6"/>
    <mergeCell ref="GD5:GD6"/>
    <mergeCell ref="GE5:GE6"/>
    <mergeCell ref="GF5:GF6"/>
    <mergeCell ref="GS5:GS6"/>
    <mergeCell ref="GT5:GT6"/>
    <mergeCell ref="GU5:GU6"/>
    <mergeCell ref="FN4:FY4"/>
    <mergeCell ref="FZ4:GA4"/>
    <mergeCell ref="GB4:GG4"/>
    <mergeCell ref="GH4:GM4"/>
    <mergeCell ref="GN4:GS4"/>
    <mergeCell ref="FW5:FW6"/>
    <mergeCell ref="FX5:FX6"/>
    <mergeCell ref="FY5:FY6"/>
    <mergeCell ref="FZ5:FZ6"/>
    <mergeCell ref="FN5:FN6"/>
    <mergeCell ref="FO5:FO6"/>
    <mergeCell ref="FP5:FP6"/>
    <mergeCell ref="FQ5:FQ6"/>
    <mergeCell ref="FR5:FR6"/>
    <mergeCell ref="FS5:FS6"/>
    <mergeCell ref="FT5:FT6"/>
    <mergeCell ref="FU5:FU6"/>
    <mergeCell ref="FV5:FV6"/>
    <mergeCell ref="GG5:GG6"/>
    <mergeCell ref="GH5:GH6"/>
    <mergeCell ref="GI5:GI6"/>
    <mergeCell ref="GJ5:GJ6"/>
    <mergeCell ref="GK5:GK6"/>
    <mergeCell ref="GL5:GL6"/>
    <mergeCell ref="FG5:FG6"/>
    <mergeCell ref="FH5:FH6"/>
    <mergeCell ref="FI5:FI6"/>
    <mergeCell ref="FJ5:FJ6"/>
    <mergeCell ref="FK5:FK6"/>
    <mergeCell ref="FL5:FL6"/>
    <mergeCell ref="FF4:FM4"/>
    <mergeCell ref="EX5:EX6"/>
    <mergeCell ref="EY5:EY6"/>
    <mergeCell ref="EZ5:EZ6"/>
    <mergeCell ref="FA5:FA6"/>
    <mergeCell ref="FB5:FB6"/>
    <mergeCell ref="FC5:FC6"/>
    <mergeCell ref="FD5:FD6"/>
    <mergeCell ref="FE5:FE6"/>
    <mergeCell ref="FF5:FF6"/>
    <mergeCell ref="FM5:FM6"/>
    <mergeCell ref="EW5:EW6"/>
    <mergeCell ref="EX4:FA4"/>
    <mergeCell ref="FB4:FE4"/>
    <mergeCell ref="EN5:EN6"/>
    <mergeCell ref="EO5:EO6"/>
    <mergeCell ref="EP5:EP6"/>
    <mergeCell ref="EQ5:EQ6"/>
    <mergeCell ref="ER5:ER6"/>
    <mergeCell ref="ES5:ES6"/>
    <mergeCell ref="EM4:ER4"/>
    <mergeCell ref="EU4:EV4"/>
    <mergeCell ref="EM5:EM6"/>
    <mergeCell ref="ET5:ET6"/>
    <mergeCell ref="EU5:EU6"/>
    <mergeCell ref="EV5:EV6"/>
    <mergeCell ref="DY4:DZ4"/>
    <mergeCell ref="EA4:EF4"/>
    <mergeCell ref="EG4:EL4"/>
    <mergeCell ref="DM4:DX4"/>
    <mergeCell ref="DR5:DR6"/>
    <mergeCell ref="DS5:DS6"/>
    <mergeCell ref="DT5:DT6"/>
    <mergeCell ref="DU5:DU6"/>
    <mergeCell ref="EH5:EH6"/>
    <mergeCell ref="EI5:EI6"/>
    <mergeCell ref="EJ5:EJ6"/>
    <mergeCell ref="EK5:EK6"/>
    <mergeCell ref="EL5:EL6"/>
    <mergeCell ref="DM5:DM6"/>
    <mergeCell ref="DN5:DN6"/>
    <mergeCell ref="DO5:DO6"/>
    <mergeCell ref="DP5:DP6"/>
    <mergeCell ref="DQ5:DQ6"/>
    <mergeCell ref="EB5:EB6"/>
    <mergeCell ref="EC5:EC6"/>
    <mergeCell ref="ED5:ED6"/>
    <mergeCell ref="EE5:EE6"/>
    <mergeCell ref="EF5:EF6"/>
    <mergeCell ref="EG5:EG6"/>
    <mergeCell ref="AS5:AS6"/>
    <mergeCell ref="AT5:AT6"/>
    <mergeCell ref="DV5:DV6"/>
    <mergeCell ref="DW5:DW6"/>
    <mergeCell ref="DX5:DX6"/>
    <mergeCell ref="DY5:DY6"/>
    <mergeCell ref="DZ5:DZ6"/>
    <mergeCell ref="EA5:EA6"/>
    <mergeCell ref="CW4:CZ4"/>
    <mergeCell ref="DA4:DD4"/>
    <mergeCell ref="DE4:DL4"/>
    <mergeCell ref="CW5:CW6"/>
    <mergeCell ref="CX5:CX6"/>
    <mergeCell ref="CY5:CY6"/>
    <mergeCell ref="CZ5:CZ6"/>
    <mergeCell ref="DA5:DA6"/>
    <mergeCell ref="DH5:DH6"/>
    <mergeCell ref="DI5:DI6"/>
    <mergeCell ref="DJ5:DJ6"/>
    <mergeCell ref="DK5:DK6"/>
    <mergeCell ref="DL5:DL6"/>
    <mergeCell ref="DB5:DB6"/>
    <mergeCell ref="DC5:DC6"/>
    <mergeCell ref="DD5:DD6"/>
    <mergeCell ref="DE5:DE6"/>
    <mergeCell ref="DF5:DF6"/>
    <mergeCell ref="DG5:DG6"/>
    <mergeCell ref="AM5:AM6"/>
    <mergeCell ref="AN5:AN6"/>
    <mergeCell ref="AO5:AO6"/>
    <mergeCell ref="AP5:AP6"/>
    <mergeCell ref="AQ5:AQ6"/>
    <mergeCell ref="AR5:AR6"/>
    <mergeCell ref="AE5:AE6"/>
    <mergeCell ref="AF5:AF6"/>
    <mergeCell ref="AH5:AI5"/>
    <mergeCell ref="AJ5:AJ6"/>
    <mergeCell ref="AK5:AK6"/>
    <mergeCell ref="AL5:AL6"/>
    <mergeCell ref="Y5:Y6"/>
    <mergeCell ref="Z5:Z6"/>
    <mergeCell ref="AA5:AA6"/>
    <mergeCell ref="AB5:AB6"/>
    <mergeCell ref="AC5:AC6"/>
    <mergeCell ref="AD5:AD6"/>
    <mergeCell ref="S5:S6"/>
    <mergeCell ref="T5:T6"/>
    <mergeCell ref="U5:U6"/>
    <mergeCell ref="V5:V6"/>
    <mergeCell ref="W5:W6"/>
    <mergeCell ref="X5:X6"/>
    <mergeCell ref="P5:P6"/>
    <mergeCell ref="Q5:Q6"/>
    <mergeCell ref="R5:R6"/>
    <mergeCell ref="G5:G6"/>
    <mergeCell ref="H5:H6"/>
    <mergeCell ref="I5:I6"/>
    <mergeCell ref="J5:J6"/>
    <mergeCell ref="K5:K6"/>
    <mergeCell ref="L5:L6"/>
    <mergeCell ref="A5:A6"/>
    <mergeCell ref="B5:B6"/>
    <mergeCell ref="C5:C6"/>
    <mergeCell ref="D5:D6"/>
    <mergeCell ref="E5:E6"/>
    <mergeCell ref="F5:F6"/>
    <mergeCell ref="M5:M6"/>
    <mergeCell ref="N5:N6"/>
    <mergeCell ref="O5:O6"/>
  </mergeCells>
  <phoneticPr fontId="6"/>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85C7-98DB-46C8-8849-6777D54B516C}">
  <dimension ref="A1:KM232"/>
  <sheetViews>
    <sheetView zoomScale="80" zoomScaleNormal="80" workbookViewId="0">
      <pane xSplit="5" ySplit="6" topLeftCell="AG7" activePane="bottomRight" state="frozen"/>
      <selection activeCell="D243" sqref="D243"/>
      <selection pane="topRight" activeCell="D243" sqref="D243"/>
      <selection pane="bottomLeft" activeCell="D243" sqref="D243"/>
      <selection pane="bottomRight" activeCell="AJ7" sqref="AJ7"/>
    </sheetView>
  </sheetViews>
  <sheetFormatPr defaultColWidth="9" defaultRowHeight="18"/>
  <cols>
    <col min="1" max="1" width="10.58203125" style="16" customWidth="1"/>
    <col min="2" max="4" width="20.58203125" style="16" customWidth="1"/>
    <col min="5" max="33" width="20.58203125" style="89" customWidth="1"/>
    <col min="34" max="35" width="20.58203125" style="16" customWidth="1"/>
    <col min="36" max="38" width="20.58203125" style="135" customWidth="1"/>
    <col min="39" max="62" width="23.58203125" style="135" customWidth="1"/>
    <col min="63" max="65" width="20.58203125" style="135" customWidth="1"/>
    <col min="66" max="82" width="20.58203125" style="3" customWidth="1"/>
    <col min="83" max="83" width="20.58203125" style="3" hidden="1" customWidth="1"/>
    <col min="84" max="100" width="20.58203125" style="3" customWidth="1"/>
    <col min="101" max="257" width="23.58203125" style="135" customWidth="1"/>
    <col min="258" max="276" width="20.58203125" style="135" customWidth="1"/>
    <col min="277" max="296" width="23.58203125" style="135" customWidth="1"/>
    <col min="297" max="299" width="20.58203125" style="135" customWidth="1"/>
    <col min="300" max="16384" width="9" style="16"/>
  </cols>
  <sheetData>
    <row r="1" spans="1:299">
      <c r="A1" s="68" t="s">
        <v>79</v>
      </c>
      <c r="B1" s="68" t="s">
        <v>926</v>
      </c>
      <c r="C1" s="68" t="s">
        <v>926</v>
      </c>
      <c r="D1" s="68" t="s">
        <v>926</v>
      </c>
      <c r="E1" s="68" t="s">
        <v>926</v>
      </c>
      <c r="F1" s="68" t="s">
        <v>926</v>
      </c>
      <c r="G1" s="68" t="s">
        <v>926</v>
      </c>
      <c r="H1" s="68" t="s">
        <v>926</v>
      </c>
      <c r="I1" s="68" t="s">
        <v>926</v>
      </c>
      <c r="J1" s="68" t="s">
        <v>926</v>
      </c>
      <c r="K1" s="68" t="s">
        <v>926</v>
      </c>
      <c r="L1" s="68" t="s">
        <v>926</v>
      </c>
      <c r="M1" s="68" t="s">
        <v>926</v>
      </c>
      <c r="N1" s="68" t="s">
        <v>926</v>
      </c>
      <c r="O1" s="68" t="s">
        <v>926</v>
      </c>
      <c r="P1" s="68" t="s">
        <v>926</v>
      </c>
      <c r="Q1" s="68" t="s">
        <v>926</v>
      </c>
      <c r="R1" s="68" t="s">
        <v>926</v>
      </c>
      <c r="S1" s="68" t="s">
        <v>926</v>
      </c>
      <c r="T1" s="68" t="s">
        <v>926</v>
      </c>
      <c r="U1" s="68" t="s">
        <v>926</v>
      </c>
      <c r="V1" s="68" t="s">
        <v>926</v>
      </c>
      <c r="W1" s="68" t="s">
        <v>926</v>
      </c>
      <c r="X1" s="68" t="s">
        <v>926</v>
      </c>
      <c r="Y1" s="68" t="s">
        <v>926</v>
      </c>
      <c r="Z1" s="68" t="s">
        <v>926</v>
      </c>
      <c r="AA1" s="68" t="s">
        <v>926</v>
      </c>
      <c r="AB1" s="68" t="s">
        <v>926</v>
      </c>
      <c r="AC1" s="68" t="s">
        <v>926</v>
      </c>
      <c r="AD1" s="68" t="s">
        <v>926</v>
      </c>
      <c r="AE1" s="68" t="s">
        <v>926</v>
      </c>
      <c r="AF1" s="68" t="s">
        <v>926</v>
      </c>
      <c r="AG1" s="68" t="s">
        <v>926</v>
      </c>
      <c r="AH1" s="68" t="s">
        <v>926</v>
      </c>
      <c r="AI1" s="68" t="s">
        <v>926</v>
      </c>
      <c r="AJ1" s="130" t="s">
        <v>964</v>
      </c>
      <c r="AK1" s="130" t="s">
        <v>964</v>
      </c>
      <c r="AL1" s="130" t="s">
        <v>964</v>
      </c>
      <c r="AM1" s="130" t="s">
        <v>983</v>
      </c>
      <c r="AN1" s="130" t="s">
        <v>983</v>
      </c>
      <c r="AO1" s="130" t="s">
        <v>983</v>
      </c>
      <c r="AP1" s="130" t="s">
        <v>983</v>
      </c>
      <c r="AQ1" s="130" t="s">
        <v>983</v>
      </c>
      <c r="AR1" s="130" t="s">
        <v>983</v>
      </c>
      <c r="AS1" s="130" t="s">
        <v>983</v>
      </c>
      <c r="AT1" s="130" t="s">
        <v>983</v>
      </c>
      <c r="AU1" s="130" t="s">
        <v>1005</v>
      </c>
      <c r="AV1" s="130" t="s">
        <v>1005</v>
      </c>
      <c r="AW1" s="130" t="s">
        <v>1005</v>
      </c>
      <c r="AX1" s="130" t="s">
        <v>1005</v>
      </c>
      <c r="AY1" s="130" t="s">
        <v>1005</v>
      </c>
      <c r="AZ1" s="130" t="s">
        <v>1005</v>
      </c>
      <c r="BA1" s="130" t="s">
        <v>1005</v>
      </c>
      <c r="BB1" s="130" t="s">
        <v>1005</v>
      </c>
      <c r="BC1" s="130" t="s">
        <v>1020</v>
      </c>
      <c r="BD1" s="130" t="s">
        <v>1020</v>
      </c>
      <c r="BE1" s="130" t="s">
        <v>1020</v>
      </c>
      <c r="BF1" s="130" t="s">
        <v>1020</v>
      </c>
      <c r="BG1" s="130" t="s">
        <v>1020</v>
      </c>
      <c r="BH1" s="130" t="s">
        <v>1020</v>
      </c>
      <c r="BI1" s="130" t="s">
        <v>1020</v>
      </c>
      <c r="BJ1" s="130" t="s">
        <v>1020</v>
      </c>
      <c r="BK1" s="130" t="s">
        <v>1028</v>
      </c>
      <c r="BL1" s="130" t="s">
        <v>1028</v>
      </c>
      <c r="BM1" s="130" t="s">
        <v>1028</v>
      </c>
      <c r="BN1" s="2" t="s">
        <v>89</v>
      </c>
      <c r="BO1" s="2" t="s">
        <v>89</v>
      </c>
      <c r="BP1" s="2" t="s">
        <v>89</v>
      </c>
      <c r="BQ1" s="2" t="s">
        <v>89</v>
      </c>
      <c r="BR1" s="2" t="s">
        <v>89</v>
      </c>
      <c r="BS1" s="2" t="s">
        <v>89</v>
      </c>
      <c r="BT1" s="2" t="s">
        <v>89</v>
      </c>
      <c r="BU1" s="2" t="s">
        <v>89</v>
      </c>
      <c r="BV1" s="2" t="s">
        <v>89</v>
      </c>
      <c r="BW1" s="2" t="s">
        <v>89</v>
      </c>
      <c r="BX1" s="2" t="s">
        <v>89</v>
      </c>
      <c r="BY1" s="2" t="s">
        <v>89</v>
      </c>
      <c r="BZ1" s="2" t="s">
        <v>89</v>
      </c>
      <c r="CA1" s="2" t="s">
        <v>89</v>
      </c>
      <c r="CB1" s="2" t="s">
        <v>89</v>
      </c>
      <c r="CC1" s="2" t="s">
        <v>89</v>
      </c>
      <c r="CD1" s="2" t="s">
        <v>89</v>
      </c>
      <c r="CE1" s="2" t="s">
        <v>89</v>
      </c>
      <c r="CF1" s="2" t="s">
        <v>89</v>
      </c>
      <c r="CG1" s="2" t="s">
        <v>89</v>
      </c>
      <c r="CH1" s="2" t="s">
        <v>89</v>
      </c>
      <c r="CI1" s="2" t="s">
        <v>89</v>
      </c>
      <c r="CJ1" s="2" t="s">
        <v>89</v>
      </c>
      <c r="CK1" s="2" t="s">
        <v>89</v>
      </c>
      <c r="CL1" s="2" t="s">
        <v>89</v>
      </c>
      <c r="CM1" s="2" t="s">
        <v>89</v>
      </c>
      <c r="CN1" s="2" t="s">
        <v>89</v>
      </c>
      <c r="CO1" s="2" t="s">
        <v>89</v>
      </c>
      <c r="CP1" s="2" t="s">
        <v>89</v>
      </c>
      <c r="CQ1" s="2" t="s">
        <v>89</v>
      </c>
      <c r="CR1" s="2" t="s">
        <v>89</v>
      </c>
      <c r="CS1" s="2" t="s">
        <v>89</v>
      </c>
      <c r="CT1" s="2" t="s">
        <v>89</v>
      </c>
      <c r="CU1" s="2" t="s">
        <v>89</v>
      </c>
      <c r="CV1" s="2" t="s">
        <v>89</v>
      </c>
      <c r="CW1" s="130" t="s">
        <v>983</v>
      </c>
      <c r="CX1" s="130" t="s">
        <v>983</v>
      </c>
      <c r="CY1" s="130" t="s">
        <v>983</v>
      </c>
      <c r="CZ1" s="130" t="s">
        <v>983</v>
      </c>
      <c r="DA1" s="130" t="s">
        <v>983</v>
      </c>
      <c r="DB1" s="130" t="s">
        <v>983</v>
      </c>
      <c r="DC1" s="130" t="s">
        <v>983</v>
      </c>
      <c r="DD1" s="130" t="s">
        <v>983</v>
      </c>
      <c r="DE1" s="130" t="s">
        <v>983</v>
      </c>
      <c r="DF1" s="130" t="s">
        <v>983</v>
      </c>
      <c r="DG1" s="130" t="s">
        <v>983</v>
      </c>
      <c r="DH1" s="130" t="s">
        <v>983</v>
      </c>
      <c r="DI1" s="130" t="s">
        <v>983</v>
      </c>
      <c r="DJ1" s="130" t="s">
        <v>983</v>
      </c>
      <c r="DK1" s="130" t="s">
        <v>983</v>
      </c>
      <c r="DL1" s="130" t="s">
        <v>983</v>
      </c>
      <c r="DM1" s="130" t="s">
        <v>983</v>
      </c>
      <c r="DN1" s="130" t="s">
        <v>983</v>
      </c>
      <c r="DO1" s="130" t="s">
        <v>983</v>
      </c>
      <c r="DP1" s="130" t="s">
        <v>983</v>
      </c>
      <c r="DQ1" s="130" t="s">
        <v>983</v>
      </c>
      <c r="DR1" s="130" t="s">
        <v>983</v>
      </c>
      <c r="DS1" s="130" t="s">
        <v>983</v>
      </c>
      <c r="DT1" s="130" t="s">
        <v>983</v>
      </c>
      <c r="DU1" s="130" t="s">
        <v>983</v>
      </c>
      <c r="DV1" s="130" t="s">
        <v>983</v>
      </c>
      <c r="DW1" s="130" t="s">
        <v>983</v>
      </c>
      <c r="DX1" s="130" t="s">
        <v>983</v>
      </c>
      <c r="DY1" s="130" t="s">
        <v>983</v>
      </c>
      <c r="DZ1" s="130" t="s">
        <v>983</v>
      </c>
      <c r="EA1" s="130" t="s">
        <v>983</v>
      </c>
      <c r="EB1" s="130" t="s">
        <v>983</v>
      </c>
      <c r="EC1" s="130" t="s">
        <v>983</v>
      </c>
      <c r="ED1" s="130" t="s">
        <v>983</v>
      </c>
      <c r="EE1" s="130" t="s">
        <v>983</v>
      </c>
      <c r="EF1" s="130" t="s">
        <v>983</v>
      </c>
      <c r="EG1" s="130" t="s">
        <v>983</v>
      </c>
      <c r="EH1" s="130" t="s">
        <v>983</v>
      </c>
      <c r="EI1" s="130" t="s">
        <v>983</v>
      </c>
      <c r="EJ1" s="130" t="s">
        <v>983</v>
      </c>
      <c r="EK1" s="130" t="s">
        <v>983</v>
      </c>
      <c r="EL1" s="130" t="s">
        <v>983</v>
      </c>
      <c r="EM1" s="130" t="s">
        <v>983</v>
      </c>
      <c r="EN1" s="130" t="s">
        <v>983</v>
      </c>
      <c r="EO1" s="130" t="s">
        <v>983</v>
      </c>
      <c r="EP1" s="130" t="s">
        <v>983</v>
      </c>
      <c r="EQ1" s="130" t="s">
        <v>983</v>
      </c>
      <c r="ER1" s="130" t="s">
        <v>983</v>
      </c>
      <c r="ES1" s="130" t="s">
        <v>983</v>
      </c>
      <c r="ET1" s="130" t="s">
        <v>983</v>
      </c>
      <c r="EU1" s="130" t="s">
        <v>983</v>
      </c>
      <c r="EV1" s="130" t="s">
        <v>983</v>
      </c>
      <c r="EW1" s="130" t="s">
        <v>983</v>
      </c>
      <c r="EX1" s="130" t="s">
        <v>1005</v>
      </c>
      <c r="EY1" s="130" t="s">
        <v>1005</v>
      </c>
      <c r="EZ1" s="130" t="s">
        <v>1005</v>
      </c>
      <c r="FA1" s="130" t="s">
        <v>1005</v>
      </c>
      <c r="FB1" s="130" t="s">
        <v>1005</v>
      </c>
      <c r="FC1" s="130" t="s">
        <v>1005</v>
      </c>
      <c r="FD1" s="130" t="s">
        <v>1005</v>
      </c>
      <c r="FE1" s="130" t="s">
        <v>1005</v>
      </c>
      <c r="FF1" s="130" t="s">
        <v>1005</v>
      </c>
      <c r="FG1" s="130" t="s">
        <v>1005</v>
      </c>
      <c r="FH1" s="130" t="s">
        <v>1005</v>
      </c>
      <c r="FI1" s="130" t="s">
        <v>1005</v>
      </c>
      <c r="FJ1" s="130" t="s">
        <v>1005</v>
      </c>
      <c r="FK1" s="130" t="s">
        <v>1005</v>
      </c>
      <c r="FL1" s="130" t="s">
        <v>1005</v>
      </c>
      <c r="FM1" s="130" t="s">
        <v>1005</v>
      </c>
      <c r="FN1" s="130" t="s">
        <v>2822</v>
      </c>
      <c r="FO1" s="130" t="s">
        <v>2822</v>
      </c>
      <c r="FP1" s="130" t="s">
        <v>2822</v>
      </c>
      <c r="FQ1" s="130" t="s">
        <v>2822</v>
      </c>
      <c r="FR1" s="130" t="s">
        <v>2822</v>
      </c>
      <c r="FS1" s="130" t="s">
        <v>2822</v>
      </c>
      <c r="FT1" s="130" t="s">
        <v>2822</v>
      </c>
      <c r="FU1" s="130" t="s">
        <v>2822</v>
      </c>
      <c r="FV1" s="130" t="s">
        <v>2822</v>
      </c>
      <c r="FW1" s="130" t="s">
        <v>2822</v>
      </c>
      <c r="FX1" s="130" t="s">
        <v>2822</v>
      </c>
      <c r="FY1" s="130" t="s">
        <v>2822</v>
      </c>
      <c r="FZ1" s="130" t="s">
        <v>2822</v>
      </c>
      <c r="GA1" s="130" t="s">
        <v>2822</v>
      </c>
      <c r="GB1" s="130" t="s">
        <v>2822</v>
      </c>
      <c r="GC1" s="130" t="s">
        <v>2822</v>
      </c>
      <c r="GD1" s="130" t="s">
        <v>2822</v>
      </c>
      <c r="GE1" s="130" t="s">
        <v>2822</v>
      </c>
      <c r="GF1" s="130" t="s">
        <v>2822</v>
      </c>
      <c r="GG1" s="130" t="s">
        <v>2822</v>
      </c>
      <c r="GH1" s="130" t="s">
        <v>2822</v>
      </c>
      <c r="GI1" s="130" t="s">
        <v>2822</v>
      </c>
      <c r="GJ1" s="130" t="s">
        <v>2822</v>
      </c>
      <c r="GK1" s="130" t="s">
        <v>2822</v>
      </c>
      <c r="GL1" s="130" t="s">
        <v>2822</v>
      </c>
      <c r="GM1" s="130" t="s">
        <v>2822</v>
      </c>
      <c r="GN1" s="130" t="s">
        <v>2822</v>
      </c>
      <c r="GO1" s="130" t="s">
        <v>2822</v>
      </c>
      <c r="GP1" s="130" t="s">
        <v>2822</v>
      </c>
      <c r="GQ1" s="130" t="s">
        <v>2822</v>
      </c>
      <c r="GR1" s="130" t="s">
        <v>2822</v>
      </c>
      <c r="GS1" s="130" t="s">
        <v>2822</v>
      </c>
      <c r="GT1" s="130" t="s">
        <v>2822</v>
      </c>
      <c r="GU1" s="130" t="s">
        <v>2822</v>
      </c>
      <c r="GV1" s="130" t="s">
        <v>2822</v>
      </c>
      <c r="GW1" s="130" t="s">
        <v>2822</v>
      </c>
      <c r="GX1" s="130" t="s">
        <v>1020</v>
      </c>
      <c r="GY1" s="130" t="s">
        <v>1020</v>
      </c>
      <c r="GZ1" s="130" t="s">
        <v>1020</v>
      </c>
      <c r="HA1" s="130" t="s">
        <v>1020</v>
      </c>
      <c r="HB1" s="130" t="s">
        <v>1020</v>
      </c>
      <c r="HC1" s="130" t="s">
        <v>1020</v>
      </c>
      <c r="HD1" s="130" t="s">
        <v>1020</v>
      </c>
      <c r="HE1" s="130" t="s">
        <v>1020</v>
      </c>
      <c r="HF1" s="130" t="s">
        <v>1020</v>
      </c>
      <c r="HG1" s="130" t="s">
        <v>1020</v>
      </c>
      <c r="HH1" s="130" t="s">
        <v>1020</v>
      </c>
      <c r="HI1" s="130" t="s">
        <v>1020</v>
      </c>
      <c r="HJ1" s="130" t="s">
        <v>1020</v>
      </c>
      <c r="HK1" s="130" t="s">
        <v>1020</v>
      </c>
      <c r="HL1" s="130" t="s">
        <v>1020</v>
      </c>
      <c r="HM1" s="130" t="s">
        <v>1020</v>
      </c>
      <c r="HN1" s="130" t="s">
        <v>1020</v>
      </c>
      <c r="HO1" s="130" t="s">
        <v>1020</v>
      </c>
      <c r="HP1" s="130" t="s">
        <v>1020</v>
      </c>
      <c r="HQ1" s="130" t="s">
        <v>1020</v>
      </c>
      <c r="HR1" s="130" t="s">
        <v>1020</v>
      </c>
      <c r="HS1" s="130" t="s">
        <v>1020</v>
      </c>
      <c r="HT1" s="130" t="s">
        <v>1020</v>
      </c>
      <c r="HU1" s="130" t="s">
        <v>1020</v>
      </c>
      <c r="HV1" s="130" t="s">
        <v>1020</v>
      </c>
      <c r="HW1" s="130" t="s">
        <v>1020</v>
      </c>
      <c r="HX1" s="130" t="s">
        <v>1020</v>
      </c>
      <c r="HY1" s="130" t="s">
        <v>1020</v>
      </c>
      <c r="HZ1" s="130" t="s">
        <v>1020</v>
      </c>
      <c r="IA1" s="130" t="s">
        <v>1020</v>
      </c>
      <c r="IB1" s="130" t="s">
        <v>1020</v>
      </c>
      <c r="IC1" s="130" t="s">
        <v>1020</v>
      </c>
      <c r="ID1" s="130" t="s">
        <v>1020</v>
      </c>
      <c r="IE1" s="130" t="s">
        <v>1020</v>
      </c>
      <c r="IF1" s="130" t="s">
        <v>1020</v>
      </c>
      <c r="IG1" s="130" t="s">
        <v>1020</v>
      </c>
      <c r="IH1" s="130" t="s">
        <v>1020</v>
      </c>
      <c r="II1" s="130" t="s">
        <v>1020</v>
      </c>
      <c r="IJ1" s="130" t="s">
        <v>1020</v>
      </c>
      <c r="IK1" s="130" t="s">
        <v>1020</v>
      </c>
      <c r="IL1" s="130" t="s">
        <v>1020</v>
      </c>
      <c r="IM1" s="130" t="s">
        <v>1020</v>
      </c>
      <c r="IN1" s="130" t="s">
        <v>1020</v>
      </c>
      <c r="IO1" s="130" t="s">
        <v>1020</v>
      </c>
      <c r="IP1" s="130" t="s">
        <v>1020</v>
      </c>
      <c r="IQ1" s="130" t="s">
        <v>1020</v>
      </c>
      <c r="IR1" s="130" t="s">
        <v>1020</v>
      </c>
      <c r="IS1" s="130" t="s">
        <v>1020</v>
      </c>
      <c r="IT1" s="130" t="s">
        <v>1020</v>
      </c>
      <c r="IU1" s="130" t="s">
        <v>1020</v>
      </c>
      <c r="IV1" s="130" t="s">
        <v>1020</v>
      </c>
      <c r="IW1" s="130" t="s">
        <v>1020</v>
      </c>
      <c r="IX1" s="130" t="s">
        <v>1028</v>
      </c>
      <c r="IY1" s="130" t="s">
        <v>1028</v>
      </c>
      <c r="IZ1" s="130" t="s">
        <v>1028</v>
      </c>
      <c r="JA1" s="130" t="s">
        <v>1028</v>
      </c>
      <c r="JB1" s="130" t="s">
        <v>1028</v>
      </c>
      <c r="JC1" s="130" t="s">
        <v>1028</v>
      </c>
      <c r="JD1" s="130" t="s">
        <v>1028</v>
      </c>
      <c r="JE1" s="130" t="s">
        <v>1028</v>
      </c>
      <c r="JF1" s="130" t="s">
        <v>1028</v>
      </c>
      <c r="JG1" s="130" t="s">
        <v>1028</v>
      </c>
      <c r="JH1" s="130" t="s">
        <v>1028</v>
      </c>
      <c r="JI1" s="130" t="s">
        <v>1028</v>
      </c>
      <c r="JJ1" s="130" t="s">
        <v>1028</v>
      </c>
      <c r="JK1" s="130" t="s">
        <v>1028</v>
      </c>
      <c r="JL1" s="130" t="s">
        <v>1028</v>
      </c>
      <c r="JM1" s="130" t="s">
        <v>1028</v>
      </c>
      <c r="JN1" s="130" t="s">
        <v>1028</v>
      </c>
      <c r="JO1" s="130" t="s">
        <v>1028</v>
      </c>
      <c r="JP1" s="130" t="s">
        <v>1028</v>
      </c>
      <c r="JQ1" s="130" t="s">
        <v>1028</v>
      </c>
      <c r="JR1" s="130" t="s">
        <v>1028</v>
      </c>
      <c r="JS1" s="130" t="s">
        <v>1028</v>
      </c>
      <c r="JT1" s="130" t="s">
        <v>1028</v>
      </c>
      <c r="JU1" s="130" t="s">
        <v>1028</v>
      </c>
      <c r="JV1" s="130" t="s">
        <v>1028</v>
      </c>
      <c r="JW1" s="130" t="s">
        <v>1028</v>
      </c>
      <c r="JX1" s="130" t="s">
        <v>1028</v>
      </c>
      <c r="JY1" s="130" t="s">
        <v>1028</v>
      </c>
      <c r="JZ1" s="130" t="s">
        <v>1028</v>
      </c>
      <c r="KA1" s="130" t="s">
        <v>1028</v>
      </c>
      <c r="KB1" s="130" t="s">
        <v>1028</v>
      </c>
      <c r="KC1" s="130" t="s">
        <v>1028</v>
      </c>
      <c r="KD1" s="130" t="s">
        <v>1028</v>
      </c>
      <c r="KE1" s="130" t="s">
        <v>1028</v>
      </c>
      <c r="KF1" s="130" t="s">
        <v>1028</v>
      </c>
      <c r="KG1" s="130" t="s">
        <v>1028</v>
      </c>
      <c r="KH1" s="130" t="s">
        <v>1028</v>
      </c>
      <c r="KI1" s="130" t="s">
        <v>1028</v>
      </c>
      <c r="KJ1" s="130" t="s">
        <v>1028</v>
      </c>
      <c r="KK1" s="130" t="s">
        <v>1028</v>
      </c>
      <c r="KL1" s="130" t="s">
        <v>1028</v>
      </c>
      <c r="KM1" s="130" t="s">
        <v>1028</v>
      </c>
    </row>
    <row r="2" spans="1:299">
      <c r="A2" s="69" t="s">
        <v>80</v>
      </c>
      <c r="B2" s="69">
        <v>0</v>
      </c>
      <c r="C2" s="69">
        <v>0</v>
      </c>
      <c r="D2" s="69">
        <v>0</v>
      </c>
      <c r="E2" s="69">
        <v>0</v>
      </c>
      <c r="F2" s="69">
        <v>0</v>
      </c>
      <c r="G2" s="69">
        <v>0</v>
      </c>
      <c r="H2" s="69">
        <v>0</v>
      </c>
      <c r="I2" s="69">
        <v>0</v>
      </c>
      <c r="J2" s="69">
        <v>0</v>
      </c>
      <c r="K2" s="69">
        <v>0</v>
      </c>
      <c r="L2" s="69">
        <v>0</v>
      </c>
      <c r="M2" s="69">
        <v>0</v>
      </c>
      <c r="N2" s="69">
        <v>1</v>
      </c>
      <c r="O2" s="69">
        <v>1</v>
      </c>
      <c r="P2" s="69">
        <v>1</v>
      </c>
      <c r="Q2" s="69">
        <v>1</v>
      </c>
      <c r="R2" s="69">
        <v>1</v>
      </c>
      <c r="S2" s="69">
        <v>1</v>
      </c>
      <c r="T2" s="69">
        <v>1</v>
      </c>
      <c r="U2" s="69">
        <v>2</v>
      </c>
      <c r="V2" s="69">
        <v>2</v>
      </c>
      <c r="W2" s="69">
        <v>3</v>
      </c>
      <c r="X2" s="69">
        <v>3</v>
      </c>
      <c r="Y2" s="69">
        <v>6</v>
      </c>
      <c r="Z2" s="69">
        <v>6</v>
      </c>
      <c r="AA2" s="69">
        <v>6</v>
      </c>
      <c r="AB2" s="69">
        <v>6</v>
      </c>
      <c r="AC2" s="69">
        <v>6</v>
      </c>
      <c r="AD2" s="69">
        <v>6</v>
      </c>
      <c r="AE2" s="69">
        <v>6</v>
      </c>
      <c r="AF2" s="69">
        <v>6</v>
      </c>
      <c r="AG2" s="69">
        <v>8</v>
      </c>
      <c r="AH2" s="69">
        <v>8</v>
      </c>
      <c r="AI2" s="69">
        <v>8</v>
      </c>
      <c r="AJ2" s="131">
        <v>8</v>
      </c>
      <c r="AK2" s="131">
        <v>8</v>
      </c>
      <c r="AL2" s="131">
        <v>8</v>
      </c>
      <c r="AM2" s="131">
        <v>1</v>
      </c>
      <c r="AN2" s="131">
        <v>1</v>
      </c>
      <c r="AO2" s="131">
        <v>1</v>
      </c>
      <c r="AP2" s="131">
        <v>1</v>
      </c>
      <c r="AQ2" s="131">
        <v>2</v>
      </c>
      <c r="AR2" s="131">
        <v>2</v>
      </c>
      <c r="AS2" s="131">
        <v>3</v>
      </c>
      <c r="AT2" s="131">
        <v>3</v>
      </c>
      <c r="AU2" s="131">
        <v>1</v>
      </c>
      <c r="AV2" s="131">
        <v>1</v>
      </c>
      <c r="AW2" s="131">
        <v>1</v>
      </c>
      <c r="AX2" s="131">
        <v>1</v>
      </c>
      <c r="AY2" s="131">
        <v>2</v>
      </c>
      <c r="AZ2" s="131">
        <v>2</v>
      </c>
      <c r="BA2" s="131">
        <v>3</v>
      </c>
      <c r="BB2" s="131">
        <v>3</v>
      </c>
      <c r="BC2" s="131">
        <v>1</v>
      </c>
      <c r="BD2" s="131">
        <v>1</v>
      </c>
      <c r="BE2" s="131">
        <v>1</v>
      </c>
      <c r="BF2" s="131">
        <v>1</v>
      </c>
      <c r="BG2" s="131">
        <v>2</v>
      </c>
      <c r="BH2" s="131">
        <v>2</v>
      </c>
      <c r="BI2" s="131">
        <v>3</v>
      </c>
      <c r="BJ2" s="131">
        <v>3</v>
      </c>
      <c r="BK2" s="131">
        <v>1</v>
      </c>
      <c r="BL2" s="131">
        <v>2</v>
      </c>
      <c r="BM2" s="131">
        <v>3</v>
      </c>
      <c r="BN2" s="181">
        <v>8</v>
      </c>
      <c r="BO2" s="181">
        <v>3</v>
      </c>
      <c r="BP2" s="181">
        <v>8</v>
      </c>
      <c r="BQ2" s="181">
        <v>8</v>
      </c>
      <c r="BR2" s="181">
        <v>13</v>
      </c>
      <c r="BS2" s="181">
        <v>13</v>
      </c>
      <c r="BT2" s="181" t="s">
        <v>1086</v>
      </c>
      <c r="BU2" s="181">
        <v>5</v>
      </c>
      <c r="BV2" s="181">
        <v>3</v>
      </c>
      <c r="BW2" s="181">
        <v>7</v>
      </c>
      <c r="BX2" s="181">
        <v>5</v>
      </c>
      <c r="BY2" s="181">
        <v>5</v>
      </c>
      <c r="BZ2" s="181" t="s">
        <v>1087</v>
      </c>
      <c r="CA2" s="181">
        <v>3</v>
      </c>
      <c r="CB2" s="181">
        <v>3</v>
      </c>
      <c r="CC2" s="181">
        <v>7</v>
      </c>
      <c r="CD2" s="181">
        <v>13</v>
      </c>
      <c r="CE2" s="181">
        <v>4</v>
      </c>
      <c r="CF2" s="181">
        <v>4</v>
      </c>
      <c r="CG2" s="181">
        <v>13</v>
      </c>
      <c r="CH2" s="181">
        <v>13</v>
      </c>
      <c r="CI2" s="181">
        <v>4</v>
      </c>
      <c r="CJ2" s="181" t="s">
        <v>1088</v>
      </c>
      <c r="CK2" s="181">
        <v>8</v>
      </c>
      <c r="CL2" s="181">
        <v>8</v>
      </c>
      <c r="CM2" s="181">
        <v>6</v>
      </c>
      <c r="CN2" s="181">
        <v>13</v>
      </c>
      <c r="CO2" s="181">
        <v>7</v>
      </c>
      <c r="CP2" s="181">
        <v>7</v>
      </c>
      <c r="CQ2" s="181" t="s">
        <v>1088</v>
      </c>
      <c r="CR2" s="181">
        <v>7</v>
      </c>
      <c r="CS2" s="181">
        <v>7</v>
      </c>
      <c r="CT2" s="181">
        <v>7</v>
      </c>
      <c r="CU2" s="181">
        <v>7</v>
      </c>
      <c r="CV2" s="181">
        <v>7</v>
      </c>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c r="IX2" s="131"/>
      <c r="IY2" s="131"/>
      <c r="IZ2" s="131"/>
      <c r="JA2" s="131"/>
      <c r="JB2" s="131"/>
      <c r="JC2" s="131"/>
      <c r="JD2" s="131"/>
      <c r="JE2" s="131"/>
      <c r="JF2" s="131"/>
      <c r="JG2" s="131"/>
      <c r="JH2" s="131"/>
      <c r="JI2" s="131"/>
      <c r="JJ2" s="131"/>
      <c r="JK2" s="131"/>
      <c r="JL2" s="131"/>
      <c r="JM2" s="131"/>
      <c r="JN2" s="131"/>
      <c r="JO2" s="131"/>
      <c r="JP2" s="131"/>
      <c r="JQ2" s="131"/>
      <c r="JR2" s="131"/>
      <c r="JS2" s="131"/>
      <c r="JT2" s="131"/>
      <c r="JU2" s="131"/>
      <c r="JV2" s="131"/>
      <c r="JW2" s="131"/>
      <c r="JX2" s="131"/>
      <c r="JY2" s="131"/>
      <c r="JZ2" s="131"/>
      <c r="KA2" s="131"/>
      <c r="KB2" s="131"/>
      <c r="KC2" s="131"/>
      <c r="KD2" s="131"/>
      <c r="KE2" s="131"/>
      <c r="KF2" s="131"/>
      <c r="KG2" s="131"/>
      <c r="KH2" s="131"/>
      <c r="KI2" s="131"/>
      <c r="KJ2" s="131"/>
      <c r="KK2" s="131"/>
      <c r="KL2" s="131"/>
      <c r="KM2" s="131"/>
    </row>
    <row r="3" spans="1:299">
      <c r="A3" s="70" t="s">
        <v>81</v>
      </c>
      <c r="B3" s="71">
        <v>1</v>
      </c>
      <c r="C3" s="71">
        <v>2</v>
      </c>
      <c r="D3" s="71">
        <v>3</v>
      </c>
      <c r="E3" s="71">
        <v>4</v>
      </c>
      <c r="F3" s="71">
        <v>5</v>
      </c>
      <c r="G3" s="71">
        <v>6</v>
      </c>
      <c r="H3" s="71">
        <v>7</v>
      </c>
      <c r="I3" s="71">
        <v>8</v>
      </c>
      <c r="J3" s="71">
        <v>9</v>
      </c>
      <c r="K3" s="71">
        <v>10</v>
      </c>
      <c r="L3" s="71">
        <v>11</v>
      </c>
      <c r="M3" s="71">
        <v>12</v>
      </c>
      <c r="N3" s="71" t="s">
        <v>928</v>
      </c>
      <c r="O3" s="71" t="s">
        <v>930</v>
      </c>
      <c r="P3" s="71" t="s">
        <v>932</v>
      </c>
      <c r="Q3" s="71" t="s">
        <v>934</v>
      </c>
      <c r="R3" s="71" t="s">
        <v>935</v>
      </c>
      <c r="S3" s="71" t="s">
        <v>936</v>
      </c>
      <c r="T3" s="71" t="s">
        <v>937</v>
      </c>
      <c r="U3" s="71" t="s">
        <v>938</v>
      </c>
      <c r="V3" s="71" t="s">
        <v>939</v>
      </c>
      <c r="W3" s="71" t="s">
        <v>941</v>
      </c>
      <c r="X3" s="71" t="s">
        <v>943</v>
      </c>
      <c r="Y3" s="71" t="s">
        <v>944</v>
      </c>
      <c r="Z3" s="71" t="s">
        <v>945</v>
      </c>
      <c r="AA3" s="71" t="s">
        <v>946</v>
      </c>
      <c r="AB3" s="71" t="s">
        <v>947</v>
      </c>
      <c r="AC3" s="71" t="s">
        <v>950</v>
      </c>
      <c r="AD3" s="71" t="s">
        <v>951</v>
      </c>
      <c r="AE3" s="71" t="s">
        <v>948</v>
      </c>
      <c r="AF3" s="71" t="s">
        <v>949</v>
      </c>
      <c r="AG3" s="71" t="s">
        <v>419</v>
      </c>
      <c r="AH3" s="71" t="s">
        <v>524</v>
      </c>
      <c r="AI3" s="71" t="s">
        <v>525</v>
      </c>
      <c r="AJ3" s="132" t="s">
        <v>960</v>
      </c>
      <c r="AK3" s="132" t="s">
        <v>962</v>
      </c>
      <c r="AL3" s="132" t="s">
        <v>965</v>
      </c>
      <c r="AM3" s="1" t="s">
        <v>967</v>
      </c>
      <c r="AN3" s="1" t="s">
        <v>984</v>
      </c>
      <c r="AO3" s="1" t="s">
        <v>985</v>
      </c>
      <c r="AP3" s="1" t="s">
        <v>974</v>
      </c>
      <c r="AQ3" s="1" t="s">
        <v>976</v>
      </c>
      <c r="AR3" s="1" t="s">
        <v>978</v>
      </c>
      <c r="AS3" s="1" t="s">
        <v>980</v>
      </c>
      <c r="AT3" s="1" t="s">
        <v>982</v>
      </c>
      <c r="AU3" s="132" t="s">
        <v>993</v>
      </c>
      <c r="AV3" s="132" t="s">
        <v>994</v>
      </c>
      <c r="AW3" s="132" t="s">
        <v>996</v>
      </c>
      <c r="AX3" s="132" t="s">
        <v>998</v>
      </c>
      <c r="AY3" s="132" t="s">
        <v>1000</v>
      </c>
      <c r="AZ3" s="132" t="s">
        <v>1002</v>
      </c>
      <c r="BA3" s="132" t="s">
        <v>1003</v>
      </c>
      <c r="BB3" s="132" t="s">
        <v>1004</v>
      </c>
      <c r="BC3" s="132" t="s">
        <v>1008</v>
      </c>
      <c r="BD3" s="132" t="s">
        <v>1009</v>
      </c>
      <c r="BE3" s="132" t="s">
        <v>1011</v>
      </c>
      <c r="BF3" s="132" t="s">
        <v>1013</v>
      </c>
      <c r="BG3" s="132" t="s">
        <v>1015</v>
      </c>
      <c r="BH3" s="132" t="s">
        <v>1017</v>
      </c>
      <c r="BI3" s="132" t="s">
        <v>1018</v>
      </c>
      <c r="BJ3" s="132" t="s">
        <v>1019</v>
      </c>
      <c r="BK3" s="132" t="s">
        <v>1024</v>
      </c>
      <c r="BL3" s="132" t="s">
        <v>1026</v>
      </c>
      <c r="BM3" s="132" t="s">
        <v>1027</v>
      </c>
      <c r="BN3" s="4" t="s">
        <v>1089</v>
      </c>
      <c r="BO3" s="4" t="s">
        <v>1091</v>
      </c>
      <c r="BP3" s="4" t="s">
        <v>1092</v>
      </c>
      <c r="BQ3" s="4" t="s">
        <v>1093</v>
      </c>
      <c r="BR3" s="4" t="s">
        <v>1094</v>
      </c>
      <c r="BS3" s="4" t="s">
        <v>1095</v>
      </c>
      <c r="BT3" s="4" t="s">
        <v>1096</v>
      </c>
      <c r="BU3" s="4" t="s">
        <v>1097</v>
      </c>
      <c r="BV3" s="4" t="s">
        <v>1098</v>
      </c>
      <c r="BW3" s="4" t="s">
        <v>1099</v>
      </c>
      <c r="BX3" s="4" t="s">
        <v>1100</v>
      </c>
      <c r="BY3" s="4" t="s">
        <v>1101</v>
      </c>
      <c r="BZ3" s="4" t="s">
        <v>1102</v>
      </c>
      <c r="CA3" s="4" t="s">
        <v>1103</v>
      </c>
      <c r="CB3" s="4" t="s">
        <v>1104</v>
      </c>
      <c r="CC3" s="4" t="s">
        <v>1105</v>
      </c>
      <c r="CD3" s="4" t="s">
        <v>1106</v>
      </c>
      <c r="CE3" s="4"/>
      <c r="CF3" s="4" t="s">
        <v>1107</v>
      </c>
      <c r="CG3" s="4" t="s">
        <v>1108</v>
      </c>
      <c r="CH3" s="4" t="s">
        <v>1109</v>
      </c>
      <c r="CI3" s="4" t="s">
        <v>1110</v>
      </c>
      <c r="CJ3" s="4" t="s">
        <v>1111</v>
      </c>
      <c r="CK3" s="4" t="s">
        <v>1112</v>
      </c>
      <c r="CL3" s="4" t="s">
        <v>1113</v>
      </c>
      <c r="CM3" s="4" t="s">
        <v>1114</v>
      </c>
      <c r="CN3" s="4" t="s">
        <v>1115</v>
      </c>
      <c r="CO3" s="4" t="s">
        <v>1116</v>
      </c>
      <c r="CP3" s="4" t="s">
        <v>1117</v>
      </c>
      <c r="CQ3" s="4" t="s">
        <v>1118</v>
      </c>
      <c r="CR3" s="4" t="s">
        <v>1119</v>
      </c>
      <c r="CS3" s="4" t="s">
        <v>1120</v>
      </c>
      <c r="CT3" s="4" t="s">
        <v>1121</v>
      </c>
      <c r="CU3" s="4" t="s">
        <v>1122</v>
      </c>
      <c r="CV3" s="4" t="s">
        <v>1123</v>
      </c>
      <c r="CW3" s="1" t="s">
        <v>2455</v>
      </c>
      <c r="CX3" s="1" t="s">
        <v>2456</v>
      </c>
      <c r="CY3" s="1" t="s">
        <v>2457</v>
      </c>
      <c r="CZ3" s="1" t="s">
        <v>2458</v>
      </c>
      <c r="DA3" s="1" t="s">
        <v>2459</v>
      </c>
      <c r="DB3" s="1" t="s">
        <v>2460</v>
      </c>
      <c r="DC3" s="1" t="s">
        <v>2461</v>
      </c>
      <c r="DD3" s="1" t="s">
        <v>2462</v>
      </c>
      <c r="DE3" s="1" t="s">
        <v>2463</v>
      </c>
      <c r="DF3" s="1" t="s">
        <v>2464</v>
      </c>
      <c r="DG3" s="1" t="s">
        <v>2465</v>
      </c>
      <c r="DH3" s="1" t="s">
        <v>2466</v>
      </c>
      <c r="DI3" s="1" t="s">
        <v>2467</v>
      </c>
      <c r="DJ3" s="1" t="s">
        <v>2468</v>
      </c>
      <c r="DK3" s="1" t="s">
        <v>2469</v>
      </c>
      <c r="DL3" s="1" t="s">
        <v>2470</v>
      </c>
      <c r="DM3" s="1" t="s">
        <v>2534</v>
      </c>
      <c r="DN3" s="1" t="s">
        <v>2535</v>
      </c>
      <c r="DO3" s="1" t="s">
        <v>2536</v>
      </c>
      <c r="DP3" s="1" t="s">
        <v>2537</v>
      </c>
      <c r="DQ3" s="1" t="s">
        <v>2538</v>
      </c>
      <c r="DR3" s="1" t="s">
        <v>2539</v>
      </c>
      <c r="DS3" s="1" t="s">
        <v>2540</v>
      </c>
      <c r="DT3" s="1" t="s">
        <v>2541</v>
      </c>
      <c r="DU3" s="1" t="s">
        <v>2542</v>
      </c>
      <c r="DV3" s="1" t="s">
        <v>2543</v>
      </c>
      <c r="DW3" s="1" t="s">
        <v>2544</v>
      </c>
      <c r="DX3" s="1" t="s">
        <v>2545</v>
      </c>
      <c r="DY3" s="1" t="s">
        <v>2546</v>
      </c>
      <c r="DZ3" s="1" t="s">
        <v>2547</v>
      </c>
      <c r="EA3" s="1" t="s">
        <v>2548</v>
      </c>
      <c r="EB3" s="1" t="s">
        <v>2549</v>
      </c>
      <c r="EC3" s="1" t="s">
        <v>2550</v>
      </c>
      <c r="ED3" s="1" t="s">
        <v>2551</v>
      </c>
      <c r="EE3" s="1" t="s">
        <v>2552</v>
      </c>
      <c r="EF3" s="1" t="s">
        <v>2553</v>
      </c>
      <c r="EG3" s="1" t="s">
        <v>2554</v>
      </c>
      <c r="EH3" s="1" t="s">
        <v>2555</v>
      </c>
      <c r="EI3" s="1" t="s">
        <v>2556</v>
      </c>
      <c r="EJ3" s="1" t="s">
        <v>2557</v>
      </c>
      <c r="EK3" s="1" t="s">
        <v>2558</v>
      </c>
      <c r="EL3" s="1" t="s">
        <v>2559</v>
      </c>
      <c r="EM3" s="1" t="s">
        <v>2560</v>
      </c>
      <c r="EN3" s="1" t="s">
        <v>2561</v>
      </c>
      <c r="EO3" s="1" t="s">
        <v>2562</v>
      </c>
      <c r="EP3" s="1" t="s">
        <v>2563</v>
      </c>
      <c r="EQ3" s="1" t="s">
        <v>2564</v>
      </c>
      <c r="ER3" s="1" t="s">
        <v>2565</v>
      </c>
      <c r="ES3" s="1" t="s">
        <v>2566</v>
      </c>
      <c r="ET3" s="1" t="s">
        <v>2567</v>
      </c>
      <c r="EU3" s="1" t="s">
        <v>2568</v>
      </c>
      <c r="EV3" s="1" t="s">
        <v>2569</v>
      </c>
      <c r="EW3" s="1" t="s">
        <v>2570</v>
      </c>
      <c r="EX3" s="132" t="s">
        <v>2770</v>
      </c>
      <c r="EY3" s="132" t="s">
        <v>2771</v>
      </c>
      <c r="EZ3" s="132" t="s">
        <v>2772</v>
      </c>
      <c r="FA3" s="132" t="s">
        <v>2773</v>
      </c>
      <c r="FB3" s="132" t="s">
        <v>2774</v>
      </c>
      <c r="FC3" s="132" t="s">
        <v>2775</v>
      </c>
      <c r="FD3" s="132" t="s">
        <v>2776</v>
      </c>
      <c r="FE3" s="132" t="s">
        <v>2777</v>
      </c>
      <c r="FF3" s="132" t="s">
        <v>2778</v>
      </c>
      <c r="FG3" s="132" t="s">
        <v>2779</v>
      </c>
      <c r="FH3" s="132" t="s">
        <v>2780</v>
      </c>
      <c r="FI3" s="132" t="s">
        <v>2781</v>
      </c>
      <c r="FJ3" s="132" t="s">
        <v>2782</v>
      </c>
      <c r="FK3" s="132" t="s">
        <v>2783</v>
      </c>
      <c r="FL3" s="132" t="s">
        <v>2784</v>
      </c>
      <c r="FM3" s="132" t="s">
        <v>2785</v>
      </c>
      <c r="FN3" s="132" t="s">
        <v>2786</v>
      </c>
      <c r="FO3" s="132" t="s">
        <v>2787</v>
      </c>
      <c r="FP3" s="132" t="s">
        <v>2788</v>
      </c>
      <c r="FQ3" s="132" t="s">
        <v>2789</v>
      </c>
      <c r="FR3" s="132" t="s">
        <v>2790</v>
      </c>
      <c r="FS3" s="132" t="s">
        <v>2791</v>
      </c>
      <c r="FT3" s="132" t="s">
        <v>2792</v>
      </c>
      <c r="FU3" s="132" t="s">
        <v>2793</v>
      </c>
      <c r="FV3" s="132" t="s">
        <v>2794</v>
      </c>
      <c r="FW3" s="132" t="s">
        <v>2795</v>
      </c>
      <c r="FX3" s="132" t="s">
        <v>2796</v>
      </c>
      <c r="FY3" s="132" t="s">
        <v>2797</v>
      </c>
      <c r="FZ3" s="132" t="s">
        <v>2798</v>
      </c>
      <c r="GA3" s="132" t="s">
        <v>2799</v>
      </c>
      <c r="GB3" s="132" t="s">
        <v>2800</v>
      </c>
      <c r="GC3" s="132" t="s">
        <v>2801</v>
      </c>
      <c r="GD3" s="132" t="s">
        <v>2802</v>
      </c>
      <c r="GE3" s="132" t="s">
        <v>2803</v>
      </c>
      <c r="GF3" s="132" t="s">
        <v>2804</v>
      </c>
      <c r="GG3" s="132" t="s">
        <v>2805</v>
      </c>
      <c r="GH3" s="132" t="s">
        <v>2806</v>
      </c>
      <c r="GI3" s="132" t="s">
        <v>2807</v>
      </c>
      <c r="GJ3" s="132" t="s">
        <v>2808</v>
      </c>
      <c r="GK3" s="132" t="s">
        <v>2809</v>
      </c>
      <c r="GL3" s="132" t="s">
        <v>2810</v>
      </c>
      <c r="GM3" s="132" t="s">
        <v>2811</v>
      </c>
      <c r="GN3" s="132" t="s">
        <v>2812</v>
      </c>
      <c r="GO3" s="132" t="s">
        <v>2813</v>
      </c>
      <c r="GP3" s="132" t="s">
        <v>2814</v>
      </c>
      <c r="GQ3" s="132" t="s">
        <v>2815</v>
      </c>
      <c r="GR3" s="132" t="s">
        <v>2816</v>
      </c>
      <c r="GS3" s="132" t="s">
        <v>2817</v>
      </c>
      <c r="GT3" s="132" t="s">
        <v>2818</v>
      </c>
      <c r="GU3" s="132" t="s">
        <v>2819</v>
      </c>
      <c r="GV3" s="132" t="s">
        <v>2820</v>
      </c>
      <c r="GW3" s="132" t="s">
        <v>2821</v>
      </c>
      <c r="GX3" s="132" t="s">
        <v>2856</v>
      </c>
      <c r="GY3" s="132" t="s">
        <v>2857</v>
      </c>
      <c r="GZ3" s="132" t="s">
        <v>2858</v>
      </c>
      <c r="HA3" s="132" t="s">
        <v>2859</v>
      </c>
      <c r="HB3" s="132" t="s">
        <v>2860</v>
      </c>
      <c r="HC3" s="132" t="s">
        <v>2861</v>
      </c>
      <c r="HD3" s="132" t="s">
        <v>2862</v>
      </c>
      <c r="HE3" s="132" t="s">
        <v>2863</v>
      </c>
      <c r="HF3" s="132" t="s">
        <v>2864</v>
      </c>
      <c r="HG3" s="132" t="s">
        <v>2865</v>
      </c>
      <c r="HH3" s="132" t="s">
        <v>2866</v>
      </c>
      <c r="HI3" s="132" t="s">
        <v>2867</v>
      </c>
      <c r="HJ3" s="132" t="s">
        <v>2868</v>
      </c>
      <c r="HK3" s="132" t="s">
        <v>2869</v>
      </c>
      <c r="HL3" s="132" t="s">
        <v>2870</v>
      </c>
      <c r="HM3" s="132" t="s">
        <v>2871</v>
      </c>
      <c r="HN3" s="132" t="s">
        <v>2872</v>
      </c>
      <c r="HO3" s="132" t="s">
        <v>2873</v>
      </c>
      <c r="HP3" s="132" t="s">
        <v>2874</v>
      </c>
      <c r="HQ3" s="132" t="s">
        <v>2875</v>
      </c>
      <c r="HR3" s="132" t="s">
        <v>2876</v>
      </c>
      <c r="HS3" s="132" t="s">
        <v>2877</v>
      </c>
      <c r="HT3" s="132" t="s">
        <v>2878</v>
      </c>
      <c r="HU3" s="132" t="s">
        <v>2879</v>
      </c>
      <c r="HV3" s="132" t="s">
        <v>2880</v>
      </c>
      <c r="HW3" s="132" t="s">
        <v>2881</v>
      </c>
      <c r="HX3" s="132" t="s">
        <v>2882</v>
      </c>
      <c r="HY3" s="132" t="s">
        <v>2883</v>
      </c>
      <c r="HZ3" s="132" t="s">
        <v>2884</v>
      </c>
      <c r="IA3" s="132" t="s">
        <v>2885</v>
      </c>
      <c r="IB3" s="132" t="s">
        <v>2886</v>
      </c>
      <c r="IC3" s="132" t="s">
        <v>2887</v>
      </c>
      <c r="ID3" s="132" t="s">
        <v>2888</v>
      </c>
      <c r="IE3" s="132" t="s">
        <v>2889</v>
      </c>
      <c r="IF3" s="132" t="s">
        <v>2890</v>
      </c>
      <c r="IG3" s="132" t="s">
        <v>2891</v>
      </c>
      <c r="IH3" s="132" t="s">
        <v>2892</v>
      </c>
      <c r="II3" s="132" t="s">
        <v>2893</v>
      </c>
      <c r="IJ3" s="132" t="s">
        <v>2894</v>
      </c>
      <c r="IK3" s="132" t="s">
        <v>2895</v>
      </c>
      <c r="IL3" s="132" t="s">
        <v>2896</v>
      </c>
      <c r="IM3" s="132" t="s">
        <v>2897</v>
      </c>
      <c r="IN3" s="132" t="s">
        <v>2898</v>
      </c>
      <c r="IO3" s="132" t="s">
        <v>2899</v>
      </c>
      <c r="IP3" s="132" t="s">
        <v>2900</v>
      </c>
      <c r="IQ3" s="132" t="s">
        <v>2901</v>
      </c>
      <c r="IR3" s="132" t="s">
        <v>2902</v>
      </c>
      <c r="IS3" s="132" t="s">
        <v>2903</v>
      </c>
      <c r="IT3" s="132" t="s">
        <v>2904</v>
      </c>
      <c r="IU3" s="132" t="s">
        <v>2905</v>
      </c>
      <c r="IV3" s="132" t="s">
        <v>2906</v>
      </c>
      <c r="IW3" s="132" t="s">
        <v>2907</v>
      </c>
      <c r="IX3" s="132" t="s">
        <v>2943</v>
      </c>
      <c r="IY3" s="132" t="s">
        <v>2944</v>
      </c>
      <c r="IZ3" s="132" t="s">
        <v>2945</v>
      </c>
      <c r="JA3" s="132" t="s">
        <v>2946</v>
      </c>
      <c r="JB3" s="132" t="s">
        <v>2947</v>
      </c>
      <c r="JC3" s="132" t="s">
        <v>2948</v>
      </c>
      <c r="JD3" s="132" t="s">
        <v>2949</v>
      </c>
      <c r="JE3" s="132" t="s">
        <v>2950</v>
      </c>
      <c r="JF3" s="132" t="s">
        <v>2951</v>
      </c>
      <c r="JG3" s="132" t="s">
        <v>2952</v>
      </c>
      <c r="JH3" s="132" t="s">
        <v>2953</v>
      </c>
      <c r="JI3" s="132" t="s">
        <v>2954</v>
      </c>
      <c r="JJ3" s="132" t="s">
        <v>2955</v>
      </c>
      <c r="JK3" s="132" t="s">
        <v>2956</v>
      </c>
      <c r="JL3" s="132" t="s">
        <v>2957</v>
      </c>
      <c r="JM3" s="132" t="s">
        <v>2958</v>
      </c>
      <c r="JN3" s="132" t="s">
        <v>2959</v>
      </c>
      <c r="JO3" s="132" t="s">
        <v>2960</v>
      </c>
      <c r="JP3" s="132" t="s">
        <v>2961</v>
      </c>
      <c r="JQ3" s="132" t="s">
        <v>2962</v>
      </c>
      <c r="JR3" s="132" t="s">
        <v>2963</v>
      </c>
      <c r="JS3" s="132" t="s">
        <v>2964</v>
      </c>
      <c r="JT3" s="132" t="s">
        <v>2965</v>
      </c>
      <c r="JU3" s="132" t="s">
        <v>2966</v>
      </c>
      <c r="JV3" s="132" t="s">
        <v>2967</v>
      </c>
      <c r="JW3" s="132" t="s">
        <v>2968</v>
      </c>
      <c r="JX3" s="132" t="s">
        <v>2969</v>
      </c>
      <c r="JY3" s="132" t="s">
        <v>2970</v>
      </c>
      <c r="JZ3" s="132" t="s">
        <v>2971</v>
      </c>
      <c r="KA3" s="132" t="s">
        <v>2972</v>
      </c>
      <c r="KB3" s="132" t="s">
        <v>2973</v>
      </c>
      <c r="KC3" s="132" t="s">
        <v>2974</v>
      </c>
      <c r="KD3" s="132" t="s">
        <v>2975</v>
      </c>
      <c r="KE3" s="132" t="s">
        <v>2976</v>
      </c>
      <c r="KF3" s="132" t="s">
        <v>2977</v>
      </c>
      <c r="KG3" s="132" t="s">
        <v>2978</v>
      </c>
      <c r="KH3" s="132" t="s">
        <v>2979</v>
      </c>
      <c r="KI3" s="132" t="s">
        <v>2980</v>
      </c>
      <c r="KJ3" s="132" t="s">
        <v>2981</v>
      </c>
      <c r="KK3" s="132" t="s">
        <v>2982</v>
      </c>
      <c r="KL3" s="132" t="s">
        <v>2983</v>
      </c>
      <c r="KM3" s="132" t="s">
        <v>2984</v>
      </c>
    </row>
    <row r="4" spans="1:299">
      <c r="A4" s="68" t="s">
        <v>82</v>
      </c>
      <c r="B4" s="72" t="s">
        <v>485</v>
      </c>
      <c r="C4" s="72" t="s">
        <v>485</v>
      </c>
      <c r="D4" s="72" t="s">
        <v>485</v>
      </c>
      <c r="E4" s="68" t="s">
        <v>485</v>
      </c>
      <c r="F4" s="72" t="s">
        <v>485</v>
      </c>
      <c r="G4" s="72" t="s">
        <v>485</v>
      </c>
      <c r="H4" s="72" t="s">
        <v>485</v>
      </c>
      <c r="I4" s="72" t="s">
        <v>485</v>
      </c>
      <c r="J4" s="72" t="s">
        <v>485</v>
      </c>
      <c r="K4" s="72" t="s">
        <v>485</v>
      </c>
      <c r="L4" s="72" t="s">
        <v>485</v>
      </c>
      <c r="M4" s="68" t="s">
        <v>485</v>
      </c>
      <c r="N4" s="68" t="s">
        <v>486</v>
      </c>
      <c r="O4" s="68" t="s">
        <v>486</v>
      </c>
      <c r="P4" s="68" t="s">
        <v>486</v>
      </c>
      <c r="Q4" s="68" t="s">
        <v>486</v>
      </c>
      <c r="R4" s="68" t="s">
        <v>486</v>
      </c>
      <c r="S4" s="68" t="s">
        <v>486</v>
      </c>
      <c r="T4" s="68" t="s">
        <v>486</v>
      </c>
      <c r="U4" s="68" t="s">
        <v>487</v>
      </c>
      <c r="V4" s="68" t="s">
        <v>487</v>
      </c>
      <c r="W4" s="68" t="s">
        <v>488</v>
      </c>
      <c r="X4" s="68" t="s">
        <v>488</v>
      </c>
      <c r="Y4" s="68" t="s">
        <v>489</v>
      </c>
      <c r="Z4" s="68" t="s">
        <v>489</v>
      </c>
      <c r="AA4" s="68" t="s">
        <v>489</v>
      </c>
      <c r="AB4" s="68" t="s">
        <v>489</v>
      </c>
      <c r="AC4" s="68" t="s">
        <v>489</v>
      </c>
      <c r="AD4" s="68" t="s">
        <v>489</v>
      </c>
      <c r="AE4" s="68" t="s">
        <v>489</v>
      </c>
      <c r="AF4" s="68" t="s">
        <v>489</v>
      </c>
      <c r="AG4" s="68" t="s">
        <v>490</v>
      </c>
      <c r="AH4" s="68" t="s">
        <v>490</v>
      </c>
      <c r="AI4" s="68" t="s">
        <v>490</v>
      </c>
      <c r="AJ4" s="133" t="s">
        <v>958</v>
      </c>
      <c r="AK4" s="133" t="s">
        <v>958</v>
      </c>
      <c r="AL4" s="133" t="s">
        <v>958</v>
      </c>
      <c r="AM4" s="133" t="s">
        <v>486</v>
      </c>
      <c r="AN4" s="133" t="s">
        <v>486</v>
      </c>
      <c r="AO4" s="133" t="s">
        <v>486</v>
      </c>
      <c r="AP4" s="133" t="s">
        <v>486</v>
      </c>
      <c r="AQ4" s="133" t="s">
        <v>487</v>
      </c>
      <c r="AR4" s="133" t="s">
        <v>487</v>
      </c>
      <c r="AS4" s="133" t="s">
        <v>488</v>
      </c>
      <c r="AT4" s="133" t="s">
        <v>488</v>
      </c>
      <c r="AU4" s="133" t="s">
        <v>486</v>
      </c>
      <c r="AV4" s="133" t="s">
        <v>486</v>
      </c>
      <c r="AW4" s="133" t="s">
        <v>486</v>
      </c>
      <c r="AX4" s="133" t="s">
        <v>486</v>
      </c>
      <c r="AY4" s="133" t="s">
        <v>487</v>
      </c>
      <c r="AZ4" s="133" t="s">
        <v>487</v>
      </c>
      <c r="BA4" s="133" t="s">
        <v>488</v>
      </c>
      <c r="BB4" s="133" t="s">
        <v>488</v>
      </c>
      <c r="BC4" s="133" t="s">
        <v>486</v>
      </c>
      <c r="BD4" s="133" t="s">
        <v>486</v>
      </c>
      <c r="BE4" s="133" t="s">
        <v>486</v>
      </c>
      <c r="BF4" s="133" t="s">
        <v>486</v>
      </c>
      <c r="BG4" s="133" t="s">
        <v>487</v>
      </c>
      <c r="BH4" s="133" t="s">
        <v>487</v>
      </c>
      <c r="BI4" s="133" t="s">
        <v>488</v>
      </c>
      <c r="BJ4" s="133" t="s">
        <v>488</v>
      </c>
      <c r="BK4" s="133" t="s">
        <v>486</v>
      </c>
      <c r="BL4" s="133" t="s">
        <v>487</v>
      </c>
      <c r="BM4" s="133" t="s">
        <v>488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512" t="s">
        <v>2452</v>
      </c>
      <c r="CX4" s="513"/>
      <c r="CY4" s="513"/>
      <c r="CZ4" s="514"/>
      <c r="DA4" s="512" t="s">
        <v>2453</v>
      </c>
      <c r="DB4" s="513"/>
      <c r="DC4" s="513"/>
      <c r="DD4" s="514"/>
      <c r="DE4" s="512" t="s">
        <v>2454</v>
      </c>
      <c r="DF4" s="513"/>
      <c r="DG4" s="513"/>
      <c r="DH4" s="513"/>
      <c r="DI4" s="513"/>
      <c r="DJ4" s="513"/>
      <c r="DK4" s="513"/>
      <c r="DL4" s="514"/>
      <c r="DM4" s="512" t="s">
        <v>2498</v>
      </c>
      <c r="DN4" s="513"/>
      <c r="DO4" s="513"/>
      <c r="DP4" s="513"/>
      <c r="DQ4" s="513"/>
      <c r="DR4" s="513"/>
      <c r="DS4" s="513"/>
      <c r="DT4" s="513"/>
      <c r="DU4" s="513"/>
      <c r="DV4" s="513"/>
      <c r="DW4" s="513"/>
      <c r="DX4" s="514"/>
      <c r="DY4" s="512" t="s">
        <v>2499</v>
      </c>
      <c r="DZ4" s="514"/>
      <c r="EA4" s="517" t="s">
        <v>2500</v>
      </c>
      <c r="EB4" s="517"/>
      <c r="EC4" s="517"/>
      <c r="ED4" s="517"/>
      <c r="EE4" s="517"/>
      <c r="EF4" s="517"/>
      <c r="EG4" s="517" t="s">
        <v>2501</v>
      </c>
      <c r="EH4" s="517"/>
      <c r="EI4" s="517"/>
      <c r="EJ4" s="517"/>
      <c r="EK4" s="517"/>
      <c r="EL4" s="517"/>
      <c r="EM4" s="517" t="s">
        <v>2502</v>
      </c>
      <c r="EN4" s="517"/>
      <c r="EO4" s="517"/>
      <c r="EP4" s="517"/>
      <c r="EQ4" s="517"/>
      <c r="ER4" s="517"/>
      <c r="ES4" s="144" t="s">
        <v>2503</v>
      </c>
      <c r="ET4" s="144" t="s">
        <v>2504</v>
      </c>
      <c r="EU4" s="512" t="s">
        <v>2505</v>
      </c>
      <c r="EV4" s="514"/>
      <c r="EW4" s="343"/>
      <c r="EX4" s="518" t="s">
        <v>2452</v>
      </c>
      <c r="EY4" s="519"/>
      <c r="EZ4" s="519"/>
      <c r="FA4" s="520"/>
      <c r="FB4" s="518" t="s">
        <v>2453</v>
      </c>
      <c r="FC4" s="519"/>
      <c r="FD4" s="519"/>
      <c r="FE4" s="520"/>
      <c r="FF4" s="518" t="s">
        <v>2751</v>
      </c>
      <c r="FG4" s="519"/>
      <c r="FH4" s="519"/>
      <c r="FI4" s="519"/>
      <c r="FJ4" s="519"/>
      <c r="FK4" s="519"/>
      <c r="FL4" s="519"/>
      <c r="FM4" s="520"/>
      <c r="FN4" s="518" t="s">
        <v>2752</v>
      </c>
      <c r="FO4" s="519"/>
      <c r="FP4" s="519"/>
      <c r="FQ4" s="519"/>
      <c r="FR4" s="519"/>
      <c r="FS4" s="519"/>
      <c r="FT4" s="519"/>
      <c r="FU4" s="519"/>
      <c r="FV4" s="519"/>
      <c r="FW4" s="519"/>
      <c r="FX4" s="519"/>
      <c r="FY4" s="520"/>
      <c r="FZ4" s="518" t="s">
        <v>2753</v>
      </c>
      <c r="GA4" s="520"/>
      <c r="GB4" s="518" t="s">
        <v>2500</v>
      </c>
      <c r="GC4" s="519"/>
      <c r="GD4" s="519"/>
      <c r="GE4" s="519"/>
      <c r="GF4" s="519"/>
      <c r="GG4" s="520"/>
      <c r="GH4" s="518" t="s">
        <v>2501</v>
      </c>
      <c r="GI4" s="519"/>
      <c r="GJ4" s="519"/>
      <c r="GK4" s="519"/>
      <c r="GL4" s="519"/>
      <c r="GM4" s="520"/>
      <c r="GN4" s="518" t="s">
        <v>2502</v>
      </c>
      <c r="GO4" s="519"/>
      <c r="GP4" s="519"/>
      <c r="GQ4" s="519"/>
      <c r="GR4" s="519"/>
      <c r="GS4" s="520"/>
      <c r="GT4" s="174" t="s">
        <v>2503</v>
      </c>
      <c r="GU4" s="174" t="s">
        <v>2504</v>
      </c>
      <c r="GV4" s="521" t="s">
        <v>2754</v>
      </c>
      <c r="GW4" s="182"/>
      <c r="GX4" s="512" t="s">
        <v>2452</v>
      </c>
      <c r="GY4" s="513"/>
      <c r="GZ4" s="513"/>
      <c r="HA4" s="514"/>
      <c r="HB4" s="512" t="s">
        <v>2453</v>
      </c>
      <c r="HC4" s="513"/>
      <c r="HD4" s="513"/>
      <c r="HE4" s="514"/>
      <c r="HF4" s="512" t="s">
        <v>2854</v>
      </c>
      <c r="HG4" s="513"/>
      <c r="HH4" s="513"/>
      <c r="HI4" s="513"/>
      <c r="HJ4" s="513"/>
      <c r="HK4" s="513"/>
      <c r="HL4" s="513"/>
      <c r="HM4" s="514"/>
      <c r="HN4" s="517" t="s">
        <v>2752</v>
      </c>
      <c r="HO4" s="517"/>
      <c r="HP4" s="517"/>
      <c r="HQ4" s="517"/>
      <c r="HR4" s="517"/>
      <c r="HS4" s="517"/>
      <c r="HT4" s="517"/>
      <c r="HU4" s="517"/>
      <c r="HV4" s="517"/>
      <c r="HW4" s="517"/>
      <c r="HX4" s="517"/>
      <c r="HY4" s="517"/>
      <c r="HZ4" s="512" t="s">
        <v>2753</v>
      </c>
      <c r="IA4" s="514"/>
      <c r="IB4" s="517" t="s">
        <v>2500</v>
      </c>
      <c r="IC4" s="517"/>
      <c r="ID4" s="517"/>
      <c r="IE4" s="517"/>
      <c r="IF4" s="517"/>
      <c r="IG4" s="517"/>
      <c r="IH4" s="517" t="s">
        <v>2501</v>
      </c>
      <c r="II4" s="517"/>
      <c r="IJ4" s="517"/>
      <c r="IK4" s="517"/>
      <c r="IL4" s="517"/>
      <c r="IM4" s="517"/>
      <c r="IN4" s="517" t="s">
        <v>2502</v>
      </c>
      <c r="IO4" s="517"/>
      <c r="IP4" s="517"/>
      <c r="IQ4" s="517"/>
      <c r="IR4" s="517"/>
      <c r="IS4" s="517"/>
      <c r="IT4" s="144" t="s">
        <v>2503</v>
      </c>
      <c r="IU4" s="144" t="s">
        <v>2504</v>
      </c>
      <c r="IV4" s="521" t="s">
        <v>2754</v>
      </c>
      <c r="IW4" s="182"/>
      <c r="IX4" s="512" t="s">
        <v>1565</v>
      </c>
      <c r="IY4" s="513"/>
      <c r="IZ4" s="513"/>
      <c r="JA4" s="514"/>
      <c r="JB4" s="512" t="s">
        <v>1566</v>
      </c>
      <c r="JC4" s="513"/>
      <c r="JD4" s="513"/>
      <c r="JE4" s="514"/>
      <c r="JF4" s="512" t="s">
        <v>1567</v>
      </c>
      <c r="JG4" s="513"/>
      <c r="JH4" s="513"/>
      <c r="JI4" s="514"/>
      <c r="JJ4" s="512" t="s">
        <v>2498</v>
      </c>
      <c r="JK4" s="513"/>
      <c r="JL4" s="513"/>
      <c r="JM4" s="513"/>
      <c r="JN4" s="513"/>
      <c r="JO4" s="514"/>
      <c r="JP4" s="394" t="s">
        <v>2932</v>
      </c>
      <c r="JQ4" s="517" t="s">
        <v>2500</v>
      </c>
      <c r="JR4" s="517"/>
      <c r="JS4" s="517"/>
      <c r="JT4" s="517"/>
      <c r="JU4" s="517"/>
      <c r="JV4" s="517"/>
      <c r="JW4" s="517" t="s">
        <v>2501</v>
      </c>
      <c r="JX4" s="517"/>
      <c r="JY4" s="517"/>
      <c r="JZ4" s="517"/>
      <c r="KA4" s="517"/>
      <c r="KB4" s="517"/>
      <c r="KC4" s="517" t="s">
        <v>2502</v>
      </c>
      <c r="KD4" s="517"/>
      <c r="KE4" s="517"/>
      <c r="KF4" s="517"/>
      <c r="KG4" s="517"/>
      <c r="KH4" s="517"/>
      <c r="KI4" s="144" t="s">
        <v>2503</v>
      </c>
      <c r="KJ4" s="144" t="s">
        <v>2504</v>
      </c>
      <c r="KK4" s="512" t="s">
        <v>2933</v>
      </c>
      <c r="KL4" s="514"/>
      <c r="KM4" s="343"/>
    </row>
    <row r="5" spans="1:299" s="73" customFormat="1" ht="20.149999999999999" customHeight="1">
      <c r="A5" s="525" t="s">
        <v>83</v>
      </c>
      <c r="B5" s="524" t="s">
        <v>491</v>
      </c>
      <c r="C5" s="524" t="s">
        <v>492</v>
      </c>
      <c r="D5" s="524" t="s">
        <v>84</v>
      </c>
      <c r="E5" s="525" t="s">
        <v>85</v>
      </c>
      <c r="F5" s="524" t="s">
        <v>493</v>
      </c>
      <c r="G5" s="524" t="s">
        <v>494</v>
      </c>
      <c r="H5" s="524" t="s">
        <v>495</v>
      </c>
      <c r="I5" s="524" t="s">
        <v>496</v>
      </c>
      <c r="J5" s="524" t="s">
        <v>497</v>
      </c>
      <c r="K5" s="524" t="s">
        <v>498</v>
      </c>
      <c r="L5" s="524" t="s">
        <v>499</v>
      </c>
      <c r="M5" s="525" t="s">
        <v>500</v>
      </c>
      <c r="N5" s="526" t="s">
        <v>501</v>
      </c>
      <c r="O5" s="526" t="s">
        <v>502</v>
      </c>
      <c r="P5" s="526" t="s">
        <v>503</v>
      </c>
      <c r="Q5" s="526" t="s">
        <v>504</v>
      </c>
      <c r="R5" s="526" t="s">
        <v>505</v>
      </c>
      <c r="S5" s="526" t="s">
        <v>506</v>
      </c>
      <c r="T5" s="526" t="s">
        <v>507</v>
      </c>
      <c r="U5" s="528" t="s">
        <v>508</v>
      </c>
      <c r="V5" s="526" t="s">
        <v>509</v>
      </c>
      <c r="W5" s="526" t="s">
        <v>510</v>
      </c>
      <c r="X5" s="526" t="s">
        <v>153</v>
      </c>
      <c r="Y5" s="526" t="s">
        <v>511</v>
      </c>
      <c r="Z5" s="526" t="s">
        <v>512</v>
      </c>
      <c r="AA5" s="526" t="s">
        <v>513</v>
      </c>
      <c r="AB5" s="526" t="s">
        <v>514</v>
      </c>
      <c r="AC5" s="526" t="s">
        <v>515</v>
      </c>
      <c r="AD5" s="526" t="s">
        <v>516</v>
      </c>
      <c r="AE5" s="526" t="s">
        <v>517</v>
      </c>
      <c r="AF5" s="526" t="s">
        <v>518</v>
      </c>
      <c r="AG5" s="178"/>
      <c r="AH5" s="530"/>
      <c r="AI5" s="530"/>
      <c r="AJ5" s="510" t="s">
        <v>959</v>
      </c>
      <c r="AK5" s="510" t="s">
        <v>961</v>
      </c>
      <c r="AL5" s="510" t="s">
        <v>963</v>
      </c>
      <c r="AM5" s="138" t="s">
        <v>501</v>
      </c>
      <c r="AN5" s="138" t="s">
        <v>502</v>
      </c>
      <c r="AO5" s="138" t="s">
        <v>969</v>
      </c>
      <c r="AP5" s="138" t="s">
        <v>970</v>
      </c>
      <c r="AQ5" s="138" t="s">
        <v>508</v>
      </c>
      <c r="AR5" s="138" t="s">
        <v>509</v>
      </c>
      <c r="AS5" s="138" t="s">
        <v>510</v>
      </c>
      <c r="AT5" s="138" t="s">
        <v>153</v>
      </c>
      <c r="AU5" s="138" t="s">
        <v>987</v>
      </c>
      <c r="AV5" s="138" t="s">
        <v>988</v>
      </c>
      <c r="AW5" s="138" t="s">
        <v>969</v>
      </c>
      <c r="AX5" s="138" t="s">
        <v>970</v>
      </c>
      <c r="AY5" s="138" t="s">
        <v>989</v>
      </c>
      <c r="AZ5" s="138" t="s">
        <v>990</v>
      </c>
      <c r="BA5" s="138" t="s">
        <v>991</v>
      </c>
      <c r="BB5" s="138" t="s">
        <v>992</v>
      </c>
      <c r="BC5" s="138" t="s">
        <v>987</v>
      </c>
      <c r="BD5" s="138" t="s">
        <v>988</v>
      </c>
      <c r="BE5" s="144" t="s">
        <v>969</v>
      </c>
      <c r="BF5" s="144" t="s">
        <v>970</v>
      </c>
      <c r="BG5" s="138" t="s">
        <v>989</v>
      </c>
      <c r="BH5" s="138" t="s">
        <v>990</v>
      </c>
      <c r="BI5" s="138" t="s">
        <v>991</v>
      </c>
      <c r="BJ5" s="138" t="s">
        <v>1007</v>
      </c>
      <c r="BK5" s="138" t="s">
        <v>502</v>
      </c>
      <c r="BL5" s="138" t="s">
        <v>1022</v>
      </c>
      <c r="BM5" s="138" t="s">
        <v>1023</v>
      </c>
      <c r="BN5" s="2" t="s">
        <v>47</v>
      </c>
      <c r="BO5" s="2" t="s">
        <v>48</v>
      </c>
      <c r="BP5" s="2" t="s">
        <v>49</v>
      </c>
      <c r="BQ5" s="2" t="s">
        <v>50</v>
      </c>
      <c r="BR5" s="2" t="s">
        <v>51</v>
      </c>
      <c r="BS5" s="2" t="s">
        <v>52</v>
      </c>
      <c r="BT5" s="2" t="s">
        <v>53</v>
      </c>
      <c r="BU5" s="2" t="s">
        <v>54</v>
      </c>
      <c r="BV5" s="2" t="s">
        <v>55</v>
      </c>
      <c r="BW5" s="2" t="s">
        <v>56</v>
      </c>
      <c r="BX5" s="2" t="s">
        <v>57</v>
      </c>
      <c r="BY5" s="2" t="s">
        <v>587</v>
      </c>
      <c r="BZ5" s="2" t="s">
        <v>58</v>
      </c>
      <c r="CA5" s="2" t="s">
        <v>59</v>
      </c>
      <c r="CB5" s="2" t="s">
        <v>60</v>
      </c>
      <c r="CC5" s="2" t="s">
        <v>61</v>
      </c>
      <c r="CD5" s="2" t="s">
        <v>62</v>
      </c>
      <c r="CE5" s="2" t="s">
        <v>63</v>
      </c>
      <c r="CF5" s="2" t="s">
        <v>63</v>
      </c>
      <c r="CG5" s="2" t="s">
        <v>64</v>
      </c>
      <c r="CH5" s="2" t="s">
        <v>65</v>
      </c>
      <c r="CI5" s="2" t="s">
        <v>923</v>
      </c>
      <c r="CJ5" s="2" t="s">
        <v>66</v>
      </c>
      <c r="CK5" s="2" t="s">
        <v>67</v>
      </c>
      <c r="CL5" s="2" t="s">
        <v>68</v>
      </c>
      <c r="CM5" s="2" t="s">
        <v>69</v>
      </c>
      <c r="CN5" s="2" t="s">
        <v>70</v>
      </c>
      <c r="CO5" s="2" t="s">
        <v>71</v>
      </c>
      <c r="CP5" s="2" t="s">
        <v>72</v>
      </c>
      <c r="CQ5" s="2" t="s">
        <v>73</v>
      </c>
      <c r="CR5" s="2" t="s">
        <v>74</v>
      </c>
      <c r="CS5" s="2" t="s">
        <v>75</v>
      </c>
      <c r="CT5" s="2" t="s">
        <v>76</v>
      </c>
      <c r="CU5" s="2" t="s">
        <v>77</v>
      </c>
      <c r="CV5" s="2" t="s">
        <v>78</v>
      </c>
      <c r="CW5" s="515" t="s">
        <v>1583</v>
      </c>
      <c r="CX5" s="515" t="s">
        <v>1584</v>
      </c>
      <c r="CY5" s="515" t="s">
        <v>1585</v>
      </c>
      <c r="CZ5" s="515" t="s">
        <v>1586</v>
      </c>
      <c r="DA5" s="515" t="s">
        <v>1583</v>
      </c>
      <c r="DB5" s="515" t="s">
        <v>1584</v>
      </c>
      <c r="DC5" s="515" t="s">
        <v>1585</v>
      </c>
      <c r="DD5" s="515" t="s">
        <v>1586</v>
      </c>
      <c r="DE5" s="515" t="s">
        <v>1587</v>
      </c>
      <c r="DF5" s="515" t="s">
        <v>1588</v>
      </c>
      <c r="DG5" s="515" t="s">
        <v>1589</v>
      </c>
      <c r="DH5" s="515" t="s">
        <v>1590</v>
      </c>
      <c r="DI5" s="515" t="s">
        <v>1591</v>
      </c>
      <c r="DJ5" s="515" t="s">
        <v>1592</v>
      </c>
      <c r="DK5" s="515" t="s">
        <v>1593</v>
      </c>
      <c r="DL5" s="515" t="s">
        <v>1594</v>
      </c>
      <c r="DM5" s="515" t="s">
        <v>1595</v>
      </c>
      <c r="DN5" s="515" t="s">
        <v>1596</v>
      </c>
      <c r="DO5" s="515" t="s">
        <v>2506</v>
      </c>
      <c r="DP5" s="515" t="s">
        <v>2507</v>
      </c>
      <c r="DQ5" s="515" t="s">
        <v>2508</v>
      </c>
      <c r="DR5" s="515" t="s">
        <v>2509</v>
      </c>
      <c r="DS5" s="515" t="s">
        <v>2510</v>
      </c>
      <c r="DT5" s="515" t="s">
        <v>2511</v>
      </c>
      <c r="DU5" s="515" t="s">
        <v>2512</v>
      </c>
      <c r="DV5" s="515" t="s">
        <v>2513</v>
      </c>
      <c r="DW5" s="515" t="s">
        <v>2514</v>
      </c>
      <c r="DX5" s="515" t="s">
        <v>2515</v>
      </c>
      <c r="DY5" s="515" t="s">
        <v>2516</v>
      </c>
      <c r="DZ5" s="515" t="s">
        <v>2517</v>
      </c>
      <c r="EA5" s="515" t="s">
        <v>2518</v>
      </c>
      <c r="EB5" s="515" t="s">
        <v>2519</v>
      </c>
      <c r="EC5" s="515" t="s">
        <v>2520</v>
      </c>
      <c r="ED5" s="515" t="s">
        <v>2521</v>
      </c>
      <c r="EE5" s="515" t="s">
        <v>2522</v>
      </c>
      <c r="EF5" s="515" t="s">
        <v>2523</v>
      </c>
      <c r="EG5" s="515" t="s">
        <v>2524</v>
      </c>
      <c r="EH5" s="515" t="s">
        <v>2525</v>
      </c>
      <c r="EI5" s="515" t="s">
        <v>2526</v>
      </c>
      <c r="EJ5" s="515" t="s">
        <v>2527</v>
      </c>
      <c r="EK5" s="515" t="s">
        <v>2528</v>
      </c>
      <c r="EL5" s="515" t="s">
        <v>2529</v>
      </c>
      <c r="EM5" s="515" t="s">
        <v>2524</v>
      </c>
      <c r="EN5" s="515" t="s">
        <v>2525</v>
      </c>
      <c r="EO5" s="515" t="s">
        <v>2526</v>
      </c>
      <c r="EP5" s="515" t="s">
        <v>2527</v>
      </c>
      <c r="EQ5" s="515" t="s">
        <v>2528</v>
      </c>
      <c r="ER5" s="515" t="s">
        <v>2529</v>
      </c>
      <c r="ES5" s="510" t="s">
        <v>2530</v>
      </c>
      <c r="ET5" s="510" t="s">
        <v>2530</v>
      </c>
      <c r="EU5" s="516" t="s">
        <v>2531</v>
      </c>
      <c r="EV5" s="516" t="s">
        <v>2532</v>
      </c>
      <c r="EW5" s="515" t="s">
        <v>2533</v>
      </c>
      <c r="EX5" s="507" t="s">
        <v>1583</v>
      </c>
      <c r="EY5" s="507" t="s">
        <v>1584</v>
      </c>
      <c r="EZ5" s="507" t="s">
        <v>1585</v>
      </c>
      <c r="FA5" s="507" t="s">
        <v>1586</v>
      </c>
      <c r="FB5" s="507" t="s">
        <v>1583</v>
      </c>
      <c r="FC5" s="507" t="s">
        <v>1584</v>
      </c>
      <c r="FD5" s="507" t="s">
        <v>1585</v>
      </c>
      <c r="FE5" s="507" t="s">
        <v>1586</v>
      </c>
      <c r="FF5" s="507" t="s">
        <v>1587</v>
      </c>
      <c r="FG5" s="507" t="s">
        <v>1588</v>
      </c>
      <c r="FH5" s="507" t="s">
        <v>1589</v>
      </c>
      <c r="FI5" s="507" t="s">
        <v>1590</v>
      </c>
      <c r="FJ5" s="507" t="s">
        <v>1591</v>
      </c>
      <c r="FK5" s="507" t="s">
        <v>1592</v>
      </c>
      <c r="FL5" s="507" t="s">
        <v>1593</v>
      </c>
      <c r="FM5" s="507" t="s">
        <v>1594</v>
      </c>
      <c r="FN5" s="510" t="s">
        <v>2755</v>
      </c>
      <c r="FO5" s="510" t="s">
        <v>2756</v>
      </c>
      <c r="FP5" s="510" t="s">
        <v>2757</v>
      </c>
      <c r="FQ5" s="510" t="s">
        <v>2758</v>
      </c>
      <c r="FR5" s="510" t="s">
        <v>2759</v>
      </c>
      <c r="FS5" s="510" t="s">
        <v>2760</v>
      </c>
      <c r="FT5" s="510" t="s">
        <v>2761</v>
      </c>
      <c r="FU5" s="510" t="s">
        <v>2762</v>
      </c>
      <c r="FV5" s="510" t="s">
        <v>2763</v>
      </c>
      <c r="FW5" s="510" t="s">
        <v>2764</v>
      </c>
      <c r="FX5" s="510" t="s">
        <v>2765</v>
      </c>
      <c r="FY5" s="510" t="s">
        <v>2766</v>
      </c>
      <c r="FZ5" s="510" t="s">
        <v>2767</v>
      </c>
      <c r="GA5" s="510" t="s">
        <v>2768</v>
      </c>
      <c r="GB5" s="510" t="s">
        <v>2518</v>
      </c>
      <c r="GC5" s="510" t="s">
        <v>2519</v>
      </c>
      <c r="GD5" s="510" t="s">
        <v>2520</v>
      </c>
      <c r="GE5" s="510" t="s">
        <v>2521</v>
      </c>
      <c r="GF5" s="510" t="s">
        <v>2522</v>
      </c>
      <c r="GG5" s="507" t="s">
        <v>2523</v>
      </c>
      <c r="GH5" s="510" t="s">
        <v>2524</v>
      </c>
      <c r="GI5" s="510" t="s">
        <v>2525</v>
      </c>
      <c r="GJ5" s="510" t="s">
        <v>2526</v>
      </c>
      <c r="GK5" s="510" t="s">
        <v>2527</v>
      </c>
      <c r="GL5" s="510" t="s">
        <v>2528</v>
      </c>
      <c r="GM5" s="521" t="s">
        <v>2529</v>
      </c>
      <c r="GN5" s="510" t="s">
        <v>2524</v>
      </c>
      <c r="GO5" s="510" t="s">
        <v>2525</v>
      </c>
      <c r="GP5" s="510" t="s">
        <v>2526</v>
      </c>
      <c r="GQ5" s="510" t="s">
        <v>2527</v>
      </c>
      <c r="GR5" s="510" t="s">
        <v>2528</v>
      </c>
      <c r="GS5" s="510" t="s">
        <v>2529</v>
      </c>
      <c r="GT5" s="510" t="s">
        <v>2530</v>
      </c>
      <c r="GU5" s="510" t="s">
        <v>2530</v>
      </c>
      <c r="GV5" s="523"/>
      <c r="GW5" s="510" t="s">
        <v>2769</v>
      </c>
      <c r="GX5" s="515" t="s">
        <v>1583</v>
      </c>
      <c r="GY5" s="515" t="s">
        <v>1584</v>
      </c>
      <c r="GZ5" s="515" t="s">
        <v>1585</v>
      </c>
      <c r="HA5" s="515" t="s">
        <v>1586</v>
      </c>
      <c r="HB5" s="515" t="s">
        <v>1583</v>
      </c>
      <c r="HC5" s="515" t="s">
        <v>1584</v>
      </c>
      <c r="HD5" s="515" t="s">
        <v>1585</v>
      </c>
      <c r="HE5" s="515" t="s">
        <v>1586</v>
      </c>
      <c r="HF5" s="515" t="s">
        <v>1587</v>
      </c>
      <c r="HG5" s="515" t="s">
        <v>1588</v>
      </c>
      <c r="HH5" s="515" t="s">
        <v>1589</v>
      </c>
      <c r="HI5" s="515" t="s">
        <v>1590</v>
      </c>
      <c r="HJ5" s="515" t="s">
        <v>1591</v>
      </c>
      <c r="HK5" s="515" t="s">
        <v>1592</v>
      </c>
      <c r="HL5" s="515" t="s">
        <v>1593</v>
      </c>
      <c r="HM5" s="515" t="s">
        <v>1594</v>
      </c>
      <c r="HN5" s="515" t="s">
        <v>2755</v>
      </c>
      <c r="HO5" s="515" t="s">
        <v>2756</v>
      </c>
      <c r="HP5" s="515" t="s">
        <v>2757</v>
      </c>
      <c r="HQ5" s="515" t="s">
        <v>2758</v>
      </c>
      <c r="HR5" s="515" t="s">
        <v>2759</v>
      </c>
      <c r="HS5" s="515" t="s">
        <v>2760</v>
      </c>
      <c r="HT5" s="515" t="s">
        <v>2761</v>
      </c>
      <c r="HU5" s="515" t="s">
        <v>2762</v>
      </c>
      <c r="HV5" s="515" t="s">
        <v>2763</v>
      </c>
      <c r="HW5" s="515" t="s">
        <v>2764</v>
      </c>
      <c r="HX5" s="515" t="s">
        <v>2855</v>
      </c>
      <c r="HY5" s="515" t="s">
        <v>2766</v>
      </c>
      <c r="HZ5" s="515" t="s">
        <v>2767</v>
      </c>
      <c r="IA5" s="515" t="s">
        <v>2768</v>
      </c>
      <c r="IB5" s="515" t="s">
        <v>2518</v>
      </c>
      <c r="IC5" s="515" t="s">
        <v>2519</v>
      </c>
      <c r="ID5" s="515" t="s">
        <v>2520</v>
      </c>
      <c r="IE5" s="515" t="s">
        <v>2521</v>
      </c>
      <c r="IF5" s="515" t="s">
        <v>2522</v>
      </c>
      <c r="IG5" s="515" t="s">
        <v>2523</v>
      </c>
      <c r="IH5" s="515" t="s">
        <v>2524</v>
      </c>
      <c r="II5" s="515" t="s">
        <v>2525</v>
      </c>
      <c r="IJ5" s="515" t="s">
        <v>2526</v>
      </c>
      <c r="IK5" s="515" t="s">
        <v>2527</v>
      </c>
      <c r="IL5" s="515" t="s">
        <v>2528</v>
      </c>
      <c r="IM5" s="515" t="s">
        <v>2529</v>
      </c>
      <c r="IN5" s="515" t="s">
        <v>2524</v>
      </c>
      <c r="IO5" s="515" t="s">
        <v>2525</v>
      </c>
      <c r="IP5" s="515" t="s">
        <v>2526</v>
      </c>
      <c r="IQ5" s="515" t="s">
        <v>2527</v>
      </c>
      <c r="IR5" s="515" t="s">
        <v>2528</v>
      </c>
      <c r="IS5" s="515" t="s">
        <v>2529</v>
      </c>
      <c r="IT5" s="510" t="s">
        <v>2530</v>
      </c>
      <c r="IU5" s="510" t="s">
        <v>2530</v>
      </c>
      <c r="IV5" s="523"/>
      <c r="IW5" s="510" t="s">
        <v>2769</v>
      </c>
      <c r="IX5" s="515" t="s">
        <v>1583</v>
      </c>
      <c r="IY5" s="515" t="s">
        <v>1584</v>
      </c>
      <c r="IZ5" s="515" t="s">
        <v>1585</v>
      </c>
      <c r="JA5" s="515" t="s">
        <v>1586</v>
      </c>
      <c r="JB5" s="515" t="s">
        <v>1583</v>
      </c>
      <c r="JC5" s="515" t="s">
        <v>1584</v>
      </c>
      <c r="JD5" s="515" t="s">
        <v>2931</v>
      </c>
      <c r="JE5" s="515" t="s">
        <v>1586</v>
      </c>
      <c r="JF5" s="515" t="s">
        <v>1591</v>
      </c>
      <c r="JG5" s="515" t="s">
        <v>1592</v>
      </c>
      <c r="JH5" s="515" t="s">
        <v>1593</v>
      </c>
      <c r="JI5" s="515" t="s">
        <v>1594</v>
      </c>
      <c r="JJ5" s="516" t="s">
        <v>2934</v>
      </c>
      <c r="JK5" s="516" t="s">
        <v>2758</v>
      </c>
      <c r="JL5" s="516" t="s">
        <v>2935</v>
      </c>
      <c r="JM5" s="516" t="s">
        <v>2936</v>
      </c>
      <c r="JN5" s="516" t="s">
        <v>2937</v>
      </c>
      <c r="JO5" s="515" t="s">
        <v>2938</v>
      </c>
      <c r="JP5" s="510" t="s">
        <v>2939</v>
      </c>
      <c r="JQ5" s="515" t="s">
        <v>2518</v>
      </c>
      <c r="JR5" s="515" t="s">
        <v>2519</v>
      </c>
      <c r="JS5" s="515" t="s">
        <v>2520</v>
      </c>
      <c r="JT5" s="515" t="s">
        <v>2521</v>
      </c>
      <c r="JU5" s="515" t="s">
        <v>2522</v>
      </c>
      <c r="JV5" s="515" t="s">
        <v>2523</v>
      </c>
      <c r="JW5" s="515" t="s">
        <v>2524</v>
      </c>
      <c r="JX5" s="515" t="s">
        <v>2525</v>
      </c>
      <c r="JY5" s="515" t="s">
        <v>2526</v>
      </c>
      <c r="JZ5" s="515" t="s">
        <v>2527</v>
      </c>
      <c r="KA5" s="515" t="s">
        <v>2528</v>
      </c>
      <c r="KB5" s="515" t="s">
        <v>2529</v>
      </c>
      <c r="KC5" s="515" t="s">
        <v>2524</v>
      </c>
      <c r="KD5" s="515" t="s">
        <v>2525</v>
      </c>
      <c r="KE5" s="515" t="s">
        <v>2526</v>
      </c>
      <c r="KF5" s="515" t="s">
        <v>2527</v>
      </c>
      <c r="KG5" s="515" t="s">
        <v>2528</v>
      </c>
      <c r="KH5" s="515" t="s">
        <v>2529</v>
      </c>
      <c r="KI5" s="510" t="s">
        <v>2530</v>
      </c>
      <c r="KJ5" s="510" t="s">
        <v>2530</v>
      </c>
      <c r="KK5" s="515" t="s">
        <v>2940</v>
      </c>
      <c r="KL5" s="515" t="s">
        <v>2941</v>
      </c>
      <c r="KM5" s="515" t="s">
        <v>2942</v>
      </c>
    </row>
    <row r="6" spans="1:299" s="73" customFormat="1" ht="60" customHeight="1">
      <c r="A6" s="525"/>
      <c r="B6" s="524"/>
      <c r="C6" s="524"/>
      <c r="D6" s="524"/>
      <c r="E6" s="525"/>
      <c r="F6" s="524"/>
      <c r="G6" s="524"/>
      <c r="H6" s="524"/>
      <c r="I6" s="524"/>
      <c r="J6" s="524"/>
      <c r="K6" s="524"/>
      <c r="L6" s="524"/>
      <c r="M6" s="525"/>
      <c r="N6" s="527"/>
      <c r="O6" s="527"/>
      <c r="P6" s="527"/>
      <c r="Q6" s="527"/>
      <c r="R6" s="527"/>
      <c r="S6" s="527"/>
      <c r="T6" s="527"/>
      <c r="U6" s="529"/>
      <c r="V6" s="527"/>
      <c r="W6" s="527"/>
      <c r="X6" s="527"/>
      <c r="Y6" s="527"/>
      <c r="Z6" s="527"/>
      <c r="AA6" s="527"/>
      <c r="AB6" s="527"/>
      <c r="AC6" s="527"/>
      <c r="AD6" s="527"/>
      <c r="AE6" s="527"/>
      <c r="AF6" s="527"/>
      <c r="AG6" s="179" t="s">
        <v>519</v>
      </c>
      <c r="AH6" s="180" t="s">
        <v>520</v>
      </c>
      <c r="AI6" s="180" t="s">
        <v>521</v>
      </c>
      <c r="AJ6" s="511"/>
      <c r="AK6" s="511"/>
      <c r="AL6" s="511"/>
      <c r="AM6" s="139"/>
      <c r="AN6" s="139"/>
      <c r="AO6" s="139"/>
      <c r="AP6" s="139"/>
      <c r="AQ6" s="139"/>
      <c r="AR6" s="139"/>
      <c r="AS6" s="139"/>
      <c r="AT6" s="139"/>
      <c r="AU6" s="139"/>
      <c r="AV6" s="139"/>
      <c r="AW6" s="139"/>
      <c r="AX6" s="139"/>
      <c r="AY6" s="139"/>
      <c r="AZ6" s="139"/>
      <c r="BA6" s="139"/>
      <c r="BB6" s="139"/>
      <c r="BC6" s="139"/>
      <c r="BD6" s="139"/>
      <c r="BE6" s="144"/>
      <c r="BF6" s="144"/>
      <c r="BG6" s="139"/>
      <c r="BH6" s="139"/>
      <c r="BI6" s="139"/>
      <c r="BJ6" s="139"/>
      <c r="BK6" s="139"/>
      <c r="BL6" s="139"/>
      <c r="BM6" s="139"/>
      <c r="BN6" s="11" t="s">
        <v>420</v>
      </c>
      <c r="BO6" s="11" t="s">
        <v>422</v>
      </c>
      <c r="BP6" s="11" t="s">
        <v>424</v>
      </c>
      <c r="BQ6" s="11" t="s">
        <v>90</v>
      </c>
      <c r="BR6" s="11" t="s">
        <v>426</v>
      </c>
      <c r="BS6" s="11" t="s">
        <v>428</v>
      </c>
      <c r="BT6" s="11" t="s">
        <v>430</v>
      </c>
      <c r="BU6" s="11" t="s">
        <v>432</v>
      </c>
      <c r="BV6" s="11" t="s">
        <v>92</v>
      </c>
      <c r="BW6" s="11" t="s">
        <v>435</v>
      </c>
      <c r="BX6" s="11" t="s">
        <v>437</v>
      </c>
      <c r="BY6" s="11" t="s">
        <v>588</v>
      </c>
      <c r="BZ6" s="11" t="s">
        <v>91</v>
      </c>
      <c r="CA6" s="11" t="s">
        <v>440</v>
      </c>
      <c r="CB6" s="11" t="s">
        <v>442</v>
      </c>
      <c r="CC6" s="11" t="s">
        <v>93</v>
      </c>
      <c r="CD6" s="11" t="s">
        <v>94</v>
      </c>
      <c r="CE6" s="11" t="s">
        <v>446</v>
      </c>
      <c r="CF6" s="11" t="s">
        <v>922</v>
      </c>
      <c r="CG6" s="11" t="s">
        <v>448</v>
      </c>
      <c r="CH6" s="11" t="s">
        <v>450</v>
      </c>
      <c r="CI6" s="11" t="s">
        <v>924</v>
      </c>
      <c r="CJ6" s="11" t="s">
        <v>452</v>
      </c>
      <c r="CK6" s="11" t="s">
        <v>95</v>
      </c>
      <c r="CL6" s="11" t="s">
        <v>96</v>
      </c>
      <c r="CM6" s="11" t="s">
        <v>474</v>
      </c>
      <c r="CN6" s="11" t="s">
        <v>456</v>
      </c>
      <c r="CO6" s="11" t="s">
        <v>458</v>
      </c>
      <c r="CP6" s="11" t="s">
        <v>460</v>
      </c>
      <c r="CQ6" s="11" t="s">
        <v>462</v>
      </c>
      <c r="CR6" s="11" t="s">
        <v>464</v>
      </c>
      <c r="CS6" s="11" t="s">
        <v>466</v>
      </c>
      <c r="CT6" s="11" t="s">
        <v>468</v>
      </c>
      <c r="CU6" s="11" t="s">
        <v>470</v>
      </c>
      <c r="CV6" s="11" t="s">
        <v>472</v>
      </c>
      <c r="CW6" s="515"/>
      <c r="CX6" s="515"/>
      <c r="CY6" s="515"/>
      <c r="CZ6" s="515"/>
      <c r="DA6" s="515"/>
      <c r="DB6" s="515"/>
      <c r="DC6" s="515"/>
      <c r="DD6" s="515"/>
      <c r="DE6" s="515"/>
      <c r="DF6" s="515"/>
      <c r="DG6" s="515"/>
      <c r="DH6" s="515"/>
      <c r="DI6" s="515"/>
      <c r="DJ6" s="515"/>
      <c r="DK6" s="515"/>
      <c r="DL6" s="515"/>
      <c r="DM6" s="515"/>
      <c r="DN6" s="515"/>
      <c r="DO6" s="515"/>
      <c r="DP6" s="515"/>
      <c r="DQ6" s="515"/>
      <c r="DR6" s="515"/>
      <c r="DS6" s="515"/>
      <c r="DT6" s="515"/>
      <c r="DU6" s="515"/>
      <c r="DV6" s="515"/>
      <c r="DW6" s="515"/>
      <c r="DX6" s="515"/>
      <c r="DY6" s="515"/>
      <c r="DZ6" s="515"/>
      <c r="EA6" s="515"/>
      <c r="EB6" s="515"/>
      <c r="EC6" s="515"/>
      <c r="ED6" s="515"/>
      <c r="EE6" s="515"/>
      <c r="EF6" s="515"/>
      <c r="EG6" s="515"/>
      <c r="EH6" s="515"/>
      <c r="EI6" s="515"/>
      <c r="EJ6" s="515"/>
      <c r="EK6" s="515"/>
      <c r="EL6" s="515"/>
      <c r="EM6" s="515"/>
      <c r="EN6" s="515"/>
      <c r="EO6" s="515"/>
      <c r="EP6" s="515"/>
      <c r="EQ6" s="515"/>
      <c r="ER6" s="515"/>
      <c r="ES6" s="511"/>
      <c r="ET6" s="511"/>
      <c r="EU6" s="516"/>
      <c r="EV6" s="516"/>
      <c r="EW6" s="515"/>
      <c r="EX6" s="508"/>
      <c r="EY6" s="508"/>
      <c r="EZ6" s="508"/>
      <c r="FA6" s="508"/>
      <c r="FB6" s="508"/>
      <c r="FC6" s="508"/>
      <c r="FD6" s="508"/>
      <c r="FE6" s="508"/>
      <c r="FF6" s="508"/>
      <c r="FG6" s="508"/>
      <c r="FH6" s="508"/>
      <c r="FI6" s="508"/>
      <c r="FJ6" s="508"/>
      <c r="FK6" s="508"/>
      <c r="FL6" s="508"/>
      <c r="FM6" s="508"/>
      <c r="FN6" s="511"/>
      <c r="FO6" s="511"/>
      <c r="FP6" s="511"/>
      <c r="FQ6" s="511"/>
      <c r="FR6" s="511"/>
      <c r="FS6" s="511"/>
      <c r="FT6" s="511"/>
      <c r="FU6" s="511"/>
      <c r="FV6" s="511"/>
      <c r="FW6" s="511"/>
      <c r="FX6" s="511"/>
      <c r="FY6" s="511"/>
      <c r="FZ6" s="511"/>
      <c r="GA6" s="511"/>
      <c r="GB6" s="511"/>
      <c r="GC6" s="511"/>
      <c r="GD6" s="511"/>
      <c r="GE6" s="511"/>
      <c r="GF6" s="511"/>
      <c r="GG6" s="508"/>
      <c r="GH6" s="511"/>
      <c r="GI6" s="511"/>
      <c r="GJ6" s="511"/>
      <c r="GK6" s="511"/>
      <c r="GL6" s="511"/>
      <c r="GM6" s="522"/>
      <c r="GN6" s="511"/>
      <c r="GO6" s="511"/>
      <c r="GP6" s="511"/>
      <c r="GQ6" s="511"/>
      <c r="GR6" s="511"/>
      <c r="GS6" s="511"/>
      <c r="GT6" s="511"/>
      <c r="GU6" s="511"/>
      <c r="GV6" s="522"/>
      <c r="GW6" s="511"/>
      <c r="GX6" s="515"/>
      <c r="GY6" s="515"/>
      <c r="GZ6" s="515"/>
      <c r="HA6" s="515"/>
      <c r="HB6" s="515"/>
      <c r="HC6" s="515"/>
      <c r="HD6" s="515"/>
      <c r="HE6" s="515"/>
      <c r="HF6" s="515"/>
      <c r="HG6" s="515"/>
      <c r="HH6" s="515"/>
      <c r="HI6" s="515"/>
      <c r="HJ6" s="515"/>
      <c r="HK6" s="515"/>
      <c r="HL6" s="515"/>
      <c r="HM6" s="515"/>
      <c r="HN6" s="515"/>
      <c r="HO6" s="515"/>
      <c r="HP6" s="515"/>
      <c r="HQ6" s="515"/>
      <c r="HR6" s="515"/>
      <c r="HS6" s="515"/>
      <c r="HT6" s="515"/>
      <c r="HU6" s="515"/>
      <c r="HV6" s="515"/>
      <c r="HW6" s="515"/>
      <c r="HX6" s="515"/>
      <c r="HY6" s="515"/>
      <c r="HZ6" s="515"/>
      <c r="IA6" s="515"/>
      <c r="IB6" s="515"/>
      <c r="IC6" s="515"/>
      <c r="ID6" s="515"/>
      <c r="IE6" s="515"/>
      <c r="IF6" s="515"/>
      <c r="IG6" s="515"/>
      <c r="IH6" s="515"/>
      <c r="II6" s="515"/>
      <c r="IJ6" s="515"/>
      <c r="IK6" s="515"/>
      <c r="IL6" s="515"/>
      <c r="IM6" s="515"/>
      <c r="IN6" s="515"/>
      <c r="IO6" s="515"/>
      <c r="IP6" s="515"/>
      <c r="IQ6" s="515"/>
      <c r="IR6" s="515"/>
      <c r="IS6" s="515"/>
      <c r="IT6" s="511"/>
      <c r="IU6" s="511"/>
      <c r="IV6" s="522"/>
      <c r="IW6" s="511"/>
      <c r="IX6" s="515"/>
      <c r="IY6" s="515"/>
      <c r="IZ6" s="515"/>
      <c r="JA6" s="515"/>
      <c r="JB6" s="515"/>
      <c r="JC6" s="515"/>
      <c r="JD6" s="515"/>
      <c r="JE6" s="515"/>
      <c r="JF6" s="515"/>
      <c r="JG6" s="515"/>
      <c r="JH6" s="515"/>
      <c r="JI6" s="515"/>
      <c r="JJ6" s="516"/>
      <c r="JK6" s="516"/>
      <c r="JL6" s="516"/>
      <c r="JM6" s="516"/>
      <c r="JN6" s="516"/>
      <c r="JO6" s="515"/>
      <c r="JP6" s="511"/>
      <c r="JQ6" s="515"/>
      <c r="JR6" s="515"/>
      <c r="JS6" s="515"/>
      <c r="JT6" s="515"/>
      <c r="JU6" s="515"/>
      <c r="JV6" s="515"/>
      <c r="JW6" s="515"/>
      <c r="JX6" s="515"/>
      <c r="JY6" s="515"/>
      <c r="JZ6" s="515"/>
      <c r="KA6" s="515"/>
      <c r="KB6" s="515"/>
      <c r="KC6" s="515"/>
      <c r="KD6" s="515"/>
      <c r="KE6" s="515"/>
      <c r="KF6" s="515"/>
      <c r="KG6" s="515"/>
      <c r="KH6" s="515"/>
      <c r="KI6" s="511"/>
      <c r="KJ6" s="511"/>
      <c r="KK6" s="515"/>
      <c r="KL6" s="515"/>
      <c r="KM6" s="515"/>
    </row>
    <row r="7" spans="1:299">
      <c r="A7" s="74"/>
      <c r="B7" s="75" t="s">
        <v>87</v>
      </c>
      <c r="C7" s="75" t="s">
        <v>87</v>
      </c>
      <c r="D7" s="76" t="s">
        <v>119</v>
      </c>
      <c r="E7" s="77" t="s">
        <v>0</v>
      </c>
      <c r="F7" s="78" t="s">
        <v>87</v>
      </c>
      <c r="G7" s="78" t="s">
        <v>87</v>
      </c>
      <c r="H7" s="78" t="s">
        <v>87</v>
      </c>
      <c r="I7" s="78" t="s">
        <v>87</v>
      </c>
      <c r="J7" s="78" t="s">
        <v>87</v>
      </c>
      <c r="K7" s="78" t="s">
        <v>87</v>
      </c>
      <c r="L7" s="78" t="s">
        <v>87</v>
      </c>
      <c r="M7" s="79">
        <v>5381733</v>
      </c>
      <c r="N7" s="80">
        <v>99.8</v>
      </c>
      <c r="O7" s="80">
        <v>66.099999999999994</v>
      </c>
      <c r="P7" s="81">
        <v>109.863</v>
      </c>
      <c r="Q7" s="81">
        <v>110.828</v>
      </c>
      <c r="R7" s="80">
        <v>9.821303379188933</v>
      </c>
      <c r="S7" s="80">
        <v>3.7468646299094832</v>
      </c>
      <c r="T7" s="82">
        <v>13.568168009098416</v>
      </c>
      <c r="U7" s="82">
        <v>484.61705188240899</v>
      </c>
      <c r="V7" s="81">
        <v>365.034188698734</v>
      </c>
      <c r="W7" s="83">
        <v>59.6</v>
      </c>
      <c r="X7" s="84">
        <v>68.5</v>
      </c>
      <c r="Y7" s="81">
        <v>31.653225806451601</v>
      </c>
      <c r="Z7" s="81">
        <v>14.901793339026501</v>
      </c>
      <c r="AA7" s="78" t="s">
        <v>87</v>
      </c>
      <c r="AB7" s="78" t="s">
        <v>87</v>
      </c>
      <c r="AC7" s="86">
        <v>275.58035592580438</v>
      </c>
      <c r="AD7" s="86">
        <v>279.8051518309116</v>
      </c>
      <c r="AE7" s="81">
        <v>7380.8459300845725</v>
      </c>
      <c r="AF7" s="81">
        <v>6050.9068189265981</v>
      </c>
      <c r="AG7" s="81">
        <v>42.272628538056424</v>
      </c>
      <c r="AH7" s="87">
        <v>5</v>
      </c>
      <c r="AI7" s="87">
        <v>42.8</v>
      </c>
      <c r="AJ7" s="136">
        <v>1.1520452612569223</v>
      </c>
      <c r="AK7" s="134">
        <v>5.6301566800136689</v>
      </c>
      <c r="AL7" s="136">
        <v>39.493412252150016</v>
      </c>
      <c r="AM7" s="134">
        <v>23.6</v>
      </c>
      <c r="AN7" s="134">
        <v>9.4</v>
      </c>
      <c r="AO7" s="136">
        <v>119.173</v>
      </c>
      <c r="AP7" s="136">
        <v>123.161</v>
      </c>
      <c r="AQ7" s="134">
        <v>72.9394016300609</v>
      </c>
      <c r="AR7" s="134">
        <v>30.936498448699599</v>
      </c>
      <c r="AS7" s="141">
        <v>27.2</v>
      </c>
      <c r="AT7" s="141">
        <v>44</v>
      </c>
      <c r="AU7" s="134">
        <v>14.4</v>
      </c>
      <c r="AV7" s="134">
        <v>8.1999999999999993</v>
      </c>
      <c r="AW7" s="136">
        <v>107.65300000000001</v>
      </c>
      <c r="AX7" s="136">
        <v>111.718</v>
      </c>
      <c r="AY7" s="134">
        <v>79.768278230959197</v>
      </c>
      <c r="AZ7" s="134">
        <v>48.151383500059197</v>
      </c>
      <c r="BA7" s="141">
        <v>73</v>
      </c>
      <c r="BB7" s="141">
        <v>72.2</v>
      </c>
      <c r="BC7" s="137">
        <v>11.6</v>
      </c>
      <c r="BD7" s="137">
        <v>4.9000000000000004</v>
      </c>
      <c r="BE7" s="145">
        <v>98.704999999999998</v>
      </c>
      <c r="BF7" s="145">
        <v>97.808999999999997</v>
      </c>
      <c r="BG7" s="137">
        <v>67.997192783710005</v>
      </c>
      <c r="BH7" s="137">
        <v>23.8256057163813</v>
      </c>
      <c r="BI7" s="146">
        <v>67.8</v>
      </c>
      <c r="BJ7" s="146">
        <v>68.099999999999994</v>
      </c>
      <c r="BK7" s="134">
        <v>13.2</v>
      </c>
      <c r="BL7" s="134">
        <v>99.9589046513358</v>
      </c>
      <c r="BM7" s="150">
        <v>91.3</v>
      </c>
      <c r="BN7" s="6">
        <v>0.67500000000000004</v>
      </c>
      <c r="BO7" s="6">
        <v>0.34599999999999997</v>
      </c>
      <c r="BP7" s="6">
        <v>0.79800000000000004</v>
      </c>
      <c r="BQ7" s="6">
        <v>0.78700000000000003</v>
      </c>
      <c r="BR7" s="6">
        <v>2.4E-2</v>
      </c>
      <c r="BS7" s="6">
        <v>0.28799999999999998</v>
      </c>
      <c r="BT7" s="6">
        <v>0.74399999999999999</v>
      </c>
      <c r="BU7" s="6">
        <v>0.59199999999999997</v>
      </c>
      <c r="BV7" s="6">
        <v>0.67300000000000004</v>
      </c>
      <c r="BW7" s="6">
        <v>0.77400000000000002</v>
      </c>
      <c r="BX7" s="6">
        <v>0.73299999999999998</v>
      </c>
      <c r="BY7" s="6">
        <v>0.47099999999999997</v>
      </c>
      <c r="BZ7" s="6">
        <v>0.78800000000000003</v>
      </c>
      <c r="CA7" s="6">
        <v>0.84299999999999997</v>
      </c>
      <c r="CB7" s="6">
        <v>0.76300000000000001</v>
      </c>
      <c r="CC7" s="6">
        <v>0.57799999999999996</v>
      </c>
      <c r="CD7" s="6">
        <v>0.27200000000000002</v>
      </c>
      <c r="CE7" s="7">
        <v>7.7</v>
      </c>
      <c r="CF7" s="108">
        <v>0.66767933535867074</v>
      </c>
      <c r="CG7" s="6">
        <v>0.72</v>
      </c>
      <c r="CH7" s="6">
        <v>0.40200000000000002</v>
      </c>
      <c r="CI7" s="6">
        <v>0.70599999999999996</v>
      </c>
      <c r="CJ7" s="6">
        <v>0.36299999999999999</v>
      </c>
      <c r="CK7" s="6">
        <v>0.64500000000000002</v>
      </c>
      <c r="CL7" s="6">
        <v>0.28000000000000003</v>
      </c>
      <c r="CM7" s="6">
        <v>0.16300000000000001</v>
      </c>
      <c r="CN7" s="6">
        <v>0.109</v>
      </c>
      <c r="CO7" s="6">
        <v>0.56799999999999995</v>
      </c>
      <c r="CP7" s="6">
        <v>0.35599999999999998</v>
      </c>
      <c r="CQ7" s="6">
        <v>0.78400000000000003</v>
      </c>
      <c r="CR7" s="6">
        <v>0.46700000000000003</v>
      </c>
      <c r="CS7" s="6">
        <v>0.69599999999999995</v>
      </c>
      <c r="CT7" s="6">
        <v>0.745</v>
      </c>
      <c r="CU7" s="6">
        <v>0.66800000000000004</v>
      </c>
      <c r="CV7" s="6">
        <v>0.73199999999999998</v>
      </c>
      <c r="CW7" s="146">
        <v>27.175506680000002</v>
      </c>
      <c r="CX7" s="146">
        <v>25.4851229</v>
      </c>
      <c r="CY7" s="146">
        <v>37.628288060000003</v>
      </c>
      <c r="CZ7" s="146">
        <v>9.7110823629999992</v>
      </c>
      <c r="DA7" s="134">
        <v>30.3</v>
      </c>
      <c r="DB7" s="134">
        <v>19.100000000000001</v>
      </c>
      <c r="DC7" s="134">
        <v>36.4</v>
      </c>
      <c r="DD7" s="134">
        <v>14.2</v>
      </c>
      <c r="DE7" s="141">
        <v>70.400000000000006</v>
      </c>
      <c r="DF7" s="141">
        <v>26.2</v>
      </c>
      <c r="DG7" s="141">
        <v>5.3</v>
      </c>
      <c r="DH7" s="141">
        <v>11.8</v>
      </c>
      <c r="DI7" s="141">
        <v>88.3</v>
      </c>
      <c r="DJ7" s="141">
        <v>40.299999999999997</v>
      </c>
      <c r="DK7" s="141">
        <v>8.5</v>
      </c>
      <c r="DL7" s="141">
        <v>20.3</v>
      </c>
      <c r="DM7" s="345">
        <v>83</v>
      </c>
      <c r="DN7" s="345">
        <v>58</v>
      </c>
      <c r="DO7" s="346">
        <v>0.104536638202474</v>
      </c>
      <c r="DP7" s="346">
        <v>5.1252142869766502E-2</v>
      </c>
      <c r="DQ7" s="346">
        <v>4.6945701357466101</v>
      </c>
      <c r="DR7" s="346">
        <v>3.2204330927262599</v>
      </c>
      <c r="DS7" s="347">
        <v>81.391402714932099</v>
      </c>
      <c r="DT7" s="347">
        <v>85.341476957246002</v>
      </c>
      <c r="DU7" s="347">
        <v>2.2267563414695601</v>
      </c>
      <c r="DV7" s="347">
        <v>1.5914674018698201</v>
      </c>
      <c r="DW7" s="347">
        <v>3.6377228122505501</v>
      </c>
      <c r="DX7" s="347">
        <v>5.29009022624831</v>
      </c>
      <c r="DY7" s="134">
        <v>44.137931034482797</v>
      </c>
      <c r="DZ7" s="134">
        <v>32.541322314049602</v>
      </c>
      <c r="EA7" s="134">
        <v>100</v>
      </c>
      <c r="EB7" s="134">
        <v>57.541899441340782</v>
      </c>
      <c r="EC7" s="134">
        <v>100</v>
      </c>
      <c r="ED7" s="134">
        <v>97.765363128491629</v>
      </c>
      <c r="EE7" s="134">
        <v>70.949720670391059</v>
      </c>
      <c r="EF7" s="134">
        <v>41.899441340782126</v>
      </c>
      <c r="EG7" s="134">
        <v>98.882681564245814</v>
      </c>
      <c r="EH7" s="134">
        <v>61.016949152542374</v>
      </c>
      <c r="EI7" s="134">
        <v>19.774011299435028</v>
      </c>
      <c r="EJ7" s="134">
        <v>18.07909604519774</v>
      </c>
      <c r="EK7" s="134">
        <v>20.903954802259886</v>
      </c>
      <c r="EL7" s="134">
        <v>89.265536723163848</v>
      </c>
      <c r="EM7" s="134">
        <v>60.893854748603346</v>
      </c>
      <c r="EN7" s="134">
        <v>75.22935779816514</v>
      </c>
      <c r="EO7" s="134">
        <v>37.61467889908257</v>
      </c>
      <c r="EP7" s="134">
        <v>18.348623853211009</v>
      </c>
      <c r="EQ7" s="134">
        <v>66.972477064220186</v>
      </c>
      <c r="ER7" s="134">
        <v>44.036697247706428</v>
      </c>
      <c r="ES7" s="142">
        <v>55.000000000000007</v>
      </c>
      <c r="ET7" s="141">
        <v>55.000000000000007</v>
      </c>
      <c r="EU7" s="348" t="s">
        <v>87</v>
      </c>
      <c r="EV7" s="348" t="s">
        <v>87</v>
      </c>
      <c r="EW7" s="134">
        <v>51.7</v>
      </c>
      <c r="EX7" s="146">
        <v>45.281268449999999</v>
      </c>
      <c r="EY7" s="146">
        <v>28.16901408</v>
      </c>
      <c r="EZ7" s="146">
        <v>19.30505187</v>
      </c>
      <c r="FA7" s="146">
        <v>7.2446655980000001</v>
      </c>
      <c r="FB7" s="134">
        <v>43.6</v>
      </c>
      <c r="FC7" s="134">
        <v>27.8</v>
      </c>
      <c r="FD7" s="134">
        <v>18.3</v>
      </c>
      <c r="FE7" s="134">
        <v>10.3</v>
      </c>
      <c r="FF7" s="141">
        <v>96.2</v>
      </c>
      <c r="FG7" s="141">
        <v>76.900000000000006</v>
      </c>
      <c r="FH7" s="141">
        <v>23.1</v>
      </c>
      <c r="FI7" s="141">
        <v>48.2</v>
      </c>
      <c r="FJ7" s="141">
        <v>96.6</v>
      </c>
      <c r="FK7" s="141">
        <v>77.099999999999994</v>
      </c>
      <c r="FL7" s="141">
        <v>18.899999999999999</v>
      </c>
      <c r="FM7" s="141">
        <v>43.2</v>
      </c>
      <c r="FN7" s="383">
        <v>331</v>
      </c>
      <c r="FO7" s="383">
        <v>287</v>
      </c>
      <c r="FP7" s="368">
        <v>0.35307043275128303</v>
      </c>
      <c r="FQ7" s="368">
        <v>0.19674109009645099</v>
      </c>
      <c r="FR7" s="368">
        <v>3.4307628524046399</v>
      </c>
      <c r="FS7" s="368">
        <v>2.80766973195069</v>
      </c>
      <c r="FT7" s="134">
        <v>62.9145936981758</v>
      </c>
      <c r="FU7" s="134">
        <v>67.276462531794195</v>
      </c>
      <c r="FV7" s="134">
        <v>10.2913097739709</v>
      </c>
      <c r="FW7" s="134">
        <v>7.0072732507523501</v>
      </c>
      <c r="FX7" s="134">
        <v>4.2076664390309499</v>
      </c>
      <c r="FY7" s="134">
        <v>7.0463669424610202</v>
      </c>
      <c r="FZ7" s="134">
        <v>40.125391849529798</v>
      </c>
      <c r="GA7" s="134">
        <v>30.113636363636399</v>
      </c>
      <c r="GB7" s="134">
        <v>100</v>
      </c>
      <c r="GC7" s="134">
        <v>54.748603351955303</v>
      </c>
      <c r="GD7" s="134">
        <v>100</v>
      </c>
      <c r="GE7" s="134">
        <v>96.089385474860336</v>
      </c>
      <c r="GF7" s="134">
        <v>77.094972067039109</v>
      </c>
      <c r="GG7" s="134">
        <v>46.368715083798882</v>
      </c>
      <c r="GH7" s="134">
        <v>98.882681564245814</v>
      </c>
      <c r="GI7" s="134">
        <v>71.751412429378533</v>
      </c>
      <c r="GJ7" s="134">
        <v>1.1299435028248588</v>
      </c>
      <c r="GK7" s="134">
        <v>8.4745762711864394</v>
      </c>
      <c r="GL7" s="134">
        <v>22.033898305084744</v>
      </c>
      <c r="GM7" s="134">
        <v>89.830508474576277</v>
      </c>
      <c r="GN7" s="134">
        <v>68.156424581005581</v>
      </c>
      <c r="GO7" s="134">
        <v>78.688524590163937</v>
      </c>
      <c r="GP7" s="134">
        <v>1.639344262295082</v>
      </c>
      <c r="GQ7" s="134">
        <v>13.934426229508196</v>
      </c>
      <c r="GR7" s="134">
        <v>64.754098360655746</v>
      </c>
      <c r="GS7" s="134">
        <v>45.081967213114751</v>
      </c>
      <c r="GT7" s="142">
        <v>54.098360655737707</v>
      </c>
      <c r="GU7" s="142">
        <v>54.098360655737707</v>
      </c>
      <c r="GV7" s="384" t="s">
        <v>87</v>
      </c>
      <c r="GW7" s="134">
        <v>43.9</v>
      </c>
      <c r="GX7" s="146">
        <v>54.333394800000001</v>
      </c>
      <c r="GY7" s="146">
        <v>22.220173339999999</v>
      </c>
      <c r="GZ7" s="146">
        <v>17.628618849999999</v>
      </c>
      <c r="HA7" s="146">
        <v>5.8178130189999999</v>
      </c>
      <c r="HB7" s="148">
        <v>54.7</v>
      </c>
      <c r="HC7" s="148">
        <v>18.2</v>
      </c>
      <c r="HD7" s="148">
        <v>17.600000000000001</v>
      </c>
      <c r="HE7" s="148">
        <v>9.5</v>
      </c>
      <c r="HF7" s="388">
        <v>97.5</v>
      </c>
      <c r="HG7" s="388">
        <v>52.2</v>
      </c>
      <c r="HH7" s="388">
        <v>6.4</v>
      </c>
      <c r="HI7" s="388">
        <v>34.4</v>
      </c>
      <c r="HJ7" s="388">
        <v>96.2</v>
      </c>
      <c r="HK7" s="388">
        <v>55.9</v>
      </c>
      <c r="HL7" s="388">
        <v>8.1999999999999993</v>
      </c>
      <c r="HM7" s="388">
        <v>33.6</v>
      </c>
      <c r="HN7" s="149">
        <v>117</v>
      </c>
      <c r="HO7" s="149">
        <v>43</v>
      </c>
      <c r="HP7" s="390">
        <v>0.18470573377115401</v>
      </c>
      <c r="HQ7" s="390">
        <v>5.0719509318235399E-2</v>
      </c>
      <c r="HR7" s="390">
        <v>2.2281470196153101</v>
      </c>
      <c r="HS7" s="390">
        <v>0.88550247116968706</v>
      </c>
      <c r="HT7" s="148">
        <v>70.291373071795803</v>
      </c>
      <c r="HU7" s="148">
        <v>75.453047775947297</v>
      </c>
      <c r="HV7" s="148">
        <v>8.2896564789088192</v>
      </c>
      <c r="HW7" s="148">
        <v>5.7277659825430502</v>
      </c>
      <c r="HX7" s="148">
        <v>8.0448990193256709</v>
      </c>
      <c r="HY7" s="148">
        <v>9.1598765132615494</v>
      </c>
      <c r="HZ7" s="137">
        <v>40.376175548589302</v>
      </c>
      <c r="IA7" s="137">
        <v>28.719008264462801</v>
      </c>
      <c r="IB7" s="134">
        <v>100</v>
      </c>
      <c r="IC7" s="134">
        <v>1.6759776536312849</v>
      </c>
      <c r="ID7" s="134">
        <v>3.9106145251396649</v>
      </c>
      <c r="IE7" s="134">
        <v>95.530726256983243</v>
      </c>
      <c r="IF7" s="134">
        <v>74.30167597765363</v>
      </c>
      <c r="IG7" s="134">
        <v>44.134078212290504</v>
      </c>
      <c r="IH7" s="134">
        <v>98.882681564245814</v>
      </c>
      <c r="II7" s="134">
        <v>47.457627118644069</v>
      </c>
      <c r="IJ7" s="134">
        <v>42.372881355932201</v>
      </c>
      <c r="IK7" s="134">
        <v>6.7796610169491522</v>
      </c>
      <c r="IL7" s="134">
        <v>22.033898305084744</v>
      </c>
      <c r="IM7" s="134">
        <v>90.960451977401121</v>
      </c>
      <c r="IN7" s="134">
        <v>62.011173184357538</v>
      </c>
      <c r="IO7" s="134">
        <v>71.171171171171167</v>
      </c>
      <c r="IP7" s="134">
        <v>35.135135135135137</v>
      </c>
      <c r="IQ7" s="134">
        <v>11.711711711711711</v>
      </c>
      <c r="IR7" s="134">
        <v>68.468468468468473</v>
      </c>
      <c r="IS7" s="134">
        <v>43.243243243243242</v>
      </c>
      <c r="IT7" s="142">
        <v>54.098360655737707</v>
      </c>
      <c r="IU7" s="134">
        <v>54.098360655737707</v>
      </c>
      <c r="IV7" s="391" t="s">
        <v>87</v>
      </c>
      <c r="IW7" s="137">
        <v>44.6</v>
      </c>
      <c r="IX7" s="146">
        <v>53.021814280000001</v>
      </c>
      <c r="IY7" s="146">
        <v>26.034092260000001</v>
      </c>
      <c r="IZ7" s="146">
        <v>5.995947074</v>
      </c>
      <c r="JA7" s="146">
        <v>14.948146380000001</v>
      </c>
      <c r="JB7" s="134">
        <v>55.6</v>
      </c>
      <c r="JC7" s="134">
        <v>24.4</v>
      </c>
      <c r="JD7" s="134">
        <v>6.7</v>
      </c>
      <c r="JE7" s="134">
        <v>13.2</v>
      </c>
      <c r="JF7" s="146">
        <v>99.4</v>
      </c>
      <c r="JG7" s="146">
        <v>90.2</v>
      </c>
      <c r="JH7" s="146">
        <v>37.4</v>
      </c>
      <c r="JI7" s="146">
        <v>84.6</v>
      </c>
      <c r="JJ7" s="398">
        <v>463</v>
      </c>
      <c r="JK7" s="368">
        <v>0.39450924923952602</v>
      </c>
      <c r="JL7" s="368">
        <v>8.9175654853621005</v>
      </c>
      <c r="JM7" s="368">
        <v>80.893682588597898</v>
      </c>
      <c r="JN7" s="368">
        <v>4.4239568510834104</v>
      </c>
      <c r="JO7" s="134">
        <v>15.1408559562781</v>
      </c>
      <c r="JP7" s="134">
        <v>30.061983471074399</v>
      </c>
      <c r="JQ7" s="134">
        <v>100</v>
      </c>
      <c r="JR7" s="134">
        <v>64.245810055865931</v>
      </c>
      <c r="JS7" s="134">
        <v>55.865921787709496</v>
      </c>
      <c r="JT7" s="134">
        <v>68.715083798882688</v>
      </c>
      <c r="JU7" s="134">
        <v>84.357541899441344</v>
      </c>
      <c r="JV7" s="134">
        <v>51.396648044692739</v>
      </c>
      <c r="JW7" s="134">
        <v>95.530726256983243</v>
      </c>
      <c r="JX7" s="134">
        <v>17.543859649122805</v>
      </c>
      <c r="JY7" s="134">
        <v>25.730994152046783</v>
      </c>
      <c r="JZ7" s="134">
        <v>8.7719298245614024</v>
      </c>
      <c r="KA7" s="134">
        <v>28.654970760233915</v>
      </c>
      <c r="KB7" s="134">
        <v>67.836257309941516</v>
      </c>
      <c r="KC7" s="134">
        <v>90.502793296089393</v>
      </c>
      <c r="KD7" s="134">
        <v>72.839506172839506</v>
      </c>
      <c r="KE7" s="134">
        <v>27.777777777777779</v>
      </c>
      <c r="KF7" s="134">
        <v>19.1358024691358</v>
      </c>
      <c r="KG7" s="134">
        <v>77.160493827160494</v>
      </c>
      <c r="KH7" s="134">
        <v>53.703703703703709</v>
      </c>
      <c r="KI7" s="134">
        <v>54.6875</v>
      </c>
      <c r="KJ7" s="134">
        <v>54.6875</v>
      </c>
      <c r="KK7" s="348" t="s">
        <v>87</v>
      </c>
      <c r="KL7" s="348" t="s">
        <v>87</v>
      </c>
      <c r="KM7" s="134">
        <v>44.3</v>
      </c>
    </row>
    <row r="8" spans="1:299" ht="18" customHeight="1">
      <c r="A8" s="74"/>
      <c r="B8" s="75" t="s">
        <v>87</v>
      </c>
      <c r="C8" s="75" t="s">
        <v>87</v>
      </c>
      <c r="D8" s="76" t="s">
        <v>120</v>
      </c>
      <c r="E8" s="77" t="s">
        <v>1</v>
      </c>
      <c r="F8" s="78" t="s">
        <v>87</v>
      </c>
      <c r="G8" s="78" t="s">
        <v>87</v>
      </c>
      <c r="H8" s="78" t="s">
        <v>87</v>
      </c>
      <c r="I8" s="78" t="s">
        <v>87</v>
      </c>
      <c r="J8" s="78" t="s">
        <v>87</v>
      </c>
      <c r="K8" s="78" t="s">
        <v>87</v>
      </c>
      <c r="L8" s="78" t="s">
        <v>87</v>
      </c>
      <c r="M8" s="79">
        <v>1308265</v>
      </c>
      <c r="N8" s="80">
        <v>118.5</v>
      </c>
      <c r="O8" s="80">
        <v>66.900000000000006</v>
      </c>
      <c r="P8" s="81">
        <v>119.71299999999999</v>
      </c>
      <c r="Q8" s="81">
        <v>111.51600000000001</v>
      </c>
      <c r="R8" s="80">
        <v>10.972346119536128</v>
      </c>
      <c r="S8" s="80">
        <v>8.9986619090098134</v>
      </c>
      <c r="T8" s="82">
        <v>19.971008028545942</v>
      </c>
      <c r="U8" s="82">
        <v>503.280760810179</v>
      </c>
      <c r="V8" s="81">
        <v>358.47656944684701</v>
      </c>
      <c r="W8" s="81">
        <v>54.4</v>
      </c>
      <c r="X8" s="80">
        <v>64.8</v>
      </c>
      <c r="Y8" s="81">
        <v>34.5755693581781</v>
      </c>
      <c r="Z8" s="81">
        <v>11.351351351351401</v>
      </c>
      <c r="AA8" s="78" t="s">
        <v>87</v>
      </c>
      <c r="AB8" s="78" t="s">
        <v>87</v>
      </c>
      <c r="AC8" s="86">
        <v>318.65723053355703</v>
      </c>
      <c r="AD8" s="86">
        <v>299.73708665246392</v>
      </c>
      <c r="AE8" s="81">
        <v>7472.2486800563711</v>
      </c>
      <c r="AF8" s="81">
        <v>6009.8466347359854</v>
      </c>
      <c r="AG8" s="81">
        <v>12.077063897604843</v>
      </c>
      <c r="AH8" s="87">
        <v>0</v>
      </c>
      <c r="AI8" s="87">
        <v>6</v>
      </c>
      <c r="AJ8" s="136">
        <v>0.76437113275980018</v>
      </c>
      <c r="AK8" s="134">
        <v>6.5735917417342815</v>
      </c>
      <c r="AL8" s="136">
        <v>37.379659319786128</v>
      </c>
      <c r="AM8" s="134">
        <v>28.8</v>
      </c>
      <c r="AN8" s="134">
        <v>6.6</v>
      </c>
      <c r="AO8" s="136">
        <v>115.779</v>
      </c>
      <c r="AP8" s="136">
        <v>96.674999999999997</v>
      </c>
      <c r="AQ8" s="134">
        <v>70.057554932878304</v>
      </c>
      <c r="AR8" s="134">
        <v>21.795392762544701</v>
      </c>
      <c r="AS8" s="142">
        <v>23.9</v>
      </c>
      <c r="AT8" s="142">
        <v>42.5</v>
      </c>
      <c r="AU8" s="134">
        <v>20.2</v>
      </c>
      <c r="AV8" s="134">
        <v>10.1</v>
      </c>
      <c r="AW8" s="136">
        <v>141.773</v>
      </c>
      <c r="AX8" s="136">
        <v>125.124</v>
      </c>
      <c r="AY8" s="134">
        <v>95.524068066318904</v>
      </c>
      <c r="AZ8" s="134">
        <v>50.152523917445599</v>
      </c>
      <c r="BA8" s="141">
        <v>66.8</v>
      </c>
      <c r="BB8" s="141">
        <v>67.599999999999994</v>
      </c>
      <c r="BC8" s="137">
        <v>14.1</v>
      </c>
      <c r="BD8" s="137">
        <v>4</v>
      </c>
      <c r="BE8" s="145">
        <v>126.17</v>
      </c>
      <c r="BF8" s="145">
        <v>111.753</v>
      </c>
      <c r="BG8" s="137">
        <v>80.319501778562795</v>
      </c>
      <c r="BH8" s="137">
        <v>27.900360052708599</v>
      </c>
      <c r="BI8" s="146">
        <v>57.1</v>
      </c>
      <c r="BJ8" s="146">
        <v>61.7</v>
      </c>
      <c r="BK8" s="134">
        <v>13.6</v>
      </c>
      <c r="BL8" s="134">
        <v>107.094414284013</v>
      </c>
      <c r="BM8" s="136">
        <v>90.6</v>
      </c>
      <c r="BN8" s="6">
        <v>0.73299999999999998</v>
      </c>
      <c r="BO8" s="6">
        <v>0.32800000000000001</v>
      </c>
      <c r="BP8" s="6">
        <v>0.77400000000000002</v>
      </c>
      <c r="BQ8" s="6">
        <v>0.80300000000000005</v>
      </c>
      <c r="BR8" s="6">
        <v>4.3999999999999997E-2</v>
      </c>
      <c r="BS8" s="6">
        <v>0.34399999999999997</v>
      </c>
      <c r="BT8" s="6">
        <v>0.73599999999999999</v>
      </c>
      <c r="BU8" s="6">
        <v>0.60099999999999998</v>
      </c>
      <c r="BV8" s="6">
        <v>0.64900000000000002</v>
      </c>
      <c r="BW8" s="6">
        <v>0.76400000000000001</v>
      </c>
      <c r="BX8" s="6">
        <v>0.7</v>
      </c>
      <c r="BY8" s="6">
        <v>0.54200000000000004</v>
      </c>
      <c r="BZ8" s="6">
        <v>0.77300000000000002</v>
      </c>
      <c r="CA8" s="6">
        <v>0.76800000000000002</v>
      </c>
      <c r="CB8" s="6">
        <v>0.80200000000000005</v>
      </c>
      <c r="CC8" s="6">
        <v>0.68100000000000005</v>
      </c>
      <c r="CD8" s="6">
        <v>0.224</v>
      </c>
      <c r="CE8" s="7">
        <v>8.1</v>
      </c>
      <c r="CF8" s="108">
        <v>0.69205465587044535</v>
      </c>
      <c r="CG8" s="6">
        <v>0.56799999999999995</v>
      </c>
      <c r="CH8" s="6">
        <v>0.47899999999999998</v>
      </c>
      <c r="CI8" s="6">
        <v>0.68100000000000005</v>
      </c>
      <c r="CJ8" s="6">
        <v>0.48899999999999999</v>
      </c>
      <c r="CK8" s="6">
        <v>0.70499999999999996</v>
      </c>
      <c r="CL8" s="6">
        <v>0.23699999999999999</v>
      </c>
      <c r="CM8" s="6">
        <v>0.13800000000000001</v>
      </c>
      <c r="CN8" s="6">
        <v>5.8999999999999997E-2</v>
      </c>
      <c r="CO8" s="6">
        <v>0.52100000000000002</v>
      </c>
      <c r="CP8" s="6">
        <v>0.442</v>
      </c>
      <c r="CQ8" s="6">
        <v>0.65300000000000002</v>
      </c>
      <c r="CR8" s="6">
        <v>0.47299999999999998</v>
      </c>
      <c r="CS8" s="6">
        <v>0.63400000000000001</v>
      </c>
      <c r="CT8" s="6">
        <v>0.74199999999999999</v>
      </c>
      <c r="CU8" s="6">
        <v>0.625</v>
      </c>
      <c r="CV8" s="6">
        <v>0.73199999999999998</v>
      </c>
      <c r="CW8" s="134">
        <v>20.84958821</v>
      </c>
      <c r="CX8" s="134">
        <v>30.125704379999998</v>
      </c>
      <c r="CY8" s="134">
        <v>38.404854790000002</v>
      </c>
      <c r="CZ8" s="134">
        <v>10.61985262</v>
      </c>
      <c r="DA8" s="134">
        <v>25.9</v>
      </c>
      <c r="DB8" s="134">
        <v>18.3</v>
      </c>
      <c r="DC8" s="134">
        <v>41.8</v>
      </c>
      <c r="DD8" s="134">
        <v>14</v>
      </c>
      <c r="DE8" s="142">
        <v>69.3</v>
      </c>
      <c r="DF8" s="142">
        <v>23.8</v>
      </c>
      <c r="DG8" s="142">
        <v>6.1</v>
      </c>
      <c r="DH8" s="142">
        <v>15.3</v>
      </c>
      <c r="DI8" s="142">
        <v>92.5</v>
      </c>
      <c r="DJ8" s="142">
        <v>40.1</v>
      </c>
      <c r="DK8" s="142">
        <v>10.1</v>
      </c>
      <c r="DL8" s="142">
        <v>18.899999999999999</v>
      </c>
      <c r="DM8" s="345">
        <v>21</v>
      </c>
      <c r="DN8" s="345">
        <v>20</v>
      </c>
      <c r="DO8" s="346">
        <v>4.6201570853409001E-2</v>
      </c>
      <c r="DP8" s="346">
        <v>3.1876573905836598E-2</v>
      </c>
      <c r="DQ8" s="346">
        <v>2.75229357798165</v>
      </c>
      <c r="DR8" s="346">
        <v>2.31481481481481</v>
      </c>
      <c r="DS8" s="347">
        <v>86.107470511140207</v>
      </c>
      <c r="DT8" s="347">
        <v>88.5416666666667</v>
      </c>
      <c r="DU8" s="347">
        <v>1.67865707434053</v>
      </c>
      <c r="DV8" s="347">
        <v>1.3770679927321401</v>
      </c>
      <c r="DW8" s="347">
        <v>8.5685335839525401</v>
      </c>
      <c r="DX8" s="347">
        <v>12.057228649651201</v>
      </c>
      <c r="DY8" s="134">
        <v>54.6875</v>
      </c>
      <c r="DZ8" s="134">
        <v>47.598253275109201</v>
      </c>
      <c r="EA8" s="134">
        <v>100</v>
      </c>
      <c r="EB8" s="134">
        <v>80</v>
      </c>
      <c r="EC8" s="134">
        <v>100</v>
      </c>
      <c r="ED8" s="134">
        <v>100</v>
      </c>
      <c r="EE8" s="134">
        <v>100</v>
      </c>
      <c r="EF8" s="134">
        <v>60</v>
      </c>
      <c r="EG8" s="134">
        <v>100</v>
      </c>
      <c r="EH8" s="134">
        <v>75</v>
      </c>
      <c r="EI8" s="134">
        <v>2.5</v>
      </c>
      <c r="EJ8" s="134">
        <v>50</v>
      </c>
      <c r="EK8" s="134">
        <v>7.5</v>
      </c>
      <c r="EL8" s="134">
        <v>95</v>
      </c>
      <c r="EM8" s="134">
        <v>32.5</v>
      </c>
      <c r="EN8" s="134">
        <v>84.615384615384613</v>
      </c>
      <c r="EO8" s="134">
        <v>38.461538461538467</v>
      </c>
      <c r="EP8" s="134">
        <v>46.153846153846153</v>
      </c>
      <c r="EQ8" s="134">
        <v>61.53846153846154</v>
      </c>
      <c r="ER8" s="134">
        <v>69.230769230769226</v>
      </c>
      <c r="ES8" s="142">
        <v>65</v>
      </c>
      <c r="ET8" s="141">
        <v>65</v>
      </c>
      <c r="EU8" s="348" t="s">
        <v>87</v>
      </c>
      <c r="EV8" s="348" t="s">
        <v>87</v>
      </c>
      <c r="EW8" s="349">
        <v>58.7</v>
      </c>
      <c r="EX8" s="134">
        <v>41.091539130000001</v>
      </c>
      <c r="EY8" s="134">
        <v>30.031764370000001</v>
      </c>
      <c r="EZ8" s="134">
        <v>21.253248630000002</v>
      </c>
      <c r="FA8" s="134">
        <v>7.6234478780000003</v>
      </c>
      <c r="FB8" s="134">
        <v>43.9</v>
      </c>
      <c r="FC8" s="134">
        <v>26.5</v>
      </c>
      <c r="FD8" s="134">
        <v>19.899999999999999</v>
      </c>
      <c r="FE8" s="134">
        <v>9.6999999999999993</v>
      </c>
      <c r="FF8" s="142">
        <v>94</v>
      </c>
      <c r="FG8" s="142">
        <v>70.2</v>
      </c>
      <c r="FH8" s="142">
        <v>16.3</v>
      </c>
      <c r="FI8" s="142">
        <v>50</v>
      </c>
      <c r="FJ8" s="142">
        <v>93.2</v>
      </c>
      <c r="FK8" s="142">
        <v>73.7</v>
      </c>
      <c r="FL8" s="142">
        <v>16</v>
      </c>
      <c r="FM8" s="142">
        <v>43.7</v>
      </c>
      <c r="FN8" s="383">
        <v>148</v>
      </c>
      <c r="FO8" s="383">
        <v>157</v>
      </c>
      <c r="FP8" s="368">
        <v>0.25670823721228703</v>
      </c>
      <c r="FQ8" s="368">
        <v>0.18085682360124</v>
      </c>
      <c r="FR8" s="368">
        <v>2.63579697239537</v>
      </c>
      <c r="FS8" s="368">
        <v>3.0929866036249001</v>
      </c>
      <c r="FT8" s="134">
        <v>77.168299198575198</v>
      </c>
      <c r="FU8" s="134">
        <v>80.732860520094604</v>
      </c>
      <c r="FV8" s="134">
        <v>9.7393023780202306</v>
      </c>
      <c r="FW8" s="134">
        <v>5.8473199783432603</v>
      </c>
      <c r="FX8" s="134">
        <v>10.255440688419601</v>
      </c>
      <c r="FY8" s="134">
        <v>15.8276075245076</v>
      </c>
      <c r="FZ8" s="134">
        <v>51.0416666666667</v>
      </c>
      <c r="GA8" s="134">
        <v>44.104803493449801</v>
      </c>
      <c r="GB8" s="134">
        <v>100</v>
      </c>
      <c r="GC8" s="134">
        <v>80</v>
      </c>
      <c r="GD8" s="134">
        <v>100</v>
      </c>
      <c r="GE8" s="134">
        <v>100</v>
      </c>
      <c r="GF8" s="134">
        <v>100</v>
      </c>
      <c r="GG8" s="134">
        <v>67.5</v>
      </c>
      <c r="GH8" s="134">
        <v>100</v>
      </c>
      <c r="GI8" s="134">
        <v>75</v>
      </c>
      <c r="GJ8" s="134">
        <v>0</v>
      </c>
      <c r="GK8" s="134">
        <v>50</v>
      </c>
      <c r="GL8" s="134">
        <v>7.5</v>
      </c>
      <c r="GM8" s="134">
        <v>95</v>
      </c>
      <c r="GN8" s="134">
        <v>62.5</v>
      </c>
      <c r="GO8" s="134">
        <v>88</v>
      </c>
      <c r="GP8" s="134">
        <v>0</v>
      </c>
      <c r="GQ8" s="134">
        <v>36</v>
      </c>
      <c r="GR8" s="134">
        <v>60</v>
      </c>
      <c r="GS8" s="134">
        <v>68</v>
      </c>
      <c r="GT8" s="142">
        <v>65.573770491803273</v>
      </c>
      <c r="GU8" s="142">
        <v>65.573770491803273</v>
      </c>
      <c r="GV8" s="385" t="s">
        <v>87</v>
      </c>
      <c r="GW8" s="134">
        <v>48.7</v>
      </c>
      <c r="GX8" s="146">
        <v>46.989174560000002</v>
      </c>
      <c r="GY8" s="146">
        <v>23.071718539999999</v>
      </c>
      <c r="GZ8" s="146">
        <v>22.428958049999999</v>
      </c>
      <c r="HA8" s="146">
        <v>7.5101488500000002</v>
      </c>
      <c r="HB8" s="148">
        <v>58</v>
      </c>
      <c r="HC8" s="148">
        <v>15.8</v>
      </c>
      <c r="HD8" s="148">
        <v>17.399999999999999</v>
      </c>
      <c r="HE8" s="148">
        <v>8.8000000000000007</v>
      </c>
      <c r="HF8" s="142">
        <v>92.7</v>
      </c>
      <c r="HG8" s="142">
        <v>46.3</v>
      </c>
      <c r="HH8" s="142">
        <v>5.5</v>
      </c>
      <c r="HI8" s="142">
        <v>28.9</v>
      </c>
      <c r="HJ8" s="142">
        <v>95.3</v>
      </c>
      <c r="HK8" s="142">
        <v>53.3</v>
      </c>
      <c r="HL8" s="142">
        <v>5.2</v>
      </c>
      <c r="HM8" s="142">
        <v>29.4</v>
      </c>
      <c r="HN8" s="149">
        <v>74</v>
      </c>
      <c r="HO8" s="149">
        <v>33</v>
      </c>
      <c r="HP8" s="390">
        <v>0.18153272495339001</v>
      </c>
      <c r="HQ8" s="390">
        <v>6.2475151928210397E-2</v>
      </c>
      <c r="HR8" s="390">
        <v>1.65548098434004</v>
      </c>
      <c r="HS8" s="390">
        <v>0.83396512509476906</v>
      </c>
      <c r="HT8" s="148">
        <v>78.836689038031295</v>
      </c>
      <c r="HU8" s="148">
        <v>84.508466009603197</v>
      </c>
      <c r="HV8" s="148">
        <v>10.9655578451575</v>
      </c>
      <c r="HW8" s="148">
        <v>7.4913386721190403</v>
      </c>
      <c r="HX8" s="148">
        <v>19.050643130079099</v>
      </c>
      <c r="HY8" s="148">
        <v>20.591095085686501</v>
      </c>
      <c r="HZ8" s="137">
        <v>48.6979166666667</v>
      </c>
      <c r="IA8" s="137">
        <v>40.174672489083001</v>
      </c>
      <c r="IB8" s="134">
        <v>100</v>
      </c>
      <c r="IC8" s="134">
        <v>0</v>
      </c>
      <c r="ID8" s="134">
        <v>5</v>
      </c>
      <c r="IE8" s="134">
        <v>100</v>
      </c>
      <c r="IF8" s="134">
        <v>95</v>
      </c>
      <c r="IG8" s="134">
        <v>57.499999999999993</v>
      </c>
      <c r="IH8" s="134">
        <v>100</v>
      </c>
      <c r="II8" s="134">
        <v>65</v>
      </c>
      <c r="IJ8" s="134">
        <v>12.5</v>
      </c>
      <c r="IK8" s="134">
        <v>42.5</v>
      </c>
      <c r="IL8" s="134">
        <v>7.5</v>
      </c>
      <c r="IM8" s="134">
        <v>92.5</v>
      </c>
      <c r="IN8" s="134">
        <v>55.000000000000007</v>
      </c>
      <c r="IO8" s="134">
        <v>81.818181818181827</v>
      </c>
      <c r="IP8" s="134">
        <v>18.181818181818183</v>
      </c>
      <c r="IQ8" s="134">
        <v>22.727272727272727</v>
      </c>
      <c r="IR8" s="134">
        <v>54.54545454545454</v>
      </c>
      <c r="IS8" s="134">
        <v>63.636363636363633</v>
      </c>
      <c r="IT8" s="142">
        <v>65.573770491803273</v>
      </c>
      <c r="IU8" s="134">
        <v>65.573770491803273</v>
      </c>
      <c r="IV8" s="392" t="s">
        <v>87</v>
      </c>
      <c r="IW8" s="137">
        <v>46</v>
      </c>
      <c r="IX8" s="134">
        <v>56.112224449999999</v>
      </c>
      <c r="IY8" s="134">
        <v>30.26052104</v>
      </c>
      <c r="IZ8" s="134">
        <v>5.1102204410000001</v>
      </c>
      <c r="JA8" s="134">
        <v>8.5170340679999992</v>
      </c>
      <c r="JB8" s="134">
        <v>56.9</v>
      </c>
      <c r="JC8" s="134">
        <v>27.3</v>
      </c>
      <c r="JD8" s="134">
        <v>7.5</v>
      </c>
      <c r="JE8" s="134">
        <v>8.3000000000000007</v>
      </c>
      <c r="JF8" s="134">
        <v>99.6</v>
      </c>
      <c r="JG8" s="134">
        <v>87.6</v>
      </c>
      <c r="JH8" s="134">
        <v>29.5</v>
      </c>
      <c r="JI8" s="134">
        <v>74.900000000000006</v>
      </c>
      <c r="JJ8" s="398">
        <v>129</v>
      </c>
      <c r="JK8" s="368">
        <v>0.32771059851641099</v>
      </c>
      <c r="JL8" s="368">
        <v>5.5555555555555598</v>
      </c>
      <c r="JM8" s="368">
        <v>93.669250645994794</v>
      </c>
      <c r="JN8" s="368">
        <v>5.8987907732954001</v>
      </c>
      <c r="JO8" s="134">
        <v>19.9837498896052</v>
      </c>
      <c r="JP8" s="134">
        <v>36.462882096069897</v>
      </c>
      <c r="JQ8" s="134">
        <v>100</v>
      </c>
      <c r="JR8" s="134">
        <v>87.5</v>
      </c>
      <c r="JS8" s="134">
        <v>50</v>
      </c>
      <c r="JT8" s="134">
        <v>77.5</v>
      </c>
      <c r="JU8" s="134">
        <v>95</v>
      </c>
      <c r="JV8" s="134">
        <v>75</v>
      </c>
      <c r="JW8" s="134">
        <v>100</v>
      </c>
      <c r="JX8" s="134">
        <v>75</v>
      </c>
      <c r="JY8" s="134">
        <v>5</v>
      </c>
      <c r="JZ8" s="134">
        <v>42.5</v>
      </c>
      <c r="KA8" s="134">
        <v>7.5</v>
      </c>
      <c r="KB8" s="134">
        <v>75</v>
      </c>
      <c r="KC8" s="134">
        <v>75</v>
      </c>
      <c r="KD8" s="134">
        <v>73.333333333333329</v>
      </c>
      <c r="KE8" s="134">
        <v>20</v>
      </c>
      <c r="KF8" s="134">
        <v>43.333333333333336</v>
      </c>
      <c r="KG8" s="134">
        <v>83.333333333333343</v>
      </c>
      <c r="KH8" s="134">
        <v>63.333333333333329</v>
      </c>
      <c r="KI8" s="134">
        <v>67.1875</v>
      </c>
      <c r="KJ8" s="134">
        <v>67.1875</v>
      </c>
      <c r="KK8" s="348" t="s">
        <v>87</v>
      </c>
      <c r="KL8" s="348" t="s">
        <v>87</v>
      </c>
      <c r="KM8" s="349">
        <v>53.8</v>
      </c>
    </row>
    <row r="9" spans="1:299" ht="18" customHeight="1">
      <c r="A9" s="74"/>
      <c r="B9" s="75" t="s">
        <v>87</v>
      </c>
      <c r="C9" s="75" t="s">
        <v>87</v>
      </c>
      <c r="D9" s="76" t="s">
        <v>121</v>
      </c>
      <c r="E9" s="77" t="s">
        <v>2</v>
      </c>
      <c r="F9" s="78" t="s">
        <v>87</v>
      </c>
      <c r="G9" s="78" t="s">
        <v>87</v>
      </c>
      <c r="H9" s="78" t="s">
        <v>87</v>
      </c>
      <c r="I9" s="78" t="s">
        <v>87</v>
      </c>
      <c r="J9" s="78" t="s">
        <v>87</v>
      </c>
      <c r="K9" s="78" t="s">
        <v>87</v>
      </c>
      <c r="L9" s="78" t="s">
        <v>87</v>
      </c>
      <c r="M9" s="79">
        <v>1279594</v>
      </c>
      <c r="N9" s="80">
        <v>96.5</v>
      </c>
      <c r="O9" s="80">
        <v>60.8</v>
      </c>
      <c r="P9" s="81">
        <v>101.31399999999999</v>
      </c>
      <c r="Q9" s="81">
        <v>99.94</v>
      </c>
      <c r="R9" s="80">
        <v>11.242093156986774</v>
      </c>
      <c r="S9" s="80">
        <v>7.8953421506612997</v>
      </c>
      <c r="T9" s="82">
        <v>19.137435307648072</v>
      </c>
      <c r="U9" s="82">
        <v>431.66339407703401</v>
      </c>
      <c r="V9" s="81">
        <v>319.74293474602302</v>
      </c>
      <c r="W9" s="85" t="s">
        <v>88</v>
      </c>
      <c r="X9" s="88" t="s">
        <v>88</v>
      </c>
      <c r="Y9" s="81">
        <v>34.249471458773797</v>
      </c>
      <c r="Z9" s="81">
        <v>8.7786259541984695</v>
      </c>
      <c r="AA9" s="78" t="s">
        <v>87</v>
      </c>
      <c r="AB9" s="78" t="s">
        <v>87</v>
      </c>
      <c r="AC9" s="86">
        <v>299.1376011834501</v>
      </c>
      <c r="AD9" s="86">
        <v>286.14533765448726</v>
      </c>
      <c r="AE9" s="81">
        <v>6626.158784844918</v>
      </c>
      <c r="AF9" s="81">
        <v>6132.0287275991186</v>
      </c>
      <c r="AG9" s="81">
        <v>22.507138983146216</v>
      </c>
      <c r="AH9" s="87">
        <v>0</v>
      </c>
      <c r="AI9" s="87">
        <v>19</v>
      </c>
      <c r="AJ9" s="136">
        <v>1.0940970339029412</v>
      </c>
      <c r="AK9" s="134">
        <v>5.5486349576506298</v>
      </c>
      <c r="AL9" s="136">
        <v>33.530166599718349</v>
      </c>
      <c r="AM9" s="134">
        <v>21.6</v>
      </c>
      <c r="AN9" s="134">
        <v>5.5</v>
      </c>
      <c r="AO9" s="136">
        <v>95.5</v>
      </c>
      <c r="AP9" s="136">
        <v>83.807000000000002</v>
      </c>
      <c r="AQ9" s="134">
        <v>54.432193563351603</v>
      </c>
      <c r="AR9" s="134">
        <v>24.385293250798899</v>
      </c>
      <c r="AS9" s="143" t="s">
        <v>88</v>
      </c>
      <c r="AT9" s="143" t="s">
        <v>88</v>
      </c>
      <c r="AU9" s="134">
        <v>15.8</v>
      </c>
      <c r="AV9" s="134">
        <v>7.6</v>
      </c>
      <c r="AW9" s="136">
        <v>114.73099999999999</v>
      </c>
      <c r="AX9" s="136">
        <v>120.011</v>
      </c>
      <c r="AY9" s="134">
        <v>74.291222996240705</v>
      </c>
      <c r="AZ9" s="134">
        <v>43.567208531029202</v>
      </c>
      <c r="BA9" s="143" t="s">
        <v>88</v>
      </c>
      <c r="BB9" s="143" t="s">
        <v>88</v>
      </c>
      <c r="BC9" s="137">
        <v>11.8</v>
      </c>
      <c r="BD9" s="137">
        <v>4.4000000000000004</v>
      </c>
      <c r="BE9" s="145">
        <v>95.727000000000004</v>
      </c>
      <c r="BF9" s="145">
        <v>96.129000000000005</v>
      </c>
      <c r="BG9" s="137">
        <v>71.647151772244101</v>
      </c>
      <c r="BH9" s="137">
        <v>24.525918079063501</v>
      </c>
      <c r="BI9" s="147" t="s">
        <v>88</v>
      </c>
      <c r="BJ9" s="147" t="s">
        <v>88</v>
      </c>
      <c r="BK9" s="134">
        <v>10.8</v>
      </c>
      <c r="BL9" s="134">
        <v>91.775654166265198</v>
      </c>
      <c r="BM9" s="151" t="s">
        <v>88</v>
      </c>
      <c r="BN9" s="6">
        <v>0.80600000000000005</v>
      </c>
      <c r="BO9" s="6">
        <v>0.42099999999999999</v>
      </c>
      <c r="BP9" s="6">
        <v>0.72099999999999997</v>
      </c>
      <c r="BQ9" s="6">
        <v>0.745</v>
      </c>
      <c r="BR9" s="6">
        <v>0.03</v>
      </c>
      <c r="BS9" s="6">
        <v>0.28000000000000003</v>
      </c>
      <c r="BT9" s="6">
        <v>0.71199999999999997</v>
      </c>
      <c r="BU9" s="6">
        <v>0.63200000000000001</v>
      </c>
      <c r="BV9" s="6">
        <v>0.73799999999999999</v>
      </c>
      <c r="BW9" s="6">
        <v>0.80800000000000005</v>
      </c>
      <c r="BX9" s="6">
        <v>0.73199999999999998</v>
      </c>
      <c r="BY9" s="6">
        <v>0.51900000000000002</v>
      </c>
      <c r="BZ9" s="6">
        <v>0.75900000000000001</v>
      </c>
      <c r="CA9" s="6">
        <v>0.72199999999999998</v>
      </c>
      <c r="CB9" s="6">
        <v>0.68100000000000005</v>
      </c>
      <c r="CC9" s="6">
        <v>0.68899999999999995</v>
      </c>
      <c r="CD9" s="6">
        <v>0.19500000000000001</v>
      </c>
      <c r="CE9" s="7">
        <v>7.4</v>
      </c>
      <c r="CF9" s="108">
        <v>0.65554502369668244</v>
      </c>
      <c r="CG9" s="6">
        <v>0.67800000000000005</v>
      </c>
      <c r="CH9" s="6">
        <v>0.32200000000000001</v>
      </c>
      <c r="CI9" s="6">
        <v>0.76500000000000001</v>
      </c>
      <c r="CJ9" s="6">
        <v>0.46700000000000003</v>
      </c>
      <c r="CK9" s="6">
        <v>0.69599999999999995</v>
      </c>
      <c r="CL9" s="6">
        <v>0.34499999999999997</v>
      </c>
      <c r="CM9" s="6">
        <v>0.14099999999999999</v>
      </c>
      <c r="CN9" s="6">
        <v>5.8999999999999997E-2</v>
      </c>
      <c r="CO9" s="6">
        <v>0.44400000000000001</v>
      </c>
      <c r="CP9" s="6">
        <v>0.35699999999999998</v>
      </c>
      <c r="CQ9" s="6">
        <v>0.77600000000000002</v>
      </c>
      <c r="CR9" s="6">
        <v>0.42899999999999999</v>
      </c>
      <c r="CS9" s="6">
        <v>0.66500000000000004</v>
      </c>
      <c r="CT9" s="6">
        <v>0.73599999999999999</v>
      </c>
      <c r="CU9" s="6">
        <v>0.69699999999999995</v>
      </c>
      <c r="CV9" s="6">
        <v>0.79100000000000004</v>
      </c>
      <c r="CW9" s="147" t="s">
        <v>88</v>
      </c>
      <c r="CX9" s="147" t="s">
        <v>88</v>
      </c>
      <c r="CY9" s="147" t="s">
        <v>88</v>
      </c>
      <c r="CZ9" s="147" t="s">
        <v>88</v>
      </c>
      <c r="DA9" s="134">
        <v>28.9</v>
      </c>
      <c r="DB9" s="134">
        <v>17.3</v>
      </c>
      <c r="DC9" s="134">
        <v>39.799999999999997</v>
      </c>
      <c r="DD9" s="134">
        <v>14.1</v>
      </c>
      <c r="DE9" s="143" t="s">
        <v>88</v>
      </c>
      <c r="DF9" s="143" t="s">
        <v>88</v>
      </c>
      <c r="DG9" s="143" t="s">
        <v>88</v>
      </c>
      <c r="DH9" s="143" t="s">
        <v>88</v>
      </c>
      <c r="DI9" s="143" t="s">
        <v>88</v>
      </c>
      <c r="DJ9" s="143" t="s">
        <v>88</v>
      </c>
      <c r="DK9" s="143" t="s">
        <v>88</v>
      </c>
      <c r="DL9" s="143" t="s">
        <v>88</v>
      </c>
      <c r="DM9" s="345">
        <v>75</v>
      </c>
      <c r="DN9" s="345">
        <v>52</v>
      </c>
      <c r="DO9" s="346">
        <v>0.13009991673605301</v>
      </c>
      <c r="DP9" s="346">
        <v>6.2221052253718302E-2</v>
      </c>
      <c r="DQ9" s="346">
        <v>5.0778605280974896</v>
      </c>
      <c r="DR9" s="346">
        <v>2.89049471928849</v>
      </c>
      <c r="DS9" s="347">
        <v>90.318212593094103</v>
      </c>
      <c r="DT9" s="347">
        <v>94.552529182879397</v>
      </c>
      <c r="DU9" s="347">
        <v>2.5621010269220101</v>
      </c>
      <c r="DV9" s="347">
        <v>2.1526090962392201</v>
      </c>
      <c r="DW9" s="347">
        <v>9.3537585158384999</v>
      </c>
      <c r="DX9" s="347">
        <v>15.8515783816623</v>
      </c>
      <c r="DY9" s="134">
        <v>58.267716535433102</v>
      </c>
      <c r="DZ9" s="134">
        <v>51.025056947608199</v>
      </c>
      <c r="EA9" s="134">
        <v>100</v>
      </c>
      <c r="EB9" s="134">
        <v>84.848484848484844</v>
      </c>
      <c r="EC9" s="134">
        <v>100</v>
      </c>
      <c r="ED9" s="134">
        <v>78.787878787878782</v>
      </c>
      <c r="EE9" s="134">
        <v>100</v>
      </c>
      <c r="EF9" s="134">
        <v>27.27272727272727</v>
      </c>
      <c r="EG9" s="134">
        <v>100</v>
      </c>
      <c r="EH9" s="134">
        <v>100</v>
      </c>
      <c r="EI9" s="134">
        <v>15.151515151515152</v>
      </c>
      <c r="EJ9" s="134">
        <v>24.242424242424242</v>
      </c>
      <c r="EK9" s="134">
        <v>6.0606060606060606</v>
      </c>
      <c r="EL9" s="134">
        <v>96.969696969696969</v>
      </c>
      <c r="EM9" s="134">
        <v>12.121212121212121</v>
      </c>
      <c r="EN9" s="134">
        <v>75</v>
      </c>
      <c r="EO9" s="134">
        <v>75</v>
      </c>
      <c r="EP9" s="134">
        <v>25</v>
      </c>
      <c r="EQ9" s="134">
        <v>0</v>
      </c>
      <c r="ER9" s="134">
        <v>50</v>
      </c>
      <c r="ES9" s="142">
        <v>63.333333333333329</v>
      </c>
      <c r="ET9" s="141">
        <v>63.333333333333329</v>
      </c>
      <c r="EU9" s="348" t="s">
        <v>87</v>
      </c>
      <c r="EV9" s="348" t="s">
        <v>87</v>
      </c>
      <c r="EW9" s="349">
        <v>73.7</v>
      </c>
      <c r="EX9" s="147" t="s">
        <v>88</v>
      </c>
      <c r="EY9" s="147" t="s">
        <v>88</v>
      </c>
      <c r="EZ9" s="147" t="s">
        <v>88</v>
      </c>
      <c r="FA9" s="147" t="s">
        <v>88</v>
      </c>
      <c r="FB9" s="134">
        <v>46.4</v>
      </c>
      <c r="FC9" s="134">
        <v>26.8</v>
      </c>
      <c r="FD9" s="134">
        <v>17.8</v>
      </c>
      <c r="FE9" s="134">
        <v>8.9</v>
      </c>
      <c r="FF9" s="143" t="s">
        <v>88</v>
      </c>
      <c r="FG9" s="143" t="s">
        <v>88</v>
      </c>
      <c r="FH9" s="143" t="s">
        <v>88</v>
      </c>
      <c r="FI9" s="143" t="s">
        <v>88</v>
      </c>
      <c r="FJ9" s="143" t="s">
        <v>88</v>
      </c>
      <c r="FK9" s="143" t="s">
        <v>88</v>
      </c>
      <c r="FL9" s="143" t="s">
        <v>88</v>
      </c>
      <c r="FM9" s="143" t="s">
        <v>88</v>
      </c>
      <c r="FN9" s="383">
        <v>222</v>
      </c>
      <c r="FO9" s="383">
        <v>165</v>
      </c>
      <c r="FP9" s="368">
        <v>0.41221033868092699</v>
      </c>
      <c r="FQ9" s="368">
        <v>0.21468162065107099</v>
      </c>
      <c r="FR9" s="368">
        <v>5.6330880487185997</v>
      </c>
      <c r="FS9" s="368">
        <v>4.5417010734929804</v>
      </c>
      <c r="FT9" s="134">
        <v>80.334940370464395</v>
      </c>
      <c r="FU9" s="134">
        <v>84.282961739609107</v>
      </c>
      <c r="FV9" s="134">
        <v>7.3176619132501504</v>
      </c>
      <c r="FW9" s="134">
        <v>4.7268989565172097</v>
      </c>
      <c r="FX9" s="134">
        <v>9.4307378468881105</v>
      </c>
      <c r="FY9" s="134">
        <v>16.035002453442999</v>
      </c>
      <c r="FZ9" s="134">
        <v>50.656167979002603</v>
      </c>
      <c r="GA9" s="134">
        <v>41.685649202733501</v>
      </c>
      <c r="GB9" s="134">
        <v>100</v>
      </c>
      <c r="GC9" s="134">
        <v>69.696969696969703</v>
      </c>
      <c r="GD9" s="134">
        <v>100</v>
      </c>
      <c r="GE9" s="134">
        <v>69.696969696969703</v>
      </c>
      <c r="GF9" s="134">
        <v>100</v>
      </c>
      <c r="GG9" s="134">
        <v>27.27272727272727</v>
      </c>
      <c r="GH9" s="134">
        <v>96.969696969696969</v>
      </c>
      <c r="GI9" s="134">
        <v>100</v>
      </c>
      <c r="GJ9" s="134">
        <v>3.125</v>
      </c>
      <c r="GK9" s="134">
        <v>12.5</v>
      </c>
      <c r="GL9" s="134">
        <v>6.25</v>
      </c>
      <c r="GM9" s="134">
        <v>93.75</v>
      </c>
      <c r="GN9" s="134">
        <v>12.121212121212121</v>
      </c>
      <c r="GO9" s="134">
        <v>100</v>
      </c>
      <c r="GP9" s="134">
        <v>0</v>
      </c>
      <c r="GQ9" s="134">
        <v>0</v>
      </c>
      <c r="GR9" s="134">
        <v>0</v>
      </c>
      <c r="GS9" s="134">
        <v>50</v>
      </c>
      <c r="GT9" s="142">
        <v>63.934426229508205</v>
      </c>
      <c r="GU9" s="142">
        <v>63.934426229508205</v>
      </c>
      <c r="GV9" s="385" t="s">
        <v>87</v>
      </c>
      <c r="GW9" s="134">
        <v>77.7</v>
      </c>
      <c r="GX9" s="147" t="s">
        <v>88</v>
      </c>
      <c r="GY9" s="147" t="s">
        <v>88</v>
      </c>
      <c r="GZ9" s="147" t="s">
        <v>88</v>
      </c>
      <c r="HA9" s="147" t="s">
        <v>88</v>
      </c>
      <c r="HB9" s="148">
        <v>60.4</v>
      </c>
      <c r="HC9" s="148">
        <v>16.7</v>
      </c>
      <c r="HD9" s="148">
        <v>14.3</v>
      </c>
      <c r="HE9" s="148">
        <v>8.6</v>
      </c>
      <c r="HF9" s="389" t="s">
        <v>88</v>
      </c>
      <c r="HG9" s="389" t="s">
        <v>88</v>
      </c>
      <c r="HH9" s="389" t="s">
        <v>88</v>
      </c>
      <c r="HI9" s="389" t="s">
        <v>88</v>
      </c>
      <c r="HJ9" s="389" t="s">
        <v>88</v>
      </c>
      <c r="HK9" s="389" t="s">
        <v>88</v>
      </c>
      <c r="HL9" s="389" t="s">
        <v>88</v>
      </c>
      <c r="HM9" s="389" t="s">
        <v>88</v>
      </c>
      <c r="HN9" s="149">
        <v>132</v>
      </c>
      <c r="HO9" s="149">
        <v>38</v>
      </c>
      <c r="HP9" s="390">
        <v>0.35581432961345599</v>
      </c>
      <c r="HQ9" s="390">
        <v>8.3160083160083206E-2</v>
      </c>
      <c r="HR9" s="390">
        <v>5.0037907505686103</v>
      </c>
      <c r="HS9" s="390">
        <v>1.93877551020408</v>
      </c>
      <c r="HT9" s="148">
        <v>86.959818043972703</v>
      </c>
      <c r="HU9" s="148">
        <v>92.806122448979593</v>
      </c>
      <c r="HV9" s="148">
        <v>7.1108954660628596</v>
      </c>
      <c r="HW9" s="148">
        <v>4.2893095524674498</v>
      </c>
      <c r="HX9" s="148">
        <v>16.2730312098704</v>
      </c>
      <c r="HY9" s="148">
        <v>18.083897675883598</v>
      </c>
      <c r="HZ9" s="137">
        <v>47.7690288713911</v>
      </c>
      <c r="IA9" s="137">
        <v>36.218678815489803</v>
      </c>
      <c r="IB9" s="134">
        <v>100</v>
      </c>
      <c r="IC9" s="134">
        <v>0</v>
      </c>
      <c r="ID9" s="134">
        <v>6.0606060606060606</v>
      </c>
      <c r="IE9" s="134">
        <v>54.54545454545454</v>
      </c>
      <c r="IF9" s="134">
        <v>100</v>
      </c>
      <c r="IG9" s="134">
        <v>54.54545454545454</v>
      </c>
      <c r="IH9" s="134">
        <v>100</v>
      </c>
      <c r="II9" s="134">
        <v>100</v>
      </c>
      <c r="IJ9" s="134">
        <v>3.0303030303030303</v>
      </c>
      <c r="IK9" s="134">
        <v>12.121212121212121</v>
      </c>
      <c r="IL9" s="134">
        <v>6.0606060606060606</v>
      </c>
      <c r="IM9" s="134">
        <v>100</v>
      </c>
      <c r="IN9" s="134">
        <v>15.151515151515152</v>
      </c>
      <c r="IO9" s="134">
        <v>80</v>
      </c>
      <c r="IP9" s="134">
        <v>60</v>
      </c>
      <c r="IQ9" s="134">
        <v>0</v>
      </c>
      <c r="IR9" s="134">
        <v>0</v>
      </c>
      <c r="IS9" s="134">
        <v>40</v>
      </c>
      <c r="IT9" s="142">
        <v>63.934426229508205</v>
      </c>
      <c r="IU9" s="134">
        <v>63.934426229508205</v>
      </c>
      <c r="IV9" s="392" t="s">
        <v>87</v>
      </c>
      <c r="IW9" s="137">
        <v>82</v>
      </c>
      <c r="IX9" s="147" t="s">
        <v>88</v>
      </c>
      <c r="IY9" s="147" t="s">
        <v>88</v>
      </c>
      <c r="IZ9" s="147" t="s">
        <v>88</v>
      </c>
      <c r="JA9" s="147" t="s">
        <v>88</v>
      </c>
      <c r="JB9" s="134">
        <v>56.6</v>
      </c>
      <c r="JC9" s="134">
        <v>29.5</v>
      </c>
      <c r="JD9" s="134">
        <v>5.2</v>
      </c>
      <c r="JE9" s="134">
        <v>8.6999999999999993</v>
      </c>
      <c r="JF9" s="147" t="s">
        <v>88</v>
      </c>
      <c r="JG9" s="147" t="s">
        <v>88</v>
      </c>
      <c r="JH9" s="147" t="s">
        <v>88</v>
      </c>
      <c r="JI9" s="147" t="s">
        <v>88</v>
      </c>
      <c r="JJ9" s="398">
        <v>139</v>
      </c>
      <c r="JK9" s="368">
        <v>0.29977570738440301</v>
      </c>
      <c r="JL9" s="368">
        <v>14.1116751269036</v>
      </c>
      <c r="JM9" s="368">
        <v>96.852791878172596</v>
      </c>
      <c r="JN9" s="368">
        <v>2.1243098688750899</v>
      </c>
      <c r="JO9" s="134">
        <v>25.705684420419701</v>
      </c>
      <c r="JP9" s="134">
        <v>38.724373576309802</v>
      </c>
      <c r="JQ9" s="134">
        <v>100</v>
      </c>
      <c r="JR9" s="134">
        <v>84.848484848484844</v>
      </c>
      <c r="JS9" s="134">
        <v>48.484848484848484</v>
      </c>
      <c r="JT9" s="134">
        <v>21.212121212121211</v>
      </c>
      <c r="JU9" s="134">
        <v>93.939393939393938</v>
      </c>
      <c r="JV9" s="134">
        <v>36.363636363636367</v>
      </c>
      <c r="JW9" s="134">
        <v>100</v>
      </c>
      <c r="JX9" s="134">
        <v>93.939393939393938</v>
      </c>
      <c r="JY9" s="134">
        <v>60.606060606060609</v>
      </c>
      <c r="JZ9" s="134">
        <v>15.151515151515152</v>
      </c>
      <c r="KA9" s="134">
        <v>6.0606060606060606</v>
      </c>
      <c r="KB9" s="134">
        <v>96.969696969696969</v>
      </c>
      <c r="KC9" s="134">
        <v>27.27272727272727</v>
      </c>
      <c r="KD9" s="134">
        <v>77.777777777777786</v>
      </c>
      <c r="KE9" s="134">
        <v>55.555555555555557</v>
      </c>
      <c r="KF9" s="134">
        <v>22.222222222222221</v>
      </c>
      <c r="KG9" s="134">
        <v>33.333333333333329</v>
      </c>
      <c r="KH9" s="134">
        <v>66.666666666666657</v>
      </c>
      <c r="KI9" s="134">
        <v>67.1875</v>
      </c>
      <c r="KJ9" s="134">
        <v>67.1875</v>
      </c>
      <c r="KK9" s="348" t="s">
        <v>87</v>
      </c>
      <c r="KL9" s="348" t="s">
        <v>87</v>
      </c>
      <c r="KM9" s="349">
        <v>70.400000000000006</v>
      </c>
    </row>
    <row r="10" spans="1:299" ht="18" customHeight="1">
      <c r="A10" s="74"/>
      <c r="B10" s="75" t="s">
        <v>87</v>
      </c>
      <c r="C10" s="75" t="s">
        <v>87</v>
      </c>
      <c r="D10" s="76" t="s">
        <v>122</v>
      </c>
      <c r="E10" s="77" t="s">
        <v>3</v>
      </c>
      <c r="F10" s="78" t="s">
        <v>87</v>
      </c>
      <c r="G10" s="78" t="s">
        <v>87</v>
      </c>
      <c r="H10" s="78" t="s">
        <v>87</v>
      </c>
      <c r="I10" s="78" t="s">
        <v>87</v>
      </c>
      <c r="J10" s="78" t="s">
        <v>87</v>
      </c>
      <c r="K10" s="78" t="s">
        <v>87</v>
      </c>
      <c r="L10" s="78" t="s">
        <v>87</v>
      </c>
      <c r="M10" s="79">
        <v>2333899</v>
      </c>
      <c r="N10" s="80">
        <v>85.1</v>
      </c>
      <c r="O10" s="80">
        <v>57.4</v>
      </c>
      <c r="P10" s="81">
        <v>97.682000000000002</v>
      </c>
      <c r="Q10" s="81">
        <v>97.837000000000003</v>
      </c>
      <c r="R10" s="80">
        <v>14.83278955954323</v>
      </c>
      <c r="S10" s="80">
        <v>6.749592169657423</v>
      </c>
      <c r="T10" s="82">
        <v>21.582381729200652</v>
      </c>
      <c r="U10" s="82">
        <v>454.106740577295</v>
      </c>
      <c r="V10" s="81">
        <v>355.44121501334899</v>
      </c>
      <c r="W10" s="81">
        <v>64.900000000000006</v>
      </c>
      <c r="X10" s="80">
        <v>69.5</v>
      </c>
      <c r="Y10" s="81">
        <v>33.219178082191803</v>
      </c>
      <c r="Z10" s="81">
        <v>9.7251585623678594</v>
      </c>
      <c r="AA10" s="78" t="s">
        <v>87</v>
      </c>
      <c r="AB10" s="78" t="s">
        <v>87</v>
      </c>
      <c r="AC10" s="86">
        <v>332.0215779765125</v>
      </c>
      <c r="AD10" s="86">
        <v>286.57468934139928</v>
      </c>
      <c r="AE10" s="81">
        <v>6803.0179794911792</v>
      </c>
      <c r="AF10" s="81">
        <v>6354.0868332556493</v>
      </c>
      <c r="AG10" s="81">
        <v>15.981839831115229</v>
      </c>
      <c r="AH10" s="87">
        <v>1</v>
      </c>
      <c r="AI10" s="87">
        <v>14</v>
      </c>
      <c r="AJ10" s="136">
        <v>0.94262862274674264</v>
      </c>
      <c r="AK10" s="134">
        <v>5.8700055143774428</v>
      </c>
      <c r="AL10" s="136">
        <v>28.500804876303562</v>
      </c>
      <c r="AM10" s="134">
        <v>20</v>
      </c>
      <c r="AN10" s="134">
        <v>6.1</v>
      </c>
      <c r="AO10" s="136">
        <v>101.51300000000001</v>
      </c>
      <c r="AP10" s="136">
        <v>93.055999999999997</v>
      </c>
      <c r="AQ10" s="134">
        <v>63.295326351171298</v>
      </c>
      <c r="AR10" s="134">
        <v>27.0569932686344</v>
      </c>
      <c r="AS10" s="142">
        <v>33.1</v>
      </c>
      <c r="AT10" s="142">
        <v>53.2</v>
      </c>
      <c r="AU10" s="134">
        <v>10.9</v>
      </c>
      <c r="AV10" s="134">
        <v>8.3000000000000007</v>
      </c>
      <c r="AW10" s="136">
        <v>91.725999999999999</v>
      </c>
      <c r="AX10" s="136">
        <v>103.613</v>
      </c>
      <c r="AY10" s="134">
        <v>71.465922002865696</v>
      </c>
      <c r="AZ10" s="134">
        <v>48.092675443306</v>
      </c>
      <c r="BA10" s="141">
        <v>74.400000000000006</v>
      </c>
      <c r="BB10" s="141">
        <v>72.8</v>
      </c>
      <c r="BC10" s="137">
        <v>11.4</v>
      </c>
      <c r="BD10" s="137">
        <v>4.7</v>
      </c>
      <c r="BE10" s="145">
        <v>96.626000000000005</v>
      </c>
      <c r="BF10" s="145">
        <v>92.418000000000006</v>
      </c>
      <c r="BG10" s="137">
        <v>82.623765478161602</v>
      </c>
      <c r="BH10" s="137">
        <v>29.641579773273801</v>
      </c>
      <c r="BI10" s="146">
        <v>74.5</v>
      </c>
      <c r="BJ10" s="146">
        <v>74</v>
      </c>
      <c r="BK10" s="134">
        <v>9.6999999999999993</v>
      </c>
      <c r="BL10" s="134">
        <v>103.281845039253</v>
      </c>
      <c r="BM10" s="136">
        <v>92.3</v>
      </c>
      <c r="BN10" s="6">
        <v>0.79900000000000004</v>
      </c>
      <c r="BO10" s="6">
        <v>0.48</v>
      </c>
      <c r="BP10" s="6">
        <v>0.749</v>
      </c>
      <c r="BQ10" s="6">
        <v>0.75900000000000001</v>
      </c>
      <c r="BR10" s="6">
        <v>0.09</v>
      </c>
      <c r="BS10" s="6">
        <v>0.36299999999999999</v>
      </c>
      <c r="BT10" s="6">
        <v>0.748</v>
      </c>
      <c r="BU10" s="6">
        <v>0.68500000000000005</v>
      </c>
      <c r="BV10" s="6">
        <v>0.65600000000000003</v>
      </c>
      <c r="BW10" s="6">
        <v>0.746</v>
      </c>
      <c r="BX10" s="6">
        <v>0.64600000000000002</v>
      </c>
      <c r="BY10" s="6">
        <v>0.47599999999999998</v>
      </c>
      <c r="BZ10" s="6">
        <v>0.76500000000000001</v>
      </c>
      <c r="CA10" s="6">
        <v>0.84199999999999997</v>
      </c>
      <c r="CB10" s="6">
        <v>0.79700000000000004</v>
      </c>
      <c r="CC10" s="6">
        <v>0.7</v>
      </c>
      <c r="CD10" s="6">
        <v>0.29299999999999998</v>
      </c>
      <c r="CE10" s="7">
        <v>8</v>
      </c>
      <c r="CF10" s="108">
        <v>0.71695294996265868</v>
      </c>
      <c r="CG10" s="6">
        <v>0.68600000000000005</v>
      </c>
      <c r="CH10" s="6">
        <v>0.51800000000000002</v>
      </c>
      <c r="CI10" s="6">
        <v>0.77100000000000002</v>
      </c>
      <c r="CJ10" s="6">
        <v>0.48899999999999999</v>
      </c>
      <c r="CK10" s="6">
        <v>0.71199999999999997</v>
      </c>
      <c r="CL10" s="6">
        <v>0.24299999999999999</v>
      </c>
      <c r="CM10" s="6">
        <v>0.183</v>
      </c>
      <c r="CN10" s="6">
        <v>0.10199999999999999</v>
      </c>
      <c r="CO10" s="6">
        <v>0.48199999999999998</v>
      </c>
      <c r="CP10" s="6">
        <v>0.30599999999999999</v>
      </c>
      <c r="CQ10" s="6">
        <v>0.59899999999999998</v>
      </c>
      <c r="CR10" s="6">
        <v>0.40200000000000002</v>
      </c>
      <c r="CS10" s="6">
        <v>0.497</v>
      </c>
      <c r="CT10" s="6">
        <v>0.63400000000000001</v>
      </c>
      <c r="CU10" s="6">
        <v>0.55700000000000005</v>
      </c>
      <c r="CV10" s="6">
        <v>0.59799999999999998</v>
      </c>
      <c r="CW10" s="134">
        <v>29.480330259999999</v>
      </c>
      <c r="CX10" s="134">
        <v>24.575036430000001</v>
      </c>
      <c r="CY10" s="134">
        <v>34.458474989999999</v>
      </c>
      <c r="CZ10" s="134">
        <v>11.48615833</v>
      </c>
      <c r="DA10" s="134">
        <v>36.4</v>
      </c>
      <c r="DB10" s="134">
        <v>18.899999999999999</v>
      </c>
      <c r="DC10" s="134">
        <v>38.200000000000003</v>
      </c>
      <c r="DD10" s="134">
        <v>6.5</v>
      </c>
      <c r="DE10" s="142">
        <v>81.099999999999994</v>
      </c>
      <c r="DF10" s="142">
        <v>31.2</v>
      </c>
      <c r="DG10" s="142">
        <v>7.1</v>
      </c>
      <c r="DH10" s="142">
        <v>14.1</v>
      </c>
      <c r="DI10" s="142">
        <v>97.4</v>
      </c>
      <c r="DJ10" s="142">
        <v>45.9</v>
      </c>
      <c r="DK10" s="142">
        <v>13</v>
      </c>
      <c r="DL10" s="142">
        <v>21</v>
      </c>
      <c r="DM10" s="345">
        <v>131</v>
      </c>
      <c r="DN10" s="345">
        <v>72</v>
      </c>
      <c r="DO10" s="346">
        <v>0.12217072192638</v>
      </c>
      <c r="DP10" s="346">
        <v>4.5354616407032498E-2</v>
      </c>
      <c r="DQ10" s="346">
        <v>3.9469719795119</v>
      </c>
      <c r="DR10" s="346">
        <v>2.06659012629162</v>
      </c>
      <c r="DS10" s="347">
        <v>84.302500753238903</v>
      </c>
      <c r="DT10" s="347">
        <v>87.169919632606195</v>
      </c>
      <c r="DU10" s="347">
        <v>3.0953024891118801</v>
      </c>
      <c r="DV10" s="347">
        <v>2.1946594939180701</v>
      </c>
      <c r="DW10" s="347">
        <v>9.1372472202388106</v>
      </c>
      <c r="DX10" s="347">
        <v>17.647232503453399</v>
      </c>
      <c r="DY10" s="134">
        <v>61.724659606656601</v>
      </c>
      <c r="DZ10" s="134">
        <v>56.267409470752099</v>
      </c>
      <c r="EA10" s="134">
        <v>100</v>
      </c>
      <c r="EB10" s="134">
        <v>100</v>
      </c>
      <c r="EC10" s="134">
        <v>97.142857142857139</v>
      </c>
      <c r="ED10" s="134">
        <v>91.428571428571431</v>
      </c>
      <c r="EE10" s="134">
        <v>85.714285714285708</v>
      </c>
      <c r="EF10" s="134">
        <v>34.285714285714285</v>
      </c>
      <c r="EG10" s="134">
        <v>100</v>
      </c>
      <c r="EH10" s="134">
        <v>97.142857142857139</v>
      </c>
      <c r="EI10" s="134">
        <v>20</v>
      </c>
      <c r="EJ10" s="134">
        <v>54.285714285714285</v>
      </c>
      <c r="EK10" s="134">
        <v>0</v>
      </c>
      <c r="EL10" s="134">
        <v>97.142857142857139</v>
      </c>
      <c r="EM10" s="134">
        <v>11.428571428571429</v>
      </c>
      <c r="EN10" s="134">
        <v>100</v>
      </c>
      <c r="EO10" s="134">
        <v>25</v>
      </c>
      <c r="EP10" s="134">
        <v>0</v>
      </c>
      <c r="EQ10" s="134">
        <v>25</v>
      </c>
      <c r="ER10" s="134">
        <v>50</v>
      </c>
      <c r="ES10" s="142">
        <v>75</v>
      </c>
      <c r="ET10" s="141">
        <v>75</v>
      </c>
      <c r="EU10" s="348" t="s">
        <v>87</v>
      </c>
      <c r="EV10" s="348" t="s">
        <v>87</v>
      </c>
      <c r="EW10" s="349">
        <v>50.2</v>
      </c>
      <c r="EX10" s="134">
        <v>40.487971340000001</v>
      </c>
      <c r="EY10" s="134">
        <v>27.896263439999998</v>
      </c>
      <c r="EZ10" s="134">
        <v>18.512199280000001</v>
      </c>
      <c r="FA10" s="134">
        <v>13.086504010000001</v>
      </c>
      <c r="FB10" s="134">
        <v>48.2</v>
      </c>
      <c r="FC10" s="134">
        <v>28.9</v>
      </c>
      <c r="FD10" s="134">
        <v>17</v>
      </c>
      <c r="FE10" s="134">
        <v>5.9</v>
      </c>
      <c r="FF10" s="142">
        <v>97.3</v>
      </c>
      <c r="FG10" s="142">
        <v>79.900000000000006</v>
      </c>
      <c r="FH10" s="142">
        <v>20.399999999999999</v>
      </c>
      <c r="FI10" s="142">
        <v>61.9</v>
      </c>
      <c r="FJ10" s="142">
        <v>99.5</v>
      </c>
      <c r="FK10" s="142">
        <v>80.2</v>
      </c>
      <c r="FL10" s="142">
        <v>16.7</v>
      </c>
      <c r="FM10" s="142">
        <v>58.8</v>
      </c>
      <c r="FN10" s="383">
        <v>237</v>
      </c>
      <c r="FO10" s="383">
        <v>212</v>
      </c>
      <c r="FP10" s="368">
        <v>0.24924542787131801</v>
      </c>
      <c r="FQ10" s="368">
        <v>0.14561139615228799</v>
      </c>
      <c r="FR10" s="368">
        <v>3.0245022970903501</v>
      </c>
      <c r="FS10" s="368">
        <v>2.8399196249162801</v>
      </c>
      <c r="FT10" s="134">
        <v>83.409903011740695</v>
      </c>
      <c r="FU10" s="134">
        <v>87.019423978566607</v>
      </c>
      <c r="FV10" s="134">
        <v>8.2408741468339493</v>
      </c>
      <c r="FW10" s="134">
        <v>5.1273069447020099</v>
      </c>
      <c r="FX10" s="134">
        <v>8.8198310343302406</v>
      </c>
      <c r="FY10" s="134">
        <v>17.374633882825599</v>
      </c>
      <c r="FZ10" s="134">
        <v>54.462934947049902</v>
      </c>
      <c r="GA10" s="134">
        <v>48.189415041782702</v>
      </c>
      <c r="GB10" s="134">
        <v>100</v>
      </c>
      <c r="GC10" s="134">
        <v>77.142857142857153</v>
      </c>
      <c r="GD10" s="134">
        <v>100</v>
      </c>
      <c r="GE10" s="134">
        <v>65.714285714285708</v>
      </c>
      <c r="GF10" s="134">
        <v>88.571428571428569</v>
      </c>
      <c r="GG10" s="134">
        <v>17.142857142857142</v>
      </c>
      <c r="GH10" s="134">
        <v>91.428571428571431</v>
      </c>
      <c r="GI10" s="134">
        <v>100</v>
      </c>
      <c r="GJ10" s="134">
        <v>71.875</v>
      </c>
      <c r="GK10" s="134">
        <v>9.375</v>
      </c>
      <c r="GL10" s="134">
        <v>0</v>
      </c>
      <c r="GM10" s="134">
        <v>93.75</v>
      </c>
      <c r="GN10" s="134">
        <v>20</v>
      </c>
      <c r="GO10" s="134">
        <v>100</v>
      </c>
      <c r="GP10" s="134">
        <v>57.142857142857139</v>
      </c>
      <c r="GQ10" s="134">
        <v>0</v>
      </c>
      <c r="GR10" s="134">
        <v>14.285714285714285</v>
      </c>
      <c r="GS10" s="134">
        <v>57.142857142857139</v>
      </c>
      <c r="GT10" s="142">
        <v>77.049180327868854</v>
      </c>
      <c r="GU10" s="142">
        <v>77.049180327868854</v>
      </c>
      <c r="GV10" s="385" t="s">
        <v>87</v>
      </c>
      <c r="GW10" s="134">
        <v>38.4</v>
      </c>
      <c r="GX10" s="146">
        <v>60.155432670000003</v>
      </c>
      <c r="GY10" s="146">
        <v>15.69272157</v>
      </c>
      <c r="GZ10" s="146">
        <v>14.90061276</v>
      </c>
      <c r="HA10" s="146">
        <v>9.2512329999999992</v>
      </c>
      <c r="HB10" s="148">
        <v>65.5</v>
      </c>
      <c r="HC10" s="148">
        <v>15.9</v>
      </c>
      <c r="HD10" s="148">
        <v>13.1</v>
      </c>
      <c r="HE10" s="148">
        <v>5.5</v>
      </c>
      <c r="HF10" s="142">
        <v>99.5</v>
      </c>
      <c r="HG10" s="142">
        <v>55.9</v>
      </c>
      <c r="HH10" s="142">
        <v>7.7</v>
      </c>
      <c r="HI10" s="142">
        <v>41.2</v>
      </c>
      <c r="HJ10" s="142">
        <v>98.5</v>
      </c>
      <c r="HK10" s="142">
        <v>59.2</v>
      </c>
      <c r="HL10" s="142">
        <v>5.8</v>
      </c>
      <c r="HM10" s="142">
        <v>42.3</v>
      </c>
      <c r="HN10" s="149">
        <v>223</v>
      </c>
      <c r="HO10" s="149">
        <v>85</v>
      </c>
      <c r="HP10" s="390">
        <v>0.35993285557492399</v>
      </c>
      <c r="HQ10" s="390">
        <v>0.10253688312001601</v>
      </c>
      <c r="HR10" s="390">
        <v>4.4422310756972099</v>
      </c>
      <c r="HS10" s="390">
        <v>2.2837184309511001</v>
      </c>
      <c r="HT10" s="148">
        <v>91.015936254980105</v>
      </c>
      <c r="HU10" s="148">
        <v>96.104245029553994</v>
      </c>
      <c r="HV10" s="148">
        <v>8.1025243721350595</v>
      </c>
      <c r="HW10" s="148">
        <v>4.48990916438472</v>
      </c>
      <c r="HX10" s="148">
        <v>17.339233636967698</v>
      </c>
      <c r="HY10" s="148">
        <v>19.074568634445601</v>
      </c>
      <c r="HZ10" s="137">
        <v>55.521936459909199</v>
      </c>
      <c r="IA10" s="137">
        <v>45.821727019498603</v>
      </c>
      <c r="IB10" s="134">
        <v>100</v>
      </c>
      <c r="IC10" s="134">
        <v>0</v>
      </c>
      <c r="ID10" s="134">
        <v>0</v>
      </c>
      <c r="IE10" s="134">
        <v>40</v>
      </c>
      <c r="IF10" s="134">
        <v>91.428571428571431</v>
      </c>
      <c r="IG10" s="134">
        <v>68.571428571428569</v>
      </c>
      <c r="IH10" s="134">
        <v>100</v>
      </c>
      <c r="II10" s="134">
        <v>97.142857142857139</v>
      </c>
      <c r="IJ10" s="134">
        <v>8.5714285714285712</v>
      </c>
      <c r="IK10" s="134">
        <v>5.7142857142857144</v>
      </c>
      <c r="IL10" s="134">
        <v>0</v>
      </c>
      <c r="IM10" s="134">
        <v>100</v>
      </c>
      <c r="IN10" s="134">
        <v>11.428571428571429</v>
      </c>
      <c r="IO10" s="134">
        <v>75</v>
      </c>
      <c r="IP10" s="134">
        <v>25</v>
      </c>
      <c r="IQ10" s="134">
        <v>0</v>
      </c>
      <c r="IR10" s="134">
        <v>50</v>
      </c>
      <c r="IS10" s="134">
        <v>50</v>
      </c>
      <c r="IT10" s="142">
        <v>77.049180327868854</v>
      </c>
      <c r="IU10" s="134">
        <v>77.049180327868854</v>
      </c>
      <c r="IV10" s="392" t="s">
        <v>87</v>
      </c>
      <c r="IW10" s="137">
        <v>41.7</v>
      </c>
      <c r="IX10" s="134">
        <v>57.752161379999997</v>
      </c>
      <c r="IY10" s="134">
        <v>27.291066279999999</v>
      </c>
      <c r="IZ10" s="134">
        <v>4.524495677</v>
      </c>
      <c r="JA10" s="134">
        <v>10.432276659999999</v>
      </c>
      <c r="JB10" s="134">
        <v>59.9</v>
      </c>
      <c r="JC10" s="134">
        <v>26.6</v>
      </c>
      <c r="JD10" s="134">
        <v>5.8</v>
      </c>
      <c r="JE10" s="134">
        <v>7.7</v>
      </c>
      <c r="JF10" s="134">
        <v>99.5</v>
      </c>
      <c r="JG10" s="134">
        <v>90.7</v>
      </c>
      <c r="JH10" s="134">
        <v>38.700000000000003</v>
      </c>
      <c r="JI10" s="134">
        <v>76.8</v>
      </c>
      <c r="JJ10" s="398">
        <v>329</v>
      </c>
      <c r="JK10" s="368">
        <v>0.36586450780659202</v>
      </c>
      <c r="JL10" s="368">
        <v>8.8727076591154308</v>
      </c>
      <c r="JM10" s="368">
        <v>98.813376483279399</v>
      </c>
      <c r="JN10" s="368">
        <v>4.1234820515101598</v>
      </c>
      <c r="JO10" s="134">
        <v>27.0330235834532</v>
      </c>
      <c r="JP10" s="134">
        <v>50.835654596100298</v>
      </c>
      <c r="JQ10" s="134">
        <v>100</v>
      </c>
      <c r="JR10" s="134">
        <v>22.857142857142858</v>
      </c>
      <c r="JS10" s="134">
        <v>17.142857142857142</v>
      </c>
      <c r="JT10" s="134">
        <v>11.428571428571429</v>
      </c>
      <c r="JU10" s="134">
        <v>94.285714285714278</v>
      </c>
      <c r="JV10" s="134">
        <v>48.571428571428569</v>
      </c>
      <c r="JW10" s="134">
        <v>82.857142857142861</v>
      </c>
      <c r="JX10" s="134">
        <v>96.551724137931032</v>
      </c>
      <c r="JY10" s="134">
        <v>100</v>
      </c>
      <c r="JZ10" s="134">
        <v>6.8965517241379306</v>
      </c>
      <c r="KA10" s="134">
        <v>0</v>
      </c>
      <c r="KB10" s="134">
        <v>96.551724137931032</v>
      </c>
      <c r="KC10" s="134">
        <v>48.571428571428569</v>
      </c>
      <c r="KD10" s="134">
        <v>82.35294117647058</v>
      </c>
      <c r="KE10" s="134">
        <v>70.588235294117652</v>
      </c>
      <c r="KF10" s="134">
        <v>11.76470588235294</v>
      </c>
      <c r="KG10" s="134">
        <v>58.82352941176471</v>
      </c>
      <c r="KH10" s="134">
        <v>52.941176470588239</v>
      </c>
      <c r="KI10" s="134">
        <v>79.6875</v>
      </c>
      <c r="KJ10" s="134">
        <v>79.6875</v>
      </c>
      <c r="KK10" s="348" t="s">
        <v>87</v>
      </c>
      <c r="KL10" s="348" t="s">
        <v>87</v>
      </c>
      <c r="KM10" s="349">
        <v>46.5</v>
      </c>
    </row>
    <row r="11" spans="1:299" ht="18" customHeight="1">
      <c r="A11" s="74"/>
      <c r="B11" s="75" t="s">
        <v>87</v>
      </c>
      <c r="C11" s="75" t="s">
        <v>87</v>
      </c>
      <c r="D11" s="76" t="s">
        <v>123</v>
      </c>
      <c r="E11" s="77" t="s">
        <v>4</v>
      </c>
      <c r="F11" s="78" t="s">
        <v>87</v>
      </c>
      <c r="G11" s="78" t="s">
        <v>87</v>
      </c>
      <c r="H11" s="78" t="s">
        <v>87</v>
      </c>
      <c r="I11" s="78" t="s">
        <v>87</v>
      </c>
      <c r="J11" s="78" t="s">
        <v>87</v>
      </c>
      <c r="K11" s="78" t="s">
        <v>87</v>
      </c>
      <c r="L11" s="78" t="s">
        <v>87</v>
      </c>
      <c r="M11" s="79">
        <v>1023119</v>
      </c>
      <c r="N11" s="80">
        <v>102.2</v>
      </c>
      <c r="O11" s="80">
        <v>60.5</v>
      </c>
      <c r="P11" s="81">
        <v>110.30800000000001</v>
      </c>
      <c r="Q11" s="81">
        <v>103.137</v>
      </c>
      <c r="R11" s="80">
        <v>9.5697810029804327</v>
      </c>
      <c r="S11" s="80">
        <v>6.3172217182843076</v>
      </c>
      <c r="T11" s="82">
        <v>15.887002721264739</v>
      </c>
      <c r="U11" s="82">
        <v>504.08103041096899</v>
      </c>
      <c r="V11" s="81">
        <v>345.36413960688799</v>
      </c>
      <c r="W11" s="85" t="s">
        <v>88</v>
      </c>
      <c r="X11" s="88" t="s">
        <v>88</v>
      </c>
      <c r="Y11" s="81">
        <v>34.133333333333297</v>
      </c>
      <c r="Z11" s="81">
        <v>8.8992974238875906</v>
      </c>
      <c r="AA11" s="78" t="s">
        <v>87</v>
      </c>
      <c r="AB11" s="78" t="s">
        <v>87</v>
      </c>
      <c r="AC11" s="86">
        <v>282.62867628038794</v>
      </c>
      <c r="AD11" s="86">
        <v>269.28781158484406</v>
      </c>
      <c r="AE11" s="81">
        <v>6625.8669618219674</v>
      </c>
      <c r="AF11" s="81">
        <v>6540.9086934861079</v>
      </c>
      <c r="AG11" s="81">
        <v>23.457681853235059</v>
      </c>
      <c r="AH11" s="87">
        <v>0</v>
      </c>
      <c r="AI11" s="87">
        <v>17</v>
      </c>
      <c r="AJ11" s="136">
        <v>1.172884092661753</v>
      </c>
      <c r="AK11" s="134">
        <v>7.2327852380808091</v>
      </c>
      <c r="AL11" s="136">
        <v>24.449746314944797</v>
      </c>
      <c r="AM11" s="134">
        <v>23.8</v>
      </c>
      <c r="AN11" s="134">
        <v>3.8</v>
      </c>
      <c r="AO11" s="136">
        <v>98.658000000000001</v>
      </c>
      <c r="AP11" s="136">
        <v>89.991</v>
      </c>
      <c r="AQ11" s="134">
        <v>59.386151472571598</v>
      </c>
      <c r="AR11" s="134">
        <v>22.8728514779074</v>
      </c>
      <c r="AS11" s="142">
        <v>37.1</v>
      </c>
      <c r="AT11" s="142">
        <v>51.4</v>
      </c>
      <c r="AU11" s="134">
        <v>14.7</v>
      </c>
      <c r="AV11" s="134">
        <v>8.1</v>
      </c>
      <c r="AW11" s="136">
        <v>116.884</v>
      </c>
      <c r="AX11" s="136">
        <v>107.886</v>
      </c>
      <c r="AY11" s="134">
        <v>93.240780429868906</v>
      </c>
      <c r="AZ11" s="134">
        <v>47.017063243601399</v>
      </c>
      <c r="BA11" s="141">
        <v>79.3</v>
      </c>
      <c r="BB11" s="141">
        <v>74.7</v>
      </c>
      <c r="BC11" s="137">
        <v>16.100000000000001</v>
      </c>
      <c r="BD11" s="137">
        <v>5.7</v>
      </c>
      <c r="BE11" s="145">
        <v>139.035</v>
      </c>
      <c r="BF11" s="145">
        <v>137.559</v>
      </c>
      <c r="BG11" s="137">
        <v>99.320998999835297</v>
      </c>
      <c r="BH11" s="137">
        <v>34.021587398032999</v>
      </c>
      <c r="BI11" s="146">
        <v>73.3</v>
      </c>
      <c r="BJ11" s="146">
        <v>69.7</v>
      </c>
      <c r="BK11" s="134">
        <v>13.8</v>
      </c>
      <c r="BL11" s="134">
        <v>87.207742870499501</v>
      </c>
      <c r="BM11" s="136">
        <v>89.3</v>
      </c>
      <c r="BN11" s="6">
        <v>0.77400000000000002</v>
      </c>
      <c r="BO11" s="6">
        <v>0.35399999999999998</v>
      </c>
      <c r="BP11" s="6">
        <v>0.72399999999999998</v>
      </c>
      <c r="BQ11" s="6">
        <v>0.77100000000000002</v>
      </c>
      <c r="BR11" s="6">
        <v>2.4E-2</v>
      </c>
      <c r="BS11" s="6">
        <v>0.35899999999999999</v>
      </c>
      <c r="BT11" s="6">
        <v>0.68300000000000005</v>
      </c>
      <c r="BU11" s="6">
        <v>0.59399999999999997</v>
      </c>
      <c r="BV11" s="6">
        <v>0.63100000000000001</v>
      </c>
      <c r="BW11" s="6">
        <v>0.74299999999999999</v>
      </c>
      <c r="BX11" s="6">
        <v>0.61199999999999999</v>
      </c>
      <c r="BY11" s="6">
        <v>0.55000000000000004</v>
      </c>
      <c r="BZ11" s="6">
        <v>0.76400000000000001</v>
      </c>
      <c r="CA11" s="6">
        <v>0.69699999999999995</v>
      </c>
      <c r="CB11" s="6">
        <v>0.70899999999999996</v>
      </c>
      <c r="CC11" s="6">
        <v>0.69899999999999995</v>
      </c>
      <c r="CD11" s="6">
        <v>0.28999999999999998</v>
      </c>
      <c r="CE11" s="7">
        <v>7.9</v>
      </c>
      <c r="CF11" s="108">
        <v>0.65789473684210531</v>
      </c>
      <c r="CG11" s="6">
        <v>0.86099999999999999</v>
      </c>
      <c r="CH11" s="6">
        <v>0.315</v>
      </c>
      <c r="CI11" s="6">
        <v>0.63700000000000001</v>
      </c>
      <c r="CJ11" s="6">
        <v>0.45400000000000001</v>
      </c>
      <c r="CK11" s="6">
        <v>0.67400000000000004</v>
      </c>
      <c r="CL11" s="6">
        <v>0.29199999999999998</v>
      </c>
      <c r="CM11" s="6">
        <v>0.123</v>
      </c>
      <c r="CN11" s="6">
        <v>2.7E-2</v>
      </c>
      <c r="CO11" s="6">
        <v>0.51</v>
      </c>
      <c r="CP11" s="6">
        <v>0.316</v>
      </c>
      <c r="CQ11" s="6">
        <v>0.66300000000000003</v>
      </c>
      <c r="CR11" s="6">
        <v>0.40500000000000003</v>
      </c>
      <c r="CS11" s="6">
        <v>0.46600000000000003</v>
      </c>
      <c r="CT11" s="6">
        <v>0.66900000000000004</v>
      </c>
      <c r="CU11" s="6">
        <v>0.53500000000000003</v>
      </c>
      <c r="CV11" s="6">
        <v>0.61</v>
      </c>
      <c r="CW11" s="134">
        <v>20.948860140000001</v>
      </c>
      <c r="CX11" s="134">
        <v>29.882932839999999</v>
      </c>
      <c r="CY11" s="134">
        <v>34.257547750000001</v>
      </c>
      <c r="CZ11" s="134">
        <v>14.91065927</v>
      </c>
      <c r="DA11" s="134">
        <v>30.8</v>
      </c>
      <c r="DB11" s="134">
        <v>20.9</v>
      </c>
      <c r="DC11" s="134">
        <v>35.4</v>
      </c>
      <c r="DD11" s="134">
        <v>12.9</v>
      </c>
      <c r="DE11" s="142">
        <v>82</v>
      </c>
      <c r="DF11" s="142">
        <v>40.299999999999997</v>
      </c>
      <c r="DG11" s="142">
        <v>17.100000000000001</v>
      </c>
      <c r="DH11" s="142">
        <v>23.6</v>
      </c>
      <c r="DI11" s="142">
        <v>92.8</v>
      </c>
      <c r="DJ11" s="142">
        <v>60.9</v>
      </c>
      <c r="DK11" s="142">
        <v>15.8</v>
      </c>
      <c r="DL11" s="142">
        <v>25.7</v>
      </c>
      <c r="DM11" s="345">
        <v>30</v>
      </c>
      <c r="DN11" s="345">
        <v>19</v>
      </c>
      <c r="DO11" s="346">
        <v>8.9192805113720797E-2</v>
      </c>
      <c r="DP11" s="346">
        <v>4.1670321958066497E-2</v>
      </c>
      <c r="DQ11" s="346">
        <v>4.1724617524339402</v>
      </c>
      <c r="DR11" s="346">
        <v>2.3839397741530699</v>
      </c>
      <c r="DS11" s="347">
        <v>79.137691237830296</v>
      </c>
      <c r="DT11" s="347">
        <v>88.833124215809306</v>
      </c>
      <c r="DU11" s="347">
        <v>2.1376542292255101</v>
      </c>
      <c r="DV11" s="347">
        <v>1.7479603473988901</v>
      </c>
      <c r="DW11" s="347">
        <v>7.2544230823843501</v>
      </c>
      <c r="DX11" s="347">
        <v>10.956222208883</v>
      </c>
      <c r="DY11" s="134">
        <v>56.393442622950801</v>
      </c>
      <c r="DZ11" s="134">
        <v>50.991501416430602</v>
      </c>
      <c r="EA11" s="134">
        <v>100</v>
      </c>
      <c r="EB11" s="134">
        <v>76</v>
      </c>
      <c r="EC11" s="134">
        <v>100</v>
      </c>
      <c r="ED11" s="134">
        <v>100</v>
      </c>
      <c r="EE11" s="134">
        <v>84</v>
      </c>
      <c r="EF11" s="134">
        <v>44</v>
      </c>
      <c r="EG11" s="134">
        <v>100</v>
      </c>
      <c r="EH11" s="134">
        <v>88</v>
      </c>
      <c r="EI11" s="134">
        <v>4</v>
      </c>
      <c r="EJ11" s="134">
        <v>12</v>
      </c>
      <c r="EK11" s="134">
        <v>4</v>
      </c>
      <c r="EL11" s="134">
        <v>92</v>
      </c>
      <c r="EM11" s="134">
        <v>20</v>
      </c>
      <c r="EN11" s="134">
        <v>60</v>
      </c>
      <c r="EO11" s="134">
        <v>20</v>
      </c>
      <c r="EP11" s="134">
        <v>20</v>
      </c>
      <c r="EQ11" s="134">
        <v>80</v>
      </c>
      <c r="ER11" s="134">
        <v>20</v>
      </c>
      <c r="ES11" s="142">
        <v>60</v>
      </c>
      <c r="ET11" s="141">
        <v>48.333333333333336</v>
      </c>
      <c r="EU11" s="348" t="s">
        <v>87</v>
      </c>
      <c r="EV11" s="348" t="s">
        <v>87</v>
      </c>
      <c r="EW11" s="349">
        <v>74</v>
      </c>
      <c r="EX11" s="134">
        <v>34.94897959</v>
      </c>
      <c r="EY11" s="134">
        <v>34.94897959</v>
      </c>
      <c r="EZ11" s="134">
        <v>15.81632653</v>
      </c>
      <c r="FA11" s="134">
        <v>14.28571429</v>
      </c>
      <c r="FB11" s="134">
        <v>46.4</v>
      </c>
      <c r="FC11" s="134">
        <v>23.6</v>
      </c>
      <c r="FD11" s="134">
        <v>17.3</v>
      </c>
      <c r="FE11" s="134">
        <v>12.7</v>
      </c>
      <c r="FF11" s="142">
        <v>97.9</v>
      </c>
      <c r="FG11" s="142">
        <v>81.7</v>
      </c>
      <c r="FH11" s="142">
        <v>26.9</v>
      </c>
      <c r="FI11" s="142">
        <v>79</v>
      </c>
      <c r="FJ11" s="142">
        <v>96.1</v>
      </c>
      <c r="FK11" s="142">
        <v>83.5</v>
      </c>
      <c r="FL11" s="142">
        <v>24.4</v>
      </c>
      <c r="FM11" s="142">
        <v>60.8</v>
      </c>
      <c r="FN11" s="383">
        <v>113</v>
      </c>
      <c r="FO11" s="383">
        <v>82</v>
      </c>
      <c r="FP11" s="368">
        <v>0.28491465167292801</v>
      </c>
      <c r="FQ11" s="368">
        <v>0.145526824853142</v>
      </c>
      <c r="FR11" s="368">
        <v>3.32744405182568</v>
      </c>
      <c r="FS11" s="368">
        <v>2.7415580073553998</v>
      </c>
      <c r="FT11" s="134">
        <v>71.613663133097802</v>
      </c>
      <c r="FU11" s="134">
        <v>78.836509528585793</v>
      </c>
      <c r="FV11" s="134">
        <v>8.5625677617810894</v>
      </c>
      <c r="FW11" s="134">
        <v>5.3081796723871699</v>
      </c>
      <c r="FX11" s="134">
        <v>9.1968875131343495</v>
      </c>
      <c r="FY11" s="134">
        <v>14.3130890100706</v>
      </c>
      <c r="FZ11" s="134">
        <v>49.508196721311499</v>
      </c>
      <c r="GA11" s="134">
        <v>42.492917847025502</v>
      </c>
      <c r="GB11" s="134">
        <v>100</v>
      </c>
      <c r="GC11" s="134">
        <v>68</v>
      </c>
      <c r="GD11" s="134">
        <v>96</v>
      </c>
      <c r="GE11" s="134">
        <v>100</v>
      </c>
      <c r="GF11" s="134">
        <v>92</v>
      </c>
      <c r="GG11" s="134">
        <v>72</v>
      </c>
      <c r="GH11" s="134">
        <v>100</v>
      </c>
      <c r="GI11" s="134">
        <v>100</v>
      </c>
      <c r="GJ11" s="134">
        <v>0</v>
      </c>
      <c r="GK11" s="134">
        <v>4</v>
      </c>
      <c r="GL11" s="134">
        <v>4</v>
      </c>
      <c r="GM11" s="134">
        <v>92</v>
      </c>
      <c r="GN11" s="134">
        <v>24</v>
      </c>
      <c r="GO11" s="134">
        <v>66.666666666666657</v>
      </c>
      <c r="GP11" s="134">
        <v>0</v>
      </c>
      <c r="GQ11" s="134">
        <v>33.333333333333329</v>
      </c>
      <c r="GR11" s="134">
        <v>83.333333333333343</v>
      </c>
      <c r="GS11" s="134">
        <v>50</v>
      </c>
      <c r="GT11" s="142">
        <v>59.016393442622949</v>
      </c>
      <c r="GU11" s="142">
        <v>47.540983606557376</v>
      </c>
      <c r="GV11" s="385" t="s">
        <v>87</v>
      </c>
      <c r="GW11" s="134">
        <v>64.2</v>
      </c>
      <c r="GX11" s="146">
        <v>33.686917389999998</v>
      </c>
      <c r="GY11" s="146">
        <v>34.586949529999998</v>
      </c>
      <c r="GZ11" s="146">
        <v>15.0112504</v>
      </c>
      <c r="HA11" s="146">
        <v>16.714882670000001</v>
      </c>
      <c r="HB11" s="148">
        <v>55.2</v>
      </c>
      <c r="HC11" s="148">
        <v>16.899999999999999</v>
      </c>
      <c r="HD11" s="148">
        <v>16.600000000000001</v>
      </c>
      <c r="HE11" s="148">
        <v>11.3</v>
      </c>
      <c r="HF11" s="142">
        <v>95.8</v>
      </c>
      <c r="HG11" s="142">
        <v>78.2</v>
      </c>
      <c r="HH11" s="142">
        <v>19.399999999999999</v>
      </c>
      <c r="HI11" s="142">
        <v>58.8</v>
      </c>
      <c r="HJ11" s="142">
        <v>97.2</v>
      </c>
      <c r="HK11" s="142">
        <v>71.8</v>
      </c>
      <c r="HL11" s="142">
        <v>18.3</v>
      </c>
      <c r="HM11" s="142">
        <v>54.1</v>
      </c>
      <c r="HN11" s="149">
        <v>60</v>
      </c>
      <c r="HO11" s="149">
        <v>38</v>
      </c>
      <c r="HP11" s="390">
        <v>0.28149190710767102</v>
      </c>
      <c r="HQ11" s="390">
        <v>0.15307766677408999</v>
      </c>
      <c r="HR11" s="390">
        <v>2.9225523623964902</v>
      </c>
      <c r="HS11" s="390">
        <v>2.2686567164179099</v>
      </c>
      <c r="HT11" s="148">
        <v>78.4218217243059</v>
      </c>
      <c r="HU11" s="148">
        <v>86.567164179104495</v>
      </c>
      <c r="HV11" s="148">
        <v>9.6317147548674598</v>
      </c>
      <c r="HW11" s="148">
        <v>6.7475024170157898</v>
      </c>
      <c r="HX11" s="148">
        <v>12.147837270696501</v>
      </c>
      <c r="HY11" s="148">
        <v>12.6929773650609</v>
      </c>
      <c r="HZ11" s="137">
        <v>49.836065573770497</v>
      </c>
      <c r="IA11" s="137">
        <v>40.7932011331445</v>
      </c>
      <c r="IB11" s="134">
        <v>100</v>
      </c>
      <c r="IC11" s="134">
        <v>4</v>
      </c>
      <c r="ID11" s="134">
        <v>0</v>
      </c>
      <c r="IE11" s="134">
        <v>84</v>
      </c>
      <c r="IF11" s="134">
        <v>96</v>
      </c>
      <c r="IG11" s="134">
        <v>60</v>
      </c>
      <c r="IH11" s="134">
        <v>100</v>
      </c>
      <c r="II11" s="134">
        <v>76</v>
      </c>
      <c r="IJ11" s="134">
        <v>28.000000000000004</v>
      </c>
      <c r="IK11" s="134">
        <v>4</v>
      </c>
      <c r="IL11" s="134">
        <v>4</v>
      </c>
      <c r="IM11" s="134">
        <v>100</v>
      </c>
      <c r="IN11" s="134">
        <v>20</v>
      </c>
      <c r="IO11" s="134">
        <v>20</v>
      </c>
      <c r="IP11" s="134">
        <v>20</v>
      </c>
      <c r="IQ11" s="134">
        <v>20</v>
      </c>
      <c r="IR11" s="134">
        <v>100</v>
      </c>
      <c r="IS11" s="134">
        <v>40</v>
      </c>
      <c r="IT11" s="142">
        <v>59.016393442622949</v>
      </c>
      <c r="IU11" s="134">
        <v>47.540983606557376</v>
      </c>
      <c r="IV11" s="392" t="s">
        <v>87</v>
      </c>
      <c r="IW11" s="137">
        <v>62.2</v>
      </c>
      <c r="IX11" s="134">
        <v>40.831758030000003</v>
      </c>
      <c r="IY11" s="134">
        <v>43.95085066</v>
      </c>
      <c r="IZ11" s="134">
        <v>5.6710775050000004</v>
      </c>
      <c r="JA11" s="134">
        <v>9.5463138000000001</v>
      </c>
      <c r="JB11" s="134">
        <v>57</v>
      </c>
      <c r="JC11" s="134">
        <v>25.8</v>
      </c>
      <c r="JD11" s="134">
        <v>8.4</v>
      </c>
      <c r="JE11" s="134">
        <v>8.8000000000000007</v>
      </c>
      <c r="JF11" s="134">
        <v>98.6</v>
      </c>
      <c r="JG11" s="134">
        <v>92.8</v>
      </c>
      <c r="JH11" s="134">
        <v>32.799999999999997</v>
      </c>
      <c r="JI11" s="134">
        <v>63.9</v>
      </c>
      <c r="JJ11" s="398">
        <v>61</v>
      </c>
      <c r="JK11" s="368">
        <v>0.214185393258427</v>
      </c>
      <c r="JL11" s="368">
        <v>3.69921164342025</v>
      </c>
      <c r="JM11" s="368">
        <v>92.601576713159503</v>
      </c>
      <c r="JN11" s="368">
        <v>5.79002808988764</v>
      </c>
      <c r="JO11" s="134">
        <v>17.721670953174701</v>
      </c>
      <c r="JP11" s="134">
        <v>37.393767705382402</v>
      </c>
      <c r="JQ11" s="134">
        <v>100</v>
      </c>
      <c r="JR11" s="134">
        <v>88</v>
      </c>
      <c r="JS11" s="134">
        <v>40</v>
      </c>
      <c r="JT11" s="134">
        <v>48</v>
      </c>
      <c r="JU11" s="134">
        <v>92</v>
      </c>
      <c r="JV11" s="134">
        <v>64</v>
      </c>
      <c r="JW11" s="134">
        <v>100</v>
      </c>
      <c r="JX11" s="134">
        <v>56.000000000000007</v>
      </c>
      <c r="JY11" s="134">
        <v>4</v>
      </c>
      <c r="JZ11" s="134">
        <v>4</v>
      </c>
      <c r="KA11" s="134">
        <v>8</v>
      </c>
      <c r="KB11" s="134">
        <v>56.000000000000007</v>
      </c>
      <c r="KC11" s="134">
        <v>84</v>
      </c>
      <c r="KD11" s="134">
        <v>42.857142857142854</v>
      </c>
      <c r="KE11" s="134">
        <v>19.047619047619047</v>
      </c>
      <c r="KF11" s="134">
        <v>33.333333333333329</v>
      </c>
      <c r="KG11" s="134">
        <v>76.19047619047619</v>
      </c>
      <c r="KH11" s="134">
        <v>66.666666666666657</v>
      </c>
      <c r="KI11" s="134">
        <v>56.25</v>
      </c>
      <c r="KJ11" s="134">
        <v>45.3125</v>
      </c>
      <c r="KK11" s="348" t="s">
        <v>87</v>
      </c>
      <c r="KL11" s="348" t="s">
        <v>87</v>
      </c>
      <c r="KM11" s="349">
        <v>65</v>
      </c>
    </row>
    <row r="12" spans="1:299" ht="18" customHeight="1">
      <c r="A12" s="74"/>
      <c r="B12" s="75" t="s">
        <v>87</v>
      </c>
      <c r="C12" s="75" t="s">
        <v>87</v>
      </c>
      <c r="D12" s="76" t="s">
        <v>124</v>
      </c>
      <c r="E12" s="77" t="s">
        <v>5</v>
      </c>
      <c r="F12" s="78" t="s">
        <v>87</v>
      </c>
      <c r="G12" s="78" t="s">
        <v>87</v>
      </c>
      <c r="H12" s="78" t="s">
        <v>87</v>
      </c>
      <c r="I12" s="78" t="s">
        <v>87</v>
      </c>
      <c r="J12" s="78" t="s">
        <v>87</v>
      </c>
      <c r="K12" s="78" t="s">
        <v>87</v>
      </c>
      <c r="L12" s="78" t="s">
        <v>87</v>
      </c>
      <c r="M12" s="79">
        <v>1123891</v>
      </c>
      <c r="N12" s="80">
        <v>87</v>
      </c>
      <c r="O12" s="80">
        <v>54.3</v>
      </c>
      <c r="P12" s="81">
        <v>100.755</v>
      </c>
      <c r="Q12" s="81">
        <v>99.866</v>
      </c>
      <c r="R12" s="80">
        <v>11.070496083550914</v>
      </c>
      <c r="S12" s="80">
        <v>12.043080939947782</v>
      </c>
      <c r="T12" s="82">
        <v>23.113577023498692</v>
      </c>
      <c r="U12" s="82">
        <v>469.49764240606697</v>
      </c>
      <c r="V12" s="81">
        <v>322.03580342490602</v>
      </c>
      <c r="W12" s="81">
        <v>63.8</v>
      </c>
      <c r="X12" s="80">
        <v>65.8</v>
      </c>
      <c r="Y12" s="81">
        <v>29.951690821256001</v>
      </c>
      <c r="Z12" s="81">
        <v>7.0484581497797398</v>
      </c>
      <c r="AA12" s="78" t="s">
        <v>87</v>
      </c>
      <c r="AB12" s="78" t="s">
        <v>87</v>
      </c>
      <c r="AC12" s="86">
        <v>277.30364272907423</v>
      </c>
      <c r="AD12" s="86">
        <v>273.02362566784723</v>
      </c>
      <c r="AE12" s="81">
        <v>7097.718705706181</v>
      </c>
      <c r="AF12" s="81">
        <v>5893.2484077946046</v>
      </c>
      <c r="AG12" s="81">
        <v>22.066196810900699</v>
      </c>
      <c r="AH12" s="87">
        <v>2</v>
      </c>
      <c r="AI12" s="87">
        <v>12</v>
      </c>
      <c r="AJ12" s="136">
        <v>0.80078940039558999</v>
      </c>
      <c r="AK12" s="134">
        <v>7.9189174039119452</v>
      </c>
      <c r="AL12" s="136">
        <v>28.461389939059934</v>
      </c>
      <c r="AM12" s="134">
        <v>18.899999999999999</v>
      </c>
      <c r="AN12" s="134">
        <v>6.8</v>
      </c>
      <c r="AO12" s="136">
        <v>101.248</v>
      </c>
      <c r="AP12" s="136">
        <v>84.769000000000005</v>
      </c>
      <c r="AQ12" s="134">
        <v>62.948417078440002</v>
      </c>
      <c r="AR12" s="134">
        <v>25.193695096374899</v>
      </c>
      <c r="AS12" s="142">
        <v>28.1</v>
      </c>
      <c r="AT12" s="142">
        <v>49.1</v>
      </c>
      <c r="AU12" s="134">
        <v>12</v>
      </c>
      <c r="AV12" s="134">
        <v>7</v>
      </c>
      <c r="AW12" s="136">
        <v>91.691999999999993</v>
      </c>
      <c r="AX12" s="136">
        <v>109.735</v>
      </c>
      <c r="AY12" s="134">
        <v>71.231958333122506</v>
      </c>
      <c r="AZ12" s="134">
        <v>44.697511646283402</v>
      </c>
      <c r="BA12" s="141">
        <v>74.5</v>
      </c>
      <c r="BB12" s="141">
        <v>68.7</v>
      </c>
      <c r="BC12" s="137">
        <v>12.9</v>
      </c>
      <c r="BD12" s="137">
        <v>4.2</v>
      </c>
      <c r="BE12" s="145">
        <v>121.893</v>
      </c>
      <c r="BF12" s="145">
        <v>125.93</v>
      </c>
      <c r="BG12" s="137">
        <v>93.590462742191605</v>
      </c>
      <c r="BH12" s="137">
        <v>31.0880828154054</v>
      </c>
      <c r="BI12" s="146">
        <v>71.900000000000006</v>
      </c>
      <c r="BJ12" s="146">
        <v>69.7</v>
      </c>
      <c r="BK12" s="134">
        <v>9.1</v>
      </c>
      <c r="BL12" s="134">
        <v>89.637886514771196</v>
      </c>
      <c r="BM12" s="136">
        <v>91.6</v>
      </c>
      <c r="BN12" s="6">
        <v>0.77900000000000003</v>
      </c>
      <c r="BO12" s="6">
        <v>0.36</v>
      </c>
      <c r="BP12" s="6">
        <v>0.70599999999999996</v>
      </c>
      <c r="BQ12" s="6">
        <v>0.78</v>
      </c>
      <c r="BR12" s="6">
        <v>2.5999999999999999E-2</v>
      </c>
      <c r="BS12" s="6">
        <v>0.36399999999999999</v>
      </c>
      <c r="BT12" s="6">
        <v>0.752</v>
      </c>
      <c r="BU12" s="6">
        <v>0.59699999999999998</v>
      </c>
      <c r="BV12" s="6">
        <v>0.67900000000000005</v>
      </c>
      <c r="BW12" s="6">
        <v>0.73299999999999998</v>
      </c>
      <c r="BX12" s="6">
        <v>0.66100000000000003</v>
      </c>
      <c r="BY12" s="6">
        <v>0.45</v>
      </c>
      <c r="BZ12" s="6">
        <v>0.79500000000000004</v>
      </c>
      <c r="CA12" s="6">
        <v>0.90200000000000002</v>
      </c>
      <c r="CB12" s="6">
        <v>0.95899999999999996</v>
      </c>
      <c r="CC12" s="6">
        <v>0.64800000000000002</v>
      </c>
      <c r="CD12" s="6">
        <v>0.31900000000000001</v>
      </c>
      <c r="CE12" s="7">
        <v>8.1</v>
      </c>
      <c r="CF12" s="108">
        <v>0.72625426205552845</v>
      </c>
      <c r="CG12" s="6">
        <v>0.71199999999999997</v>
      </c>
      <c r="CH12" s="6">
        <v>0.40300000000000002</v>
      </c>
      <c r="CI12" s="6">
        <v>0.79800000000000004</v>
      </c>
      <c r="CJ12" s="6">
        <v>0.54800000000000004</v>
      </c>
      <c r="CK12" s="6">
        <v>0.77300000000000002</v>
      </c>
      <c r="CL12" s="6">
        <v>0.22</v>
      </c>
      <c r="CM12" s="6">
        <v>0.19400000000000001</v>
      </c>
      <c r="CN12" s="6">
        <v>1.7999999999999999E-2</v>
      </c>
      <c r="CO12" s="6">
        <v>0.498</v>
      </c>
      <c r="CP12" s="6">
        <v>0.309</v>
      </c>
      <c r="CQ12" s="6">
        <v>0.70299999999999996</v>
      </c>
      <c r="CR12" s="6">
        <v>0.47</v>
      </c>
      <c r="CS12" s="6">
        <v>0.52500000000000002</v>
      </c>
      <c r="CT12" s="6">
        <v>0.63600000000000001</v>
      </c>
      <c r="CU12" s="6">
        <v>0.51</v>
      </c>
      <c r="CV12" s="6">
        <v>0.64300000000000002</v>
      </c>
      <c r="CW12" s="134">
        <v>28.864569079999999</v>
      </c>
      <c r="CX12" s="134">
        <v>28.682170540000001</v>
      </c>
      <c r="CY12" s="134">
        <v>37.254901959999998</v>
      </c>
      <c r="CZ12" s="134">
        <v>5.1983584130000002</v>
      </c>
      <c r="DA12" s="134">
        <v>29</v>
      </c>
      <c r="DB12" s="134">
        <v>20.3</v>
      </c>
      <c r="DC12" s="134">
        <v>41.1</v>
      </c>
      <c r="DD12" s="134">
        <v>9.6</v>
      </c>
      <c r="DE12" s="142">
        <v>73.5</v>
      </c>
      <c r="DF12" s="142">
        <v>24.6</v>
      </c>
      <c r="DG12" s="142">
        <v>4.2</v>
      </c>
      <c r="DH12" s="142">
        <v>18.600000000000001</v>
      </c>
      <c r="DI12" s="142">
        <v>95.7</v>
      </c>
      <c r="DJ12" s="142">
        <v>29.3</v>
      </c>
      <c r="DK12" s="142">
        <v>10.4</v>
      </c>
      <c r="DL12" s="142">
        <v>24.3</v>
      </c>
      <c r="DM12" s="345">
        <v>46</v>
      </c>
      <c r="DN12" s="345">
        <v>34</v>
      </c>
      <c r="DO12" s="346">
        <v>7.2219169479550996E-2</v>
      </c>
      <c r="DP12" s="346">
        <v>4.0386762644620197E-2</v>
      </c>
      <c r="DQ12" s="346">
        <v>2.7027027027027</v>
      </c>
      <c r="DR12" s="346">
        <v>1.7763845350052201</v>
      </c>
      <c r="DS12" s="347">
        <v>86.897767332549904</v>
      </c>
      <c r="DT12" s="347">
        <v>92.110762800418001</v>
      </c>
      <c r="DU12" s="347">
        <v>2.6721092707433902</v>
      </c>
      <c r="DV12" s="347">
        <v>2.27353716770009</v>
      </c>
      <c r="DW12" s="347">
        <v>13.604796714286399</v>
      </c>
      <c r="DX12" s="347">
        <v>21.172602104098399</v>
      </c>
      <c r="DY12" s="134">
        <v>65.846153846153797</v>
      </c>
      <c r="DZ12" s="134">
        <v>58.9673913043478</v>
      </c>
      <c r="EA12" s="134">
        <v>100</v>
      </c>
      <c r="EB12" s="134">
        <v>77.142857142857153</v>
      </c>
      <c r="EC12" s="134">
        <v>97.142857142857139</v>
      </c>
      <c r="ED12" s="134">
        <v>97.142857142857139</v>
      </c>
      <c r="EE12" s="134">
        <v>88.571428571428569</v>
      </c>
      <c r="EF12" s="134">
        <v>60</v>
      </c>
      <c r="EG12" s="134">
        <v>100</v>
      </c>
      <c r="EH12" s="134">
        <v>85.714285714285708</v>
      </c>
      <c r="EI12" s="134">
        <v>2.8571428571428572</v>
      </c>
      <c r="EJ12" s="134">
        <v>17.142857142857142</v>
      </c>
      <c r="EK12" s="134">
        <v>42.857142857142854</v>
      </c>
      <c r="EL12" s="134">
        <v>65.714285714285708</v>
      </c>
      <c r="EM12" s="134">
        <v>20</v>
      </c>
      <c r="EN12" s="134">
        <v>71.428571428571431</v>
      </c>
      <c r="EO12" s="134">
        <v>28.571428571428569</v>
      </c>
      <c r="EP12" s="134">
        <v>14.285714285714285</v>
      </c>
      <c r="EQ12" s="134">
        <v>28.571428571428569</v>
      </c>
      <c r="ER12" s="134">
        <v>42.857142857142854</v>
      </c>
      <c r="ES12" s="142">
        <v>83.333333333333343</v>
      </c>
      <c r="ET12" s="141">
        <v>81.666666666666671</v>
      </c>
      <c r="EU12" s="348" t="s">
        <v>87</v>
      </c>
      <c r="EV12" s="348" t="s">
        <v>87</v>
      </c>
      <c r="EW12" s="349">
        <v>67.3</v>
      </c>
      <c r="EX12" s="134">
        <v>44.404800520000002</v>
      </c>
      <c r="EY12" s="134">
        <v>31.235809280000002</v>
      </c>
      <c r="EZ12" s="134">
        <v>19.3642556</v>
      </c>
      <c r="FA12" s="134">
        <v>4.9951346089999999</v>
      </c>
      <c r="FB12" s="134">
        <v>44.5</v>
      </c>
      <c r="FC12" s="134">
        <v>30.4</v>
      </c>
      <c r="FD12" s="134">
        <v>18.100000000000001</v>
      </c>
      <c r="FE12" s="134">
        <v>7.1</v>
      </c>
      <c r="FF12" s="142">
        <v>96.9</v>
      </c>
      <c r="FG12" s="142">
        <v>75.900000000000006</v>
      </c>
      <c r="FH12" s="142">
        <v>18.600000000000001</v>
      </c>
      <c r="FI12" s="142">
        <v>61.2</v>
      </c>
      <c r="FJ12" s="142">
        <v>98.7</v>
      </c>
      <c r="FK12" s="142">
        <v>68.2</v>
      </c>
      <c r="FL12" s="142">
        <v>13.4</v>
      </c>
      <c r="FM12" s="142">
        <v>47.3</v>
      </c>
      <c r="FN12" s="383">
        <v>154</v>
      </c>
      <c r="FO12" s="383">
        <v>109</v>
      </c>
      <c r="FP12" s="368">
        <v>0.26062380476907698</v>
      </c>
      <c r="FQ12" s="368">
        <v>0.13884465957582301</v>
      </c>
      <c r="FR12" s="368">
        <v>3.0172413793103399</v>
      </c>
      <c r="FS12" s="368">
        <v>2.56712199717381</v>
      </c>
      <c r="FT12" s="134">
        <v>78.389498432601897</v>
      </c>
      <c r="FU12" s="134">
        <v>83.490343853038198</v>
      </c>
      <c r="FV12" s="134">
        <v>8.6378175294894106</v>
      </c>
      <c r="FW12" s="134">
        <v>5.4085727023756496</v>
      </c>
      <c r="FX12" s="134">
        <v>12.864887499053401</v>
      </c>
      <c r="FY12" s="134">
        <v>20.319540988872699</v>
      </c>
      <c r="FZ12" s="134">
        <v>59.384615384615401</v>
      </c>
      <c r="GA12" s="134">
        <v>52.989130434782602</v>
      </c>
      <c r="GB12" s="134">
        <v>100</v>
      </c>
      <c r="GC12" s="134">
        <v>71.428571428571431</v>
      </c>
      <c r="GD12" s="134">
        <v>100</v>
      </c>
      <c r="GE12" s="134">
        <v>100</v>
      </c>
      <c r="GF12" s="134">
        <v>94.285714285714278</v>
      </c>
      <c r="GG12" s="134">
        <v>62.857142857142854</v>
      </c>
      <c r="GH12" s="134">
        <v>100</v>
      </c>
      <c r="GI12" s="134">
        <v>85.714285714285708</v>
      </c>
      <c r="GJ12" s="134">
        <v>2.8571428571428572</v>
      </c>
      <c r="GK12" s="134">
        <v>2.8571428571428572</v>
      </c>
      <c r="GL12" s="134">
        <v>40</v>
      </c>
      <c r="GM12" s="134">
        <v>68.571428571428569</v>
      </c>
      <c r="GN12" s="134">
        <v>17.142857142857142</v>
      </c>
      <c r="GO12" s="134">
        <v>66.666666666666657</v>
      </c>
      <c r="GP12" s="134">
        <v>0</v>
      </c>
      <c r="GQ12" s="134">
        <v>16.666666666666664</v>
      </c>
      <c r="GR12" s="134">
        <v>33.333333333333329</v>
      </c>
      <c r="GS12" s="134">
        <v>50</v>
      </c>
      <c r="GT12" s="142">
        <v>83.606557377049185</v>
      </c>
      <c r="GU12" s="142">
        <v>81.967213114754102</v>
      </c>
      <c r="GV12" s="385" t="s">
        <v>87</v>
      </c>
      <c r="GW12" s="134">
        <v>59.4</v>
      </c>
      <c r="GX12" s="146">
        <v>59.062715369999999</v>
      </c>
      <c r="GY12" s="146">
        <v>19.41189984</v>
      </c>
      <c r="GZ12" s="146">
        <v>16.310590399999999</v>
      </c>
      <c r="HA12" s="146">
        <v>5.2147943950000002</v>
      </c>
      <c r="HB12" s="148">
        <v>62.6</v>
      </c>
      <c r="HC12" s="148">
        <v>17.3</v>
      </c>
      <c r="HD12" s="148">
        <v>15.4</v>
      </c>
      <c r="HE12" s="148">
        <v>4.7</v>
      </c>
      <c r="HF12" s="142">
        <v>97.7</v>
      </c>
      <c r="HG12" s="142">
        <v>58.2</v>
      </c>
      <c r="HH12" s="142">
        <v>7.2</v>
      </c>
      <c r="HI12" s="142">
        <v>28.3</v>
      </c>
      <c r="HJ12" s="142">
        <v>95.1</v>
      </c>
      <c r="HK12" s="142">
        <v>58.4</v>
      </c>
      <c r="HL12" s="142">
        <v>8.1999999999999993</v>
      </c>
      <c r="HM12" s="142">
        <v>24.2</v>
      </c>
      <c r="HN12" s="149">
        <v>97</v>
      </c>
      <c r="HO12" s="149">
        <v>29</v>
      </c>
      <c r="HP12" s="390">
        <v>0.24436942610974</v>
      </c>
      <c r="HQ12" s="390">
        <v>6.1391252804945201E-2</v>
      </c>
      <c r="HR12" s="390">
        <v>2.6308652020613001</v>
      </c>
      <c r="HS12" s="390">
        <v>0.97380792478173295</v>
      </c>
      <c r="HT12" s="148">
        <v>82.587469487388105</v>
      </c>
      <c r="HU12" s="148">
        <v>91.571524513095994</v>
      </c>
      <c r="HV12" s="148">
        <v>9.2885574646042208</v>
      </c>
      <c r="HW12" s="148">
        <v>6.3042465811422996</v>
      </c>
      <c r="HX12" s="148">
        <v>23.375681990278999</v>
      </c>
      <c r="HY12" s="148">
        <v>25.480066158768299</v>
      </c>
      <c r="HZ12" s="137">
        <v>60</v>
      </c>
      <c r="IA12" s="137">
        <v>52.7173913043478</v>
      </c>
      <c r="IB12" s="134">
        <v>100</v>
      </c>
      <c r="IC12" s="134">
        <v>0</v>
      </c>
      <c r="ID12" s="134">
        <v>0</v>
      </c>
      <c r="IE12" s="134">
        <v>100</v>
      </c>
      <c r="IF12" s="134">
        <v>88.571428571428569</v>
      </c>
      <c r="IG12" s="134">
        <v>54.285714285714285</v>
      </c>
      <c r="IH12" s="134">
        <v>100</v>
      </c>
      <c r="II12" s="134">
        <v>80</v>
      </c>
      <c r="IJ12" s="134">
        <v>62.857142857142854</v>
      </c>
      <c r="IK12" s="134">
        <v>2.8571428571428572</v>
      </c>
      <c r="IL12" s="134">
        <v>40</v>
      </c>
      <c r="IM12" s="134">
        <v>65.714285714285708</v>
      </c>
      <c r="IN12" s="134">
        <v>14.285714285714285</v>
      </c>
      <c r="IO12" s="134">
        <v>60</v>
      </c>
      <c r="IP12" s="134">
        <v>40</v>
      </c>
      <c r="IQ12" s="134">
        <v>20</v>
      </c>
      <c r="IR12" s="134">
        <v>40</v>
      </c>
      <c r="IS12" s="134">
        <v>40</v>
      </c>
      <c r="IT12" s="142">
        <v>83.606557377049185</v>
      </c>
      <c r="IU12" s="134">
        <v>81.967213114754102</v>
      </c>
      <c r="IV12" s="392" t="s">
        <v>87</v>
      </c>
      <c r="IW12" s="137">
        <v>63.7</v>
      </c>
      <c r="IX12" s="134">
        <v>58.692893400000003</v>
      </c>
      <c r="IY12" s="134">
        <v>29.25126904</v>
      </c>
      <c r="IZ12" s="134">
        <v>4.8223350250000001</v>
      </c>
      <c r="JA12" s="134">
        <v>7.2335025379999998</v>
      </c>
      <c r="JB12" s="134">
        <v>59.4</v>
      </c>
      <c r="JC12" s="134">
        <v>27.5</v>
      </c>
      <c r="JD12" s="134">
        <v>7.1</v>
      </c>
      <c r="JE12" s="134">
        <v>6</v>
      </c>
      <c r="JF12" s="134">
        <v>98.6</v>
      </c>
      <c r="JG12" s="134">
        <v>90.1</v>
      </c>
      <c r="JH12" s="134">
        <v>29</v>
      </c>
      <c r="JI12" s="134">
        <v>80.2</v>
      </c>
      <c r="JJ12" s="398">
        <v>125</v>
      </c>
      <c r="JK12" s="368">
        <v>0.27028195813873002</v>
      </c>
      <c r="JL12" s="368">
        <v>4.96820349761526</v>
      </c>
      <c r="JM12" s="368">
        <v>91.653418124006393</v>
      </c>
      <c r="JN12" s="368">
        <v>5.4402352534163603</v>
      </c>
      <c r="JO12" s="134">
        <v>25.489942406952199</v>
      </c>
      <c r="JP12" s="134">
        <v>47.2826086956522</v>
      </c>
      <c r="JQ12" s="134">
        <v>100</v>
      </c>
      <c r="JR12" s="134">
        <v>82.857142857142861</v>
      </c>
      <c r="JS12" s="134">
        <v>37.142857142857146</v>
      </c>
      <c r="JT12" s="134">
        <v>91.428571428571431</v>
      </c>
      <c r="JU12" s="134">
        <v>82.857142857142861</v>
      </c>
      <c r="JV12" s="134">
        <v>45.714285714285715</v>
      </c>
      <c r="JW12" s="134">
        <v>100</v>
      </c>
      <c r="JX12" s="134">
        <v>48.571428571428569</v>
      </c>
      <c r="JY12" s="134">
        <v>40</v>
      </c>
      <c r="JZ12" s="134">
        <v>2.8571428571428572</v>
      </c>
      <c r="KA12" s="134">
        <v>54.285714285714285</v>
      </c>
      <c r="KB12" s="134">
        <v>88.571428571428569</v>
      </c>
      <c r="KC12" s="134">
        <v>57.142857142857139</v>
      </c>
      <c r="KD12" s="134">
        <v>70</v>
      </c>
      <c r="KE12" s="134">
        <v>60</v>
      </c>
      <c r="KF12" s="134">
        <v>15</v>
      </c>
      <c r="KG12" s="134">
        <v>55.000000000000007</v>
      </c>
      <c r="KH12" s="134">
        <v>55.000000000000007</v>
      </c>
      <c r="KI12" s="134">
        <v>84.375</v>
      </c>
      <c r="KJ12" s="134">
        <v>82.8125</v>
      </c>
      <c r="KK12" s="348" t="s">
        <v>87</v>
      </c>
      <c r="KL12" s="348" t="s">
        <v>87</v>
      </c>
      <c r="KM12" s="349">
        <v>62.8</v>
      </c>
    </row>
    <row r="13" spans="1:299" ht="18" customHeight="1">
      <c r="A13" s="74"/>
      <c r="B13" s="75" t="s">
        <v>87</v>
      </c>
      <c r="C13" s="75" t="s">
        <v>87</v>
      </c>
      <c r="D13" s="76" t="s">
        <v>125</v>
      </c>
      <c r="E13" s="77" t="s">
        <v>6</v>
      </c>
      <c r="F13" s="78" t="s">
        <v>87</v>
      </c>
      <c r="G13" s="78" t="s">
        <v>87</v>
      </c>
      <c r="H13" s="78" t="s">
        <v>87</v>
      </c>
      <c r="I13" s="78" t="s">
        <v>87</v>
      </c>
      <c r="J13" s="78" t="s">
        <v>87</v>
      </c>
      <c r="K13" s="78" t="s">
        <v>87</v>
      </c>
      <c r="L13" s="78" t="s">
        <v>87</v>
      </c>
      <c r="M13" s="79">
        <v>1914039</v>
      </c>
      <c r="N13" s="80">
        <v>93.3</v>
      </c>
      <c r="O13" s="80">
        <v>57.8</v>
      </c>
      <c r="P13" s="81">
        <v>100.372</v>
      </c>
      <c r="Q13" s="81">
        <v>98.215000000000003</v>
      </c>
      <c r="R13" s="80">
        <v>13.549117064694711</v>
      </c>
      <c r="S13" s="80">
        <v>6.970541883864712</v>
      </c>
      <c r="T13" s="82">
        <v>20.519658948559421</v>
      </c>
      <c r="U13" s="82">
        <v>453.71251560642003</v>
      </c>
      <c r="V13" s="81">
        <v>333.10936236999203</v>
      </c>
      <c r="W13" s="81">
        <v>59.9</v>
      </c>
      <c r="X13" s="80">
        <v>65.599999999999994</v>
      </c>
      <c r="Y13" s="81">
        <v>33.766233766233803</v>
      </c>
      <c r="Z13" s="81">
        <v>10.7671601615074</v>
      </c>
      <c r="AA13" s="78" t="s">
        <v>87</v>
      </c>
      <c r="AB13" s="78" t="s">
        <v>87</v>
      </c>
      <c r="AC13" s="86">
        <v>346.87255043031195</v>
      </c>
      <c r="AD13" s="86">
        <v>314.34398079735257</v>
      </c>
      <c r="AE13" s="81">
        <v>7297.4189969591698</v>
      </c>
      <c r="AF13" s="81">
        <v>6469.6273302213231</v>
      </c>
      <c r="AG13" s="81">
        <v>14.315277797369856</v>
      </c>
      <c r="AH13" s="87">
        <v>1</v>
      </c>
      <c r="AI13" s="87">
        <v>14</v>
      </c>
      <c r="AJ13" s="136">
        <v>0.57470093347105256</v>
      </c>
      <c r="AK13" s="134">
        <v>8.6727595414722476</v>
      </c>
      <c r="AL13" s="136">
        <v>29.534403426471457</v>
      </c>
      <c r="AM13" s="134">
        <v>20.100000000000001</v>
      </c>
      <c r="AN13" s="134">
        <v>5.8</v>
      </c>
      <c r="AO13" s="136">
        <v>98.682000000000002</v>
      </c>
      <c r="AP13" s="136">
        <v>95.531999999999996</v>
      </c>
      <c r="AQ13" s="134">
        <v>58.636785413489498</v>
      </c>
      <c r="AR13" s="134">
        <v>24.444478671061599</v>
      </c>
      <c r="AS13" s="142">
        <v>24.4</v>
      </c>
      <c r="AT13" s="142">
        <v>43.5</v>
      </c>
      <c r="AU13" s="134">
        <v>14.6</v>
      </c>
      <c r="AV13" s="134">
        <v>7.9</v>
      </c>
      <c r="AW13" s="136">
        <v>105.139</v>
      </c>
      <c r="AX13" s="136">
        <v>103.896</v>
      </c>
      <c r="AY13" s="134">
        <v>75.185064004112505</v>
      </c>
      <c r="AZ13" s="134">
        <v>42.575596070912603</v>
      </c>
      <c r="BA13" s="141">
        <v>68.900000000000006</v>
      </c>
      <c r="BB13" s="141">
        <v>65.900000000000006</v>
      </c>
      <c r="BC13" s="137">
        <v>12.2</v>
      </c>
      <c r="BD13" s="137">
        <v>5</v>
      </c>
      <c r="BE13" s="145">
        <v>104.645</v>
      </c>
      <c r="BF13" s="145">
        <v>105.699</v>
      </c>
      <c r="BG13" s="137">
        <v>83.478412110971206</v>
      </c>
      <c r="BH13" s="137">
        <v>30.1831118463836</v>
      </c>
      <c r="BI13" s="146">
        <v>70.900000000000006</v>
      </c>
      <c r="BJ13" s="146">
        <v>71.400000000000006</v>
      </c>
      <c r="BK13" s="134">
        <v>10.5</v>
      </c>
      <c r="BL13" s="134">
        <v>90.455289880964997</v>
      </c>
      <c r="BM13" s="136">
        <v>91.7</v>
      </c>
      <c r="BN13" s="6">
        <v>0.73099999999999998</v>
      </c>
      <c r="BO13" s="6">
        <v>0.45100000000000001</v>
      </c>
      <c r="BP13" s="6">
        <v>0.72499999999999998</v>
      </c>
      <c r="BQ13" s="6">
        <v>0.79600000000000004</v>
      </c>
      <c r="BR13" s="6">
        <v>5.5E-2</v>
      </c>
      <c r="BS13" s="6">
        <v>0.23899999999999999</v>
      </c>
      <c r="BT13" s="6">
        <v>0.69</v>
      </c>
      <c r="BU13" s="6">
        <v>0.69899999999999995</v>
      </c>
      <c r="BV13" s="6">
        <v>0.73299999999999998</v>
      </c>
      <c r="BW13" s="6">
        <v>0.69099999999999995</v>
      </c>
      <c r="BX13" s="6">
        <v>0.68500000000000005</v>
      </c>
      <c r="BY13" s="6">
        <v>0.51600000000000001</v>
      </c>
      <c r="BZ13" s="6">
        <v>0.77500000000000002</v>
      </c>
      <c r="CA13" s="6">
        <v>0.71499999999999997</v>
      </c>
      <c r="CB13" s="6">
        <v>0.69499999999999995</v>
      </c>
      <c r="CC13" s="6">
        <v>0.73299999999999998</v>
      </c>
      <c r="CD13" s="6">
        <v>0.28499999999999998</v>
      </c>
      <c r="CE13" s="7">
        <v>8.4</v>
      </c>
      <c r="CF13" s="108">
        <v>0.77628274129888775</v>
      </c>
      <c r="CG13" s="6">
        <v>0.54</v>
      </c>
      <c r="CH13" s="6">
        <v>0.33100000000000002</v>
      </c>
      <c r="CI13" s="6">
        <v>0.75900000000000001</v>
      </c>
      <c r="CJ13" s="6">
        <v>0.495</v>
      </c>
      <c r="CK13" s="6">
        <v>0.53500000000000003</v>
      </c>
      <c r="CL13" s="6">
        <v>0.26700000000000002</v>
      </c>
      <c r="CM13" s="6">
        <v>0.153</v>
      </c>
      <c r="CN13" s="6">
        <v>5.2999999999999999E-2</v>
      </c>
      <c r="CO13" s="6">
        <v>0.54300000000000004</v>
      </c>
      <c r="CP13" s="6">
        <v>0.39800000000000002</v>
      </c>
      <c r="CQ13" s="6">
        <v>0.72699999999999998</v>
      </c>
      <c r="CR13" s="6">
        <v>0.54700000000000004</v>
      </c>
      <c r="CS13" s="6">
        <v>0.52200000000000002</v>
      </c>
      <c r="CT13" s="6">
        <v>0.68500000000000005</v>
      </c>
      <c r="CU13" s="6">
        <v>0.67100000000000004</v>
      </c>
      <c r="CV13" s="6">
        <v>0.71199999999999997</v>
      </c>
      <c r="CW13" s="134">
        <v>26.221283339999999</v>
      </c>
      <c r="CX13" s="134">
        <v>27.64721415</v>
      </c>
      <c r="CY13" s="134">
        <v>38.552944279999998</v>
      </c>
      <c r="CZ13" s="134">
        <v>7.5785582260000002</v>
      </c>
      <c r="DA13" s="134">
        <v>29.4</v>
      </c>
      <c r="DB13" s="134">
        <v>18.2</v>
      </c>
      <c r="DC13" s="134">
        <v>40</v>
      </c>
      <c r="DD13" s="134">
        <v>12.4</v>
      </c>
      <c r="DE13" s="142">
        <v>66.7</v>
      </c>
      <c r="DF13" s="142">
        <v>22.5</v>
      </c>
      <c r="DG13" s="142">
        <v>4.9000000000000004</v>
      </c>
      <c r="DH13" s="142">
        <v>10.1</v>
      </c>
      <c r="DI13" s="142">
        <v>90.2</v>
      </c>
      <c r="DJ13" s="142">
        <v>33.799999999999997</v>
      </c>
      <c r="DK13" s="142">
        <v>6.3</v>
      </c>
      <c r="DL13" s="142">
        <v>21.9</v>
      </c>
      <c r="DM13" s="345">
        <v>72</v>
      </c>
      <c r="DN13" s="345">
        <v>60</v>
      </c>
      <c r="DO13" s="346">
        <v>8.4307159082925506E-2</v>
      </c>
      <c r="DP13" s="346">
        <v>4.7631144417629903E-2</v>
      </c>
      <c r="DQ13" s="346">
        <v>3.0954428202923499</v>
      </c>
      <c r="DR13" s="346">
        <v>2.4370430544272899</v>
      </c>
      <c r="DS13" s="347">
        <v>81.900257953568399</v>
      </c>
      <c r="DT13" s="347">
        <v>88.992688870836702</v>
      </c>
      <c r="DU13" s="347">
        <v>2.7235896114845102</v>
      </c>
      <c r="DV13" s="347">
        <v>1.95446462593675</v>
      </c>
      <c r="DW13" s="347">
        <v>9.0423864196240604</v>
      </c>
      <c r="DX13" s="347">
        <v>16.014559856761402</v>
      </c>
      <c r="DY13" s="134">
        <v>55.679702048417099</v>
      </c>
      <c r="DZ13" s="134">
        <v>49.574105621805799</v>
      </c>
      <c r="EA13" s="134">
        <v>100</v>
      </c>
      <c r="EB13" s="134">
        <v>88.135593220338976</v>
      </c>
      <c r="EC13" s="134">
        <v>100</v>
      </c>
      <c r="ED13" s="134">
        <v>100</v>
      </c>
      <c r="EE13" s="134">
        <v>91.525423728813564</v>
      </c>
      <c r="EF13" s="134">
        <v>33.898305084745758</v>
      </c>
      <c r="EG13" s="134">
        <v>100</v>
      </c>
      <c r="EH13" s="134">
        <v>100</v>
      </c>
      <c r="EI13" s="134">
        <v>10.16949152542373</v>
      </c>
      <c r="EJ13" s="134">
        <v>44.067796610169488</v>
      </c>
      <c r="EK13" s="134">
        <v>8.4745762711864394</v>
      </c>
      <c r="EL13" s="134">
        <v>88.135593220338976</v>
      </c>
      <c r="EM13" s="134">
        <v>49.152542372881356</v>
      </c>
      <c r="EN13" s="134">
        <v>86.206896551724128</v>
      </c>
      <c r="EO13" s="134">
        <v>34.482758620689658</v>
      </c>
      <c r="EP13" s="134">
        <v>34.482758620689658</v>
      </c>
      <c r="EQ13" s="134">
        <v>72.41379310344827</v>
      </c>
      <c r="ER13" s="134">
        <v>58.620689655172406</v>
      </c>
      <c r="ES13" s="142">
        <v>71.666666666666671</v>
      </c>
      <c r="ET13" s="141">
        <v>71.666666666666671</v>
      </c>
      <c r="EU13" s="348" t="s">
        <v>87</v>
      </c>
      <c r="EV13" s="348" t="s">
        <v>87</v>
      </c>
      <c r="EW13" s="349">
        <v>63.1</v>
      </c>
      <c r="EX13" s="134">
        <v>40.517071250000001</v>
      </c>
      <c r="EY13" s="134">
        <v>32.346556149999998</v>
      </c>
      <c r="EZ13" s="134">
        <v>20.623643179999998</v>
      </c>
      <c r="FA13" s="134">
        <v>6.5127294259999999</v>
      </c>
      <c r="FB13" s="134">
        <v>42.1</v>
      </c>
      <c r="FC13" s="134">
        <v>28.6</v>
      </c>
      <c r="FD13" s="134">
        <v>19.8</v>
      </c>
      <c r="FE13" s="134">
        <v>9.4</v>
      </c>
      <c r="FF13" s="142">
        <v>95.6</v>
      </c>
      <c r="FG13" s="142">
        <v>71.599999999999994</v>
      </c>
      <c r="FH13" s="142">
        <v>16.399999999999999</v>
      </c>
      <c r="FI13" s="142">
        <v>45.8</v>
      </c>
      <c r="FJ13" s="142">
        <v>93</v>
      </c>
      <c r="FK13" s="142">
        <v>74.099999999999994</v>
      </c>
      <c r="FL13" s="142">
        <v>12.6</v>
      </c>
      <c r="FM13" s="142">
        <v>40.299999999999997</v>
      </c>
      <c r="FN13" s="383">
        <v>180</v>
      </c>
      <c r="FO13" s="383">
        <v>137</v>
      </c>
      <c r="FP13" s="368">
        <v>0.25260676144098099</v>
      </c>
      <c r="FQ13" s="368">
        <v>0.128719476102337</v>
      </c>
      <c r="FR13" s="368">
        <v>2.69179004037685</v>
      </c>
      <c r="FS13" s="368">
        <v>2.0359637390399801</v>
      </c>
      <c r="FT13" s="134">
        <v>70.210856886496202</v>
      </c>
      <c r="FU13" s="134">
        <v>74.186357556843504</v>
      </c>
      <c r="FV13" s="134">
        <v>9.3843411875324492</v>
      </c>
      <c r="FW13" s="134">
        <v>6.3222872605300999</v>
      </c>
      <c r="FX13" s="134">
        <v>7.9079709261383604</v>
      </c>
      <c r="FY13" s="134">
        <v>14.396152613017</v>
      </c>
      <c r="FZ13" s="134">
        <v>49.162011173184403</v>
      </c>
      <c r="GA13" s="134">
        <v>41.567291311754701</v>
      </c>
      <c r="GB13" s="134">
        <v>100</v>
      </c>
      <c r="GC13" s="134">
        <v>77.966101694915253</v>
      </c>
      <c r="GD13" s="134">
        <v>100</v>
      </c>
      <c r="GE13" s="134">
        <v>100</v>
      </c>
      <c r="GF13" s="134">
        <v>89.830508474576277</v>
      </c>
      <c r="GG13" s="134">
        <v>40.677966101694921</v>
      </c>
      <c r="GH13" s="134">
        <v>96.610169491525426</v>
      </c>
      <c r="GI13" s="134">
        <v>100</v>
      </c>
      <c r="GJ13" s="134">
        <v>1.7543859649122806</v>
      </c>
      <c r="GK13" s="134">
        <v>31.578947368421051</v>
      </c>
      <c r="GL13" s="134">
        <v>8.7719298245614024</v>
      </c>
      <c r="GM13" s="134">
        <v>87.719298245614027</v>
      </c>
      <c r="GN13" s="134">
        <v>54.237288135593218</v>
      </c>
      <c r="GO13" s="134">
        <v>93.75</v>
      </c>
      <c r="GP13" s="134">
        <v>0</v>
      </c>
      <c r="GQ13" s="134">
        <v>37.5</v>
      </c>
      <c r="GR13" s="134">
        <v>68.75</v>
      </c>
      <c r="GS13" s="134">
        <v>65.625</v>
      </c>
      <c r="GT13" s="142">
        <v>72.131147540983605</v>
      </c>
      <c r="GU13" s="142">
        <v>72.131147540983605</v>
      </c>
      <c r="GV13" s="385" t="s">
        <v>87</v>
      </c>
      <c r="GW13" s="134">
        <v>50.9</v>
      </c>
      <c r="GX13" s="146">
        <v>60.86081437</v>
      </c>
      <c r="GY13" s="146">
        <v>17.711720079999999</v>
      </c>
      <c r="GZ13" s="146">
        <v>15.49775507</v>
      </c>
      <c r="HA13" s="146">
        <v>5.9297104809999999</v>
      </c>
      <c r="HB13" s="148">
        <v>61.7</v>
      </c>
      <c r="HC13" s="148">
        <v>15.3</v>
      </c>
      <c r="HD13" s="148">
        <v>15.1</v>
      </c>
      <c r="HE13" s="148">
        <v>8</v>
      </c>
      <c r="HF13" s="142">
        <v>97.4</v>
      </c>
      <c r="HG13" s="142">
        <v>47.1</v>
      </c>
      <c r="HH13" s="142">
        <v>6.6</v>
      </c>
      <c r="HI13" s="142">
        <v>32.9</v>
      </c>
      <c r="HJ13" s="142">
        <v>96.2</v>
      </c>
      <c r="HK13" s="142">
        <v>54.7</v>
      </c>
      <c r="HL13" s="142">
        <v>6.8</v>
      </c>
      <c r="HM13" s="142">
        <v>40.200000000000003</v>
      </c>
      <c r="HN13" s="149">
        <v>238</v>
      </c>
      <c r="HO13" s="149">
        <v>112</v>
      </c>
      <c r="HP13" s="390">
        <v>0.42738879810368702</v>
      </c>
      <c r="HQ13" s="390">
        <v>0.14673898802505</v>
      </c>
      <c r="HR13" s="390">
        <v>5.2550231839258101</v>
      </c>
      <c r="HS13" s="390">
        <v>3.1354983202687601</v>
      </c>
      <c r="HT13" s="148">
        <v>84.5219695296975</v>
      </c>
      <c r="HU13" s="148">
        <v>89.585666293393103</v>
      </c>
      <c r="HV13" s="148">
        <v>8.1329574227377996</v>
      </c>
      <c r="HW13" s="148">
        <v>4.6799255823703598</v>
      </c>
      <c r="HX13" s="148">
        <v>12.0052669676016</v>
      </c>
      <c r="HY13" s="148">
        <v>15.8374446949597</v>
      </c>
      <c r="HZ13" s="137">
        <v>52.141527001862201</v>
      </c>
      <c r="IA13" s="137">
        <v>45.144804088586</v>
      </c>
      <c r="IB13" s="134">
        <v>100</v>
      </c>
      <c r="IC13" s="134">
        <v>5.0847457627118651</v>
      </c>
      <c r="ID13" s="134">
        <v>8.4745762711864394</v>
      </c>
      <c r="IE13" s="134">
        <v>96.610169491525426</v>
      </c>
      <c r="IF13" s="134">
        <v>89.830508474576277</v>
      </c>
      <c r="IG13" s="134">
        <v>32.20338983050847</v>
      </c>
      <c r="IH13" s="134">
        <v>100</v>
      </c>
      <c r="II13" s="134">
        <v>94.915254237288138</v>
      </c>
      <c r="IJ13" s="134">
        <v>15.254237288135593</v>
      </c>
      <c r="IK13" s="134">
        <v>30.508474576271187</v>
      </c>
      <c r="IL13" s="134">
        <v>8.4745762711864394</v>
      </c>
      <c r="IM13" s="134">
        <v>88.135593220338976</v>
      </c>
      <c r="IN13" s="134">
        <v>86.440677966101703</v>
      </c>
      <c r="IO13" s="134">
        <v>78.431372549019613</v>
      </c>
      <c r="IP13" s="134">
        <v>13.725490196078432</v>
      </c>
      <c r="IQ13" s="134">
        <v>21.568627450980394</v>
      </c>
      <c r="IR13" s="134">
        <v>68.627450980392155</v>
      </c>
      <c r="IS13" s="134">
        <v>70.588235294117652</v>
      </c>
      <c r="IT13" s="142">
        <v>72.131147540983605</v>
      </c>
      <c r="IU13" s="134">
        <v>72.131147540983605</v>
      </c>
      <c r="IV13" s="392" t="s">
        <v>87</v>
      </c>
      <c r="IW13" s="137">
        <v>55.5</v>
      </c>
      <c r="IX13" s="134">
        <v>55.621521340000001</v>
      </c>
      <c r="IY13" s="134">
        <v>30.204081630000001</v>
      </c>
      <c r="IZ13" s="134">
        <v>4.9721706860000001</v>
      </c>
      <c r="JA13" s="134">
        <v>9.2022263449999997</v>
      </c>
      <c r="JB13" s="134">
        <v>61.1</v>
      </c>
      <c r="JC13" s="134">
        <v>28.2</v>
      </c>
      <c r="JD13" s="134">
        <v>5.8</v>
      </c>
      <c r="JE13" s="134">
        <v>5</v>
      </c>
      <c r="JF13" s="134">
        <v>98.8</v>
      </c>
      <c r="JG13" s="134">
        <v>89.5</v>
      </c>
      <c r="JH13" s="134">
        <v>39.299999999999997</v>
      </c>
      <c r="JI13" s="134">
        <v>81.3</v>
      </c>
      <c r="JJ13" s="398">
        <v>128</v>
      </c>
      <c r="JK13" s="368">
        <v>0.23367898349642199</v>
      </c>
      <c r="JL13" s="368">
        <v>6.8817204301075297</v>
      </c>
      <c r="JM13" s="368">
        <v>88.279569892473106</v>
      </c>
      <c r="JN13" s="368">
        <v>3.3956477289323801</v>
      </c>
      <c r="JO13" s="134">
        <v>20.244437319653699</v>
      </c>
      <c r="JP13" s="134">
        <v>39.693356047700199</v>
      </c>
      <c r="JQ13" s="134">
        <v>100</v>
      </c>
      <c r="JR13" s="134">
        <v>62.711864406779661</v>
      </c>
      <c r="JS13" s="134">
        <v>62.711864406779661</v>
      </c>
      <c r="JT13" s="134">
        <v>23.728813559322035</v>
      </c>
      <c r="JU13" s="134">
        <v>89.830508474576277</v>
      </c>
      <c r="JV13" s="134">
        <v>61.016949152542374</v>
      </c>
      <c r="JW13" s="134">
        <v>88.135593220338976</v>
      </c>
      <c r="JX13" s="134">
        <v>21.153846153846153</v>
      </c>
      <c r="JY13" s="134">
        <v>80.769230769230774</v>
      </c>
      <c r="JZ13" s="134">
        <v>30.76923076923077</v>
      </c>
      <c r="KA13" s="134">
        <v>9.6153846153846168</v>
      </c>
      <c r="KB13" s="134">
        <v>23.076923076923077</v>
      </c>
      <c r="KC13" s="134">
        <v>86.440677966101703</v>
      </c>
      <c r="KD13" s="134">
        <v>66.666666666666657</v>
      </c>
      <c r="KE13" s="134">
        <v>60.784313725490193</v>
      </c>
      <c r="KF13" s="134">
        <v>23.52941176470588</v>
      </c>
      <c r="KG13" s="134">
        <v>86.274509803921575</v>
      </c>
      <c r="KH13" s="134">
        <v>56.862745098039213</v>
      </c>
      <c r="KI13" s="134">
        <v>71.875</v>
      </c>
      <c r="KJ13" s="134">
        <v>71.875</v>
      </c>
      <c r="KK13" s="348" t="s">
        <v>87</v>
      </c>
      <c r="KL13" s="348" t="s">
        <v>87</v>
      </c>
      <c r="KM13" s="349">
        <v>48.5</v>
      </c>
    </row>
    <row r="14" spans="1:299" ht="18" customHeight="1">
      <c r="A14" s="74"/>
      <c r="B14" s="75" t="s">
        <v>87</v>
      </c>
      <c r="C14" s="75" t="s">
        <v>87</v>
      </c>
      <c r="D14" s="76" t="s">
        <v>126</v>
      </c>
      <c r="E14" s="77" t="s">
        <v>7</v>
      </c>
      <c r="F14" s="78" t="s">
        <v>87</v>
      </c>
      <c r="G14" s="78" t="s">
        <v>87</v>
      </c>
      <c r="H14" s="78" t="s">
        <v>87</v>
      </c>
      <c r="I14" s="78" t="s">
        <v>87</v>
      </c>
      <c r="J14" s="78" t="s">
        <v>87</v>
      </c>
      <c r="K14" s="78" t="s">
        <v>87</v>
      </c>
      <c r="L14" s="78" t="s">
        <v>87</v>
      </c>
      <c r="M14" s="79">
        <v>2916976</v>
      </c>
      <c r="N14" s="80">
        <v>91.3</v>
      </c>
      <c r="O14" s="80">
        <v>58.1</v>
      </c>
      <c r="P14" s="81">
        <v>101.717</v>
      </c>
      <c r="Q14" s="81">
        <v>101.232</v>
      </c>
      <c r="R14" s="80">
        <v>11.640902602727245</v>
      </c>
      <c r="S14" s="80">
        <v>5.8766361952197279</v>
      </c>
      <c r="T14" s="82">
        <v>17.517538797946976</v>
      </c>
      <c r="U14" s="82">
        <v>435.60351857486597</v>
      </c>
      <c r="V14" s="81">
        <v>334.67184630535098</v>
      </c>
      <c r="W14" s="81">
        <v>59.5</v>
      </c>
      <c r="X14" s="80">
        <v>64.8</v>
      </c>
      <c r="Y14" s="81">
        <v>30.769230769230798</v>
      </c>
      <c r="Z14" s="81">
        <v>8.0560420315236403</v>
      </c>
      <c r="AA14" s="78" t="s">
        <v>87</v>
      </c>
      <c r="AB14" s="78" t="s">
        <v>87</v>
      </c>
      <c r="AC14" s="86">
        <v>290.89329311205557</v>
      </c>
      <c r="AD14" s="86">
        <v>274.17291984814938</v>
      </c>
      <c r="AE14" s="81">
        <v>7445.1664838345059</v>
      </c>
      <c r="AF14" s="81">
        <v>6471.0068476901652</v>
      </c>
      <c r="AG14" s="81">
        <v>17.03819297793331</v>
      </c>
      <c r="AH14" s="87">
        <v>3</v>
      </c>
      <c r="AI14" s="87">
        <v>22</v>
      </c>
      <c r="AJ14" s="136">
        <v>0.78848780380777894</v>
      </c>
      <c r="AK14" s="134">
        <v>6.7535694500057595</v>
      </c>
      <c r="AL14" s="136">
        <v>19.543184448552196</v>
      </c>
      <c r="AM14" s="134">
        <v>20.6</v>
      </c>
      <c r="AN14" s="134">
        <v>6.1</v>
      </c>
      <c r="AO14" s="136">
        <v>99.126000000000005</v>
      </c>
      <c r="AP14" s="136">
        <v>94.923000000000002</v>
      </c>
      <c r="AQ14" s="134">
        <v>61.118240502217901</v>
      </c>
      <c r="AR14" s="134">
        <v>22.769152104852498</v>
      </c>
      <c r="AS14" s="142">
        <v>29</v>
      </c>
      <c r="AT14" s="142">
        <v>45</v>
      </c>
      <c r="AU14" s="134">
        <v>13.5</v>
      </c>
      <c r="AV14" s="134">
        <v>8.6</v>
      </c>
      <c r="AW14" s="136">
        <v>111.914</v>
      </c>
      <c r="AX14" s="136">
        <v>103.893</v>
      </c>
      <c r="AY14" s="134">
        <v>74.647747464566194</v>
      </c>
      <c r="AZ14" s="134">
        <v>45.975660694595398</v>
      </c>
      <c r="BA14" s="141">
        <v>68.599999999999994</v>
      </c>
      <c r="BB14" s="141">
        <v>65.900000000000006</v>
      </c>
      <c r="BC14" s="137">
        <v>12.6</v>
      </c>
      <c r="BD14" s="137">
        <v>4.5999999999999996</v>
      </c>
      <c r="BE14" s="145">
        <v>112.04600000000001</v>
      </c>
      <c r="BF14" s="145">
        <v>113.13200000000001</v>
      </c>
      <c r="BG14" s="137">
        <v>67.465542465820505</v>
      </c>
      <c r="BH14" s="137">
        <v>24.0748259201454</v>
      </c>
      <c r="BI14" s="146">
        <v>61.9</v>
      </c>
      <c r="BJ14" s="146">
        <v>58.8</v>
      </c>
      <c r="BK14" s="134">
        <v>11.7</v>
      </c>
      <c r="BL14" s="134">
        <v>98.672754887751907</v>
      </c>
      <c r="BM14" s="136">
        <v>90.9</v>
      </c>
      <c r="BN14" s="6">
        <v>0.70899999999999996</v>
      </c>
      <c r="BO14" s="6">
        <v>0.35</v>
      </c>
      <c r="BP14" s="6">
        <v>0.61299999999999999</v>
      </c>
      <c r="BQ14" s="6">
        <v>0.68700000000000006</v>
      </c>
      <c r="BR14" s="6">
        <v>7.4999999999999997E-2</v>
      </c>
      <c r="BS14" s="6">
        <v>0.36099999999999999</v>
      </c>
      <c r="BT14" s="6">
        <v>0.625</v>
      </c>
      <c r="BU14" s="6">
        <v>0.66400000000000003</v>
      </c>
      <c r="BV14" s="6">
        <v>0.55900000000000005</v>
      </c>
      <c r="BW14" s="6">
        <v>0.61899999999999999</v>
      </c>
      <c r="BX14" s="6">
        <v>0.53300000000000003</v>
      </c>
      <c r="BY14" s="6">
        <v>0.40799999999999997</v>
      </c>
      <c r="BZ14" s="6">
        <v>0.64400000000000002</v>
      </c>
      <c r="CA14" s="6">
        <v>0.78100000000000003</v>
      </c>
      <c r="CB14" s="6">
        <v>0.61399999999999999</v>
      </c>
      <c r="CC14" s="6">
        <v>0.65800000000000003</v>
      </c>
      <c r="CD14" s="6">
        <v>0.36099999999999999</v>
      </c>
      <c r="CE14" s="7">
        <v>7.3</v>
      </c>
      <c r="CF14" s="108">
        <v>0.5480330672748005</v>
      </c>
      <c r="CG14" s="6">
        <v>0.63100000000000001</v>
      </c>
      <c r="CH14" s="6">
        <v>0.27900000000000003</v>
      </c>
      <c r="CI14" s="6">
        <v>0.73799999999999999</v>
      </c>
      <c r="CJ14" s="6">
        <v>0.44</v>
      </c>
      <c r="CK14" s="6">
        <v>0.621</v>
      </c>
      <c r="CL14" s="6">
        <v>0.37</v>
      </c>
      <c r="CM14" s="6">
        <v>0.191</v>
      </c>
      <c r="CN14" s="6">
        <v>5.1999999999999998E-2</v>
      </c>
      <c r="CO14" s="6">
        <v>0.45700000000000002</v>
      </c>
      <c r="CP14" s="6">
        <v>0.32600000000000001</v>
      </c>
      <c r="CQ14" s="6">
        <v>0.67800000000000005</v>
      </c>
      <c r="CR14" s="6">
        <v>0.439</v>
      </c>
      <c r="CS14" s="6">
        <v>0.55300000000000005</v>
      </c>
      <c r="CT14" s="6">
        <v>0.58299999999999996</v>
      </c>
      <c r="CU14" s="6">
        <v>0.54400000000000004</v>
      </c>
      <c r="CV14" s="6">
        <v>0.56899999999999995</v>
      </c>
      <c r="CW14" s="134">
        <v>27.001219020000001</v>
      </c>
      <c r="CX14" s="134">
        <v>25.172694029999999</v>
      </c>
      <c r="CY14" s="134">
        <v>39.028850060000003</v>
      </c>
      <c r="CZ14" s="134">
        <v>8.7972368959999994</v>
      </c>
      <c r="DA14" s="134">
        <v>31.6</v>
      </c>
      <c r="DB14" s="134">
        <v>19.2</v>
      </c>
      <c r="DC14" s="134">
        <v>38.4</v>
      </c>
      <c r="DD14" s="134">
        <v>10.8</v>
      </c>
      <c r="DE14" s="142">
        <v>75.3</v>
      </c>
      <c r="DF14" s="142">
        <v>30.9</v>
      </c>
      <c r="DG14" s="142">
        <v>4.3</v>
      </c>
      <c r="DH14" s="142">
        <v>13.7</v>
      </c>
      <c r="DI14" s="142">
        <v>93.3</v>
      </c>
      <c r="DJ14" s="142">
        <v>30.8</v>
      </c>
      <c r="DK14" s="142">
        <v>8.8000000000000007</v>
      </c>
      <c r="DL14" s="142">
        <v>23.4</v>
      </c>
      <c r="DM14" s="345">
        <v>111</v>
      </c>
      <c r="DN14" s="345">
        <v>57</v>
      </c>
      <c r="DO14" s="346">
        <v>0.111901929552191</v>
      </c>
      <c r="DP14" s="346">
        <v>4.0479504587677198E-2</v>
      </c>
      <c r="DQ14" s="346">
        <v>3.1285231116121799</v>
      </c>
      <c r="DR14" s="346">
        <v>1.97231833910035</v>
      </c>
      <c r="DS14" s="347">
        <v>83.286358511837605</v>
      </c>
      <c r="DT14" s="347">
        <v>88.166089965397902</v>
      </c>
      <c r="DU14" s="347">
        <v>3.5768292437042599</v>
      </c>
      <c r="DV14" s="347">
        <v>2.0523818992699501</v>
      </c>
      <c r="DW14" s="347">
        <v>7.0271908906544596</v>
      </c>
      <c r="DX14" s="347">
        <v>12.603536709313801</v>
      </c>
      <c r="DY14" s="134">
        <v>51.907514450867097</v>
      </c>
      <c r="DZ14" s="134">
        <v>44.868995633187801</v>
      </c>
      <c r="EA14" s="134">
        <v>100</v>
      </c>
      <c r="EB14" s="134">
        <v>86.36363636363636</v>
      </c>
      <c r="EC14" s="134">
        <v>97.727272727272734</v>
      </c>
      <c r="ED14" s="134">
        <v>100</v>
      </c>
      <c r="EE14" s="134">
        <v>88.63636363636364</v>
      </c>
      <c r="EF14" s="134">
        <v>45.454545454545453</v>
      </c>
      <c r="EG14" s="134">
        <v>100</v>
      </c>
      <c r="EH14" s="134">
        <v>86.36363636363636</v>
      </c>
      <c r="EI14" s="134">
        <v>15.909090909090908</v>
      </c>
      <c r="EJ14" s="134">
        <v>47.727272727272727</v>
      </c>
      <c r="EK14" s="134">
        <v>0</v>
      </c>
      <c r="EL14" s="134">
        <v>100</v>
      </c>
      <c r="EM14" s="134">
        <v>11.363636363636363</v>
      </c>
      <c r="EN14" s="134">
        <v>60</v>
      </c>
      <c r="EO14" s="134">
        <v>20</v>
      </c>
      <c r="EP14" s="134">
        <v>0</v>
      </c>
      <c r="EQ14" s="134">
        <v>20</v>
      </c>
      <c r="ER14" s="134">
        <v>80</v>
      </c>
      <c r="ES14" s="142">
        <v>73.333333333333329</v>
      </c>
      <c r="ET14" s="141">
        <v>53.333333333333336</v>
      </c>
      <c r="EU14" s="348" t="s">
        <v>87</v>
      </c>
      <c r="EV14" s="348" t="s">
        <v>87</v>
      </c>
      <c r="EW14" s="349">
        <v>62.1</v>
      </c>
      <c r="EX14" s="134">
        <v>39.733840299999997</v>
      </c>
      <c r="EY14" s="134">
        <v>30.677497410000001</v>
      </c>
      <c r="EZ14" s="134">
        <v>19.927410989999998</v>
      </c>
      <c r="FA14" s="134">
        <v>9.6612512959999997</v>
      </c>
      <c r="FB14" s="134">
        <v>39.700000000000003</v>
      </c>
      <c r="FC14" s="134">
        <v>30.9</v>
      </c>
      <c r="FD14" s="134">
        <v>19.899999999999999</v>
      </c>
      <c r="FE14" s="134">
        <v>9.5</v>
      </c>
      <c r="FF14" s="142">
        <v>95.5</v>
      </c>
      <c r="FG14" s="142">
        <v>71.099999999999994</v>
      </c>
      <c r="FH14" s="142">
        <v>16.399999999999999</v>
      </c>
      <c r="FI14" s="142">
        <v>53</v>
      </c>
      <c r="FJ14" s="142">
        <v>93.5</v>
      </c>
      <c r="FK14" s="142">
        <v>70.099999999999994</v>
      </c>
      <c r="FL14" s="142">
        <v>17.399999999999999</v>
      </c>
      <c r="FM14" s="142">
        <v>46</v>
      </c>
      <c r="FN14" s="383">
        <v>276</v>
      </c>
      <c r="FO14" s="383">
        <v>193</v>
      </c>
      <c r="FP14" s="368">
        <v>0.38970941232950201</v>
      </c>
      <c r="FQ14" s="368">
        <v>0.181443841720802</v>
      </c>
      <c r="FR14" s="368">
        <v>4.4573643410852704</v>
      </c>
      <c r="FS14" s="368">
        <v>3.0484915495182401</v>
      </c>
      <c r="FT14" s="134">
        <v>73.239664082687298</v>
      </c>
      <c r="FU14" s="134">
        <v>75.059232348760105</v>
      </c>
      <c r="FV14" s="134">
        <v>8.7430459461749201</v>
      </c>
      <c r="FW14" s="134">
        <v>5.9519220825616497</v>
      </c>
      <c r="FX14" s="134">
        <v>5.4869735645469602</v>
      </c>
      <c r="FY14" s="134">
        <v>10.724090075670899</v>
      </c>
      <c r="FZ14" s="134">
        <v>44.1618497109827</v>
      </c>
      <c r="GA14" s="134">
        <v>37.445414847161601</v>
      </c>
      <c r="GB14" s="134">
        <v>100</v>
      </c>
      <c r="GC14" s="134">
        <v>84.090909090909093</v>
      </c>
      <c r="GD14" s="134">
        <v>100</v>
      </c>
      <c r="GE14" s="134">
        <v>97.727272727272734</v>
      </c>
      <c r="GF14" s="134">
        <v>84.090909090909093</v>
      </c>
      <c r="GG14" s="134">
        <v>61.363636363636367</v>
      </c>
      <c r="GH14" s="134">
        <v>100</v>
      </c>
      <c r="GI14" s="134">
        <v>97.727272727272734</v>
      </c>
      <c r="GJ14" s="134">
        <v>2.2727272727272729</v>
      </c>
      <c r="GK14" s="134">
        <v>6.8181818181818175</v>
      </c>
      <c r="GL14" s="134">
        <v>0</v>
      </c>
      <c r="GM14" s="134">
        <v>100</v>
      </c>
      <c r="GN14" s="134">
        <v>15.909090909090908</v>
      </c>
      <c r="GO14" s="134">
        <v>71.428571428571431</v>
      </c>
      <c r="GP14" s="134">
        <v>0</v>
      </c>
      <c r="GQ14" s="134">
        <v>0</v>
      </c>
      <c r="GR14" s="134">
        <v>14.285714285714285</v>
      </c>
      <c r="GS14" s="134">
        <v>85.714285714285708</v>
      </c>
      <c r="GT14" s="142">
        <v>73.770491803278688</v>
      </c>
      <c r="GU14" s="142">
        <v>54.098360655737707</v>
      </c>
      <c r="GV14" s="385" t="s">
        <v>87</v>
      </c>
      <c r="GW14" s="134">
        <v>52</v>
      </c>
      <c r="GX14" s="146">
        <v>48.413969880000003</v>
      </c>
      <c r="GY14" s="146">
        <v>23.662287729999999</v>
      </c>
      <c r="GZ14" s="146">
        <v>19.304710029999999</v>
      </c>
      <c r="HA14" s="146">
        <v>8.6190323610000004</v>
      </c>
      <c r="HB14" s="148">
        <v>52.1</v>
      </c>
      <c r="HC14" s="148">
        <v>20.6</v>
      </c>
      <c r="HD14" s="148">
        <v>18</v>
      </c>
      <c r="HE14" s="148">
        <v>9.4</v>
      </c>
      <c r="HF14" s="142">
        <v>95.6</v>
      </c>
      <c r="HG14" s="142">
        <v>45</v>
      </c>
      <c r="HH14" s="142">
        <v>5.2</v>
      </c>
      <c r="HI14" s="142">
        <v>39.1</v>
      </c>
      <c r="HJ14" s="142">
        <v>92.8</v>
      </c>
      <c r="HK14" s="142">
        <v>46.3</v>
      </c>
      <c r="HL14" s="142">
        <v>4.7</v>
      </c>
      <c r="HM14" s="142">
        <v>37.700000000000003</v>
      </c>
      <c r="HN14" s="149">
        <v>99</v>
      </c>
      <c r="HO14" s="149">
        <v>38</v>
      </c>
      <c r="HP14" s="390">
        <v>0.26941707941000398</v>
      </c>
      <c r="HQ14" s="390">
        <v>8.5736203239926007E-2</v>
      </c>
      <c r="HR14" s="390">
        <v>2.43722304283604</v>
      </c>
      <c r="HS14" s="390">
        <v>1.250411319513</v>
      </c>
      <c r="HT14" s="148">
        <v>79.763663220088603</v>
      </c>
      <c r="HU14" s="148">
        <v>88.483053636064497</v>
      </c>
      <c r="HV14" s="148">
        <v>11.054264409731701</v>
      </c>
      <c r="HW14" s="148">
        <v>6.8566400433193504</v>
      </c>
      <c r="HX14" s="148">
        <v>7.9579811700901004</v>
      </c>
      <c r="HY14" s="148">
        <v>9.7032843863112905</v>
      </c>
      <c r="HZ14" s="137">
        <v>43.815028901734102</v>
      </c>
      <c r="IA14" s="137">
        <v>33.406113537117903</v>
      </c>
      <c r="IB14" s="134">
        <v>100</v>
      </c>
      <c r="IC14" s="134">
        <v>2.2727272727272729</v>
      </c>
      <c r="ID14" s="134">
        <v>2.2727272727272729</v>
      </c>
      <c r="IE14" s="134">
        <v>90.909090909090907</v>
      </c>
      <c r="IF14" s="134">
        <v>95.454545454545453</v>
      </c>
      <c r="IG14" s="134">
        <v>63.636363636363633</v>
      </c>
      <c r="IH14" s="134">
        <v>100</v>
      </c>
      <c r="II14" s="134">
        <v>31.818181818181817</v>
      </c>
      <c r="IJ14" s="134">
        <v>18.181818181818183</v>
      </c>
      <c r="IK14" s="134">
        <v>4.5454545454545459</v>
      </c>
      <c r="IL14" s="134">
        <v>0</v>
      </c>
      <c r="IM14" s="134">
        <v>100</v>
      </c>
      <c r="IN14" s="134">
        <v>25</v>
      </c>
      <c r="IO14" s="134">
        <v>72.727272727272734</v>
      </c>
      <c r="IP14" s="134">
        <v>72.727272727272734</v>
      </c>
      <c r="IQ14" s="134">
        <v>0</v>
      </c>
      <c r="IR14" s="134">
        <v>36.363636363636367</v>
      </c>
      <c r="IS14" s="134">
        <v>90.909090909090907</v>
      </c>
      <c r="IT14" s="142">
        <v>73.770491803278688</v>
      </c>
      <c r="IU14" s="134">
        <v>54.098360655737707</v>
      </c>
      <c r="IV14" s="392" t="s">
        <v>87</v>
      </c>
      <c r="IW14" s="137">
        <v>52.9</v>
      </c>
      <c r="IX14" s="134">
        <v>57.039420759999999</v>
      </c>
      <c r="IY14" s="134">
        <v>30.115312419999999</v>
      </c>
      <c r="IZ14" s="134">
        <v>5.4974524000000002</v>
      </c>
      <c r="JA14" s="134">
        <v>7.3478144270000003</v>
      </c>
      <c r="JB14" s="134">
        <v>60.7</v>
      </c>
      <c r="JC14" s="134">
        <v>25.5</v>
      </c>
      <c r="JD14" s="134">
        <v>6.9</v>
      </c>
      <c r="JE14" s="134">
        <v>6.9</v>
      </c>
      <c r="JF14" s="134">
        <v>98.3</v>
      </c>
      <c r="JG14" s="134">
        <v>89.6</v>
      </c>
      <c r="JH14" s="134">
        <v>42.1</v>
      </c>
      <c r="JI14" s="134">
        <v>74.400000000000006</v>
      </c>
      <c r="JJ14" s="398">
        <v>176</v>
      </c>
      <c r="JK14" s="368">
        <v>0.29674090809462</v>
      </c>
      <c r="JL14" s="368">
        <v>6.2477813276535299</v>
      </c>
      <c r="JM14" s="368">
        <v>88.817891373801899</v>
      </c>
      <c r="JN14" s="368">
        <v>4.7495405574008203</v>
      </c>
      <c r="JO14" s="134">
        <v>16.4693011335434</v>
      </c>
      <c r="JP14" s="134">
        <v>35.698689956331897</v>
      </c>
      <c r="JQ14" s="134">
        <v>100</v>
      </c>
      <c r="JR14" s="134">
        <v>2.2727272727272729</v>
      </c>
      <c r="JS14" s="134">
        <v>18.181818181818183</v>
      </c>
      <c r="JT14" s="134">
        <v>27.27272727272727</v>
      </c>
      <c r="JU14" s="134">
        <v>95.454545454545453</v>
      </c>
      <c r="JV14" s="134">
        <v>52.272727272727273</v>
      </c>
      <c r="JW14" s="134">
        <v>100</v>
      </c>
      <c r="JX14" s="134">
        <v>13.636363636363635</v>
      </c>
      <c r="JY14" s="134">
        <v>95.454545454545453</v>
      </c>
      <c r="JZ14" s="134">
        <v>4.5454545454545459</v>
      </c>
      <c r="KA14" s="134">
        <v>0</v>
      </c>
      <c r="KB14" s="134">
        <v>88.63636363636364</v>
      </c>
      <c r="KC14" s="134">
        <v>93.181818181818173</v>
      </c>
      <c r="KD14" s="134">
        <v>70.731707317073173</v>
      </c>
      <c r="KE14" s="134">
        <v>92.682926829268297</v>
      </c>
      <c r="KF14" s="134">
        <v>7.3170731707317067</v>
      </c>
      <c r="KG14" s="134">
        <v>80.487804878048792</v>
      </c>
      <c r="KH14" s="134">
        <v>63.414634146341463</v>
      </c>
      <c r="KI14" s="134">
        <v>76.5625</v>
      </c>
      <c r="KJ14" s="134">
        <v>62.5</v>
      </c>
      <c r="KK14" s="348" t="s">
        <v>87</v>
      </c>
      <c r="KL14" s="348" t="s">
        <v>87</v>
      </c>
      <c r="KM14" s="349">
        <v>62.6</v>
      </c>
    </row>
    <row r="15" spans="1:299" ht="18" customHeight="1">
      <c r="A15" s="74"/>
      <c r="B15" s="75" t="s">
        <v>87</v>
      </c>
      <c r="C15" s="75" t="s">
        <v>87</v>
      </c>
      <c r="D15" s="76" t="s">
        <v>127</v>
      </c>
      <c r="E15" s="77" t="s">
        <v>8</v>
      </c>
      <c r="F15" s="78" t="s">
        <v>87</v>
      </c>
      <c r="G15" s="78" t="s">
        <v>87</v>
      </c>
      <c r="H15" s="78" t="s">
        <v>87</v>
      </c>
      <c r="I15" s="78" t="s">
        <v>87</v>
      </c>
      <c r="J15" s="78" t="s">
        <v>87</v>
      </c>
      <c r="K15" s="78" t="s">
        <v>87</v>
      </c>
      <c r="L15" s="78" t="s">
        <v>87</v>
      </c>
      <c r="M15" s="79">
        <v>1974255</v>
      </c>
      <c r="N15" s="80">
        <v>88.6</v>
      </c>
      <c r="O15" s="80">
        <v>60.6</v>
      </c>
      <c r="P15" s="81">
        <v>100.877</v>
      </c>
      <c r="Q15" s="81">
        <v>100.277</v>
      </c>
      <c r="R15" s="80">
        <v>14.548777701622114</v>
      </c>
      <c r="S15" s="80">
        <v>8.8096870002284664</v>
      </c>
      <c r="T15" s="82">
        <v>23.358464701850583</v>
      </c>
      <c r="U15" s="82">
        <v>438.35826707858502</v>
      </c>
      <c r="V15" s="81">
        <v>322.893147526213</v>
      </c>
      <c r="W15" s="81">
        <v>61.5</v>
      </c>
      <c r="X15" s="80">
        <v>67.2</v>
      </c>
      <c r="Y15" s="81">
        <v>30.2356020942408</v>
      </c>
      <c r="Z15" s="81">
        <v>9.4696969696969706</v>
      </c>
      <c r="AA15" s="78" t="s">
        <v>87</v>
      </c>
      <c r="AB15" s="78" t="s">
        <v>87</v>
      </c>
      <c r="AC15" s="86">
        <v>279.5361852714334</v>
      </c>
      <c r="AD15" s="86">
        <v>277.18576606157114</v>
      </c>
      <c r="AE15" s="81">
        <v>7581.9761483009152</v>
      </c>
      <c r="AF15" s="81">
        <v>6582.8286233788522</v>
      </c>
      <c r="AG15" s="81">
        <v>23.806448508424694</v>
      </c>
      <c r="AH15" s="87">
        <v>0</v>
      </c>
      <c r="AI15" s="87">
        <v>14</v>
      </c>
      <c r="AJ15" s="136">
        <v>0.3545641267212189</v>
      </c>
      <c r="AK15" s="134">
        <v>7.7497587697637851</v>
      </c>
      <c r="AL15" s="136">
        <v>23.975879508979332</v>
      </c>
      <c r="AM15" s="134">
        <v>20.3</v>
      </c>
      <c r="AN15" s="134">
        <v>5.7</v>
      </c>
      <c r="AO15" s="136">
        <v>97.662999999999997</v>
      </c>
      <c r="AP15" s="136">
        <v>86.421000000000006</v>
      </c>
      <c r="AQ15" s="134">
        <v>59.467615229693102</v>
      </c>
      <c r="AR15" s="134">
        <v>20.566881463681302</v>
      </c>
      <c r="AS15" s="142">
        <v>27.3</v>
      </c>
      <c r="AT15" s="142">
        <v>46.1</v>
      </c>
      <c r="AU15" s="134">
        <v>13.9</v>
      </c>
      <c r="AV15" s="134">
        <v>8.1</v>
      </c>
      <c r="AW15" s="136">
        <v>108.71599999999999</v>
      </c>
      <c r="AX15" s="136">
        <v>106.036</v>
      </c>
      <c r="AY15" s="134">
        <v>74.668544275511294</v>
      </c>
      <c r="AZ15" s="134">
        <v>41.572027049323502</v>
      </c>
      <c r="BA15" s="141">
        <v>69.7</v>
      </c>
      <c r="BB15" s="141">
        <v>65.7</v>
      </c>
      <c r="BC15" s="137">
        <v>10.4</v>
      </c>
      <c r="BD15" s="137">
        <v>5</v>
      </c>
      <c r="BE15" s="145">
        <v>115.708</v>
      </c>
      <c r="BF15" s="145">
        <v>113.24</v>
      </c>
      <c r="BG15" s="137">
        <v>68.720261945257406</v>
      </c>
      <c r="BH15" s="137">
        <v>24.637776883801301</v>
      </c>
      <c r="BI15" s="146">
        <v>63.2</v>
      </c>
      <c r="BJ15" s="146">
        <v>61.6</v>
      </c>
      <c r="BK15" s="134">
        <v>10.3</v>
      </c>
      <c r="BL15" s="134">
        <v>92.824465995791698</v>
      </c>
      <c r="BM15" s="136">
        <v>93.6</v>
      </c>
      <c r="BN15" s="6">
        <v>0.92200000000000004</v>
      </c>
      <c r="BO15" s="6">
        <v>0.38400000000000001</v>
      </c>
      <c r="BP15" s="6">
        <v>0.74299999999999999</v>
      </c>
      <c r="BQ15" s="6">
        <v>0.75800000000000001</v>
      </c>
      <c r="BR15" s="6">
        <v>5.7000000000000002E-2</v>
      </c>
      <c r="BS15" s="6">
        <v>0.255</v>
      </c>
      <c r="BT15" s="6">
        <v>0.753</v>
      </c>
      <c r="BU15" s="6">
        <v>0.63600000000000001</v>
      </c>
      <c r="BV15" s="6">
        <v>0.71699999999999997</v>
      </c>
      <c r="BW15" s="6">
        <v>0.78500000000000003</v>
      </c>
      <c r="BX15" s="6">
        <v>0.72499999999999998</v>
      </c>
      <c r="BY15" s="6">
        <v>0.45600000000000002</v>
      </c>
      <c r="BZ15" s="6">
        <v>0.76600000000000001</v>
      </c>
      <c r="CA15" s="6">
        <v>0.92700000000000005</v>
      </c>
      <c r="CB15" s="6">
        <v>0.81599999999999995</v>
      </c>
      <c r="CC15" s="6">
        <v>0.66900000000000004</v>
      </c>
      <c r="CD15" s="6">
        <v>0.23599999999999999</v>
      </c>
      <c r="CE15" s="7">
        <v>8</v>
      </c>
      <c r="CF15" s="108">
        <v>0.7069286803320346</v>
      </c>
      <c r="CG15" s="6">
        <v>0.49299999999999999</v>
      </c>
      <c r="CH15" s="6">
        <v>0.221</v>
      </c>
      <c r="CI15" s="6">
        <v>0.81100000000000005</v>
      </c>
      <c r="CJ15" s="6">
        <v>0.42699999999999999</v>
      </c>
      <c r="CK15" s="6">
        <v>0.59899999999999998</v>
      </c>
      <c r="CL15" s="6">
        <v>0.20300000000000001</v>
      </c>
      <c r="CM15" s="6">
        <v>0.11600000000000001</v>
      </c>
      <c r="CN15" s="6">
        <v>4.9000000000000002E-2</v>
      </c>
      <c r="CO15" s="6">
        <v>0.502</v>
      </c>
      <c r="CP15" s="6">
        <v>0.34899999999999998</v>
      </c>
      <c r="CQ15" s="6">
        <v>0.81</v>
      </c>
      <c r="CR15" s="6">
        <v>0.373</v>
      </c>
      <c r="CS15" s="6">
        <v>0.60799999999999998</v>
      </c>
      <c r="CT15" s="6">
        <v>0.82899999999999996</v>
      </c>
      <c r="CU15" s="6">
        <v>0.65100000000000002</v>
      </c>
      <c r="CV15" s="6">
        <v>0.74</v>
      </c>
      <c r="CW15" s="134">
        <v>23.81902861</v>
      </c>
      <c r="CX15" s="134">
        <v>28.343313370000001</v>
      </c>
      <c r="CY15" s="134">
        <v>42.581503660000003</v>
      </c>
      <c r="CZ15" s="134">
        <v>5.2561543579999999</v>
      </c>
      <c r="DA15" s="134">
        <v>28.9</v>
      </c>
      <c r="DB15" s="134">
        <v>20.399999999999999</v>
      </c>
      <c r="DC15" s="134">
        <v>41.2</v>
      </c>
      <c r="DD15" s="134">
        <v>9.5</v>
      </c>
      <c r="DE15" s="142">
        <v>77.7</v>
      </c>
      <c r="DF15" s="142">
        <v>29.2</v>
      </c>
      <c r="DG15" s="142">
        <v>5</v>
      </c>
      <c r="DH15" s="142">
        <v>12.8</v>
      </c>
      <c r="DI15" s="142">
        <v>95</v>
      </c>
      <c r="DJ15" s="142">
        <v>43.3</v>
      </c>
      <c r="DK15" s="142">
        <v>6.7</v>
      </c>
      <c r="DL15" s="142">
        <v>24</v>
      </c>
      <c r="DM15" s="345">
        <v>57</v>
      </c>
      <c r="DN15" s="345">
        <v>41</v>
      </c>
      <c r="DO15" s="346">
        <v>8.2290268093031305E-2</v>
      </c>
      <c r="DP15" s="346">
        <v>4.0254882131741498E-2</v>
      </c>
      <c r="DQ15" s="346">
        <v>4.4151820294345496</v>
      </c>
      <c r="DR15" s="346">
        <v>3.4923339011925001</v>
      </c>
      <c r="DS15" s="347">
        <v>82.184353214562293</v>
      </c>
      <c r="DT15" s="347">
        <v>86.626916524701898</v>
      </c>
      <c r="DU15" s="347">
        <v>1.86380238786146</v>
      </c>
      <c r="DV15" s="347">
        <v>1.1526641859186499</v>
      </c>
      <c r="DW15" s="347">
        <v>7.3193683383043204</v>
      </c>
      <c r="DX15" s="347">
        <v>14.205782093201201</v>
      </c>
      <c r="DY15" s="134">
        <v>53.885135135135101</v>
      </c>
      <c r="DZ15" s="134">
        <v>47.393364928910003</v>
      </c>
      <c r="EA15" s="134">
        <v>100</v>
      </c>
      <c r="EB15" s="134">
        <v>80</v>
      </c>
      <c r="EC15" s="134">
        <v>100</v>
      </c>
      <c r="ED15" s="134">
        <v>100</v>
      </c>
      <c r="EE15" s="134">
        <v>76</v>
      </c>
      <c r="EF15" s="134">
        <v>40</v>
      </c>
      <c r="EG15" s="134">
        <v>100</v>
      </c>
      <c r="EH15" s="134">
        <v>44</v>
      </c>
      <c r="EI15" s="134">
        <v>12</v>
      </c>
      <c r="EJ15" s="134">
        <v>24</v>
      </c>
      <c r="EK15" s="134">
        <v>0</v>
      </c>
      <c r="EL15" s="134">
        <v>100</v>
      </c>
      <c r="EM15" s="134">
        <v>28.000000000000004</v>
      </c>
      <c r="EN15" s="134">
        <v>71.428571428571431</v>
      </c>
      <c r="EO15" s="134">
        <v>42.857142857142854</v>
      </c>
      <c r="EP15" s="134">
        <v>14.285714285714285</v>
      </c>
      <c r="EQ15" s="134">
        <v>14.285714285714285</v>
      </c>
      <c r="ER15" s="134">
        <v>57.142857142857139</v>
      </c>
      <c r="ES15" s="142">
        <v>75</v>
      </c>
      <c r="ET15" s="141">
        <v>50</v>
      </c>
      <c r="EU15" s="348" t="s">
        <v>87</v>
      </c>
      <c r="EV15" s="348" t="s">
        <v>87</v>
      </c>
      <c r="EW15" s="349">
        <v>61.4</v>
      </c>
      <c r="EX15" s="134">
        <v>42.372881360000001</v>
      </c>
      <c r="EY15" s="134">
        <v>30.89042731</v>
      </c>
      <c r="EZ15" s="134">
        <v>19.216996900000002</v>
      </c>
      <c r="FA15" s="134">
        <v>7.5196944380000001</v>
      </c>
      <c r="FB15" s="134">
        <v>42.9</v>
      </c>
      <c r="FC15" s="134">
        <v>29.2</v>
      </c>
      <c r="FD15" s="134">
        <v>19.8</v>
      </c>
      <c r="FE15" s="134">
        <v>8</v>
      </c>
      <c r="FF15" s="142">
        <v>94</v>
      </c>
      <c r="FG15" s="142">
        <v>70.3</v>
      </c>
      <c r="FH15" s="142">
        <v>16.899999999999999</v>
      </c>
      <c r="FI15" s="142">
        <v>59.6</v>
      </c>
      <c r="FJ15" s="142">
        <v>93.4</v>
      </c>
      <c r="FK15" s="142">
        <v>69.900000000000006</v>
      </c>
      <c r="FL15" s="142">
        <v>10.9</v>
      </c>
      <c r="FM15" s="142">
        <v>42.8</v>
      </c>
      <c r="FN15" s="383">
        <v>167</v>
      </c>
      <c r="FO15" s="383">
        <v>140</v>
      </c>
      <c r="FP15" s="368">
        <v>0.24296210082199801</v>
      </c>
      <c r="FQ15" s="368">
        <v>0.135602413722964</v>
      </c>
      <c r="FR15" s="368">
        <v>3.2133923417356201</v>
      </c>
      <c r="FS15" s="368">
        <v>2.8078620136381902</v>
      </c>
      <c r="FT15" s="134">
        <v>66.211275736001497</v>
      </c>
      <c r="FU15" s="134">
        <v>72.4027276373847</v>
      </c>
      <c r="FV15" s="134">
        <v>7.5609223830654004</v>
      </c>
      <c r="FW15" s="134">
        <v>4.8293831058764303</v>
      </c>
      <c r="FX15" s="134">
        <v>8.2060530392360906</v>
      </c>
      <c r="FY15" s="134">
        <v>15.3071923355959</v>
      </c>
      <c r="FZ15" s="134">
        <v>47.1283783783784</v>
      </c>
      <c r="GA15" s="134">
        <v>41.0742496050553</v>
      </c>
      <c r="GB15" s="134">
        <v>100</v>
      </c>
      <c r="GC15" s="134">
        <v>80</v>
      </c>
      <c r="GD15" s="134">
        <v>100</v>
      </c>
      <c r="GE15" s="134">
        <v>92</v>
      </c>
      <c r="GF15" s="134">
        <v>84</v>
      </c>
      <c r="GG15" s="134">
        <v>44</v>
      </c>
      <c r="GH15" s="134">
        <v>100</v>
      </c>
      <c r="GI15" s="134">
        <v>56.000000000000007</v>
      </c>
      <c r="GJ15" s="134">
        <v>0</v>
      </c>
      <c r="GK15" s="134">
        <v>20</v>
      </c>
      <c r="GL15" s="134">
        <v>0</v>
      </c>
      <c r="GM15" s="134">
        <v>100</v>
      </c>
      <c r="GN15" s="134">
        <v>32</v>
      </c>
      <c r="GO15" s="134">
        <v>87.5</v>
      </c>
      <c r="GP15" s="134">
        <v>0</v>
      </c>
      <c r="GQ15" s="134">
        <v>12.5</v>
      </c>
      <c r="GR15" s="134">
        <v>12.5</v>
      </c>
      <c r="GS15" s="134">
        <v>62.5</v>
      </c>
      <c r="GT15" s="142">
        <v>73.770491803278688</v>
      </c>
      <c r="GU15" s="142">
        <v>49.180327868852459</v>
      </c>
      <c r="GV15" s="385" t="s">
        <v>87</v>
      </c>
      <c r="GW15" s="134">
        <v>54.6</v>
      </c>
      <c r="GX15" s="146">
        <v>48.965848970000003</v>
      </c>
      <c r="GY15" s="146">
        <v>25.084175080000001</v>
      </c>
      <c r="GZ15" s="146">
        <v>19.79316979</v>
      </c>
      <c r="HA15" s="146">
        <v>6.1568061570000001</v>
      </c>
      <c r="HB15" s="148">
        <v>56.8</v>
      </c>
      <c r="HC15" s="148">
        <v>18</v>
      </c>
      <c r="HD15" s="148">
        <v>17.8</v>
      </c>
      <c r="HE15" s="148">
        <v>7.4</v>
      </c>
      <c r="HF15" s="142">
        <v>94.9</v>
      </c>
      <c r="HG15" s="142">
        <v>53.4</v>
      </c>
      <c r="HH15" s="142">
        <v>5.5</v>
      </c>
      <c r="HI15" s="142">
        <v>31.7</v>
      </c>
      <c r="HJ15" s="142">
        <v>94.7</v>
      </c>
      <c r="HK15" s="142">
        <v>53.8</v>
      </c>
      <c r="HL15" s="142">
        <v>3.8</v>
      </c>
      <c r="HM15" s="142">
        <v>27.8</v>
      </c>
      <c r="HN15" s="149">
        <v>79</v>
      </c>
      <c r="HO15" s="149">
        <v>30</v>
      </c>
      <c r="HP15" s="390">
        <v>0.17997084016766901</v>
      </c>
      <c r="HQ15" s="390">
        <v>5.3762477374957401E-2</v>
      </c>
      <c r="HR15" s="390">
        <v>2.4921135646687702</v>
      </c>
      <c r="HS15" s="390">
        <v>1.1737089201877899</v>
      </c>
      <c r="HT15" s="148">
        <v>75.331230283911694</v>
      </c>
      <c r="HU15" s="148">
        <v>83.959311424100207</v>
      </c>
      <c r="HV15" s="148">
        <v>7.2216147257153303</v>
      </c>
      <c r="HW15" s="148">
        <v>4.5805630723463704</v>
      </c>
      <c r="HX15" s="148">
        <v>12.280404675092599</v>
      </c>
      <c r="HY15" s="148">
        <v>14.8663865419205</v>
      </c>
      <c r="HZ15" s="137">
        <v>45.101351351351298</v>
      </c>
      <c r="IA15" s="137">
        <v>36.966824644549803</v>
      </c>
      <c r="IB15" s="134">
        <v>100</v>
      </c>
      <c r="IC15" s="134">
        <v>0</v>
      </c>
      <c r="ID15" s="134">
        <v>0</v>
      </c>
      <c r="IE15" s="134">
        <v>100</v>
      </c>
      <c r="IF15" s="134">
        <v>80</v>
      </c>
      <c r="IG15" s="134">
        <v>36</v>
      </c>
      <c r="IH15" s="134">
        <v>100</v>
      </c>
      <c r="II15" s="134">
        <v>40</v>
      </c>
      <c r="IJ15" s="134">
        <v>76</v>
      </c>
      <c r="IK15" s="134">
        <v>20</v>
      </c>
      <c r="IL15" s="134">
        <v>0</v>
      </c>
      <c r="IM15" s="134">
        <v>100</v>
      </c>
      <c r="IN15" s="134">
        <v>32</v>
      </c>
      <c r="IO15" s="134">
        <v>87.5</v>
      </c>
      <c r="IP15" s="134">
        <v>25</v>
      </c>
      <c r="IQ15" s="134">
        <v>12.5</v>
      </c>
      <c r="IR15" s="134">
        <v>12.5</v>
      </c>
      <c r="IS15" s="134">
        <v>62.5</v>
      </c>
      <c r="IT15" s="142">
        <v>73.770491803278688</v>
      </c>
      <c r="IU15" s="134">
        <v>49.180327868852459</v>
      </c>
      <c r="IV15" s="392" t="s">
        <v>87</v>
      </c>
      <c r="IW15" s="137">
        <v>57.2</v>
      </c>
      <c r="IX15" s="134">
        <v>55.860150969999999</v>
      </c>
      <c r="IY15" s="134">
        <v>28.883591580000001</v>
      </c>
      <c r="IZ15" s="134">
        <v>5.0059594760000001</v>
      </c>
      <c r="JA15" s="134">
        <v>10.25029797</v>
      </c>
      <c r="JB15" s="134">
        <v>56.8</v>
      </c>
      <c r="JC15" s="134">
        <v>27.2</v>
      </c>
      <c r="JD15" s="134">
        <v>6.8</v>
      </c>
      <c r="JE15" s="134">
        <v>9.1999999999999993</v>
      </c>
      <c r="JF15" s="134">
        <v>99.8</v>
      </c>
      <c r="JG15" s="134">
        <v>91.3</v>
      </c>
      <c r="JH15" s="134">
        <v>40.799999999999997</v>
      </c>
      <c r="JI15" s="134">
        <v>89.4</v>
      </c>
      <c r="JJ15" s="398">
        <v>197</v>
      </c>
      <c r="JK15" s="368">
        <v>0.24577074704326601</v>
      </c>
      <c r="JL15" s="368">
        <v>7.3727544910179601</v>
      </c>
      <c r="JM15" s="368">
        <v>89.932634730538894</v>
      </c>
      <c r="JN15" s="368">
        <v>3.3334996756325199</v>
      </c>
      <c r="JO15" s="134">
        <v>22.274015967161201</v>
      </c>
      <c r="JP15" s="134">
        <v>40.9162717219589</v>
      </c>
      <c r="JQ15" s="134">
        <v>100</v>
      </c>
      <c r="JR15" s="134">
        <v>4</v>
      </c>
      <c r="JS15" s="134">
        <v>28.000000000000004</v>
      </c>
      <c r="JT15" s="134">
        <v>96</v>
      </c>
      <c r="JU15" s="134">
        <v>84</v>
      </c>
      <c r="JV15" s="134">
        <v>64</v>
      </c>
      <c r="JW15" s="134">
        <v>100</v>
      </c>
      <c r="JX15" s="134">
        <v>40</v>
      </c>
      <c r="JY15" s="134">
        <v>96</v>
      </c>
      <c r="JZ15" s="134">
        <v>12</v>
      </c>
      <c r="KA15" s="134">
        <v>0</v>
      </c>
      <c r="KB15" s="134">
        <v>96</v>
      </c>
      <c r="KC15" s="134">
        <v>80</v>
      </c>
      <c r="KD15" s="134">
        <v>80</v>
      </c>
      <c r="KE15" s="134">
        <v>85</v>
      </c>
      <c r="KF15" s="134">
        <v>35</v>
      </c>
      <c r="KG15" s="134">
        <v>50</v>
      </c>
      <c r="KH15" s="134">
        <v>70</v>
      </c>
      <c r="KI15" s="134">
        <v>75</v>
      </c>
      <c r="KJ15" s="134">
        <v>51.5625</v>
      </c>
      <c r="KK15" s="348" t="s">
        <v>87</v>
      </c>
      <c r="KL15" s="348" t="s">
        <v>87</v>
      </c>
      <c r="KM15" s="349">
        <v>61.5</v>
      </c>
    </row>
    <row r="16" spans="1:299" ht="18" customHeight="1">
      <c r="A16" s="74"/>
      <c r="B16" s="75" t="s">
        <v>87</v>
      </c>
      <c r="C16" s="75" t="s">
        <v>87</v>
      </c>
      <c r="D16" s="76" t="s">
        <v>97</v>
      </c>
      <c r="E16" s="77" t="s">
        <v>9</v>
      </c>
      <c r="F16" s="78" t="s">
        <v>87</v>
      </c>
      <c r="G16" s="78" t="s">
        <v>87</v>
      </c>
      <c r="H16" s="78" t="s">
        <v>87</v>
      </c>
      <c r="I16" s="78" t="s">
        <v>87</v>
      </c>
      <c r="J16" s="78" t="s">
        <v>87</v>
      </c>
      <c r="K16" s="78" t="s">
        <v>87</v>
      </c>
      <c r="L16" s="78" t="s">
        <v>87</v>
      </c>
      <c r="M16" s="79">
        <v>1973115</v>
      </c>
      <c r="N16" s="80">
        <v>89.1</v>
      </c>
      <c r="O16" s="80">
        <v>56</v>
      </c>
      <c r="P16" s="81">
        <v>97.825000000000003</v>
      </c>
      <c r="Q16" s="81">
        <v>98.406999999999996</v>
      </c>
      <c r="R16" s="80">
        <v>11.147926930287309</v>
      </c>
      <c r="S16" s="80">
        <v>9.6917643981340191</v>
      </c>
      <c r="T16" s="82">
        <v>20.839691328421328</v>
      </c>
      <c r="U16" s="82">
        <v>428.55108051795298</v>
      </c>
      <c r="V16" s="81">
        <v>323.75916099410398</v>
      </c>
      <c r="W16" s="81">
        <v>60.5</v>
      </c>
      <c r="X16" s="80">
        <v>66.3</v>
      </c>
      <c r="Y16" s="81">
        <v>30.7588075880759</v>
      </c>
      <c r="Z16" s="81">
        <v>8.8197146562905306</v>
      </c>
      <c r="AA16" s="78" t="s">
        <v>87</v>
      </c>
      <c r="AB16" s="78" t="s">
        <v>87</v>
      </c>
      <c r="AC16" s="86">
        <v>279.76167586329484</v>
      </c>
      <c r="AD16" s="86">
        <v>261.74501201216555</v>
      </c>
      <c r="AE16" s="81">
        <v>6964.441036443669</v>
      </c>
      <c r="AF16" s="81">
        <v>6430.2656538131478</v>
      </c>
      <c r="AG16" s="81">
        <v>55.445323764707076</v>
      </c>
      <c r="AH16" s="87">
        <v>1</v>
      </c>
      <c r="AI16" s="87">
        <v>13</v>
      </c>
      <c r="AJ16" s="136">
        <v>1.2163507955694421</v>
      </c>
      <c r="AK16" s="134">
        <v>12.416914371438056</v>
      </c>
      <c r="AL16" s="136">
        <v>40.451012738740516</v>
      </c>
      <c r="AM16" s="134">
        <v>20.399999999999999</v>
      </c>
      <c r="AN16" s="134">
        <v>5.4</v>
      </c>
      <c r="AO16" s="136">
        <v>94.56</v>
      </c>
      <c r="AP16" s="136">
        <v>94.843000000000004</v>
      </c>
      <c r="AQ16" s="134">
        <v>56.080702942009303</v>
      </c>
      <c r="AR16" s="134">
        <v>24.2241622465075</v>
      </c>
      <c r="AS16" s="142">
        <v>26</v>
      </c>
      <c r="AT16" s="142">
        <v>42.6</v>
      </c>
      <c r="AU16" s="134">
        <v>14.5</v>
      </c>
      <c r="AV16" s="134">
        <v>8.1</v>
      </c>
      <c r="AW16" s="136">
        <v>106.196</v>
      </c>
      <c r="AX16" s="136">
        <v>105.63800000000001</v>
      </c>
      <c r="AY16" s="134">
        <v>69.761282083275802</v>
      </c>
      <c r="AZ16" s="134">
        <v>43.610668087248499</v>
      </c>
      <c r="BA16" s="141">
        <v>68.900000000000006</v>
      </c>
      <c r="BB16" s="141">
        <v>69.3</v>
      </c>
      <c r="BC16" s="137">
        <v>11.6</v>
      </c>
      <c r="BD16" s="137">
        <v>4.4000000000000004</v>
      </c>
      <c r="BE16" s="145">
        <v>105.032</v>
      </c>
      <c r="BF16" s="145">
        <v>101.07899999999999</v>
      </c>
      <c r="BG16" s="137">
        <v>68.579203315226707</v>
      </c>
      <c r="BH16" s="137">
        <v>22.205159625442501</v>
      </c>
      <c r="BI16" s="146">
        <v>63</v>
      </c>
      <c r="BJ16" s="146">
        <v>63</v>
      </c>
      <c r="BK16" s="134">
        <v>9.8000000000000007</v>
      </c>
      <c r="BL16" s="134">
        <v>98.473854042064701</v>
      </c>
      <c r="BM16" s="136">
        <v>92.3</v>
      </c>
      <c r="BN16" s="6">
        <v>0.79700000000000004</v>
      </c>
      <c r="BO16" s="6">
        <v>0.38800000000000001</v>
      </c>
      <c r="BP16" s="6">
        <v>0.71699999999999997</v>
      </c>
      <c r="BQ16" s="6">
        <v>0.77600000000000002</v>
      </c>
      <c r="BR16" s="6">
        <v>0.11700000000000001</v>
      </c>
      <c r="BS16" s="6">
        <v>0.23400000000000001</v>
      </c>
      <c r="BT16" s="6">
        <v>0.73</v>
      </c>
      <c r="BU16" s="6">
        <v>0.60899999999999999</v>
      </c>
      <c r="BV16" s="6">
        <v>0.60299999999999998</v>
      </c>
      <c r="BW16" s="6">
        <v>0.7</v>
      </c>
      <c r="BX16" s="6">
        <v>0.59799999999999998</v>
      </c>
      <c r="BY16" s="6">
        <v>0.438</v>
      </c>
      <c r="BZ16" s="6">
        <v>0.73099999999999998</v>
      </c>
      <c r="CA16" s="6">
        <v>0.91800000000000004</v>
      </c>
      <c r="CB16" s="6">
        <v>0.80900000000000005</v>
      </c>
      <c r="CC16" s="6">
        <v>0.73799999999999999</v>
      </c>
      <c r="CD16" s="6">
        <v>0.33300000000000002</v>
      </c>
      <c r="CE16" s="7">
        <v>7.8</v>
      </c>
      <c r="CF16" s="108">
        <v>0.67882015567390419</v>
      </c>
      <c r="CG16" s="6">
        <v>0.53400000000000003</v>
      </c>
      <c r="CH16" s="6">
        <v>0.39100000000000001</v>
      </c>
      <c r="CI16" s="6">
        <v>0.73099999999999998</v>
      </c>
      <c r="CJ16" s="6">
        <v>0.41799999999999998</v>
      </c>
      <c r="CK16" s="6">
        <v>0.78800000000000003</v>
      </c>
      <c r="CL16" s="6">
        <v>0.313</v>
      </c>
      <c r="CM16" s="6">
        <v>0.152</v>
      </c>
      <c r="CN16" s="6">
        <v>3.7999999999999999E-2</v>
      </c>
      <c r="CO16" s="6">
        <v>0.372</v>
      </c>
      <c r="CP16" s="6">
        <v>0.23899999999999999</v>
      </c>
      <c r="CQ16" s="6">
        <v>0.70299999999999996</v>
      </c>
      <c r="CR16" s="6">
        <v>0.29299999999999998</v>
      </c>
      <c r="CS16" s="6">
        <v>0.61499999999999999</v>
      </c>
      <c r="CT16" s="6">
        <v>0.71</v>
      </c>
      <c r="CU16" s="6">
        <v>0.68200000000000005</v>
      </c>
      <c r="CV16" s="6">
        <v>0.76700000000000002</v>
      </c>
      <c r="CW16" s="134">
        <v>26.523702029999999</v>
      </c>
      <c r="CX16" s="134">
        <v>24.830699769999999</v>
      </c>
      <c r="CY16" s="134">
        <v>40.914221220000002</v>
      </c>
      <c r="CZ16" s="134">
        <v>7.7313769749999999</v>
      </c>
      <c r="DA16" s="134">
        <v>30.8</v>
      </c>
      <c r="DB16" s="134">
        <v>18.899999999999999</v>
      </c>
      <c r="DC16" s="134">
        <v>40.5</v>
      </c>
      <c r="DD16" s="134">
        <v>9.8000000000000007</v>
      </c>
      <c r="DE16" s="142">
        <v>70</v>
      </c>
      <c r="DF16" s="142">
        <v>28</v>
      </c>
      <c r="DG16" s="142">
        <v>4.3</v>
      </c>
      <c r="DH16" s="142">
        <v>8.4</v>
      </c>
      <c r="DI16" s="142">
        <v>89.1</v>
      </c>
      <c r="DJ16" s="142">
        <v>35.200000000000003</v>
      </c>
      <c r="DK16" s="142">
        <v>8.6999999999999993</v>
      </c>
      <c r="DL16" s="142">
        <v>13</v>
      </c>
      <c r="DM16" s="345">
        <v>84</v>
      </c>
      <c r="DN16" s="345">
        <v>47</v>
      </c>
      <c r="DO16" s="346">
        <v>0.107455354858517</v>
      </c>
      <c r="DP16" s="346">
        <v>3.8937906466177903E-2</v>
      </c>
      <c r="DQ16" s="346">
        <v>7.2664359861591699</v>
      </c>
      <c r="DR16" s="346">
        <v>4.1519434628975302</v>
      </c>
      <c r="DS16" s="347">
        <v>89.878892733564001</v>
      </c>
      <c r="DT16" s="347">
        <v>91.784452296819794</v>
      </c>
      <c r="DU16" s="347">
        <v>1.4787903597195899</v>
      </c>
      <c r="DV16" s="347">
        <v>0.93782361956836902</v>
      </c>
      <c r="DW16" s="347">
        <v>7.0987999358410399</v>
      </c>
      <c r="DX16" s="347">
        <v>14.013797939073701</v>
      </c>
      <c r="DY16" s="134">
        <v>57.894736842105303</v>
      </c>
      <c r="DZ16" s="134">
        <v>54.2536115569823</v>
      </c>
      <c r="EA16" s="134">
        <v>100</v>
      </c>
      <c r="EB16" s="134">
        <v>100</v>
      </c>
      <c r="EC16" s="134">
        <v>100</v>
      </c>
      <c r="ED16" s="134">
        <v>88.571428571428569</v>
      </c>
      <c r="EE16" s="134">
        <v>97.142857142857139</v>
      </c>
      <c r="EF16" s="134">
        <v>31.428571428571427</v>
      </c>
      <c r="EG16" s="134">
        <v>100</v>
      </c>
      <c r="EH16" s="134">
        <v>100</v>
      </c>
      <c r="EI16" s="134">
        <v>5.7142857142857144</v>
      </c>
      <c r="EJ16" s="134">
        <v>54.285714285714285</v>
      </c>
      <c r="EK16" s="134">
        <v>0</v>
      </c>
      <c r="EL16" s="134">
        <v>85.714285714285708</v>
      </c>
      <c r="EM16" s="134">
        <v>11.428571428571429</v>
      </c>
      <c r="EN16" s="134">
        <v>100</v>
      </c>
      <c r="EO16" s="134">
        <v>25</v>
      </c>
      <c r="EP16" s="134">
        <v>50</v>
      </c>
      <c r="EQ16" s="134">
        <v>0</v>
      </c>
      <c r="ER16" s="134">
        <v>50</v>
      </c>
      <c r="ES16" s="142">
        <v>80</v>
      </c>
      <c r="ET16" s="141">
        <v>63.333333333333329</v>
      </c>
      <c r="EU16" s="348" t="s">
        <v>87</v>
      </c>
      <c r="EV16" s="348" t="s">
        <v>87</v>
      </c>
      <c r="EW16" s="349">
        <v>56.5</v>
      </c>
      <c r="EX16" s="134">
        <v>40.623608019999999</v>
      </c>
      <c r="EY16" s="134">
        <v>30.155902000000001</v>
      </c>
      <c r="EZ16" s="134">
        <v>20.17817372</v>
      </c>
      <c r="FA16" s="134">
        <v>9.0423162579999996</v>
      </c>
      <c r="FB16" s="134">
        <v>42.1</v>
      </c>
      <c r="FC16" s="134">
        <v>29.4</v>
      </c>
      <c r="FD16" s="134">
        <v>19.3</v>
      </c>
      <c r="FE16" s="134">
        <v>9.1</v>
      </c>
      <c r="FF16" s="142">
        <v>96.5</v>
      </c>
      <c r="FG16" s="142">
        <v>72.8</v>
      </c>
      <c r="FH16" s="142">
        <v>17.5</v>
      </c>
      <c r="FI16" s="142">
        <v>49.6</v>
      </c>
      <c r="FJ16" s="142">
        <v>97.8</v>
      </c>
      <c r="FK16" s="142">
        <v>73.2</v>
      </c>
      <c r="FL16" s="142">
        <v>14.7</v>
      </c>
      <c r="FM16" s="142">
        <v>43.1</v>
      </c>
      <c r="FN16" s="383">
        <v>220</v>
      </c>
      <c r="FO16" s="383">
        <v>164</v>
      </c>
      <c r="FP16" s="368">
        <v>0.33991007833382297</v>
      </c>
      <c r="FQ16" s="368">
        <v>0.17048171479656499</v>
      </c>
      <c r="FR16" s="368">
        <v>3.9804595621494498</v>
      </c>
      <c r="FS16" s="368">
        <v>2.94646065397054</v>
      </c>
      <c r="FT16" s="134">
        <v>73.656594897774596</v>
      </c>
      <c r="FU16" s="134">
        <v>75.709665828242905</v>
      </c>
      <c r="FV16" s="134">
        <v>8.53946819523199</v>
      </c>
      <c r="FW16" s="134">
        <v>5.7859830765712399</v>
      </c>
      <c r="FX16" s="134">
        <v>6.4985248300030598</v>
      </c>
      <c r="FY16" s="134">
        <v>12.763970100291701</v>
      </c>
      <c r="FZ16" s="134">
        <v>46.349745331069599</v>
      </c>
      <c r="GA16" s="134">
        <v>39.646869983948598</v>
      </c>
      <c r="GB16" s="134">
        <v>100</v>
      </c>
      <c r="GC16" s="134">
        <v>94.285714285714278</v>
      </c>
      <c r="GD16" s="134">
        <v>94.285714285714278</v>
      </c>
      <c r="GE16" s="134">
        <v>85.714285714285708</v>
      </c>
      <c r="GF16" s="134">
        <v>100</v>
      </c>
      <c r="GG16" s="134">
        <v>45.714285714285715</v>
      </c>
      <c r="GH16" s="134">
        <v>97.142857142857139</v>
      </c>
      <c r="GI16" s="134">
        <v>94.117647058823522</v>
      </c>
      <c r="GJ16" s="134">
        <v>2.9411764705882351</v>
      </c>
      <c r="GK16" s="134">
        <v>29.411764705882355</v>
      </c>
      <c r="GL16" s="134">
        <v>0</v>
      </c>
      <c r="GM16" s="134">
        <v>91.17647058823529</v>
      </c>
      <c r="GN16" s="134">
        <v>37.142857142857146</v>
      </c>
      <c r="GO16" s="134">
        <v>100</v>
      </c>
      <c r="GP16" s="134">
        <v>0</v>
      </c>
      <c r="GQ16" s="134">
        <v>15.384615384615385</v>
      </c>
      <c r="GR16" s="134">
        <v>46.153846153846153</v>
      </c>
      <c r="GS16" s="134">
        <v>84.615384615384613</v>
      </c>
      <c r="GT16" s="142">
        <v>80.327868852459019</v>
      </c>
      <c r="GU16" s="142">
        <v>63.934426229508205</v>
      </c>
      <c r="GV16" s="385" t="s">
        <v>87</v>
      </c>
      <c r="GW16" s="134">
        <v>42.2</v>
      </c>
      <c r="GX16" s="146">
        <v>49.663526240000003</v>
      </c>
      <c r="GY16" s="146">
        <v>23.912068189999999</v>
      </c>
      <c r="GZ16" s="146">
        <v>17.653656349999999</v>
      </c>
      <c r="HA16" s="146">
        <v>8.7707492150000004</v>
      </c>
      <c r="HB16" s="148">
        <v>50.9</v>
      </c>
      <c r="HC16" s="148">
        <v>20.3</v>
      </c>
      <c r="HD16" s="148">
        <v>18.899999999999999</v>
      </c>
      <c r="HE16" s="148">
        <v>9.9</v>
      </c>
      <c r="HF16" s="142">
        <v>94.3</v>
      </c>
      <c r="HG16" s="142">
        <v>48.8</v>
      </c>
      <c r="HH16" s="142">
        <v>6</v>
      </c>
      <c r="HI16" s="142">
        <v>36.6</v>
      </c>
      <c r="HJ16" s="142">
        <v>94.4</v>
      </c>
      <c r="HK16" s="142">
        <v>49.5</v>
      </c>
      <c r="HL16" s="142">
        <v>7.4</v>
      </c>
      <c r="HM16" s="142">
        <v>32.200000000000003</v>
      </c>
      <c r="HN16" s="149">
        <v>270</v>
      </c>
      <c r="HO16" s="149">
        <v>93</v>
      </c>
      <c r="HP16" s="390">
        <v>0.59837773148353302</v>
      </c>
      <c r="HQ16" s="390">
        <v>0.16111428719921</v>
      </c>
      <c r="HR16" s="390">
        <v>6.3010501750291699</v>
      </c>
      <c r="HS16" s="390">
        <v>2.5719026548672601</v>
      </c>
      <c r="HT16" s="148">
        <v>93.022170361726893</v>
      </c>
      <c r="HU16" s="148">
        <v>95.519911504424797</v>
      </c>
      <c r="HV16" s="148">
        <v>9.4964762200257091</v>
      </c>
      <c r="HW16" s="148">
        <v>6.2644006721757401</v>
      </c>
      <c r="HX16" s="148">
        <v>7.5960617816585199</v>
      </c>
      <c r="HY16" s="148">
        <v>9.4760630297794908</v>
      </c>
      <c r="HZ16" s="137">
        <v>45.840407470288604</v>
      </c>
      <c r="IA16" s="137">
        <v>37.8812199036918</v>
      </c>
      <c r="IB16" s="134">
        <v>100</v>
      </c>
      <c r="IC16" s="134">
        <v>2.8571428571428572</v>
      </c>
      <c r="ID16" s="134">
        <v>0</v>
      </c>
      <c r="IE16" s="134">
        <v>80</v>
      </c>
      <c r="IF16" s="134">
        <v>97.142857142857139</v>
      </c>
      <c r="IG16" s="134">
        <v>31.428571428571427</v>
      </c>
      <c r="IH16" s="134">
        <v>100</v>
      </c>
      <c r="II16" s="134">
        <v>77.142857142857153</v>
      </c>
      <c r="IJ16" s="134">
        <v>45.714285714285715</v>
      </c>
      <c r="IK16" s="134">
        <v>28.571428571428569</v>
      </c>
      <c r="IL16" s="134">
        <v>0</v>
      </c>
      <c r="IM16" s="134">
        <v>85.714285714285708</v>
      </c>
      <c r="IN16" s="134">
        <v>77.142857142857153</v>
      </c>
      <c r="IO16" s="134">
        <v>62.962962962962962</v>
      </c>
      <c r="IP16" s="134">
        <v>25.925925925925924</v>
      </c>
      <c r="IQ16" s="134">
        <v>11.111111111111111</v>
      </c>
      <c r="IR16" s="134">
        <v>62.962962962962962</v>
      </c>
      <c r="IS16" s="134">
        <v>74.074074074074076</v>
      </c>
      <c r="IT16" s="142">
        <v>80.327868852459019</v>
      </c>
      <c r="IU16" s="134">
        <v>63.934426229508205</v>
      </c>
      <c r="IV16" s="392" t="s">
        <v>87</v>
      </c>
      <c r="IW16" s="137">
        <v>44.8</v>
      </c>
      <c r="IX16" s="134">
        <v>57.831325300000003</v>
      </c>
      <c r="IY16" s="134">
        <v>30.46471601</v>
      </c>
      <c r="IZ16" s="134">
        <v>4.95697074</v>
      </c>
      <c r="JA16" s="134">
        <v>6.7469879519999996</v>
      </c>
      <c r="JB16" s="134">
        <v>61.1</v>
      </c>
      <c r="JC16" s="134">
        <v>28</v>
      </c>
      <c r="JD16" s="134">
        <v>6</v>
      </c>
      <c r="JE16" s="134">
        <v>4.8</v>
      </c>
      <c r="JF16" s="134">
        <v>99.3</v>
      </c>
      <c r="JG16" s="134">
        <v>89.9</v>
      </c>
      <c r="JH16" s="134">
        <v>33.1</v>
      </c>
      <c r="JI16" s="134">
        <v>77.2</v>
      </c>
      <c r="JJ16" s="398">
        <v>210</v>
      </c>
      <c r="JK16" s="368">
        <v>0.33142370152928402</v>
      </c>
      <c r="JL16" s="368">
        <v>5.6603773584905701</v>
      </c>
      <c r="JM16" s="368">
        <v>95.633423180592999</v>
      </c>
      <c r="JN16" s="368">
        <v>5.8551520603506804</v>
      </c>
      <c r="JO16" s="134">
        <v>20.819362189640302</v>
      </c>
      <c r="JP16" s="134">
        <v>39.325842696629202</v>
      </c>
      <c r="JQ16" s="134">
        <v>100</v>
      </c>
      <c r="JR16" s="134">
        <v>97.142857142857139</v>
      </c>
      <c r="JS16" s="134">
        <v>40</v>
      </c>
      <c r="JT16" s="134">
        <v>51.428571428571423</v>
      </c>
      <c r="JU16" s="134">
        <v>94.285714285714278</v>
      </c>
      <c r="JV16" s="134">
        <v>51.428571428571423</v>
      </c>
      <c r="JW16" s="134">
        <v>100</v>
      </c>
      <c r="JX16" s="134">
        <v>60</v>
      </c>
      <c r="JY16" s="134">
        <v>62.857142857142854</v>
      </c>
      <c r="JZ16" s="134">
        <v>28.571428571428569</v>
      </c>
      <c r="KA16" s="134">
        <v>2.8571428571428572</v>
      </c>
      <c r="KB16" s="134">
        <v>62.857142857142854</v>
      </c>
      <c r="KC16" s="134">
        <v>77.142857142857153</v>
      </c>
      <c r="KD16" s="134">
        <v>81.481481481481481</v>
      </c>
      <c r="KE16" s="134">
        <v>62.962962962962962</v>
      </c>
      <c r="KF16" s="134">
        <v>51.851851851851848</v>
      </c>
      <c r="KG16" s="134">
        <v>66.666666666666657</v>
      </c>
      <c r="KH16" s="134">
        <v>59.259259259259252</v>
      </c>
      <c r="KI16" s="134">
        <v>81.25</v>
      </c>
      <c r="KJ16" s="134">
        <v>65.625</v>
      </c>
      <c r="KK16" s="348" t="s">
        <v>87</v>
      </c>
      <c r="KL16" s="348" t="s">
        <v>87</v>
      </c>
      <c r="KM16" s="349">
        <v>54.6</v>
      </c>
    </row>
    <row r="17" spans="1:299" ht="18" customHeight="1">
      <c r="A17" s="74"/>
      <c r="B17" s="75" t="s">
        <v>87</v>
      </c>
      <c r="C17" s="75" t="s">
        <v>87</v>
      </c>
      <c r="D17" s="76" t="s">
        <v>98</v>
      </c>
      <c r="E17" s="77" t="s">
        <v>10</v>
      </c>
      <c r="F17" s="78" t="s">
        <v>87</v>
      </c>
      <c r="G17" s="78" t="s">
        <v>87</v>
      </c>
      <c r="H17" s="78" t="s">
        <v>87</v>
      </c>
      <c r="I17" s="78" t="s">
        <v>87</v>
      </c>
      <c r="J17" s="78" t="s">
        <v>87</v>
      </c>
      <c r="K17" s="78" t="s">
        <v>87</v>
      </c>
      <c r="L17" s="78" t="s">
        <v>87</v>
      </c>
      <c r="M17" s="79">
        <v>7266534</v>
      </c>
      <c r="N17" s="80">
        <v>89.1</v>
      </c>
      <c r="O17" s="80">
        <v>56.6</v>
      </c>
      <c r="P17" s="81">
        <v>98.192999999999998</v>
      </c>
      <c r="Q17" s="81">
        <v>100.68300000000001</v>
      </c>
      <c r="R17" s="80">
        <v>14.071405368691492</v>
      </c>
      <c r="S17" s="80">
        <v>6.9855003986652093</v>
      </c>
      <c r="T17" s="82">
        <v>21.056905767356699</v>
      </c>
      <c r="U17" s="82">
        <v>428.96502143006802</v>
      </c>
      <c r="V17" s="81">
        <v>339.03466735953799</v>
      </c>
      <c r="W17" s="85" t="s">
        <v>88</v>
      </c>
      <c r="X17" s="88" t="s">
        <v>88</v>
      </c>
      <c r="Y17" s="81">
        <v>27.550657660860299</v>
      </c>
      <c r="Z17" s="81">
        <v>9.375</v>
      </c>
      <c r="AA17" s="78" t="s">
        <v>87</v>
      </c>
      <c r="AB17" s="78" t="s">
        <v>87</v>
      </c>
      <c r="AC17" s="86">
        <v>303.41526933241482</v>
      </c>
      <c r="AD17" s="86">
        <v>295.09835659546957</v>
      </c>
      <c r="AE17" s="81">
        <v>8309.8146055361558</v>
      </c>
      <c r="AF17" s="81">
        <v>6879.7326841081167</v>
      </c>
      <c r="AG17" s="81">
        <v>12.715828481639251</v>
      </c>
      <c r="AH17" s="87">
        <v>2.06</v>
      </c>
      <c r="AI17" s="87">
        <v>25</v>
      </c>
      <c r="AJ17" s="136">
        <v>0.75689455247852688</v>
      </c>
      <c r="AK17" s="134">
        <v>6.8670978488506345</v>
      </c>
      <c r="AL17" s="136">
        <v>27.334008208039755</v>
      </c>
      <c r="AM17" s="134">
        <v>19.899999999999999</v>
      </c>
      <c r="AN17" s="134">
        <v>5.7</v>
      </c>
      <c r="AO17" s="136">
        <v>96.361999999999995</v>
      </c>
      <c r="AP17" s="136">
        <v>100.03100000000001</v>
      </c>
      <c r="AQ17" s="134">
        <v>59.253857453001302</v>
      </c>
      <c r="AR17" s="134">
        <v>24.111221357942998</v>
      </c>
      <c r="AS17" s="143" t="s">
        <v>88</v>
      </c>
      <c r="AT17" s="143" t="s">
        <v>88</v>
      </c>
      <c r="AU17" s="134">
        <v>13.9</v>
      </c>
      <c r="AV17" s="134">
        <v>8.1</v>
      </c>
      <c r="AW17" s="136">
        <v>103.425</v>
      </c>
      <c r="AX17" s="136">
        <v>99.98</v>
      </c>
      <c r="AY17" s="134">
        <v>72.090884590616298</v>
      </c>
      <c r="AZ17" s="134">
        <v>43.540711355792197</v>
      </c>
      <c r="BA17" s="143" t="s">
        <v>88</v>
      </c>
      <c r="BB17" s="143" t="s">
        <v>88</v>
      </c>
      <c r="BC17" s="137">
        <v>12.4</v>
      </c>
      <c r="BD17" s="137">
        <v>4.3</v>
      </c>
      <c r="BE17" s="145">
        <v>103.708</v>
      </c>
      <c r="BF17" s="145">
        <v>103.28</v>
      </c>
      <c r="BG17" s="137">
        <v>63.6023038911515</v>
      </c>
      <c r="BH17" s="137">
        <v>23.123025817784399</v>
      </c>
      <c r="BI17" s="147" t="s">
        <v>88</v>
      </c>
      <c r="BJ17" s="147" t="s">
        <v>88</v>
      </c>
      <c r="BK17" s="134">
        <v>11</v>
      </c>
      <c r="BL17" s="134">
        <v>102.800213383613</v>
      </c>
      <c r="BM17" s="151" t="s">
        <v>88</v>
      </c>
      <c r="BN17" s="6">
        <v>0.72599999999999998</v>
      </c>
      <c r="BO17" s="6">
        <v>0.27700000000000002</v>
      </c>
      <c r="BP17" s="6">
        <v>0.72</v>
      </c>
      <c r="BQ17" s="6">
        <v>0.76600000000000001</v>
      </c>
      <c r="BR17" s="6">
        <v>4.3999999999999997E-2</v>
      </c>
      <c r="BS17" s="6">
        <v>0.26200000000000001</v>
      </c>
      <c r="BT17" s="6">
        <v>0.75600000000000001</v>
      </c>
      <c r="BU17" s="6">
        <v>0.68300000000000005</v>
      </c>
      <c r="BV17" s="6">
        <v>0.68200000000000005</v>
      </c>
      <c r="BW17" s="6">
        <v>0.69299999999999995</v>
      </c>
      <c r="BX17" s="6">
        <v>0.69499999999999995</v>
      </c>
      <c r="BY17" s="6">
        <v>0.57599999999999996</v>
      </c>
      <c r="BZ17" s="6">
        <v>0.79700000000000004</v>
      </c>
      <c r="CA17" s="6">
        <v>0.97899999999999998</v>
      </c>
      <c r="CB17" s="6">
        <v>0.77800000000000002</v>
      </c>
      <c r="CC17" s="6">
        <v>0.60899999999999999</v>
      </c>
      <c r="CD17" s="6">
        <v>0.24399999999999999</v>
      </c>
      <c r="CE17" s="7">
        <v>7.7</v>
      </c>
      <c r="CF17" s="108">
        <v>0.71959662853702588</v>
      </c>
      <c r="CG17" s="6">
        <v>0.72099999999999997</v>
      </c>
      <c r="CH17" s="6">
        <v>0.34399999999999997</v>
      </c>
      <c r="CI17" s="6">
        <v>0.70499999999999996</v>
      </c>
      <c r="CJ17" s="6">
        <v>0.46</v>
      </c>
      <c r="CK17" s="6">
        <v>0.72</v>
      </c>
      <c r="CL17" s="6">
        <v>0.26300000000000001</v>
      </c>
      <c r="CM17" s="6">
        <v>0.183</v>
      </c>
      <c r="CN17" s="6">
        <v>1.9E-2</v>
      </c>
      <c r="CO17" s="6">
        <v>0.36899999999999999</v>
      </c>
      <c r="CP17" s="6">
        <v>0.254</v>
      </c>
      <c r="CQ17" s="6">
        <v>0.72399999999999998</v>
      </c>
      <c r="CR17" s="6">
        <v>0.46500000000000002</v>
      </c>
      <c r="CS17" s="6">
        <v>0.70599999999999996</v>
      </c>
      <c r="CT17" s="6">
        <v>0.84899999999999998</v>
      </c>
      <c r="CU17" s="6">
        <v>0.70299999999999996</v>
      </c>
      <c r="CV17" s="6">
        <v>0.78700000000000003</v>
      </c>
      <c r="CW17" s="147" t="s">
        <v>88</v>
      </c>
      <c r="CX17" s="147" t="s">
        <v>88</v>
      </c>
      <c r="CY17" s="147" t="s">
        <v>88</v>
      </c>
      <c r="CZ17" s="147" t="s">
        <v>88</v>
      </c>
      <c r="DA17" s="134">
        <v>26.3</v>
      </c>
      <c r="DB17" s="134">
        <v>18.899999999999999</v>
      </c>
      <c r="DC17" s="134">
        <v>40.799999999999997</v>
      </c>
      <c r="DD17" s="134">
        <v>14</v>
      </c>
      <c r="DE17" s="143" t="s">
        <v>88</v>
      </c>
      <c r="DF17" s="143" t="s">
        <v>88</v>
      </c>
      <c r="DG17" s="143" t="s">
        <v>88</v>
      </c>
      <c r="DH17" s="143" t="s">
        <v>88</v>
      </c>
      <c r="DI17" s="143" t="s">
        <v>88</v>
      </c>
      <c r="DJ17" s="143" t="s">
        <v>88</v>
      </c>
      <c r="DK17" s="143" t="s">
        <v>88</v>
      </c>
      <c r="DL17" s="143" t="s">
        <v>88</v>
      </c>
      <c r="DM17" s="345">
        <v>120</v>
      </c>
      <c r="DN17" s="345">
        <v>71</v>
      </c>
      <c r="DO17" s="346">
        <v>6.2395033355344902E-2</v>
      </c>
      <c r="DP17" s="346">
        <v>2.60094220047037E-2</v>
      </c>
      <c r="DQ17" s="346">
        <v>2.4696439596624802</v>
      </c>
      <c r="DR17" s="346">
        <v>1.4149063371861299</v>
      </c>
      <c r="DS17" s="347">
        <v>78.678740481580604</v>
      </c>
      <c r="DT17" s="347">
        <v>81.7058589079315</v>
      </c>
      <c r="DU17" s="347">
        <v>2.5264788922801702</v>
      </c>
      <c r="DV17" s="347">
        <v>1.8382433749239899</v>
      </c>
      <c r="DW17" s="347">
        <v>4.7142064603199803</v>
      </c>
      <c r="DX17" s="347">
        <v>8.3953258358160507</v>
      </c>
      <c r="DY17" s="134">
        <v>48.217550274223001</v>
      </c>
      <c r="DZ17" s="134">
        <v>40.845684394071498</v>
      </c>
      <c r="EA17" s="134">
        <v>100</v>
      </c>
      <c r="EB17" s="134">
        <v>76.19047619047619</v>
      </c>
      <c r="EC17" s="134">
        <v>100</v>
      </c>
      <c r="ED17" s="134">
        <v>77.777777777777786</v>
      </c>
      <c r="EE17" s="134">
        <v>69.841269841269835</v>
      </c>
      <c r="EF17" s="134">
        <v>25.396825396825395</v>
      </c>
      <c r="EG17" s="134">
        <v>82.539682539682531</v>
      </c>
      <c r="EH17" s="134">
        <v>38.461538461538467</v>
      </c>
      <c r="EI17" s="134">
        <v>0</v>
      </c>
      <c r="EJ17" s="134">
        <v>21.153846153846153</v>
      </c>
      <c r="EK17" s="134">
        <v>3.8461538461538463</v>
      </c>
      <c r="EL17" s="134">
        <v>86.538461538461547</v>
      </c>
      <c r="EM17" s="134">
        <v>46.031746031746032</v>
      </c>
      <c r="EN17" s="134">
        <v>93.103448275862064</v>
      </c>
      <c r="EO17" s="134">
        <v>6.8965517241379306</v>
      </c>
      <c r="EP17" s="134">
        <v>17.241379310344829</v>
      </c>
      <c r="EQ17" s="134">
        <v>48.275862068965516</v>
      </c>
      <c r="ER17" s="134">
        <v>86.206896551724128</v>
      </c>
      <c r="ES17" s="142">
        <v>83.333333333333343</v>
      </c>
      <c r="ET17" s="141">
        <v>83.333333333333343</v>
      </c>
      <c r="EU17" s="348" t="s">
        <v>87</v>
      </c>
      <c r="EV17" s="348" t="s">
        <v>87</v>
      </c>
      <c r="EW17" s="349">
        <v>55</v>
      </c>
      <c r="EX17" s="147" t="s">
        <v>88</v>
      </c>
      <c r="EY17" s="147" t="s">
        <v>88</v>
      </c>
      <c r="EZ17" s="147" t="s">
        <v>88</v>
      </c>
      <c r="FA17" s="147" t="s">
        <v>88</v>
      </c>
      <c r="FB17" s="134">
        <v>43.5</v>
      </c>
      <c r="FC17" s="134">
        <v>28.3</v>
      </c>
      <c r="FD17" s="134">
        <v>17.5</v>
      </c>
      <c r="FE17" s="134">
        <v>10.6</v>
      </c>
      <c r="FF17" s="143" t="s">
        <v>88</v>
      </c>
      <c r="FG17" s="143" t="s">
        <v>88</v>
      </c>
      <c r="FH17" s="143" t="s">
        <v>88</v>
      </c>
      <c r="FI17" s="143" t="s">
        <v>88</v>
      </c>
      <c r="FJ17" s="143" t="s">
        <v>88</v>
      </c>
      <c r="FK17" s="143" t="s">
        <v>88</v>
      </c>
      <c r="FL17" s="143" t="s">
        <v>88</v>
      </c>
      <c r="FM17" s="143" t="s">
        <v>88</v>
      </c>
      <c r="FN17" s="383">
        <v>719</v>
      </c>
      <c r="FO17" s="383">
        <v>562</v>
      </c>
      <c r="FP17" s="368">
        <v>0.33632391875836098</v>
      </c>
      <c r="FQ17" s="368">
        <v>0.177969187896829</v>
      </c>
      <c r="FR17" s="368">
        <v>3.5105707729114801</v>
      </c>
      <c r="FS17" s="368">
        <v>2.8318048977123902</v>
      </c>
      <c r="FT17" s="134">
        <v>64.074019823250794</v>
      </c>
      <c r="FU17" s="134">
        <v>66.854781820014097</v>
      </c>
      <c r="FV17" s="134">
        <v>9.5803201392072292</v>
      </c>
      <c r="FW17" s="134">
        <v>6.2846556992890701</v>
      </c>
      <c r="FX17" s="134">
        <v>5.3929633240189396</v>
      </c>
      <c r="FY17" s="134">
        <v>10.3248319840354</v>
      </c>
      <c r="FZ17" s="134">
        <v>45.612431444241302</v>
      </c>
      <c r="GA17" s="134">
        <v>39.014821272885797</v>
      </c>
      <c r="GB17" s="134">
        <v>100</v>
      </c>
      <c r="GC17" s="134">
        <v>73.015873015873012</v>
      </c>
      <c r="GD17" s="134">
        <v>100</v>
      </c>
      <c r="GE17" s="134">
        <v>92.063492063492063</v>
      </c>
      <c r="GF17" s="134">
        <v>76.19047619047619</v>
      </c>
      <c r="GG17" s="134">
        <v>33.333333333333329</v>
      </c>
      <c r="GH17" s="134">
        <v>65.079365079365076</v>
      </c>
      <c r="GI17" s="134">
        <v>56.09756097560976</v>
      </c>
      <c r="GJ17" s="134">
        <v>2.4390243902439024</v>
      </c>
      <c r="GK17" s="134">
        <v>21.951219512195124</v>
      </c>
      <c r="GL17" s="134">
        <v>4.8780487804878048</v>
      </c>
      <c r="GM17" s="134">
        <v>90.243902439024396</v>
      </c>
      <c r="GN17" s="134">
        <v>74.603174603174608</v>
      </c>
      <c r="GO17" s="134">
        <v>93.61702127659575</v>
      </c>
      <c r="GP17" s="134">
        <v>2.1276595744680851</v>
      </c>
      <c r="GQ17" s="134">
        <v>17.021276595744681</v>
      </c>
      <c r="GR17" s="134">
        <v>34.042553191489361</v>
      </c>
      <c r="GS17" s="134">
        <v>82.978723404255319</v>
      </c>
      <c r="GT17" s="142">
        <v>81.967213114754102</v>
      </c>
      <c r="GU17" s="142">
        <v>81.967213114754102</v>
      </c>
      <c r="GV17" s="385" t="s">
        <v>87</v>
      </c>
      <c r="GW17" s="134">
        <v>43.1</v>
      </c>
      <c r="GX17" s="147" t="s">
        <v>88</v>
      </c>
      <c r="GY17" s="147" t="s">
        <v>88</v>
      </c>
      <c r="GZ17" s="147" t="s">
        <v>88</v>
      </c>
      <c r="HA17" s="147" t="s">
        <v>88</v>
      </c>
      <c r="HB17" s="148">
        <v>51.3</v>
      </c>
      <c r="HC17" s="148">
        <v>18.899999999999999</v>
      </c>
      <c r="HD17" s="148">
        <v>19.399999999999999</v>
      </c>
      <c r="HE17" s="148">
        <v>10.4</v>
      </c>
      <c r="HF17" s="389" t="s">
        <v>88</v>
      </c>
      <c r="HG17" s="389" t="s">
        <v>88</v>
      </c>
      <c r="HH17" s="389" t="s">
        <v>88</v>
      </c>
      <c r="HI17" s="389" t="s">
        <v>88</v>
      </c>
      <c r="HJ17" s="389" t="s">
        <v>88</v>
      </c>
      <c r="HK17" s="389" t="s">
        <v>88</v>
      </c>
      <c r="HL17" s="389" t="s">
        <v>88</v>
      </c>
      <c r="HM17" s="389" t="s">
        <v>88</v>
      </c>
      <c r="HN17" s="149">
        <v>435</v>
      </c>
      <c r="HO17" s="149">
        <v>165</v>
      </c>
      <c r="HP17" s="390">
        <v>0.465733771587028</v>
      </c>
      <c r="HQ17" s="390">
        <v>0.139677809851942</v>
      </c>
      <c r="HR17" s="390">
        <v>5.6085611139762799</v>
      </c>
      <c r="HS17" s="390">
        <v>2.3965141612200398</v>
      </c>
      <c r="HT17" s="148">
        <v>86.165549252191894</v>
      </c>
      <c r="HU17" s="148">
        <v>89.818445896877293</v>
      </c>
      <c r="HV17" s="148">
        <v>8.3039796147792906</v>
      </c>
      <c r="HW17" s="148">
        <v>5.8283740656401104</v>
      </c>
      <c r="HX17" s="148">
        <v>5.5950752105134196</v>
      </c>
      <c r="HY17" s="148">
        <v>7.3494687131050798</v>
      </c>
      <c r="HZ17" s="137">
        <v>42.778793418647197</v>
      </c>
      <c r="IA17" s="137">
        <v>33.0427201394943</v>
      </c>
      <c r="IB17" s="134">
        <v>100</v>
      </c>
      <c r="IC17" s="134">
        <v>9.5238095238095237</v>
      </c>
      <c r="ID17" s="134">
        <v>7.9365079365079358</v>
      </c>
      <c r="IE17" s="134">
        <v>63.492063492063487</v>
      </c>
      <c r="IF17" s="134">
        <v>69.841269841269835</v>
      </c>
      <c r="IG17" s="134">
        <v>25.396825396825395</v>
      </c>
      <c r="IH17" s="134">
        <v>87.301587301587304</v>
      </c>
      <c r="II17" s="134">
        <v>25.454545454545453</v>
      </c>
      <c r="IJ17" s="134">
        <v>7.2727272727272725</v>
      </c>
      <c r="IK17" s="134">
        <v>12.727272727272727</v>
      </c>
      <c r="IL17" s="134">
        <v>3.6363636363636362</v>
      </c>
      <c r="IM17" s="134">
        <v>81.818181818181827</v>
      </c>
      <c r="IN17" s="134">
        <v>71.428571428571431</v>
      </c>
      <c r="IO17" s="134">
        <v>68.888888888888886</v>
      </c>
      <c r="IP17" s="134">
        <v>33.333333333333329</v>
      </c>
      <c r="IQ17" s="134">
        <v>13.333333333333334</v>
      </c>
      <c r="IR17" s="134">
        <v>55.555555555555557</v>
      </c>
      <c r="IS17" s="134">
        <v>84.444444444444443</v>
      </c>
      <c r="IT17" s="142">
        <v>81.967213114754102</v>
      </c>
      <c r="IU17" s="134">
        <v>81.967213114754102</v>
      </c>
      <c r="IV17" s="392" t="s">
        <v>87</v>
      </c>
      <c r="IW17" s="137">
        <v>48</v>
      </c>
      <c r="IX17" s="147" t="s">
        <v>88</v>
      </c>
      <c r="IY17" s="147" t="s">
        <v>88</v>
      </c>
      <c r="IZ17" s="147" t="s">
        <v>88</v>
      </c>
      <c r="JA17" s="147" t="s">
        <v>88</v>
      </c>
      <c r="JB17" s="134">
        <v>55.9</v>
      </c>
      <c r="JC17" s="134">
        <v>26.7</v>
      </c>
      <c r="JD17" s="134">
        <v>6.5</v>
      </c>
      <c r="JE17" s="134">
        <v>10.9</v>
      </c>
      <c r="JF17" s="147" t="s">
        <v>88</v>
      </c>
      <c r="JG17" s="147" t="s">
        <v>88</v>
      </c>
      <c r="JH17" s="147" t="s">
        <v>88</v>
      </c>
      <c r="JI17" s="147" t="s">
        <v>88</v>
      </c>
      <c r="JJ17" s="398">
        <v>472</v>
      </c>
      <c r="JK17" s="368">
        <v>0.32648769791587401</v>
      </c>
      <c r="JL17" s="368">
        <v>4.4319248826291098</v>
      </c>
      <c r="JM17" s="368">
        <v>86.967136150234793</v>
      </c>
      <c r="JN17" s="368">
        <v>7.3667245398391099</v>
      </c>
      <c r="JO17" s="134">
        <v>15.100990872850399</v>
      </c>
      <c r="JP17" s="134">
        <v>37.009590235396701</v>
      </c>
      <c r="JQ17" s="134">
        <v>100</v>
      </c>
      <c r="JR17" s="134">
        <v>53.968253968253968</v>
      </c>
      <c r="JS17" s="134">
        <v>36.507936507936506</v>
      </c>
      <c r="JT17" s="134">
        <v>52.380952380952387</v>
      </c>
      <c r="JU17" s="134">
        <v>71.428571428571431</v>
      </c>
      <c r="JV17" s="134">
        <v>39.682539682539684</v>
      </c>
      <c r="JW17" s="134">
        <v>93.650793650793645</v>
      </c>
      <c r="JX17" s="134">
        <v>22.033898305084744</v>
      </c>
      <c r="JY17" s="134">
        <v>67.796610169491515</v>
      </c>
      <c r="JZ17" s="134">
        <v>16.949152542372879</v>
      </c>
      <c r="KA17" s="134">
        <v>3.3898305084745761</v>
      </c>
      <c r="KB17" s="134">
        <v>66.101694915254242</v>
      </c>
      <c r="KC17" s="134">
        <v>85.714285714285708</v>
      </c>
      <c r="KD17" s="134">
        <v>75.925925925925924</v>
      </c>
      <c r="KE17" s="134">
        <v>79.629629629629633</v>
      </c>
      <c r="KF17" s="134">
        <v>25.925925925925924</v>
      </c>
      <c r="KG17" s="134">
        <v>61.111111111111114</v>
      </c>
      <c r="KH17" s="134">
        <v>88.888888888888886</v>
      </c>
      <c r="KI17" s="134">
        <v>78.125</v>
      </c>
      <c r="KJ17" s="134">
        <v>78.125</v>
      </c>
      <c r="KK17" s="348" t="s">
        <v>87</v>
      </c>
      <c r="KL17" s="348" t="s">
        <v>87</v>
      </c>
      <c r="KM17" s="349">
        <v>51.8</v>
      </c>
    </row>
    <row r="18" spans="1:299" ht="18" customHeight="1">
      <c r="A18" s="74"/>
      <c r="B18" s="75" t="s">
        <v>87</v>
      </c>
      <c r="C18" s="75" t="s">
        <v>87</v>
      </c>
      <c r="D18" s="76" t="s">
        <v>99</v>
      </c>
      <c r="E18" s="77" t="s">
        <v>11</v>
      </c>
      <c r="F18" s="78" t="s">
        <v>87</v>
      </c>
      <c r="G18" s="78" t="s">
        <v>87</v>
      </c>
      <c r="H18" s="78" t="s">
        <v>87</v>
      </c>
      <c r="I18" s="78" t="s">
        <v>87</v>
      </c>
      <c r="J18" s="78" t="s">
        <v>87</v>
      </c>
      <c r="K18" s="78" t="s">
        <v>87</v>
      </c>
      <c r="L18" s="78" t="s">
        <v>87</v>
      </c>
      <c r="M18" s="79">
        <v>6222666</v>
      </c>
      <c r="N18" s="80">
        <v>85</v>
      </c>
      <c r="O18" s="80">
        <v>53.3</v>
      </c>
      <c r="P18" s="81">
        <v>96.638999999999996</v>
      </c>
      <c r="Q18" s="81">
        <v>97.451999999999998</v>
      </c>
      <c r="R18" s="80">
        <v>15.6377495340911</v>
      </c>
      <c r="S18" s="80">
        <v>6.4001611792951758</v>
      </c>
      <c r="T18" s="82">
        <v>22.037910713386278</v>
      </c>
      <c r="U18" s="82">
        <v>447.13683345245602</v>
      </c>
      <c r="V18" s="81">
        <v>341.07166215796701</v>
      </c>
      <c r="W18" s="81">
        <v>61.3</v>
      </c>
      <c r="X18" s="80">
        <v>67.3</v>
      </c>
      <c r="Y18" s="81">
        <v>30.4928989139515</v>
      </c>
      <c r="Z18" s="81">
        <v>10.428231562252201</v>
      </c>
      <c r="AA18" s="78" t="s">
        <v>87</v>
      </c>
      <c r="AB18" s="78" t="s">
        <v>87</v>
      </c>
      <c r="AC18" s="86">
        <v>283.43405663426296</v>
      </c>
      <c r="AD18" s="86">
        <v>284.20715931246639</v>
      </c>
      <c r="AE18" s="81">
        <v>8074.5768341583298</v>
      </c>
      <c r="AF18" s="81">
        <v>7085.5986446234492</v>
      </c>
      <c r="AG18" s="81">
        <v>12.64731226133622</v>
      </c>
      <c r="AH18" s="87">
        <v>7</v>
      </c>
      <c r="AI18" s="87">
        <v>23.52</v>
      </c>
      <c r="AJ18" s="136">
        <v>0.67495186146902308</v>
      </c>
      <c r="AK18" s="134">
        <v>6.187058730132712</v>
      </c>
      <c r="AL18" s="136">
        <v>25.098084968725608</v>
      </c>
      <c r="AM18" s="134">
        <v>18.8</v>
      </c>
      <c r="AN18" s="134">
        <v>6</v>
      </c>
      <c r="AO18" s="136">
        <v>94.772999999999996</v>
      </c>
      <c r="AP18" s="136">
        <v>97.299000000000007</v>
      </c>
      <c r="AQ18" s="134">
        <v>57.649931881021601</v>
      </c>
      <c r="AR18" s="134">
        <v>26.717644245763498</v>
      </c>
      <c r="AS18" s="142">
        <v>29.4</v>
      </c>
      <c r="AT18" s="142">
        <v>43.8</v>
      </c>
      <c r="AU18" s="134">
        <v>13</v>
      </c>
      <c r="AV18" s="134">
        <v>6.6</v>
      </c>
      <c r="AW18" s="136">
        <v>99.543000000000006</v>
      </c>
      <c r="AX18" s="136">
        <v>96.944000000000003</v>
      </c>
      <c r="AY18" s="134">
        <v>74.549200325688005</v>
      </c>
      <c r="AZ18" s="134">
        <v>42.913822817864599</v>
      </c>
      <c r="BA18" s="141">
        <v>71.2</v>
      </c>
      <c r="BB18" s="141">
        <v>67.7</v>
      </c>
      <c r="BC18" s="137">
        <v>10.6</v>
      </c>
      <c r="BD18" s="137">
        <v>4.0999999999999996</v>
      </c>
      <c r="BE18" s="145">
        <v>101.858</v>
      </c>
      <c r="BF18" s="145">
        <v>96.323999999999998</v>
      </c>
      <c r="BG18" s="137">
        <v>67.458054514520001</v>
      </c>
      <c r="BH18" s="137">
        <v>25.109887883790201</v>
      </c>
      <c r="BI18" s="146">
        <v>64.3</v>
      </c>
      <c r="BJ18" s="146">
        <v>62.7</v>
      </c>
      <c r="BK18" s="134">
        <v>10.3</v>
      </c>
      <c r="BL18" s="134">
        <v>102.24200487832999</v>
      </c>
      <c r="BM18" s="136">
        <v>90.9</v>
      </c>
      <c r="BN18" s="6">
        <v>0.79400000000000004</v>
      </c>
      <c r="BO18" s="6">
        <v>0.35799999999999998</v>
      </c>
      <c r="BP18" s="6">
        <v>0.80500000000000005</v>
      </c>
      <c r="BQ18" s="6">
        <v>0.877</v>
      </c>
      <c r="BR18" s="6">
        <v>4.2000000000000003E-2</v>
      </c>
      <c r="BS18" s="6">
        <v>0.216</v>
      </c>
      <c r="BT18" s="6">
        <v>0.79900000000000004</v>
      </c>
      <c r="BU18" s="6">
        <v>0.64500000000000002</v>
      </c>
      <c r="BV18" s="6">
        <v>0.73</v>
      </c>
      <c r="BW18" s="6">
        <v>0.75</v>
      </c>
      <c r="BX18" s="6">
        <v>0.73199999999999998</v>
      </c>
      <c r="BY18" s="6">
        <v>0.498</v>
      </c>
      <c r="BZ18" s="6">
        <v>0.82399999999999995</v>
      </c>
      <c r="CA18" s="6">
        <v>0.84699999999999998</v>
      </c>
      <c r="CB18" s="6">
        <v>0.78500000000000003</v>
      </c>
      <c r="CC18" s="6">
        <v>0.73199999999999998</v>
      </c>
      <c r="CD18" s="6">
        <v>0.25600000000000001</v>
      </c>
      <c r="CE18" s="7">
        <v>8</v>
      </c>
      <c r="CF18" s="108">
        <v>0.71222697590632744</v>
      </c>
      <c r="CG18" s="6">
        <v>0.625</v>
      </c>
      <c r="CH18" s="6">
        <v>0.42799999999999999</v>
      </c>
      <c r="CI18" s="6">
        <v>0.749</v>
      </c>
      <c r="CJ18" s="6">
        <v>0.55100000000000005</v>
      </c>
      <c r="CK18" s="6">
        <v>0.71399999999999997</v>
      </c>
      <c r="CL18" s="6">
        <v>0.28000000000000003</v>
      </c>
      <c r="CM18" s="6">
        <v>0.25</v>
      </c>
      <c r="CN18" s="6">
        <v>5.8999999999999997E-2</v>
      </c>
      <c r="CO18" s="6">
        <v>0.434</v>
      </c>
      <c r="CP18" s="6">
        <v>0.253</v>
      </c>
      <c r="CQ18" s="6">
        <v>0.753</v>
      </c>
      <c r="CR18" s="6">
        <v>0.42599999999999999</v>
      </c>
      <c r="CS18" s="6">
        <v>0.52900000000000003</v>
      </c>
      <c r="CT18" s="6">
        <v>0.71899999999999997</v>
      </c>
      <c r="CU18" s="6">
        <v>0.61299999999999999</v>
      </c>
      <c r="CV18" s="6">
        <v>0.73099999999999998</v>
      </c>
      <c r="CW18" s="134">
        <v>24.65221206</v>
      </c>
      <c r="CX18" s="134">
        <v>11.755859129999999</v>
      </c>
      <c r="CY18" s="134">
        <v>40.995112169999999</v>
      </c>
      <c r="CZ18" s="134">
        <v>0.36345406689999998</v>
      </c>
      <c r="DA18" s="134">
        <v>27.5</v>
      </c>
      <c r="DB18" s="134">
        <v>20.2</v>
      </c>
      <c r="DC18" s="134">
        <v>37.6</v>
      </c>
      <c r="DD18" s="134">
        <v>14.7</v>
      </c>
      <c r="DE18" s="142">
        <v>76.3</v>
      </c>
      <c r="DF18" s="142">
        <v>35.299999999999997</v>
      </c>
      <c r="DG18" s="142">
        <v>6.2</v>
      </c>
      <c r="DH18" s="142">
        <v>28.2</v>
      </c>
      <c r="DI18" s="142">
        <v>91.7</v>
      </c>
      <c r="DJ18" s="142">
        <v>44.7</v>
      </c>
      <c r="DK18" s="142">
        <v>9.4</v>
      </c>
      <c r="DL18" s="142">
        <v>17.7</v>
      </c>
      <c r="DM18" s="345">
        <v>115</v>
      </c>
      <c r="DN18" s="345">
        <v>87</v>
      </c>
      <c r="DO18" s="346">
        <v>5.0878427104486597E-2</v>
      </c>
      <c r="DP18" s="346">
        <v>2.4929295360572201E-2</v>
      </c>
      <c r="DQ18" s="346">
        <v>3.0041797283176601</v>
      </c>
      <c r="DR18" s="346">
        <v>1.98358413132695</v>
      </c>
      <c r="DS18" s="347">
        <v>79.075235109717894</v>
      </c>
      <c r="DT18" s="347">
        <v>82.922936616507101</v>
      </c>
      <c r="DU18" s="347">
        <v>1.6935879909215199</v>
      </c>
      <c r="DV18" s="347">
        <v>1.2567803385226399</v>
      </c>
      <c r="DW18" s="347">
        <v>6.2713509199412298</v>
      </c>
      <c r="DX18" s="347">
        <v>12.8452118222338</v>
      </c>
      <c r="DY18" s="134">
        <v>52.425068119891002</v>
      </c>
      <c r="DZ18" s="134">
        <v>45.877061469265399</v>
      </c>
      <c r="EA18" s="134">
        <v>100</v>
      </c>
      <c r="EB18" s="134">
        <v>98.148148148148152</v>
      </c>
      <c r="EC18" s="134">
        <v>100</v>
      </c>
      <c r="ED18" s="134">
        <v>70.370370370370367</v>
      </c>
      <c r="EE18" s="134">
        <v>87.037037037037038</v>
      </c>
      <c r="EF18" s="134">
        <v>18.518518518518519</v>
      </c>
      <c r="EG18" s="134">
        <v>92.592592592592595</v>
      </c>
      <c r="EH18" s="134">
        <v>92</v>
      </c>
      <c r="EI18" s="134">
        <v>38</v>
      </c>
      <c r="EJ18" s="134">
        <v>32</v>
      </c>
      <c r="EK18" s="134">
        <v>0</v>
      </c>
      <c r="EL18" s="134">
        <v>84</v>
      </c>
      <c r="EM18" s="134">
        <v>33.333333333333329</v>
      </c>
      <c r="EN18" s="134">
        <v>83.333333333333343</v>
      </c>
      <c r="EO18" s="134">
        <v>38.888888888888893</v>
      </c>
      <c r="EP18" s="134">
        <v>27.777777777777779</v>
      </c>
      <c r="EQ18" s="134">
        <v>27.777777777777779</v>
      </c>
      <c r="ER18" s="134">
        <v>72.222222222222214</v>
      </c>
      <c r="ES18" s="142">
        <v>68.333333333333329</v>
      </c>
      <c r="ET18" s="141">
        <v>63.333333333333329</v>
      </c>
      <c r="EU18" s="348" t="s">
        <v>87</v>
      </c>
      <c r="EV18" s="348" t="s">
        <v>87</v>
      </c>
      <c r="EW18" s="349">
        <v>59</v>
      </c>
      <c r="EX18" s="134">
        <v>40.426421400000002</v>
      </c>
      <c r="EY18" s="134">
        <v>17.433110370000001</v>
      </c>
      <c r="EZ18" s="134">
        <v>19.98327759</v>
      </c>
      <c r="FA18" s="134">
        <v>0.79431438129999998</v>
      </c>
      <c r="FB18" s="134">
        <v>41.4</v>
      </c>
      <c r="FC18" s="134">
        <v>24.5</v>
      </c>
      <c r="FD18" s="134">
        <v>18</v>
      </c>
      <c r="FE18" s="134">
        <v>15.8</v>
      </c>
      <c r="FF18" s="142">
        <v>96.3</v>
      </c>
      <c r="FG18" s="142">
        <v>80.8</v>
      </c>
      <c r="FH18" s="142">
        <v>18.7</v>
      </c>
      <c r="FI18" s="142">
        <v>52.2</v>
      </c>
      <c r="FJ18" s="142">
        <v>95.3</v>
      </c>
      <c r="FK18" s="142">
        <v>79</v>
      </c>
      <c r="FL18" s="142">
        <v>17.100000000000001</v>
      </c>
      <c r="FM18" s="142">
        <v>30.4</v>
      </c>
      <c r="FN18" s="383">
        <v>496</v>
      </c>
      <c r="FO18" s="383">
        <v>406</v>
      </c>
      <c r="FP18" s="368">
        <v>0.24487780794865499</v>
      </c>
      <c r="FQ18" s="368">
        <v>0.123265254075192</v>
      </c>
      <c r="FR18" s="368">
        <v>2.8558268079226199</v>
      </c>
      <c r="FS18" s="368">
        <v>2.19471322774204</v>
      </c>
      <c r="FT18" s="134">
        <v>63.876093965914301</v>
      </c>
      <c r="FU18" s="134">
        <v>67.668522622844506</v>
      </c>
      <c r="FV18" s="134">
        <v>8.5746729202666003</v>
      </c>
      <c r="FW18" s="134">
        <v>5.6164628944260402</v>
      </c>
      <c r="FX18" s="134">
        <v>6.0030064913912904</v>
      </c>
      <c r="FY18" s="134">
        <v>13.138486795247401</v>
      </c>
      <c r="FZ18" s="134">
        <v>47.029972752043598</v>
      </c>
      <c r="GA18" s="134">
        <v>40.279860069964997</v>
      </c>
      <c r="GB18" s="134">
        <v>100</v>
      </c>
      <c r="GC18" s="134">
        <v>98.148148148148152</v>
      </c>
      <c r="GD18" s="134">
        <v>100</v>
      </c>
      <c r="GE18" s="134">
        <v>46.296296296296298</v>
      </c>
      <c r="GF18" s="134">
        <v>90.740740740740748</v>
      </c>
      <c r="GG18" s="134">
        <v>27.777777777777779</v>
      </c>
      <c r="GH18" s="134">
        <v>85.18518518518519</v>
      </c>
      <c r="GI18" s="134">
        <v>95.652173913043484</v>
      </c>
      <c r="GJ18" s="134">
        <v>2.1739130434782608</v>
      </c>
      <c r="GK18" s="134">
        <v>8.695652173913043</v>
      </c>
      <c r="GL18" s="134">
        <v>0</v>
      </c>
      <c r="GM18" s="134">
        <v>78.260869565217391</v>
      </c>
      <c r="GN18" s="134">
        <v>42.592592592592595</v>
      </c>
      <c r="GO18" s="134">
        <v>91.304347826086953</v>
      </c>
      <c r="GP18" s="134">
        <v>4.3478260869565215</v>
      </c>
      <c r="GQ18" s="134">
        <v>17.391304347826086</v>
      </c>
      <c r="GR18" s="134">
        <v>13.043478260869565</v>
      </c>
      <c r="GS18" s="134">
        <v>78.260869565217391</v>
      </c>
      <c r="GT18" s="142">
        <v>70.491803278688522</v>
      </c>
      <c r="GU18" s="142">
        <v>65.573770491803273</v>
      </c>
      <c r="GV18" s="385" t="s">
        <v>87</v>
      </c>
      <c r="GW18" s="134">
        <v>41.2</v>
      </c>
      <c r="GX18" s="146">
        <v>47.929455320000002</v>
      </c>
      <c r="GY18" s="146">
        <v>9.7827146060000008</v>
      </c>
      <c r="GZ18" s="146">
        <v>20.578778140000001</v>
      </c>
      <c r="HA18" s="146">
        <v>0.56513689950000001</v>
      </c>
      <c r="HB18" s="148">
        <v>53.2</v>
      </c>
      <c r="HC18" s="148">
        <v>17.600000000000001</v>
      </c>
      <c r="HD18" s="148">
        <v>17.8</v>
      </c>
      <c r="HE18" s="148">
        <v>11.3</v>
      </c>
      <c r="HF18" s="142">
        <v>97.4</v>
      </c>
      <c r="HG18" s="142">
        <v>67.400000000000006</v>
      </c>
      <c r="HH18" s="142">
        <v>7.8</v>
      </c>
      <c r="HI18" s="142">
        <v>49.8</v>
      </c>
      <c r="HJ18" s="142">
        <v>95.5</v>
      </c>
      <c r="HK18" s="142">
        <v>76.400000000000006</v>
      </c>
      <c r="HL18" s="142">
        <v>7.6</v>
      </c>
      <c r="HM18" s="142">
        <v>20.3</v>
      </c>
      <c r="HN18" s="149">
        <v>213</v>
      </c>
      <c r="HO18" s="149">
        <v>80</v>
      </c>
      <c r="HP18" s="390">
        <v>0.251214794546398</v>
      </c>
      <c r="HQ18" s="390">
        <v>6.3819772961157706E-2</v>
      </c>
      <c r="HR18" s="390">
        <v>2.82718343509424</v>
      </c>
      <c r="HS18" s="390">
        <v>1.13571834185122</v>
      </c>
      <c r="HT18" s="148">
        <v>85.187151579506207</v>
      </c>
      <c r="HU18" s="148">
        <v>89.111300397501395</v>
      </c>
      <c r="HV18" s="148">
        <v>8.8856913714204904</v>
      </c>
      <c r="HW18" s="148">
        <v>5.6193310092299296</v>
      </c>
      <c r="HX18" s="148">
        <v>8.5287651606847295</v>
      </c>
      <c r="HY18" s="148">
        <v>11.2207029162207</v>
      </c>
      <c r="HZ18" s="137">
        <v>44.686648501362399</v>
      </c>
      <c r="IA18" s="137">
        <v>37.081459270364803</v>
      </c>
      <c r="IB18" s="134">
        <v>100</v>
      </c>
      <c r="IC18" s="134">
        <v>0</v>
      </c>
      <c r="ID18" s="134">
        <v>1.8518518518518516</v>
      </c>
      <c r="IE18" s="134">
        <v>37.037037037037038</v>
      </c>
      <c r="IF18" s="134">
        <v>90.740740740740748</v>
      </c>
      <c r="IG18" s="134">
        <v>11.111111111111111</v>
      </c>
      <c r="IH18" s="134">
        <v>96.296296296296291</v>
      </c>
      <c r="II18" s="134">
        <v>75</v>
      </c>
      <c r="IJ18" s="134">
        <v>15.384615384615385</v>
      </c>
      <c r="IK18" s="134">
        <v>9.6153846153846168</v>
      </c>
      <c r="IL18" s="134">
        <v>0</v>
      </c>
      <c r="IM18" s="134">
        <v>88.461538461538453</v>
      </c>
      <c r="IN18" s="134">
        <v>38.888888888888893</v>
      </c>
      <c r="IO18" s="134">
        <v>85.714285714285708</v>
      </c>
      <c r="IP18" s="134">
        <v>28.571428571428569</v>
      </c>
      <c r="IQ18" s="134">
        <v>0</v>
      </c>
      <c r="IR18" s="134">
        <v>19.047619047619047</v>
      </c>
      <c r="IS18" s="134">
        <v>80.952380952380949</v>
      </c>
      <c r="IT18" s="142">
        <v>70.491803278688522</v>
      </c>
      <c r="IU18" s="134">
        <v>65.573770491803273</v>
      </c>
      <c r="IV18" s="392" t="s">
        <v>87</v>
      </c>
      <c r="IW18" s="137">
        <v>50</v>
      </c>
      <c r="IX18" s="134">
        <v>54.714364949999997</v>
      </c>
      <c r="IY18" s="134">
        <v>24.736550189999999</v>
      </c>
      <c r="IZ18" s="134">
        <v>7.002218525</v>
      </c>
      <c r="JA18" s="134">
        <v>0.72102052139999995</v>
      </c>
      <c r="JB18" s="134">
        <v>52.8</v>
      </c>
      <c r="JC18" s="134">
        <v>24.9</v>
      </c>
      <c r="JD18" s="134">
        <v>5.9</v>
      </c>
      <c r="JE18" s="134">
        <v>16.3</v>
      </c>
      <c r="JF18" s="134">
        <v>99.3</v>
      </c>
      <c r="JG18" s="134">
        <v>91.8</v>
      </c>
      <c r="JH18" s="134">
        <v>42.3</v>
      </c>
      <c r="JI18" s="134">
        <v>73</v>
      </c>
      <c r="JJ18" s="398">
        <v>499</v>
      </c>
      <c r="JK18" s="368">
        <v>0.21692445464583501</v>
      </c>
      <c r="JL18" s="368">
        <v>3.72276932259027</v>
      </c>
      <c r="JM18" s="368">
        <v>91.905401372724597</v>
      </c>
      <c r="JN18" s="368">
        <v>5.8269647095646704</v>
      </c>
      <c r="JO18" s="134">
        <v>21.773953639184001</v>
      </c>
      <c r="JP18" s="134">
        <v>43.128435782109001</v>
      </c>
      <c r="JQ18" s="134">
        <v>100</v>
      </c>
      <c r="JR18" s="134">
        <v>5.5555555555555554</v>
      </c>
      <c r="JS18" s="134">
        <v>9.2592592592592595</v>
      </c>
      <c r="JT18" s="134">
        <v>18.518518518518519</v>
      </c>
      <c r="JU18" s="134">
        <v>90.740740740740748</v>
      </c>
      <c r="JV18" s="134">
        <v>27.777777777777779</v>
      </c>
      <c r="JW18" s="134">
        <v>90.740740740740748</v>
      </c>
      <c r="JX18" s="134">
        <v>38.775510204081634</v>
      </c>
      <c r="JY18" s="134">
        <v>91.83673469387756</v>
      </c>
      <c r="JZ18" s="134">
        <v>8.1632653061224492</v>
      </c>
      <c r="KA18" s="134">
        <v>0</v>
      </c>
      <c r="KB18" s="134">
        <v>89.795918367346943</v>
      </c>
      <c r="KC18" s="134">
        <v>83.333333333333343</v>
      </c>
      <c r="KD18" s="134">
        <v>73.333333333333329</v>
      </c>
      <c r="KE18" s="134">
        <v>75.555555555555557</v>
      </c>
      <c r="KF18" s="134">
        <v>28.888888888888886</v>
      </c>
      <c r="KG18" s="134">
        <v>60</v>
      </c>
      <c r="KH18" s="134">
        <v>84.444444444444443</v>
      </c>
      <c r="KI18" s="134">
        <v>65.625</v>
      </c>
      <c r="KJ18" s="134">
        <v>60.9375</v>
      </c>
      <c r="KK18" s="348" t="s">
        <v>87</v>
      </c>
      <c r="KL18" s="348" t="s">
        <v>87</v>
      </c>
      <c r="KM18" s="349">
        <v>57.7</v>
      </c>
    </row>
    <row r="19" spans="1:299" ht="18" customHeight="1">
      <c r="A19" s="74"/>
      <c r="B19" s="75" t="s">
        <v>87</v>
      </c>
      <c r="C19" s="75" t="s">
        <v>87</v>
      </c>
      <c r="D19" s="76" t="s">
        <v>100</v>
      </c>
      <c r="E19" s="77" t="s">
        <v>12</v>
      </c>
      <c r="F19" s="78" t="s">
        <v>87</v>
      </c>
      <c r="G19" s="78" t="s">
        <v>87</v>
      </c>
      <c r="H19" s="78" t="s">
        <v>87</v>
      </c>
      <c r="I19" s="78" t="s">
        <v>87</v>
      </c>
      <c r="J19" s="78" t="s">
        <v>87</v>
      </c>
      <c r="K19" s="78" t="s">
        <v>87</v>
      </c>
      <c r="L19" s="78" t="s">
        <v>87</v>
      </c>
      <c r="M19" s="79">
        <v>13515271</v>
      </c>
      <c r="N19" s="80">
        <v>86.2</v>
      </c>
      <c r="O19" s="80">
        <v>55.5</v>
      </c>
      <c r="P19" s="81">
        <v>99.753</v>
      </c>
      <c r="Q19" s="81">
        <v>102.249</v>
      </c>
      <c r="R19" s="80">
        <v>18.64271758362473</v>
      </c>
      <c r="S19" s="80">
        <v>8.4853211239968811</v>
      </c>
      <c r="T19" s="82">
        <v>27.128038707621609</v>
      </c>
      <c r="U19" s="82">
        <v>454.46979329619398</v>
      </c>
      <c r="V19" s="81">
        <v>359.20369651254299</v>
      </c>
      <c r="W19" s="85" t="s">
        <v>88</v>
      </c>
      <c r="X19" s="88" t="s">
        <v>88</v>
      </c>
      <c r="Y19" s="81">
        <v>25.373427672956002</v>
      </c>
      <c r="Z19" s="81">
        <v>8.4419061217205105</v>
      </c>
      <c r="AA19" s="78" t="s">
        <v>87</v>
      </c>
      <c r="AB19" s="78" t="s">
        <v>87</v>
      </c>
      <c r="AC19" s="86">
        <v>275.49840872590846</v>
      </c>
      <c r="AD19" s="86">
        <v>277.39589356488887</v>
      </c>
      <c r="AE19" s="81">
        <v>8610.8246668578504</v>
      </c>
      <c r="AF19" s="81">
        <v>7249.7297768869757</v>
      </c>
      <c r="AG19" s="81">
        <v>22.840829458765569</v>
      </c>
      <c r="AH19" s="87">
        <v>22.6</v>
      </c>
      <c r="AI19" s="87">
        <v>62.67</v>
      </c>
      <c r="AJ19" s="136">
        <v>0.98407201749783635</v>
      </c>
      <c r="AK19" s="134">
        <v>11.453710399147749</v>
      </c>
      <c r="AL19" s="136">
        <v>39.53511550008875</v>
      </c>
      <c r="AM19" s="134">
        <v>19.2</v>
      </c>
      <c r="AN19" s="134">
        <v>6.5</v>
      </c>
      <c r="AO19" s="136">
        <v>95.105999999999995</v>
      </c>
      <c r="AP19" s="136">
        <v>107.69799999999999</v>
      </c>
      <c r="AQ19" s="134">
        <v>60.909784319370701</v>
      </c>
      <c r="AR19" s="134">
        <v>28.236888546793601</v>
      </c>
      <c r="AS19" s="143" t="s">
        <v>88</v>
      </c>
      <c r="AT19" s="143" t="s">
        <v>88</v>
      </c>
      <c r="AU19" s="134">
        <v>13.1</v>
      </c>
      <c r="AV19" s="134">
        <v>6.6</v>
      </c>
      <c r="AW19" s="136">
        <v>105.879</v>
      </c>
      <c r="AX19" s="136">
        <v>102.20699999999999</v>
      </c>
      <c r="AY19" s="134">
        <v>78.079646936213805</v>
      </c>
      <c r="AZ19" s="134">
        <v>47.226458944523102</v>
      </c>
      <c r="BA19" s="143" t="s">
        <v>88</v>
      </c>
      <c r="BB19" s="143" t="s">
        <v>88</v>
      </c>
      <c r="BC19" s="137">
        <v>9.8000000000000007</v>
      </c>
      <c r="BD19" s="137">
        <v>3.4</v>
      </c>
      <c r="BE19" s="145">
        <v>96.263999999999996</v>
      </c>
      <c r="BF19" s="145">
        <v>96.677999999999997</v>
      </c>
      <c r="BG19" s="137">
        <v>62.063818466096301</v>
      </c>
      <c r="BH19" s="137">
        <v>22.8714812761148</v>
      </c>
      <c r="BI19" s="147" t="s">
        <v>88</v>
      </c>
      <c r="BJ19" s="147" t="s">
        <v>88</v>
      </c>
      <c r="BK19" s="134">
        <v>11.6</v>
      </c>
      <c r="BL19" s="134">
        <v>109.71847728295</v>
      </c>
      <c r="BM19" s="151" t="s">
        <v>88</v>
      </c>
      <c r="BN19" s="6">
        <v>0.754</v>
      </c>
      <c r="BO19" s="6">
        <v>0.379</v>
      </c>
      <c r="BP19" s="6">
        <v>0.81200000000000006</v>
      </c>
      <c r="BQ19" s="6">
        <v>0.84399999999999997</v>
      </c>
      <c r="BR19" s="6">
        <v>6.8000000000000005E-2</v>
      </c>
      <c r="BS19" s="6">
        <v>0.27300000000000002</v>
      </c>
      <c r="BT19" s="6">
        <v>0.83699999999999997</v>
      </c>
      <c r="BU19" s="6">
        <v>0.67700000000000005</v>
      </c>
      <c r="BV19" s="6">
        <v>0.751</v>
      </c>
      <c r="BW19" s="6">
        <v>0.76200000000000001</v>
      </c>
      <c r="BX19" s="6">
        <v>0.78</v>
      </c>
      <c r="BY19" s="6">
        <v>0.54</v>
      </c>
      <c r="BZ19" s="6">
        <v>0.78800000000000003</v>
      </c>
      <c r="CA19" s="6">
        <v>0.73799999999999999</v>
      </c>
      <c r="CB19" s="6">
        <v>0.69699999999999995</v>
      </c>
      <c r="CC19" s="6">
        <v>0.61199999999999999</v>
      </c>
      <c r="CD19" s="6">
        <v>0.28000000000000003</v>
      </c>
      <c r="CE19" s="7">
        <v>8.3000000000000007</v>
      </c>
      <c r="CF19" s="108">
        <v>0.79846643518518523</v>
      </c>
      <c r="CG19" s="6">
        <v>0.68100000000000005</v>
      </c>
      <c r="CH19" s="6">
        <v>0.34300000000000003</v>
      </c>
      <c r="CI19" s="6">
        <v>0.84099999999999997</v>
      </c>
      <c r="CJ19" s="6">
        <v>0.48499999999999999</v>
      </c>
      <c r="CK19" s="6">
        <v>0.59499999999999997</v>
      </c>
      <c r="CL19" s="6">
        <v>0.25</v>
      </c>
      <c r="CM19" s="6">
        <v>0.217</v>
      </c>
      <c r="CN19" s="6">
        <v>4.7E-2</v>
      </c>
      <c r="CO19" s="6">
        <v>0.49199999999999999</v>
      </c>
      <c r="CP19" s="6">
        <v>0.33</v>
      </c>
      <c r="CQ19" s="6">
        <v>0.64400000000000002</v>
      </c>
      <c r="CR19" s="6">
        <v>0.433</v>
      </c>
      <c r="CS19" s="6">
        <v>0.59199999999999997</v>
      </c>
      <c r="CT19" s="6">
        <v>0.755</v>
      </c>
      <c r="CU19" s="6">
        <v>0.63200000000000001</v>
      </c>
      <c r="CV19" s="6">
        <v>0.72099999999999997</v>
      </c>
      <c r="CW19" s="147" t="s">
        <v>88</v>
      </c>
      <c r="CX19" s="147" t="s">
        <v>88</v>
      </c>
      <c r="CY19" s="147" t="s">
        <v>88</v>
      </c>
      <c r="CZ19" s="147" t="s">
        <v>88</v>
      </c>
      <c r="DA19" s="134">
        <v>31.7</v>
      </c>
      <c r="DB19" s="134">
        <v>18.899999999999999</v>
      </c>
      <c r="DC19" s="134">
        <v>36.6</v>
      </c>
      <c r="DD19" s="134">
        <v>12.8</v>
      </c>
      <c r="DE19" s="143" t="s">
        <v>88</v>
      </c>
      <c r="DF19" s="143" t="s">
        <v>88</v>
      </c>
      <c r="DG19" s="143" t="s">
        <v>88</v>
      </c>
      <c r="DH19" s="143" t="s">
        <v>88</v>
      </c>
      <c r="DI19" s="143" t="s">
        <v>88</v>
      </c>
      <c r="DJ19" s="143" t="s">
        <v>88</v>
      </c>
      <c r="DK19" s="143" t="s">
        <v>88</v>
      </c>
      <c r="DL19" s="143" t="s">
        <v>88</v>
      </c>
      <c r="DM19" s="345">
        <v>155</v>
      </c>
      <c r="DN19" s="345">
        <v>88</v>
      </c>
      <c r="DO19" s="346">
        <v>8.0288000828779404E-2</v>
      </c>
      <c r="DP19" s="346">
        <v>3.1889950679292199E-2</v>
      </c>
      <c r="DQ19" s="346">
        <v>4.1366426474512901</v>
      </c>
      <c r="DR19" s="346">
        <v>2.1637570690926999</v>
      </c>
      <c r="DS19" s="347">
        <v>70.883373365359006</v>
      </c>
      <c r="DT19" s="347">
        <v>72.239980329481199</v>
      </c>
      <c r="DU19" s="347">
        <v>1.94089767164798</v>
      </c>
      <c r="DV19" s="347">
        <v>1.4738230615077399</v>
      </c>
      <c r="DW19" s="347">
        <v>3.7093820915103</v>
      </c>
      <c r="DX19" s="347">
        <v>5.7247529188810002</v>
      </c>
      <c r="DY19" s="134">
        <v>50</v>
      </c>
      <c r="DZ19" s="134">
        <v>41.9227188081937</v>
      </c>
      <c r="EA19" s="134">
        <v>93.548387096774192</v>
      </c>
      <c r="EB19" s="134">
        <v>84.482758620689651</v>
      </c>
      <c r="EC19" s="134">
        <v>100</v>
      </c>
      <c r="ED19" s="134">
        <v>50</v>
      </c>
      <c r="EE19" s="134">
        <v>51.724137931034484</v>
      </c>
      <c r="EF19" s="134">
        <v>27.586206896551722</v>
      </c>
      <c r="EG19" s="134">
        <v>62.903225806451616</v>
      </c>
      <c r="EH19" s="134">
        <v>41.025641025641022</v>
      </c>
      <c r="EI19" s="134">
        <v>2.5641025641025639</v>
      </c>
      <c r="EJ19" s="134">
        <v>71.794871794871796</v>
      </c>
      <c r="EK19" s="134">
        <v>12.820512820512819</v>
      </c>
      <c r="EL19" s="134">
        <v>82.051282051282044</v>
      </c>
      <c r="EM19" s="134">
        <v>38.70967741935484</v>
      </c>
      <c r="EN19" s="134">
        <v>95.833333333333343</v>
      </c>
      <c r="EO19" s="134">
        <v>12.5</v>
      </c>
      <c r="EP19" s="134">
        <v>45.833333333333329</v>
      </c>
      <c r="EQ19" s="134">
        <v>16.666666666666664</v>
      </c>
      <c r="ER19" s="134">
        <v>83.333333333333343</v>
      </c>
      <c r="ES19" s="142">
        <v>66.666666666666657</v>
      </c>
      <c r="ET19" s="141">
        <v>66.666666666666657</v>
      </c>
      <c r="EU19" s="348" t="s">
        <v>87</v>
      </c>
      <c r="EV19" s="348" t="s">
        <v>87</v>
      </c>
      <c r="EW19" s="349">
        <v>53.2</v>
      </c>
      <c r="EX19" s="147" t="s">
        <v>88</v>
      </c>
      <c r="EY19" s="147" t="s">
        <v>88</v>
      </c>
      <c r="EZ19" s="147" t="s">
        <v>88</v>
      </c>
      <c r="FA19" s="147" t="s">
        <v>88</v>
      </c>
      <c r="FB19" s="134">
        <v>44.6</v>
      </c>
      <c r="FC19" s="134">
        <v>26.6</v>
      </c>
      <c r="FD19" s="134">
        <v>17.2</v>
      </c>
      <c r="FE19" s="134">
        <v>11.3</v>
      </c>
      <c r="FF19" s="143" t="s">
        <v>88</v>
      </c>
      <c r="FG19" s="143" t="s">
        <v>88</v>
      </c>
      <c r="FH19" s="143" t="s">
        <v>88</v>
      </c>
      <c r="FI19" s="143" t="s">
        <v>88</v>
      </c>
      <c r="FJ19" s="143" t="s">
        <v>88</v>
      </c>
      <c r="FK19" s="143" t="s">
        <v>88</v>
      </c>
      <c r="FL19" s="143" t="s">
        <v>88</v>
      </c>
      <c r="FM19" s="143" t="s">
        <v>88</v>
      </c>
      <c r="FN19" s="383">
        <v>1151</v>
      </c>
      <c r="FO19" s="383">
        <v>1100</v>
      </c>
      <c r="FP19" s="368">
        <v>0.28707537287374701</v>
      </c>
      <c r="FQ19" s="368">
        <v>0.17158116725108299</v>
      </c>
      <c r="FR19" s="368">
        <v>3.0661445430085998</v>
      </c>
      <c r="FS19" s="368">
        <v>2.6026262865254899</v>
      </c>
      <c r="FT19" s="134">
        <v>52.372199579104397</v>
      </c>
      <c r="FU19" s="134">
        <v>53.580977167869399</v>
      </c>
      <c r="FV19" s="134">
        <v>9.3627475432733096</v>
      </c>
      <c r="FW19" s="134">
        <v>6.5926163944245504</v>
      </c>
      <c r="FX19" s="134">
        <v>6.5802778721976001</v>
      </c>
      <c r="FY19" s="134">
        <v>11.2438711762567</v>
      </c>
      <c r="FZ19" s="134">
        <v>48.811369509043899</v>
      </c>
      <c r="GA19" s="134">
        <v>42.807262569832403</v>
      </c>
      <c r="GB19" s="134">
        <v>100</v>
      </c>
      <c r="GC19" s="134">
        <v>72.58064516129032</v>
      </c>
      <c r="GD19" s="134">
        <v>100</v>
      </c>
      <c r="GE19" s="134">
        <v>83.870967741935488</v>
      </c>
      <c r="GF19" s="134">
        <v>64.516129032258064</v>
      </c>
      <c r="GG19" s="134">
        <v>25.806451612903224</v>
      </c>
      <c r="GH19" s="134">
        <v>56.451612903225815</v>
      </c>
      <c r="GI19" s="134">
        <v>54.285714285714285</v>
      </c>
      <c r="GJ19" s="134">
        <v>2.8571428571428572</v>
      </c>
      <c r="GK19" s="134">
        <v>68.571428571428569</v>
      </c>
      <c r="GL19" s="134">
        <v>17.142857142857142</v>
      </c>
      <c r="GM19" s="134">
        <v>85.714285714285708</v>
      </c>
      <c r="GN19" s="134">
        <v>75.806451612903231</v>
      </c>
      <c r="GO19" s="134">
        <v>89.361702127659569</v>
      </c>
      <c r="GP19" s="134">
        <v>2.1276595744680851</v>
      </c>
      <c r="GQ19" s="134">
        <v>51.063829787234042</v>
      </c>
      <c r="GR19" s="134">
        <v>21.276595744680851</v>
      </c>
      <c r="GS19" s="134">
        <v>85.106382978723403</v>
      </c>
      <c r="GT19" s="142">
        <v>65.573770491803273</v>
      </c>
      <c r="GU19" s="142">
        <v>65.573770491803273</v>
      </c>
      <c r="GV19" s="385" t="s">
        <v>87</v>
      </c>
      <c r="GW19" s="134">
        <v>41.4</v>
      </c>
      <c r="GX19" s="147" t="s">
        <v>88</v>
      </c>
      <c r="GY19" s="147" t="s">
        <v>88</v>
      </c>
      <c r="GZ19" s="147" t="s">
        <v>88</v>
      </c>
      <c r="HA19" s="147" t="s">
        <v>88</v>
      </c>
      <c r="HB19" s="148">
        <v>55.1</v>
      </c>
      <c r="HC19" s="148">
        <v>17.5</v>
      </c>
      <c r="HD19" s="148">
        <v>16.7</v>
      </c>
      <c r="HE19" s="148">
        <v>10.7</v>
      </c>
      <c r="HF19" s="389" t="s">
        <v>88</v>
      </c>
      <c r="HG19" s="389" t="s">
        <v>88</v>
      </c>
      <c r="HH19" s="389" t="s">
        <v>88</v>
      </c>
      <c r="HI19" s="389" t="s">
        <v>88</v>
      </c>
      <c r="HJ19" s="389" t="s">
        <v>88</v>
      </c>
      <c r="HK19" s="389" t="s">
        <v>88</v>
      </c>
      <c r="HL19" s="389" t="s">
        <v>88</v>
      </c>
      <c r="HM19" s="389" t="s">
        <v>88</v>
      </c>
      <c r="HN19" s="149">
        <v>190</v>
      </c>
      <c r="HO19" s="149">
        <v>112</v>
      </c>
      <c r="HP19" s="390">
        <v>0.17701423567116301</v>
      </c>
      <c r="HQ19" s="390">
        <v>7.9101631471149098E-2</v>
      </c>
      <c r="HR19" s="390">
        <v>1.871736774702</v>
      </c>
      <c r="HS19" s="390">
        <v>1.19072932170955</v>
      </c>
      <c r="HT19" s="148">
        <v>72.288444488227796</v>
      </c>
      <c r="HU19" s="148">
        <v>76.451201360833494</v>
      </c>
      <c r="HV19" s="148">
        <v>9.4572184541999</v>
      </c>
      <c r="HW19" s="148">
        <v>6.6431245144431097</v>
      </c>
      <c r="HX19" s="148">
        <v>6.11366139450777</v>
      </c>
      <c r="HY19" s="148">
        <v>7.70869896116431</v>
      </c>
      <c r="HZ19" s="137">
        <v>44.599483204134401</v>
      </c>
      <c r="IA19" s="137">
        <v>34.287709497206698</v>
      </c>
      <c r="IB19" s="134">
        <v>100</v>
      </c>
      <c r="IC19" s="134">
        <v>3.225806451612903</v>
      </c>
      <c r="ID19" s="134">
        <v>4.838709677419355</v>
      </c>
      <c r="IE19" s="134">
        <v>53.225806451612897</v>
      </c>
      <c r="IF19" s="134">
        <v>59.677419354838712</v>
      </c>
      <c r="IG19" s="134">
        <v>27.419354838709676</v>
      </c>
      <c r="IH19" s="134">
        <v>80.645161290322577</v>
      </c>
      <c r="II19" s="134">
        <v>38</v>
      </c>
      <c r="IJ19" s="134">
        <v>10</v>
      </c>
      <c r="IK19" s="134">
        <v>57.999999999999993</v>
      </c>
      <c r="IL19" s="134">
        <v>12</v>
      </c>
      <c r="IM19" s="134">
        <v>86</v>
      </c>
      <c r="IN19" s="134">
        <v>56.451612903225815</v>
      </c>
      <c r="IO19" s="134">
        <v>77.142857142857153</v>
      </c>
      <c r="IP19" s="134">
        <v>62.857142857142854</v>
      </c>
      <c r="IQ19" s="134">
        <v>42.857142857142854</v>
      </c>
      <c r="IR19" s="134">
        <v>17.142857142857142</v>
      </c>
      <c r="IS19" s="134">
        <v>85.714285714285708</v>
      </c>
      <c r="IT19" s="142">
        <v>65.573770491803273</v>
      </c>
      <c r="IU19" s="134">
        <v>65.573770491803273</v>
      </c>
      <c r="IV19" s="392" t="s">
        <v>87</v>
      </c>
      <c r="IW19" s="137">
        <v>47.8</v>
      </c>
      <c r="IX19" s="147" t="s">
        <v>88</v>
      </c>
      <c r="IY19" s="147" t="s">
        <v>88</v>
      </c>
      <c r="IZ19" s="147" t="s">
        <v>88</v>
      </c>
      <c r="JA19" s="147" t="s">
        <v>88</v>
      </c>
      <c r="JB19" s="134">
        <v>57.4</v>
      </c>
      <c r="JC19" s="134">
        <v>26.8</v>
      </c>
      <c r="JD19" s="134">
        <v>5.7</v>
      </c>
      <c r="JE19" s="134">
        <v>10.1</v>
      </c>
      <c r="JF19" s="147" t="s">
        <v>88</v>
      </c>
      <c r="JG19" s="147" t="s">
        <v>88</v>
      </c>
      <c r="JH19" s="147" t="s">
        <v>88</v>
      </c>
      <c r="JI19" s="147" t="s">
        <v>88</v>
      </c>
      <c r="JJ19" s="398">
        <v>1033</v>
      </c>
      <c r="JK19" s="368">
        <v>0.37674467797994798</v>
      </c>
      <c r="JL19" s="368">
        <v>4.6725167360231596</v>
      </c>
      <c r="JM19" s="368">
        <v>82.657861407635295</v>
      </c>
      <c r="JN19" s="368">
        <v>8.0629925854604991</v>
      </c>
      <c r="JO19" s="134">
        <v>16.770499997612699</v>
      </c>
      <c r="JP19" s="134">
        <v>41.084729981377997</v>
      </c>
      <c r="JQ19" s="134">
        <v>100</v>
      </c>
      <c r="JR19" s="134">
        <v>79.032258064516128</v>
      </c>
      <c r="JS19" s="134">
        <v>61.29032258064516</v>
      </c>
      <c r="JT19" s="134">
        <v>48.387096774193552</v>
      </c>
      <c r="JU19" s="134">
        <v>74.193548387096769</v>
      </c>
      <c r="JV19" s="134">
        <v>45.161290322580641</v>
      </c>
      <c r="JW19" s="134">
        <v>58.064516129032263</v>
      </c>
      <c r="JX19" s="134">
        <v>36.111111111111107</v>
      </c>
      <c r="JY19" s="134">
        <v>66.666666666666657</v>
      </c>
      <c r="JZ19" s="134">
        <v>47.222222222222221</v>
      </c>
      <c r="KA19" s="134">
        <v>19.444444444444446</v>
      </c>
      <c r="KB19" s="134">
        <v>83.333333333333343</v>
      </c>
      <c r="KC19" s="134">
        <v>79.032258064516128</v>
      </c>
      <c r="KD19" s="134">
        <v>71.428571428571431</v>
      </c>
      <c r="KE19" s="134">
        <v>63.265306122448983</v>
      </c>
      <c r="KF19" s="134">
        <v>34.693877551020407</v>
      </c>
      <c r="KG19" s="134">
        <v>38.775510204081634</v>
      </c>
      <c r="KH19" s="134">
        <v>85.714285714285708</v>
      </c>
      <c r="KI19" s="134">
        <v>64.0625</v>
      </c>
      <c r="KJ19" s="134">
        <v>64.0625</v>
      </c>
      <c r="KK19" s="348" t="s">
        <v>87</v>
      </c>
      <c r="KL19" s="348" t="s">
        <v>87</v>
      </c>
      <c r="KM19" s="349">
        <v>57.1</v>
      </c>
    </row>
    <row r="20" spans="1:299" ht="18" customHeight="1">
      <c r="A20" s="74"/>
      <c r="B20" s="75" t="s">
        <v>87</v>
      </c>
      <c r="C20" s="75" t="s">
        <v>87</v>
      </c>
      <c r="D20" s="76" t="s">
        <v>101</v>
      </c>
      <c r="E20" s="77" t="s">
        <v>13</v>
      </c>
      <c r="F20" s="78" t="s">
        <v>87</v>
      </c>
      <c r="G20" s="78" t="s">
        <v>87</v>
      </c>
      <c r="H20" s="78" t="s">
        <v>87</v>
      </c>
      <c r="I20" s="78" t="s">
        <v>87</v>
      </c>
      <c r="J20" s="78" t="s">
        <v>87</v>
      </c>
      <c r="K20" s="78" t="s">
        <v>87</v>
      </c>
      <c r="L20" s="78" t="s">
        <v>87</v>
      </c>
      <c r="M20" s="79">
        <v>9126214</v>
      </c>
      <c r="N20" s="80">
        <v>83.9</v>
      </c>
      <c r="O20" s="80">
        <v>57.7</v>
      </c>
      <c r="P20" s="81">
        <v>97.161000000000001</v>
      </c>
      <c r="Q20" s="81">
        <v>100.239</v>
      </c>
      <c r="R20" s="80">
        <v>17.575544111931599</v>
      </c>
      <c r="S20" s="80">
        <v>10.035707345511076</v>
      </c>
      <c r="T20" s="82">
        <v>27.611251457442677</v>
      </c>
      <c r="U20" s="82">
        <v>442.68800057572599</v>
      </c>
      <c r="V20" s="81">
        <v>345.95766343113502</v>
      </c>
      <c r="W20" s="81">
        <v>62.8</v>
      </c>
      <c r="X20" s="80">
        <v>68</v>
      </c>
      <c r="Y20" s="81">
        <v>26.7387492694331</v>
      </c>
      <c r="Z20" s="81">
        <v>8.4222039923434497</v>
      </c>
      <c r="AA20" s="78" t="s">
        <v>87</v>
      </c>
      <c r="AB20" s="78" t="s">
        <v>87</v>
      </c>
      <c r="AC20" s="86">
        <v>263.9696548034679</v>
      </c>
      <c r="AD20" s="86">
        <v>303.63342718233338</v>
      </c>
      <c r="AE20" s="81">
        <v>8055.5672098174564</v>
      </c>
      <c r="AF20" s="81">
        <v>7795.0604665107076</v>
      </c>
      <c r="AG20" s="81">
        <v>13.236595153258516</v>
      </c>
      <c r="AH20" s="87">
        <v>7</v>
      </c>
      <c r="AI20" s="87">
        <v>38.75</v>
      </c>
      <c r="AJ20" s="136">
        <v>0.77797868864350539</v>
      </c>
      <c r="AK20" s="134">
        <v>9.5877655290572861</v>
      </c>
      <c r="AL20" s="136">
        <v>37.653675445261314</v>
      </c>
      <c r="AM20" s="134">
        <v>18.5</v>
      </c>
      <c r="AN20" s="134">
        <v>6.4</v>
      </c>
      <c r="AO20" s="136">
        <v>93.605000000000004</v>
      </c>
      <c r="AP20" s="136">
        <v>100.93600000000001</v>
      </c>
      <c r="AQ20" s="134">
        <v>58.32977547107</v>
      </c>
      <c r="AR20" s="134">
        <v>26.2670166641918</v>
      </c>
      <c r="AS20" s="142">
        <v>27.6</v>
      </c>
      <c r="AT20" s="142">
        <v>42</v>
      </c>
      <c r="AU20" s="134">
        <v>12.5</v>
      </c>
      <c r="AV20" s="134">
        <v>7.8</v>
      </c>
      <c r="AW20" s="136">
        <v>103.43300000000001</v>
      </c>
      <c r="AX20" s="136">
        <v>103.032</v>
      </c>
      <c r="AY20" s="134">
        <v>72.879758335784899</v>
      </c>
      <c r="AZ20" s="134">
        <v>44.722484176669703</v>
      </c>
      <c r="BA20" s="141">
        <v>73.599999999999994</v>
      </c>
      <c r="BB20" s="141">
        <v>71.900000000000006</v>
      </c>
      <c r="BC20" s="137">
        <v>10.6</v>
      </c>
      <c r="BD20" s="137">
        <v>4.3</v>
      </c>
      <c r="BE20" s="145">
        <v>97.875</v>
      </c>
      <c r="BF20" s="145">
        <v>94.507999999999996</v>
      </c>
      <c r="BG20" s="137">
        <v>66.197007952081705</v>
      </c>
      <c r="BH20" s="137">
        <v>23.154082102741299</v>
      </c>
      <c r="BI20" s="146">
        <v>64.7</v>
      </c>
      <c r="BJ20" s="146">
        <v>64.3</v>
      </c>
      <c r="BK20" s="134">
        <v>11.6</v>
      </c>
      <c r="BL20" s="134">
        <v>107.208292954331</v>
      </c>
      <c r="BM20" s="136">
        <v>91.9</v>
      </c>
      <c r="BN20" s="6">
        <v>0.75700000000000001</v>
      </c>
      <c r="BO20" s="6">
        <v>0.313</v>
      </c>
      <c r="BP20" s="6">
        <v>0.71</v>
      </c>
      <c r="BQ20" s="6">
        <v>0.81699999999999995</v>
      </c>
      <c r="BR20" s="6">
        <v>2E-3</v>
      </c>
      <c r="BS20" s="6">
        <v>0.21299999999999999</v>
      </c>
      <c r="BT20" s="6">
        <v>0.71299999999999997</v>
      </c>
      <c r="BU20" s="6">
        <v>0.56799999999999995</v>
      </c>
      <c r="BV20" s="6">
        <v>0.56399999999999995</v>
      </c>
      <c r="BW20" s="6">
        <v>0.66300000000000003</v>
      </c>
      <c r="BX20" s="6">
        <v>0.61099999999999999</v>
      </c>
      <c r="BY20" s="6">
        <v>0.436</v>
      </c>
      <c r="BZ20" s="6">
        <v>0.77900000000000003</v>
      </c>
      <c r="CA20" s="6">
        <v>0.98499999999999999</v>
      </c>
      <c r="CB20" s="6">
        <v>0.88400000000000001</v>
      </c>
      <c r="CC20" s="6">
        <v>0.58499999999999996</v>
      </c>
      <c r="CD20" s="6">
        <v>0.30299999999999999</v>
      </c>
      <c r="CE20" s="7">
        <v>7.9</v>
      </c>
      <c r="CF20" s="108">
        <v>0.69361097964978702</v>
      </c>
      <c r="CG20" s="6">
        <v>0.64500000000000002</v>
      </c>
      <c r="CH20" s="6">
        <v>0.53600000000000003</v>
      </c>
      <c r="CI20" s="6">
        <v>0.79900000000000004</v>
      </c>
      <c r="CJ20" s="6">
        <v>0.44900000000000001</v>
      </c>
      <c r="CK20" s="6">
        <v>0.66200000000000003</v>
      </c>
      <c r="CL20" s="6">
        <v>0.30299999999999999</v>
      </c>
      <c r="CM20" s="6">
        <v>0.20200000000000001</v>
      </c>
      <c r="CN20" s="6">
        <v>7.2999999999999995E-2</v>
      </c>
      <c r="CO20" s="6">
        <v>0.311</v>
      </c>
      <c r="CP20" s="6">
        <v>0.25700000000000001</v>
      </c>
      <c r="CQ20" s="6">
        <v>0.62</v>
      </c>
      <c r="CR20" s="6">
        <v>0.36</v>
      </c>
      <c r="CS20" s="6">
        <v>0.53400000000000003</v>
      </c>
      <c r="CT20" s="6">
        <v>0.65500000000000003</v>
      </c>
      <c r="CU20" s="6">
        <v>0.60199999999999998</v>
      </c>
      <c r="CV20" s="6">
        <v>0.68899999999999995</v>
      </c>
      <c r="CW20" s="134">
        <v>23.401028060000002</v>
      </c>
      <c r="CX20" s="134">
        <v>23.872924919999999</v>
      </c>
      <c r="CY20" s="134">
        <v>37.869722760000002</v>
      </c>
      <c r="CZ20" s="134">
        <v>4.4998735989999998</v>
      </c>
      <c r="DA20" s="134">
        <v>30.8</v>
      </c>
      <c r="DB20" s="134">
        <v>18</v>
      </c>
      <c r="DC20" s="134">
        <v>40.5</v>
      </c>
      <c r="DD20" s="134">
        <v>10.7</v>
      </c>
      <c r="DE20" s="142">
        <v>79.599999999999994</v>
      </c>
      <c r="DF20" s="142">
        <v>25.6</v>
      </c>
      <c r="DG20" s="142">
        <v>5.6</v>
      </c>
      <c r="DH20" s="142">
        <v>25.9</v>
      </c>
      <c r="DI20" s="142">
        <v>91.4</v>
      </c>
      <c r="DJ20" s="142">
        <v>35.700000000000003</v>
      </c>
      <c r="DK20" s="142">
        <v>9.1</v>
      </c>
      <c r="DL20" s="142">
        <v>32.1</v>
      </c>
      <c r="DM20" s="345">
        <v>236</v>
      </c>
      <c r="DN20" s="345">
        <v>155</v>
      </c>
      <c r="DO20" s="346">
        <v>0.11632492113564701</v>
      </c>
      <c r="DP20" s="346">
        <v>5.3231860814138401E-2</v>
      </c>
      <c r="DQ20" s="346">
        <v>3.0443756449948398</v>
      </c>
      <c r="DR20" s="346">
        <v>1.8856447688564499</v>
      </c>
      <c r="DS20" s="347">
        <v>77.915376676986597</v>
      </c>
      <c r="DT20" s="347">
        <v>80.109489051094897</v>
      </c>
      <c r="DU20" s="347">
        <v>3.8209779179810699</v>
      </c>
      <c r="DV20" s="347">
        <v>2.8230057799497899</v>
      </c>
      <c r="DW20" s="347">
        <v>3.7189526709560798</v>
      </c>
      <c r="DX20" s="347">
        <v>6.3012447062364298</v>
      </c>
      <c r="DY20" s="134">
        <v>49.266089574708303</v>
      </c>
      <c r="DZ20" s="134">
        <v>40.076869322152298</v>
      </c>
      <c r="EA20" s="134">
        <v>100</v>
      </c>
      <c r="EB20" s="134">
        <v>100</v>
      </c>
      <c r="EC20" s="134">
        <v>100</v>
      </c>
      <c r="ED20" s="134">
        <v>93.939393939393938</v>
      </c>
      <c r="EE20" s="134">
        <v>84.848484848484844</v>
      </c>
      <c r="EF20" s="134">
        <v>24.242424242424242</v>
      </c>
      <c r="EG20" s="134">
        <v>78.787878787878782</v>
      </c>
      <c r="EH20" s="134">
        <v>46.153846153846153</v>
      </c>
      <c r="EI20" s="134">
        <v>15.384615384615385</v>
      </c>
      <c r="EJ20" s="134">
        <v>3.8461538461538463</v>
      </c>
      <c r="EK20" s="134">
        <v>7.6923076923076925</v>
      </c>
      <c r="EL20" s="134">
        <v>76.923076923076934</v>
      </c>
      <c r="EM20" s="134">
        <v>84.848484848484844</v>
      </c>
      <c r="EN20" s="134">
        <v>82.142857142857139</v>
      </c>
      <c r="EO20" s="134">
        <v>25</v>
      </c>
      <c r="EP20" s="134">
        <v>3.5714285714285712</v>
      </c>
      <c r="EQ20" s="134">
        <v>35.714285714285715</v>
      </c>
      <c r="ER20" s="134">
        <v>78.571428571428569</v>
      </c>
      <c r="ES20" s="142">
        <v>68.333333333333329</v>
      </c>
      <c r="ET20" s="141">
        <v>68.333333333333329</v>
      </c>
      <c r="EU20" s="348" t="s">
        <v>87</v>
      </c>
      <c r="EV20" s="348" t="s">
        <v>87</v>
      </c>
      <c r="EW20" s="349">
        <v>50.5</v>
      </c>
      <c r="EX20" s="134">
        <v>34.380483390000002</v>
      </c>
      <c r="EY20" s="134">
        <v>25.663666719999998</v>
      </c>
      <c r="EZ20" s="134">
        <v>16.312899760000001</v>
      </c>
      <c r="FA20" s="134">
        <v>4.1942604860000001</v>
      </c>
      <c r="FB20" s="134">
        <v>40.299999999999997</v>
      </c>
      <c r="FC20" s="134">
        <v>28.7</v>
      </c>
      <c r="FD20" s="134">
        <v>17.899999999999999</v>
      </c>
      <c r="FE20" s="134">
        <v>13.1</v>
      </c>
      <c r="FF20" s="142">
        <v>95.9</v>
      </c>
      <c r="FG20" s="142">
        <v>76.400000000000006</v>
      </c>
      <c r="FH20" s="142">
        <v>18.8</v>
      </c>
      <c r="FI20" s="142">
        <v>58.1</v>
      </c>
      <c r="FJ20" s="142">
        <v>96.8</v>
      </c>
      <c r="FK20" s="142">
        <v>78.099999999999994</v>
      </c>
      <c r="FL20" s="142">
        <v>17.5</v>
      </c>
      <c r="FM20" s="142">
        <v>55.6</v>
      </c>
      <c r="FN20" s="383">
        <v>835</v>
      </c>
      <c r="FO20" s="383">
        <v>670</v>
      </c>
      <c r="FP20" s="368">
        <v>0.430031106441711</v>
      </c>
      <c r="FQ20" s="368">
        <v>0.22882904421182099</v>
      </c>
      <c r="FR20" s="368">
        <v>4.0500557792113296</v>
      </c>
      <c r="FS20" s="368">
        <v>3.1295249661357398</v>
      </c>
      <c r="FT20" s="134">
        <v>61.488092350972501</v>
      </c>
      <c r="FU20" s="134">
        <v>63.412583492923503</v>
      </c>
      <c r="FV20" s="134">
        <v>10.617905774262001</v>
      </c>
      <c r="FW20" s="134">
        <v>7.3119418022848803</v>
      </c>
      <c r="FX20" s="134">
        <v>3.7805290686897899</v>
      </c>
      <c r="FY20" s="134">
        <v>7.0940193907603701</v>
      </c>
      <c r="FZ20" s="134">
        <v>45.652992096349301</v>
      </c>
      <c r="GA20" s="134">
        <v>37.037037037037003</v>
      </c>
      <c r="GB20" s="134">
        <v>100</v>
      </c>
      <c r="GC20" s="134">
        <v>100</v>
      </c>
      <c r="GD20" s="134">
        <v>100</v>
      </c>
      <c r="GE20" s="134">
        <v>84.848484848484844</v>
      </c>
      <c r="GF20" s="134">
        <v>81.818181818181827</v>
      </c>
      <c r="GG20" s="134">
        <v>30.303030303030305</v>
      </c>
      <c r="GH20" s="134">
        <v>84.848484848484844</v>
      </c>
      <c r="GI20" s="134">
        <v>50</v>
      </c>
      <c r="GJ20" s="134">
        <v>0</v>
      </c>
      <c r="GK20" s="134">
        <v>3.5714285714285712</v>
      </c>
      <c r="GL20" s="134">
        <v>7.1428571428571423</v>
      </c>
      <c r="GM20" s="134">
        <v>82.142857142857139</v>
      </c>
      <c r="GN20" s="134">
        <v>78.787878787878782</v>
      </c>
      <c r="GO20" s="134">
        <v>92.307692307692307</v>
      </c>
      <c r="GP20" s="134">
        <v>3.8461538461538463</v>
      </c>
      <c r="GQ20" s="134">
        <v>0</v>
      </c>
      <c r="GR20" s="134">
        <v>34.615384615384613</v>
      </c>
      <c r="GS20" s="134">
        <v>80.769230769230774</v>
      </c>
      <c r="GT20" s="142">
        <v>68.852459016393439</v>
      </c>
      <c r="GU20" s="142">
        <v>68.852459016393439</v>
      </c>
      <c r="GV20" s="385" t="s">
        <v>87</v>
      </c>
      <c r="GW20" s="134">
        <v>39.799999999999997</v>
      </c>
      <c r="GX20" s="146">
        <v>44.83644228</v>
      </c>
      <c r="GY20" s="146">
        <v>20.10002703</v>
      </c>
      <c r="GZ20" s="146">
        <v>16.727493920000001</v>
      </c>
      <c r="HA20" s="146">
        <v>3.7307380370000001</v>
      </c>
      <c r="HB20" s="148">
        <v>53.2</v>
      </c>
      <c r="HC20" s="148">
        <v>16.7</v>
      </c>
      <c r="HD20" s="148">
        <v>18.600000000000001</v>
      </c>
      <c r="HE20" s="148">
        <v>11.5</v>
      </c>
      <c r="HF20" s="142">
        <v>96.8</v>
      </c>
      <c r="HG20" s="142">
        <v>51.3</v>
      </c>
      <c r="HH20" s="142">
        <v>8</v>
      </c>
      <c r="HI20" s="142">
        <v>40</v>
      </c>
      <c r="HJ20" s="142">
        <v>96.7</v>
      </c>
      <c r="HK20" s="142">
        <v>53</v>
      </c>
      <c r="HL20" s="142">
        <v>7.3</v>
      </c>
      <c r="HM20" s="142">
        <v>35.700000000000003</v>
      </c>
      <c r="HN20" s="149">
        <v>378</v>
      </c>
      <c r="HO20" s="149">
        <v>155</v>
      </c>
      <c r="HP20" s="390">
        <v>0.42283298097251598</v>
      </c>
      <c r="HQ20" s="390">
        <v>0.14627885468375501</v>
      </c>
      <c r="HR20" s="390">
        <v>3.29096291137036</v>
      </c>
      <c r="HS20" s="390">
        <v>1.4704487240299799</v>
      </c>
      <c r="HT20" s="148">
        <v>82.996691624586404</v>
      </c>
      <c r="HU20" s="148">
        <v>86.765961483730194</v>
      </c>
      <c r="HV20" s="148">
        <v>12.848305871561699</v>
      </c>
      <c r="HW20" s="148">
        <v>9.9479058530416609</v>
      </c>
      <c r="HX20" s="148">
        <v>4.5821939859447198</v>
      </c>
      <c r="HY20" s="148">
        <v>5.7067856396251901</v>
      </c>
      <c r="HZ20" s="137">
        <v>44.561535566428297</v>
      </c>
      <c r="IA20" s="137">
        <v>33.682739343116701</v>
      </c>
      <c r="IB20" s="134">
        <v>100</v>
      </c>
      <c r="IC20" s="134">
        <v>0</v>
      </c>
      <c r="ID20" s="134">
        <v>6.0606060606060606</v>
      </c>
      <c r="IE20" s="134">
        <v>84.848484848484844</v>
      </c>
      <c r="IF20" s="134">
        <v>84.848484848484844</v>
      </c>
      <c r="IG20" s="134">
        <v>24.242424242424242</v>
      </c>
      <c r="IH20" s="134">
        <v>90.909090909090907</v>
      </c>
      <c r="II20" s="134">
        <v>33.333333333333329</v>
      </c>
      <c r="IJ20" s="134">
        <v>26.666666666666668</v>
      </c>
      <c r="IK20" s="134">
        <v>3.3333333333333335</v>
      </c>
      <c r="IL20" s="134">
        <v>6.666666666666667</v>
      </c>
      <c r="IM20" s="134">
        <v>80</v>
      </c>
      <c r="IN20" s="134">
        <v>75.757575757575751</v>
      </c>
      <c r="IO20" s="134">
        <v>84</v>
      </c>
      <c r="IP20" s="134">
        <v>56.000000000000007</v>
      </c>
      <c r="IQ20" s="134">
        <v>4</v>
      </c>
      <c r="IR20" s="134">
        <v>44</v>
      </c>
      <c r="IS20" s="134">
        <v>76</v>
      </c>
      <c r="IT20" s="142">
        <v>68.852459016393439</v>
      </c>
      <c r="IU20" s="134">
        <v>68.852459016393439</v>
      </c>
      <c r="IV20" s="392" t="s">
        <v>87</v>
      </c>
      <c r="IW20" s="137">
        <v>45.4</v>
      </c>
      <c r="IX20" s="134">
        <v>54.339897880000002</v>
      </c>
      <c r="IY20" s="134">
        <v>26.349380010000001</v>
      </c>
      <c r="IZ20" s="134">
        <v>4.9325309989999999</v>
      </c>
      <c r="JA20" s="134">
        <v>5.7166301969999997</v>
      </c>
      <c r="JB20" s="134">
        <v>60</v>
      </c>
      <c r="JC20" s="134">
        <v>25.6</v>
      </c>
      <c r="JD20" s="134">
        <v>6</v>
      </c>
      <c r="JE20" s="134">
        <v>8.4</v>
      </c>
      <c r="JF20" s="134">
        <v>99.5</v>
      </c>
      <c r="JG20" s="134">
        <v>88.7</v>
      </c>
      <c r="JH20" s="134">
        <v>36.1</v>
      </c>
      <c r="JI20" s="134">
        <v>84.5</v>
      </c>
      <c r="JJ20" s="398">
        <v>553</v>
      </c>
      <c r="JK20" s="368">
        <v>0.334660679488266</v>
      </c>
      <c r="JL20" s="368">
        <v>5.0090579710144896</v>
      </c>
      <c r="JM20" s="368">
        <v>88.197463768115995</v>
      </c>
      <c r="JN20" s="368">
        <v>6.6811101293859902</v>
      </c>
      <c r="JO20" s="134">
        <v>13.027322956474899</v>
      </c>
      <c r="JP20" s="134">
        <v>38.2250174703005</v>
      </c>
      <c r="JQ20" s="134">
        <v>100</v>
      </c>
      <c r="JR20" s="134">
        <v>69.696969696969703</v>
      </c>
      <c r="JS20" s="134">
        <v>36.363636363636367</v>
      </c>
      <c r="JT20" s="134">
        <v>69.696969696969703</v>
      </c>
      <c r="JU20" s="134">
        <v>75.757575757575751</v>
      </c>
      <c r="JV20" s="134">
        <v>48.484848484848484</v>
      </c>
      <c r="JW20" s="134">
        <v>96.969696969696969</v>
      </c>
      <c r="JX20" s="134">
        <v>28.125</v>
      </c>
      <c r="JY20" s="134">
        <v>78.125</v>
      </c>
      <c r="JZ20" s="134">
        <v>3.125</v>
      </c>
      <c r="KA20" s="134">
        <v>9.375</v>
      </c>
      <c r="KB20" s="134">
        <v>75</v>
      </c>
      <c r="KC20" s="134">
        <v>96.969696969696969</v>
      </c>
      <c r="KD20" s="134">
        <v>84.375</v>
      </c>
      <c r="KE20" s="134">
        <v>78.125</v>
      </c>
      <c r="KF20" s="134">
        <v>3.125</v>
      </c>
      <c r="KG20" s="134">
        <v>56.25</v>
      </c>
      <c r="KH20" s="134">
        <v>68.75</v>
      </c>
      <c r="KI20" s="134">
        <v>65.625</v>
      </c>
      <c r="KJ20" s="134">
        <v>65.625</v>
      </c>
      <c r="KK20" s="348" t="s">
        <v>87</v>
      </c>
      <c r="KL20" s="348" t="s">
        <v>87</v>
      </c>
      <c r="KM20" s="349">
        <v>50.3</v>
      </c>
    </row>
    <row r="21" spans="1:299" ht="18" customHeight="1">
      <c r="A21" s="74"/>
      <c r="B21" s="75" t="s">
        <v>87</v>
      </c>
      <c r="C21" s="75" t="s">
        <v>87</v>
      </c>
      <c r="D21" s="76" t="s">
        <v>128</v>
      </c>
      <c r="E21" s="77" t="s">
        <v>14</v>
      </c>
      <c r="F21" s="78" t="s">
        <v>87</v>
      </c>
      <c r="G21" s="78" t="s">
        <v>87</v>
      </c>
      <c r="H21" s="78" t="s">
        <v>87</v>
      </c>
      <c r="I21" s="78" t="s">
        <v>87</v>
      </c>
      <c r="J21" s="78" t="s">
        <v>87</v>
      </c>
      <c r="K21" s="78" t="s">
        <v>87</v>
      </c>
      <c r="L21" s="78" t="s">
        <v>87</v>
      </c>
      <c r="M21" s="79">
        <v>2304264</v>
      </c>
      <c r="N21" s="80">
        <v>88.7</v>
      </c>
      <c r="O21" s="80">
        <v>56.3</v>
      </c>
      <c r="P21" s="81">
        <v>102.39100000000001</v>
      </c>
      <c r="Q21" s="81">
        <v>97.983000000000004</v>
      </c>
      <c r="R21" s="80">
        <v>10.15365172276174</v>
      </c>
      <c r="S21" s="80">
        <v>10.376479978714913</v>
      </c>
      <c r="T21" s="82">
        <v>20.530131701476652</v>
      </c>
      <c r="U21" s="82">
        <v>496.12920675283601</v>
      </c>
      <c r="V21" s="81">
        <v>357.60081432565801</v>
      </c>
      <c r="W21" s="81">
        <v>58.7</v>
      </c>
      <c r="X21" s="80">
        <v>62.4</v>
      </c>
      <c r="Y21" s="81">
        <v>29.479768786127199</v>
      </c>
      <c r="Z21" s="81">
        <v>8.5963003264417797</v>
      </c>
      <c r="AA21" s="78" t="s">
        <v>87</v>
      </c>
      <c r="AB21" s="78" t="s">
        <v>87</v>
      </c>
      <c r="AC21" s="86">
        <v>295.04330006490744</v>
      </c>
      <c r="AD21" s="86">
        <v>291.21667655457577</v>
      </c>
      <c r="AE21" s="81">
        <v>7028.6259694597402</v>
      </c>
      <c r="AF21" s="81">
        <v>6186.3639502125161</v>
      </c>
      <c r="AG21" s="81">
        <v>17.706304485944319</v>
      </c>
      <c r="AH21" s="87">
        <v>1</v>
      </c>
      <c r="AI21" s="87">
        <v>9</v>
      </c>
      <c r="AJ21" s="136">
        <v>0.73776268691434665</v>
      </c>
      <c r="AK21" s="134">
        <v>5.5983168595265127</v>
      </c>
      <c r="AL21" s="136">
        <v>29.057434391198232</v>
      </c>
      <c r="AM21" s="134">
        <v>19.7</v>
      </c>
      <c r="AN21" s="134">
        <v>5.6</v>
      </c>
      <c r="AO21" s="136">
        <v>103.083</v>
      </c>
      <c r="AP21" s="136">
        <v>85.281999999999996</v>
      </c>
      <c r="AQ21" s="134">
        <v>66.413037680925299</v>
      </c>
      <c r="AR21" s="134">
        <v>26.566445340204201</v>
      </c>
      <c r="AS21" s="142">
        <v>30.3</v>
      </c>
      <c r="AT21" s="142">
        <v>48.3</v>
      </c>
      <c r="AU21" s="134">
        <v>12.9</v>
      </c>
      <c r="AV21" s="134">
        <v>7</v>
      </c>
      <c r="AW21" s="136">
        <v>101.533</v>
      </c>
      <c r="AX21" s="136">
        <v>103.876</v>
      </c>
      <c r="AY21" s="134">
        <v>78.008348646984004</v>
      </c>
      <c r="AZ21" s="134">
        <v>47.958042305627401</v>
      </c>
      <c r="BA21" s="141">
        <v>70.099999999999994</v>
      </c>
      <c r="BB21" s="141">
        <v>64.599999999999994</v>
      </c>
      <c r="BC21" s="137">
        <v>11.6</v>
      </c>
      <c r="BD21" s="137">
        <v>6.3</v>
      </c>
      <c r="BE21" s="145">
        <v>117.655</v>
      </c>
      <c r="BF21" s="145">
        <v>115.315</v>
      </c>
      <c r="BG21" s="137">
        <v>109.98576958919099</v>
      </c>
      <c r="BH21" s="137">
        <v>38.021887140461097</v>
      </c>
      <c r="BI21" s="146">
        <v>70.8</v>
      </c>
      <c r="BJ21" s="146">
        <v>64.3</v>
      </c>
      <c r="BK21" s="134">
        <v>12.8</v>
      </c>
      <c r="BL21" s="134">
        <v>99.829148157408994</v>
      </c>
      <c r="BM21" s="136">
        <v>91.3</v>
      </c>
      <c r="BN21" s="6">
        <v>0.76900000000000002</v>
      </c>
      <c r="BO21" s="6">
        <v>0.34699999999999998</v>
      </c>
      <c r="BP21" s="6">
        <v>0.68400000000000005</v>
      </c>
      <c r="BQ21" s="6">
        <v>0.81499999999999995</v>
      </c>
      <c r="BR21" s="6">
        <v>0.04</v>
      </c>
      <c r="BS21" s="6">
        <v>0.16200000000000001</v>
      </c>
      <c r="BT21" s="6">
        <v>0.748</v>
      </c>
      <c r="BU21" s="6">
        <v>0.64</v>
      </c>
      <c r="BV21" s="6">
        <v>0.65100000000000002</v>
      </c>
      <c r="BW21" s="6">
        <v>0.76400000000000001</v>
      </c>
      <c r="BX21" s="6">
        <v>0.70099999999999996</v>
      </c>
      <c r="BY21" s="6">
        <v>0.51900000000000002</v>
      </c>
      <c r="BZ21" s="6">
        <v>0.76400000000000001</v>
      </c>
      <c r="CA21" s="6">
        <v>0.82199999999999995</v>
      </c>
      <c r="CB21" s="6">
        <v>0.77300000000000002</v>
      </c>
      <c r="CC21" s="6">
        <v>0.61299999999999999</v>
      </c>
      <c r="CD21" s="6">
        <v>0.25600000000000001</v>
      </c>
      <c r="CE21" s="7">
        <v>8.1999999999999993</v>
      </c>
      <c r="CF21" s="108">
        <v>0.75245530093175528</v>
      </c>
      <c r="CG21" s="6">
        <v>0.66900000000000004</v>
      </c>
      <c r="CH21" s="6">
        <v>0.40899999999999997</v>
      </c>
      <c r="CI21" s="6">
        <v>0.754</v>
      </c>
      <c r="CJ21" s="6">
        <v>0.42</v>
      </c>
      <c r="CK21" s="6">
        <v>0.57999999999999996</v>
      </c>
      <c r="CL21" s="6">
        <v>0.28199999999999997</v>
      </c>
      <c r="CM21" s="6">
        <v>0.17699999999999999</v>
      </c>
      <c r="CN21" s="6">
        <v>3.7999999999999999E-2</v>
      </c>
      <c r="CO21" s="6">
        <v>0.48099999999999998</v>
      </c>
      <c r="CP21" s="6">
        <v>0.316</v>
      </c>
      <c r="CQ21" s="6">
        <v>0.70899999999999996</v>
      </c>
      <c r="CR21" s="6">
        <v>0.47499999999999998</v>
      </c>
      <c r="CS21" s="6">
        <v>0.63600000000000001</v>
      </c>
      <c r="CT21" s="6">
        <v>0.75700000000000001</v>
      </c>
      <c r="CU21" s="6">
        <v>0.73699999999999999</v>
      </c>
      <c r="CV21" s="6">
        <v>0.70399999999999996</v>
      </c>
      <c r="CW21" s="134">
        <v>30.562802829999999</v>
      </c>
      <c r="CX21" s="134">
        <v>22.86619456</v>
      </c>
      <c r="CY21" s="134">
        <v>34.178158779999997</v>
      </c>
      <c r="CZ21" s="134">
        <v>12.39284383</v>
      </c>
      <c r="DA21" s="134">
        <v>37.200000000000003</v>
      </c>
      <c r="DB21" s="134">
        <v>18.5</v>
      </c>
      <c r="DC21" s="134">
        <v>35.200000000000003</v>
      </c>
      <c r="DD21" s="134">
        <v>9.1999999999999993</v>
      </c>
      <c r="DE21" s="142">
        <v>77.7</v>
      </c>
      <c r="DF21" s="142">
        <v>24.3</v>
      </c>
      <c r="DG21" s="142">
        <v>5</v>
      </c>
      <c r="DH21" s="142">
        <v>10.6</v>
      </c>
      <c r="DI21" s="142">
        <v>94.2</v>
      </c>
      <c r="DJ21" s="142">
        <v>36.4</v>
      </c>
      <c r="DK21" s="142">
        <v>8.8000000000000007</v>
      </c>
      <c r="DL21" s="142">
        <v>12.1</v>
      </c>
      <c r="DM21" s="345">
        <v>62</v>
      </c>
      <c r="DN21" s="345">
        <v>46</v>
      </c>
      <c r="DO21" s="346">
        <v>7.2153430779257094E-2</v>
      </c>
      <c r="DP21" s="346">
        <v>3.5113163619709203E-2</v>
      </c>
      <c r="DQ21" s="346">
        <v>3.2700421940928299</v>
      </c>
      <c r="DR21" s="346">
        <v>1.88447357640311</v>
      </c>
      <c r="DS21" s="347">
        <v>91.455696202531598</v>
      </c>
      <c r="DT21" s="347">
        <v>93.445309299467397</v>
      </c>
      <c r="DU21" s="347">
        <v>2.2064984638301799</v>
      </c>
      <c r="DV21" s="347">
        <v>1.86328766077631</v>
      </c>
      <c r="DW21" s="347">
        <v>6.7929417439877398</v>
      </c>
      <c r="DX21" s="347">
        <v>13.5631137497196</v>
      </c>
      <c r="DY21" s="134">
        <v>60.326894502228797</v>
      </c>
      <c r="DZ21" s="134">
        <v>52.322404371584703</v>
      </c>
      <c r="EA21" s="134">
        <v>100</v>
      </c>
      <c r="EB21" s="134">
        <v>100</v>
      </c>
      <c r="EC21" s="134">
        <v>100</v>
      </c>
      <c r="ED21" s="134">
        <v>100</v>
      </c>
      <c r="EE21" s="134">
        <v>100</v>
      </c>
      <c r="EF21" s="134">
        <v>80</v>
      </c>
      <c r="EG21" s="134">
        <v>100</v>
      </c>
      <c r="EH21" s="134">
        <v>93.333333333333329</v>
      </c>
      <c r="EI21" s="134">
        <v>3.3333333333333335</v>
      </c>
      <c r="EJ21" s="134">
        <v>30</v>
      </c>
      <c r="EK21" s="134">
        <v>0</v>
      </c>
      <c r="EL21" s="134">
        <v>86.666666666666671</v>
      </c>
      <c r="EM21" s="134">
        <v>3.3333333333333335</v>
      </c>
      <c r="EN21" s="146">
        <v>0</v>
      </c>
      <c r="EO21" s="146">
        <v>100</v>
      </c>
      <c r="EP21" s="146">
        <v>0</v>
      </c>
      <c r="EQ21" s="146">
        <v>0</v>
      </c>
      <c r="ER21" s="146">
        <v>0</v>
      </c>
      <c r="ES21" s="142">
        <v>93.333333333333329</v>
      </c>
      <c r="ET21" s="143" t="s">
        <v>87</v>
      </c>
      <c r="EU21" s="348" t="s">
        <v>87</v>
      </c>
      <c r="EV21" s="348" t="s">
        <v>87</v>
      </c>
      <c r="EW21" s="349">
        <v>63.7</v>
      </c>
      <c r="EX21" s="134">
        <v>43.452643979999998</v>
      </c>
      <c r="EY21" s="134">
        <v>26.145234940000002</v>
      </c>
      <c r="EZ21" s="134">
        <v>20.90145824</v>
      </c>
      <c r="FA21" s="134">
        <v>9.5006628370000001</v>
      </c>
      <c r="FB21" s="134">
        <v>45.7</v>
      </c>
      <c r="FC21" s="134">
        <v>27.7</v>
      </c>
      <c r="FD21" s="134">
        <v>19.2</v>
      </c>
      <c r="FE21" s="134">
        <v>7.4</v>
      </c>
      <c r="FF21" s="142">
        <v>96.8</v>
      </c>
      <c r="FG21" s="142">
        <v>74</v>
      </c>
      <c r="FH21" s="142">
        <v>16.8</v>
      </c>
      <c r="FI21" s="142">
        <v>40.299999999999997</v>
      </c>
      <c r="FJ21" s="142">
        <v>97.4</v>
      </c>
      <c r="FK21" s="142">
        <v>70.7</v>
      </c>
      <c r="FL21" s="142">
        <v>12.8</v>
      </c>
      <c r="FM21" s="142">
        <v>27.9</v>
      </c>
      <c r="FN21" s="383">
        <v>399</v>
      </c>
      <c r="FO21" s="383">
        <v>302</v>
      </c>
      <c r="FP21" s="368">
        <v>0.48112866272760202</v>
      </c>
      <c r="FQ21" s="368">
        <v>0.239758653540807</v>
      </c>
      <c r="FR21" s="368">
        <v>5.9049874204528603</v>
      </c>
      <c r="FS21" s="368">
        <v>4.6938141125271997</v>
      </c>
      <c r="FT21" s="134">
        <v>79.162350155394407</v>
      </c>
      <c r="FU21" s="134">
        <v>82.747901771837107</v>
      </c>
      <c r="FV21" s="134">
        <v>8.14783552393585</v>
      </c>
      <c r="FW21" s="134">
        <v>5.1079707843759898</v>
      </c>
      <c r="FX21" s="134">
        <v>6.8676480946678904</v>
      </c>
      <c r="FY21" s="134">
        <v>13.740011735671301</v>
      </c>
      <c r="FZ21" s="134">
        <v>53.194650817236301</v>
      </c>
      <c r="GA21" s="134">
        <v>44.262295081967203</v>
      </c>
      <c r="GB21" s="134">
        <v>100</v>
      </c>
      <c r="GC21" s="134">
        <v>76.666666666666671</v>
      </c>
      <c r="GD21" s="134">
        <v>100</v>
      </c>
      <c r="GE21" s="134">
        <v>86.666666666666671</v>
      </c>
      <c r="GF21" s="134">
        <v>96.666666666666671</v>
      </c>
      <c r="GG21" s="134">
        <v>76.666666666666671</v>
      </c>
      <c r="GH21" s="134">
        <v>100</v>
      </c>
      <c r="GI21" s="134">
        <v>90</v>
      </c>
      <c r="GJ21" s="134">
        <v>6.666666666666667</v>
      </c>
      <c r="GK21" s="134">
        <v>3.3333333333333335</v>
      </c>
      <c r="GL21" s="134">
        <v>0</v>
      </c>
      <c r="GM21" s="134">
        <v>80</v>
      </c>
      <c r="GN21" s="134">
        <v>13.333333333333334</v>
      </c>
      <c r="GO21" s="134">
        <v>75</v>
      </c>
      <c r="GP21" s="134">
        <v>0</v>
      </c>
      <c r="GQ21" s="134">
        <v>0</v>
      </c>
      <c r="GR21" s="134">
        <v>75</v>
      </c>
      <c r="GS21" s="134">
        <v>100</v>
      </c>
      <c r="GT21" s="142">
        <v>91.803278688524586</v>
      </c>
      <c r="GU21" s="142">
        <v>77.049180327868854</v>
      </c>
      <c r="GV21" s="385" t="s">
        <v>87</v>
      </c>
      <c r="GW21" s="134">
        <v>45.9</v>
      </c>
      <c r="GX21" s="146">
        <v>56.866140029999997</v>
      </c>
      <c r="GY21" s="146">
        <v>17.42235689</v>
      </c>
      <c r="GZ21" s="146">
        <v>17.443999569999999</v>
      </c>
      <c r="HA21" s="146">
        <v>8.2675035169999997</v>
      </c>
      <c r="HB21" s="148">
        <v>64.099999999999994</v>
      </c>
      <c r="HC21" s="148">
        <v>13.9</v>
      </c>
      <c r="HD21" s="148">
        <v>15.2</v>
      </c>
      <c r="HE21" s="148">
        <v>6.8</v>
      </c>
      <c r="HF21" s="142">
        <v>99.2</v>
      </c>
      <c r="HG21" s="142">
        <v>54</v>
      </c>
      <c r="HH21" s="142">
        <v>7.7</v>
      </c>
      <c r="HI21" s="142">
        <v>33</v>
      </c>
      <c r="HJ21" s="142">
        <v>96</v>
      </c>
      <c r="HK21" s="142">
        <v>50.1</v>
      </c>
      <c r="HL21" s="142">
        <v>4.0999999999999996</v>
      </c>
      <c r="HM21" s="142">
        <v>17</v>
      </c>
      <c r="HN21" s="149">
        <v>380</v>
      </c>
      <c r="HO21" s="149">
        <v>153</v>
      </c>
      <c r="HP21" s="390">
        <v>0.62104695441842195</v>
      </c>
      <c r="HQ21" s="390">
        <v>0.187254458002374</v>
      </c>
      <c r="HR21" s="390">
        <v>7.72514738768042</v>
      </c>
      <c r="HS21" s="390">
        <v>3.4328023334081199</v>
      </c>
      <c r="HT21" s="148">
        <v>90.892457816629403</v>
      </c>
      <c r="HU21" s="148">
        <v>94.929324657841605</v>
      </c>
      <c r="HV21" s="148">
        <v>8.0392893915374195</v>
      </c>
      <c r="HW21" s="148">
        <v>5.4548569889972702</v>
      </c>
      <c r="HX21" s="148">
        <v>14.392691136400099</v>
      </c>
      <c r="HY21" s="148">
        <v>17.759642072993898</v>
      </c>
      <c r="HZ21" s="137">
        <v>57.057949479940604</v>
      </c>
      <c r="IA21" s="137">
        <v>44.672131147541002</v>
      </c>
      <c r="IB21" s="134">
        <v>100</v>
      </c>
      <c r="IC21" s="134">
        <v>3.3333333333333335</v>
      </c>
      <c r="ID21" s="134">
        <v>0</v>
      </c>
      <c r="IE21" s="134">
        <v>83.333333333333343</v>
      </c>
      <c r="IF21" s="134">
        <v>100</v>
      </c>
      <c r="IG21" s="134">
        <v>70</v>
      </c>
      <c r="IH21" s="134">
        <v>100</v>
      </c>
      <c r="II21" s="134">
        <v>90</v>
      </c>
      <c r="IJ21" s="134">
        <v>30</v>
      </c>
      <c r="IK21" s="134">
        <v>0</v>
      </c>
      <c r="IL21" s="134">
        <v>0</v>
      </c>
      <c r="IM21" s="134">
        <v>80</v>
      </c>
      <c r="IN21" s="134">
        <v>13.333333333333334</v>
      </c>
      <c r="IO21" s="134">
        <v>50</v>
      </c>
      <c r="IP21" s="134">
        <v>75</v>
      </c>
      <c r="IQ21" s="134">
        <v>0</v>
      </c>
      <c r="IR21" s="134">
        <v>75</v>
      </c>
      <c r="IS21" s="134">
        <v>75</v>
      </c>
      <c r="IT21" s="142">
        <v>91.803278688524586</v>
      </c>
      <c r="IU21" s="134">
        <v>77.049180327868854</v>
      </c>
      <c r="IV21" s="392" t="s">
        <v>87</v>
      </c>
      <c r="IW21" s="137">
        <v>51</v>
      </c>
      <c r="IX21" s="134">
        <v>56.73076923</v>
      </c>
      <c r="IY21" s="134">
        <v>28.613053610000001</v>
      </c>
      <c r="IZ21" s="134">
        <v>5.652680653</v>
      </c>
      <c r="JA21" s="134">
        <v>9.0034965029999992</v>
      </c>
      <c r="JB21" s="134">
        <v>57.9</v>
      </c>
      <c r="JC21" s="134">
        <v>28.4</v>
      </c>
      <c r="JD21" s="134">
        <v>6.4</v>
      </c>
      <c r="JE21" s="134">
        <v>7.3</v>
      </c>
      <c r="JF21" s="134">
        <v>99.1</v>
      </c>
      <c r="JG21" s="134">
        <v>89.2</v>
      </c>
      <c r="JH21" s="134">
        <v>36.9</v>
      </c>
      <c r="JI21" s="134">
        <v>78.900000000000006</v>
      </c>
      <c r="JJ21" s="398">
        <v>220</v>
      </c>
      <c r="JK21" s="368">
        <v>0.32304958811177498</v>
      </c>
      <c r="JL21" s="368">
        <v>5.22813688212928</v>
      </c>
      <c r="JM21" s="368">
        <v>96.720532319391594</v>
      </c>
      <c r="JN21" s="368">
        <v>6.1790575762470397</v>
      </c>
      <c r="JO21" s="134">
        <v>21.042662616709499</v>
      </c>
      <c r="JP21" s="134">
        <v>39.754098360655703</v>
      </c>
      <c r="JQ21" s="134">
        <v>100</v>
      </c>
      <c r="JR21" s="134">
        <v>100</v>
      </c>
      <c r="JS21" s="134">
        <v>60</v>
      </c>
      <c r="JT21" s="134">
        <v>43.333333333333336</v>
      </c>
      <c r="JU21" s="134">
        <v>96.666666666666671</v>
      </c>
      <c r="JV21" s="134">
        <v>76.666666666666671</v>
      </c>
      <c r="JW21" s="134">
        <v>100</v>
      </c>
      <c r="JX21" s="134">
        <v>60</v>
      </c>
      <c r="JY21" s="134">
        <v>0</v>
      </c>
      <c r="JZ21" s="134">
        <v>0</v>
      </c>
      <c r="KA21" s="134">
        <v>6.666666666666667</v>
      </c>
      <c r="KB21" s="134">
        <v>76.666666666666671</v>
      </c>
      <c r="KC21" s="134">
        <v>43.333333333333336</v>
      </c>
      <c r="KD21" s="134">
        <v>69.230769230769226</v>
      </c>
      <c r="KE21" s="134">
        <v>0</v>
      </c>
      <c r="KF21" s="134">
        <v>23.076923076923077</v>
      </c>
      <c r="KG21" s="134">
        <v>69.230769230769226</v>
      </c>
      <c r="KH21" s="134">
        <v>61.53846153846154</v>
      </c>
      <c r="KI21" s="134">
        <v>92.1875</v>
      </c>
      <c r="KJ21" s="134">
        <v>78.125</v>
      </c>
      <c r="KK21" s="348" t="s">
        <v>87</v>
      </c>
      <c r="KL21" s="348" t="s">
        <v>87</v>
      </c>
      <c r="KM21" s="349">
        <v>65</v>
      </c>
    </row>
    <row r="22" spans="1:299" ht="18" customHeight="1">
      <c r="A22" s="74"/>
      <c r="B22" s="75" t="s">
        <v>87</v>
      </c>
      <c r="C22" s="75" t="s">
        <v>87</v>
      </c>
      <c r="D22" s="76" t="s">
        <v>102</v>
      </c>
      <c r="E22" s="77" t="s">
        <v>15</v>
      </c>
      <c r="F22" s="78" t="s">
        <v>87</v>
      </c>
      <c r="G22" s="78" t="s">
        <v>87</v>
      </c>
      <c r="H22" s="78" t="s">
        <v>87</v>
      </c>
      <c r="I22" s="78" t="s">
        <v>87</v>
      </c>
      <c r="J22" s="78" t="s">
        <v>87</v>
      </c>
      <c r="K22" s="78" t="s">
        <v>87</v>
      </c>
      <c r="L22" s="78" t="s">
        <v>87</v>
      </c>
      <c r="M22" s="79">
        <v>1066328</v>
      </c>
      <c r="N22" s="80">
        <v>80</v>
      </c>
      <c r="O22" s="80">
        <v>51.9</v>
      </c>
      <c r="P22" s="81">
        <v>101.101</v>
      </c>
      <c r="Q22" s="81">
        <v>98.055999999999997</v>
      </c>
      <c r="R22" s="80">
        <v>10.867901423542017</v>
      </c>
      <c r="S22" s="80">
        <v>7.0258686667687131</v>
      </c>
      <c r="T22" s="82">
        <v>17.893770090310728</v>
      </c>
      <c r="U22" s="82">
        <v>467.82162134404803</v>
      </c>
      <c r="V22" s="81">
        <v>350.09459407463203</v>
      </c>
      <c r="W22" s="85" t="s">
        <v>88</v>
      </c>
      <c r="X22" s="88" t="s">
        <v>88</v>
      </c>
      <c r="Y22" s="81">
        <v>30.150753768844201</v>
      </c>
      <c r="Z22" s="81">
        <v>6.8807339449541303</v>
      </c>
      <c r="AA22" s="78" t="s">
        <v>87</v>
      </c>
      <c r="AB22" s="78" t="s">
        <v>87</v>
      </c>
      <c r="AC22" s="86">
        <v>291.00587085598346</v>
      </c>
      <c r="AD22" s="86">
        <v>263.14404229153354</v>
      </c>
      <c r="AE22" s="81">
        <v>7247.131349898701</v>
      </c>
      <c r="AF22" s="81">
        <v>6074.2019731990804</v>
      </c>
      <c r="AG22" s="81">
        <v>27.6650336481833</v>
      </c>
      <c r="AH22" s="87">
        <v>1.1000000000000001</v>
      </c>
      <c r="AI22" s="87">
        <v>18</v>
      </c>
      <c r="AJ22" s="136">
        <v>1.5004764012573992</v>
      </c>
      <c r="AK22" s="134">
        <v>6.3770247053439464</v>
      </c>
      <c r="AL22" s="136">
        <v>35.75260145096069</v>
      </c>
      <c r="AM22" s="134">
        <v>18</v>
      </c>
      <c r="AN22" s="134">
        <v>4.0999999999999996</v>
      </c>
      <c r="AO22" s="136">
        <v>95.46</v>
      </c>
      <c r="AP22" s="136">
        <v>86.840999999999994</v>
      </c>
      <c r="AQ22" s="134">
        <v>65.097383319337496</v>
      </c>
      <c r="AR22" s="134">
        <v>24.3691315841453</v>
      </c>
      <c r="AS22" s="143" t="s">
        <v>88</v>
      </c>
      <c r="AT22" s="143" t="s">
        <v>88</v>
      </c>
      <c r="AU22" s="134">
        <v>11.6</v>
      </c>
      <c r="AV22" s="134">
        <v>4.9000000000000004</v>
      </c>
      <c r="AW22" s="136">
        <v>97.314999999999998</v>
      </c>
      <c r="AX22" s="136">
        <v>102.605</v>
      </c>
      <c r="AY22" s="134">
        <v>75.693722816067904</v>
      </c>
      <c r="AZ22" s="134">
        <v>47.195295853595198</v>
      </c>
      <c r="BA22" s="143" t="s">
        <v>88</v>
      </c>
      <c r="BB22" s="143" t="s">
        <v>88</v>
      </c>
      <c r="BC22" s="137">
        <v>10.3</v>
      </c>
      <c r="BD22" s="137">
        <v>4.8</v>
      </c>
      <c r="BE22" s="145">
        <v>113.053</v>
      </c>
      <c r="BF22" s="145">
        <v>121.96</v>
      </c>
      <c r="BG22" s="137">
        <v>87.068660171518005</v>
      </c>
      <c r="BH22" s="137">
        <v>29.806304477947201</v>
      </c>
      <c r="BI22" s="147" t="s">
        <v>88</v>
      </c>
      <c r="BJ22" s="147" t="s">
        <v>88</v>
      </c>
      <c r="BK22" s="134">
        <v>10.1</v>
      </c>
      <c r="BL22" s="134">
        <v>95.678727032148302</v>
      </c>
      <c r="BM22" s="151" t="s">
        <v>88</v>
      </c>
      <c r="BN22" s="6">
        <v>0.70599999999999996</v>
      </c>
      <c r="BO22" s="6">
        <v>0.33500000000000002</v>
      </c>
      <c r="BP22" s="6">
        <v>0.75</v>
      </c>
      <c r="BQ22" s="6">
        <v>0.74099999999999999</v>
      </c>
      <c r="BR22" s="6">
        <v>5.2999999999999999E-2</v>
      </c>
      <c r="BS22" s="6">
        <v>0.223</v>
      </c>
      <c r="BT22" s="6">
        <v>0.76600000000000001</v>
      </c>
      <c r="BU22" s="6">
        <v>0.53600000000000003</v>
      </c>
      <c r="BV22" s="6">
        <v>0.67800000000000005</v>
      </c>
      <c r="BW22" s="6">
        <v>0.67800000000000005</v>
      </c>
      <c r="BX22" s="6">
        <v>0.67</v>
      </c>
      <c r="BY22" s="6">
        <v>0.442</v>
      </c>
      <c r="BZ22" s="6">
        <v>0.78</v>
      </c>
      <c r="CA22" s="6">
        <v>0.90300000000000002</v>
      </c>
      <c r="CB22" s="6">
        <v>0.90300000000000002</v>
      </c>
      <c r="CC22" s="6">
        <v>0.623</v>
      </c>
      <c r="CD22" s="6">
        <v>0.29199999999999998</v>
      </c>
      <c r="CE22" s="7">
        <v>8</v>
      </c>
      <c r="CF22" s="108">
        <v>0.70608013449145424</v>
      </c>
      <c r="CG22" s="6">
        <v>0.55200000000000005</v>
      </c>
      <c r="CH22" s="6">
        <v>0.309</v>
      </c>
      <c r="CI22" s="6">
        <v>0.71699999999999997</v>
      </c>
      <c r="CJ22" s="6">
        <v>0.38200000000000001</v>
      </c>
      <c r="CK22" s="6">
        <v>0.629</v>
      </c>
      <c r="CL22" s="6">
        <v>0.32600000000000001</v>
      </c>
      <c r="CM22" s="6">
        <v>0.108</v>
      </c>
      <c r="CN22" s="6">
        <v>5.1999999999999998E-2</v>
      </c>
      <c r="CO22" s="6">
        <v>0.41</v>
      </c>
      <c r="CP22" s="6">
        <v>0.224</v>
      </c>
      <c r="CQ22" s="6">
        <v>0.67</v>
      </c>
      <c r="CR22" s="6">
        <v>0.308</v>
      </c>
      <c r="CS22" s="6">
        <v>0.54700000000000004</v>
      </c>
      <c r="CT22" s="6">
        <v>0.747</v>
      </c>
      <c r="CU22" s="6">
        <v>0.627</v>
      </c>
      <c r="CV22" s="6">
        <v>0.64100000000000001</v>
      </c>
      <c r="CW22" s="147" t="s">
        <v>88</v>
      </c>
      <c r="CX22" s="147" t="s">
        <v>88</v>
      </c>
      <c r="CY22" s="147" t="s">
        <v>88</v>
      </c>
      <c r="CZ22" s="147" t="s">
        <v>88</v>
      </c>
      <c r="DA22" s="134">
        <v>37</v>
      </c>
      <c r="DB22" s="134">
        <v>15.1</v>
      </c>
      <c r="DC22" s="134">
        <v>28.1</v>
      </c>
      <c r="DD22" s="134">
        <v>19.7</v>
      </c>
      <c r="DE22" s="143" t="s">
        <v>88</v>
      </c>
      <c r="DF22" s="143" t="s">
        <v>88</v>
      </c>
      <c r="DG22" s="143" t="s">
        <v>88</v>
      </c>
      <c r="DH22" s="143" t="s">
        <v>88</v>
      </c>
      <c r="DI22" s="143" t="s">
        <v>88</v>
      </c>
      <c r="DJ22" s="143" t="s">
        <v>88</v>
      </c>
      <c r="DK22" s="143" t="s">
        <v>88</v>
      </c>
      <c r="DL22" s="143" t="s">
        <v>88</v>
      </c>
      <c r="DM22" s="345">
        <v>55</v>
      </c>
      <c r="DN22" s="345">
        <v>47</v>
      </c>
      <c r="DO22" s="346">
        <v>0.135852784982092</v>
      </c>
      <c r="DP22" s="346">
        <v>6.5587496511303398E-2</v>
      </c>
      <c r="DQ22" s="346">
        <v>5.6701030927835099</v>
      </c>
      <c r="DR22" s="346">
        <v>3.94295302013423</v>
      </c>
      <c r="DS22" s="347">
        <v>85.979381443299005</v>
      </c>
      <c r="DT22" s="347">
        <v>88.758389261744995</v>
      </c>
      <c r="DU22" s="347">
        <v>2.3959491169569</v>
      </c>
      <c r="DV22" s="347">
        <v>1.66341054981859</v>
      </c>
      <c r="DW22" s="347">
        <v>5.3518003998311601</v>
      </c>
      <c r="DX22" s="347">
        <v>12.5560579581496</v>
      </c>
      <c r="DY22" s="134">
        <v>56.050955414012698</v>
      </c>
      <c r="DZ22" s="134">
        <v>49.295774647887299</v>
      </c>
      <c r="EA22" s="134">
        <v>100</v>
      </c>
      <c r="EB22" s="134">
        <v>100</v>
      </c>
      <c r="EC22" s="134">
        <v>100</v>
      </c>
      <c r="ED22" s="134">
        <v>80</v>
      </c>
      <c r="EE22" s="134">
        <v>100</v>
      </c>
      <c r="EF22" s="134">
        <v>66.666666666666657</v>
      </c>
      <c r="EG22" s="134">
        <v>100</v>
      </c>
      <c r="EH22" s="134">
        <v>86.666666666666671</v>
      </c>
      <c r="EI22" s="134">
        <v>46.666666666666664</v>
      </c>
      <c r="EJ22" s="134">
        <v>33.333333333333329</v>
      </c>
      <c r="EK22" s="134">
        <v>0</v>
      </c>
      <c r="EL22" s="134">
        <v>93.333333333333329</v>
      </c>
      <c r="EM22" s="134">
        <v>73.333333333333329</v>
      </c>
      <c r="EN22" s="134">
        <v>81.818181818181827</v>
      </c>
      <c r="EO22" s="134">
        <v>36.363636363636367</v>
      </c>
      <c r="EP22" s="134">
        <v>9.0909090909090917</v>
      </c>
      <c r="EQ22" s="134">
        <v>9.0909090909090917</v>
      </c>
      <c r="ER22" s="134">
        <v>63.636363636363633</v>
      </c>
      <c r="ES22" s="142">
        <v>73.333333333333329</v>
      </c>
      <c r="ET22" s="141">
        <v>71.666666666666671</v>
      </c>
      <c r="EU22" s="348" t="s">
        <v>87</v>
      </c>
      <c r="EV22" s="348" t="s">
        <v>87</v>
      </c>
      <c r="EW22" s="349">
        <v>63.4</v>
      </c>
      <c r="EX22" s="147" t="s">
        <v>88</v>
      </c>
      <c r="EY22" s="147" t="s">
        <v>88</v>
      </c>
      <c r="EZ22" s="147" t="s">
        <v>88</v>
      </c>
      <c r="FA22" s="147" t="s">
        <v>88</v>
      </c>
      <c r="FB22" s="134">
        <v>43</v>
      </c>
      <c r="FC22" s="134">
        <v>28.2</v>
      </c>
      <c r="FD22" s="134">
        <v>15.5</v>
      </c>
      <c r="FE22" s="134">
        <v>11.7</v>
      </c>
      <c r="FF22" s="143" t="s">
        <v>88</v>
      </c>
      <c r="FG22" s="143" t="s">
        <v>88</v>
      </c>
      <c r="FH22" s="143" t="s">
        <v>88</v>
      </c>
      <c r="FI22" s="143" t="s">
        <v>88</v>
      </c>
      <c r="FJ22" s="143" t="s">
        <v>88</v>
      </c>
      <c r="FK22" s="143" t="s">
        <v>88</v>
      </c>
      <c r="FL22" s="143" t="s">
        <v>88</v>
      </c>
      <c r="FM22" s="143" t="s">
        <v>88</v>
      </c>
      <c r="FN22" s="383">
        <v>120</v>
      </c>
      <c r="FO22" s="383">
        <v>116</v>
      </c>
      <c r="FP22" s="368">
        <v>0.40261701056869698</v>
      </c>
      <c r="FQ22" s="368">
        <v>0.226363547663187</v>
      </c>
      <c r="FR22" s="368">
        <v>3.8010769718086799</v>
      </c>
      <c r="FS22" s="368">
        <v>2.9675108723458701</v>
      </c>
      <c r="FT22" s="134">
        <v>76.718403547671798</v>
      </c>
      <c r="FU22" s="134">
        <v>77.999488360194405</v>
      </c>
      <c r="FV22" s="134">
        <v>10.5921825197115</v>
      </c>
      <c r="FW22" s="134">
        <v>7.6280612742706602</v>
      </c>
      <c r="FX22" s="134">
        <v>4.39860662087007</v>
      </c>
      <c r="FY22" s="134">
        <v>10.866690708017799</v>
      </c>
      <c r="FZ22" s="134">
        <v>46.8152866242038</v>
      </c>
      <c r="GA22" s="134">
        <v>39.7183098591549</v>
      </c>
      <c r="GB22" s="134">
        <v>100</v>
      </c>
      <c r="GC22" s="134">
        <v>86.666666666666671</v>
      </c>
      <c r="GD22" s="134">
        <v>100</v>
      </c>
      <c r="GE22" s="134">
        <v>86.666666666666671</v>
      </c>
      <c r="GF22" s="134">
        <v>100</v>
      </c>
      <c r="GG22" s="134">
        <v>73.333333333333329</v>
      </c>
      <c r="GH22" s="134">
        <v>93.333333333333329</v>
      </c>
      <c r="GI22" s="134">
        <v>92.857142857142861</v>
      </c>
      <c r="GJ22" s="134">
        <v>0</v>
      </c>
      <c r="GK22" s="134">
        <v>7.1428571428571423</v>
      </c>
      <c r="GL22" s="134">
        <v>0</v>
      </c>
      <c r="GM22" s="134">
        <v>92.857142857142861</v>
      </c>
      <c r="GN22" s="134">
        <v>86.666666666666671</v>
      </c>
      <c r="GO22" s="134">
        <v>92.307692307692307</v>
      </c>
      <c r="GP22" s="134">
        <v>15.384615384615385</v>
      </c>
      <c r="GQ22" s="134">
        <v>15.384615384615385</v>
      </c>
      <c r="GR22" s="134">
        <v>15.384615384615385</v>
      </c>
      <c r="GS22" s="134">
        <v>76.923076923076934</v>
      </c>
      <c r="GT22" s="142">
        <v>73.770491803278688</v>
      </c>
      <c r="GU22" s="142">
        <v>72.131147540983605</v>
      </c>
      <c r="GV22" s="385" t="s">
        <v>87</v>
      </c>
      <c r="GW22" s="134">
        <v>61.5</v>
      </c>
      <c r="GX22" s="147" t="s">
        <v>88</v>
      </c>
      <c r="GY22" s="147" t="s">
        <v>88</v>
      </c>
      <c r="GZ22" s="147" t="s">
        <v>88</v>
      </c>
      <c r="HA22" s="147" t="s">
        <v>88</v>
      </c>
      <c r="HB22" s="148">
        <v>59.8</v>
      </c>
      <c r="HC22" s="148">
        <v>13.1</v>
      </c>
      <c r="HD22" s="148">
        <v>13.4</v>
      </c>
      <c r="HE22" s="148">
        <v>12</v>
      </c>
      <c r="HF22" s="389" t="s">
        <v>88</v>
      </c>
      <c r="HG22" s="389" t="s">
        <v>88</v>
      </c>
      <c r="HH22" s="389" t="s">
        <v>88</v>
      </c>
      <c r="HI22" s="389" t="s">
        <v>88</v>
      </c>
      <c r="HJ22" s="389" t="s">
        <v>88</v>
      </c>
      <c r="HK22" s="389" t="s">
        <v>88</v>
      </c>
      <c r="HL22" s="389" t="s">
        <v>88</v>
      </c>
      <c r="HM22" s="389" t="s">
        <v>88</v>
      </c>
      <c r="HN22" s="149">
        <v>128</v>
      </c>
      <c r="HO22" s="149">
        <v>60</v>
      </c>
      <c r="HP22" s="390">
        <v>0.52287581699346397</v>
      </c>
      <c r="HQ22" s="390">
        <v>0.154154462771697</v>
      </c>
      <c r="HR22" s="390">
        <v>5.0693069306930703</v>
      </c>
      <c r="HS22" s="390">
        <v>2.1246458923512699</v>
      </c>
      <c r="HT22" s="148">
        <v>90.772277227722796</v>
      </c>
      <c r="HU22" s="148">
        <v>95.007082152974505</v>
      </c>
      <c r="HV22" s="148">
        <v>10.3145424836601</v>
      </c>
      <c r="HW22" s="148">
        <v>7.25553671445455</v>
      </c>
      <c r="HX22" s="148">
        <v>9.5153053694246807</v>
      </c>
      <c r="HY22" s="148">
        <v>12.6625059464219</v>
      </c>
      <c r="HZ22" s="137">
        <v>50.636942675159197</v>
      </c>
      <c r="IA22" s="137">
        <v>39.154929577464799</v>
      </c>
      <c r="IB22" s="134">
        <v>100</v>
      </c>
      <c r="IC22" s="134">
        <v>0</v>
      </c>
      <c r="ID22" s="134">
        <v>20</v>
      </c>
      <c r="IE22" s="134">
        <v>86.666666666666671</v>
      </c>
      <c r="IF22" s="134">
        <v>100</v>
      </c>
      <c r="IG22" s="134">
        <v>80</v>
      </c>
      <c r="IH22" s="134">
        <v>100</v>
      </c>
      <c r="II22" s="134">
        <v>46.666666666666664</v>
      </c>
      <c r="IJ22" s="134">
        <v>20</v>
      </c>
      <c r="IK22" s="134">
        <v>0</v>
      </c>
      <c r="IL22" s="134">
        <v>0</v>
      </c>
      <c r="IM22" s="134">
        <v>93.333333333333329</v>
      </c>
      <c r="IN22" s="134">
        <v>93.333333333333329</v>
      </c>
      <c r="IO22" s="134">
        <v>71.428571428571431</v>
      </c>
      <c r="IP22" s="134">
        <v>28.571428571428569</v>
      </c>
      <c r="IQ22" s="134">
        <v>0</v>
      </c>
      <c r="IR22" s="134">
        <v>14.285714285714285</v>
      </c>
      <c r="IS22" s="134">
        <v>85.714285714285708</v>
      </c>
      <c r="IT22" s="142">
        <v>73.770491803278688</v>
      </c>
      <c r="IU22" s="134">
        <v>72.131147540983605</v>
      </c>
      <c r="IV22" s="392" t="s">
        <v>87</v>
      </c>
      <c r="IW22" s="137">
        <v>63.6</v>
      </c>
      <c r="IX22" s="147" t="s">
        <v>88</v>
      </c>
      <c r="IY22" s="147" t="s">
        <v>88</v>
      </c>
      <c r="IZ22" s="147" t="s">
        <v>88</v>
      </c>
      <c r="JA22" s="147" t="s">
        <v>88</v>
      </c>
      <c r="JB22" s="134">
        <v>70.3</v>
      </c>
      <c r="JC22" s="134">
        <v>18.7</v>
      </c>
      <c r="JD22" s="134">
        <v>4.7</v>
      </c>
      <c r="JE22" s="134">
        <v>6.3</v>
      </c>
      <c r="JF22" s="147" t="s">
        <v>88</v>
      </c>
      <c r="JG22" s="147" t="s">
        <v>88</v>
      </c>
      <c r="JH22" s="147" t="s">
        <v>88</v>
      </c>
      <c r="JI22" s="147" t="s">
        <v>88</v>
      </c>
      <c r="JJ22" s="398">
        <v>101</v>
      </c>
      <c r="JK22" s="368">
        <v>0.30264892724439602</v>
      </c>
      <c r="JL22" s="368">
        <v>4.4749667700487397</v>
      </c>
      <c r="JM22" s="368">
        <v>93.664155959237902</v>
      </c>
      <c r="JN22" s="368">
        <v>6.7631547405010197</v>
      </c>
      <c r="JO22" s="134">
        <v>17.068896964317101</v>
      </c>
      <c r="JP22" s="134">
        <v>39.436619718309899</v>
      </c>
      <c r="JQ22" s="134">
        <v>100</v>
      </c>
      <c r="JR22" s="134">
        <v>53.333333333333336</v>
      </c>
      <c r="JS22" s="134">
        <v>33.333333333333329</v>
      </c>
      <c r="JT22" s="134">
        <v>93.333333333333329</v>
      </c>
      <c r="JU22" s="134">
        <v>100</v>
      </c>
      <c r="JV22" s="134">
        <v>73.333333333333329</v>
      </c>
      <c r="JW22" s="134">
        <v>100</v>
      </c>
      <c r="JX22" s="134">
        <v>33.333333333333329</v>
      </c>
      <c r="JY22" s="134">
        <v>6.666666666666667</v>
      </c>
      <c r="JZ22" s="134">
        <v>0</v>
      </c>
      <c r="KA22" s="134">
        <v>6.666666666666667</v>
      </c>
      <c r="KB22" s="134">
        <v>93.333333333333329</v>
      </c>
      <c r="KC22" s="134">
        <v>93.333333333333329</v>
      </c>
      <c r="KD22" s="134">
        <v>64.285714285714292</v>
      </c>
      <c r="KE22" s="134">
        <v>57.142857142857139</v>
      </c>
      <c r="KF22" s="134">
        <v>0</v>
      </c>
      <c r="KG22" s="134">
        <v>21.428571428571427</v>
      </c>
      <c r="KH22" s="134">
        <v>64.285714285714292</v>
      </c>
      <c r="KI22" s="134">
        <v>75</v>
      </c>
      <c r="KJ22" s="134">
        <v>73.4375</v>
      </c>
      <c r="KK22" s="348" t="s">
        <v>87</v>
      </c>
      <c r="KL22" s="348" t="s">
        <v>87</v>
      </c>
      <c r="KM22" s="349">
        <v>56.9</v>
      </c>
    </row>
    <row r="23" spans="1:299" ht="18" customHeight="1">
      <c r="A23" s="74"/>
      <c r="B23" s="75" t="s">
        <v>87</v>
      </c>
      <c r="C23" s="75" t="s">
        <v>87</v>
      </c>
      <c r="D23" s="76" t="s">
        <v>103</v>
      </c>
      <c r="E23" s="77" t="s">
        <v>16</v>
      </c>
      <c r="F23" s="78" t="s">
        <v>87</v>
      </c>
      <c r="G23" s="78" t="s">
        <v>87</v>
      </c>
      <c r="H23" s="78" t="s">
        <v>87</v>
      </c>
      <c r="I23" s="78" t="s">
        <v>87</v>
      </c>
      <c r="J23" s="78" t="s">
        <v>87</v>
      </c>
      <c r="K23" s="78" t="s">
        <v>87</v>
      </c>
      <c r="L23" s="78" t="s">
        <v>87</v>
      </c>
      <c r="M23" s="79">
        <v>1154008</v>
      </c>
      <c r="N23" s="80">
        <v>83.1</v>
      </c>
      <c r="O23" s="80">
        <v>55.8</v>
      </c>
      <c r="P23" s="81">
        <v>99.747</v>
      </c>
      <c r="Q23" s="81">
        <v>101.60899999999999</v>
      </c>
      <c r="R23" s="80">
        <v>10.154837695512064</v>
      </c>
      <c r="S23" s="80">
        <v>9.2981215122219609</v>
      </c>
      <c r="T23" s="82">
        <v>19.452959207734025</v>
      </c>
      <c r="U23" s="82">
        <v>465.377383875205</v>
      </c>
      <c r="V23" s="81">
        <v>356.378269747057</v>
      </c>
      <c r="W23" s="85" t="s">
        <v>88</v>
      </c>
      <c r="X23" s="88" t="s">
        <v>88</v>
      </c>
      <c r="Y23" s="81">
        <v>27.4939172749392</v>
      </c>
      <c r="Z23" s="81">
        <v>7.6923076923076898</v>
      </c>
      <c r="AA23" s="78" t="s">
        <v>87</v>
      </c>
      <c r="AB23" s="78" t="s">
        <v>87</v>
      </c>
      <c r="AC23" s="86">
        <v>312.60322935064562</v>
      </c>
      <c r="AD23" s="86">
        <v>255.70901170156796</v>
      </c>
      <c r="AE23" s="81">
        <v>7254.0961245395856</v>
      </c>
      <c r="AF23" s="81">
        <v>6464.6693406668046</v>
      </c>
      <c r="AG23" s="81">
        <v>65.337501993053777</v>
      </c>
      <c r="AH23" s="87">
        <v>1</v>
      </c>
      <c r="AI23" s="87">
        <v>9</v>
      </c>
      <c r="AJ23" s="136">
        <v>1.9930537743239214</v>
      </c>
      <c r="AK23" s="134">
        <v>13.171485812923308</v>
      </c>
      <c r="AL23" s="136">
        <v>47.479740175111445</v>
      </c>
      <c r="AM23" s="134">
        <v>19.5</v>
      </c>
      <c r="AN23" s="134">
        <v>7.9</v>
      </c>
      <c r="AO23" s="136">
        <v>105.691</v>
      </c>
      <c r="AP23" s="136">
        <v>94.97</v>
      </c>
      <c r="AQ23" s="134">
        <v>68.050291157751303</v>
      </c>
      <c r="AR23" s="134">
        <v>34.026898897260899</v>
      </c>
      <c r="AS23" s="141">
        <v>37</v>
      </c>
      <c r="AT23" s="141">
        <v>57.9</v>
      </c>
      <c r="AU23" s="134">
        <v>11.5</v>
      </c>
      <c r="AV23" s="134">
        <v>6.1</v>
      </c>
      <c r="AW23" s="136">
        <v>94.433999999999997</v>
      </c>
      <c r="AX23" s="136">
        <v>98.58</v>
      </c>
      <c r="AY23" s="134">
        <v>59.2915296045555</v>
      </c>
      <c r="AZ23" s="134">
        <v>41.005162704314003</v>
      </c>
      <c r="BA23" s="141">
        <v>71.599999999999994</v>
      </c>
      <c r="BB23" s="141">
        <v>67.900000000000006</v>
      </c>
      <c r="BC23" s="137">
        <v>11</v>
      </c>
      <c r="BD23" s="137">
        <v>3.9</v>
      </c>
      <c r="BE23" s="145">
        <v>103.566</v>
      </c>
      <c r="BF23" s="145">
        <v>115.06100000000001</v>
      </c>
      <c r="BG23" s="137">
        <v>87.141199622969907</v>
      </c>
      <c r="BH23" s="137">
        <v>32.4911681719515</v>
      </c>
      <c r="BI23" s="146">
        <v>72.2</v>
      </c>
      <c r="BJ23" s="146">
        <v>66.900000000000006</v>
      </c>
      <c r="BK23" s="134">
        <v>11.6</v>
      </c>
      <c r="BL23" s="134">
        <v>93.410212257736205</v>
      </c>
      <c r="BM23" s="150">
        <v>92.7</v>
      </c>
      <c r="BN23" s="6">
        <v>0.749</v>
      </c>
      <c r="BO23" s="6">
        <v>0.373</v>
      </c>
      <c r="BP23" s="6">
        <v>0.72099999999999997</v>
      </c>
      <c r="BQ23" s="6">
        <v>0.73899999999999999</v>
      </c>
      <c r="BR23" s="6">
        <v>4.5999999999999999E-2</v>
      </c>
      <c r="BS23" s="6">
        <v>0.215</v>
      </c>
      <c r="BT23" s="6">
        <v>0.72399999999999998</v>
      </c>
      <c r="BU23" s="6">
        <v>0.57899999999999996</v>
      </c>
      <c r="BV23" s="6">
        <v>0.61399999999999999</v>
      </c>
      <c r="BW23" s="6">
        <v>0.73299999999999998</v>
      </c>
      <c r="BX23" s="6">
        <v>0.66700000000000004</v>
      </c>
      <c r="BY23" s="6">
        <v>0.51100000000000001</v>
      </c>
      <c r="BZ23" s="6">
        <v>0.72599999999999998</v>
      </c>
      <c r="CA23" s="6">
        <v>0.88</v>
      </c>
      <c r="CB23" s="6">
        <v>0.92700000000000005</v>
      </c>
      <c r="CC23" s="6">
        <v>0.55000000000000004</v>
      </c>
      <c r="CD23" s="6">
        <v>0.26400000000000001</v>
      </c>
      <c r="CE23" s="7">
        <v>8.1</v>
      </c>
      <c r="CF23" s="108">
        <v>0.73924115100585686</v>
      </c>
      <c r="CG23" s="6">
        <v>0.74</v>
      </c>
      <c r="CH23" s="6">
        <v>0.34699999999999998</v>
      </c>
      <c r="CI23" s="6">
        <v>0.75800000000000001</v>
      </c>
      <c r="CJ23" s="6">
        <v>0.51900000000000002</v>
      </c>
      <c r="CK23" s="6">
        <v>0.71299999999999997</v>
      </c>
      <c r="CL23" s="6">
        <v>0.34699999999999998</v>
      </c>
      <c r="CM23" s="6">
        <v>0.20100000000000001</v>
      </c>
      <c r="CN23" s="6">
        <v>5.6000000000000001E-2</v>
      </c>
      <c r="CO23" s="6">
        <v>0.36499999999999999</v>
      </c>
      <c r="CP23" s="6">
        <v>0.312</v>
      </c>
      <c r="CQ23" s="6">
        <v>0.76200000000000001</v>
      </c>
      <c r="CR23" s="6">
        <v>0.47299999999999998</v>
      </c>
      <c r="CS23" s="6">
        <v>0.66100000000000003</v>
      </c>
      <c r="CT23" s="6">
        <v>0.84499999999999997</v>
      </c>
      <c r="CU23" s="6">
        <v>0.77500000000000002</v>
      </c>
      <c r="CV23" s="6">
        <v>0.75</v>
      </c>
      <c r="CW23" s="146">
        <v>35.48895899</v>
      </c>
      <c r="CX23" s="146">
        <v>24.211356469999998</v>
      </c>
      <c r="CY23" s="146">
        <v>33.635646690000002</v>
      </c>
      <c r="CZ23" s="146">
        <v>6.6640378550000001</v>
      </c>
      <c r="DA23" s="134">
        <v>39.4</v>
      </c>
      <c r="DB23" s="134">
        <v>17.899999999999999</v>
      </c>
      <c r="DC23" s="134">
        <v>34.5</v>
      </c>
      <c r="DD23" s="134">
        <v>8.1999999999999993</v>
      </c>
      <c r="DE23" s="141">
        <v>82.3</v>
      </c>
      <c r="DF23" s="141">
        <v>32.200000000000003</v>
      </c>
      <c r="DG23" s="141">
        <v>5.6</v>
      </c>
      <c r="DH23" s="141">
        <v>23.9</v>
      </c>
      <c r="DI23" s="141">
        <v>94.7</v>
      </c>
      <c r="DJ23" s="141">
        <v>46.5</v>
      </c>
      <c r="DK23" s="141">
        <v>8.1</v>
      </c>
      <c r="DL23" s="141">
        <v>33.9</v>
      </c>
      <c r="DM23" s="345">
        <v>42</v>
      </c>
      <c r="DN23" s="345">
        <v>32</v>
      </c>
      <c r="DO23" s="346">
        <v>0.131756438811682</v>
      </c>
      <c r="DP23" s="346">
        <v>6.1016302793402602E-2</v>
      </c>
      <c r="DQ23" s="346">
        <v>6.7741935483870996</v>
      </c>
      <c r="DR23" s="346">
        <v>3.9263803680981599</v>
      </c>
      <c r="DS23" s="347">
        <v>83.064516129032299</v>
      </c>
      <c r="DT23" s="347">
        <v>84.049079754601195</v>
      </c>
      <c r="DU23" s="347">
        <v>1.94497600150579</v>
      </c>
      <c r="DV23" s="347">
        <v>1.5540089617694699</v>
      </c>
      <c r="DW23" s="347">
        <v>6.1052309975339902</v>
      </c>
      <c r="DX23" s="347">
        <v>12.2263802737479</v>
      </c>
      <c r="DY23" s="134">
        <v>55.414012738853501</v>
      </c>
      <c r="DZ23" s="134">
        <v>45.738636363636402</v>
      </c>
      <c r="EA23" s="134">
        <v>100</v>
      </c>
      <c r="EB23" s="134">
        <v>84.210526315789465</v>
      </c>
      <c r="EC23" s="134">
        <v>94.73684210526315</v>
      </c>
      <c r="ED23" s="134">
        <v>100</v>
      </c>
      <c r="EE23" s="134">
        <v>94.73684210526315</v>
      </c>
      <c r="EF23" s="134">
        <v>47.368421052631575</v>
      </c>
      <c r="EG23" s="134">
        <v>100</v>
      </c>
      <c r="EH23" s="134">
        <v>100</v>
      </c>
      <c r="EI23" s="134">
        <v>15.789473684210526</v>
      </c>
      <c r="EJ23" s="134">
        <v>21.052631578947366</v>
      </c>
      <c r="EK23" s="134">
        <v>0</v>
      </c>
      <c r="EL23" s="134">
        <v>100</v>
      </c>
      <c r="EM23" s="134">
        <v>36.84210526315789</v>
      </c>
      <c r="EN23" s="134">
        <v>100</v>
      </c>
      <c r="EO23" s="134">
        <v>28.571428571428569</v>
      </c>
      <c r="EP23" s="134">
        <v>0</v>
      </c>
      <c r="EQ23" s="134">
        <v>42.857142857142854</v>
      </c>
      <c r="ER23" s="134">
        <v>100</v>
      </c>
      <c r="ES23" s="142">
        <v>83.333333333333343</v>
      </c>
      <c r="ET23" s="141">
        <v>73.333333333333329</v>
      </c>
      <c r="EU23" s="348" t="s">
        <v>87</v>
      </c>
      <c r="EV23" s="348" t="s">
        <v>87</v>
      </c>
      <c r="EW23" s="349">
        <v>69.599999999999994</v>
      </c>
      <c r="EX23" s="146">
        <v>42.176607279999999</v>
      </c>
      <c r="EY23" s="146">
        <v>29.70565453</v>
      </c>
      <c r="EZ23" s="146">
        <v>19.752130130000001</v>
      </c>
      <c r="FA23" s="146">
        <v>8.3656080559999992</v>
      </c>
      <c r="FB23" s="134">
        <v>45</v>
      </c>
      <c r="FC23" s="134">
        <v>31.4</v>
      </c>
      <c r="FD23" s="134">
        <v>18</v>
      </c>
      <c r="FE23" s="134">
        <v>5.5</v>
      </c>
      <c r="FF23" s="141">
        <v>93.2</v>
      </c>
      <c r="FG23" s="141">
        <v>74.099999999999994</v>
      </c>
      <c r="FH23" s="141">
        <v>20.2</v>
      </c>
      <c r="FI23" s="141">
        <v>69.8</v>
      </c>
      <c r="FJ23" s="141">
        <v>92.9</v>
      </c>
      <c r="FK23" s="141">
        <v>72.900000000000006</v>
      </c>
      <c r="FL23" s="141">
        <v>15.5</v>
      </c>
      <c r="FM23" s="141">
        <v>57.8</v>
      </c>
      <c r="FN23" s="383">
        <v>82</v>
      </c>
      <c r="FO23" s="383">
        <v>70</v>
      </c>
      <c r="FP23" s="368">
        <v>0.332414464083023</v>
      </c>
      <c r="FQ23" s="368">
        <v>0.16137956473626</v>
      </c>
      <c r="FR23" s="368">
        <v>4.2819843342036599</v>
      </c>
      <c r="FS23" s="368">
        <v>2.9473684210526301</v>
      </c>
      <c r="FT23" s="134">
        <v>74.6736292428198</v>
      </c>
      <c r="FU23" s="134">
        <v>81.136842105263199</v>
      </c>
      <c r="FV23" s="134">
        <v>7.7630938868169297</v>
      </c>
      <c r="FW23" s="134">
        <v>5.4753780892659503</v>
      </c>
      <c r="FX23" s="134">
        <v>5.57362023438011</v>
      </c>
      <c r="FY23" s="134">
        <v>11.856854804258299</v>
      </c>
      <c r="FZ23" s="134">
        <v>46.178343949044603</v>
      </c>
      <c r="GA23" s="134">
        <v>36.647727272727302</v>
      </c>
      <c r="GB23" s="134">
        <v>100</v>
      </c>
      <c r="GC23" s="134">
        <v>84.210526315789465</v>
      </c>
      <c r="GD23" s="134">
        <v>94.73684210526315</v>
      </c>
      <c r="GE23" s="134">
        <v>100</v>
      </c>
      <c r="GF23" s="134">
        <v>100</v>
      </c>
      <c r="GG23" s="134">
        <v>68.421052631578945</v>
      </c>
      <c r="GH23" s="134">
        <v>100</v>
      </c>
      <c r="GI23" s="134">
        <v>100</v>
      </c>
      <c r="GJ23" s="134">
        <v>0</v>
      </c>
      <c r="GK23" s="134">
        <v>5.2631578947368416</v>
      </c>
      <c r="GL23" s="134">
        <v>0</v>
      </c>
      <c r="GM23" s="134">
        <v>100</v>
      </c>
      <c r="GN23" s="134">
        <v>42.105263157894733</v>
      </c>
      <c r="GO23" s="134">
        <v>100</v>
      </c>
      <c r="GP23" s="134">
        <v>0</v>
      </c>
      <c r="GQ23" s="134">
        <v>0</v>
      </c>
      <c r="GR23" s="134">
        <v>50</v>
      </c>
      <c r="GS23" s="134">
        <v>87.5</v>
      </c>
      <c r="GT23" s="142">
        <v>83.606557377049185</v>
      </c>
      <c r="GU23" s="142">
        <v>73.770491803278688</v>
      </c>
      <c r="GV23" s="385" t="s">
        <v>87</v>
      </c>
      <c r="GW23" s="134">
        <v>45.9</v>
      </c>
      <c r="GX23" s="146">
        <v>57.24076281</v>
      </c>
      <c r="GY23" s="146">
        <v>18.325387370000001</v>
      </c>
      <c r="GZ23" s="146">
        <v>18.802145410000001</v>
      </c>
      <c r="HA23" s="146">
        <v>5.6317044100000002</v>
      </c>
      <c r="HB23" s="148">
        <v>66.2</v>
      </c>
      <c r="HC23" s="148">
        <v>16.2</v>
      </c>
      <c r="HD23" s="148">
        <v>13.4</v>
      </c>
      <c r="HE23" s="148">
        <v>4.3</v>
      </c>
      <c r="HF23" s="388">
        <v>97.5</v>
      </c>
      <c r="HG23" s="388">
        <v>54.8</v>
      </c>
      <c r="HH23" s="388">
        <v>8.1</v>
      </c>
      <c r="HI23" s="388">
        <v>48.2</v>
      </c>
      <c r="HJ23" s="388">
        <v>97.5</v>
      </c>
      <c r="HK23" s="388">
        <v>53.3</v>
      </c>
      <c r="HL23" s="388">
        <v>6.7</v>
      </c>
      <c r="HM23" s="388">
        <v>38.5</v>
      </c>
      <c r="HN23" s="149">
        <v>75</v>
      </c>
      <c r="HO23" s="149">
        <v>40</v>
      </c>
      <c r="HP23" s="390">
        <v>0.38944854086613401</v>
      </c>
      <c r="HQ23" s="390">
        <v>0.13254688846179299</v>
      </c>
      <c r="HR23" s="390">
        <v>3.5714285714285698</v>
      </c>
      <c r="HS23" s="390">
        <v>1.88679245283019</v>
      </c>
      <c r="HT23" s="148">
        <v>86.380952380952394</v>
      </c>
      <c r="HU23" s="148">
        <v>91.132075471698101</v>
      </c>
      <c r="HV23" s="148">
        <v>10.904559144251699</v>
      </c>
      <c r="HW23" s="148">
        <v>7.0249850884750504</v>
      </c>
      <c r="HX23" s="148">
        <v>9.8419638057695806</v>
      </c>
      <c r="HY23" s="148">
        <v>12.6919328567242</v>
      </c>
      <c r="HZ23" s="137">
        <v>48.726114649681499</v>
      </c>
      <c r="IA23" s="137">
        <v>37.215909090909101</v>
      </c>
      <c r="IB23" s="134">
        <v>100</v>
      </c>
      <c r="IC23" s="134">
        <v>10.526315789473683</v>
      </c>
      <c r="ID23" s="134">
        <v>0</v>
      </c>
      <c r="IE23" s="134">
        <v>100</v>
      </c>
      <c r="IF23" s="134">
        <v>94.73684210526315</v>
      </c>
      <c r="IG23" s="134">
        <v>57.894736842105267</v>
      </c>
      <c r="IH23" s="134">
        <v>100</v>
      </c>
      <c r="II23" s="134">
        <v>73.68421052631578</v>
      </c>
      <c r="IJ23" s="134">
        <v>21.052631578947366</v>
      </c>
      <c r="IK23" s="134">
        <v>5.2631578947368416</v>
      </c>
      <c r="IL23" s="134">
        <v>0</v>
      </c>
      <c r="IM23" s="134">
        <v>100</v>
      </c>
      <c r="IN23" s="134">
        <v>63.157894736842103</v>
      </c>
      <c r="IO23" s="134">
        <v>91.666666666666657</v>
      </c>
      <c r="IP23" s="134">
        <v>41.666666666666671</v>
      </c>
      <c r="IQ23" s="134">
        <v>0</v>
      </c>
      <c r="IR23" s="134">
        <v>41.666666666666671</v>
      </c>
      <c r="IS23" s="134">
        <v>83.333333333333343</v>
      </c>
      <c r="IT23" s="142">
        <v>83.606557377049185</v>
      </c>
      <c r="IU23" s="134">
        <v>73.770491803278688</v>
      </c>
      <c r="IV23" s="392" t="s">
        <v>87</v>
      </c>
      <c r="IW23" s="137">
        <v>47</v>
      </c>
      <c r="IX23" s="146">
        <v>54.250764529999998</v>
      </c>
      <c r="IY23" s="146">
        <v>28.318042810000001</v>
      </c>
      <c r="IZ23" s="146">
        <v>5.1376146790000004</v>
      </c>
      <c r="JA23" s="146">
        <v>12.29357798</v>
      </c>
      <c r="JB23" s="134">
        <v>59.4</v>
      </c>
      <c r="JC23" s="134">
        <v>26.8</v>
      </c>
      <c r="JD23" s="134">
        <v>7.9</v>
      </c>
      <c r="JE23" s="134">
        <v>5.9</v>
      </c>
      <c r="JF23" s="146">
        <v>99.1</v>
      </c>
      <c r="JG23" s="146">
        <v>95.9</v>
      </c>
      <c r="JH23" s="146">
        <v>40.299999999999997</v>
      </c>
      <c r="JI23" s="146">
        <v>77.099999999999994</v>
      </c>
      <c r="JJ23" s="398">
        <v>93</v>
      </c>
      <c r="JK23" s="368">
        <v>0.30202650038971202</v>
      </c>
      <c r="JL23" s="368">
        <v>5.3051911009697701</v>
      </c>
      <c r="JM23" s="368">
        <v>94.181403308613795</v>
      </c>
      <c r="JN23" s="368">
        <v>5.6930371525071397</v>
      </c>
      <c r="JO23" s="134">
        <v>19.742058406384</v>
      </c>
      <c r="JP23" s="134">
        <v>38.068181818181799</v>
      </c>
      <c r="JQ23" s="134">
        <v>100</v>
      </c>
      <c r="JR23" s="134">
        <v>89.473684210526315</v>
      </c>
      <c r="JS23" s="134">
        <v>31.578947368421051</v>
      </c>
      <c r="JT23" s="134">
        <v>94.73684210526315</v>
      </c>
      <c r="JU23" s="134">
        <v>100</v>
      </c>
      <c r="JV23" s="134">
        <v>73.68421052631578</v>
      </c>
      <c r="JW23" s="134">
        <v>100</v>
      </c>
      <c r="JX23" s="134">
        <v>63.157894736842103</v>
      </c>
      <c r="JY23" s="134">
        <v>0</v>
      </c>
      <c r="JZ23" s="134">
        <v>5.2631578947368416</v>
      </c>
      <c r="KA23" s="134">
        <v>0</v>
      </c>
      <c r="KB23" s="134">
        <v>100</v>
      </c>
      <c r="KC23" s="134">
        <v>94.73684210526315</v>
      </c>
      <c r="KD23" s="134">
        <v>77.777777777777786</v>
      </c>
      <c r="KE23" s="134">
        <v>22.222222222222221</v>
      </c>
      <c r="KF23" s="134">
        <v>22.222222222222221</v>
      </c>
      <c r="KG23" s="134">
        <v>66.666666666666657</v>
      </c>
      <c r="KH23" s="134">
        <v>61.111111111111114</v>
      </c>
      <c r="KI23" s="134">
        <v>84.375</v>
      </c>
      <c r="KJ23" s="134">
        <v>75</v>
      </c>
      <c r="KK23" s="348" t="s">
        <v>87</v>
      </c>
      <c r="KL23" s="348" t="s">
        <v>87</v>
      </c>
      <c r="KM23" s="349">
        <v>67.400000000000006</v>
      </c>
    </row>
    <row r="24" spans="1:299" ht="18" customHeight="1">
      <c r="A24" s="74"/>
      <c r="B24" s="75" t="s">
        <v>87</v>
      </c>
      <c r="C24" s="75" t="s">
        <v>87</v>
      </c>
      <c r="D24" s="76" t="s">
        <v>104</v>
      </c>
      <c r="E24" s="77" t="s">
        <v>17</v>
      </c>
      <c r="F24" s="78" t="s">
        <v>87</v>
      </c>
      <c r="G24" s="78" t="s">
        <v>87</v>
      </c>
      <c r="H24" s="78" t="s">
        <v>87</v>
      </c>
      <c r="I24" s="78" t="s">
        <v>87</v>
      </c>
      <c r="J24" s="78" t="s">
        <v>87</v>
      </c>
      <c r="K24" s="78" t="s">
        <v>87</v>
      </c>
      <c r="L24" s="78" t="s">
        <v>87</v>
      </c>
      <c r="M24" s="79">
        <v>786740</v>
      </c>
      <c r="N24" s="80">
        <v>86</v>
      </c>
      <c r="O24" s="80">
        <v>48.8</v>
      </c>
      <c r="P24" s="81">
        <v>92.644999999999996</v>
      </c>
      <c r="Q24" s="81">
        <v>96.701999999999998</v>
      </c>
      <c r="R24" s="80">
        <v>12.992083288146622</v>
      </c>
      <c r="S24" s="80">
        <v>7.7540396920073746</v>
      </c>
      <c r="T24" s="82">
        <v>20.746122980153999</v>
      </c>
      <c r="U24" s="82">
        <v>456.99718329053701</v>
      </c>
      <c r="V24" s="81">
        <v>308.216576062017</v>
      </c>
      <c r="W24" s="81">
        <v>63.8</v>
      </c>
      <c r="X24" s="80">
        <v>68.3</v>
      </c>
      <c r="Y24" s="81">
        <v>30.508474576271201</v>
      </c>
      <c r="Z24" s="81">
        <v>7.3482428115016001</v>
      </c>
      <c r="AA24" s="78" t="s">
        <v>87</v>
      </c>
      <c r="AB24" s="78" t="s">
        <v>87</v>
      </c>
      <c r="AC24" s="86">
        <v>288.29231535752058</v>
      </c>
      <c r="AD24" s="86">
        <v>268.67396796793122</v>
      </c>
      <c r="AE24" s="81">
        <v>7551.120131702387</v>
      </c>
      <c r="AF24" s="81">
        <v>6731.9623820515153</v>
      </c>
      <c r="AG24" s="81">
        <v>61.011261662048447</v>
      </c>
      <c r="AH24" s="87">
        <v>0</v>
      </c>
      <c r="AI24" s="87">
        <v>8</v>
      </c>
      <c r="AJ24" s="136">
        <v>1.5252815415512113</v>
      </c>
      <c r="AK24" s="134">
        <v>6.9908737321097183</v>
      </c>
      <c r="AL24" s="136">
        <v>49.774385438645552</v>
      </c>
      <c r="AM24" s="134">
        <v>19.5</v>
      </c>
      <c r="AN24" s="134">
        <v>4.5999999999999996</v>
      </c>
      <c r="AO24" s="136">
        <v>93.837999999999994</v>
      </c>
      <c r="AP24" s="136">
        <v>89.730999999999995</v>
      </c>
      <c r="AQ24" s="134">
        <v>62.250200715942</v>
      </c>
      <c r="AR24" s="134">
        <v>25.368537823247401</v>
      </c>
      <c r="AS24" s="142">
        <v>31.9</v>
      </c>
      <c r="AT24" s="142">
        <v>54.8</v>
      </c>
      <c r="AU24" s="134">
        <v>11.7</v>
      </c>
      <c r="AV24" s="134">
        <v>6.1</v>
      </c>
      <c r="AW24" s="136">
        <v>87.929000000000002</v>
      </c>
      <c r="AX24" s="136">
        <v>92.754999999999995</v>
      </c>
      <c r="AY24" s="134">
        <v>73.351368138133594</v>
      </c>
      <c r="AZ24" s="134">
        <v>43.204718330920699</v>
      </c>
      <c r="BA24" s="141">
        <v>76</v>
      </c>
      <c r="BB24" s="141">
        <v>72</v>
      </c>
      <c r="BC24" s="137">
        <v>9.9</v>
      </c>
      <c r="BD24" s="137">
        <v>5.0999999999999996</v>
      </c>
      <c r="BE24" s="145">
        <v>97.105999999999995</v>
      </c>
      <c r="BF24" s="145">
        <v>103.312</v>
      </c>
      <c r="BG24" s="137">
        <v>79.988341555101997</v>
      </c>
      <c r="BH24" s="137">
        <v>26.507673976947601</v>
      </c>
      <c r="BI24" s="146">
        <v>71.2</v>
      </c>
      <c r="BJ24" s="146">
        <v>69.2</v>
      </c>
      <c r="BK24" s="134">
        <v>7.6</v>
      </c>
      <c r="BL24" s="134">
        <v>73.578055454133704</v>
      </c>
      <c r="BM24" s="136">
        <v>95.5</v>
      </c>
      <c r="BN24" s="6">
        <v>0.77100000000000002</v>
      </c>
      <c r="BO24" s="6">
        <v>0.31900000000000001</v>
      </c>
      <c r="BP24" s="6">
        <v>0.67100000000000004</v>
      </c>
      <c r="BQ24" s="6">
        <v>0.75900000000000001</v>
      </c>
      <c r="BR24" s="6">
        <v>4.3999999999999997E-2</v>
      </c>
      <c r="BS24" s="6">
        <v>0.312</v>
      </c>
      <c r="BT24" s="6">
        <v>0.69899999999999995</v>
      </c>
      <c r="BU24" s="6">
        <v>0.56699999999999995</v>
      </c>
      <c r="BV24" s="6">
        <v>0.67900000000000005</v>
      </c>
      <c r="BW24" s="6">
        <v>0.72699999999999998</v>
      </c>
      <c r="BX24" s="6">
        <v>0.66200000000000003</v>
      </c>
      <c r="BY24" s="6">
        <v>0.52100000000000002</v>
      </c>
      <c r="BZ24" s="6">
        <v>0.69699999999999995</v>
      </c>
      <c r="CA24" s="6">
        <v>0.56100000000000005</v>
      </c>
      <c r="CB24" s="6">
        <v>0.622</v>
      </c>
      <c r="CC24" s="6">
        <v>0.72199999999999998</v>
      </c>
      <c r="CD24" s="6">
        <v>0.33</v>
      </c>
      <c r="CE24" s="7">
        <v>7.8</v>
      </c>
      <c r="CF24" s="108">
        <v>0.70505249343832022</v>
      </c>
      <c r="CG24" s="6">
        <v>0.57299999999999995</v>
      </c>
      <c r="CH24" s="6">
        <v>0.36</v>
      </c>
      <c r="CI24" s="6">
        <v>0.72299999999999998</v>
      </c>
      <c r="CJ24" s="6">
        <v>0.53400000000000003</v>
      </c>
      <c r="CK24" s="6">
        <v>0.77800000000000002</v>
      </c>
      <c r="CL24" s="6">
        <v>0.26100000000000001</v>
      </c>
      <c r="CM24" s="6">
        <v>0.17399999999999999</v>
      </c>
      <c r="CN24" s="6">
        <v>4.8000000000000001E-2</v>
      </c>
      <c r="CO24" s="6">
        <v>0.434</v>
      </c>
      <c r="CP24" s="6">
        <v>0.33300000000000002</v>
      </c>
      <c r="CQ24" s="6">
        <v>0.67700000000000005</v>
      </c>
      <c r="CR24" s="6">
        <v>0.30199999999999999</v>
      </c>
      <c r="CS24" s="6">
        <v>0.51900000000000002</v>
      </c>
      <c r="CT24" s="6">
        <v>0.65700000000000003</v>
      </c>
      <c r="CU24" s="6">
        <v>0.54900000000000004</v>
      </c>
      <c r="CV24" s="6">
        <v>0.58499999999999996</v>
      </c>
      <c r="CW24" s="134">
        <v>34.52605148</v>
      </c>
      <c r="CX24" s="134">
        <v>25.172630259999998</v>
      </c>
      <c r="CY24" s="134">
        <v>36.095417449999999</v>
      </c>
      <c r="CZ24" s="134">
        <v>4.2059008159999998</v>
      </c>
      <c r="DA24" s="134">
        <v>39.6</v>
      </c>
      <c r="DB24" s="134">
        <v>19.8</v>
      </c>
      <c r="DC24" s="134">
        <v>32.700000000000003</v>
      </c>
      <c r="DD24" s="134">
        <v>7.8</v>
      </c>
      <c r="DE24" s="142">
        <v>75.099999999999994</v>
      </c>
      <c r="DF24" s="142">
        <v>24.4</v>
      </c>
      <c r="DG24" s="142">
        <v>5</v>
      </c>
      <c r="DH24" s="142">
        <v>20.9</v>
      </c>
      <c r="DI24" s="142">
        <v>95.7</v>
      </c>
      <c r="DJ24" s="142">
        <v>42.1</v>
      </c>
      <c r="DK24" s="142">
        <v>9.5</v>
      </c>
      <c r="DL24" s="142">
        <v>5.8</v>
      </c>
      <c r="DM24" s="345">
        <v>12</v>
      </c>
      <c r="DN24" s="345">
        <v>19</v>
      </c>
      <c r="DO24" s="346">
        <v>5.9895183428999202E-2</v>
      </c>
      <c r="DP24" s="346">
        <v>6.0846730288861901E-2</v>
      </c>
      <c r="DQ24" s="346">
        <v>1.1352885525070999</v>
      </c>
      <c r="DR24" s="346">
        <v>1.5926236378876799</v>
      </c>
      <c r="DS24" s="347">
        <v>68.401135288552496</v>
      </c>
      <c r="DT24" s="347">
        <v>75.020955574182693</v>
      </c>
      <c r="DU24" s="347">
        <v>5.2757674070376801</v>
      </c>
      <c r="DV24" s="347">
        <v>3.82053417024275</v>
      </c>
      <c r="DW24" s="347">
        <v>5.2212276214833802</v>
      </c>
      <c r="DX24" s="347">
        <v>10.1402017382478</v>
      </c>
      <c r="DY24" s="134">
        <v>50.655021834061102</v>
      </c>
      <c r="DZ24" s="134">
        <v>44.047619047619001</v>
      </c>
      <c r="EA24" s="134">
        <v>100</v>
      </c>
      <c r="EB24" s="134">
        <v>100</v>
      </c>
      <c r="EC24" s="134">
        <v>100</v>
      </c>
      <c r="ED24" s="134">
        <v>100</v>
      </c>
      <c r="EE24" s="134">
        <v>88.235294117647058</v>
      </c>
      <c r="EF24" s="134">
        <v>52.941176470588239</v>
      </c>
      <c r="EG24" s="134">
        <v>100</v>
      </c>
      <c r="EH24" s="134">
        <v>94.117647058823522</v>
      </c>
      <c r="EI24" s="134">
        <v>0</v>
      </c>
      <c r="EJ24" s="134">
        <v>23.52941176470588</v>
      </c>
      <c r="EK24" s="134">
        <v>0</v>
      </c>
      <c r="EL24" s="134">
        <v>100</v>
      </c>
      <c r="EM24" s="134">
        <v>100</v>
      </c>
      <c r="EN24" s="134">
        <v>5.8823529411764701</v>
      </c>
      <c r="EO24" s="134">
        <v>0</v>
      </c>
      <c r="EP24" s="134">
        <v>23.52941176470588</v>
      </c>
      <c r="EQ24" s="134">
        <v>100</v>
      </c>
      <c r="ER24" s="134">
        <v>58.82352941176471</v>
      </c>
      <c r="ES24" s="142">
        <v>100</v>
      </c>
      <c r="ET24" s="141">
        <v>100</v>
      </c>
      <c r="EU24" s="348" t="s">
        <v>87</v>
      </c>
      <c r="EV24" s="348" t="s">
        <v>87</v>
      </c>
      <c r="EW24" s="349">
        <v>82.3</v>
      </c>
      <c r="EX24" s="134">
        <v>44.330425859999998</v>
      </c>
      <c r="EY24" s="134">
        <v>32.067727040000001</v>
      </c>
      <c r="EZ24" s="134">
        <v>19.702411489999999</v>
      </c>
      <c r="FA24" s="134">
        <v>3.8994356080000001</v>
      </c>
      <c r="FB24" s="134">
        <v>43.1</v>
      </c>
      <c r="FC24" s="134">
        <v>30.9</v>
      </c>
      <c r="FD24" s="134">
        <v>20.6</v>
      </c>
      <c r="FE24" s="134">
        <v>5.4</v>
      </c>
      <c r="FF24" s="142">
        <v>96.9</v>
      </c>
      <c r="FG24" s="142">
        <v>82.8</v>
      </c>
      <c r="FH24" s="142">
        <v>20.5</v>
      </c>
      <c r="FI24" s="142">
        <v>55.4</v>
      </c>
      <c r="FJ24" s="142">
        <v>98.6</v>
      </c>
      <c r="FK24" s="142">
        <v>72.900000000000006</v>
      </c>
      <c r="FL24" s="142">
        <v>17.399999999999999</v>
      </c>
      <c r="FM24" s="142">
        <v>50.7</v>
      </c>
      <c r="FN24" s="383">
        <v>51</v>
      </c>
      <c r="FO24" s="383">
        <v>54</v>
      </c>
      <c r="FP24" s="368">
        <v>0.27334119412584401</v>
      </c>
      <c r="FQ24" s="368">
        <v>0.17229277008487001</v>
      </c>
      <c r="FR24" s="368">
        <v>4.08</v>
      </c>
      <c r="FS24" s="368">
        <v>4.2253521126760596</v>
      </c>
      <c r="FT24" s="134">
        <v>65.599999999999994</v>
      </c>
      <c r="FU24" s="134">
        <v>70.892018779342706</v>
      </c>
      <c r="FV24" s="134">
        <v>6.6995390717118699</v>
      </c>
      <c r="FW24" s="134">
        <v>4.0775955586752604</v>
      </c>
      <c r="FX24" s="134">
        <v>5.16815856777494</v>
      </c>
      <c r="FY24" s="134">
        <v>11.1285922730445</v>
      </c>
      <c r="FZ24" s="134">
        <v>44.5414847161572</v>
      </c>
      <c r="GA24" s="134">
        <v>40.476190476190503</v>
      </c>
      <c r="GB24" s="134">
        <v>100</v>
      </c>
      <c r="GC24" s="134">
        <v>94.117647058823522</v>
      </c>
      <c r="GD24" s="134">
        <v>100</v>
      </c>
      <c r="GE24" s="134">
        <v>100</v>
      </c>
      <c r="GF24" s="134">
        <v>94.117647058823522</v>
      </c>
      <c r="GG24" s="134">
        <v>94.117647058823522</v>
      </c>
      <c r="GH24" s="134">
        <v>100</v>
      </c>
      <c r="GI24" s="134">
        <v>100</v>
      </c>
      <c r="GJ24" s="134">
        <v>0</v>
      </c>
      <c r="GK24" s="134">
        <v>5.8823529411764701</v>
      </c>
      <c r="GL24" s="134">
        <v>0</v>
      </c>
      <c r="GM24" s="134">
        <v>100</v>
      </c>
      <c r="GN24" s="134">
        <v>100</v>
      </c>
      <c r="GO24" s="134">
        <v>11.76470588235294</v>
      </c>
      <c r="GP24" s="134">
        <v>0</v>
      </c>
      <c r="GQ24" s="134">
        <v>11.76470588235294</v>
      </c>
      <c r="GR24" s="134">
        <v>94.117647058823522</v>
      </c>
      <c r="GS24" s="134">
        <v>70.588235294117652</v>
      </c>
      <c r="GT24" s="142">
        <v>100</v>
      </c>
      <c r="GU24" s="142">
        <v>100</v>
      </c>
      <c r="GV24" s="385" t="s">
        <v>87</v>
      </c>
      <c r="GW24" s="134">
        <v>72</v>
      </c>
      <c r="GX24" s="146">
        <v>59.725792630000001</v>
      </c>
      <c r="GY24" s="146">
        <v>18.551842329999999</v>
      </c>
      <c r="GZ24" s="146">
        <v>17.7806341</v>
      </c>
      <c r="HA24" s="146">
        <v>3.9417309340000002</v>
      </c>
      <c r="HB24" s="148">
        <v>61.1</v>
      </c>
      <c r="HC24" s="148">
        <v>18.399999999999999</v>
      </c>
      <c r="HD24" s="148">
        <v>15.5</v>
      </c>
      <c r="HE24" s="148">
        <v>5</v>
      </c>
      <c r="HF24" s="142">
        <v>97.9</v>
      </c>
      <c r="HG24" s="142">
        <v>48</v>
      </c>
      <c r="HH24" s="142">
        <v>6.5</v>
      </c>
      <c r="HI24" s="142">
        <v>31.4</v>
      </c>
      <c r="HJ24" s="142">
        <v>95.3</v>
      </c>
      <c r="HK24" s="142">
        <v>54.1</v>
      </c>
      <c r="HL24" s="142">
        <v>8.8000000000000007</v>
      </c>
      <c r="HM24" s="142">
        <v>34.200000000000003</v>
      </c>
      <c r="HN24" s="149">
        <v>28</v>
      </c>
      <c r="HO24" s="149">
        <v>15</v>
      </c>
      <c r="HP24" s="390">
        <v>0.455506751260778</v>
      </c>
      <c r="HQ24" s="390">
        <v>0.183351668500183</v>
      </c>
      <c r="HR24" s="390">
        <v>4.19161676646707</v>
      </c>
      <c r="HS24" s="390">
        <v>2.2865853658536599</v>
      </c>
      <c r="HT24" s="148">
        <v>80.988023952095801</v>
      </c>
      <c r="HU24" s="148">
        <v>87.5</v>
      </c>
      <c r="HV24" s="148">
        <v>10.867089637221399</v>
      </c>
      <c r="HW24" s="148">
        <v>8.0185796357413501</v>
      </c>
      <c r="HX24" s="148">
        <v>9.5348905711508394</v>
      </c>
      <c r="HY24" s="148">
        <v>12.790897135342201</v>
      </c>
      <c r="HZ24" s="137">
        <v>43.231441048034903</v>
      </c>
      <c r="IA24" s="137">
        <v>33.3333333333333</v>
      </c>
      <c r="IB24" s="134">
        <v>100</v>
      </c>
      <c r="IC24" s="134">
        <v>52.941176470588239</v>
      </c>
      <c r="ID24" s="134">
        <v>41.17647058823529</v>
      </c>
      <c r="IE24" s="134">
        <v>100</v>
      </c>
      <c r="IF24" s="134">
        <v>94.117647058823522</v>
      </c>
      <c r="IG24" s="134">
        <v>88.235294117647058</v>
      </c>
      <c r="IH24" s="134">
        <v>100</v>
      </c>
      <c r="II24" s="134">
        <v>0</v>
      </c>
      <c r="IJ24" s="134">
        <v>52.941176470588239</v>
      </c>
      <c r="IK24" s="134">
        <v>11.76470588235294</v>
      </c>
      <c r="IL24" s="134">
        <v>5.8823529411764701</v>
      </c>
      <c r="IM24" s="134">
        <v>100</v>
      </c>
      <c r="IN24" s="134">
        <v>100</v>
      </c>
      <c r="IO24" s="134">
        <v>0</v>
      </c>
      <c r="IP24" s="134">
        <v>17.647058823529413</v>
      </c>
      <c r="IQ24" s="134">
        <v>0</v>
      </c>
      <c r="IR24" s="134">
        <v>100</v>
      </c>
      <c r="IS24" s="134">
        <v>58.82352941176471</v>
      </c>
      <c r="IT24" s="142">
        <v>100</v>
      </c>
      <c r="IU24" s="134">
        <v>100</v>
      </c>
      <c r="IV24" s="392" t="s">
        <v>87</v>
      </c>
      <c r="IW24" s="137">
        <v>71.7</v>
      </c>
      <c r="IX24" s="134">
        <v>63.012392759999997</v>
      </c>
      <c r="IY24" s="134">
        <v>29.361296469999999</v>
      </c>
      <c r="IZ24" s="134">
        <v>5.2430886560000003</v>
      </c>
      <c r="JA24" s="134">
        <v>2.3832221159999998</v>
      </c>
      <c r="JB24" s="134">
        <v>61.9</v>
      </c>
      <c r="JC24" s="134">
        <v>25.6</v>
      </c>
      <c r="JD24" s="134">
        <v>8.8000000000000007</v>
      </c>
      <c r="JE24" s="134">
        <v>3.8</v>
      </c>
      <c r="JF24" s="134">
        <v>99.3</v>
      </c>
      <c r="JG24" s="134">
        <v>91.4</v>
      </c>
      <c r="JH24" s="134">
        <v>60.2</v>
      </c>
      <c r="JI24" s="134">
        <v>85.8</v>
      </c>
      <c r="JJ24" s="398">
        <v>72</v>
      </c>
      <c r="JK24" s="368">
        <v>0.35878014749850501</v>
      </c>
      <c r="JL24" s="368">
        <v>6.7289719626168196</v>
      </c>
      <c r="JM24" s="368">
        <v>91.214953271027994</v>
      </c>
      <c r="JN24" s="368">
        <v>5.3318716364361203</v>
      </c>
      <c r="JO24" s="134">
        <v>20.688320751126099</v>
      </c>
      <c r="JP24" s="134">
        <v>38.095238095238102</v>
      </c>
      <c r="JQ24" s="134">
        <v>100</v>
      </c>
      <c r="JR24" s="134">
        <v>100</v>
      </c>
      <c r="JS24" s="134">
        <v>0</v>
      </c>
      <c r="JT24" s="134">
        <v>100</v>
      </c>
      <c r="JU24" s="134">
        <v>94.117647058823522</v>
      </c>
      <c r="JV24" s="134">
        <v>94.117647058823522</v>
      </c>
      <c r="JW24" s="134">
        <v>100</v>
      </c>
      <c r="JX24" s="134">
        <v>0</v>
      </c>
      <c r="JY24" s="134">
        <v>0</v>
      </c>
      <c r="JZ24" s="134">
        <v>5.8823529411764701</v>
      </c>
      <c r="KA24" s="134">
        <v>0</v>
      </c>
      <c r="KB24" s="134">
        <v>100</v>
      </c>
      <c r="KC24" s="134">
        <v>100</v>
      </c>
      <c r="KD24" s="134">
        <v>0</v>
      </c>
      <c r="KE24" s="134">
        <v>23.52941176470588</v>
      </c>
      <c r="KF24" s="134">
        <v>5.8823529411764701</v>
      </c>
      <c r="KG24" s="134">
        <v>100</v>
      </c>
      <c r="KH24" s="134">
        <v>100</v>
      </c>
      <c r="KI24" s="134">
        <v>100</v>
      </c>
      <c r="KJ24" s="134">
        <v>100</v>
      </c>
      <c r="KK24" s="348" t="s">
        <v>87</v>
      </c>
      <c r="KL24" s="348" t="s">
        <v>87</v>
      </c>
      <c r="KM24" s="349">
        <v>82.3</v>
      </c>
    </row>
    <row r="25" spans="1:299" ht="18" customHeight="1">
      <c r="A25" s="74"/>
      <c r="B25" s="75" t="s">
        <v>87</v>
      </c>
      <c r="C25" s="75" t="s">
        <v>87</v>
      </c>
      <c r="D25" s="76" t="s">
        <v>105</v>
      </c>
      <c r="E25" s="77" t="s">
        <v>18</v>
      </c>
      <c r="F25" s="78" t="s">
        <v>87</v>
      </c>
      <c r="G25" s="78" t="s">
        <v>87</v>
      </c>
      <c r="H25" s="78" t="s">
        <v>87</v>
      </c>
      <c r="I25" s="78" t="s">
        <v>87</v>
      </c>
      <c r="J25" s="78" t="s">
        <v>87</v>
      </c>
      <c r="K25" s="78" t="s">
        <v>87</v>
      </c>
      <c r="L25" s="78" t="s">
        <v>87</v>
      </c>
      <c r="M25" s="79">
        <v>834930</v>
      </c>
      <c r="N25" s="80">
        <v>82.6</v>
      </c>
      <c r="O25" s="80">
        <v>50.2</v>
      </c>
      <c r="P25" s="81">
        <v>91.147999999999996</v>
      </c>
      <c r="Q25" s="81">
        <v>94.762</v>
      </c>
      <c r="R25" s="80">
        <v>13.07987091569181</v>
      </c>
      <c r="S25" s="80">
        <v>9.0661557079467539</v>
      </c>
      <c r="T25" s="82">
        <v>22.146026623638566</v>
      </c>
      <c r="U25" s="82">
        <v>429.70965978149002</v>
      </c>
      <c r="V25" s="81">
        <v>310.38800622001003</v>
      </c>
      <c r="W25" s="81">
        <v>65.400000000000006</v>
      </c>
      <c r="X25" s="80">
        <v>68.400000000000006</v>
      </c>
      <c r="Y25" s="81">
        <v>29.617834394904499</v>
      </c>
      <c r="Z25" s="81">
        <v>8.1570996978852008</v>
      </c>
      <c r="AA25" s="78" t="s">
        <v>87</v>
      </c>
      <c r="AB25" s="78" t="s">
        <v>87</v>
      </c>
      <c r="AC25" s="86">
        <v>317.83730463764607</v>
      </c>
      <c r="AD25" s="86">
        <v>299.67321156741997</v>
      </c>
      <c r="AE25" s="81">
        <v>7235.5637385924701</v>
      </c>
      <c r="AF25" s="81">
        <v>6838.1666013809199</v>
      </c>
      <c r="AG25" s="81">
        <v>19.163283149485586</v>
      </c>
      <c r="AH25" s="87">
        <v>0</v>
      </c>
      <c r="AI25" s="87">
        <v>18</v>
      </c>
      <c r="AJ25" s="136">
        <v>1.1977051968428492</v>
      </c>
      <c r="AK25" s="134">
        <v>7.7850837794785193</v>
      </c>
      <c r="AL25" s="136">
        <v>24.04992035260441</v>
      </c>
      <c r="AM25" s="134">
        <v>18.5</v>
      </c>
      <c r="AN25" s="134">
        <v>5.6</v>
      </c>
      <c r="AO25" s="136">
        <v>82.765000000000001</v>
      </c>
      <c r="AP25" s="136">
        <v>84.099000000000004</v>
      </c>
      <c r="AQ25" s="134">
        <v>56.837436727289997</v>
      </c>
      <c r="AR25" s="134">
        <v>24.486071706913901</v>
      </c>
      <c r="AS25" s="142">
        <v>27.5</v>
      </c>
      <c r="AT25" s="142">
        <v>46</v>
      </c>
      <c r="AU25" s="134">
        <v>14.3</v>
      </c>
      <c r="AV25" s="134">
        <v>6.8</v>
      </c>
      <c r="AW25" s="136">
        <v>97.625</v>
      </c>
      <c r="AX25" s="136">
        <v>98.082999999999998</v>
      </c>
      <c r="AY25" s="134">
        <v>70.0585524017512</v>
      </c>
      <c r="AZ25" s="134">
        <v>36.9690750164877</v>
      </c>
      <c r="BA25" s="141">
        <v>70.3</v>
      </c>
      <c r="BB25" s="141">
        <v>71.2</v>
      </c>
      <c r="BC25" s="137">
        <v>9.3000000000000007</v>
      </c>
      <c r="BD25" s="137">
        <v>3.6</v>
      </c>
      <c r="BE25" s="145">
        <v>83.096999999999994</v>
      </c>
      <c r="BF25" s="145">
        <v>92.686999999999998</v>
      </c>
      <c r="BG25" s="137">
        <v>54.956057760037801</v>
      </c>
      <c r="BH25" s="137">
        <v>20.360196148873399</v>
      </c>
      <c r="BI25" s="146">
        <v>70</v>
      </c>
      <c r="BJ25" s="146">
        <v>63.5</v>
      </c>
      <c r="BK25" s="134">
        <v>11.2</v>
      </c>
      <c r="BL25" s="134">
        <v>92.230006936044404</v>
      </c>
      <c r="BM25" s="136">
        <v>93.6</v>
      </c>
      <c r="BN25" s="6">
        <v>0.84499999999999997</v>
      </c>
      <c r="BO25" s="6">
        <v>0.45400000000000001</v>
      </c>
      <c r="BP25" s="6">
        <v>0.76700000000000002</v>
      </c>
      <c r="BQ25" s="6">
        <v>0.73799999999999999</v>
      </c>
      <c r="BR25" s="6">
        <v>6.8000000000000005E-2</v>
      </c>
      <c r="BS25" s="6">
        <v>0.26600000000000001</v>
      </c>
      <c r="BT25" s="6">
        <v>0.7</v>
      </c>
      <c r="BU25" s="6">
        <v>0.64</v>
      </c>
      <c r="BV25" s="6">
        <v>0.58099999999999996</v>
      </c>
      <c r="BW25" s="6">
        <v>0.76800000000000002</v>
      </c>
      <c r="BX25" s="6">
        <v>0.66800000000000004</v>
      </c>
      <c r="BY25" s="6">
        <v>0.49199999999999999</v>
      </c>
      <c r="BZ25" s="6">
        <v>0.77800000000000002</v>
      </c>
      <c r="CA25" s="6">
        <v>0.65200000000000002</v>
      </c>
      <c r="CB25" s="6">
        <v>0.68899999999999995</v>
      </c>
      <c r="CC25" s="6">
        <v>0.64800000000000002</v>
      </c>
      <c r="CD25" s="6">
        <v>0.32800000000000001</v>
      </c>
      <c r="CE25" s="7">
        <v>7.8</v>
      </c>
      <c r="CF25" s="108">
        <v>0.72275702733923763</v>
      </c>
      <c r="CG25" s="6">
        <v>0.495</v>
      </c>
      <c r="CH25" s="6">
        <v>0.41399999999999998</v>
      </c>
      <c r="CI25" s="6">
        <v>0.70499999999999996</v>
      </c>
      <c r="CJ25" s="6">
        <v>0.503</v>
      </c>
      <c r="CK25" s="6">
        <v>0.53700000000000003</v>
      </c>
      <c r="CL25" s="6">
        <v>0.33600000000000002</v>
      </c>
      <c r="CM25" s="6">
        <v>0.105</v>
      </c>
      <c r="CN25" s="6">
        <v>4.2999999999999997E-2</v>
      </c>
      <c r="CO25" s="6">
        <v>0.51300000000000001</v>
      </c>
      <c r="CP25" s="6">
        <v>0.38500000000000001</v>
      </c>
      <c r="CQ25" s="6">
        <v>0.72</v>
      </c>
      <c r="CR25" s="6">
        <v>0.40699999999999997</v>
      </c>
      <c r="CS25" s="6">
        <v>0.49</v>
      </c>
      <c r="CT25" s="6">
        <v>0.59</v>
      </c>
      <c r="CU25" s="6">
        <v>0.59099999999999997</v>
      </c>
      <c r="CV25" s="6">
        <v>0.67500000000000004</v>
      </c>
      <c r="CW25" s="134">
        <v>29.388297869999999</v>
      </c>
      <c r="CX25" s="134">
        <v>23.2712766</v>
      </c>
      <c r="CY25" s="134">
        <v>39.2287234</v>
      </c>
      <c r="CZ25" s="134">
        <v>8.1117021279999992</v>
      </c>
      <c r="DA25" s="134">
        <v>33.5</v>
      </c>
      <c r="DB25" s="134">
        <v>15</v>
      </c>
      <c r="DC25" s="134">
        <v>37.9</v>
      </c>
      <c r="DD25" s="134">
        <v>13.7</v>
      </c>
      <c r="DE25" s="142">
        <v>70.3</v>
      </c>
      <c r="DF25" s="142">
        <v>25.1</v>
      </c>
      <c r="DG25" s="142">
        <v>5.6</v>
      </c>
      <c r="DH25" s="142">
        <v>22</v>
      </c>
      <c r="DI25" s="142">
        <v>91.1</v>
      </c>
      <c r="DJ25" s="142">
        <v>43.1</v>
      </c>
      <c r="DK25" s="142">
        <v>2.5</v>
      </c>
      <c r="DL25" s="142">
        <v>7</v>
      </c>
      <c r="DM25" s="345">
        <v>35</v>
      </c>
      <c r="DN25" s="345">
        <v>17</v>
      </c>
      <c r="DO25" s="346">
        <v>8.3730054304920906E-2</v>
      </c>
      <c r="DP25" s="346">
        <v>2.7399909741473799E-2</v>
      </c>
      <c r="DQ25" s="346">
        <v>3.20219579139982</v>
      </c>
      <c r="DR25" s="346">
        <v>1.64888457807953</v>
      </c>
      <c r="DS25" s="347">
        <v>82.891125343092398</v>
      </c>
      <c r="DT25" s="347">
        <v>87.293889427740098</v>
      </c>
      <c r="DU25" s="347">
        <v>2.6147699815793901</v>
      </c>
      <c r="DV25" s="347">
        <v>1.6617239378505599</v>
      </c>
      <c r="DW25" s="347">
        <v>11.8044583857092</v>
      </c>
      <c r="DX25" s="347">
        <v>20.656955656955699</v>
      </c>
      <c r="DY25" s="134">
        <v>60</v>
      </c>
      <c r="DZ25" s="134">
        <v>54.135338345864703</v>
      </c>
      <c r="EA25" s="134">
        <v>100</v>
      </c>
      <c r="EB25" s="134">
        <v>22.222222222222221</v>
      </c>
      <c r="EC25" s="134">
        <v>100</v>
      </c>
      <c r="ED25" s="134">
        <v>100</v>
      </c>
      <c r="EE25" s="134">
        <v>81.481481481481481</v>
      </c>
      <c r="EF25" s="134">
        <v>40.74074074074074</v>
      </c>
      <c r="EG25" s="134">
        <v>100</v>
      </c>
      <c r="EH25" s="134">
        <v>81.481481481481481</v>
      </c>
      <c r="EI25" s="134">
        <v>29.629629629629626</v>
      </c>
      <c r="EJ25" s="134">
        <v>25.925925925925924</v>
      </c>
      <c r="EK25" s="134">
        <v>11.111111111111111</v>
      </c>
      <c r="EL25" s="134">
        <v>88.888888888888886</v>
      </c>
      <c r="EM25" s="134">
        <v>62.962962962962962</v>
      </c>
      <c r="EN25" s="134">
        <v>52.941176470588239</v>
      </c>
      <c r="EO25" s="134">
        <v>76.470588235294116</v>
      </c>
      <c r="EP25" s="134">
        <v>5.8823529411764701</v>
      </c>
      <c r="EQ25" s="134">
        <v>82.35294117647058</v>
      </c>
      <c r="ER25" s="134">
        <v>35.294117647058826</v>
      </c>
      <c r="ES25" s="142">
        <v>78.333333333333329</v>
      </c>
      <c r="ET25" s="141">
        <v>78.333333333333329</v>
      </c>
      <c r="EU25" s="348" t="s">
        <v>87</v>
      </c>
      <c r="EV25" s="348" t="s">
        <v>87</v>
      </c>
      <c r="EW25" s="349">
        <v>77.900000000000006</v>
      </c>
      <c r="EX25" s="134">
        <v>42.879137800000002</v>
      </c>
      <c r="EY25" s="134">
        <v>30.792917630000002</v>
      </c>
      <c r="EZ25" s="134">
        <v>20.015396460000002</v>
      </c>
      <c r="FA25" s="134">
        <v>6.3125481140000002</v>
      </c>
      <c r="FB25" s="134">
        <v>39.4</v>
      </c>
      <c r="FC25" s="134">
        <v>29.1</v>
      </c>
      <c r="FD25" s="134">
        <v>21.4</v>
      </c>
      <c r="FE25" s="134">
        <v>10.1</v>
      </c>
      <c r="FF25" s="142">
        <v>91.7</v>
      </c>
      <c r="FG25" s="142">
        <v>78.7</v>
      </c>
      <c r="FH25" s="142">
        <v>16.3</v>
      </c>
      <c r="FI25" s="142">
        <v>64.900000000000006</v>
      </c>
      <c r="FJ25" s="142">
        <v>95.7</v>
      </c>
      <c r="FK25" s="142">
        <v>75.3</v>
      </c>
      <c r="FL25" s="142">
        <v>15.1</v>
      </c>
      <c r="FM25" s="142">
        <v>42.5</v>
      </c>
      <c r="FN25" s="383">
        <v>68</v>
      </c>
      <c r="FO25" s="383">
        <v>63</v>
      </c>
      <c r="FP25" s="368">
        <v>0.18975332068311199</v>
      </c>
      <c r="FQ25" s="368">
        <v>0.121593453254072</v>
      </c>
      <c r="FR25" s="368">
        <v>2.0852499233363999</v>
      </c>
      <c r="FS25" s="368">
        <v>2.0541245516791702</v>
      </c>
      <c r="FT25" s="134">
        <v>65.256056424409707</v>
      </c>
      <c r="FU25" s="134">
        <v>73.981089012063904</v>
      </c>
      <c r="FV25" s="134">
        <v>9.0997879227592406</v>
      </c>
      <c r="FW25" s="134">
        <v>5.9194781131784104</v>
      </c>
      <c r="FX25" s="134">
        <v>10.828389060905399</v>
      </c>
      <c r="FY25" s="134">
        <v>18.464373464373502</v>
      </c>
      <c r="FZ25" s="134">
        <v>53.469387755101998</v>
      </c>
      <c r="GA25" s="134">
        <v>45.4887218045113</v>
      </c>
      <c r="GB25" s="134">
        <v>100</v>
      </c>
      <c r="GC25" s="134">
        <v>29.629629629629626</v>
      </c>
      <c r="GD25" s="134">
        <v>100</v>
      </c>
      <c r="GE25" s="134">
        <v>100</v>
      </c>
      <c r="GF25" s="134">
        <v>74.074074074074076</v>
      </c>
      <c r="GG25" s="134">
        <v>48.148148148148145</v>
      </c>
      <c r="GH25" s="134">
        <v>100</v>
      </c>
      <c r="GI25" s="134">
        <v>85.18518518518519</v>
      </c>
      <c r="GJ25" s="134">
        <v>3.7037037037037033</v>
      </c>
      <c r="GK25" s="134">
        <v>3.7037037037037033</v>
      </c>
      <c r="GL25" s="134">
        <v>11.111111111111111</v>
      </c>
      <c r="GM25" s="134">
        <v>85.18518518518519</v>
      </c>
      <c r="GN25" s="134">
        <v>62.962962962962962</v>
      </c>
      <c r="GO25" s="134">
        <v>52.941176470588239</v>
      </c>
      <c r="GP25" s="134">
        <v>0</v>
      </c>
      <c r="GQ25" s="134">
        <v>0</v>
      </c>
      <c r="GR25" s="134">
        <v>82.35294117647058</v>
      </c>
      <c r="GS25" s="134">
        <v>35.294117647058826</v>
      </c>
      <c r="GT25" s="142">
        <v>78.688524590163937</v>
      </c>
      <c r="GU25" s="142">
        <v>78.688524590163937</v>
      </c>
      <c r="GV25" s="385" t="s">
        <v>87</v>
      </c>
      <c r="GW25" s="134">
        <v>59.7</v>
      </c>
      <c r="GX25" s="146">
        <v>51.615575810000003</v>
      </c>
      <c r="GY25" s="146">
        <v>22.038111019999999</v>
      </c>
      <c r="GZ25" s="146">
        <v>18.227009110000001</v>
      </c>
      <c r="HA25" s="146">
        <v>8.1193040599999993</v>
      </c>
      <c r="HB25" s="148">
        <v>51.5</v>
      </c>
      <c r="HC25" s="148">
        <v>19.5</v>
      </c>
      <c r="HD25" s="148">
        <v>16.3</v>
      </c>
      <c r="HE25" s="148">
        <v>12.7</v>
      </c>
      <c r="HF25" s="142">
        <v>98.3</v>
      </c>
      <c r="HG25" s="142">
        <v>48</v>
      </c>
      <c r="HH25" s="142">
        <v>6.2</v>
      </c>
      <c r="HI25" s="142">
        <v>60.8</v>
      </c>
      <c r="HJ25" s="142">
        <v>94</v>
      </c>
      <c r="HK25" s="142">
        <v>44.6</v>
      </c>
      <c r="HL25" s="142">
        <v>10</v>
      </c>
      <c r="HM25" s="142">
        <v>48.7</v>
      </c>
      <c r="HN25" s="149">
        <v>29</v>
      </c>
      <c r="HO25" s="149">
        <v>17</v>
      </c>
      <c r="HP25" s="390">
        <v>0.141491022638564</v>
      </c>
      <c r="HQ25" s="390">
        <v>7.5075075075075104E-2</v>
      </c>
      <c r="HR25" s="390">
        <v>1.5096304008329</v>
      </c>
      <c r="HS25" s="390">
        <v>1.3776337115072901</v>
      </c>
      <c r="HT25" s="148">
        <v>76.106194690265497</v>
      </c>
      <c r="HU25" s="148">
        <v>83.063209076174999</v>
      </c>
      <c r="HV25" s="148">
        <v>9.3725604996096799</v>
      </c>
      <c r="HW25" s="148">
        <v>5.4495672142730998</v>
      </c>
      <c r="HX25" s="148">
        <v>13.4546090606962</v>
      </c>
      <c r="HY25" s="148">
        <v>15.285670504794</v>
      </c>
      <c r="HZ25" s="137">
        <v>52.244897959183703</v>
      </c>
      <c r="IA25" s="137">
        <v>39.849624060150397</v>
      </c>
      <c r="IB25" s="134">
        <v>100</v>
      </c>
      <c r="IC25" s="134">
        <v>0</v>
      </c>
      <c r="ID25" s="134">
        <v>3.7037037037037033</v>
      </c>
      <c r="IE25" s="134">
        <v>100</v>
      </c>
      <c r="IF25" s="134">
        <v>77.777777777777786</v>
      </c>
      <c r="IG25" s="134">
        <v>40.74074074074074</v>
      </c>
      <c r="IH25" s="134">
        <v>100</v>
      </c>
      <c r="II25" s="134">
        <v>81.481481481481481</v>
      </c>
      <c r="IJ25" s="134">
        <v>55.555555555555557</v>
      </c>
      <c r="IK25" s="134">
        <v>0</v>
      </c>
      <c r="IL25" s="134">
        <v>11.111111111111111</v>
      </c>
      <c r="IM25" s="134">
        <v>85.18518518518519</v>
      </c>
      <c r="IN25" s="134">
        <v>62.962962962962962</v>
      </c>
      <c r="IO25" s="134">
        <v>47.058823529411761</v>
      </c>
      <c r="IP25" s="134">
        <v>17.647058823529413</v>
      </c>
      <c r="IQ25" s="134">
        <v>0</v>
      </c>
      <c r="IR25" s="134">
        <v>82.35294117647058</v>
      </c>
      <c r="IS25" s="134">
        <v>35.294117647058826</v>
      </c>
      <c r="IT25" s="142">
        <v>78.688524590163937</v>
      </c>
      <c r="IU25" s="134">
        <v>78.688524590163937</v>
      </c>
      <c r="IV25" s="392" t="s">
        <v>87</v>
      </c>
      <c r="IW25" s="137">
        <v>61.7</v>
      </c>
      <c r="IX25" s="134">
        <v>60.327455919999998</v>
      </c>
      <c r="IY25" s="134">
        <v>26.700251890000001</v>
      </c>
      <c r="IZ25" s="134">
        <v>4.6599496220000001</v>
      </c>
      <c r="JA25" s="134">
        <v>8.3123425690000001</v>
      </c>
      <c r="JB25" s="134">
        <v>60.8</v>
      </c>
      <c r="JC25" s="134">
        <v>25.7</v>
      </c>
      <c r="JD25" s="134">
        <v>5.3</v>
      </c>
      <c r="JE25" s="134">
        <v>8.1999999999999993</v>
      </c>
      <c r="JF25" s="134">
        <v>98.9</v>
      </c>
      <c r="JG25" s="134">
        <v>92.7</v>
      </c>
      <c r="JH25" s="134">
        <v>39.9</v>
      </c>
      <c r="JI25" s="134">
        <v>83.7</v>
      </c>
      <c r="JJ25" s="398">
        <v>71</v>
      </c>
      <c r="JK25" s="368">
        <v>0.185596654032153</v>
      </c>
      <c r="JL25" s="368">
        <v>4.6405228758169903</v>
      </c>
      <c r="JM25" s="368">
        <v>84.901960784313701</v>
      </c>
      <c r="JN25" s="368">
        <v>3.9994771925238499</v>
      </c>
      <c r="JO25" s="134">
        <v>26.389376389376402</v>
      </c>
      <c r="JP25" s="134">
        <v>47.368421052631597</v>
      </c>
      <c r="JQ25" s="134">
        <v>100</v>
      </c>
      <c r="JR25" s="134">
        <v>7.4074074074074066</v>
      </c>
      <c r="JS25" s="134">
        <v>18.518518518518519</v>
      </c>
      <c r="JT25" s="134">
        <v>92.592592592592595</v>
      </c>
      <c r="JU25" s="134">
        <v>74.074074074074076</v>
      </c>
      <c r="JV25" s="134">
        <v>48.148148148148145</v>
      </c>
      <c r="JW25" s="134">
        <v>100</v>
      </c>
      <c r="JX25" s="134">
        <v>62.962962962962962</v>
      </c>
      <c r="JY25" s="134">
        <v>92.592592592592595</v>
      </c>
      <c r="JZ25" s="134">
        <v>0</v>
      </c>
      <c r="KA25" s="134">
        <v>11.111111111111111</v>
      </c>
      <c r="KB25" s="134">
        <v>81.481481481481481</v>
      </c>
      <c r="KC25" s="134">
        <v>81.481481481481481</v>
      </c>
      <c r="KD25" s="134">
        <v>63.636363636363633</v>
      </c>
      <c r="KE25" s="134">
        <v>77.272727272727266</v>
      </c>
      <c r="KF25" s="134">
        <v>9.0909090909090917</v>
      </c>
      <c r="KG25" s="134">
        <v>86.36363636363636</v>
      </c>
      <c r="KH25" s="134">
        <v>31.818181818181817</v>
      </c>
      <c r="KI25" s="134">
        <v>75</v>
      </c>
      <c r="KJ25" s="134">
        <v>75</v>
      </c>
      <c r="KK25" s="348" t="s">
        <v>87</v>
      </c>
      <c r="KL25" s="348" t="s">
        <v>87</v>
      </c>
      <c r="KM25" s="349">
        <v>77.900000000000006</v>
      </c>
    </row>
    <row r="26" spans="1:299" ht="18" customHeight="1">
      <c r="A26" s="74"/>
      <c r="B26" s="75" t="s">
        <v>87</v>
      </c>
      <c r="C26" s="75" t="s">
        <v>87</v>
      </c>
      <c r="D26" s="76" t="s">
        <v>106</v>
      </c>
      <c r="E26" s="77" t="s">
        <v>19</v>
      </c>
      <c r="F26" s="78" t="s">
        <v>87</v>
      </c>
      <c r="G26" s="78" t="s">
        <v>87</v>
      </c>
      <c r="H26" s="78" t="s">
        <v>87</v>
      </c>
      <c r="I26" s="78" t="s">
        <v>87</v>
      </c>
      <c r="J26" s="78" t="s">
        <v>87</v>
      </c>
      <c r="K26" s="78" t="s">
        <v>87</v>
      </c>
      <c r="L26" s="78" t="s">
        <v>87</v>
      </c>
      <c r="M26" s="79">
        <v>2098804</v>
      </c>
      <c r="N26" s="80">
        <v>76</v>
      </c>
      <c r="O26" s="80">
        <v>49.6</v>
      </c>
      <c r="P26" s="81">
        <v>84.888000000000005</v>
      </c>
      <c r="Q26" s="81">
        <v>89.838999999999999</v>
      </c>
      <c r="R26" s="80">
        <v>12.323971363386043</v>
      </c>
      <c r="S26" s="80">
        <v>12.194162536385807</v>
      </c>
      <c r="T26" s="82">
        <v>24.518133899771851</v>
      </c>
      <c r="U26" s="82">
        <v>409.549676379441</v>
      </c>
      <c r="V26" s="81">
        <v>329.39585234122001</v>
      </c>
      <c r="W26" s="83">
        <v>67.599999999999994</v>
      </c>
      <c r="X26" s="84">
        <v>68.400000000000006</v>
      </c>
      <c r="Y26" s="81">
        <v>27.900912646675401</v>
      </c>
      <c r="Z26" s="81">
        <v>7.0743405275779399</v>
      </c>
      <c r="AA26" s="78" t="s">
        <v>87</v>
      </c>
      <c r="AB26" s="78" t="s">
        <v>87</v>
      </c>
      <c r="AC26" s="86">
        <v>351.96453065297175</v>
      </c>
      <c r="AD26" s="86">
        <v>335.33139265222599</v>
      </c>
      <c r="AE26" s="81">
        <v>7147.6730500792692</v>
      </c>
      <c r="AF26" s="81">
        <v>6605.8269807872357</v>
      </c>
      <c r="AG26" s="81">
        <v>24.108968726951158</v>
      </c>
      <c r="AH26" s="87">
        <v>2</v>
      </c>
      <c r="AI26" s="87">
        <v>20</v>
      </c>
      <c r="AJ26" s="136">
        <v>1.5246778641550141</v>
      </c>
      <c r="AK26" s="134">
        <v>12.483300012769178</v>
      </c>
      <c r="AL26" s="136">
        <v>40.658394018688718</v>
      </c>
      <c r="AM26" s="134">
        <v>15.9</v>
      </c>
      <c r="AN26" s="134">
        <v>4.5</v>
      </c>
      <c r="AO26" s="136">
        <v>74.802000000000007</v>
      </c>
      <c r="AP26" s="136">
        <v>73.813000000000002</v>
      </c>
      <c r="AQ26" s="134">
        <v>50.877775403653601</v>
      </c>
      <c r="AR26" s="134">
        <v>26.788370194446699</v>
      </c>
      <c r="AS26" s="141">
        <v>37.4</v>
      </c>
      <c r="AT26" s="141">
        <v>60.4</v>
      </c>
      <c r="AU26" s="134">
        <v>11.1</v>
      </c>
      <c r="AV26" s="134">
        <v>7.2</v>
      </c>
      <c r="AW26" s="136">
        <v>87.188999999999993</v>
      </c>
      <c r="AX26" s="136">
        <v>94.007000000000005</v>
      </c>
      <c r="AY26" s="134">
        <v>63.265014515640999</v>
      </c>
      <c r="AZ26" s="134">
        <v>41.742236066923503</v>
      </c>
      <c r="BA26" s="141">
        <v>72.5</v>
      </c>
      <c r="BB26" s="141">
        <v>70.5</v>
      </c>
      <c r="BC26" s="137">
        <v>7.7</v>
      </c>
      <c r="BD26" s="137">
        <v>4.2</v>
      </c>
      <c r="BE26" s="145">
        <v>83.260999999999996</v>
      </c>
      <c r="BF26" s="145">
        <v>88.480999999999995</v>
      </c>
      <c r="BG26" s="137">
        <v>57.983911096021799</v>
      </c>
      <c r="BH26" s="137">
        <v>22.105829405192999</v>
      </c>
      <c r="BI26" s="146">
        <v>74</v>
      </c>
      <c r="BJ26" s="146">
        <v>65</v>
      </c>
      <c r="BK26" s="134">
        <v>9.1</v>
      </c>
      <c r="BL26" s="134">
        <v>89.676893063474097</v>
      </c>
      <c r="BM26" s="150">
        <v>92.5</v>
      </c>
      <c r="BN26" s="6">
        <v>0.77800000000000002</v>
      </c>
      <c r="BO26" s="6">
        <v>0.314</v>
      </c>
      <c r="BP26" s="6">
        <v>0.83099999999999996</v>
      </c>
      <c r="BQ26" s="6">
        <v>0.83499999999999996</v>
      </c>
      <c r="BR26" s="6">
        <v>5.2999999999999999E-2</v>
      </c>
      <c r="BS26" s="6">
        <v>0.251</v>
      </c>
      <c r="BT26" s="6">
        <v>0.82899999999999996</v>
      </c>
      <c r="BU26" s="6">
        <v>0.65100000000000002</v>
      </c>
      <c r="BV26" s="6">
        <v>0.78100000000000003</v>
      </c>
      <c r="BW26" s="6">
        <v>0.76600000000000001</v>
      </c>
      <c r="BX26" s="6">
        <v>0.69799999999999995</v>
      </c>
      <c r="BY26" s="6">
        <v>0.49</v>
      </c>
      <c r="BZ26" s="6">
        <v>0.80400000000000005</v>
      </c>
      <c r="CA26" s="6">
        <v>1</v>
      </c>
      <c r="CB26" s="6">
        <v>0.92900000000000005</v>
      </c>
      <c r="CC26" s="6">
        <v>0.65400000000000003</v>
      </c>
      <c r="CD26" s="6">
        <v>0.26100000000000001</v>
      </c>
      <c r="CE26" s="7">
        <v>8.1999999999999993</v>
      </c>
      <c r="CF26" s="108">
        <v>0.7418356291595728</v>
      </c>
      <c r="CG26" s="6">
        <v>0.69799999999999995</v>
      </c>
      <c r="CH26" s="6">
        <v>0.433</v>
      </c>
      <c r="CI26" s="6">
        <v>0.72799999999999998</v>
      </c>
      <c r="CJ26" s="6">
        <v>0.54500000000000004</v>
      </c>
      <c r="CK26" s="6">
        <v>0.69299999999999995</v>
      </c>
      <c r="CL26" s="6">
        <v>0.29199999999999998</v>
      </c>
      <c r="CM26" s="6">
        <v>0.17799999999999999</v>
      </c>
      <c r="CN26" s="6">
        <v>0.05</v>
      </c>
      <c r="CO26" s="6">
        <v>0.497</v>
      </c>
      <c r="CP26" s="6">
        <v>0.34200000000000003</v>
      </c>
      <c r="CQ26" s="6">
        <v>0.73</v>
      </c>
      <c r="CR26" s="6">
        <v>0.36799999999999999</v>
      </c>
      <c r="CS26" s="6">
        <v>0.69599999999999995</v>
      </c>
      <c r="CT26" s="6">
        <v>0.754</v>
      </c>
      <c r="CU26" s="6">
        <v>0.627</v>
      </c>
      <c r="CV26" s="6">
        <v>0.72499999999999998</v>
      </c>
      <c r="CW26" s="146">
        <v>35.897435899999998</v>
      </c>
      <c r="CX26" s="146">
        <v>21.14552115</v>
      </c>
      <c r="CY26" s="146">
        <v>32.500832500000001</v>
      </c>
      <c r="CZ26" s="146">
        <v>10.456210459999999</v>
      </c>
      <c r="DA26" s="134">
        <v>38.9</v>
      </c>
      <c r="DB26" s="134">
        <v>16</v>
      </c>
      <c r="DC26" s="134">
        <v>34.700000000000003</v>
      </c>
      <c r="DD26" s="134">
        <v>10.4</v>
      </c>
      <c r="DE26" s="141">
        <v>84.3</v>
      </c>
      <c r="DF26" s="141">
        <v>30.8</v>
      </c>
      <c r="DG26" s="141">
        <v>5.4</v>
      </c>
      <c r="DH26" s="141">
        <v>14.5</v>
      </c>
      <c r="DI26" s="141">
        <v>99.5</v>
      </c>
      <c r="DJ26" s="141">
        <v>45</v>
      </c>
      <c r="DK26" s="141">
        <v>12.9</v>
      </c>
      <c r="DL26" s="141">
        <v>31.3</v>
      </c>
      <c r="DM26" s="345">
        <v>13</v>
      </c>
      <c r="DN26" s="345">
        <v>17</v>
      </c>
      <c r="DO26" s="346">
        <v>4.1233189545800603E-2</v>
      </c>
      <c r="DP26" s="346">
        <v>3.4926961559797E-2</v>
      </c>
      <c r="DQ26" s="346">
        <v>2.5390625</v>
      </c>
      <c r="DR26" s="346">
        <v>2.7287319422150902</v>
      </c>
      <c r="DS26" s="347">
        <v>87.6953125</v>
      </c>
      <c r="DT26" s="347">
        <v>88.924558587479893</v>
      </c>
      <c r="DU26" s="347">
        <v>1.6239533113422999</v>
      </c>
      <c r="DV26" s="347">
        <v>1.2799704148090301</v>
      </c>
      <c r="DW26" s="347">
        <v>2.5706862439065601</v>
      </c>
      <c r="DX26" s="347">
        <v>4.7312469092862202</v>
      </c>
      <c r="DY26" s="134">
        <v>54.304635761589402</v>
      </c>
      <c r="DZ26" s="134">
        <v>47.5555555555556</v>
      </c>
      <c r="EA26" s="134">
        <v>97.402597402597408</v>
      </c>
      <c r="EB26" s="134">
        <v>66.666666666666657</v>
      </c>
      <c r="EC26" s="134">
        <v>84</v>
      </c>
      <c r="ED26" s="134">
        <v>49.333333333333336</v>
      </c>
      <c r="EE26" s="134">
        <v>90.666666666666657</v>
      </c>
      <c r="EF26" s="134">
        <v>17.333333333333336</v>
      </c>
      <c r="EG26" s="134">
        <v>96.103896103896105</v>
      </c>
      <c r="EH26" s="134">
        <v>86.486486486486484</v>
      </c>
      <c r="EI26" s="134">
        <v>91.891891891891902</v>
      </c>
      <c r="EJ26" s="134">
        <v>16.216216216216218</v>
      </c>
      <c r="EK26" s="134">
        <v>8.1081081081081088</v>
      </c>
      <c r="EL26" s="134">
        <v>27.027027027027028</v>
      </c>
      <c r="EM26" s="134">
        <v>18.181818181818183</v>
      </c>
      <c r="EN26" s="134">
        <v>85.714285714285708</v>
      </c>
      <c r="EO26" s="134">
        <v>92.857142857142861</v>
      </c>
      <c r="EP26" s="134">
        <v>14.285714285714285</v>
      </c>
      <c r="EQ26" s="134">
        <v>21.428571428571427</v>
      </c>
      <c r="ER26" s="134">
        <v>35.714285714285715</v>
      </c>
      <c r="ES26" s="142">
        <v>81.666666666666671</v>
      </c>
      <c r="ET26" s="141">
        <v>61.666666666666671</v>
      </c>
      <c r="EU26" s="348" t="s">
        <v>87</v>
      </c>
      <c r="EV26" s="348" t="s">
        <v>87</v>
      </c>
      <c r="EW26" s="349">
        <v>66.8</v>
      </c>
      <c r="EX26" s="146">
        <v>41.867546310000002</v>
      </c>
      <c r="EY26" s="146">
        <v>29.358030960000001</v>
      </c>
      <c r="EZ26" s="146">
        <v>20.984521699999998</v>
      </c>
      <c r="FA26" s="146">
        <v>7.7899010400000002</v>
      </c>
      <c r="FB26" s="134">
        <v>44.7</v>
      </c>
      <c r="FC26" s="134">
        <v>28.8</v>
      </c>
      <c r="FD26" s="134">
        <v>18.7</v>
      </c>
      <c r="FE26" s="134">
        <v>7.8</v>
      </c>
      <c r="FF26" s="141">
        <v>99.1</v>
      </c>
      <c r="FG26" s="141">
        <v>75.099999999999994</v>
      </c>
      <c r="FH26" s="141">
        <v>16.399999999999999</v>
      </c>
      <c r="FI26" s="141">
        <v>54.3</v>
      </c>
      <c r="FJ26" s="141">
        <v>97.6</v>
      </c>
      <c r="FK26" s="141">
        <v>76.8</v>
      </c>
      <c r="FL26" s="141">
        <v>17.899999999999999</v>
      </c>
      <c r="FM26" s="141">
        <v>48.2</v>
      </c>
      <c r="FN26" s="383">
        <v>166</v>
      </c>
      <c r="FO26" s="383">
        <v>148</v>
      </c>
      <c r="FP26" s="368">
        <v>0.28383346157134298</v>
      </c>
      <c r="FQ26" s="368">
        <v>0.17132405713888799</v>
      </c>
      <c r="FR26" s="368">
        <v>3.11211098612673</v>
      </c>
      <c r="FS26" s="368">
        <v>2.6700342774670802</v>
      </c>
      <c r="FT26" s="134">
        <v>71.034870641169903</v>
      </c>
      <c r="FU26" s="134">
        <v>75.157856756269197</v>
      </c>
      <c r="FV26" s="134">
        <v>9.1202872531418304</v>
      </c>
      <c r="FW26" s="134">
        <v>6.4165489778436298</v>
      </c>
      <c r="FX26" s="134">
        <v>5.9038468759387204</v>
      </c>
      <c r="FY26" s="134">
        <v>10.5417693418746</v>
      </c>
      <c r="FZ26" s="134">
        <v>48.178807947019898</v>
      </c>
      <c r="GA26" s="134">
        <v>42.6666666666667</v>
      </c>
      <c r="GB26" s="134">
        <v>100</v>
      </c>
      <c r="GC26" s="134">
        <v>49.350649350649348</v>
      </c>
      <c r="GD26" s="134">
        <v>98.701298701298697</v>
      </c>
      <c r="GE26" s="134">
        <v>77.922077922077932</v>
      </c>
      <c r="GF26" s="134">
        <v>89.610389610389603</v>
      </c>
      <c r="GG26" s="134">
        <v>29.870129870129869</v>
      </c>
      <c r="GH26" s="134">
        <v>97.402597402597408</v>
      </c>
      <c r="GI26" s="134">
        <v>92</v>
      </c>
      <c r="GJ26" s="134">
        <v>9.3333333333333339</v>
      </c>
      <c r="GK26" s="134">
        <v>13.333333333333334</v>
      </c>
      <c r="GL26" s="134">
        <v>5.3333333333333339</v>
      </c>
      <c r="GM26" s="134">
        <v>60</v>
      </c>
      <c r="GN26" s="134">
        <v>32.467532467532465</v>
      </c>
      <c r="GO26" s="134">
        <v>96</v>
      </c>
      <c r="GP26" s="134">
        <v>12</v>
      </c>
      <c r="GQ26" s="134">
        <v>16</v>
      </c>
      <c r="GR26" s="134">
        <v>16</v>
      </c>
      <c r="GS26" s="134">
        <v>40</v>
      </c>
      <c r="GT26" s="142">
        <v>81.967213114754102</v>
      </c>
      <c r="GU26" s="142">
        <v>62.295081967213115</v>
      </c>
      <c r="GV26" s="385" t="s">
        <v>87</v>
      </c>
      <c r="GW26" s="134">
        <v>54.5</v>
      </c>
      <c r="GX26" s="146">
        <v>56.790708700000003</v>
      </c>
      <c r="GY26" s="146">
        <v>20.597297940000001</v>
      </c>
      <c r="GZ26" s="146">
        <v>15.169471440000001</v>
      </c>
      <c r="HA26" s="146">
        <v>7.4425219250000003</v>
      </c>
      <c r="HB26" s="148">
        <v>58</v>
      </c>
      <c r="HC26" s="148">
        <v>17.899999999999999</v>
      </c>
      <c r="HD26" s="148">
        <v>15.9</v>
      </c>
      <c r="HE26" s="148">
        <v>8.1999999999999993</v>
      </c>
      <c r="HF26" s="388">
        <v>99.7</v>
      </c>
      <c r="HG26" s="388">
        <v>52.5</v>
      </c>
      <c r="HH26" s="388">
        <v>8</v>
      </c>
      <c r="HI26" s="388">
        <v>35.6</v>
      </c>
      <c r="HJ26" s="388">
        <v>95.2</v>
      </c>
      <c r="HK26" s="388">
        <v>51.5</v>
      </c>
      <c r="HL26" s="388">
        <v>5.6</v>
      </c>
      <c r="HM26" s="388">
        <v>23.5</v>
      </c>
      <c r="HN26" s="149">
        <v>39</v>
      </c>
      <c r="HO26" s="149">
        <v>10</v>
      </c>
      <c r="HP26" s="390">
        <v>0.163487738419619</v>
      </c>
      <c r="HQ26" s="390">
        <v>3.70205834443951E-2</v>
      </c>
      <c r="HR26" s="390">
        <v>1.56815440289505</v>
      </c>
      <c r="HS26" s="390">
        <v>0.49091801669121299</v>
      </c>
      <c r="HT26" s="148">
        <v>82.549256131885798</v>
      </c>
      <c r="HU26" s="148">
        <v>89.936180657830107</v>
      </c>
      <c r="HV26" s="148">
        <v>10.4254873192203</v>
      </c>
      <c r="HW26" s="148">
        <v>7.5410928476232799</v>
      </c>
      <c r="HX26" s="148">
        <v>6.49473158970138</v>
      </c>
      <c r="HY26" s="148">
        <v>7.1848290598290596</v>
      </c>
      <c r="HZ26" s="137">
        <v>48.675496688741703</v>
      </c>
      <c r="IA26" s="137">
        <v>38.2222222222222</v>
      </c>
      <c r="IB26" s="134">
        <v>98.701298701298697</v>
      </c>
      <c r="IC26" s="134">
        <v>3.9473684210526314</v>
      </c>
      <c r="ID26" s="134">
        <v>5.2631578947368416</v>
      </c>
      <c r="IE26" s="134">
        <v>46.05263157894737</v>
      </c>
      <c r="IF26" s="134">
        <v>84.210526315789465</v>
      </c>
      <c r="IG26" s="134">
        <v>17.105263157894736</v>
      </c>
      <c r="IH26" s="134">
        <v>88.311688311688314</v>
      </c>
      <c r="II26" s="134">
        <v>88.235294117647058</v>
      </c>
      <c r="IJ26" s="134">
        <v>16.176470588235293</v>
      </c>
      <c r="IK26" s="134">
        <v>4.4117647058823533</v>
      </c>
      <c r="IL26" s="134">
        <v>7.3529411764705888</v>
      </c>
      <c r="IM26" s="134">
        <v>57.352941176470587</v>
      </c>
      <c r="IN26" s="134">
        <v>32.467532467532465</v>
      </c>
      <c r="IO26" s="134">
        <v>68</v>
      </c>
      <c r="IP26" s="134">
        <v>28.000000000000004</v>
      </c>
      <c r="IQ26" s="134">
        <v>0</v>
      </c>
      <c r="IR26" s="134">
        <v>48</v>
      </c>
      <c r="IS26" s="134">
        <v>40</v>
      </c>
      <c r="IT26" s="142">
        <v>81.967213114754102</v>
      </c>
      <c r="IU26" s="134">
        <v>62.295081967213115</v>
      </c>
      <c r="IV26" s="392" t="s">
        <v>87</v>
      </c>
      <c r="IW26" s="137">
        <v>56.5</v>
      </c>
      <c r="IX26" s="146">
        <v>54.204793029999998</v>
      </c>
      <c r="IY26" s="146">
        <v>29.019607839999999</v>
      </c>
      <c r="IZ26" s="146">
        <v>5.1851851849999999</v>
      </c>
      <c r="JA26" s="146">
        <v>11.590413939999999</v>
      </c>
      <c r="JB26" s="134">
        <v>59</v>
      </c>
      <c r="JC26" s="134">
        <v>26.7</v>
      </c>
      <c r="JD26" s="134">
        <v>5.6</v>
      </c>
      <c r="JE26" s="134">
        <v>8.6999999999999993</v>
      </c>
      <c r="JF26" s="146">
        <v>99.3</v>
      </c>
      <c r="JG26" s="146">
        <v>90.7</v>
      </c>
      <c r="JH26" s="146">
        <v>42.3</v>
      </c>
      <c r="JI26" s="146">
        <v>83.2</v>
      </c>
      <c r="JJ26" s="398">
        <v>124</v>
      </c>
      <c r="JK26" s="368">
        <v>0.29682114132516302</v>
      </c>
      <c r="JL26" s="368">
        <v>3.4753363228699601</v>
      </c>
      <c r="JM26" s="368">
        <v>93.75</v>
      </c>
      <c r="JN26" s="368">
        <v>8.5407889697433905</v>
      </c>
      <c r="JO26" s="134">
        <v>16.007973611144099</v>
      </c>
      <c r="JP26" s="134">
        <v>40.4444444444444</v>
      </c>
      <c r="JQ26" s="134">
        <v>100</v>
      </c>
      <c r="JR26" s="134">
        <v>23.376623376623375</v>
      </c>
      <c r="JS26" s="134">
        <v>22.077922077922079</v>
      </c>
      <c r="JT26" s="134">
        <v>27.27272727272727</v>
      </c>
      <c r="JU26" s="134">
        <v>89.610389610389603</v>
      </c>
      <c r="JV26" s="134">
        <v>38.961038961038966</v>
      </c>
      <c r="JW26" s="134">
        <v>97.402597402597408</v>
      </c>
      <c r="JX26" s="134">
        <v>73.333333333333329</v>
      </c>
      <c r="JY26" s="134">
        <v>82.666666666666671</v>
      </c>
      <c r="JZ26" s="134">
        <v>4</v>
      </c>
      <c r="KA26" s="134">
        <v>13.333333333333334</v>
      </c>
      <c r="KB26" s="134">
        <v>16</v>
      </c>
      <c r="KC26" s="134">
        <v>72.727272727272734</v>
      </c>
      <c r="KD26" s="134">
        <v>89.285714285714292</v>
      </c>
      <c r="KE26" s="134">
        <v>33.928571428571431</v>
      </c>
      <c r="KF26" s="134">
        <v>32.142857142857146</v>
      </c>
      <c r="KG26" s="134">
        <v>60.714285714285708</v>
      </c>
      <c r="KH26" s="134">
        <v>35.714285714285715</v>
      </c>
      <c r="KI26" s="134">
        <v>82.8125</v>
      </c>
      <c r="KJ26" s="134">
        <v>64.0625</v>
      </c>
      <c r="KK26" s="348" t="s">
        <v>87</v>
      </c>
      <c r="KL26" s="348" t="s">
        <v>87</v>
      </c>
      <c r="KM26" s="349">
        <v>66.8</v>
      </c>
    </row>
    <row r="27" spans="1:299" ht="18" customHeight="1">
      <c r="A27" s="74"/>
      <c r="B27" s="75" t="s">
        <v>87</v>
      </c>
      <c r="C27" s="75" t="s">
        <v>87</v>
      </c>
      <c r="D27" s="76" t="s">
        <v>107</v>
      </c>
      <c r="E27" s="77" t="s">
        <v>20</v>
      </c>
      <c r="F27" s="78" t="s">
        <v>87</v>
      </c>
      <c r="G27" s="78" t="s">
        <v>87</v>
      </c>
      <c r="H27" s="78" t="s">
        <v>87</v>
      </c>
      <c r="I27" s="78" t="s">
        <v>87</v>
      </c>
      <c r="J27" s="78" t="s">
        <v>87</v>
      </c>
      <c r="K27" s="78" t="s">
        <v>87</v>
      </c>
      <c r="L27" s="78" t="s">
        <v>87</v>
      </c>
      <c r="M27" s="79">
        <v>2031903</v>
      </c>
      <c r="N27" s="80">
        <v>86.3</v>
      </c>
      <c r="O27" s="80">
        <v>55.5</v>
      </c>
      <c r="P27" s="81">
        <v>95.625</v>
      </c>
      <c r="Q27" s="81">
        <v>98.927000000000007</v>
      </c>
      <c r="R27" s="80">
        <v>14.057757349752839</v>
      </c>
      <c r="S27" s="80">
        <v>8.9324429797935991</v>
      </c>
      <c r="T27" s="82">
        <v>22.99020032954644</v>
      </c>
      <c r="U27" s="82">
        <v>440.04691927177299</v>
      </c>
      <c r="V27" s="81">
        <v>340.420713354881</v>
      </c>
      <c r="W27" s="85" t="s">
        <v>88</v>
      </c>
      <c r="X27" s="88" t="s">
        <v>88</v>
      </c>
      <c r="Y27" s="81">
        <v>28.4931506849315</v>
      </c>
      <c r="Z27" s="81">
        <v>6.6831683168316802</v>
      </c>
      <c r="AA27" s="78" t="s">
        <v>87</v>
      </c>
      <c r="AB27" s="78" t="s">
        <v>87</v>
      </c>
      <c r="AC27" s="86">
        <v>272.78631878851223</v>
      </c>
      <c r="AD27" s="86">
        <v>256.73031270892994</v>
      </c>
      <c r="AE27" s="81">
        <v>7990.4528164563708</v>
      </c>
      <c r="AF27" s="81">
        <v>7234.0358909195556</v>
      </c>
      <c r="AG27" s="81">
        <v>10.974933350656995</v>
      </c>
      <c r="AH27" s="87">
        <v>0</v>
      </c>
      <c r="AI27" s="87">
        <v>9</v>
      </c>
      <c r="AJ27" s="136">
        <v>0.68900926865111178</v>
      </c>
      <c r="AK27" s="134">
        <v>12.795886417806361</v>
      </c>
      <c r="AL27" s="136">
        <v>43.683482922167045</v>
      </c>
      <c r="AM27" s="134">
        <v>20.7</v>
      </c>
      <c r="AN27" s="134">
        <v>6.1</v>
      </c>
      <c r="AO27" s="136">
        <v>96.97</v>
      </c>
      <c r="AP27" s="136">
        <v>90.888999999999996</v>
      </c>
      <c r="AQ27" s="134">
        <v>63.179752988153297</v>
      </c>
      <c r="AR27" s="134">
        <v>24.552285582629601</v>
      </c>
      <c r="AS27" s="143" t="s">
        <v>88</v>
      </c>
      <c r="AT27" s="143" t="s">
        <v>88</v>
      </c>
      <c r="AU27" s="134">
        <v>12.3</v>
      </c>
      <c r="AV27" s="134">
        <v>7.9</v>
      </c>
      <c r="AW27" s="136">
        <v>96.141000000000005</v>
      </c>
      <c r="AX27" s="136">
        <v>103.542</v>
      </c>
      <c r="AY27" s="134">
        <v>76.255894460803404</v>
      </c>
      <c r="AZ27" s="134">
        <v>49.4161552014588</v>
      </c>
      <c r="BA27" s="143" t="s">
        <v>88</v>
      </c>
      <c r="BB27" s="143" t="s">
        <v>88</v>
      </c>
      <c r="BC27" s="137">
        <v>12.2</v>
      </c>
      <c r="BD27" s="137">
        <v>5.7</v>
      </c>
      <c r="BE27" s="145">
        <v>108.586</v>
      </c>
      <c r="BF27" s="145">
        <v>112.374</v>
      </c>
      <c r="BG27" s="137">
        <v>71.624774702273498</v>
      </c>
      <c r="BH27" s="137">
        <v>26.9174624270481</v>
      </c>
      <c r="BI27" s="147" t="s">
        <v>88</v>
      </c>
      <c r="BJ27" s="147" t="s">
        <v>88</v>
      </c>
      <c r="BK27" s="134">
        <v>9</v>
      </c>
      <c r="BL27" s="134">
        <v>90.215732676377399</v>
      </c>
      <c r="BM27" s="151" t="s">
        <v>88</v>
      </c>
      <c r="BN27" s="6">
        <v>0.78600000000000003</v>
      </c>
      <c r="BO27" s="6">
        <v>0.39600000000000002</v>
      </c>
      <c r="BP27" s="6">
        <v>0.70399999999999996</v>
      </c>
      <c r="BQ27" s="6">
        <v>0.75700000000000001</v>
      </c>
      <c r="BR27" s="6">
        <v>3.5999999999999997E-2</v>
      </c>
      <c r="BS27" s="6">
        <v>0.22700000000000001</v>
      </c>
      <c r="BT27" s="6">
        <v>0.77900000000000003</v>
      </c>
      <c r="BU27" s="6">
        <v>0.60399999999999998</v>
      </c>
      <c r="BV27" s="6">
        <v>0.67200000000000004</v>
      </c>
      <c r="BW27" s="6">
        <v>0.76400000000000001</v>
      </c>
      <c r="BX27" s="6">
        <v>0.72499999999999998</v>
      </c>
      <c r="BY27" s="6">
        <v>0.45200000000000001</v>
      </c>
      <c r="BZ27" s="6">
        <v>0.76300000000000001</v>
      </c>
      <c r="CA27" s="6">
        <v>0.92200000000000004</v>
      </c>
      <c r="CB27" s="6">
        <v>0.88</v>
      </c>
      <c r="CC27" s="6">
        <v>0.70899999999999996</v>
      </c>
      <c r="CD27" s="6">
        <v>0.249</v>
      </c>
      <c r="CE27" s="7">
        <v>7.9</v>
      </c>
      <c r="CF27" s="108">
        <v>0.68344211611130201</v>
      </c>
      <c r="CG27" s="6">
        <v>0.69499999999999995</v>
      </c>
      <c r="CH27" s="6">
        <v>0.49399999999999999</v>
      </c>
      <c r="CI27" s="6">
        <v>0.83599999999999997</v>
      </c>
      <c r="CJ27" s="6">
        <v>0.497</v>
      </c>
      <c r="CK27" s="6">
        <v>0.63</v>
      </c>
      <c r="CL27" s="6">
        <v>0.315</v>
      </c>
      <c r="CM27" s="6">
        <v>0.17399999999999999</v>
      </c>
      <c r="CN27" s="6">
        <v>8.2000000000000003E-2</v>
      </c>
      <c r="CO27" s="6">
        <v>0.46700000000000003</v>
      </c>
      <c r="CP27" s="6">
        <v>0.28699999999999998</v>
      </c>
      <c r="CQ27" s="6">
        <v>0.752</v>
      </c>
      <c r="CR27" s="6">
        <v>0.45600000000000002</v>
      </c>
      <c r="CS27" s="6">
        <v>0.54</v>
      </c>
      <c r="CT27" s="6">
        <v>0.70599999999999996</v>
      </c>
      <c r="CU27" s="6">
        <v>0.59699999999999998</v>
      </c>
      <c r="CV27" s="6">
        <v>0.66600000000000004</v>
      </c>
      <c r="CW27" s="147" t="s">
        <v>88</v>
      </c>
      <c r="CX27" s="147" t="s">
        <v>88</v>
      </c>
      <c r="CY27" s="147" t="s">
        <v>88</v>
      </c>
      <c r="CZ27" s="147" t="s">
        <v>88</v>
      </c>
      <c r="DA27" s="134">
        <v>31.9</v>
      </c>
      <c r="DB27" s="134">
        <v>19.7</v>
      </c>
      <c r="DC27" s="134">
        <v>37.700000000000003</v>
      </c>
      <c r="DD27" s="134">
        <v>10.8</v>
      </c>
      <c r="DE27" s="143" t="s">
        <v>88</v>
      </c>
      <c r="DF27" s="143" t="s">
        <v>88</v>
      </c>
      <c r="DG27" s="143" t="s">
        <v>88</v>
      </c>
      <c r="DH27" s="143" t="s">
        <v>88</v>
      </c>
      <c r="DI27" s="143" t="s">
        <v>88</v>
      </c>
      <c r="DJ27" s="143" t="s">
        <v>88</v>
      </c>
      <c r="DK27" s="143" t="s">
        <v>88</v>
      </c>
      <c r="DL27" s="143" t="s">
        <v>88</v>
      </c>
      <c r="DM27" s="345">
        <v>32</v>
      </c>
      <c r="DN27" s="345">
        <v>18</v>
      </c>
      <c r="DO27" s="346">
        <v>5.9413293724470899E-2</v>
      </c>
      <c r="DP27" s="346">
        <v>2.2768670309653901E-2</v>
      </c>
      <c r="DQ27" s="346">
        <v>3.7037037037037002</v>
      </c>
      <c r="DR27" s="346">
        <v>1.7543859649122799</v>
      </c>
      <c r="DS27" s="347">
        <v>89.814814814814795</v>
      </c>
      <c r="DT27" s="347">
        <v>92.7875243664717</v>
      </c>
      <c r="DU27" s="347">
        <v>1.60415893056071</v>
      </c>
      <c r="DV27" s="347">
        <v>1.2978142076502699</v>
      </c>
      <c r="DW27" s="347">
        <v>5.0786691496693397</v>
      </c>
      <c r="DX27" s="347">
        <v>9.3119335510804397</v>
      </c>
      <c r="DY27" s="134">
        <v>52.9513888888889</v>
      </c>
      <c r="DZ27" s="134">
        <v>41.871165644171803</v>
      </c>
      <c r="EA27" s="134">
        <v>100</v>
      </c>
      <c r="EB27" s="134">
        <v>95.238095238095227</v>
      </c>
      <c r="EC27" s="134">
        <v>100</v>
      </c>
      <c r="ED27" s="134">
        <v>52.380952380952387</v>
      </c>
      <c r="EE27" s="134">
        <v>100</v>
      </c>
      <c r="EF27" s="134">
        <v>11.904761904761903</v>
      </c>
      <c r="EG27" s="134">
        <v>97.61904761904762</v>
      </c>
      <c r="EH27" s="134">
        <v>75.609756097560975</v>
      </c>
      <c r="EI27" s="134">
        <v>7.3170731707317067</v>
      </c>
      <c r="EJ27" s="134">
        <v>14.634146341463413</v>
      </c>
      <c r="EK27" s="134">
        <v>0</v>
      </c>
      <c r="EL27" s="134">
        <v>53.658536585365859</v>
      </c>
      <c r="EM27" s="134">
        <v>28.571428571428569</v>
      </c>
      <c r="EN27" s="134">
        <v>66.666666666666657</v>
      </c>
      <c r="EO27" s="134">
        <v>25</v>
      </c>
      <c r="EP27" s="134">
        <v>33.333333333333329</v>
      </c>
      <c r="EQ27" s="134">
        <v>8.3333333333333321</v>
      </c>
      <c r="ER27" s="134">
        <v>83.333333333333343</v>
      </c>
      <c r="ES27" s="142">
        <v>70</v>
      </c>
      <c r="ET27" s="141">
        <v>70</v>
      </c>
      <c r="EU27" s="348" t="s">
        <v>87</v>
      </c>
      <c r="EV27" s="348" t="s">
        <v>87</v>
      </c>
      <c r="EW27" s="349">
        <v>61.2</v>
      </c>
      <c r="EX27" s="147" t="s">
        <v>88</v>
      </c>
      <c r="EY27" s="147" t="s">
        <v>88</v>
      </c>
      <c r="EZ27" s="147" t="s">
        <v>88</v>
      </c>
      <c r="FA27" s="147" t="s">
        <v>88</v>
      </c>
      <c r="FB27" s="134">
        <v>43.9</v>
      </c>
      <c r="FC27" s="134">
        <v>30.6</v>
      </c>
      <c r="FD27" s="134">
        <v>19</v>
      </c>
      <c r="FE27" s="134">
        <v>6.5</v>
      </c>
      <c r="FF27" s="143" t="s">
        <v>88</v>
      </c>
      <c r="FG27" s="143" t="s">
        <v>88</v>
      </c>
      <c r="FH27" s="143" t="s">
        <v>88</v>
      </c>
      <c r="FI27" s="143" t="s">
        <v>88</v>
      </c>
      <c r="FJ27" s="143" t="s">
        <v>88</v>
      </c>
      <c r="FK27" s="143" t="s">
        <v>88</v>
      </c>
      <c r="FL27" s="143" t="s">
        <v>88</v>
      </c>
      <c r="FM27" s="143" t="s">
        <v>88</v>
      </c>
      <c r="FN27" s="383">
        <v>157</v>
      </c>
      <c r="FO27" s="383">
        <v>115</v>
      </c>
      <c r="FP27" s="368">
        <v>0.30825414277860702</v>
      </c>
      <c r="FQ27" s="368">
        <v>0.15156107911488301</v>
      </c>
      <c r="FR27" s="368">
        <v>3.1538770590598602</v>
      </c>
      <c r="FS27" s="368">
        <v>2.2867369258301902</v>
      </c>
      <c r="FT27" s="134">
        <v>75.4118119726798</v>
      </c>
      <c r="FU27" s="134">
        <v>77.928017498508694</v>
      </c>
      <c r="FV27" s="134">
        <v>9.7738160684834696</v>
      </c>
      <c r="FW27" s="134">
        <v>6.6278318858152003</v>
      </c>
      <c r="FX27" s="134">
        <v>6.17744671075463</v>
      </c>
      <c r="FY27" s="134">
        <v>11.789588034964501</v>
      </c>
      <c r="FZ27" s="134">
        <v>46.5277777777778</v>
      </c>
      <c r="GA27" s="134">
        <v>36.963190184049097</v>
      </c>
      <c r="GB27" s="134">
        <v>100</v>
      </c>
      <c r="GC27" s="134">
        <v>90.476190476190482</v>
      </c>
      <c r="GD27" s="134">
        <v>100</v>
      </c>
      <c r="GE27" s="134">
        <v>61.904761904761905</v>
      </c>
      <c r="GF27" s="134">
        <v>97.61904761904762</v>
      </c>
      <c r="GG27" s="134">
        <v>40.476190476190474</v>
      </c>
      <c r="GH27" s="134">
        <v>88.095238095238088</v>
      </c>
      <c r="GI27" s="134">
        <v>78.378378378378372</v>
      </c>
      <c r="GJ27" s="134">
        <v>0</v>
      </c>
      <c r="GK27" s="134">
        <v>45.945945945945951</v>
      </c>
      <c r="GL27" s="134">
        <v>0</v>
      </c>
      <c r="GM27" s="134">
        <v>67.567567567567565</v>
      </c>
      <c r="GN27" s="134">
        <v>40.476190476190474</v>
      </c>
      <c r="GO27" s="134">
        <v>82.35294117647058</v>
      </c>
      <c r="GP27" s="134">
        <v>11.76470588235294</v>
      </c>
      <c r="GQ27" s="134">
        <v>29.411764705882355</v>
      </c>
      <c r="GR27" s="134">
        <v>5.8823529411764701</v>
      </c>
      <c r="GS27" s="134">
        <v>100</v>
      </c>
      <c r="GT27" s="142">
        <v>70.491803278688522</v>
      </c>
      <c r="GU27" s="142">
        <v>70.491803278688522</v>
      </c>
      <c r="GV27" s="385" t="s">
        <v>87</v>
      </c>
      <c r="GW27" s="134">
        <v>56.3</v>
      </c>
      <c r="GX27" s="147" t="s">
        <v>88</v>
      </c>
      <c r="GY27" s="147" t="s">
        <v>88</v>
      </c>
      <c r="GZ27" s="147" t="s">
        <v>88</v>
      </c>
      <c r="HA27" s="147" t="s">
        <v>88</v>
      </c>
      <c r="HB27" s="148">
        <v>53.9</v>
      </c>
      <c r="HC27" s="148">
        <v>20.8</v>
      </c>
      <c r="HD27" s="148">
        <v>19.399999999999999</v>
      </c>
      <c r="HE27" s="148">
        <v>5.9</v>
      </c>
      <c r="HF27" s="389" t="s">
        <v>88</v>
      </c>
      <c r="HG27" s="389" t="s">
        <v>88</v>
      </c>
      <c r="HH27" s="389" t="s">
        <v>88</v>
      </c>
      <c r="HI27" s="389" t="s">
        <v>88</v>
      </c>
      <c r="HJ27" s="389" t="s">
        <v>88</v>
      </c>
      <c r="HK27" s="389" t="s">
        <v>88</v>
      </c>
      <c r="HL27" s="389" t="s">
        <v>88</v>
      </c>
      <c r="HM27" s="389" t="s">
        <v>88</v>
      </c>
      <c r="HN27" s="149">
        <v>60</v>
      </c>
      <c r="HO27" s="149">
        <v>30</v>
      </c>
      <c r="HP27" s="390">
        <v>0.21599827201382399</v>
      </c>
      <c r="HQ27" s="390">
        <v>9.4046835323991398E-2</v>
      </c>
      <c r="HR27" s="390">
        <v>2.25818592397441</v>
      </c>
      <c r="HS27" s="390">
        <v>1.3060513713539399</v>
      </c>
      <c r="HT27" s="148">
        <v>86.187429431689907</v>
      </c>
      <c r="HU27" s="148">
        <v>91.467131040487601</v>
      </c>
      <c r="HV27" s="148">
        <v>9.5651234790121702</v>
      </c>
      <c r="HW27" s="148">
        <v>7.2008526913069399</v>
      </c>
      <c r="HX27" s="148">
        <v>8.3995124718291496</v>
      </c>
      <c r="HY27" s="148">
        <v>9.0800960359474008</v>
      </c>
      <c r="HZ27" s="137">
        <v>45.3125</v>
      </c>
      <c r="IA27" s="137">
        <v>31.9018404907975</v>
      </c>
      <c r="IB27" s="134">
        <v>100</v>
      </c>
      <c r="IC27" s="134">
        <v>4.7619047619047619</v>
      </c>
      <c r="ID27" s="134">
        <v>4.7619047619047619</v>
      </c>
      <c r="IE27" s="134">
        <v>59.523809523809526</v>
      </c>
      <c r="IF27" s="134">
        <v>97.61904761904762</v>
      </c>
      <c r="IG27" s="134">
        <v>21.428571428571427</v>
      </c>
      <c r="IH27" s="134">
        <v>95.238095238095227</v>
      </c>
      <c r="II27" s="134">
        <v>50</v>
      </c>
      <c r="IJ27" s="134">
        <v>15</v>
      </c>
      <c r="IK27" s="134">
        <v>0</v>
      </c>
      <c r="IL27" s="134">
        <v>0</v>
      </c>
      <c r="IM27" s="134">
        <v>62.5</v>
      </c>
      <c r="IN27" s="134">
        <v>38.095238095238095</v>
      </c>
      <c r="IO27" s="134">
        <v>68.75</v>
      </c>
      <c r="IP27" s="134">
        <v>25</v>
      </c>
      <c r="IQ27" s="134">
        <v>6.25</v>
      </c>
      <c r="IR27" s="134">
        <v>6.25</v>
      </c>
      <c r="IS27" s="134">
        <v>87.5</v>
      </c>
      <c r="IT27" s="142">
        <v>70.491803278688522</v>
      </c>
      <c r="IU27" s="134">
        <v>70.491803278688522</v>
      </c>
      <c r="IV27" s="392" t="s">
        <v>87</v>
      </c>
      <c r="IW27" s="137">
        <v>58.6</v>
      </c>
      <c r="IX27" s="147" t="s">
        <v>88</v>
      </c>
      <c r="IY27" s="147" t="s">
        <v>88</v>
      </c>
      <c r="IZ27" s="147" t="s">
        <v>88</v>
      </c>
      <c r="JA27" s="147" t="s">
        <v>88</v>
      </c>
      <c r="JB27" s="134">
        <v>59.8</v>
      </c>
      <c r="JC27" s="134">
        <v>25.2</v>
      </c>
      <c r="JD27" s="134">
        <v>6</v>
      </c>
      <c r="JE27" s="134">
        <v>9.1</v>
      </c>
      <c r="JF27" s="147" t="s">
        <v>88</v>
      </c>
      <c r="JG27" s="147" t="s">
        <v>88</v>
      </c>
      <c r="JH27" s="147" t="s">
        <v>88</v>
      </c>
      <c r="JI27" s="147" t="s">
        <v>88</v>
      </c>
      <c r="JJ27" s="398">
        <v>176</v>
      </c>
      <c r="JK27" s="368">
        <v>0.26437541308658302</v>
      </c>
      <c r="JL27" s="368">
        <v>3.47826086956522</v>
      </c>
      <c r="JM27" s="368">
        <v>92.885375494071099</v>
      </c>
      <c r="JN27" s="368">
        <v>7.6007931262392603</v>
      </c>
      <c r="JO27" s="134">
        <v>21.234188699742099</v>
      </c>
      <c r="JP27" s="134">
        <v>37.116564417177898</v>
      </c>
      <c r="JQ27" s="134">
        <v>100</v>
      </c>
      <c r="JR27" s="134">
        <v>42.857142857142854</v>
      </c>
      <c r="JS27" s="134">
        <v>42.857142857142854</v>
      </c>
      <c r="JT27" s="134">
        <v>38.095238095238095</v>
      </c>
      <c r="JU27" s="134">
        <v>97.61904761904762</v>
      </c>
      <c r="JV27" s="134">
        <v>54.761904761904766</v>
      </c>
      <c r="JW27" s="134">
        <v>95.238095238095227</v>
      </c>
      <c r="JX27" s="134">
        <v>42.5</v>
      </c>
      <c r="JY27" s="134">
        <v>60</v>
      </c>
      <c r="JZ27" s="134">
        <v>0</v>
      </c>
      <c r="KA27" s="134">
        <v>5</v>
      </c>
      <c r="KB27" s="134">
        <v>57.499999999999993</v>
      </c>
      <c r="KC27" s="134">
        <v>59.523809523809526</v>
      </c>
      <c r="KD27" s="134">
        <v>64</v>
      </c>
      <c r="KE27" s="134">
        <v>64</v>
      </c>
      <c r="KF27" s="134">
        <v>4</v>
      </c>
      <c r="KG27" s="134">
        <v>60</v>
      </c>
      <c r="KH27" s="134">
        <v>52</v>
      </c>
      <c r="KI27" s="134">
        <v>67.1875</v>
      </c>
      <c r="KJ27" s="134">
        <v>67.1875</v>
      </c>
      <c r="KK27" s="348" t="s">
        <v>87</v>
      </c>
      <c r="KL27" s="348" t="s">
        <v>87</v>
      </c>
      <c r="KM27" s="349">
        <v>61.2</v>
      </c>
    </row>
    <row r="28" spans="1:299" ht="18" customHeight="1">
      <c r="A28" s="74"/>
      <c r="B28" s="75" t="s">
        <v>87</v>
      </c>
      <c r="C28" s="75" t="s">
        <v>87</v>
      </c>
      <c r="D28" s="76" t="s">
        <v>108</v>
      </c>
      <c r="E28" s="77" t="s">
        <v>129</v>
      </c>
      <c r="F28" s="78" t="s">
        <v>87</v>
      </c>
      <c r="G28" s="78" t="s">
        <v>87</v>
      </c>
      <c r="H28" s="78" t="s">
        <v>87</v>
      </c>
      <c r="I28" s="78" t="s">
        <v>87</v>
      </c>
      <c r="J28" s="78" t="s">
        <v>87</v>
      </c>
      <c r="K28" s="78" t="s">
        <v>87</v>
      </c>
      <c r="L28" s="78" t="s">
        <v>87</v>
      </c>
      <c r="M28" s="79">
        <v>3700305</v>
      </c>
      <c r="N28" s="80">
        <v>83.8</v>
      </c>
      <c r="O28" s="80">
        <v>54.7</v>
      </c>
      <c r="P28" s="81">
        <v>94.561999999999998</v>
      </c>
      <c r="Q28" s="81">
        <v>92.305000000000007</v>
      </c>
      <c r="R28" s="80">
        <v>14.266653959782714</v>
      </c>
      <c r="S28" s="80">
        <v>10.549890403125893</v>
      </c>
      <c r="T28" s="82">
        <v>24.816544362908605</v>
      </c>
      <c r="U28" s="82">
        <v>418.64726942647098</v>
      </c>
      <c r="V28" s="81">
        <v>321.62625500146203</v>
      </c>
      <c r="W28" s="85" t="s">
        <v>88</v>
      </c>
      <c r="X28" s="88" t="s">
        <v>88</v>
      </c>
      <c r="Y28" s="81">
        <v>28.652482269503501</v>
      </c>
      <c r="Z28" s="81">
        <v>8.6218601493550597</v>
      </c>
      <c r="AA28" s="78" t="s">
        <v>87</v>
      </c>
      <c r="AB28" s="78" t="s">
        <v>87</v>
      </c>
      <c r="AC28" s="86">
        <v>274.16935719829439</v>
      </c>
      <c r="AD28" s="86">
        <v>242.836083917119</v>
      </c>
      <c r="AE28" s="81">
        <v>8676.0663985443862</v>
      </c>
      <c r="AF28" s="81">
        <v>6975.1847250745795</v>
      </c>
      <c r="AG28" s="81">
        <v>21.24149225536814</v>
      </c>
      <c r="AH28" s="87">
        <v>6.1</v>
      </c>
      <c r="AI28" s="87">
        <v>28</v>
      </c>
      <c r="AJ28" s="136">
        <v>0.56752078544876705</v>
      </c>
      <c r="AK28" s="134">
        <v>9.5938037540148713</v>
      </c>
      <c r="AL28" s="136">
        <v>29.289950423005674</v>
      </c>
      <c r="AM28" s="134">
        <v>18.100000000000001</v>
      </c>
      <c r="AN28" s="134">
        <v>6.2</v>
      </c>
      <c r="AO28" s="136">
        <v>92.096000000000004</v>
      </c>
      <c r="AP28" s="136">
        <v>87.759</v>
      </c>
      <c r="AQ28" s="134">
        <v>53.938664821167301</v>
      </c>
      <c r="AR28" s="134">
        <v>24.5956295750591</v>
      </c>
      <c r="AS28" s="143" t="s">
        <v>88</v>
      </c>
      <c r="AT28" s="143" t="s">
        <v>88</v>
      </c>
      <c r="AU28" s="134">
        <v>12.4</v>
      </c>
      <c r="AV28" s="134">
        <v>6.7</v>
      </c>
      <c r="AW28" s="136">
        <v>98.194999999999993</v>
      </c>
      <c r="AX28" s="136">
        <v>93.058999999999997</v>
      </c>
      <c r="AY28" s="134">
        <v>67.028668732936097</v>
      </c>
      <c r="AZ28" s="134">
        <v>43.390414202266697</v>
      </c>
      <c r="BA28" s="143" t="s">
        <v>88</v>
      </c>
      <c r="BB28" s="143" t="s">
        <v>88</v>
      </c>
      <c r="BC28" s="137">
        <v>10.199999999999999</v>
      </c>
      <c r="BD28" s="137">
        <v>3.4</v>
      </c>
      <c r="BE28" s="145">
        <v>87.578999999999994</v>
      </c>
      <c r="BF28" s="145">
        <v>86.286000000000001</v>
      </c>
      <c r="BG28" s="137">
        <v>60.398457890739898</v>
      </c>
      <c r="BH28" s="137">
        <v>21.442245569513901</v>
      </c>
      <c r="BI28" s="147" t="s">
        <v>88</v>
      </c>
      <c r="BJ28" s="147" t="s">
        <v>88</v>
      </c>
      <c r="BK28" s="134">
        <v>10.199999999999999</v>
      </c>
      <c r="BL28" s="134">
        <v>92.332861452772207</v>
      </c>
      <c r="BM28" s="151" t="s">
        <v>88</v>
      </c>
      <c r="BN28" s="65" t="s">
        <v>88</v>
      </c>
      <c r="BO28" s="65" t="s">
        <v>88</v>
      </c>
      <c r="BP28" s="65" t="s">
        <v>88</v>
      </c>
      <c r="BQ28" s="65" t="s">
        <v>88</v>
      </c>
      <c r="BR28" s="65" t="s">
        <v>88</v>
      </c>
      <c r="BS28" s="65" t="s">
        <v>88</v>
      </c>
      <c r="BT28" s="65" t="s">
        <v>88</v>
      </c>
      <c r="BU28" s="65" t="s">
        <v>88</v>
      </c>
      <c r="BV28" s="65" t="s">
        <v>88</v>
      </c>
      <c r="BW28" s="65" t="s">
        <v>88</v>
      </c>
      <c r="BX28" s="65" t="s">
        <v>88</v>
      </c>
      <c r="BY28" s="65" t="s">
        <v>88</v>
      </c>
      <c r="BZ28" s="65" t="s">
        <v>88</v>
      </c>
      <c r="CA28" s="65" t="s">
        <v>88</v>
      </c>
      <c r="CB28" s="65" t="s">
        <v>88</v>
      </c>
      <c r="CC28" s="65" t="s">
        <v>88</v>
      </c>
      <c r="CD28" s="65" t="s">
        <v>88</v>
      </c>
      <c r="CE28" s="66" t="s">
        <v>88</v>
      </c>
      <c r="CF28" s="109" t="s">
        <v>87</v>
      </c>
      <c r="CG28" s="65" t="s">
        <v>88</v>
      </c>
      <c r="CH28" s="65" t="s">
        <v>88</v>
      </c>
      <c r="CI28" s="65" t="s">
        <v>88</v>
      </c>
      <c r="CJ28" s="65" t="s">
        <v>88</v>
      </c>
      <c r="CK28" s="65" t="s">
        <v>88</v>
      </c>
      <c r="CL28" s="65" t="s">
        <v>88</v>
      </c>
      <c r="CM28" s="65" t="s">
        <v>88</v>
      </c>
      <c r="CN28" s="65" t="s">
        <v>88</v>
      </c>
      <c r="CO28" s="65" t="s">
        <v>88</v>
      </c>
      <c r="CP28" s="65" t="s">
        <v>88</v>
      </c>
      <c r="CQ28" s="65" t="s">
        <v>88</v>
      </c>
      <c r="CR28" s="65" t="s">
        <v>88</v>
      </c>
      <c r="CS28" s="65" t="s">
        <v>88</v>
      </c>
      <c r="CT28" s="65" t="s">
        <v>88</v>
      </c>
      <c r="CU28" s="65" t="s">
        <v>88</v>
      </c>
      <c r="CV28" s="65" t="s">
        <v>88</v>
      </c>
      <c r="CW28" s="147" t="s">
        <v>88</v>
      </c>
      <c r="CX28" s="147" t="s">
        <v>88</v>
      </c>
      <c r="CY28" s="147" t="s">
        <v>88</v>
      </c>
      <c r="CZ28" s="147" t="s">
        <v>88</v>
      </c>
      <c r="DA28" s="134">
        <v>33.200000000000003</v>
      </c>
      <c r="DB28" s="134">
        <v>18.3</v>
      </c>
      <c r="DC28" s="134">
        <v>37.1</v>
      </c>
      <c r="DD28" s="134">
        <v>11.3</v>
      </c>
      <c r="DE28" s="143" t="s">
        <v>88</v>
      </c>
      <c r="DF28" s="143" t="s">
        <v>88</v>
      </c>
      <c r="DG28" s="143" t="s">
        <v>88</v>
      </c>
      <c r="DH28" s="143" t="s">
        <v>88</v>
      </c>
      <c r="DI28" s="143" t="s">
        <v>88</v>
      </c>
      <c r="DJ28" s="143" t="s">
        <v>88</v>
      </c>
      <c r="DK28" s="143" t="s">
        <v>88</v>
      </c>
      <c r="DL28" s="143" t="s">
        <v>88</v>
      </c>
      <c r="DM28" s="345">
        <v>126</v>
      </c>
      <c r="DN28" s="345">
        <v>85</v>
      </c>
      <c r="DO28" s="346">
        <v>9.2332043615898696E-2</v>
      </c>
      <c r="DP28" s="346">
        <v>4.1112056957127399E-2</v>
      </c>
      <c r="DQ28" s="346">
        <v>3.3386327503974602</v>
      </c>
      <c r="DR28" s="346">
        <v>2.05165339126237</v>
      </c>
      <c r="DS28" s="347">
        <v>76.974032856385804</v>
      </c>
      <c r="DT28" s="347">
        <v>82.259232440260703</v>
      </c>
      <c r="DU28" s="347">
        <v>2.7655645444952501</v>
      </c>
      <c r="DV28" s="347">
        <v>2.00385002321622</v>
      </c>
      <c r="DW28" s="347">
        <v>6.1495384175615699</v>
      </c>
      <c r="DX28" s="347">
        <v>12.452617286387699</v>
      </c>
      <c r="DY28" s="134">
        <v>52.602739726027401</v>
      </c>
      <c r="DZ28" s="134">
        <v>46.252129471891003</v>
      </c>
      <c r="EA28" s="134">
        <v>100</v>
      </c>
      <c r="EB28" s="134">
        <v>80</v>
      </c>
      <c r="EC28" s="134">
        <v>100</v>
      </c>
      <c r="ED28" s="134">
        <v>80</v>
      </c>
      <c r="EE28" s="134">
        <v>100</v>
      </c>
      <c r="EF28" s="134">
        <v>45.714285714285715</v>
      </c>
      <c r="EG28" s="134">
        <v>88.571428571428569</v>
      </c>
      <c r="EH28" s="134">
        <v>96.774193548387103</v>
      </c>
      <c r="EI28" s="134">
        <v>0</v>
      </c>
      <c r="EJ28" s="134">
        <v>35.483870967741936</v>
      </c>
      <c r="EK28" s="134">
        <v>9.67741935483871</v>
      </c>
      <c r="EL28" s="134">
        <v>93.548387096774192</v>
      </c>
      <c r="EM28" s="134">
        <v>48.571428571428569</v>
      </c>
      <c r="EN28" s="134">
        <v>70.588235294117652</v>
      </c>
      <c r="EO28" s="134">
        <v>11.76470588235294</v>
      </c>
      <c r="EP28" s="134">
        <v>11.76470588235294</v>
      </c>
      <c r="EQ28" s="134">
        <v>52.941176470588239</v>
      </c>
      <c r="ER28" s="134">
        <v>64.705882352941174</v>
      </c>
      <c r="ES28" s="142">
        <v>36.666666666666664</v>
      </c>
      <c r="ET28" s="141">
        <v>36.666666666666664</v>
      </c>
      <c r="EU28" s="348" t="s">
        <v>87</v>
      </c>
      <c r="EV28" s="348" t="s">
        <v>87</v>
      </c>
      <c r="EW28" s="349">
        <v>67.900000000000006</v>
      </c>
      <c r="EX28" s="147" t="s">
        <v>88</v>
      </c>
      <c r="EY28" s="147" t="s">
        <v>88</v>
      </c>
      <c r="EZ28" s="147" t="s">
        <v>88</v>
      </c>
      <c r="FA28" s="147" t="s">
        <v>88</v>
      </c>
      <c r="FB28" s="134">
        <v>42.3</v>
      </c>
      <c r="FC28" s="134">
        <v>27.6</v>
      </c>
      <c r="FD28" s="134">
        <v>19.7</v>
      </c>
      <c r="FE28" s="134">
        <v>10.5</v>
      </c>
      <c r="FF28" s="143" t="s">
        <v>88</v>
      </c>
      <c r="FG28" s="143" t="s">
        <v>88</v>
      </c>
      <c r="FH28" s="143" t="s">
        <v>88</v>
      </c>
      <c r="FI28" s="143" t="s">
        <v>88</v>
      </c>
      <c r="FJ28" s="143" t="s">
        <v>88</v>
      </c>
      <c r="FK28" s="143" t="s">
        <v>88</v>
      </c>
      <c r="FL28" s="143" t="s">
        <v>88</v>
      </c>
      <c r="FM28" s="143" t="s">
        <v>88</v>
      </c>
      <c r="FN28" s="383">
        <v>357</v>
      </c>
      <c r="FO28" s="383">
        <v>277</v>
      </c>
      <c r="FP28" s="368">
        <v>0.30681173619347202</v>
      </c>
      <c r="FQ28" s="368">
        <v>0.155857893611514</v>
      </c>
      <c r="FR28" s="368">
        <v>3.1230863441518699</v>
      </c>
      <c r="FS28" s="368">
        <v>2.3717784056854199</v>
      </c>
      <c r="FT28" s="134">
        <v>61.280727845332898</v>
      </c>
      <c r="FU28" s="134">
        <v>63.695521876873002</v>
      </c>
      <c r="FV28" s="134">
        <v>9.82399147458705</v>
      </c>
      <c r="FW28" s="134">
        <v>6.5713514060970297</v>
      </c>
      <c r="FX28" s="134">
        <v>5.9252986353109902</v>
      </c>
      <c r="FY28" s="134">
        <v>12.1998650209538</v>
      </c>
      <c r="FZ28" s="134">
        <v>45.114155251141597</v>
      </c>
      <c r="GA28" s="134">
        <v>38.841567291311797</v>
      </c>
      <c r="GB28" s="134">
        <v>100</v>
      </c>
      <c r="GC28" s="134">
        <v>68.571428571428569</v>
      </c>
      <c r="GD28" s="134">
        <v>100</v>
      </c>
      <c r="GE28" s="134">
        <v>97.142857142857139</v>
      </c>
      <c r="GF28" s="134">
        <v>97.142857142857139</v>
      </c>
      <c r="GG28" s="134">
        <v>42.857142857142854</v>
      </c>
      <c r="GH28" s="134">
        <v>88.571428571428569</v>
      </c>
      <c r="GI28" s="134">
        <v>93.548387096774192</v>
      </c>
      <c r="GJ28" s="134">
        <v>0</v>
      </c>
      <c r="GK28" s="134">
        <v>0</v>
      </c>
      <c r="GL28" s="134">
        <v>9.67741935483871</v>
      </c>
      <c r="GM28" s="134">
        <v>90.322580645161281</v>
      </c>
      <c r="GN28" s="134">
        <v>62.857142857142854</v>
      </c>
      <c r="GO28" s="134">
        <v>86.36363636363636</v>
      </c>
      <c r="GP28" s="134">
        <v>0</v>
      </c>
      <c r="GQ28" s="134">
        <v>9.0909090909090917</v>
      </c>
      <c r="GR28" s="134">
        <v>45.454545454545453</v>
      </c>
      <c r="GS28" s="134">
        <v>81.818181818181827</v>
      </c>
      <c r="GT28" s="142">
        <v>36.065573770491802</v>
      </c>
      <c r="GU28" s="142">
        <v>36.065573770491802</v>
      </c>
      <c r="GV28" s="385" t="s">
        <v>87</v>
      </c>
      <c r="GW28" s="134">
        <v>53.8</v>
      </c>
      <c r="GX28" s="147" t="s">
        <v>88</v>
      </c>
      <c r="GY28" s="147" t="s">
        <v>88</v>
      </c>
      <c r="GZ28" s="147" t="s">
        <v>88</v>
      </c>
      <c r="HA28" s="147" t="s">
        <v>88</v>
      </c>
      <c r="HB28" s="148">
        <v>56</v>
      </c>
      <c r="HC28" s="148">
        <v>16.399999999999999</v>
      </c>
      <c r="HD28" s="148">
        <v>18.600000000000001</v>
      </c>
      <c r="HE28" s="148">
        <v>9</v>
      </c>
      <c r="HF28" s="389" t="s">
        <v>88</v>
      </c>
      <c r="HG28" s="389" t="s">
        <v>88</v>
      </c>
      <c r="HH28" s="389" t="s">
        <v>88</v>
      </c>
      <c r="HI28" s="389" t="s">
        <v>88</v>
      </c>
      <c r="HJ28" s="389" t="s">
        <v>88</v>
      </c>
      <c r="HK28" s="389" t="s">
        <v>88</v>
      </c>
      <c r="HL28" s="389" t="s">
        <v>88</v>
      </c>
      <c r="HM28" s="389" t="s">
        <v>88</v>
      </c>
      <c r="HN28" s="149">
        <v>111</v>
      </c>
      <c r="HO28" s="149">
        <v>49</v>
      </c>
      <c r="HP28" s="390">
        <v>0.17023234414538799</v>
      </c>
      <c r="HQ28" s="390">
        <v>5.7390489576013101E-2</v>
      </c>
      <c r="HR28" s="390">
        <v>2.1391404894970099</v>
      </c>
      <c r="HS28" s="390">
        <v>1.00678035750976</v>
      </c>
      <c r="HT28" s="148">
        <v>71.266139911350905</v>
      </c>
      <c r="HU28" s="148">
        <v>74.645572221080698</v>
      </c>
      <c r="HV28" s="148">
        <v>7.9579786826163597</v>
      </c>
      <c r="HW28" s="148">
        <v>5.7003982197235903</v>
      </c>
      <c r="HX28" s="148">
        <v>8.6147234640569508</v>
      </c>
      <c r="HY28" s="148">
        <v>10.7100607487078</v>
      </c>
      <c r="HZ28" s="137">
        <v>44.474885844748897</v>
      </c>
      <c r="IA28" s="137">
        <v>34.241908006814299</v>
      </c>
      <c r="IB28" s="134">
        <v>100</v>
      </c>
      <c r="IC28" s="134">
        <v>0</v>
      </c>
      <c r="ID28" s="134">
        <v>0</v>
      </c>
      <c r="IE28" s="134">
        <v>85.714285714285708</v>
      </c>
      <c r="IF28" s="134">
        <v>100</v>
      </c>
      <c r="IG28" s="134">
        <v>37.142857142857146</v>
      </c>
      <c r="IH28" s="134">
        <v>91.428571428571431</v>
      </c>
      <c r="II28" s="134">
        <v>78.125</v>
      </c>
      <c r="IJ28" s="134">
        <v>25</v>
      </c>
      <c r="IK28" s="134">
        <v>3.125</v>
      </c>
      <c r="IL28" s="134">
        <v>9.375</v>
      </c>
      <c r="IM28" s="134">
        <v>84.375</v>
      </c>
      <c r="IN28" s="134">
        <v>65.714285714285708</v>
      </c>
      <c r="IO28" s="134">
        <v>78.260869565217391</v>
      </c>
      <c r="IP28" s="134">
        <v>34.782608695652172</v>
      </c>
      <c r="IQ28" s="134">
        <v>4.3478260869565215</v>
      </c>
      <c r="IR28" s="134">
        <v>43.478260869565219</v>
      </c>
      <c r="IS28" s="134">
        <v>69.565217391304344</v>
      </c>
      <c r="IT28" s="142">
        <v>36.065573770491802</v>
      </c>
      <c r="IU28" s="134">
        <v>36.065573770491802</v>
      </c>
      <c r="IV28" s="392" t="s">
        <v>87</v>
      </c>
      <c r="IW28" s="137">
        <v>64.2</v>
      </c>
      <c r="IX28" s="147" t="s">
        <v>88</v>
      </c>
      <c r="IY28" s="147" t="s">
        <v>88</v>
      </c>
      <c r="IZ28" s="147" t="s">
        <v>88</v>
      </c>
      <c r="JA28" s="147" t="s">
        <v>88</v>
      </c>
      <c r="JB28" s="134">
        <v>57.3</v>
      </c>
      <c r="JC28" s="134">
        <v>26.4</v>
      </c>
      <c r="JD28" s="134">
        <v>7.6</v>
      </c>
      <c r="JE28" s="134">
        <v>8.6</v>
      </c>
      <c r="JF28" s="147" t="s">
        <v>88</v>
      </c>
      <c r="JG28" s="147" t="s">
        <v>88</v>
      </c>
      <c r="JH28" s="147" t="s">
        <v>88</v>
      </c>
      <c r="JI28" s="147" t="s">
        <v>88</v>
      </c>
      <c r="JJ28" s="398">
        <v>241</v>
      </c>
      <c r="JK28" s="368">
        <v>0.26267888868300898</v>
      </c>
      <c r="JL28" s="368">
        <v>4.2429577464788704</v>
      </c>
      <c r="JM28" s="368">
        <v>73.8908450704225</v>
      </c>
      <c r="JN28" s="368">
        <v>6.1909381233173804</v>
      </c>
      <c r="JO28" s="134">
        <v>18.534630458527001</v>
      </c>
      <c r="JP28" s="134">
        <v>35.945485519591102</v>
      </c>
      <c r="JQ28" s="134">
        <v>100</v>
      </c>
      <c r="JR28" s="134">
        <v>54.285714285714285</v>
      </c>
      <c r="JS28" s="134">
        <v>42.857142857142854</v>
      </c>
      <c r="JT28" s="134">
        <v>54.285714285714285</v>
      </c>
      <c r="JU28" s="134">
        <v>94.285714285714278</v>
      </c>
      <c r="JV28" s="134">
        <v>65.714285714285708</v>
      </c>
      <c r="JW28" s="134">
        <v>82.857142857142861</v>
      </c>
      <c r="JX28" s="134">
        <v>41.379310344827587</v>
      </c>
      <c r="JY28" s="134">
        <v>65.517241379310349</v>
      </c>
      <c r="JZ28" s="134">
        <v>0</v>
      </c>
      <c r="KA28" s="134">
        <v>13.793103448275861</v>
      </c>
      <c r="KB28" s="134">
        <v>89.65517241379311</v>
      </c>
      <c r="KC28" s="134">
        <v>88.571428571428569</v>
      </c>
      <c r="KD28" s="134">
        <v>67.741935483870961</v>
      </c>
      <c r="KE28" s="134">
        <v>67.741935483870961</v>
      </c>
      <c r="KF28" s="134">
        <v>12.903225806451612</v>
      </c>
      <c r="KG28" s="134">
        <v>54.838709677419352</v>
      </c>
      <c r="KH28" s="134">
        <v>61.29032258064516</v>
      </c>
      <c r="KI28" s="134">
        <v>37.5</v>
      </c>
      <c r="KJ28" s="134">
        <v>37.5</v>
      </c>
      <c r="KK28" s="348" t="s">
        <v>87</v>
      </c>
      <c r="KL28" s="348" t="s">
        <v>87</v>
      </c>
      <c r="KM28" s="349">
        <v>67.900000000000006</v>
      </c>
    </row>
    <row r="29" spans="1:299" ht="18" customHeight="1">
      <c r="A29" s="74"/>
      <c r="B29" s="75" t="s">
        <v>87</v>
      </c>
      <c r="C29" s="75" t="s">
        <v>87</v>
      </c>
      <c r="D29" s="76" t="s">
        <v>109</v>
      </c>
      <c r="E29" s="77" t="s">
        <v>21</v>
      </c>
      <c r="F29" s="78" t="s">
        <v>87</v>
      </c>
      <c r="G29" s="78" t="s">
        <v>87</v>
      </c>
      <c r="H29" s="78" t="s">
        <v>87</v>
      </c>
      <c r="I29" s="78" t="s">
        <v>87</v>
      </c>
      <c r="J29" s="78" t="s">
        <v>87</v>
      </c>
      <c r="K29" s="78" t="s">
        <v>87</v>
      </c>
      <c r="L29" s="78" t="s">
        <v>87</v>
      </c>
      <c r="M29" s="79">
        <v>7483128</v>
      </c>
      <c r="N29" s="80">
        <v>85.2</v>
      </c>
      <c r="O29" s="80">
        <v>55.9</v>
      </c>
      <c r="P29" s="81">
        <v>98.049000000000007</v>
      </c>
      <c r="Q29" s="81">
        <v>100.479</v>
      </c>
      <c r="R29" s="80">
        <v>13.740502375314168</v>
      </c>
      <c r="S29" s="80">
        <v>9.0712303691543301</v>
      </c>
      <c r="T29" s="82">
        <v>22.811732744468497</v>
      </c>
      <c r="U29" s="82">
        <v>430.93626048416502</v>
      </c>
      <c r="V29" s="81">
        <v>319.60590724725802</v>
      </c>
      <c r="W29" s="81">
        <v>61.3</v>
      </c>
      <c r="X29" s="80">
        <v>67</v>
      </c>
      <c r="Y29" s="81">
        <v>28.352899324083999</v>
      </c>
      <c r="Z29" s="81">
        <v>8.0882352941176503</v>
      </c>
      <c r="AA29" s="78" t="s">
        <v>87</v>
      </c>
      <c r="AB29" s="78" t="s">
        <v>87</v>
      </c>
      <c r="AC29" s="86">
        <v>228.775880733517</v>
      </c>
      <c r="AD29" s="86">
        <v>237.67116360168473</v>
      </c>
      <c r="AE29" s="81">
        <v>8034.6866505869102</v>
      </c>
      <c r="AF29" s="81">
        <v>6077.0723497159024</v>
      </c>
      <c r="AG29" s="81">
        <v>17.572865251001986</v>
      </c>
      <c r="AH29" s="87">
        <v>4</v>
      </c>
      <c r="AI29" s="87">
        <v>23</v>
      </c>
      <c r="AJ29" s="136">
        <v>0.70825996829133486</v>
      </c>
      <c r="AK29" s="134">
        <v>11.078254975726729</v>
      </c>
      <c r="AL29" s="136">
        <v>45.697267239047626</v>
      </c>
      <c r="AM29" s="134">
        <v>19.5</v>
      </c>
      <c r="AN29" s="134">
        <v>6.1</v>
      </c>
      <c r="AO29" s="136">
        <v>102.41200000000001</v>
      </c>
      <c r="AP29" s="136">
        <v>101.9</v>
      </c>
      <c r="AQ29" s="134">
        <v>62.576189051424997</v>
      </c>
      <c r="AR29" s="134">
        <v>25.493358951120001</v>
      </c>
      <c r="AS29" s="142">
        <v>28.9</v>
      </c>
      <c r="AT29" s="142">
        <v>44.3</v>
      </c>
      <c r="AU29" s="134">
        <v>11.9</v>
      </c>
      <c r="AV29" s="134">
        <v>7.3</v>
      </c>
      <c r="AW29" s="136">
        <v>99.876999999999995</v>
      </c>
      <c r="AX29" s="136">
        <v>105.44</v>
      </c>
      <c r="AY29" s="134">
        <v>73.899148511423604</v>
      </c>
      <c r="AZ29" s="134">
        <v>45.646323822676997</v>
      </c>
      <c r="BA29" s="141">
        <v>73</v>
      </c>
      <c r="BB29" s="141">
        <v>71.099999999999994</v>
      </c>
      <c r="BC29" s="137">
        <v>11.7</v>
      </c>
      <c r="BD29" s="137">
        <v>4.5</v>
      </c>
      <c r="BE29" s="145">
        <v>103.4</v>
      </c>
      <c r="BF29" s="145">
        <v>107.77</v>
      </c>
      <c r="BG29" s="137">
        <v>61.766622520176298</v>
      </c>
      <c r="BH29" s="137">
        <v>20.964907659163799</v>
      </c>
      <c r="BI29" s="146">
        <v>61.5</v>
      </c>
      <c r="BJ29" s="146">
        <v>57</v>
      </c>
      <c r="BK29" s="134">
        <v>10.199999999999999</v>
      </c>
      <c r="BL29" s="134">
        <v>88.336737615863996</v>
      </c>
      <c r="BM29" s="136">
        <v>91.7</v>
      </c>
      <c r="BN29" s="6">
        <v>0.82899999999999996</v>
      </c>
      <c r="BO29" s="6">
        <v>0.308</v>
      </c>
      <c r="BP29" s="6">
        <v>0.69299999999999995</v>
      </c>
      <c r="BQ29" s="6">
        <v>0.73799999999999999</v>
      </c>
      <c r="BR29" s="6">
        <v>5.8000000000000003E-2</v>
      </c>
      <c r="BS29" s="6">
        <v>0.27600000000000002</v>
      </c>
      <c r="BT29" s="6">
        <v>0.73599999999999999</v>
      </c>
      <c r="BU29" s="6">
        <v>0.59399999999999997</v>
      </c>
      <c r="BV29" s="6">
        <v>0.59199999999999997</v>
      </c>
      <c r="BW29" s="6">
        <v>0.67300000000000004</v>
      </c>
      <c r="BX29" s="6">
        <v>0.59299999999999997</v>
      </c>
      <c r="BY29" s="6">
        <v>0.34599999999999997</v>
      </c>
      <c r="BZ29" s="6">
        <v>0.66700000000000004</v>
      </c>
      <c r="CA29" s="6">
        <v>0.98399999999999999</v>
      </c>
      <c r="CB29" s="6">
        <v>0.84499999999999997</v>
      </c>
      <c r="CC29" s="6">
        <v>0.70699999999999996</v>
      </c>
      <c r="CD29" s="6">
        <v>0.317</v>
      </c>
      <c r="CE29" s="7">
        <v>7.5</v>
      </c>
      <c r="CF29" s="108">
        <v>0.586231884057971</v>
      </c>
      <c r="CG29" s="6">
        <v>0.68100000000000005</v>
      </c>
      <c r="CH29" s="6">
        <v>0.376</v>
      </c>
      <c r="CI29" s="6">
        <v>0.67600000000000005</v>
      </c>
      <c r="CJ29" s="6">
        <v>0.47499999999999998</v>
      </c>
      <c r="CK29" s="6">
        <v>0.71399999999999997</v>
      </c>
      <c r="CL29" s="6">
        <v>0.27100000000000002</v>
      </c>
      <c r="CM29" s="6">
        <v>0.23</v>
      </c>
      <c r="CN29" s="6">
        <v>1.7000000000000001E-2</v>
      </c>
      <c r="CO29" s="6">
        <v>0.42099999999999999</v>
      </c>
      <c r="CP29" s="6">
        <v>0.309</v>
      </c>
      <c r="CQ29" s="6">
        <v>0.73799999999999999</v>
      </c>
      <c r="CR29" s="6">
        <v>0.41099999999999998</v>
      </c>
      <c r="CS29" s="6">
        <v>0.432</v>
      </c>
      <c r="CT29" s="6">
        <v>0.63800000000000001</v>
      </c>
      <c r="CU29" s="6">
        <v>0.54100000000000004</v>
      </c>
      <c r="CV29" s="6">
        <v>0.60199999999999998</v>
      </c>
      <c r="CW29" s="134">
        <v>24.599824099999999</v>
      </c>
      <c r="CX29" s="134">
        <v>25.435356200000001</v>
      </c>
      <c r="CY29" s="134">
        <v>40.686015830000002</v>
      </c>
      <c r="CZ29" s="134">
        <v>9.2788038700000008</v>
      </c>
      <c r="DA29" s="134">
        <v>31.4</v>
      </c>
      <c r="DB29" s="134">
        <v>18</v>
      </c>
      <c r="DC29" s="134">
        <v>39.200000000000003</v>
      </c>
      <c r="DD29" s="134">
        <v>11.3</v>
      </c>
      <c r="DE29" s="142">
        <v>78.900000000000006</v>
      </c>
      <c r="DF29" s="142">
        <v>31.5</v>
      </c>
      <c r="DG29" s="142">
        <v>4.9000000000000004</v>
      </c>
      <c r="DH29" s="142">
        <v>14.7</v>
      </c>
      <c r="DI29" s="142">
        <v>91.1</v>
      </c>
      <c r="DJ29" s="142">
        <v>40.9</v>
      </c>
      <c r="DK29" s="142">
        <v>11</v>
      </c>
      <c r="DL29" s="142">
        <v>19.899999999999999</v>
      </c>
      <c r="DM29" s="345">
        <v>192</v>
      </c>
      <c r="DN29" s="345">
        <v>112</v>
      </c>
      <c r="DO29" s="346">
        <v>7.7550690685838905E-2</v>
      </c>
      <c r="DP29" s="346">
        <v>3.2806380841073603E-2</v>
      </c>
      <c r="DQ29" s="346">
        <v>3.8577456298975301</v>
      </c>
      <c r="DR29" s="346">
        <v>2.1369967563442098</v>
      </c>
      <c r="DS29" s="347">
        <v>77.154912597950599</v>
      </c>
      <c r="DT29" s="347">
        <v>77.943140622018703</v>
      </c>
      <c r="DU29" s="347">
        <v>2.0102593101219801</v>
      </c>
      <c r="DV29" s="347">
        <v>1.53516287489345</v>
      </c>
      <c r="DW29" s="347">
        <v>6.02100798071847</v>
      </c>
      <c r="DX29" s="347">
        <v>10.622139488774501</v>
      </c>
      <c r="DY29" s="134">
        <v>49.183572488866901</v>
      </c>
      <c r="DZ29" s="134">
        <v>41.423185673892597</v>
      </c>
      <c r="EA29" s="134">
        <v>100</v>
      </c>
      <c r="EB29" s="134">
        <v>68.518518518518519</v>
      </c>
      <c r="EC29" s="134">
        <v>100</v>
      </c>
      <c r="ED29" s="134">
        <v>94.444444444444443</v>
      </c>
      <c r="EE29" s="134">
        <v>66.666666666666657</v>
      </c>
      <c r="EF29" s="134">
        <v>33.333333333333329</v>
      </c>
      <c r="EG29" s="134">
        <v>79.629629629629633</v>
      </c>
      <c r="EH29" s="134">
        <v>44.186046511627907</v>
      </c>
      <c r="EI29" s="134">
        <v>37.209302325581397</v>
      </c>
      <c r="EJ29" s="134">
        <v>37.209302325581397</v>
      </c>
      <c r="EK29" s="134">
        <v>0</v>
      </c>
      <c r="EL29" s="134">
        <v>74.418604651162795</v>
      </c>
      <c r="EM29" s="134">
        <v>83.333333333333343</v>
      </c>
      <c r="EN29" s="134">
        <v>88.888888888888886</v>
      </c>
      <c r="EO29" s="134">
        <v>42.222222222222221</v>
      </c>
      <c r="EP29" s="134">
        <v>20</v>
      </c>
      <c r="EQ29" s="134">
        <v>26.666666666666668</v>
      </c>
      <c r="ER29" s="134">
        <v>68.888888888888886</v>
      </c>
      <c r="ES29" s="142">
        <v>31.666666666666664</v>
      </c>
      <c r="ET29" s="141">
        <v>25</v>
      </c>
      <c r="EU29" s="348" t="s">
        <v>87</v>
      </c>
      <c r="EV29" s="348" t="s">
        <v>87</v>
      </c>
      <c r="EW29" s="349">
        <v>54.3</v>
      </c>
      <c r="EX29" s="134">
        <v>43.034725039999998</v>
      </c>
      <c r="EY29" s="134">
        <v>30.37427375</v>
      </c>
      <c r="EZ29" s="134">
        <v>18.727199030000001</v>
      </c>
      <c r="FA29" s="134">
        <v>7.8638021890000003</v>
      </c>
      <c r="FB29" s="134">
        <v>41.2</v>
      </c>
      <c r="FC29" s="134">
        <v>29.6</v>
      </c>
      <c r="FD29" s="134">
        <v>19.8</v>
      </c>
      <c r="FE29" s="134">
        <v>9.3000000000000007</v>
      </c>
      <c r="FF29" s="142">
        <v>98.3</v>
      </c>
      <c r="FG29" s="142">
        <v>74.8</v>
      </c>
      <c r="FH29" s="142">
        <v>18.899999999999999</v>
      </c>
      <c r="FI29" s="142">
        <v>53.2</v>
      </c>
      <c r="FJ29" s="142">
        <v>97.7</v>
      </c>
      <c r="FK29" s="142">
        <v>73.900000000000006</v>
      </c>
      <c r="FL29" s="142">
        <v>17.100000000000001</v>
      </c>
      <c r="FM29" s="142">
        <v>48.6</v>
      </c>
      <c r="FN29" s="383">
        <v>718</v>
      </c>
      <c r="FO29" s="383">
        <v>638</v>
      </c>
      <c r="FP29" s="368">
        <v>0.32490010905421501</v>
      </c>
      <c r="FQ29" s="368">
        <v>0.201225012458288</v>
      </c>
      <c r="FR29" s="368">
        <v>3.1366039054650301</v>
      </c>
      <c r="FS29" s="368">
        <v>2.7999648907223702</v>
      </c>
      <c r="FT29" s="134">
        <v>68.354375081909893</v>
      </c>
      <c r="FU29" s="134">
        <v>70.183445975599099</v>
      </c>
      <c r="FV29" s="134">
        <v>10.358340384902601</v>
      </c>
      <c r="FW29" s="134">
        <v>7.1866977019977396</v>
      </c>
      <c r="FX29" s="134">
        <v>5.6964276439622603</v>
      </c>
      <c r="FY29" s="134">
        <v>11.191075681586399</v>
      </c>
      <c r="FZ29" s="134">
        <v>44.779811974270203</v>
      </c>
      <c r="GA29" s="134">
        <v>38.737040527803998</v>
      </c>
      <c r="GB29" s="134">
        <v>100</v>
      </c>
      <c r="GC29" s="134">
        <v>68.518518518518519</v>
      </c>
      <c r="GD29" s="134">
        <v>100</v>
      </c>
      <c r="GE29" s="134">
        <v>94.444444444444443</v>
      </c>
      <c r="GF29" s="134">
        <v>81.481481481481481</v>
      </c>
      <c r="GG29" s="134">
        <v>48.148148148148145</v>
      </c>
      <c r="GH29" s="134">
        <v>74.074074074074076</v>
      </c>
      <c r="GI29" s="134">
        <v>47.5</v>
      </c>
      <c r="GJ29" s="134">
        <v>2.5</v>
      </c>
      <c r="GK29" s="134">
        <v>5</v>
      </c>
      <c r="GL29" s="134">
        <v>0</v>
      </c>
      <c r="GM29" s="134">
        <v>87.5</v>
      </c>
      <c r="GN29" s="134">
        <v>92.592592592592595</v>
      </c>
      <c r="GO29" s="134">
        <v>90</v>
      </c>
      <c r="GP29" s="134">
        <v>2</v>
      </c>
      <c r="GQ29" s="134">
        <v>6</v>
      </c>
      <c r="GR29" s="134">
        <v>26</v>
      </c>
      <c r="GS29" s="134">
        <v>74</v>
      </c>
      <c r="GT29" s="142">
        <v>52.459016393442624</v>
      </c>
      <c r="GU29" s="142">
        <v>37.704918032786885</v>
      </c>
      <c r="GV29" s="385" t="s">
        <v>87</v>
      </c>
      <c r="GW29" s="134">
        <v>41.2</v>
      </c>
      <c r="GX29" s="146">
        <v>45.742682739999999</v>
      </c>
      <c r="GY29" s="146">
        <v>25.160431989999999</v>
      </c>
      <c r="GZ29" s="146">
        <v>21.114415399999999</v>
      </c>
      <c r="HA29" s="146">
        <v>7.974643919</v>
      </c>
      <c r="HB29" s="148">
        <v>48.3</v>
      </c>
      <c r="HC29" s="148">
        <v>22</v>
      </c>
      <c r="HD29" s="148">
        <v>21.2</v>
      </c>
      <c r="HE29" s="148">
        <v>8.5</v>
      </c>
      <c r="HF29" s="142">
        <v>95.3</v>
      </c>
      <c r="HG29" s="142">
        <v>51.4</v>
      </c>
      <c r="HH29" s="142">
        <v>6.2</v>
      </c>
      <c r="HI29" s="142">
        <v>37.5</v>
      </c>
      <c r="HJ29" s="142">
        <v>94.2</v>
      </c>
      <c r="HK29" s="142">
        <v>47.8</v>
      </c>
      <c r="HL29" s="142">
        <v>5.5</v>
      </c>
      <c r="HM29" s="142">
        <v>28.6</v>
      </c>
      <c r="HN29" s="149">
        <v>421</v>
      </c>
      <c r="HO29" s="149">
        <v>136</v>
      </c>
      <c r="HP29" s="390">
        <v>0.328926807925495</v>
      </c>
      <c r="HQ29" s="390">
        <v>8.4892292903378797E-2</v>
      </c>
      <c r="HR29" s="390">
        <v>3.0493988121106801</v>
      </c>
      <c r="HS29" s="390">
        <v>1.1464216471381601</v>
      </c>
      <c r="HT29" s="148">
        <v>80.407069390120199</v>
      </c>
      <c r="HU29" s="148">
        <v>84.835201888223907</v>
      </c>
      <c r="HV29" s="148">
        <v>10.786611663228999</v>
      </c>
      <c r="HW29" s="148">
        <v>7.4049799317116403</v>
      </c>
      <c r="HX29" s="148">
        <v>10.2831593001256</v>
      </c>
      <c r="HY29" s="148">
        <v>12.327290032936199</v>
      </c>
      <c r="HZ29" s="137">
        <v>43.097476496783798</v>
      </c>
      <c r="IA29" s="137">
        <v>34.118755890669199</v>
      </c>
      <c r="IB29" s="134">
        <v>100</v>
      </c>
      <c r="IC29" s="134">
        <v>1.8518518518518516</v>
      </c>
      <c r="ID29" s="134">
        <v>5.5555555555555554</v>
      </c>
      <c r="IE29" s="134">
        <v>94.444444444444443</v>
      </c>
      <c r="IF29" s="134">
        <v>68.518518518518519</v>
      </c>
      <c r="IG29" s="134">
        <v>33.333333333333329</v>
      </c>
      <c r="IH29" s="134">
        <v>79.629629629629633</v>
      </c>
      <c r="II29" s="134">
        <v>18.604651162790699</v>
      </c>
      <c r="IJ29" s="134">
        <v>23.255813953488371</v>
      </c>
      <c r="IK29" s="134">
        <v>2.3255813953488373</v>
      </c>
      <c r="IL29" s="134">
        <v>0</v>
      </c>
      <c r="IM29" s="134">
        <v>83.720930232558146</v>
      </c>
      <c r="IN29" s="134">
        <v>88.888888888888886</v>
      </c>
      <c r="IO29" s="134">
        <v>85.416666666666657</v>
      </c>
      <c r="IP29" s="134">
        <v>25</v>
      </c>
      <c r="IQ29" s="134">
        <v>2.083333333333333</v>
      </c>
      <c r="IR29" s="134">
        <v>25</v>
      </c>
      <c r="IS29" s="134">
        <v>70.833333333333343</v>
      </c>
      <c r="IT29" s="142">
        <v>52.459016393442624</v>
      </c>
      <c r="IU29" s="134">
        <v>37.704918032786885</v>
      </c>
      <c r="IV29" s="392" t="s">
        <v>87</v>
      </c>
      <c r="IW29" s="137">
        <v>43.7</v>
      </c>
      <c r="IX29" s="134">
        <v>58.717457459999999</v>
      </c>
      <c r="IY29" s="134">
        <v>29.144595970000001</v>
      </c>
      <c r="IZ29" s="134">
        <v>5.1053758589999996</v>
      </c>
      <c r="JA29" s="134">
        <v>7.0325707199999998</v>
      </c>
      <c r="JB29" s="134">
        <v>60</v>
      </c>
      <c r="JC29" s="134">
        <v>27.3</v>
      </c>
      <c r="JD29" s="134">
        <v>6.4</v>
      </c>
      <c r="JE29" s="134">
        <v>6.4</v>
      </c>
      <c r="JF29" s="134">
        <v>98.9</v>
      </c>
      <c r="JG29" s="134">
        <v>89.9</v>
      </c>
      <c r="JH29" s="134">
        <v>38.6</v>
      </c>
      <c r="JI29" s="134">
        <v>74.7</v>
      </c>
      <c r="JJ29" s="398">
        <v>601</v>
      </c>
      <c r="JK29" s="368">
        <v>0.36343625654608602</v>
      </c>
      <c r="JL29" s="368">
        <v>4.7842700206973401</v>
      </c>
      <c r="JM29" s="368">
        <v>87.581595287374597</v>
      </c>
      <c r="JN29" s="368">
        <v>7.5964829529649398</v>
      </c>
      <c r="JO29" s="134">
        <v>16.681683798455801</v>
      </c>
      <c r="JP29" s="134">
        <v>36.569274269556999</v>
      </c>
      <c r="JQ29" s="134">
        <v>100</v>
      </c>
      <c r="JR29" s="134">
        <v>42.592592592592595</v>
      </c>
      <c r="JS29" s="134">
        <v>25.925925925925924</v>
      </c>
      <c r="JT29" s="134">
        <v>75.925925925925924</v>
      </c>
      <c r="JU29" s="134">
        <v>72.222222222222214</v>
      </c>
      <c r="JV29" s="134">
        <v>53.703703703703709</v>
      </c>
      <c r="JW29" s="134">
        <v>81.481481481481481</v>
      </c>
      <c r="JX29" s="134">
        <v>20.454545454545457</v>
      </c>
      <c r="JY29" s="134">
        <v>59.090909090909093</v>
      </c>
      <c r="JZ29" s="134">
        <v>2.2727272727272729</v>
      </c>
      <c r="KA29" s="134">
        <v>0</v>
      </c>
      <c r="KB29" s="134">
        <v>81.818181818181827</v>
      </c>
      <c r="KC29" s="134">
        <v>96.296296296296291</v>
      </c>
      <c r="KD29" s="134">
        <v>82.692307692307693</v>
      </c>
      <c r="KE29" s="134">
        <v>75</v>
      </c>
      <c r="KF29" s="134">
        <v>5.7692307692307692</v>
      </c>
      <c r="KG29" s="134">
        <v>38.461538461538467</v>
      </c>
      <c r="KH29" s="134">
        <v>71.15384615384616</v>
      </c>
      <c r="KI29" s="134">
        <v>56.25</v>
      </c>
      <c r="KJ29" s="134">
        <v>42.1875</v>
      </c>
      <c r="KK29" s="348" t="s">
        <v>87</v>
      </c>
      <c r="KL29" s="348" t="s">
        <v>87</v>
      </c>
      <c r="KM29" s="349">
        <v>54.3</v>
      </c>
    </row>
    <row r="30" spans="1:299" ht="18" customHeight="1">
      <c r="A30" s="74"/>
      <c r="B30" s="75" t="s">
        <v>87</v>
      </c>
      <c r="C30" s="75" t="s">
        <v>87</v>
      </c>
      <c r="D30" s="76" t="s">
        <v>110</v>
      </c>
      <c r="E30" s="77" t="s">
        <v>22</v>
      </c>
      <c r="F30" s="78" t="s">
        <v>87</v>
      </c>
      <c r="G30" s="78" t="s">
        <v>87</v>
      </c>
      <c r="H30" s="78" t="s">
        <v>87</v>
      </c>
      <c r="I30" s="78" t="s">
        <v>87</v>
      </c>
      <c r="J30" s="78" t="s">
        <v>87</v>
      </c>
      <c r="K30" s="78" t="s">
        <v>87</v>
      </c>
      <c r="L30" s="78" t="s">
        <v>87</v>
      </c>
      <c r="M30" s="79">
        <v>1815865</v>
      </c>
      <c r="N30" s="80">
        <v>82.9</v>
      </c>
      <c r="O30" s="80">
        <v>47.3</v>
      </c>
      <c r="P30" s="81">
        <v>95.396000000000001</v>
      </c>
      <c r="Q30" s="81">
        <v>92.102999999999994</v>
      </c>
      <c r="R30" s="80">
        <v>13.497607655502392</v>
      </c>
      <c r="S30" s="80">
        <v>10.081339712918661</v>
      </c>
      <c r="T30" s="82">
        <v>23.578947368421051</v>
      </c>
      <c r="U30" s="82">
        <v>430.46085899138302</v>
      </c>
      <c r="V30" s="81">
        <v>330.41532456159803</v>
      </c>
      <c r="W30" s="83">
        <v>65.8</v>
      </c>
      <c r="X30" s="84">
        <v>72.7</v>
      </c>
      <c r="Y30" s="81">
        <v>29.566563467492301</v>
      </c>
      <c r="Z30" s="81">
        <v>7.8236130867709797</v>
      </c>
      <c r="AA30" s="78" t="s">
        <v>87</v>
      </c>
      <c r="AB30" s="78" t="s">
        <v>87</v>
      </c>
      <c r="AC30" s="86">
        <v>268.70265278317805</v>
      </c>
      <c r="AD30" s="86">
        <v>239.8122967102438</v>
      </c>
      <c r="AE30" s="81">
        <v>7119.1998647307755</v>
      </c>
      <c r="AF30" s="81">
        <v>6460.2124612777152</v>
      </c>
      <c r="AG30" s="81">
        <v>30.839296974169336</v>
      </c>
      <c r="AH30" s="87">
        <v>1</v>
      </c>
      <c r="AI30" s="87">
        <v>3</v>
      </c>
      <c r="AJ30" s="136">
        <v>0.82605259752239302</v>
      </c>
      <c r="AK30" s="134">
        <v>9.9677013434368753</v>
      </c>
      <c r="AL30" s="136">
        <v>36.970259352980527</v>
      </c>
      <c r="AM30" s="134">
        <v>18.100000000000001</v>
      </c>
      <c r="AN30" s="134">
        <v>5</v>
      </c>
      <c r="AO30" s="136">
        <v>104.143</v>
      </c>
      <c r="AP30" s="136">
        <v>90.86</v>
      </c>
      <c r="AQ30" s="134">
        <v>66.460582089792297</v>
      </c>
      <c r="AR30" s="134">
        <v>28.382848226699299</v>
      </c>
      <c r="AS30" s="141">
        <v>41.7</v>
      </c>
      <c r="AT30" s="141">
        <v>57.3</v>
      </c>
      <c r="AU30" s="134">
        <v>11.5</v>
      </c>
      <c r="AV30" s="134">
        <v>6.7</v>
      </c>
      <c r="AW30" s="136">
        <v>93.379000000000005</v>
      </c>
      <c r="AX30" s="136">
        <v>95.558000000000007</v>
      </c>
      <c r="AY30" s="134">
        <v>70.317558497866401</v>
      </c>
      <c r="AZ30" s="134">
        <v>44.012837549575501</v>
      </c>
      <c r="BA30" s="141">
        <v>78.8</v>
      </c>
      <c r="BB30" s="141">
        <v>74.400000000000006</v>
      </c>
      <c r="BC30" s="137">
        <v>12.8</v>
      </c>
      <c r="BD30" s="137">
        <v>4.2</v>
      </c>
      <c r="BE30" s="145">
        <v>96.825999999999993</v>
      </c>
      <c r="BF30" s="145">
        <v>95.486999999999995</v>
      </c>
      <c r="BG30" s="137">
        <v>58.860211011385097</v>
      </c>
      <c r="BH30" s="137">
        <v>22.311546137304699</v>
      </c>
      <c r="BI30" s="146">
        <v>70.5</v>
      </c>
      <c r="BJ30" s="146">
        <v>68</v>
      </c>
      <c r="BK30" s="134">
        <v>8.5</v>
      </c>
      <c r="BL30" s="134">
        <v>92.322876866862501</v>
      </c>
      <c r="BM30" s="150">
        <v>93.4</v>
      </c>
      <c r="BN30" s="6">
        <v>0.80300000000000005</v>
      </c>
      <c r="BO30" s="6">
        <v>0.33700000000000002</v>
      </c>
      <c r="BP30" s="6">
        <v>0.65900000000000003</v>
      </c>
      <c r="BQ30" s="6">
        <v>0.71</v>
      </c>
      <c r="BR30" s="6">
        <v>4.3999999999999997E-2</v>
      </c>
      <c r="BS30" s="6">
        <v>0.23599999999999999</v>
      </c>
      <c r="BT30" s="6">
        <v>0.68600000000000005</v>
      </c>
      <c r="BU30" s="6">
        <v>0.54800000000000004</v>
      </c>
      <c r="BV30" s="6">
        <v>0.53400000000000003</v>
      </c>
      <c r="BW30" s="6">
        <v>0.7</v>
      </c>
      <c r="BX30" s="6">
        <v>0.621</v>
      </c>
      <c r="BY30" s="6">
        <v>0.36599999999999999</v>
      </c>
      <c r="BZ30" s="6">
        <v>0.67300000000000004</v>
      </c>
      <c r="CA30" s="6">
        <v>0.81599999999999995</v>
      </c>
      <c r="CB30" s="6">
        <v>0.88600000000000001</v>
      </c>
      <c r="CC30" s="6">
        <v>0.65300000000000002</v>
      </c>
      <c r="CD30" s="6">
        <v>0.26700000000000002</v>
      </c>
      <c r="CE30" s="7">
        <v>7.6</v>
      </c>
      <c r="CF30" s="108">
        <v>0.63133354056574453</v>
      </c>
      <c r="CG30" s="6">
        <v>0.72</v>
      </c>
      <c r="CH30" s="6">
        <v>0.223</v>
      </c>
      <c r="CI30" s="6">
        <v>0.67600000000000005</v>
      </c>
      <c r="CJ30" s="6">
        <v>0.40500000000000003</v>
      </c>
      <c r="CK30" s="6">
        <v>0.58899999999999997</v>
      </c>
      <c r="CL30" s="6">
        <v>0.23799999999999999</v>
      </c>
      <c r="CM30" s="6">
        <v>0.125</v>
      </c>
      <c r="CN30" s="6">
        <v>8.5000000000000006E-2</v>
      </c>
      <c r="CO30" s="6">
        <v>0.376</v>
      </c>
      <c r="CP30" s="6">
        <v>0.29499999999999998</v>
      </c>
      <c r="CQ30" s="6">
        <v>0.60899999999999999</v>
      </c>
      <c r="CR30" s="6">
        <v>0.38200000000000001</v>
      </c>
      <c r="CS30" s="6">
        <v>0.50800000000000001</v>
      </c>
      <c r="CT30" s="6">
        <v>0.77600000000000002</v>
      </c>
      <c r="CU30" s="6">
        <v>0.60799999999999998</v>
      </c>
      <c r="CV30" s="6">
        <v>0.63800000000000001</v>
      </c>
      <c r="CW30" s="146">
        <v>28.918393779999999</v>
      </c>
      <c r="CX30" s="146">
        <v>27.137305699999999</v>
      </c>
      <c r="CY30" s="146">
        <v>37.92098446</v>
      </c>
      <c r="CZ30" s="146">
        <v>6.0233160620000001</v>
      </c>
      <c r="DA30" s="134">
        <v>32.6</v>
      </c>
      <c r="DB30" s="134">
        <v>15.2</v>
      </c>
      <c r="DC30" s="134">
        <v>41</v>
      </c>
      <c r="DD30" s="134">
        <v>11.1</v>
      </c>
      <c r="DE30" s="141">
        <v>76.5</v>
      </c>
      <c r="DF30" s="141">
        <v>41.1</v>
      </c>
      <c r="DG30" s="141">
        <v>21.9</v>
      </c>
      <c r="DH30" s="141">
        <v>29.9</v>
      </c>
      <c r="DI30" s="141">
        <v>91.8</v>
      </c>
      <c r="DJ30" s="141">
        <v>46.7</v>
      </c>
      <c r="DK30" s="141">
        <v>25.6</v>
      </c>
      <c r="DL30" s="141">
        <v>46.3</v>
      </c>
      <c r="DM30" s="345">
        <v>23</v>
      </c>
      <c r="DN30" s="345">
        <v>14</v>
      </c>
      <c r="DO30" s="346">
        <v>4.2335443969960203E-2</v>
      </c>
      <c r="DP30" s="346">
        <v>1.71172162515742E-2</v>
      </c>
      <c r="DQ30" s="346">
        <v>1.92468619246862</v>
      </c>
      <c r="DR30" s="346">
        <v>1.03244837758112</v>
      </c>
      <c r="DS30" s="347">
        <v>71.966527196652706</v>
      </c>
      <c r="DT30" s="347">
        <v>76.106194690265497</v>
      </c>
      <c r="DU30" s="347">
        <v>2.1996024149609799</v>
      </c>
      <c r="DV30" s="347">
        <v>1.6579246597953301</v>
      </c>
      <c r="DW30" s="347">
        <v>5.4383626947496202</v>
      </c>
      <c r="DX30" s="347">
        <v>9.9061816832441902</v>
      </c>
      <c r="DY30" s="134">
        <v>48.9236790606654</v>
      </c>
      <c r="DZ30" s="134">
        <v>40</v>
      </c>
      <c r="EA30" s="134">
        <v>100</v>
      </c>
      <c r="EB30" s="134">
        <v>79.310344827586206</v>
      </c>
      <c r="EC30" s="134">
        <v>100</v>
      </c>
      <c r="ED30" s="134">
        <v>72.41379310344827</v>
      </c>
      <c r="EE30" s="134">
        <v>72.41379310344827</v>
      </c>
      <c r="EF30" s="134">
        <v>24.137931034482758</v>
      </c>
      <c r="EG30" s="134">
        <v>100</v>
      </c>
      <c r="EH30" s="134">
        <v>82.758620689655174</v>
      </c>
      <c r="EI30" s="134">
        <v>0</v>
      </c>
      <c r="EJ30" s="134">
        <v>13.793103448275861</v>
      </c>
      <c r="EK30" s="134">
        <v>0</v>
      </c>
      <c r="EL30" s="134">
        <v>68.965517241379317</v>
      </c>
      <c r="EM30" s="134">
        <v>55.172413793103445</v>
      </c>
      <c r="EN30" s="134">
        <v>87.5</v>
      </c>
      <c r="EO30" s="134">
        <v>6.25</v>
      </c>
      <c r="EP30" s="134">
        <v>0</v>
      </c>
      <c r="EQ30" s="134">
        <v>43.75</v>
      </c>
      <c r="ER30" s="134">
        <v>81.25</v>
      </c>
      <c r="ES30" s="142">
        <v>45</v>
      </c>
      <c r="ET30" s="141">
        <v>45</v>
      </c>
      <c r="EU30" s="348" t="s">
        <v>87</v>
      </c>
      <c r="EV30" s="348" t="s">
        <v>87</v>
      </c>
      <c r="EW30" s="349">
        <v>40.1</v>
      </c>
      <c r="EX30" s="146">
        <v>45.390835580000001</v>
      </c>
      <c r="EY30" s="146">
        <v>30.161725069999999</v>
      </c>
      <c r="EZ30" s="146">
        <v>16.495956870000001</v>
      </c>
      <c r="FA30" s="146">
        <v>7.9514824800000001</v>
      </c>
      <c r="FB30" s="134">
        <v>45.8</v>
      </c>
      <c r="FC30" s="134">
        <v>26.7</v>
      </c>
      <c r="FD30" s="134">
        <v>19.100000000000001</v>
      </c>
      <c r="FE30" s="134">
        <v>8.4</v>
      </c>
      <c r="FF30" s="141">
        <v>96.3</v>
      </c>
      <c r="FG30" s="141">
        <v>81.5</v>
      </c>
      <c r="FH30" s="141">
        <v>30.2</v>
      </c>
      <c r="FI30" s="141">
        <v>62.5</v>
      </c>
      <c r="FJ30" s="141">
        <v>94.7</v>
      </c>
      <c r="FK30" s="141">
        <v>74.5</v>
      </c>
      <c r="FL30" s="141">
        <v>26.7</v>
      </c>
      <c r="FM30" s="141">
        <v>61.5</v>
      </c>
      <c r="FN30" s="383">
        <v>127</v>
      </c>
      <c r="FO30" s="383">
        <v>93</v>
      </c>
      <c r="FP30" s="368">
        <v>0.234611689943102</v>
      </c>
      <c r="FQ30" s="368">
        <v>0.108677869446327</v>
      </c>
      <c r="FR30" s="368">
        <v>2.2706955122474501</v>
      </c>
      <c r="FS30" s="368">
        <v>1.57814356015612</v>
      </c>
      <c r="FT30" s="134">
        <v>61.112104416234601</v>
      </c>
      <c r="FU30" s="134">
        <v>64.9244866791108</v>
      </c>
      <c r="FV30" s="134">
        <v>10.3321510382029</v>
      </c>
      <c r="FW30" s="134">
        <v>6.8864374693247896</v>
      </c>
      <c r="FX30" s="134">
        <v>5.7005568918069702</v>
      </c>
      <c r="FY30" s="134">
        <v>11.7365665561498</v>
      </c>
      <c r="FZ30" s="134">
        <v>43.639921722113499</v>
      </c>
      <c r="GA30" s="134">
        <v>34.954954954954999</v>
      </c>
      <c r="GB30" s="134">
        <v>100</v>
      </c>
      <c r="GC30" s="134">
        <v>68.965517241379317</v>
      </c>
      <c r="GD30" s="134">
        <v>100</v>
      </c>
      <c r="GE30" s="134">
        <v>86.206896551724128</v>
      </c>
      <c r="GF30" s="134">
        <v>75.862068965517238</v>
      </c>
      <c r="GG30" s="134">
        <v>27.586206896551722</v>
      </c>
      <c r="GH30" s="134">
        <v>89.65517241379311</v>
      </c>
      <c r="GI30" s="134">
        <v>92.307692307692307</v>
      </c>
      <c r="GJ30" s="134">
        <v>0</v>
      </c>
      <c r="GK30" s="134">
        <v>3.8461538461538463</v>
      </c>
      <c r="GL30" s="134">
        <v>0</v>
      </c>
      <c r="GM30" s="134">
        <v>76.923076923076934</v>
      </c>
      <c r="GN30" s="134">
        <v>75.862068965517238</v>
      </c>
      <c r="GO30" s="134">
        <v>100</v>
      </c>
      <c r="GP30" s="134">
        <v>0</v>
      </c>
      <c r="GQ30" s="134">
        <v>0</v>
      </c>
      <c r="GR30" s="134">
        <v>40.909090909090914</v>
      </c>
      <c r="GS30" s="134">
        <v>86.36363636363636</v>
      </c>
      <c r="GT30" s="142">
        <v>45.901639344262293</v>
      </c>
      <c r="GU30" s="142">
        <v>45.901639344262293</v>
      </c>
      <c r="GV30" s="385" t="s">
        <v>87</v>
      </c>
      <c r="GW30" s="134">
        <v>34.9</v>
      </c>
      <c r="GX30" s="146">
        <v>51.35579293</v>
      </c>
      <c r="GY30" s="146">
        <v>22.706107920000001</v>
      </c>
      <c r="GZ30" s="146">
        <v>18.73459326</v>
      </c>
      <c r="HA30" s="146">
        <v>7.2035058889999997</v>
      </c>
      <c r="HB30" s="148">
        <v>50.6</v>
      </c>
      <c r="HC30" s="148">
        <v>21.2</v>
      </c>
      <c r="HD30" s="148">
        <v>18.5</v>
      </c>
      <c r="HE30" s="148">
        <v>9.6999999999999993</v>
      </c>
      <c r="HF30" s="388">
        <v>95.6</v>
      </c>
      <c r="HG30" s="388">
        <v>60.3</v>
      </c>
      <c r="HH30" s="388">
        <v>17.3</v>
      </c>
      <c r="HI30" s="388">
        <v>51.9</v>
      </c>
      <c r="HJ30" s="388">
        <v>95.8</v>
      </c>
      <c r="HK30" s="388">
        <v>51</v>
      </c>
      <c r="HL30" s="388">
        <v>19.8</v>
      </c>
      <c r="HM30" s="388">
        <v>48.9</v>
      </c>
      <c r="HN30" s="149">
        <v>99</v>
      </c>
      <c r="HO30" s="149">
        <v>46</v>
      </c>
      <c r="HP30" s="390">
        <v>0.25306101582270402</v>
      </c>
      <c r="HQ30" s="390">
        <v>8.2920234339792703E-2</v>
      </c>
      <c r="HR30" s="390">
        <v>3.3221476510067101</v>
      </c>
      <c r="HS30" s="390">
        <v>1.62085976039464</v>
      </c>
      <c r="HT30" s="148">
        <v>78.959731543624201</v>
      </c>
      <c r="HU30" s="148">
        <v>81.606765327695598</v>
      </c>
      <c r="HV30" s="148">
        <v>7.6173921934510904</v>
      </c>
      <c r="HW30" s="148">
        <v>5.1158179360072102</v>
      </c>
      <c r="HX30" s="148">
        <v>7.0282332561046896</v>
      </c>
      <c r="HY30" s="148">
        <v>8.8257246182584392</v>
      </c>
      <c r="HZ30" s="137">
        <v>42.4657534246575</v>
      </c>
      <c r="IA30" s="137">
        <v>30.630630630630598</v>
      </c>
      <c r="IB30" s="134">
        <v>100</v>
      </c>
      <c r="IC30" s="134">
        <v>3.4482758620689653</v>
      </c>
      <c r="ID30" s="134">
        <v>3.4482758620689653</v>
      </c>
      <c r="IE30" s="134">
        <v>89.65517241379311</v>
      </c>
      <c r="IF30" s="134">
        <v>75.862068965517238</v>
      </c>
      <c r="IG30" s="134">
        <v>24.137931034482758</v>
      </c>
      <c r="IH30" s="134">
        <v>96.551724137931032</v>
      </c>
      <c r="II30" s="134">
        <v>42.857142857142854</v>
      </c>
      <c r="IJ30" s="134">
        <v>3.5714285714285712</v>
      </c>
      <c r="IK30" s="134">
        <v>7.1428571428571423</v>
      </c>
      <c r="IL30" s="134">
        <v>0</v>
      </c>
      <c r="IM30" s="134">
        <v>82.142857142857139</v>
      </c>
      <c r="IN30" s="134">
        <v>72.41379310344827</v>
      </c>
      <c r="IO30" s="134">
        <v>80.952380952380949</v>
      </c>
      <c r="IP30" s="134">
        <v>9.5238095238095237</v>
      </c>
      <c r="IQ30" s="134">
        <v>4.7619047619047619</v>
      </c>
      <c r="IR30" s="134">
        <v>38.095238095238095</v>
      </c>
      <c r="IS30" s="134">
        <v>76.19047619047619</v>
      </c>
      <c r="IT30" s="142">
        <v>45.901639344262293</v>
      </c>
      <c r="IU30" s="134">
        <v>45.901639344262293</v>
      </c>
      <c r="IV30" s="392" t="s">
        <v>87</v>
      </c>
      <c r="IW30" s="137">
        <v>38.799999999999997</v>
      </c>
      <c r="IX30" s="146">
        <v>58.109318999999999</v>
      </c>
      <c r="IY30" s="146">
        <v>31.227598570000001</v>
      </c>
      <c r="IZ30" s="146">
        <v>4.0770609320000002</v>
      </c>
      <c r="JA30" s="146">
        <v>6.5860215049999997</v>
      </c>
      <c r="JB30" s="134">
        <v>57.8</v>
      </c>
      <c r="JC30" s="134">
        <v>27.8</v>
      </c>
      <c r="JD30" s="134">
        <v>5.8</v>
      </c>
      <c r="JE30" s="134">
        <v>8.6</v>
      </c>
      <c r="JF30" s="146">
        <v>99.8</v>
      </c>
      <c r="JG30" s="146">
        <v>89.4</v>
      </c>
      <c r="JH30" s="146">
        <v>42.5</v>
      </c>
      <c r="JI30" s="146">
        <v>75.3</v>
      </c>
      <c r="JJ30" s="398">
        <v>118</v>
      </c>
      <c r="JK30" s="368">
        <v>0.224300486618005</v>
      </c>
      <c r="JL30" s="368">
        <v>3.7472213401079699</v>
      </c>
      <c r="JM30" s="368">
        <v>72.689742775484305</v>
      </c>
      <c r="JN30" s="368">
        <v>5.9857816301703197</v>
      </c>
      <c r="JO30" s="134">
        <v>17.786120157154599</v>
      </c>
      <c r="JP30" s="134">
        <v>37.657657657657701</v>
      </c>
      <c r="JQ30" s="134">
        <v>100</v>
      </c>
      <c r="JR30" s="134">
        <v>17.241379310344829</v>
      </c>
      <c r="JS30" s="134">
        <v>34.482758620689658</v>
      </c>
      <c r="JT30" s="134">
        <v>72.41379310344827</v>
      </c>
      <c r="JU30" s="134">
        <v>82.758620689655174</v>
      </c>
      <c r="JV30" s="134">
        <v>41.379310344827587</v>
      </c>
      <c r="JW30" s="134">
        <v>100</v>
      </c>
      <c r="JX30" s="134">
        <v>37.931034482758619</v>
      </c>
      <c r="JY30" s="134">
        <v>89.65517241379311</v>
      </c>
      <c r="JZ30" s="134">
        <v>10.344827586206897</v>
      </c>
      <c r="KA30" s="134">
        <v>0</v>
      </c>
      <c r="KB30" s="134">
        <v>86.206896551724128</v>
      </c>
      <c r="KC30" s="134">
        <v>96.551724137931032</v>
      </c>
      <c r="KD30" s="134">
        <v>85.714285714285708</v>
      </c>
      <c r="KE30" s="134">
        <v>67.857142857142861</v>
      </c>
      <c r="KF30" s="134">
        <v>17.857142857142858</v>
      </c>
      <c r="KG30" s="134">
        <v>57.142857142857139</v>
      </c>
      <c r="KH30" s="134">
        <v>64.285714285714292</v>
      </c>
      <c r="KI30" s="134">
        <v>48.4375</v>
      </c>
      <c r="KJ30" s="134">
        <v>48.4375</v>
      </c>
      <c r="KK30" s="348" t="s">
        <v>87</v>
      </c>
      <c r="KL30" s="348" t="s">
        <v>87</v>
      </c>
      <c r="KM30" s="349">
        <v>40.1</v>
      </c>
    </row>
    <row r="31" spans="1:299" ht="18" customHeight="1">
      <c r="A31" s="74"/>
      <c r="B31" s="75" t="s">
        <v>87</v>
      </c>
      <c r="C31" s="75" t="s">
        <v>87</v>
      </c>
      <c r="D31" s="76" t="s">
        <v>111</v>
      </c>
      <c r="E31" s="77" t="s">
        <v>23</v>
      </c>
      <c r="F31" s="78" t="s">
        <v>87</v>
      </c>
      <c r="G31" s="78" t="s">
        <v>87</v>
      </c>
      <c r="H31" s="78" t="s">
        <v>87</v>
      </c>
      <c r="I31" s="78" t="s">
        <v>87</v>
      </c>
      <c r="J31" s="78" t="s">
        <v>87</v>
      </c>
      <c r="K31" s="78" t="s">
        <v>87</v>
      </c>
      <c r="L31" s="78" t="s">
        <v>87</v>
      </c>
      <c r="M31" s="79">
        <v>1412916</v>
      </c>
      <c r="N31" s="80">
        <v>81.7</v>
      </c>
      <c r="O31" s="80">
        <v>48.5</v>
      </c>
      <c r="P31" s="81">
        <v>95.492000000000004</v>
      </c>
      <c r="Q31" s="81">
        <v>96.554000000000002</v>
      </c>
      <c r="R31" s="80">
        <v>13.966480446927374</v>
      </c>
      <c r="S31" s="80">
        <v>6.9681413256832245</v>
      </c>
      <c r="T31" s="82">
        <v>20.934621772610598</v>
      </c>
      <c r="U31" s="82">
        <v>448.882026774324</v>
      </c>
      <c r="V31" s="81">
        <v>324.11435301598402</v>
      </c>
      <c r="W31" s="81">
        <v>62.5</v>
      </c>
      <c r="X31" s="80">
        <v>67.2</v>
      </c>
      <c r="Y31" s="81">
        <v>26.534653465346501</v>
      </c>
      <c r="Z31" s="81">
        <v>6.5454545454545503</v>
      </c>
      <c r="AA31" s="78" t="s">
        <v>87</v>
      </c>
      <c r="AB31" s="78" t="s">
        <v>87</v>
      </c>
      <c r="AC31" s="86">
        <v>269.34229089936406</v>
      </c>
      <c r="AD31" s="86">
        <v>240.17152198076471</v>
      </c>
      <c r="AE31" s="81">
        <v>7759.9723700351124</v>
      </c>
      <c r="AF31" s="81">
        <v>7292.3687523079116</v>
      </c>
      <c r="AG31" s="81">
        <v>30.787392881105461</v>
      </c>
      <c r="AH31" s="87">
        <v>0</v>
      </c>
      <c r="AI31" s="87">
        <v>11</v>
      </c>
      <c r="AJ31" s="136">
        <v>0.84930738982359888</v>
      </c>
      <c r="AK31" s="134">
        <v>10.828669220250886</v>
      </c>
      <c r="AL31" s="136">
        <v>46.214353861092938</v>
      </c>
      <c r="AM31" s="134">
        <v>18.399999999999999</v>
      </c>
      <c r="AN31" s="134">
        <v>3.9</v>
      </c>
      <c r="AO31" s="136">
        <v>104.54</v>
      </c>
      <c r="AP31" s="136">
        <v>98.221999999999994</v>
      </c>
      <c r="AQ31" s="134">
        <v>73.112115461582206</v>
      </c>
      <c r="AR31" s="134">
        <v>28.4453757701162</v>
      </c>
      <c r="AS31" s="142">
        <v>30.7</v>
      </c>
      <c r="AT31" s="142">
        <v>43.5</v>
      </c>
      <c r="AU31" s="134">
        <v>11.3</v>
      </c>
      <c r="AV31" s="134">
        <v>7.3</v>
      </c>
      <c r="AW31" s="136">
        <v>85.995999999999995</v>
      </c>
      <c r="AX31" s="136">
        <v>92.352000000000004</v>
      </c>
      <c r="AY31" s="134">
        <v>64.638998550526907</v>
      </c>
      <c r="AZ31" s="134">
        <v>38.5471381183727</v>
      </c>
      <c r="BA31" s="141">
        <v>73.7</v>
      </c>
      <c r="BB31" s="141">
        <v>72</v>
      </c>
      <c r="BC31" s="137">
        <v>10.8</v>
      </c>
      <c r="BD31" s="137">
        <v>4.5</v>
      </c>
      <c r="BE31" s="145">
        <v>101.212</v>
      </c>
      <c r="BF31" s="145">
        <v>115.495</v>
      </c>
      <c r="BG31" s="137">
        <v>66.125872652449104</v>
      </c>
      <c r="BH31" s="137">
        <v>24.875027219814701</v>
      </c>
      <c r="BI31" s="146">
        <v>65.599999999999994</v>
      </c>
      <c r="BJ31" s="146">
        <v>60.9</v>
      </c>
      <c r="BK31" s="134">
        <v>9.4</v>
      </c>
      <c r="BL31" s="134">
        <v>80.984818366574402</v>
      </c>
      <c r="BM31" s="136">
        <v>93.1</v>
      </c>
      <c r="BN31" s="6">
        <v>0.80200000000000005</v>
      </c>
      <c r="BO31" s="6">
        <v>0.32900000000000001</v>
      </c>
      <c r="BP31" s="6">
        <v>0.72699999999999998</v>
      </c>
      <c r="BQ31" s="6">
        <v>0.78100000000000003</v>
      </c>
      <c r="BR31" s="6">
        <v>0.03</v>
      </c>
      <c r="BS31" s="6">
        <v>0.32100000000000001</v>
      </c>
      <c r="BT31" s="6">
        <v>0.67800000000000005</v>
      </c>
      <c r="BU31" s="6">
        <v>0.54900000000000004</v>
      </c>
      <c r="BV31" s="6">
        <v>0.53800000000000003</v>
      </c>
      <c r="BW31" s="6">
        <v>0.69299999999999995</v>
      </c>
      <c r="BX31" s="6">
        <v>0.625</v>
      </c>
      <c r="BY31" s="6">
        <v>0.441</v>
      </c>
      <c r="BZ31" s="6">
        <v>0.69499999999999995</v>
      </c>
      <c r="CA31" s="6">
        <v>0.86599999999999999</v>
      </c>
      <c r="CB31" s="6">
        <v>0.49099999999999999</v>
      </c>
      <c r="CC31" s="6">
        <v>0.66600000000000004</v>
      </c>
      <c r="CD31" s="6">
        <v>0.27700000000000002</v>
      </c>
      <c r="CE31" s="7">
        <v>7.5</v>
      </c>
      <c r="CF31" s="108">
        <v>0.59634498236614297</v>
      </c>
      <c r="CG31" s="6">
        <v>0.53100000000000003</v>
      </c>
      <c r="CH31" s="6">
        <v>0.28299999999999997</v>
      </c>
      <c r="CI31" s="6">
        <v>0.69299999999999995</v>
      </c>
      <c r="CJ31" s="6">
        <v>0.46800000000000003</v>
      </c>
      <c r="CK31" s="6">
        <v>0.88600000000000001</v>
      </c>
      <c r="CL31" s="6">
        <v>0.40899999999999997</v>
      </c>
      <c r="CM31" s="6">
        <v>0.11</v>
      </c>
      <c r="CN31" s="6">
        <v>0.111</v>
      </c>
      <c r="CO31" s="6">
        <v>0.43</v>
      </c>
      <c r="CP31" s="6">
        <v>0.34899999999999998</v>
      </c>
      <c r="CQ31" s="6">
        <v>0.67900000000000005</v>
      </c>
      <c r="CR31" s="6">
        <v>0.37</v>
      </c>
      <c r="CS31" s="6">
        <v>0.42499999999999999</v>
      </c>
      <c r="CT31" s="6">
        <v>0.65500000000000003</v>
      </c>
      <c r="CU31" s="6">
        <v>0.54</v>
      </c>
      <c r="CV31" s="6">
        <v>0.56100000000000005</v>
      </c>
      <c r="CW31" s="134">
        <v>28.146311220000001</v>
      </c>
      <c r="CX31" s="134">
        <v>26.16243025</v>
      </c>
      <c r="CY31" s="134">
        <v>39.553626780000002</v>
      </c>
      <c r="CZ31" s="134">
        <v>6.1376317419999999</v>
      </c>
      <c r="DA31" s="134">
        <v>33.4</v>
      </c>
      <c r="DB31" s="134">
        <v>19.5</v>
      </c>
      <c r="DC31" s="134">
        <v>37.4</v>
      </c>
      <c r="DD31" s="134">
        <v>9.6</v>
      </c>
      <c r="DE31" s="142">
        <v>77.400000000000006</v>
      </c>
      <c r="DF31" s="142">
        <v>31</v>
      </c>
      <c r="DG31" s="142">
        <v>3.8</v>
      </c>
      <c r="DH31" s="142">
        <v>9.1</v>
      </c>
      <c r="DI31" s="142">
        <v>88.3</v>
      </c>
      <c r="DJ31" s="142">
        <v>39.4</v>
      </c>
      <c r="DK31" s="142">
        <v>7.3</v>
      </c>
      <c r="DL31" s="142">
        <v>26.4</v>
      </c>
      <c r="DM31" s="345">
        <v>15</v>
      </c>
      <c r="DN31" s="345">
        <v>23</v>
      </c>
      <c r="DO31" s="346">
        <v>7.4947536724292996E-2</v>
      </c>
      <c r="DP31" s="346">
        <v>7.5932651039947202E-2</v>
      </c>
      <c r="DQ31" s="346">
        <v>2.38095238095238</v>
      </c>
      <c r="DR31" s="346">
        <v>3.4638554216867501</v>
      </c>
      <c r="DS31" s="347">
        <v>92.2222222222222</v>
      </c>
      <c r="DT31" s="347">
        <v>96.0843373493976</v>
      </c>
      <c r="DU31" s="347">
        <v>3.14779654242031</v>
      </c>
      <c r="DV31" s="347">
        <v>2.1921426213271702</v>
      </c>
      <c r="DW31" s="347">
        <v>2.9675136836731801</v>
      </c>
      <c r="DX31" s="347">
        <v>5.8143299549549496</v>
      </c>
      <c r="DY31" s="134">
        <v>50.1305483028721</v>
      </c>
      <c r="DZ31" s="134">
        <v>38.497652582159603</v>
      </c>
      <c r="EA31" s="134">
        <v>100</v>
      </c>
      <c r="EB31" s="134">
        <v>100</v>
      </c>
      <c r="EC31" s="134">
        <v>100</v>
      </c>
      <c r="ED31" s="134">
        <v>100</v>
      </c>
      <c r="EE31" s="134">
        <v>84.210526315789465</v>
      </c>
      <c r="EF31" s="134">
        <v>31.578947368421051</v>
      </c>
      <c r="EG31" s="134">
        <v>94.73684210526315</v>
      </c>
      <c r="EH31" s="134">
        <v>50</v>
      </c>
      <c r="EI31" s="134">
        <v>5.5555555555555554</v>
      </c>
      <c r="EJ31" s="134">
        <v>11.111111111111111</v>
      </c>
      <c r="EK31" s="134">
        <v>0</v>
      </c>
      <c r="EL31" s="134">
        <v>88.888888888888886</v>
      </c>
      <c r="EM31" s="134">
        <v>31.578947368421051</v>
      </c>
      <c r="EN31" s="134">
        <v>66.666666666666657</v>
      </c>
      <c r="EO31" s="134">
        <v>0</v>
      </c>
      <c r="EP31" s="134">
        <v>0</v>
      </c>
      <c r="EQ31" s="134">
        <v>16.666666666666664</v>
      </c>
      <c r="ER31" s="134">
        <v>33.333333333333329</v>
      </c>
      <c r="ES31" s="142">
        <v>80</v>
      </c>
      <c r="ET31" s="141">
        <v>80</v>
      </c>
      <c r="EU31" s="348" t="s">
        <v>87</v>
      </c>
      <c r="EV31" s="348" t="s">
        <v>87</v>
      </c>
      <c r="EW31" s="349">
        <v>61.4</v>
      </c>
      <c r="EX31" s="134">
        <v>46.983758700000003</v>
      </c>
      <c r="EY31" s="134">
        <v>27.958236660000001</v>
      </c>
      <c r="EZ31" s="134">
        <v>19.72157773</v>
      </c>
      <c r="FA31" s="134">
        <v>5.3364269139999996</v>
      </c>
      <c r="FB31" s="134">
        <v>44.6</v>
      </c>
      <c r="FC31" s="134">
        <v>28.3</v>
      </c>
      <c r="FD31" s="134">
        <v>18</v>
      </c>
      <c r="FE31" s="134">
        <v>9.1</v>
      </c>
      <c r="FF31" s="142">
        <v>95.7</v>
      </c>
      <c r="FG31" s="142">
        <v>72.900000000000006</v>
      </c>
      <c r="FH31" s="142">
        <v>21.2</v>
      </c>
      <c r="FI31" s="142">
        <v>64.5</v>
      </c>
      <c r="FJ31" s="142">
        <v>94.5</v>
      </c>
      <c r="FK31" s="142">
        <v>77.2</v>
      </c>
      <c r="FL31" s="142">
        <v>18.600000000000001</v>
      </c>
      <c r="FM31" s="142">
        <v>48.3</v>
      </c>
      <c r="FN31" s="383">
        <v>78</v>
      </c>
      <c r="FO31" s="383">
        <v>60</v>
      </c>
      <c r="FP31" s="368">
        <v>0.32435129740518998</v>
      </c>
      <c r="FQ31" s="368">
        <v>0.15413466231664399</v>
      </c>
      <c r="FR31" s="368">
        <v>4.12044374009509</v>
      </c>
      <c r="FS31" s="368">
        <v>2.9527559055118102</v>
      </c>
      <c r="FT31" s="134">
        <v>79.503433703116698</v>
      </c>
      <c r="FU31" s="134">
        <v>82.874015748031496</v>
      </c>
      <c r="FV31" s="134">
        <v>7.8717564870259498</v>
      </c>
      <c r="FW31" s="134">
        <v>5.2200272304570099</v>
      </c>
      <c r="FX31" s="134">
        <v>3.5673265080400398</v>
      </c>
      <c r="FY31" s="134">
        <v>7.7298001126126099</v>
      </c>
      <c r="FZ31" s="134">
        <v>46.736292428198396</v>
      </c>
      <c r="GA31" s="134">
        <v>34.976525821596198</v>
      </c>
      <c r="GB31" s="134">
        <v>100</v>
      </c>
      <c r="GC31" s="134">
        <v>100</v>
      </c>
      <c r="GD31" s="134">
        <v>100</v>
      </c>
      <c r="GE31" s="134">
        <v>89.473684210526315</v>
      </c>
      <c r="GF31" s="134">
        <v>89.473684210526315</v>
      </c>
      <c r="GG31" s="134">
        <v>57.894736842105267</v>
      </c>
      <c r="GH31" s="134">
        <v>84.210526315789465</v>
      </c>
      <c r="GI31" s="134">
        <v>87.5</v>
      </c>
      <c r="GJ31" s="134">
        <v>0</v>
      </c>
      <c r="GK31" s="134">
        <v>12.5</v>
      </c>
      <c r="GL31" s="134">
        <v>0</v>
      </c>
      <c r="GM31" s="134">
        <v>93.75</v>
      </c>
      <c r="GN31" s="134">
        <v>68.421052631578945</v>
      </c>
      <c r="GO31" s="134">
        <v>76.923076923076934</v>
      </c>
      <c r="GP31" s="134">
        <v>0</v>
      </c>
      <c r="GQ31" s="134">
        <v>7.6923076923076925</v>
      </c>
      <c r="GR31" s="134">
        <v>46.153846153846153</v>
      </c>
      <c r="GS31" s="134">
        <v>84.615384615384613</v>
      </c>
      <c r="GT31" s="142">
        <v>80.327868852459019</v>
      </c>
      <c r="GU31" s="142">
        <v>80.327868852459019</v>
      </c>
      <c r="GV31" s="385" t="s">
        <v>87</v>
      </c>
      <c r="GW31" s="134">
        <v>45.2</v>
      </c>
      <c r="GX31" s="146">
        <v>53.34975369</v>
      </c>
      <c r="GY31" s="146">
        <v>20.049261080000001</v>
      </c>
      <c r="GZ31" s="146">
        <v>21.428571430000002</v>
      </c>
      <c r="HA31" s="146">
        <v>5.1724137929999996</v>
      </c>
      <c r="HB31" s="148">
        <v>55.1</v>
      </c>
      <c r="HC31" s="148">
        <v>19.3</v>
      </c>
      <c r="HD31" s="148">
        <v>19.3</v>
      </c>
      <c r="HE31" s="148">
        <v>6.4</v>
      </c>
      <c r="HF31" s="142">
        <v>96.5</v>
      </c>
      <c r="HG31" s="142">
        <v>52.6</v>
      </c>
      <c r="HH31" s="142">
        <v>6.3</v>
      </c>
      <c r="HI31" s="142">
        <v>25.9</v>
      </c>
      <c r="HJ31" s="142">
        <v>89.9</v>
      </c>
      <c r="HK31" s="142">
        <v>53.7</v>
      </c>
      <c r="HL31" s="142">
        <v>5.4</v>
      </c>
      <c r="HM31" s="142">
        <v>40.200000000000003</v>
      </c>
      <c r="HN31" s="149">
        <v>20</v>
      </c>
      <c r="HO31" s="149">
        <v>11</v>
      </c>
      <c r="HP31" s="390">
        <v>0.21045985478269999</v>
      </c>
      <c r="HQ31" s="390">
        <v>8.5126141464169594E-2</v>
      </c>
      <c r="HR31" s="390">
        <v>2.6737967914438499</v>
      </c>
      <c r="HS31" s="390">
        <v>1.92644483362522</v>
      </c>
      <c r="HT31" s="148">
        <v>89.9732620320856</v>
      </c>
      <c r="HU31" s="148">
        <v>91.418563922942198</v>
      </c>
      <c r="HV31" s="148">
        <v>7.8711985688729902</v>
      </c>
      <c r="HW31" s="148">
        <v>4.4188206160037096</v>
      </c>
      <c r="HX31" s="148">
        <v>4.9417722099064596</v>
      </c>
      <c r="HY31" s="148">
        <v>5.8896878739417797</v>
      </c>
      <c r="HZ31" s="137">
        <v>44.908616187989601</v>
      </c>
      <c r="IA31" s="137">
        <v>30.046948356807501</v>
      </c>
      <c r="IB31" s="134">
        <v>100</v>
      </c>
      <c r="IC31" s="134">
        <v>5.2631578947368416</v>
      </c>
      <c r="ID31" s="134">
        <v>5.2631578947368416</v>
      </c>
      <c r="IE31" s="134">
        <v>89.473684210526315</v>
      </c>
      <c r="IF31" s="134">
        <v>89.473684210526315</v>
      </c>
      <c r="IG31" s="134">
        <v>31.578947368421051</v>
      </c>
      <c r="IH31" s="134">
        <v>100</v>
      </c>
      <c r="II31" s="134">
        <v>5.2631578947368416</v>
      </c>
      <c r="IJ31" s="134">
        <v>5.2631578947368416</v>
      </c>
      <c r="IK31" s="134">
        <v>10.526315789473683</v>
      </c>
      <c r="IL31" s="134">
        <v>0</v>
      </c>
      <c r="IM31" s="134">
        <v>78.94736842105263</v>
      </c>
      <c r="IN31" s="134">
        <v>36.84210526315789</v>
      </c>
      <c r="IO31" s="134">
        <v>71.428571428571431</v>
      </c>
      <c r="IP31" s="134">
        <v>28.571428571428569</v>
      </c>
      <c r="IQ31" s="134">
        <v>0</v>
      </c>
      <c r="IR31" s="134">
        <v>28.571428571428569</v>
      </c>
      <c r="IS31" s="134">
        <v>28.571428571428569</v>
      </c>
      <c r="IT31" s="142">
        <v>80.327868852459019</v>
      </c>
      <c r="IU31" s="134">
        <v>80.327868852459019</v>
      </c>
      <c r="IV31" s="392" t="s">
        <v>87</v>
      </c>
      <c r="IW31" s="137">
        <v>46.1</v>
      </c>
      <c r="IX31" s="134">
        <v>58.348623850000003</v>
      </c>
      <c r="IY31" s="134">
        <v>27.706422020000002</v>
      </c>
      <c r="IZ31" s="134">
        <v>4.4036697250000003</v>
      </c>
      <c r="JA31" s="134">
        <v>9.5412844040000007</v>
      </c>
      <c r="JB31" s="134">
        <v>57.5</v>
      </c>
      <c r="JC31" s="134">
        <v>27.3</v>
      </c>
      <c r="JD31" s="134">
        <v>4</v>
      </c>
      <c r="JE31" s="134">
        <v>11.1</v>
      </c>
      <c r="JF31" s="134">
        <v>100</v>
      </c>
      <c r="JG31" s="134">
        <v>86.7</v>
      </c>
      <c r="JH31" s="134">
        <v>44.2</v>
      </c>
      <c r="JI31" s="134">
        <v>82.3</v>
      </c>
      <c r="JJ31" s="398">
        <v>75</v>
      </c>
      <c r="JK31" s="368">
        <v>0.26156099602427302</v>
      </c>
      <c r="JL31" s="368">
        <v>3.8540596094552901</v>
      </c>
      <c r="JM31" s="368">
        <v>96.865364850976405</v>
      </c>
      <c r="JN31" s="368">
        <v>6.7866359768431304</v>
      </c>
      <c r="JO31" s="134">
        <v>16.382309035601601</v>
      </c>
      <c r="JP31" s="134">
        <v>38.028169014084497</v>
      </c>
      <c r="JQ31" s="134">
        <v>100</v>
      </c>
      <c r="JR31" s="134">
        <v>100</v>
      </c>
      <c r="JS31" s="134">
        <v>73.68421052631578</v>
      </c>
      <c r="JT31" s="134">
        <v>89.473684210526315</v>
      </c>
      <c r="JU31" s="134">
        <v>100</v>
      </c>
      <c r="JV31" s="134">
        <v>73.68421052631578</v>
      </c>
      <c r="JW31" s="134">
        <v>89.473684210526315</v>
      </c>
      <c r="JX31" s="134">
        <v>5.8823529411764701</v>
      </c>
      <c r="JY31" s="134">
        <v>0</v>
      </c>
      <c r="JZ31" s="134">
        <v>11.76470588235294</v>
      </c>
      <c r="KA31" s="134">
        <v>0</v>
      </c>
      <c r="KB31" s="134">
        <v>88.235294117647058</v>
      </c>
      <c r="KC31" s="134">
        <v>100</v>
      </c>
      <c r="KD31" s="134">
        <v>63.157894736842103</v>
      </c>
      <c r="KE31" s="134">
        <v>0</v>
      </c>
      <c r="KF31" s="134">
        <v>10.526315789473683</v>
      </c>
      <c r="KG31" s="134">
        <v>78.94736842105263</v>
      </c>
      <c r="KH31" s="134">
        <v>89.473684210526315</v>
      </c>
      <c r="KI31" s="134">
        <v>81.25</v>
      </c>
      <c r="KJ31" s="134">
        <v>81.25</v>
      </c>
      <c r="KK31" s="348" t="s">
        <v>87</v>
      </c>
      <c r="KL31" s="348" t="s">
        <v>87</v>
      </c>
      <c r="KM31" s="349">
        <v>61.4</v>
      </c>
    </row>
    <row r="32" spans="1:299" ht="18" customHeight="1">
      <c r="A32" s="74"/>
      <c r="B32" s="75" t="s">
        <v>87</v>
      </c>
      <c r="C32" s="75" t="s">
        <v>87</v>
      </c>
      <c r="D32" s="76" t="s">
        <v>112</v>
      </c>
      <c r="E32" s="77" t="s">
        <v>24</v>
      </c>
      <c r="F32" s="78" t="s">
        <v>87</v>
      </c>
      <c r="G32" s="78" t="s">
        <v>87</v>
      </c>
      <c r="H32" s="78" t="s">
        <v>87</v>
      </c>
      <c r="I32" s="78" t="s">
        <v>87</v>
      </c>
      <c r="J32" s="78" t="s">
        <v>87</v>
      </c>
      <c r="K32" s="78" t="s">
        <v>87</v>
      </c>
      <c r="L32" s="78" t="s">
        <v>87</v>
      </c>
      <c r="M32" s="79">
        <v>2610353</v>
      </c>
      <c r="N32" s="80">
        <v>86.2</v>
      </c>
      <c r="O32" s="80">
        <v>54.1</v>
      </c>
      <c r="P32" s="81">
        <v>99.596000000000004</v>
      </c>
      <c r="Q32" s="81">
        <v>102.361</v>
      </c>
      <c r="R32" s="80">
        <v>15.040894424851805</v>
      </c>
      <c r="S32" s="80">
        <v>7.541082013956629</v>
      </c>
      <c r="T32" s="82">
        <v>22.581976438808436</v>
      </c>
      <c r="U32" s="82">
        <v>478.67129066503799</v>
      </c>
      <c r="V32" s="81">
        <v>344.97986812798803</v>
      </c>
      <c r="W32" s="85" t="s">
        <v>88</v>
      </c>
      <c r="X32" s="88" t="s">
        <v>88</v>
      </c>
      <c r="Y32" s="81">
        <v>24.258474576271201</v>
      </c>
      <c r="Z32" s="81">
        <v>8.3565459610027908</v>
      </c>
      <c r="AA32" s="78" t="s">
        <v>87</v>
      </c>
      <c r="AB32" s="78" t="s">
        <v>87</v>
      </c>
      <c r="AC32" s="86">
        <v>287.93702616079196</v>
      </c>
      <c r="AD32" s="86">
        <v>253.84058475564899</v>
      </c>
      <c r="AE32" s="81">
        <v>8572.0000000000073</v>
      </c>
      <c r="AF32" s="81">
        <v>7524.2701432473359</v>
      </c>
      <c r="AG32" s="81">
        <v>31.911392826947161</v>
      </c>
      <c r="AH32" s="87">
        <v>4.5999999999999996</v>
      </c>
      <c r="AI32" s="87">
        <v>14</v>
      </c>
      <c r="AJ32" s="136">
        <v>1.3025058296713126</v>
      </c>
      <c r="AK32" s="134">
        <v>13.408148246616454</v>
      </c>
      <c r="AL32" s="136">
        <v>47.536099523704259</v>
      </c>
      <c r="AM32" s="134">
        <v>19.899999999999999</v>
      </c>
      <c r="AN32" s="134">
        <v>6.6</v>
      </c>
      <c r="AO32" s="136">
        <v>105.379</v>
      </c>
      <c r="AP32" s="136">
        <v>109.11799999999999</v>
      </c>
      <c r="AQ32" s="134">
        <v>70.604396000776802</v>
      </c>
      <c r="AR32" s="134">
        <v>30.1222326034258</v>
      </c>
      <c r="AS32" s="141">
        <v>32.9</v>
      </c>
      <c r="AT32" s="141">
        <v>48.2</v>
      </c>
      <c r="AU32" s="134">
        <v>11.8</v>
      </c>
      <c r="AV32" s="134">
        <v>7.8</v>
      </c>
      <c r="AW32" s="136">
        <v>96.536000000000001</v>
      </c>
      <c r="AX32" s="136">
        <v>103.652</v>
      </c>
      <c r="AY32" s="134">
        <v>72.853372685204604</v>
      </c>
      <c r="AZ32" s="134">
        <v>44.225125640718097</v>
      </c>
      <c r="BA32" s="141">
        <v>78.099999999999994</v>
      </c>
      <c r="BB32" s="141">
        <v>71.8</v>
      </c>
      <c r="BC32" s="137">
        <v>11.3</v>
      </c>
      <c r="BD32" s="137">
        <v>4.2</v>
      </c>
      <c r="BE32" s="145">
        <v>96.423000000000002</v>
      </c>
      <c r="BF32" s="145">
        <v>104.339</v>
      </c>
      <c r="BG32" s="137">
        <v>74.904777077162095</v>
      </c>
      <c r="BH32" s="137">
        <v>29.757927588617001</v>
      </c>
      <c r="BI32" s="146">
        <v>71.8</v>
      </c>
      <c r="BJ32" s="146">
        <v>67.8</v>
      </c>
      <c r="BK32" s="134">
        <v>9</v>
      </c>
      <c r="BL32" s="134">
        <v>90.4256787018941</v>
      </c>
      <c r="BM32" s="150">
        <v>92.5</v>
      </c>
      <c r="BN32" s="6">
        <v>0.76800000000000002</v>
      </c>
      <c r="BO32" s="6">
        <v>0.28999999999999998</v>
      </c>
      <c r="BP32" s="6">
        <v>0.76100000000000001</v>
      </c>
      <c r="BQ32" s="6">
        <v>0.78</v>
      </c>
      <c r="BR32" s="6">
        <v>7.1999999999999995E-2</v>
      </c>
      <c r="BS32" s="6">
        <v>0.26500000000000001</v>
      </c>
      <c r="BT32" s="6">
        <v>0.72199999999999998</v>
      </c>
      <c r="BU32" s="6">
        <v>0.626</v>
      </c>
      <c r="BV32" s="6">
        <v>0.73</v>
      </c>
      <c r="BW32" s="6">
        <v>0.77200000000000002</v>
      </c>
      <c r="BX32" s="6">
        <v>0.73299999999999998</v>
      </c>
      <c r="BY32" s="6">
        <v>0.497</v>
      </c>
      <c r="BZ32" s="6">
        <v>0.745</v>
      </c>
      <c r="CA32" s="6">
        <v>0.90600000000000003</v>
      </c>
      <c r="CB32" s="6">
        <v>0.94299999999999995</v>
      </c>
      <c r="CC32" s="6">
        <v>0.63900000000000001</v>
      </c>
      <c r="CD32" s="6">
        <v>0.25</v>
      </c>
      <c r="CE32" s="7">
        <v>7.9</v>
      </c>
      <c r="CF32" s="108">
        <v>0.7075370121130552</v>
      </c>
      <c r="CG32" s="6">
        <v>0.61799999999999999</v>
      </c>
      <c r="CH32" s="6">
        <v>0.40100000000000002</v>
      </c>
      <c r="CI32" s="6">
        <v>0.79700000000000004</v>
      </c>
      <c r="CJ32" s="6">
        <v>0.43099999999999999</v>
      </c>
      <c r="CK32" s="6">
        <v>0.59499999999999997</v>
      </c>
      <c r="CL32" s="6">
        <v>0.27300000000000002</v>
      </c>
      <c r="CM32" s="6">
        <v>0.23</v>
      </c>
      <c r="CN32" s="6">
        <v>4.1000000000000002E-2</v>
      </c>
      <c r="CO32" s="6">
        <v>0.504</v>
      </c>
      <c r="CP32" s="6">
        <v>0.36499999999999999</v>
      </c>
      <c r="CQ32" s="6">
        <v>0.71699999999999997</v>
      </c>
      <c r="CR32" s="6">
        <v>0.42099999999999999</v>
      </c>
      <c r="CS32" s="6">
        <v>0.46600000000000003</v>
      </c>
      <c r="CT32" s="6">
        <v>0.65400000000000003</v>
      </c>
      <c r="CU32" s="6">
        <v>0.59799999999999998</v>
      </c>
      <c r="CV32" s="6">
        <v>0.61099999999999999</v>
      </c>
      <c r="CW32" s="146">
        <v>29.961517319999999</v>
      </c>
      <c r="CX32" s="146">
        <v>21.33040132</v>
      </c>
      <c r="CY32" s="146">
        <v>32.4628917</v>
      </c>
      <c r="CZ32" s="146">
        <v>16.245189660000001</v>
      </c>
      <c r="DA32" s="134">
        <v>33.5</v>
      </c>
      <c r="DB32" s="134">
        <v>19.2</v>
      </c>
      <c r="DC32" s="134">
        <v>36.4</v>
      </c>
      <c r="DD32" s="134">
        <v>11</v>
      </c>
      <c r="DE32" s="141">
        <v>74.900000000000006</v>
      </c>
      <c r="DF32" s="141">
        <v>30.2</v>
      </c>
      <c r="DG32" s="141">
        <v>6</v>
      </c>
      <c r="DH32" s="141">
        <v>21</v>
      </c>
      <c r="DI32" s="141">
        <v>88.9</v>
      </c>
      <c r="DJ32" s="141">
        <v>42.4</v>
      </c>
      <c r="DK32" s="141">
        <v>16.100000000000001</v>
      </c>
      <c r="DL32" s="141">
        <v>28.7</v>
      </c>
      <c r="DM32" s="345">
        <v>16</v>
      </c>
      <c r="DN32" s="345">
        <v>14</v>
      </c>
      <c r="DO32" s="346">
        <v>4.90662087153853E-2</v>
      </c>
      <c r="DP32" s="346">
        <v>2.7841858245167501E-2</v>
      </c>
      <c r="DQ32" s="346">
        <v>1.7817371937639199</v>
      </c>
      <c r="DR32" s="346">
        <v>1.19047619047619</v>
      </c>
      <c r="DS32" s="347">
        <v>87.416481069042305</v>
      </c>
      <c r="DT32" s="347">
        <v>89.710884353741505</v>
      </c>
      <c r="DU32" s="347">
        <v>2.7538409641510002</v>
      </c>
      <c r="DV32" s="347">
        <v>2.33871609259407</v>
      </c>
      <c r="DW32" s="347">
        <v>2.7735583684950802</v>
      </c>
      <c r="DX32" s="347">
        <v>5.0085800085800098</v>
      </c>
      <c r="DY32" s="134">
        <v>44.761904761904802</v>
      </c>
      <c r="DZ32" s="134">
        <v>32.946635730858503</v>
      </c>
      <c r="EA32" s="134">
        <v>100</v>
      </c>
      <c r="EB32" s="134">
        <v>100</v>
      </c>
      <c r="EC32" s="134">
        <v>100</v>
      </c>
      <c r="ED32" s="134">
        <v>57.692307692307686</v>
      </c>
      <c r="EE32" s="134">
        <v>53.846153846153847</v>
      </c>
      <c r="EF32" s="134">
        <v>19.230769230769234</v>
      </c>
      <c r="EG32" s="134">
        <v>100</v>
      </c>
      <c r="EH32" s="134">
        <v>88.461538461538453</v>
      </c>
      <c r="EI32" s="134">
        <v>0</v>
      </c>
      <c r="EJ32" s="134">
        <v>69.230769230769226</v>
      </c>
      <c r="EK32" s="134">
        <v>0</v>
      </c>
      <c r="EL32" s="134">
        <v>50</v>
      </c>
      <c r="EM32" s="134">
        <v>0</v>
      </c>
      <c r="EN32" s="147" t="s">
        <v>87</v>
      </c>
      <c r="EO32" s="147" t="s">
        <v>87</v>
      </c>
      <c r="EP32" s="147" t="s">
        <v>87</v>
      </c>
      <c r="EQ32" s="147" t="s">
        <v>87</v>
      </c>
      <c r="ER32" s="147" t="s">
        <v>87</v>
      </c>
      <c r="ES32" s="142">
        <v>68.333333333333329</v>
      </c>
      <c r="ET32" s="143" t="s">
        <v>87</v>
      </c>
      <c r="EU32" s="348" t="s">
        <v>87</v>
      </c>
      <c r="EV32" s="348" t="s">
        <v>87</v>
      </c>
      <c r="EW32" s="349">
        <v>63.9</v>
      </c>
      <c r="EX32" s="146">
        <v>45.569339829999997</v>
      </c>
      <c r="EY32" s="146">
        <v>23.017279569999999</v>
      </c>
      <c r="EZ32" s="146">
        <v>16.238369519999999</v>
      </c>
      <c r="FA32" s="146">
        <v>15.175011080000001</v>
      </c>
      <c r="FB32" s="134">
        <v>46.8</v>
      </c>
      <c r="FC32" s="134">
        <v>27.8</v>
      </c>
      <c r="FD32" s="134">
        <v>17</v>
      </c>
      <c r="FE32" s="134">
        <v>8.4</v>
      </c>
      <c r="FF32" s="141">
        <v>97.7</v>
      </c>
      <c r="FG32" s="141">
        <v>79.7</v>
      </c>
      <c r="FH32" s="141">
        <v>20.399999999999999</v>
      </c>
      <c r="FI32" s="141">
        <v>71.2</v>
      </c>
      <c r="FJ32" s="141">
        <v>94</v>
      </c>
      <c r="FK32" s="141">
        <v>73.8</v>
      </c>
      <c r="FL32" s="141">
        <v>18.8</v>
      </c>
      <c r="FM32" s="141">
        <v>66.599999999999994</v>
      </c>
      <c r="FN32" s="383">
        <v>147</v>
      </c>
      <c r="FO32" s="383">
        <v>113</v>
      </c>
      <c r="FP32" s="368">
        <v>0.37790174554615802</v>
      </c>
      <c r="FQ32" s="368">
        <v>0.18573917617278701</v>
      </c>
      <c r="FR32" s="368">
        <v>3.5705610881709999</v>
      </c>
      <c r="FS32" s="368">
        <v>2.4295850354762401</v>
      </c>
      <c r="FT32" s="134">
        <v>69.128005829487506</v>
      </c>
      <c r="FU32" s="134">
        <v>72.629542033971205</v>
      </c>
      <c r="FV32" s="134">
        <v>10.583819635466201</v>
      </c>
      <c r="FW32" s="134">
        <v>7.6448929945100099</v>
      </c>
      <c r="FX32" s="134">
        <v>3.36507936507937</v>
      </c>
      <c r="FY32" s="134">
        <v>6.3051571980143404</v>
      </c>
      <c r="FZ32" s="134">
        <v>40.952380952380899</v>
      </c>
      <c r="GA32" s="134">
        <v>31.902552204176299</v>
      </c>
      <c r="GB32" s="134">
        <v>100</v>
      </c>
      <c r="GC32" s="134">
        <v>100</v>
      </c>
      <c r="GD32" s="134">
        <v>100</v>
      </c>
      <c r="GE32" s="134">
        <v>92.307692307692307</v>
      </c>
      <c r="GF32" s="134">
        <v>69.230769230769226</v>
      </c>
      <c r="GG32" s="134">
        <v>26.923076923076923</v>
      </c>
      <c r="GH32" s="134">
        <v>80.769230769230774</v>
      </c>
      <c r="GI32" s="134">
        <v>90.476190476190482</v>
      </c>
      <c r="GJ32" s="134">
        <v>4.7619047619047619</v>
      </c>
      <c r="GK32" s="134">
        <v>33.333333333333329</v>
      </c>
      <c r="GL32" s="134">
        <v>0</v>
      </c>
      <c r="GM32" s="134">
        <v>61.904761904761905</v>
      </c>
      <c r="GN32" s="134">
        <v>61.53846153846154</v>
      </c>
      <c r="GO32" s="134">
        <v>93.75</v>
      </c>
      <c r="GP32" s="134">
        <v>0</v>
      </c>
      <c r="GQ32" s="134">
        <v>18.75</v>
      </c>
      <c r="GR32" s="134">
        <v>43.75</v>
      </c>
      <c r="GS32" s="134">
        <v>81.25</v>
      </c>
      <c r="GT32" s="142">
        <v>68.852459016393439</v>
      </c>
      <c r="GU32" s="142">
        <v>59.016393442622949</v>
      </c>
      <c r="GV32" s="385" t="s">
        <v>87</v>
      </c>
      <c r="GW32" s="134">
        <v>51.5</v>
      </c>
      <c r="GX32" s="146">
        <v>55.30236635</v>
      </c>
      <c r="GY32" s="146">
        <v>15.31551271</v>
      </c>
      <c r="GZ32" s="146">
        <v>15.49079755</v>
      </c>
      <c r="HA32" s="146">
        <v>13.891323399999999</v>
      </c>
      <c r="HB32" s="148">
        <v>62.2</v>
      </c>
      <c r="HC32" s="148">
        <v>15.1</v>
      </c>
      <c r="HD32" s="148">
        <v>16</v>
      </c>
      <c r="HE32" s="148">
        <v>6.7</v>
      </c>
      <c r="HF32" s="388">
        <v>96.5</v>
      </c>
      <c r="HG32" s="388">
        <v>52.6</v>
      </c>
      <c r="HH32" s="388">
        <v>9.1</v>
      </c>
      <c r="HI32" s="388">
        <v>59.3</v>
      </c>
      <c r="HJ32" s="388">
        <v>95.2</v>
      </c>
      <c r="HK32" s="388">
        <v>50.8</v>
      </c>
      <c r="HL32" s="388">
        <v>7.4</v>
      </c>
      <c r="HM32" s="388">
        <v>55.1</v>
      </c>
      <c r="HN32" s="149">
        <v>48</v>
      </c>
      <c r="HO32" s="149">
        <v>16</v>
      </c>
      <c r="HP32" s="390">
        <v>0.33014650251048899</v>
      </c>
      <c r="HQ32" s="390">
        <v>8.4272621931949898E-2</v>
      </c>
      <c r="HR32" s="390">
        <v>3.2719836400818001</v>
      </c>
      <c r="HS32" s="390">
        <v>1.5920398009950201</v>
      </c>
      <c r="HT32" s="148">
        <v>80.368098159509202</v>
      </c>
      <c r="HU32" s="148">
        <v>86.6666666666667</v>
      </c>
      <c r="HV32" s="148">
        <v>10.0901024829768</v>
      </c>
      <c r="HW32" s="148">
        <v>5.2933740651005996</v>
      </c>
      <c r="HX32" s="148">
        <v>4.2026585072556299</v>
      </c>
      <c r="HY32" s="148">
        <v>4.8201316730724901</v>
      </c>
      <c r="HZ32" s="137">
        <v>41.496598639455797</v>
      </c>
      <c r="IA32" s="137">
        <v>28.7703016241299</v>
      </c>
      <c r="IB32" s="134">
        <v>100</v>
      </c>
      <c r="IC32" s="134">
        <v>3.8461538461538463</v>
      </c>
      <c r="ID32" s="134">
        <v>7.6923076923076925</v>
      </c>
      <c r="IE32" s="134">
        <v>61.53846153846154</v>
      </c>
      <c r="IF32" s="134">
        <v>65.384615384615387</v>
      </c>
      <c r="IG32" s="134">
        <v>11.538461538461538</v>
      </c>
      <c r="IH32" s="134">
        <v>96.15384615384616</v>
      </c>
      <c r="II32" s="134">
        <v>68</v>
      </c>
      <c r="IJ32" s="134">
        <v>8</v>
      </c>
      <c r="IK32" s="134">
        <v>32</v>
      </c>
      <c r="IL32" s="134">
        <v>4</v>
      </c>
      <c r="IM32" s="134">
        <v>52</v>
      </c>
      <c r="IN32" s="134">
        <v>19.230769230769234</v>
      </c>
      <c r="IO32" s="134">
        <v>80</v>
      </c>
      <c r="IP32" s="134">
        <v>80</v>
      </c>
      <c r="IQ32" s="134">
        <v>0</v>
      </c>
      <c r="IR32" s="134">
        <v>100</v>
      </c>
      <c r="IS32" s="134">
        <v>100</v>
      </c>
      <c r="IT32" s="142">
        <v>68.852459016393439</v>
      </c>
      <c r="IU32" s="134">
        <v>59.016393442622949</v>
      </c>
      <c r="IV32" s="392" t="s">
        <v>87</v>
      </c>
      <c r="IW32" s="137">
        <v>58.2</v>
      </c>
      <c r="IX32" s="146">
        <v>50.308008209999997</v>
      </c>
      <c r="IY32" s="146" t="s">
        <v>87</v>
      </c>
      <c r="IZ32" s="146" t="s">
        <v>87</v>
      </c>
      <c r="JA32" s="146" t="s">
        <v>87</v>
      </c>
      <c r="JB32" s="134">
        <v>56.1</v>
      </c>
      <c r="JC32" s="134">
        <v>21.4</v>
      </c>
      <c r="JD32" s="134">
        <v>6.6</v>
      </c>
      <c r="JE32" s="134">
        <v>15.9</v>
      </c>
      <c r="JF32" s="146">
        <v>98.8</v>
      </c>
      <c r="JG32" s="146" t="s">
        <v>87</v>
      </c>
      <c r="JH32" s="146" t="s">
        <v>87</v>
      </c>
      <c r="JI32" s="146" t="s">
        <v>87</v>
      </c>
      <c r="JJ32" s="398">
        <v>127</v>
      </c>
      <c r="JK32" s="368">
        <v>0.28994771808862801</v>
      </c>
      <c r="JL32" s="368">
        <v>5.2850603412401203</v>
      </c>
      <c r="JM32" s="368">
        <v>94.173949230128997</v>
      </c>
      <c r="JN32" s="368">
        <v>5.4861761147005801</v>
      </c>
      <c r="JO32" s="134">
        <v>12.919999080713399</v>
      </c>
      <c r="JP32" s="134">
        <v>34.918793503480302</v>
      </c>
      <c r="JQ32" s="134">
        <v>96.15384615384616</v>
      </c>
      <c r="JR32" s="134">
        <v>92</v>
      </c>
      <c r="JS32" s="134">
        <v>56.000000000000007</v>
      </c>
      <c r="JT32" s="134">
        <v>60</v>
      </c>
      <c r="JU32" s="134">
        <v>80</v>
      </c>
      <c r="JV32" s="134">
        <v>16</v>
      </c>
      <c r="JW32" s="134">
        <v>76.923076923076934</v>
      </c>
      <c r="JX32" s="134">
        <v>75</v>
      </c>
      <c r="JY32" s="134">
        <v>15</v>
      </c>
      <c r="JZ32" s="134">
        <v>40</v>
      </c>
      <c r="KA32" s="134">
        <v>0</v>
      </c>
      <c r="KB32" s="134">
        <v>55.000000000000007</v>
      </c>
      <c r="KC32" s="134">
        <v>84.615384615384613</v>
      </c>
      <c r="KD32" s="134">
        <v>81.818181818181827</v>
      </c>
      <c r="KE32" s="134">
        <v>27.27272727272727</v>
      </c>
      <c r="KF32" s="134">
        <v>13.636363636363635</v>
      </c>
      <c r="KG32" s="134">
        <v>86.36363636363636</v>
      </c>
      <c r="KH32" s="134">
        <v>86.36363636363636</v>
      </c>
      <c r="KI32" s="134">
        <v>70.3125</v>
      </c>
      <c r="KJ32" s="134">
        <v>60.9375</v>
      </c>
      <c r="KK32" s="348" t="s">
        <v>87</v>
      </c>
      <c r="KL32" s="348" t="s">
        <v>87</v>
      </c>
      <c r="KM32" s="349">
        <v>63.9</v>
      </c>
    </row>
    <row r="33" spans="1:299" ht="18" customHeight="1">
      <c r="A33" s="74"/>
      <c r="B33" s="75" t="s">
        <v>87</v>
      </c>
      <c r="C33" s="75" t="s">
        <v>87</v>
      </c>
      <c r="D33" s="76" t="s">
        <v>113</v>
      </c>
      <c r="E33" s="77" t="s">
        <v>25</v>
      </c>
      <c r="F33" s="78" t="s">
        <v>87</v>
      </c>
      <c r="G33" s="78" t="s">
        <v>87</v>
      </c>
      <c r="H33" s="78" t="s">
        <v>87</v>
      </c>
      <c r="I33" s="78" t="s">
        <v>87</v>
      </c>
      <c r="J33" s="78" t="s">
        <v>87</v>
      </c>
      <c r="K33" s="78" t="s">
        <v>87</v>
      </c>
      <c r="L33" s="78" t="s">
        <v>87</v>
      </c>
      <c r="M33" s="79">
        <v>8839469</v>
      </c>
      <c r="N33" s="80">
        <v>96.5</v>
      </c>
      <c r="O33" s="80">
        <v>57.3</v>
      </c>
      <c r="P33" s="81">
        <v>108.815</v>
      </c>
      <c r="Q33" s="81">
        <v>106.202</v>
      </c>
      <c r="R33" s="80">
        <v>16.712852258251949</v>
      </c>
      <c r="S33" s="80">
        <v>6.8887299707242944</v>
      </c>
      <c r="T33" s="82">
        <v>23.601582228976245</v>
      </c>
      <c r="U33" s="82">
        <v>482.33822539018001</v>
      </c>
      <c r="V33" s="81">
        <v>354.51634520938802</v>
      </c>
      <c r="W33" s="81">
        <v>60</v>
      </c>
      <c r="X33" s="80">
        <v>66.2</v>
      </c>
      <c r="Y33" s="81">
        <v>29.1131306800376</v>
      </c>
      <c r="Z33" s="81">
        <v>10.3980503655565</v>
      </c>
      <c r="AA33" s="78" t="s">
        <v>87</v>
      </c>
      <c r="AB33" s="78" t="s">
        <v>87</v>
      </c>
      <c r="AC33" s="86">
        <v>253.51909333825597</v>
      </c>
      <c r="AD33" s="86">
        <v>226.78010594676968</v>
      </c>
      <c r="AE33" s="81">
        <v>8761.7210928871937</v>
      </c>
      <c r="AF33" s="81">
        <v>7185.6494801000017</v>
      </c>
      <c r="AG33" s="81">
        <v>38.486474696613563</v>
      </c>
      <c r="AH33" s="87">
        <v>6</v>
      </c>
      <c r="AI33" s="87">
        <v>36.18</v>
      </c>
      <c r="AJ33" s="136">
        <v>1.4254249887634654</v>
      </c>
      <c r="AK33" s="134">
        <v>20.080391706786912</v>
      </c>
      <c r="AL33" s="136">
        <v>60.139981259055276</v>
      </c>
      <c r="AM33" s="134">
        <v>22.1</v>
      </c>
      <c r="AN33" s="134">
        <v>6.8</v>
      </c>
      <c r="AO33" s="136">
        <v>113.23399999999999</v>
      </c>
      <c r="AP33" s="136">
        <v>121.236</v>
      </c>
      <c r="AQ33" s="134">
        <v>71.063423634807606</v>
      </c>
      <c r="AR33" s="134">
        <v>29.399924089776199</v>
      </c>
      <c r="AS33" s="142">
        <v>27.1</v>
      </c>
      <c r="AT33" s="142">
        <v>40.4</v>
      </c>
      <c r="AU33" s="134">
        <v>13</v>
      </c>
      <c r="AV33" s="134">
        <v>7.2</v>
      </c>
      <c r="AW33" s="136">
        <v>103.94</v>
      </c>
      <c r="AX33" s="136">
        <v>101.203</v>
      </c>
      <c r="AY33" s="134">
        <v>79.153582603431602</v>
      </c>
      <c r="AZ33" s="134">
        <v>48.086228191726903</v>
      </c>
      <c r="BA33" s="141">
        <v>71</v>
      </c>
      <c r="BB33" s="141">
        <v>70.900000000000006</v>
      </c>
      <c r="BC33" s="137">
        <v>12.6</v>
      </c>
      <c r="BD33" s="137">
        <v>5.0999999999999996</v>
      </c>
      <c r="BE33" s="145">
        <v>110.751</v>
      </c>
      <c r="BF33" s="145">
        <v>106.158</v>
      </c>
      <c r="BG33" s="137">
        <v>76.147540124138303</v>
      </c>
      <c r="BH33" s="137">
        <v>27.718651698662899</v>
      </c>
      <c r="BI33" s="146">
        <v>65</v>
      </c>
      <c r="BJ33" s="146">
        <v>63</v>
      </c>
      <c r="BK33" s="134">
        <v>10.5</v>
      </c>
      <c r="BL33" s="134">
        <v>96.075750315763003</v>
      </c>
      <c r="BM33" s="136">
        <v>91.8</v>
      </c>
      <c r="BN33" s="6">
        <v>0.65800000000000003</v>
      </c>
      <c r="BO33" s="6">
        <v>0.35699999999999998</v>
      </c>
      <c r="BP33" s="6">
        <v>0.76400000000000001</v>
      </c>
      <c r="BQ33" s="6">
        <v>0.80800000000000005</v>
      </c>
      <c r="BR33" s="6">
        <v>8.4000000000000005E-2</v>
      </c>
      <c r="BS33" s="6">
        <v>0.28000000000000003</v>
      </c>
      <c r="BT33" s="6">
        <v>0.79700000000000004</v>
      </c>
      <c r="BU33" s="6">
        <v>0.67600000000000005</v>
      </c>
      <c r="BV33" s="6">
        <v>0.71599999999999997</v>
      </c>
      <c r="BW33" s="6">
        <v>0.82</v>
      </c>
      <c r="BX33" s="6">
        <v>0.64800000000000002</v>
      </c>
      <c r="BY33" s="6">
        <v>0.48499999999999999</v>
      </c>
      <c r="BZ33" s="6">
        <v>0.82599999999999996</v>
      </c>
      <c r="CA33" s="6">
        <v>0.78800000000000003</v>
      </c>
      <c r="CB33" s="6">
        <v>0.70099999999999996</v>
      </c>
      <c r="CC33" s="6">
        <v>0.59099999999999997</v>
      </c>
      <c r="CD33" s="6">
        <v>0.32100000000000001</v>
      </c>
      <c r="CE33" s="7">
        <v>7.9</v>
      </c>
      <c r="CF33" s="108">
        <v>0.77351772537282626</v>
      </c>
      <c r="CG33" s="6">
        <v>0.67100000000000004</v>
      </c>
      <c r="CH33" s="6">
        <v>0.40899999999999997</v>
      </c>
      <c r="CI33" s="6">
        <v>0.78600000000000003</v>
      </c>
      <c r="CJ33" s="6">
        <v>0.40100000000000002</v>
      </c>
      <c r="CK33" s="6">
        <v>0.746</v>
      </c>
      <c r="CL33" s="6">
        <v>0.26100000000000001</v>
      </c>
      <c r="CM33" s="6">
        <v>0.185</v>
      </c>
      <c r="CN33" s="6">
        <v>0.05</v>
      </c>
      <c r="CO33" s="6">
        <v>0.47699999999999998</v>
      </c>
      <c r="CP33" s="6">
        <v>0.35</v>
      </c>
      <c r="CQ33" s="6">
        <v>0.69</v>
      </c>
      <c r="CR33" s="6">
        <v>0.45400000000000001</v>
      </c>
      <c r="CS33" s="6">
        <v>0.44400000000000001</v>
      </c>
      <c r="CT33" s="6">
        <v>0.73699999999999999</v>
      </c>
      <c r="CU33" s="6">
        <v>0.64800000000000002</v>
      </c>
      <c r="CV33" s="6">
        <v>0.67500000000000004</v>
      </c>
      <c r="CW33" s="134">
        <v>25.179574250000002</v>
      </c>
      <c r="CX33" s="134">
        <v>26.27660964</v>
      </c>
      <c r="CY33" s="134">
        <v>38.801097040000002</v>
      </c>
      <c r="CZ33" s="134">
        <v>9.7427190810000006</v>
      </c>
      <c r="DA33" s="134">
        <v>31.1</v>
      </c>
      <c r="DB33" s="134">
        <v>19.899999999999999</v>
      </c>
      <c r="DC33" s="134">
        <v>40.700000000000003</v>
      </c>
      <c r="DD33" s="134">
        <v>8.3000000000000007</v>
      </c>
      <c r="DE33" s="142">
        <v>73.599999999999994</v>
      </c>
      <c r="DF33" s="142">
        <v>26.9</v>
      </c>
      <c r="DG33" s="142">
        <v>5.0999999999999996</v>
      </c>
      <c r="DH33" s="142">
        <v>12.8</v>
      </c>
      <c r="DI33" s="142">
        <v>88.2</v>
      </c>
      <c r="DJ33" s="142">
        <v>33.799999999999997</v>
      </c>
      <c r="DK33" s="142">
        <v>8.8000000000000007</v>
      </c>
      <c r="DL33" s="142">
        <v>17.3</v>
      </c>
      <c r="DM33" s="345">
        <v>148</v>
      </c>
      <c r="DN33" s="345">
        <v>103</v>
      </c>
      <c r="DO33" s="346">
        <v>0.10972716488730699</v>
      </c>
      <c r="DP33" s="346">
        <v>4.7510539959593E-2</v>
      </c>
      <c r="DQ33" s="346">
        <v>3.9403620873269398</v>
      </c>
      <c r="DR33" s="346">
        <v>2.3435722411831601</v>
      </c>
      <c r="DS33" s="347">
        <v>85.596379126730596</v>
      </c>
      <c r="DT33" s="347">
        <v>89.306029579067101</v>
      </c>
      <c r="DU33" s="347">
        <v>2.7846975088967998</v>
      </c>
      <c r="DV33" s="347">
        <v>2.0272701274020499</v>
      </c>
      <c r="DW33" s="347">
        <v>3.5345148476818702</v>
      </c>
      <c r="DX33" s="347">
        <v>6.8200225275764303</v>
      </c>
      <c r="DY33" s="134">
        <v>42.298387096774199</v>
      </c>
      <c r="DZ33" s="134">
        <v>34.705882352941202</v>
      </c>
      <c r="EA33" s="134">
        <v>100</v>
      </c>
      <c r="EB33" s="134">
        <v>93.023255813953483</v>
      </c>
      <c r="EC33" s="134">
        <v>100</v>
      </c>
      <c r="ED33" s="134">
        <v>95.348837209302332</v>
      </c>
      <c r="EE33" s="134">
        <v>81.395348837209298</v>
      </c>
      <c r="EF33" s="134">
        <v>27.906976744186046</v>
      </c>
      <c r="EG33" s="134">
        <v>95.348837209302332</v>
      </c>
      <c r="EH33" s="134">
        <v>19.512195121951219</v>
      </c>
      <c r="EI33" s="134">
        <v>14.634146341463413</v>
      </c>
      <c r="EJ33" s="134">
        <v>26.829268292682929</v>
      </c>
      <c r="EK33" s="134">
        <v>0</v>
      </c>
      <c r="EL33" s="134">
        <v>90.243902439024396</v>
      </c>
      <c r="EM33" s="134">
        <v>65.116279069767444</v>
      </c>
      <c r="EN33" s="134">
        <v>82.142857142857139</v>
      </c>
      <c r="EO33" s="134">
        <v>14.285714285714285</v>
      </c>
      <c r="EP33" s="134">
        <v>28.571428571428569</v>
      </c>
      <c r="EQ33" s="134">
        <v>35.714285714285715</v>
      </c>
      <c r="ER33" s="134">
        <v>75</v>
      </c>
      <c r="ES33" s="142">
        <v>70</v>
      </c>
      <c r="ET33" s="141">
        <v>70</v>
      </c>
      <c r="EU33" s="348" t="s">
        <v>87</v>
      </c>
      <c r="EV33" s="348" t="s">
        <v>87</v>
      </c>
      <c r="EW33" s="349">
        <v>37.200000000000003</v>
      </c>
      <c r="EX33" s="134">
        <v>42.332648429999999</v>
      </c>
      <c r="EY33" s="134">
        <v>31.561587540000001</v>
      </c>
      <c r="EZ33" s="134">
        <v>18.946685410000001</v>
      </c>
      <c r="FA33" s="134">
        <v>7.1590786199999998</v>
      </c>
      <c r="FB33" s="134">
        <v>46.8</v>
      </c>
      <c r="FC33" s="134">
        <v>29.1</v>
      </c>
      <c r="FD33" s="134">
        <v>18.100000000000001</v>
      </c>
      <c r="FE33" s="134">
        <v>6</v>
      </c>
      <c r="FF33" s="142">
        <v>95.1</v>
      </c>
      <c r="FG33" s="142">
        <v>75</v>
      </c>
      <c r="FH33" s="142">
        <v>16.600000000000001</v>
      </c>
      <c r="FI33" s="142">
        <v>52.5</v>
      </c>
      <c r="FJ33" s="142">
        <v>96.3</v>
      </c>
      <c r="FK33" s="142">
        <v>76.3</v>
      </c>
      <c r="FL33" s="142">
        <v>16.8</v>
      </c>
      <c r="FM33" s="142">
        <v>46.3</v>
      </c>
      <c r="FN33" s="383">
        <v>751</v>
      </c>
      <c r="FO33" s="383">
        <v>720</v>
      </c>
      <c r="FP33" s="368">
        <v>0.51095387127500302</v>
      </c>
      <c r="FQ33" s="368">
        <v>0.283406546691229</v>
      </c>
      <c r="FR33" s="368">
        <v>5.1227830832196499</v>
      </c>
      <c r="FS33" s="368">
        <v>4.1992301411407897</v>
      </c>
      <c r="FT33" s="134">
        <v>70.702592087312397</v>
      </c>
      <c r="FU33" s="134">
        <v>72.944126910066501</v>
      </c>
      <c r="FV33" s="134">
        <v>9.9741461423322892</v>
      </c>
      <c r="FW33" s="134">
        <v>6.7490120132886204</v>
      </c>
      <c r="FX33" s="134">
        <v>3.7560417059721001</v>
      </c>
      <c r="FY33" s="134">
        <v>7.80768528876483</v>
      </c>
      <c r="FZ33" s="134">
        <v>39.193548387096797</v>
      </c>
      <c r="GA33" s="134">
        <v>32.006920415224897</v>
      </c>
      <c r="GB33" s="134">
        <v>100</v>
      </c>
      <c r="GC33" s="134">
        <v>95.348837209302332</v>
      </c>
      <c r="GD33" s="134">
        <v>100</v>
      </c>
      <c r="GE33" s="134">
        <v>97.674418604651152</v>
      </c>
      <c r="GF33" s="134">
        <v>88.372093023255815</v>
      </c>
      <c r="GG33" s="134">
        <v>44.186046511627907</v>
      </c>
      <c r="GH33" s="134">
        <v>95.348837209302332</v>
      </c>
      <c r="GI33" s="134">
        <v>24.390243902439025</v>
      </c>
      <c r="GJ33" s="134">
        <v>0</v>
      </c>
      <c r="GK33" s="134">
        <v>41.463414634146339</v>
      </c>
      <c r="GL33" s="134">
        <v>2.4390243902439024</v>
      </c>
      <c r="GM33" s="134">
        <v>95.121951219512198</v>
      </c>
      <c r="GN33" s="134">
        <v>97.674418604651152</v>
      </c>
      <c r="GO33" s="134">
        <v>88.095238095238088</v>
      </c>
      <c r="GP33" s="134">
        <v>0</v>
      </c>
      <c r="GQ33" s="134">
        <v>40.476190476190474</v>
      </c>
      <c r="GR33" s="134">
        <v>38.095238095238095</v>
      </c>
      <c r="GS33" s="134">
        <v>85.714285714285708</v>
      </c>
      <c r="GT33" s="142">
        <v>70.491803278688522</v>
      </c>
      <c r="GU33" s="142">
        <v>70.491803278688522</v>
      </c>
      <c r="GV33" s="385" t="s">
        <v>87</v>
      </c>
      <c r="GW33" s="134">
        <v>31.2</v>
      </c>
      <c r="GX33" s="146">
        <v>51.917808219999998</v>
      </c>
      <c r="GY33" s="146">
        <v>21.7544784</v>
      </c>
      <c r="GZ33" s="146">
        <v>19.23076923</v>
      </c>
      <c r="HA33" s="146">
        <v>7.0969441519999998</v>
      </c>
      <c r="HB33" s="148">
        <v>57.9</v>
      </c>
      <c r="HC33" s="148">
        <v>18.5</v>
      </c>
      <c r="HD33" s="148">
        <v>18</v>
      </c>
      <c r="HE33" s="148">
        <v>5.6</v>
      </c>
      <c r="HF33" s="142">
        <v>95.8</v>
      </c>
      <c r="HG33" s="142">
        <v>50.6</v>
      </c>
      <c r="HH33" s="142">
        <v>7</v>
      </c>
      <c r="HI33" s="142">
        <v>38.5</v>
      </c>
      <c r="HJ33" s="142">
        <v>94</v>
      </c>
      <c r="HK33" s="142">
        <v>51.8</v>
      </c>
      <c r="HL33" s="142">
        <v>5.7</v>
      </c>
      <c r="HM33" s="142">
        <v>32.299999999999997</v>
      </c>
      <c r="HN33" s="149">
        <v>191</v>
      </c>
      <c r="HO33" s="149">
        <v>58</v>
      </c>
      <c r="HP33" s="390">
        <v>0.334231617261051</v>
      </c>
      <c r="HQ33" s="390">
        <v>7.1286349893070505E-2</v>
      </c>
      <c r="HR33" s="390">
        <v>4.0346430080270403</v>
      </c>
      <c r="HS33" s="390">
        <v>1.1602320464092799</v>
      </c>
      <c r="HT33" s="148">
        <v>82.636248415716096</v>
      </c>
      <c r="HU33" s="148">
        <v>86.057211442288505</v>
      </c>
      <c r="HV33" s="148">
        <v>8.2840443775592298</v>
      </c>
      <c r="HW33" s="148">
        <v>6.1441459157837803</v>
      </c>
      <c r="HX33" s="148">
        <v>5.0025040134421097</v>
      </c>
      <c r="HY33" s="148">
        <v>6.1772783750785001</v>
      </c>
      <c r="HZ33" s="137">
        <v>38.225806451612897</v>
      </c>
      <c r="IA33" s="137">
        <v>27.577854671280299</v>
      </c>
      <c r="IB33" s="134">
        <v>100</v>
      </c>
      <c r="IC33" s="134">
        <v>4.6511627906976747</v>
      </c>
      <c r="ID33" s="134">
        <v>4.6511627906976747</v>
      </c>
      <c r="IE33" s="134">
        <v>90.697674418604649</v>
      </c>
      <c r="IF33" s="134">
        <v>81.395348837209298</v>
      </c>
      <c r="IG33" s="134">
        <v>32.558139534883722</v>
      </c>
      <c r="IH33" s="134">
        <v>93.023255813953483</v>
      </c>
      <c r="II33" s="134">
        <v>10</v>
      </c>
      <c r="IJ33" s="134">
        <v>30</v>
      </c>
      <c r="IK33" s="134">
        <v>25</v>
      </c>
      <c r="IL33" s="134">
        <v>0</v>
      </c>
      <c r="IM33" s="134">
        <v>87.5</v>
      </c>
      <c r="IN33" s="134">
        <v>81.395348837209298</v>
      </c>
      <c r="IO33" s="134">
        <v>85.714285714285708</v>
      </c>
      <c r="IP33" s="134">
        <v>37.142857142857146</v>
      </c>
      <c r="IQ33" s="134">
        <v>25.714285714285712</v>
      </c>
      <c r="IR33" s="134">
        <v>45.714285714285715</v>
      </c>
      <c r="IS33" s="134">
        <v>74.285714285714292</v>
      </c>
      <c r="IT33" s="142">
        <v>70.491803278688522</v>
      </c>
      <c r="IU33" s="134">
        <v>70.491803278688522</v>
      </c>
      <c r="IV33" s="392" t="s">
        <v>87</v>
      </c>
      <c r="IW33" s="137">
        <v>35.6</v>
      </c>
      <c r="IX33" s="134">
        <v>59.070553439999998</v>
      </c>
      <c r="IY33" s="134">
        <v>28.20447824</v>
      </c>
      <c r="IZ33" s="134">
        <v>4.6810308410000001</v>
      </c>
      <c r="JA33" s="134">
        <v>8.0439374739999998</v>
      </c>
      <c r="JB33" s="134">
        <v>60.4</v>
      </c>
      <c r="JC33" s="134">
        <v>29.8</v>
      </c>
      <c r="JD33" s="134">
        <v>5.9</v>
      </c>
      <c r="JE33" s="134">
        <v>3.9</v>
      </c>
      <c r="JF33" s="134">
        <v>98.5</v>
      </c>
      <c r="JG33" s="134">
        <v>89</v>
      </c>
      <c r="JH33" s="134">
        <v>37.4</v>
      </c>
      <c r="JI33" s="134">
        <v>83.2</v>
      </c>
      <c r="JJ33" s="398">
        <v>605</v>
      </c>
      <c r="JK33" s="368">
        <v>0.38215675375208402</v>
      </c>
      <c r="JL33" s="368">
        <v>5.6584362139917701</v>
      </c>
      <c r="JM33" s="368">
        <v>94.762439206883698</v>
      </c>
      <c r="JN33" s="368">
        <v>6.7537520844913796</v>
      </c>
      <c r="JO33" s="134">
        <v>14.2158049197889</v>
      </c>
      <c r="JP33" s="134">
        <v>33.079584775086502</v>
      </c>
      <c r="JQ33" s="134">
        <v>100</v>
      </c>
      <c r="JR33" s="134">
        <v>67.441860465116278</v>
      </c>
      <c r="JS33" s="134">
        <v>44.186046511627907</v>
      </c>
      <c r="JT33" s="134">
        <v>86.04651162790698</v>
      </c>
      <c r="JU33" s="134">
        <v>86.04651162790698</v>
      </c>
      <c r="JV33" s="134">
        <v>53.488372093023251</v>
      </c>
      <c r="JW33" s="134">
        <v>95.348837209302332</v>
      </c>
      <c r="JX33" s="134">
        <v>9.7560975609756095</v>
      </c>
      <c r="JY33" s="134">
        <v>87.804878048780495</v>
      </c>
      <c r="JZ33" s="134">
        <v>21.951219512195124</v>
      </c>
      <c r="KA33" s="134">
        <v>0</v>
      </c>
      <c r="KB33" s="134">
        <v>70.731707317073173</v>
      </c>
      <c r="KC33" s="134">
        <v>97.674418604651152</v>
      </c>
      <c r="KD33" s="134">
        <v>76.19047619047619</v>
      </c>
      <c r="KE33" s="134">
        <v>88.095238095238088</v>
      </c>
      <c r="KF33" s="134">
        <v>21.428571428571427</v>
      </c>
      <c r="KG33" s="134">
        <v>59.523809523809526</v>
      </c>
      <c r="KH33" s="134">
        <v>88.095238095238088</v>
      </c>
      <c r="KI33" s="134">
        <v>71.875</v>
      </c>
      <c r="KJ33" s="134">
        <v>71.875</v>
      </c>
      <c r="KK33" s="348" t="s">
        <v>87</v>
      </c>
      <c r="KL33" s="348" t="s">
        <v>87</v>
      </c>
      <c r="KM33" s="349">
        <v>37.200000000000003</v>
      </c>
    </row>
    <row r="34" spans="1:299" ht="18" customHeight="1">
      <c r="A34" s="74"/>
      <c r="B34" s="75" t="s">
        <v>87</v>
      </c>
      <c r="C34" s="75" t="s">
        <v>87</v>
      </c>
      <c r="D34" s="76" t="s">
        <v>114</v>
      </c>
      <c r="E34" s="77" t="s">
        <v>26</v>
      </c>
      <c r="F34" s="78" t="s">
        <v>87</v>
      </c>
      <c r="G34" s="78" t="s">
        <v>87</v>
      </c>
      <c r="H34" s="78" t="s">
        <v>87</v>
      </c>
      <c r="I34" s="78" t="s">
        <v>87</v>
      </c>
      <c r="J34" s="78" t="s">
        <v>87</v>
      </c>
      <c r="K34" s="78" t="s">
        <v>87</v>
      </c>
      <c r="L34" s="78" t="s">
        <v>87</v>
      </c>
      <c r="M34" s="79">
        <v>5534800</v>
      </c>
      <c r="N34" s="80">
        <v>87</v>
      </c>
      <c r="O34" s="80">
        <v>54.1</v>
      </c>
      <c r="P34" s="81">
        <v>102.739</v>
      </c>
      <c r="Q34" s="81">
        <v>101.47</v>
      </c>
      <c r="R34" s="80">
        <v>16.720044558936156</v>
      </c>
      <c r="S34" s="80">
        <v>8.4470514516465922</v>
      </c>
      <c r="T34" s="82">
        <v>25.167096010582746</v>
      </c>
      <c r="U34" s="82">
        <v>467.33306826152898</v>
      </c>
      <c r="V34" s="81">
        <v>337.88414040195602</v>
      </c>
      <c r="W34" s="85" t="s">
        <v>88</v>
      </c>
      <c r="X34" s="88" t="s">
        <v>88</v>
      </c>
      <c r="Y34" s="81">
        <v>25.7455268389662</v>
      </c>
      <c r="Z34" s="81">
        <v>6.6929133858267704</v>
      </c>
      <c r="AA34" s="78" t="s">
        <v>87</v>
      </c>
      <c r="AB34" s="78" t="s">
        <v>87</v>
      </c>
      <c r="AC34" s="86">
        <v>293.86308130623496</v>
      </c>
      <c r="AD34" s="86">
        <v>261.87648700541843</v>
      </c>
      <c r="AE34" s="81">
        <v>7782.0065829253199</v>
      </c>
      <c r="AF34" s="81">
        <v>6812.5667460627028</v>
      </c>
      <c r="AG34" s="81">
        <v>19.856182698561827</v>
      </c>
      <c r="AH34" s="87">
        <v>3</v>
      </c>
      <c r="AI34" s="87">
        <v>19</v>
      </c>
      <c r="AJ34" s="136">
        <v>1.3369950133699502</v>
      </c>
      <c r="AK34" s="134">
        <v>16.441425164414252</v>
      </c>
      <c r="AL34" s="136">
        <v>49.331863843318658</v>
      </c>
      <c r="AM34" s="134">
        <v>19.8</v>
      </c>
      <c r="AN34" s="134">
        <v>5.5</v>
      </c>
      <c r="AO34" s="136">
        <v>105.218</v>
      </c>
      <c r="AP34" s="136">
        <v>102.6</v>
      </c>
      <c r="AQ34" s="134">
        <v>65.697596165132097</v>
      </c>
      <c r="AR34" s="134">
        <v>27.298404019425199</v>
      </c>
      <c r="AS34" s="143" t="s">
        <v>88</v>
      </c>
      <c r="AT34" s="143" t="s">
        <v>88</v>
      </c>
      <c r="AU34" s="134">
        <v>10.6</v>
      </c>
      <c r="AV34" s="134">
        <v>7.4</v>
      </c>
      <c r="AW34" s="136">
        <v>96.801000000000002</v>
      </c>
      <c r="AX34" s="136">
        <v>98.456000000000003</v>
      </c>
      <c r="AY34" s="134">
        <v>75.139768845512194</v>
      </c>
      <c r="AZ34" s="134">
        <v>44.675730447771798</v>
      </c>
      <c r="BA34" s="143" t="s">
        <v>88</v>
      </c>
      <c r="BB34" s="143" t="s">
        <v>88</v>
      </c>
      <c r="BC34" s="137">
        <v>11.9</v>
      </c>
      <c r="BD34" s="137">
        <v>4.8</v>
      </c>
      <c r="BE34" s="145">
        <v>104.44799999999999</v>
      </c>
      <c r="BF34" s="145">
        <v>103.48399999999999</v>
      </c>
      <c r="BG34" s="137">
        <v>73.841419762835102</v>
      </c>
      <c r="BH34" s="137">
        <v>25.8263165496634</v>
      </c>
      <c r="BI34" s="147" t="s">
        <v>88</v>
      </c>
      <c r="BJ34" s="147" t="s">
        <v>88</v>
      </c>
      <c r="BK34" s="134">
        <v>9</v>
      </c>
      <c r="BL34" s="134">
        <v>90.008465025394301</v>
      </c>
      <c r="BM34" s="151" t="s">
        <v>88</v>
      </c>
      <c r="BN34" s="6">
        <v>0.72599999999999998</v>
      </c>
      <c r="BO34" s="6">
        <v>0.189</v>
      </c>
      <c r="BP34" s="6">
        <v>0.77300000000000002</v>
      </c>
      <c r="BQ34" s="6">
        <v>0.81599999999999995</v>
      </c>
      <c r="BR34" s="6">
        <v>0.04</v>
      </c>
      <c r="BS34" s="6">
        <v>0.26900000000000002</v>
      </c>
      <c r="BT34" s="6">
        <v>0.69299999999999995</v>
      </c>
      <c r="BU34" s="6">
        <v>0.55600000000000005</v>
      </c>
      <c r="BV34" s="6">
        <v>0.65200000000000002</v>
      </c>
      <c r="BW34" s="6">
        <v>0.70899999999999996</v>
      </c>
      <c r="BX34" s="6">
        <v>0.64600000000000002</v>
      </c>
      <c r="BY34" s="6">
        <v>0.38900000000000001</v>
      </c>
      <c r="BZ34" s="6">
        <v>0.75</v>
      </c>
      <c r="CA34" s="6">
        <v>0.95399999999999996</v>
      </c>
      <c r="CB34" s="6">
        <v>0.97499999999999998</v>
      </c>
      <c r="CC34" s="6">
        <v>0.64700000000000002</v>
      </c>
      <c r="CD34" s="6">
        <v>0.33200000000000002</v>
      </c>
      <c r="CE34" s="7">
        <v>7.8</v>
      </c>
      <c r="CF34" s="108">
        <v>0.63224201572781258</v>
      </c>
      <c r="CG34" s="6">
        <v>0.59299999999999997</v>
      </c>
      <c r="CH34" s="6">
        <v>0.35499999999999998</v>
      </c>
      <c r="CI34" s="6">
        <v>0.81499999999999995</v>
      </c>
      <c r="CJ34" s="6">
        <v>0.38900000000000001</v>
      </c>
      <c r="CK34" s="6">
        <v>0.69799999999999995</v>
      </c>
      <c r="CL34" s="6">
        <v>0.17799999999999999</v>
      </c>
      <c r="CM34" s="6">
        <v>0.23100000000000001</v>
      </c>
      <c r="CN34" s="6">
        <v>5.7000000000000002E-2</v>
      </c>
      <c r="CO34" s="6">
        <v>0.46500000000000002</v>
      </c>
      <c r="CP34" s="6">
        <v>0.314</v>
      </c>
      <c r="CQ34" s="6">
        <v>0.627</v>
      </c>
      <c r="CR34" s="6">
        <v>0.47599999999999998</v>
      </c>
      <c r="CS34" s="6">
        <v>0.47499999999999998</v>
      </c>
      <c r="CT34" s="6">
        <v>0.64400000000000002</v>
      </c>
      <c r="CU34" s="6">
        <v>0.432</v>
      </c>
      <c r="CV34" s="6">
        <v>0.67400000000000004</v>
      </c>
      <c r="CW34" s="147" t="s">
        <v>88</v>
      </c>
      <c r="CX34" s="147" t="s">
        <v>88</v>
      </c>
      <c r="CY34" s="147" t="s">
        <v>88</v>
      </c>
      <c r="CZ34" s="147" t="s">
        <v>88</v>
      </c>
      <c r="DA34" s="134">
        <v>32.299999999999997</v>
      </c>
      <c r="DB34" s="134">
        <v>17.399999999999999</v>
      </c>
      <c r="DC34" s="134">
        <v>38.799999999999997</v>
      </c>
      <c r="DD34" s="134">
        <v>11.5</v>
      </c>
      <c r="DE34" s="143" t="s">
        <v>88</v>
      </c>
      <c r="DF34" s="143" t="s">
        <v>88</v>
      </c>
      <c r="DG34" s="143" t="s">
        <v>88</v>
      </c>
      <c r="DH34" s="143" t="s">
        <v>88</v>
      </c>
      <c r="DI34" s="143" t="s">
        <v>88</v>
      </c>
      <c r="DJ34" s="143" t="s">
        <v>88</v>
      </c>
      <c r="DK34" s="143" t="s">
        <v>88</v>
      </c>
      <c r="DL34" s="143" t="s">
        <v>88</v>
      </c>
      <c r="DM34" s="345">
        <v>76</v>
      </c>
      <c r="DN34" s="345">
        <v>62</v>
      </c>
      <c r="DO34" s="346">
        <v>7.6853069066639704E-2</v>
      </c>
      <c r="DP34" s="346">
        <v>4.4522318607456798E-2</v>
      </c>
      <c r="DQ34" s="346">
        <v>3.1522189962671101</v>
      </c>
      <c r="DR34" s="346">
        <v>2.51419302514193</v>
      </c>
      <c r="DS34" s="347">
        <v>79.303193695562001</v>
      </c>
      <c r="DT34" s="347">
        <v>84.387672343876702</v>
      </c>
      <c r="DU34" s="347">
        <v>2.4380624936798498</v>
      </c>
      <c r="DV34" s="347">
        <v>1.77083931751594</v>
      </c>
      <c r="DW34" s="347">
        <v>3.6769812904252701</v>
      </c>
      <c r="DX34" s="347">
        <v>6.0791261662494698</v>
      </c>
      <c r="DY34" s="134">
        <v>45.814977973568297</v>
      </c>
      <c r="DZ34" s="134">
        <v>34.535519125683102</v>
      </c>
      <c r="EA34" s="134">
        <v>100</v>
      </c>
      <c r="EB34" s="134">
        <v>41.463414634146339</v>
      </c>
      <c r="EC34" s="134">
        <v>100</v>
      </c>
      <c r="ED34" s="134">
        <v>100</v>
      </c>
      <c r="EE34" s="134">
        <v>85.365853658536579</v>
      </c>
      <c r="EF34" s="134">
        <v>41.463414634146339</v>
      </c>
      <c r="EG34" s="134">
        <v>97.560975609756099</v>
      </c>
      <c r="EH34" s="134">
        <v>70</v>
      </c>
      <c r="EI34" s="134">
        <v>22.5</v>
      </c>
      <c r="EJ34" s="134">
        <v>20</v>
      </c>
      <c r="EK34" s="134">
        <v>2.5</v>
      </c>
      <c r="EL34" s="134">
        <v>95</v>
      </c>
      <c r="EM34" s="134">
        <v>46.341463414634148</v>
      </c>
      <c r="EN34" s="134">
        <v>84.210526315789465</v>
      </c>
      <c r="EO34" s="134">
        <v>36.84210526315789</v>
      </c>
      <c r="EP34" s="134">
        <v>21.052631578947366</v>
      </c>
      <c r="EQ34" s="134">
        <v>36.84210526315789</v>
      </c>
      <c r="ER34" s="134">
        <v>68.421052631578945</v>
      </c>
      <c r="ES34" s="142">
        <v>5</v>
      </c>
      <c r="ET34" s="141">
        <v>5</v>
      </c>
      <c r="EU34" s="348" t="s">
        <v>87</v>
      </c>
      <c r="EV34" s="348" t="s">
        <v>87</v>
      </c>
      <c r="EW34" s="349">
        <v>43</v>
      </c>
      <c r="EX34" s="147" t="s">
        <v>88</v>
      </c>
      <c r="EY34" s="147" t="s">
        <v>88</v>
      </c>
      <c r="EZ34" s="147" t="s">
        <v>88</v>
      </c>
      <c r="FA34" s="147" t="s">
        <v>88</v>
      </c>
      <c r="FB34" s="134">
        <v>42.5</v>
      </c>
      <c r="FC34" s="134">
        <v>29.7</v>
      </c>
      <c r="FD34" s="134">
        <v>17.7</v>
      </c>
      <c r="FE34" s="134">
        <v>10.199999999999999</v>
      </c>
      <c r="FF34" s="143" t="s">
        <v>88</v>
      </c>
      <c r="FG34" s="143" t="s">
        <v>88</v>
      </c>
      <c r="FH34" s="143" t="s">
        <v>88</v>
      </c>
      <c r="FI34" s="143" t="s">
        <v>88</v>
      </c>
      <c r="FJ34" s="143" t="s">
        <v>88</v>
      </c>
      <c r="FK34" s="143" t="s">
        <v>88</v>
      </c>
      <c r="FL34" s="143" t="s">
        <v>88</v>
      </c>
      <c r="FM34" s="143" t="s">
        <v>88</v>
      </c>
      <c r="FN34" s="383">
        <v>324</v>
      </c>
      <c r="FO34" s="383">
        <v>303</v>
      </c>
      <c r="FP34" s="368">
        <v>0.271720899027172</v>
      </c>
      <c r="FQ34" s="368">
        <v>0.16717056915233999</v>
      </c>
      <c r="FR34" s="368">
        <v>3.4689507494646699</v>
      </c>
      <c r="FS34" s="368">
        <v>3.0525891597823902</v>
      </c>
      <c r="FT34" s="134">
        <v>65.674518201284798</v>
      </c>
      <c r="FU34" s="134">
        <v>69.534555712270802</v>
      </c>
      <c r="FV34" s="134">
        <v>7.8329419657832897</v>
      </c>
      <c r="FW34" s="134">
        <v>5.4763533643766698</v>
      </c>
      <c r="FX34" s="134">
        <v>4.8297797681922798</v>
      </c>
      <c r="FY34" s="134">
        <v>8.77889122076642</v>
      </c>
      <c r="FZ34" s="134">
        <v>43.423536815607299</v>
      </c>
      <c r="GA34" s="134">
        <v>33.169398907103798</v>
      </c>
      <c r="GB34" s="134">
        <v>100</v>
      </c>
      <c r="GC34" s="134">
        <v>56.09756097560976</v>
      </c>
      <c r="GD34" s="134">
        <v>100</v>
      </c>
      <c r="GE34" s="134">
        <v>100</v>
      </c>
      <c r="GF34" s="134">
        <v>92.682926829268297</v>
      </c>
      <c r="GG34" s="134">
        <v>53.658536585365859</v>
      </c>
      <c r="GH34" s="134">
        <v>100</v>
      </c>
      <c r="GI34" s="134">
        <v>78.048780487804876</v>
      </c>
      <c r="GJ34" s="134">
        <v>0</v>
      </c>
      <c r="GK34" s="134">
        <v>2.4390243902439024</v>
      </c>
      <c r="GL34" s="134">
        <v>2.4390243902439024</v>
      </c>
      <c r="GM34" s="134">
        <v>95.121951219512198</v>
      </c>
      <c r="GN34" s="134">
        <v>51.219512195121951</v>
      </c>
      <c r="GO34" s="134">
        <v>85.714285714285708</v>
      </c>
      <c r="GP34" s="134">
        <v>0</v>
      </c>
      <c r="GQ34" s="134">
        <v>9.5238095238095237</v>
      </c>
      <c r="GR34" s="134">
        <v>33.333333333333329</v>
      </c>
      <c r="GS34" s="134">
        <v>76.19047619047619</v>
      </c>
      <c r="GT34" s="142">
        <v>34.42622950819672</v>
      </c>
      <c r="GU34" s="142">
        <v>34.42622950819672</v>
      </c>
      <c r="GV34" s="385" t="s">
        <v>87</v>
      </c>
      <c r="GW34" s="134">
        <v>34.5</v>
      </c>
      <c r="GX34" s="147" t="s">
        <v>88</v>
      </c>
      <c r="GY34" s="147" t="s">
        <v>88</v>
      </c>
      <c r="GZ34" s="147" t="s">
        <v>88</v>
      </c>
      <c r="HA34" s="147" t="s">
        <v>88</v>
      </c>
      <c r="HB34" s="148">
        <v>58.9</v>
      </c>
      <c r="HC34" s="148">
        <v>17.5</v>
      </c>
      <c r="HD34" s="148">
        <v>17.2</v>
      </c>
      <c r="HE34" s="148">
        <v>6.3</v>
      </c>
      <c r="HF34" s="143" t="s">
        <v>88</v>
      </c>
      <c r="HG34" s="143" t="s">
        <v>88</v>
      </c>
      <c r="HH34" s="143" t="s">
        <v>88</v>
      </c>
      <c r="HI34" s="143" t="s">
        <v>88</v>
      </c>
      <c r="HJ34" s="143" t="s">
        <v>88</v>
      </c>
      <c r="HK34" s="143" t="s">
        <v>88</v>
      </c>
      <c r="HL34" s="143" t="s">
        <v>88</v>
      </c>
      <c r="HM34" s="143" t="s">
        <v>88</v>
      </c>
      <c r="HN34" s="149">
        <v>71</v>
      </c>
      <c r="HO34" s="149">
        <v>34</v>
      </c>
      <c r="HP34" s="390">
        <v>0.15729889004586001</v>
      </c>
      <c r="HQ34" s="390">
        <v>6.9324090121317197E-2</v>
      </c>
      <c r="HR34" s="390">
        <v>2.5123849964614302</v>
      </c>
      <c r="HS34" s="390">
        <v>1.7276422764227599</v>
      </c>
      <c r="HT34" s="148">
        <v>78.5916489738146</v>
      </c>
      <c r="HU34" s="148">
        <v>84.756097560975604</v>
      </c>
      <c r="HV34" s="148">
        <v>6.2609389192901599</v>
      </c>
      <c r="HW34" s="148">
        <v>4.0126414517280002</v>
      </c>
      <c r="HX34" s="148">
        <v>5.14435439714015</v>
      </c>
      <c r="HY34" s="148">
        <v>5.6614026423180404</v>
      </c>
      <c r="HZ34" s="137">
        <v>39.836375078665803</v>
      </c>
      <c r="IA34" s="137">
        <v>27.103825136611999</v>
      </c>
      <c r="IB34" s="134">
        <v>100</v>
      </c>
      <c r="IC34" s="134">
        <v>2.4390243902439024</v>
      </c>
      <c r="ID34" s="134">
        <v>2.4390243902439024</v>
      </c>
      <c r="IE34" s="134">
        <v>95.121951219512198</v>
      </c>
      <c r="IF34" s="134">
        <v>87.804878048780495</v>
      </c>
      <c r="IG34" s="134">
        <v>41.463414634146339</v>
      </c>
      <c r="IH34" s="134">
        <v>100</v>
      </c>
      <c r="II34" s="134">
        <v>51.219512195121951</v>
      </c>
      <c r="IJ34" s="134">
        <v>65.853658536585371</v>
      </c>
      <c r="IK34" s="134">
        <v>0</v>
      </c>
      <c r="IL34" s="134">
        <v>2.4390243902439024</v>
      </c>
      <c r="IM34" s="134">
        <v>95.121951219512198</v>
      </c>
      <c r="IN34" s="134">
        <v>46.341463414634148</v>
      </c>
      <c r="IO34" s="134">
        <v>89.473684210526315</v>
      </c>
      <c r="IP34" s="134">
        <v>36.84210526315789</v>
      </c>
      <c r="IQ34" s="134">
        <v>5.2631578947368416</v>
      </c>
      <c r="IR34" s="134">
        <v>26.315789473684209</v>
      </c>
      <c r="IS34" s="134">
        <v>78.94736842105263</v>
      </c>
      <c r="IT34" s="142">
        <v>34.42622950819672</v>
      </c>
      <c r="IU34" s="134">
        <v>34.42622950819672</v>
      </c>
      <c r="IV34" s="392" t="s">
        <v>87</v>
      </c>
      <c r="IW34" s="137">
        <v>39.799999999999997</v>
      </c>
      <c r="IX34" s="147" t="s">
        <v>88</v>
      </c>
      <c r="IY34" s="147" t="s">
        <v>88</v>
      </c>
      <c r="IZ34" s="147" t="s">
        <v>88</v>
      </c>
      <c r="JA34" s="147" t="s">
        <v>88</v>
      </c>
      <c r="JB34" s="134">
        <v>57.9</v>
      </c>
      <c r="JC34" s="134">
        <v>25</v>
      </c>
      <c r="JD34" s="134">
        <v>6.1</v>
      </c>
      <c r="JE34" s="134">
        <v>11</v>
      </c>
      <c r="JF34" s="147" t="s">
        <v>88</v>
      </c>
      <c r="JG34" s="147" t="s">
        <v>88</v>
      </c>
      <c r="JH34" s="147" t="s">
        <v>88</v>
      </c>
      <c r="JI34" s="147" t="s">
        <v>88</v>
      </c>
      <c r="JJ34" s="398">
        <v>342</v>
      </c>
      <c r="JK34" s="368">
        <v>0.34268537074148298</v>
      </c>
      <c r="JL34" s="368">
        <v>4.8496880317640398</v>
      </c>
      <c r="JM34" s="368">
        <v>84.061259217243304</v>
      </c>
      <c r="JN34" s="368">
        <v>7.0661322645290596</v>
      </c>
      <c r="JO34" s="134">
        <v>13.877885698439201</v>
      </c>
      <c r="JP34" s="134">
        <v>32.131147540983598</v>
      </c>
      <c r="JQ34" s="134">
        <v>100</v>
      </c>
      <c r="JR34" s="134">
        <v>82.926829268292678</v>
      </c>
      <c r="JS34" s="134">
        <v>39.024390243902438</v>
      </c>
      <c r="JT34" s="134">
        <v>60.975609756097562</v>
      </c>
      <c r="JU34" s="134">
        <v>97.560975609756099</v>
      </c>
      <c r="JV34" s="134">
        <v>65.853658536585371</v>
      </c>
      <c r="JW34" s="134">
        <v>82.926829268292678</v>
      </c>
      <c r="JX34" s="134">
        <v>29.411764705882355</v>
      </c>
      <c r="JY34" s="134">
        <v>50</v>
      </c>
      <c r="JZ34" s="134">
        <v>0</v>
      </c>
      <c r="KA34" s="134">
        <v>2.9411764705882351</v>
      </c>
      <c r="KB34" s="134">
        <v>70.588235294117652</v>
      </c>
      <c r="KC34" s="134">
        <v>90.243902439024396</v>
      </c>
      <c r="KD34" s="134">
        <v>78.378378378378372</v>
      </c>
      <c r="KE34" s="134">
        <v>70.270270270270274</v>
      </c>
      <c r="KF34" s="134">
        <v>8.1081081081081088</v>
      </c>
      <c r="KG34" s="134">
        <v>37.837837837837839</v>
      </c>
      <c r="KH34" s="134">
        <v>72.972972972972968</v>
      </c>
      <c r="KI34" s="134">
        <v>21.875</v>
      </c>
      <c r="KJ34" s="134">
        <v>21.875</v>
      </c>
      <c r="KK34" s="348" t="s">
        <v>87</v>
      </c>
      <c r="KL34" s="348" t="s">
        <v>87</v>
      </c>
      <c r="KM34" s="349">
        <v>43</v>
      </c>
    </row>
    <row r="35" spans="1:299" ht="18" customHeight="1">
      <c r="A35" s="74"/>
      <c r="B35" s="75" t="s">
        <v>87</v>
      </c>
      <c r="C35" s="75" t="s">
        <v>87</v>
      </c>
      <c r="D35" s="76" t="s">
        <v>130</v>
      </c>
      <c r="E35" s="77" t="s">
        <v>131</v>
      </c>
      <c r="F35" s="78" t="s">
        <v>87</v>
      </c>
      <c r="G35" s="78" t="s">
        <v>87</v>
      </c>
      <c r="H35" s="78" t="s">
        <v>87</v>
      </c>
      <c r="I35" s="78" t="s">
        <v>87</v>
      </c>
      <c r="J35" s="78" t="s">
        <v>87</v>
      </c>
      <c r="K35" s="78" t="s">
        <v>87</v>
      </c>
      <c r="L35" s="78" t="s">
        <v>87</v>
      </c>
      <c r="M35" s="79">
        <v>1364316</v>
      </c>
      <c r="N35" s="80">
        <v>79.099999999999994</v>
      </c>
      <c r="O35" s="80">
        <v>52.6</v>
      </c>
      <c r="P35" s="81">
        <v>98.286000000000001</v>
      </c>
      <c r="Q35" s="81">
        <v>97.412999999999997</v>
      </c>
      <c r="R35" s="80">
        <v>17.064195175139705</v>
      </c>
      <c r="S35" s="80">
        <v>7.3667711598746077</v>
      </c>
      <c r="T35" s="82">
        <v>24.430966335014311</v>
      </c>
      <c r="U35" s="82">
        <v>465.32142698341301</v>
      </c>
      <c r="V35" s="81">
        <v>347.36752039463801</v>
      </c>
      <c r="W35" s="83">
        <v>63.6</v>
      </c>
      <c r="X35" s="84">
        <v>65</v>
      </c>
      <c r="Y35" s="81">
        <v>24.385245901639301</v>
      </c>
      <c r="Z35" s="81">
        <v>6.9026548672566399</v>
      </c>
      <c r="AA35" s="78" t="s">
        <v>87</v>
      </c>
      <c r="AB35" s="78" t="s">
        <v>87</v>
      </c>
      <c r="AC35" s="86">
        <v>279.11705289387157</v>
      </c>
      <c r="AD35" s="86">
        <v>263.46132092632195</v>
      </c>
      <c r="AE35" s="81">
        <v>8631.1711268698873</v>
      </c>
      <c r="AF35" s="81">
        <v>6786.9296599070658</v>
      </c>
      <c r="AG35" s="81">
        <v>20.010027002541932</v>
      </c>
      <c r="AH35" s="87">
        <v>1</v>
      </c>
      <c r="AI35" s="87">
        <v>11</v>
      </c>
      <c r="AJ35" s="136">
        <v>1.1727488353138129</v>
      </c>
      <c r="AK35" s="134">
        <v>12.240565968587923</v>
      </c>
      <c r="AL35" s="136">
        <v>47.375388106567691</v>
      </c>
      <c r="AM35" s="134">
        <v>18.399999999999999</v>
      </c>
      <c r="AN35" s="134">
        <v>5.3</v>
      </c>
      <c r="AO35" s="136">
        <v>102.46899999999999</v>
      </c>
      <c r="AP35" s="136">
        <v>106.036</v>
      </c>
      <c r="AQ35" s="134">
        <v>60.515681695975204</v>
      </c>
      <c r="AR35" s="134">
        <v>26.762929805480599</v>
      </c>
      <c r="AS35" s="141">
        <v>32.5</v>
      </c>
      <c r="AT35" s="141">
        <v>40.1</v>
      </c>
      <c r="AU35" s="134">
        <v>10.5</v>
      </c>
      <c r="AV35" s="134">
        <v>7.1</v>
      </c>
      <c r="AW35" s="136">
        <v>84.738</v>
      </c>
      <c r="AX35" s="136">
        <v>87.04</v>
      </c>
      <c r="AY35" s="134">
        <v>67.623203786897406</v>
      </c>
      <c r="AZ35" s="134">
        <v>39.206329764163399</v>
      </c>
      <c r="BA35" s="141">
        <v>76.7</v>
      </c>
      <c r="BB35" s="141">
        <v>66.7</v>
      </c>
      <c r="BC35" s="137">
        <v>10</v>
      </c>
      <c r="BD35" s="137">
        <v>3.2</v>
      </c>
      <c r="BE35" s="145">
        <v>108.095</v>
      </c>
      <c r="BF35" s="145">
        <v>111.532</v>
      </c>
      <c r="BG35" s="137">
        <v>77.124846345271393</v>
      </c>
      <c r="BH35" s="137">
        <v>28.762897284041198</v>
      </c>
      <c r="BI35" s="146">
        <v>65</v>
      </c>
      <c r="BJ35" s="146">
        <v>66</v>
      </c>
      <c r="BK35" s="134">
        <v>8.9</v>
      </c>
      <c r="BL35" s="134">
        <v>97.836835697837699</v>
      </c>
      <c r="BM35" s="150">
        <v>93.2</v>
      </c>
      <c r="BN35" s="65" t="s">
        <v>88</v>
      </c>
      <c r="BO35" s="65" t="s">
        <v>88</v>
      </c>
      <c r="BP35" s="65" t="s">
        <v>88</v>
      </c>
      <c r="BQ35" s="65" t="s">
        <v>88</v>
      </c>
      <c r="BR35" s="65" t="s">
        <v>88</v>
      </c>
      <c r="BS35" s="65" t="s">
        <v>88</v>
      </c>
      <c r="BT35" s="65" t="s">
        <v>88</v>
      </c>
      <c r="BU35" s="65" t="s">
        <v>88</v>
      </c>
      <c r="BV35" s="65" t="s">
        <v>88</v>
      </c>
      <c r="BW35" s="65" t="s">
        <v>88</v>
      </c>
      <c r="BX35" s="65" t="s">
        <v>88</v>
      </c>
      <c r="BY35" s="65" t="s">
        <v>88</v>
      </c>
      <c r="BZ35" s="65" t="s">
        <v>88</v>
      </c>
      <c r="CA35" s="65" t="s">
        <v>88</v>
      </c>
      <c r="CB35" s="65" t="s">
        <v>88</v>
      </c>
      <c r="CC35" s="65" t="s">
        <v>88</v>
      </c>
      <c r="CD35" s="65" t="s">
        <v>88</v>
      </c>
      <c r="CE35" s="66" t="s">
        <v>88</v>
      </c>
      <c r="CF35" s="109" t="s">
        <v>87</v>
      </c>
      <c r="CG35" s="65" t="s">
        <v>88</v>
      </c>
      <c r="CH35" s="65" t="s">
        <v>88</v>
      </c>
      <c r="CI35" s="65" t="s">
        <v>88</v>
      </c>
      <c r="CJ35" s="65" t="s">
        <v>88</v>
      </c>
      <c r="CK35" s="65" t="s">
        <v>88</v>
      </c>
      <c r="CL35" s="65" t="s">
        <v>88</v>
      </c>
      <c r="CM35" s="65" t="s">
        <v>88</v>
      </c>
      <c r="CN35" s="65" t="s">
        <v>88</v>
      </c>
      <c r="CO35" s="65" t="s">
        <v>88</v>
      </c>
      <c r="CP35" s="65" t="s">
        <v>88</v>
      </c>
      <c r="CQ35" s="65" t="s">
        <v>88</v>
      </c>
      <c r="CR35" s="65" t="s">
        <v>88</v>
      </c>
      <c r="CS35" s="65" t="s">
        <v>88</v>
      </c>
      <c r="CT35" s="65" t="s">
        <v>88</v>
      </c>
      <c r="CU35" s="65" t="s">
        <v>88</v>
      </c>
      <c r="CV35" s="65" t="s">
        <v>88</v>
      </c>
      <c r="CW35" s="146">
        <v>31.751054849999999</v>
      </c>
      <c r="CX35" s="146">
        <v>23.206751050000001</v>
      </c>
      <c r="CY35" s="146">
        <v>34.071729959999999</v>
      </c>
      <c r="CZ35" s="146">
        <v>10.970464140000001</v>
      </c>
      <c r="DA35" s="134">
        <v>37.200000000000003</v>
      </c>
      <c r="DB35" s="134">
        <v>19.399999999999999</v>
      </c>
      <c r="DC35" s="134">
        <v>30.4</v>
      </c>
      <c r="DD35" s="134">
        <v>13</v>
      </c>
      <c r="DE35" s="141">
        <v>72.900000000000006</v>
      </c>
      <c r="DF35" s="141">
        <v>34.1</v>
      </c>
      <c r="DG35" s="141">
        <v>4.3</v>
      </c>
      <c r="DH35" s="141">
        <v>3.6</v>
      </c>
      <c r="DI35" s="141">
        <v>84.5</v>
      </c>
      <c r="DJ35" s="141">
        <v>32.700000000000003</v>
      </c>
      <c r="DK35" s="141">
        <v>7</v>
      </c>
      <c r="DL35" s="141">
        <v>13.4</v>
      </c>
      <c r="DM35" s="345">
        <v>11</v>
      </c>
      <c r="DN35" s="345">
        <v>3</v>
      </c>
      <c r="DO35" s="346">
        <v>6.2361811894098299E-2</v>
      </c>
      <c r="DP35" s="346">
        <v>1.28424657534247E-2</v>
      </c>
      <c r="DQ35" s="346">
        <v>4.5454545454545503</v>
      </c>
      <c r="DR35" s="346">
        <v>1.48514851485149</v>
      </c>
      <c r="DS35" s="347">
        <v>83.471074380165305</v>
      </c>
      <c r="DT35" s="347">
        <v>89.603960396039597</v>
      </c>
      <c r="DU35" s="347">
        <v>1.37195986167016</v>
      </c>
      <c r="DV35" s="347">
        <v>0.86472602739726001</v>
      </c>
      <c r="DW35" s="347">
        <v>2.9916174915259299</v>
      </c>
      <c r="DX35" s="347">
        <v>4.53238480462546</v>
      </c>
      <c r="DY35" s="134">
        <v>45.707070707070699</v>
      </c>
      <c r="DZ35" s="134">
        <v>34.811529933481197</v>
      </c>
      <c r="EA35" s="134">
        <v>100</v>
      </c>
      <c r="EB35" s="134">
        <v>82.051282051282044</v>
      </c>
      <c r="EC35" s="134">
        <v>100</v>
      </c>
      <c r="ED35" s="134">
        <v>84.615384615384613</v>
      </c>
      <c r="EE35" s="134">
        <v>84.615384615384613</v>
      </c>
      <c r="EF35" s="134">
        <v>23.076923076923077</v>
      </c>
      <c r="EG35" s="134">
        <v>97.435897435897431</v>
      </c>
      <c r="EH35" s="134">
        <v>42.105263157894733</v>
      </c>
      <c r="EI35" s="134">
        <v>0</v>
      </c>
      <c r="EJ35" s="134">
        <v>23.684210526315788</v>
      </c>
      <c r="EK35" s="134">
        <v>0</v>
      </c>
      <c r="EL35" s="134">
        <v>71.05263157894737</v>
      </c>
      <c r="EM35" s="134">
        <v>20.512820512820511</v>
      </c>
      <c r="EN35" s="134">
        <v>87.5</v>
      </c>
      <c r="EO35" s="134">
        <v>12.5</v>
      </c>
      <c r="EP35" s="134">
        <v>0</v>
      </c>
      <c r="EQ35" s="134">
        <v>62.5</v>
      </c>
      <c r="ER35" s="134">
        <v>50</v>
      </c>
      <c r="ES35" s="142">
        <v>41.666666666666671</v>
      </c>
      <c r="ET35" s="141">
        <v>41.666666666666671</v>
      </c>
      <c r="EU35" s="348" t="s">
        <v>87</v>
      </c>
      <c r="EV35" s="348" t="s">
        <v>87</v>
      </c>
      <c r="EW35" s="349">
        <v>70.099999999999994</v>
      </c>
      <c r="EX35" s="146">
        <v>43.831168830000003</v>
      </c>
      <c r="EY35" s="146">
        <v>26.94805195</v>
      </c>
      <c r="EZ35" s="146">
        <v>16.883116879999999</v>
      </c>
      <c r="FA35" s="146">
        <v>12.33766234</v>
      </c>
      <c r="FB35" s="134">
        <v>44.9</v>
      </c>
      <c r="FC35" s="134">
        <v>28.6</v>
      </c>
      <c r="FD35" s="134">
        <v>15.1</v>
      </c>
      <c r="FE35" s="134">
        <v>11.4</v>
      </c>
      <c r="FF35" s="141">
        <v>97.7</v>
      </c>
      <c r="FG35" s="141">
        <v>83.9</v>
      </c>
      <c r="FH35" s="141">
        <v>15.3</v>
      </c>
      <c r="FI35" s="141">
        <v>53.7</v>
      </c>
      <c r="FJ35" s="141">
        <v>93.2</v>
      </c>
      <c r="FK35" s="141">
        <v>67.5</v>
      </c>
      <c r="FL35" s="141">
        <v>24.6</v>
      </c>
      <c r="FM35" s="141">
        <v>42.2</v>
      </c>
      <c r="FN35" s="383">
        <v>150</v>
      </c>
      <c r="FO35" s="383">
        <v>134</v>
      </c>
      <c r="FP35" s="368">
        <v>0.43813529617946001</v>
      </c>
      <c r="FQ35" s="368">
        <v>0.24730547763177299</v>
      </c>
      <c r="FR35" s="368">
        <v>5.3172633817795099</v>
      </c>
      <c r="FS35" s="368">
        <v>4.4137022397891998</v>
      </c>
      <c r="FT35" s="134">
        <v>74.654377880184299</v>
      </c>
      <c r="FU35" s="134">
        <v>77.108036890645593</v>
      </c>
      <c r="FV35" s="134">
        <v>8.2398644701483796</v>
      </c>
      <c r="FW35" s="134">
        <v>5.6031300752989797</v>
      </c>
      <c r="FX35" s="134">
        <v>5.2761593685650299</v>
      </c>
      <c r="FY35" s="134">
        <v>9.4623350829904904</v>
      </c>
      <c r="FZ35" s="134">
        <v>43.939393939393902</v>
      </c>
      <c r="GA35" s="134">
        <v>35.920177383591998</v>
      </c>
      <c r="GB35" s="134">
        <v>100</v>
      </c>
      <c r="GC35" s="134">
        <v>82.051282051282044</v>
      </c>
      <c r="GD35" s="134">
        <v>100</v>
      </c>
      <c r="GE35" s="134">
        <v>97.435897435897431</v>
      </c>
      <c r="GF35" s="134">
        <v>87.179487179487182</v>
      </c>
      <c r="GG35" s="134">
        <v>28.205128205128204</v>
      </c>
      <c r="GH35" s="134">
        <v>94.871794871794862</v>
      </c>
      <c r="GI35" s="134">
        <v>67.567567567567565</v>
      </c>
      <c r="GJ35" s="134">
        <v>0</v>
      </c>
      <c r="GK35" s="134">
        <v>24.324324324324326</v>
      </c>
      <c r="GL35" s="134">
        <v>0</v>
      </c>
      <c r="GM35" s="134">
        <v>72.972972972972968</v>
      </c>
      <c r="GN35" s="134">
        <v>61.53846153846154</v>
      </c>
      <c r="GO35" s="134">
        <v>95.833333333333343</v>
      </c>
      <c r="GP35" s="134">
        <v>0</v>
      </c>
      <c r="GQ35" s="134">
        <v>8.3333333333333321</v>
      </c>
      <c r="GR35" s="134">
        <v>25</v>
      </c>
      <c r="GS35" s="134">
        <v>70.833333333333343</v>
      </c>
      <c r="GT35" s="142">
        <v>44.26229508196721</v>
      </c>
      <c r="GU35" s="142">
        <v>44.26229508196721</v>
      </c>
      <c r="GV35" s="385" t="s">
        <v>87</v>
      </c>
      <c r="GW35" s="134">
        <v>52.3</v>
      </c>
      <c r="GX35" s="146">
        <v>52.049180329999999</v>
      </c>
      <c r="GY35" s="146">
        <v>19.016393440000002</v>
      </c>
      <c r="GZ35" s="146">
        <v>18.770491799999999</v>
      </c>
      <c r="HA35" s="146">
        <v>10.163934429999999</v>
      </c>
      <c r="HB35" s="148">
        <v>59.9</v>
      </c>
      <c r="HC35" s="148">
        <v>17.2</v>
      </c>
      <c r="HD35" s="148">
        <v>14.3</v>
      </c>
      <c r="HE35" s="148">
        <v>8.6999999999999993</v>
      </c>
      <c r="HF35" s="388">
        <v>96.6</v>
      </c>
      <c r="HG35" s="388">
        <v>45.2</v>
      </c>
      <c r="HH35" s="388">
        <v>6.4</v>
      </c>
      <c r="HI35" s="388">
        <v>49.6</v>
      </c>
      <c r="HJ35" s="388">
        <v>97.4</v>
      </c>
      <c r="HK35" s="388">
        <v>49</v>
      </c>
      <c r="HL35" s="388">
        <v>8.6</v>
      </c>
      <c r="HM35" s="388">
        <v>39.299999999999997</v>
      </c>
      <c r="HN35" s="149">
        <v>46</v>
      </c>
      <c r="HO35" s="149">
        <v>10</v>
      </c>
      <c r="HP35" s="390">
        <v>0.32566371681415901</v>
      </c>
      <c r="HQ35" s="390">
        <v>5.8493214787084698E-2</v>
      </c>
      <c r="HR35" s="390">
        <v>4.7717842323651496</v>
      </c>
      <c r="HS35" s="390">
        <v>1.0729613733905601</v>
      </c>
      <c r="HT35" s="148">
        <v>85.995850622406607</v>
      </c>
      <c r="HU35" s="148">
        <v>91.523605150214607</v>
      </c>
      <c r="HV35" s="148">
        <v>6.8247787610619497</v>
      </c>
      <c r="HW35" s="148">
        <v>5.4515676181562904</v>
      </c>
      <c r="HX35" s="148">
        <v>6.2205493787544999</v>
      </c>
      <c r="HY35" s="148">
        <v>7.1933268940030199</v>
      </c>
      <c r="HZ35" s="137">
        <v>43.686868686868699</v>
      </c>
      <c r="IA35" s="137">
        <v>32.594235033259402</v>
      </c>
      <c r="IB35" s="134">
        <v>100</v>
      </c>
      <c r="IC35" s="134">
        <v>5.1282051282051277</v>
      </c>
      <c r="ID35" s="134">
        <v>7.6923076923076925</v>
      </c>
      <c r="IE35" s="134">
        <v>76.923076923076934</v>
      </c>
      <c r="IF35" s="134">
        <v>87.179487179487182</v>
      </c>
      <c r="IG35" s="134">
        <v>15.384615384615385</v>
      </c>
      <c r="IH35" s="134">
        <v>97.435897435897431</v>
      </c>
      <c r="II35" s="134">
        <v>34.210526315789473</v>
      </c>
      <c r="IJ35" s="134">
        <v>15.789473684210526</v>
      </c>
      <c r="IK35" s="134">
        <v>18.421052631578945</v>
      </c>
      <c r="IL35" s="134">
        <v>2.6315789473684208</v>
      </c>
      <c r="IM35" s="134">
        <v>73.68421052631578</v>
      </c>
      <c r="IN35" s="134">
        <v>87.179487179487182</v>
      </c>
      <c r="IO35" s="134">
        <v>76.470588235294116</v>
      </c>
      <c r="IP35" s="134">
        <v>11.76470588235294</v>
      </c>
      <c r="IQ35" s="134">
        <v>0</v>
      </c>
      <c r="IR35" s="134">
        <v>52.941176470588239</v>
      </c>
      <c r="IS35" s="134">
        <v>61.764705882352942</v>
      </c>
      <c r="IT35" s="142">
        <v>44.26229508196721</v>
      </c>
      <c r="IU35" s="134">
        <v>44.26229508196721</v>
      </c>
      <c r="IV35" s="392" t="s">
        <v>87</v>
      </c>
      <c r="IW35" s="137">
        <v>61.7</v>
      </c>
      <c r="IX35" s="146">
        <v>56.08628659</v>
      </c>
      <c r="IY35" s="146">
        <v>26.04006163</v>
      </c>
      <c r="IZ35" s="146">
        <v>5.8551617870000001</v>
      </c>
      <c r="JA35" s="146">
        <v>12.01848998</v>
      </c>
      <c r="JB35" s="134">
        <v>60.4</v>
      </c>
      <c r="JC35" s="134">
        <v>25.2</v>
      </c>
      <c r="JD35" s="134">
        <v>4.3</v>
      </c>
      <c r="JE35" s="134">
        <v>10.199999999999999</v>
      </c>
      <c r="JF35" s="146">
        <v>99.5</v>
      </c>
      <c r="JG35" s="146">
        <v>92.3</v>
      </c>
      <c r="JH35" s="146">
        <v>57.8</v>
      </c>
      <c r="JI35" s="146">
        <v>77.5</v>
      </c>
      <c r="JJ35" s="398">
        <v>127</v>
      </c>
      <c r="JK35" s="368">
        <v>0.407586893032511</v>
      </c>
      <c r="JL35" s="368">
        <v>6.2224399804017603</v>
      </c>
      <c r="JM35" s="368">
        <v>96.3253307202352</v>
      </c>
      <c r="JN35" s="368">
        <v>6.5502743990500303</v>
      </c>
      <c r="JO35" s="134">
        <v>16.282883924029999</v>
      </c>
      <c r="JP35" s="134">
        <v>35.4767184035477</v>
      </c>
      <c r="JQ35" s="134">
        <v>97.435897435897431</v>
      </c>
      <c r="JR35" s="134">
        <v>86.842105263157904</v>
      </c>
      <c r="JS35" s="134">
        <v>57.894736842105267</v>
      </c>
      <c r="JT35" s="134">
        <v>47.368421052631575</v>
      </c>
      <c r="JU35" s="134">
        <v>84.210526315789465</v>
      </c>
      <c r="JV35" s="134">
        <v>39.473684210526315</v>
      </c>
      <c r="JW35" s="134">
        <v>84.615384615384613</v>
      </c>
      <c r="JX35" s="134">
        <v>33.333333333333329</v>
      </c>
      <c r="JY35" s="134">
        <v>15.151515151515152</v>
      </c>
      <c r="JZ35" s="134">
        <v>21.212121212121211</v>
      </c>
      <c r="KA35" s="134">
        <v>0</v>
      </c>
      <c r="KB35" s="134">
        <v>66.666666666666657</v>
      </c>
      <c r="KC35" s="134">
        <v>84.615384615384613</v>
      </c>
      <c r="KD35" s="134">
        <v>84.848484848484844</v>
      </c>
      <c r="KE35" s="134">
        <v>33.333333333333329</v>
      </c>
      <c r="KF35" s="134">
        <v>9.0909090909090917</v>
      </c>
      <c r="KG35" s="134">
        <v>69.696969696969703</v>
      </c>
      <c r="KH35" s="134">
        <v>69.696969696969703</v>
      </c>
      <c r="KI35" s="134">
        <v>40.625</v>
      </c>
      <c r="KJ35" s="134">
        <v>40.625</v>
      </c>
      <c r="KK35" s="348" t="s">
        <v>87</v>
      </c>
      <c r="KL35" s="348" t="s">
        <v>87</v>
      </c>
      <c r="KM35" s="349">
        <v>70.099999999999994</v>
      </c>
    </row>
    <row r="36" spans="1:299" ht="18" customHeight="1">
      <c r="A36" s="74"/>
      <c r="B36" s="75" t="s">
        <v>87</v>
      </c>
      <c r="C36" s="75" t="s">
        <v>87</v>
      </c>
      <c r="D36" s="76" t="s">
        <v>132</v>
      </c>
      <c r="E36" s="77" t="s">
        <v>27</v>
      </c>
      <c r="F36" s="78" t="s">
        <v>87</v>
      </c>
      <c r="G36" s="78" t="s">
        <v>87</v>
      </c>
      <c r="H36" s="78" t="s">
        <v>87</v>
      </c>
      <c r="I36" s="78" t="s">
        <v>87</v>
      </c>
      <c r="J36" s="78" t="s">
        <v>87</v>
      </c>
      <c r="K36" s="78" t="s">
        <v>87</v>
      </c>
      <c r="L36" s="78" t="s">
        <v>87</v>
      </c>
      <c r="M36" s="79">
        <v>963579</v>
      </c>
      <c r="N36" s="80">
        <v>101.1</v>
      </c>
      <c r="O36" s="80">
        <v>51.5</v>
      </c>
      <c r="P36" s="81">
        <v>106.39700000000001</v>
      </c>
      <c r="Q36" s="81">
        <v>99.09</v>
      </c>
      <c r="R36" s="80">
        <v>13.543102128311132</v>
      </c>
      <c r="S36" s="80">
        <v>8.7888531618435159</v>
      </c>
      <c r="T36" s="82">
        <v>22.331955290154649</v>
      </c>
      <c r="U36" s="82">
        <v>480.93728360706302</v>
      </c>
      <c r="V36" s="81">
        <v>337.34910249557697</v>
      </c>
      <c r="W36" s="83">
        <v>61.3</v>
      </c>
      <c r="X36" s="84">
        <v>65.900000000000006</v>
      </c>
      <c r="Y36" s="81">
        <v>28.405797101449298</v>
      </c>
      <c r="Z36" s="81">
        <v>7.5566750629722899</v>
      </c>
      <c r="AA36" s="78" t="s">
        <v>87</v>
      </c>
      <c r="AB36" s="78" t="s">
        <v>87</v>
      </c>
      <c r="AC36" s="86">
        <v>280.44598841492501</v>
      </c>
      <c r="AD36" s="86">
        <v>232.38432588655581</v>
      </c>
      <c r="AE36" s="81">
        <v>6742.8523478429297</v>
      </c>
      <c r="AF36" s="81">
        <v>6061.7946352259305</v>
      </c>
      <c r="AG36" s="81">
        <v>80.221756597020061</v>
      </c>
      <c r="AH36" s="87">
        <v>1</v>
      </c>
      <c r="AI36" s="87">
        <v>9</v>
      </c>
      <c r="AJ36" s="136">
        <v>1.8680357292967156</v>
      </c>
      <c r="AK36" s="134">
        <v>18.26523824201233</v>
      </c>
      <c r="AL36" s="136">
        <v>51.972905179544178</v>
      </c>
      <c r="AM36" s="134">
        <v>25.7</v>
      </c>
      <c r="AN36" s="134">
        <v>4.8</v>
      </c>
      <c r="AO36" s="136">
        <v>112.324</v>
      </c>
      <c r="AP36" s="136">
        <v>100.98399999999999</v>
      </c>
      <c r="AQ36" s="134">
        <v>66.118832439770003</v>
      </c>
      <c r="AR36" s="134">
        <v>25.060440440850599</v>
      </c>
      <c r="AS36" s="141">
        <v>27.3</v>
      </c>
      <c r="AT36" s="141">
        <v>44.6</v>
      </c>
      <c r="AU36" s="134">
        <v>15.3</v>
      </c>
      <c r="AV36" s="134">
        <v>8.1999999999999993</v>
      </c>
      <c r="AW36" s="136">
        <v>102.994</v>
      </c>
      <c r="AX36" s="136">
        <v>102.646</v>
      </c>
      <c r="AY36" s="134">
        <v>76.212961439532506</v>
      </c>
      <c r="AZ36" s="134">
        <v>44.373093214198001</v>
      </c>
      <c r="BA36" s="141">
        <v>72</v>
      </c>
      <c r="BB36" s="141">
        <v>71.5</v>
      </c>
      <c r="BC36" s="137">
        <v>11.3</v>
      </c>
      <c r="BD36" s="137">
        <v>3.4</v>
      </c>
      <c r="BE36" s="145">
        <v>108.44199999999999</v>
      </c>
      <c r="BF36" s="145">
        <v>104.075</v>
      </c>
      <c r="BG36" s="137">
        <v>79.963213012338201</v>
      </c>
      <c r="BH36" s="137">
        <v>27.4283113296895</v>
      </c>
      <c r="BI36" s="146">
        <v>68.599999999999994</v>
      </c>
      <c r="BJ36" s="146">
        <v>67.7</v>
      </c>
      <c r="BK36" s="134">
        <v>8.3000000000000007</v>
      </c>
      <c r="BL36" s="134">
        <v>87.661371669902394</v>
      </c>
      <c r="BM36" s="150">
        <v>92</v>
      </c>
      <c r="BN36" s="6">
        <v>0.76900000000000002</v>
      </c>
      <c r="BO36" s="6">
        <v>0.36499999999999999</v>
      </c>
      <c r="BP36" s="6">
        <v>0.78600000000000003</v>
      </c>
      <c r="BQ36" s="6">
        <v>0.78600000000000003</v>
      </c>
      <c r="BR36" s="6">
        <v>7.0999999999999994E-2</v>
      </c>
      <c r="BS36" s="6">
        <v>0.28000000000000003</v>
      </c>
      <c r="BT36" s="6">
        <v>0.746</v>
      </c>
      <c r="BU36" s="6">
        <v>0.58099999999999996</v>
      </c>
      <c r="BV36" s="6">
        <v>0.70099999999999996</v>
      </c>
      <c r="BW36" s="6">
        <v>0.77600000000000002</v>
      </c>
      <c r="BX36" s="6">
        <v>0.72299999999999998</v>
      </c>
      <c r="BY36" s="6">
        <v>0.55300000000000005</v>
      </c>
      <c r="BZ36" s="6">
        <v>0.75900000000000001</v>
      </c>
      <c r="CA36" s="6">
        <v>0.91800000000000004</v>
      </c>
      <c r="CB36" s="6">
        <v>0.84099999999999997</v>
      </c>
      <c r="CC36" s="6">
        <v>0.60299999999999998</v>
      </c>
      <c r="CD36" s="6">
        <v>0.27500000000000002</v>
      </c>
      <c r="CE36" s="7">
        <v>8</v>
      </c>
      <c r="CF36" s="108">
        <v>0.7185430463576159</v>
      </c>
      <c r="CG36" s="6">
        <v>0.56200000000000006</v>
      </c>
      <c r="CH36" s="6">
        <v>0.41799999999999998</v>
      </c>
      <c r="CI36" s="6">
        <v>0.72899999999999998</v>
      </c>
      <c r="CJ36" s="6">
        <v>0.43</v>
      </c>
      <c r="CK36" s="6">
        <v>0.64600000000000002</v>
      </c>
      <c r="CL36" s="6">
        <v>0.30599999999999999</v>
      </c>
      <c r="CM36" s="6">
        <v>0.17399999999999999</v>
      </c>
      <c r="CN36" s="6">
        <v>1.9E-2</v>
      </c>
      <c r="CO36" s="6">
        <v>0.497</v>
      </c>
      <c r="CP36" s="6">
        <v>0.33</v>
      </c>
      <c r="CQ36" s="6">
        <v>0.76200000000000001</v>
      </c>
      <c r="CR36" s="6">
        <v>0.40200000000000002</v>
      </c>
      <c r="CS36" s="6">
        <v>0.67500000000000004</v>
      </c>
      <c r="CT36" s="6">
        <v>0.79200000000000004</v>
      </c>
      <c r="CU36" s="6">
        <v>0.63200000000000001</v>
      </c>
      <c r="CV36" s="6">
        <v>0.75800000000000001</v>
      </c>
      <c r="CW36" s="146">
        <v>27.13068182</v>
      </c>
      <c r="CX36" s="146">
        <v>28.45643939</v>
      </c>
      <c r="CY36" s="146">
        <v>36.410984849999998</v>
      </c>
      <c r="CZ36" s="146">
        <v>8.0018939390000003</v>
      </c>
      <c r="DA36" s="134">
        <v>29.9</v>
      </c>
      <c r="DB36" s="134">
        <v>21.8</v>
      </c>
      <c r="DC36" s="134">
        <v>35.6</v>
      </c>
      <c r="DD36" s="134">
        <v>12.7</v>
      </c>
      <c r="DE36" s="141">
        <v>68.099999999999994</v>
      </c>
      <c r="DF36" s="141">
        <v>28.2</v>
      </c>
      <c r="DG36" s="141">
        <v>4.3</v>
      </c>
      <c r="DH36" s="141">
        <v>7.6</v>
      </c>
      <c r="DI36" s="141">
        <v>86.4</v>
      </c>
      <c r="DJ36" s="141">
        <v>40.700000000000003</v>
      </c>
      <c r="DK36" s="141">
        <v>9.6999999999999993</v>
      </c>
      <c r="DL36" s="141">
        <v>26</v>
      </c>
      <c r="DM36" s="345">
        <v>17</v>
      </c>
      <c r="DN36" s="345">
        <v>8</v>
      </c>
      <c r="DO36" s="346">
        <v>6.3376081121383807E-2</v>
      </c>
      <c r="DP36" s="346">
        <v>2.01831621969372E-2</v>
      </c>
      <c r="DQ36" s="346">
        <v>4.3147208121827401</v>
      </c>
      <c r="DR36" s="346">
        <v>1.9559902200489001</v>
      </c>
      <c r="DS36" s="347">
        <v>68.527918781725901</v>
      </c>
      <c r="DT36" s="347">
        <v>74.572127139364298</v>
      </c>
      <c r="DU36" s="347">
        <v>1.4688338801073699</v>
      </c>
      <c r="DV36" s="347">
        <v>1.0318641673184099</v>
      </c>
      <c r="DW36" s="347">
        <v>7.5962055517560003</v>
      </c>
      <c r="DX36" s="347">
        <v>11.690567185560599</v>
      </c>
      <c r="DY36" s="134">
        <v>44.604316546762597</v>
      </c>
      <c r="DZ36" s="134">
        <v>36.809815950920203</v>
      </c>
      <c r="EA36" s="134">
        <v>100</v>
      </c>
      <c r="EB36" s="134">
        <v>100</v>
      </c>
      <c r="EC36" s="134">
        <v>100</v>
      </c>
      <c r="ED36" s="134">
        <v>100</v>
      </c>
      <c r="EE36" s="134">
        <v>83.333333333333343</v>
      </c>
      <c r="EF36" s="134">
        <v>50</v>
      </c>
      <c r="EG36" s="134">
        <v>100</v>
      </c>
      <c r="EH36" s="134">
        <v>76.666666666666671</v>
      </c>
      <c r="EI36" s="134">
        <v>3.3333333333333335</v>
      </c>
      <c r="EJ36" s="134">
        <v>70</v>
      </c>
      <c r="EK36" s="134">
        <v>13.333333333333334</v>
      </c>
      <c r="EL36" s="134">
        <v>93.333333333333329</v>
      </c>
      <c r="EM36" s="134">
        <v>66.666666666666657</v>
      </c>
      <c r="EN36" s="134">
        <v>95</v>
      </c>
      <c r="EO36" s="134">
        <v>35</v>
      </c>
      <c r="EP36" s="134">
        <v>25</v>
      </c>
      <c r="EQ36" s="134">
        <v>80</v>
      </c>
      <c r="ER36" s="134">
        <v>50</v>
      </c>
      <c r="ES36" s="142">
        <v>91.666666666666657</v>
      </c>
      <c r="ET36" s="141">
        <v>88.333333333333329</v>
      </c>
      <c r="EU36" s="348" t="s">
        <v>87</v>
      </c>
      <c r="EV36" s="348" t="s">
        <v>87</v>
      </c>
      <c r="EW36" s="349">
        <v>74.3</v>
      </c>
      <c r="EX36" s="146">
        <v>44.353518819999998</v>
      </c>
      <c r="EY36" s="146">
        <v>30.278232410000001</v>
      </c>
      <c r="EZ36" s="146">
        <v>18.780687400000001</v>
      </c>
      <c r="FA36" s="146">
        <v>6.5875613749999999</v>
      </c>
      <c r="FB36" s="134">
        <v>43.3</v>
      </c>
      <c r="FC36" s="134">
        <v>29.2</v>
      </c>
      <c r="FD36" s="134">
        <v>16.600000000000001</v>
      </c>
      <c r="FE36" s="134">
        <v>11</v>
      </c>
      <c r="FF36" s="141">
        <v>96.4</v>
      </c>
      <c r="FG36" s="141">
        <v>75.599999999999994</v>
      </c>
      <c r="FH36" s="141">
        <v>17.7</v>
      </c>
      <c r="FI36" s="141">
        <v>44.3</v>
      </c>
      <c r="FJ36" s="141">
        <v>94.1</v>
      </c>
      <c r="FK36" s="141">
        <v>75.5</v>
      </c>
      <c r="FL36" s="141">
        <v>18.600000000000001</v>
      </c>
      <c r="FM36" s="141">
        <v>52</v>
      </c>
      <c r="FN36" s="383">
        <v>86</v>
      </c>
      <c r="FO36" s="383">
        <v>63</v>
      </c>
      <c r="FP36" s="368">
        <v>0.32454054869995103</v>
      </c>
      <c r="FQ36" s="368">
        <v>0.16221226633709299</v>
      </c>
      <c r="FR36" s="368">
        <v>3.0027932960893899</v>
      </c>
      <c r="FS36" s="368">
        <v>2.04611886976291</v>
      </c>
      <c r="FT36" s="134">
        <v>59.916201117318401</v>
      </c>
      <c r="FU36" s="134">
        <v>62.0980837934394</v>
      </c>
      <c r="FV36" s="134">
        <v>10.807955017170499</v>
      </c>
      <c r="FW36" s="134">
        <v>7.9278026674906004</v>
      </c>
      <c r="FX36" s="134">
        <v>7.6348391744934601</v>
      </c>
      <c r="FY36" s="134">
        <v>11.8411821558055</v>
      </c>
      <c r="FZ36" s="134">
        <v>37.410071942446002</v>
      </c>
      <c r="GA36" s="134">
        <v>30.6748466257669</v>
      </c>
      <c r="GB36" s="134">
        <v>100</v>
      </c>
      <c r="GC36" s="134">
        <v>96.666666666666671</v>
      </c>
      <c r="GD36" s="134">
        <v>100</v>
      </c>
      <c r="GE36" s="134">
        <v>100</v>
      </c>
      <c r="GF36" s="134">
        <v>83.333333333333343</v>
      </c>
      <c r="GG36" s="134">
        <v>56.666666666666664</v>
      </c>
      <c r="GH36" s="134">
        <v>100</v>
      </c>
      <c r="GI36" s="134">
        <v>90</v>
      </c>
      <c r="GJ36" s="134">
        <v>3.3333333333333335</v>
      </c>
      <c r="GK36" s="134">
        <v>53.333333333333336</v>
      </c>
      <c r="GL36" s="134">
        <v>13.333333333333334</v>
      </c>
      <c r="GM36" s="134">
        <v>93.333333333333329</v>
      </c>
      <c r="GN36" s="134">
        <v>70</v>
      </c>
      <c r="GO36" s="134">
        <v>95.238095238095227</v>
      </c>
      <c r="GP36" s="134">
        <v>4.7619047619047619</v>
      </c>
      <c r="GQ36" s="134">
        <v>33.333333333333329</v>
      </c>
      <c r="GR36" s="134">
        <v>71.428571428571431</v>
      </c>
      <c r="GS36" s="134">
        <v>57.142857142857139</v>
      </c>
      <c r="GT36" s="142">
        <v>91.803278688524586</v>
      </c>
      <c r="GU36" s="142">
        <v>88.52459016393442</v>
      </c>
      <c r="GV36" s="385" t="s">
        <v>87</v>
      </c>
      <c r="GW36" s="134">
        <v>61.3</v>
      </c>
      <c r="GX36" s="146">
        <v>55.085634390000003</v>
      </c>
      <c r="GY36" s="146">
        <v>22.57951765</v>
      </c>
      <c r="GZ36" s="146">
        <v>16.882209020000001</v>
      </c>
      <c r="HA36" s="146">
        <v>5.4526389369999997</v>
      </c>
      <c r="HB36" s="148">
        <v>59.5</v>
      </c>
      <c r="HC36" s="148">
        <v>18.7</v>
      </c>
      <c r="HD36" s="148">
        <v>11.8</v>
      </c>
      <c r="HE36" s="148">
        <v>10</v>
      </c>
      <c r="HF36" s="388">
        <v>99</v>
      </c>
      <c r="HG36" s="388">
        <v>51.2</v>
      </c>
      <c r="HH36" s="388">
        <v>4.5999999999999996</v>
      </c>
      <c r="HI36" s="388">
        <v>25.6</v>
      </c>
      <c r="HJ36" s="388">
        <v>92.8</v>
      </c>
      <c r="HK36" s="388">
        <v>60.6</v>
      </c>
      <c r="HL36" s="388">
        <v>6.3</v>
      </c>
      <c r="HM36" s="388">
        <v>30</v>
      </c>
      <c r="HN36" s="149">
        <v>61</v>
      </c>
      <c r="HO36" s="149">
        <v>31</v>
      </c>
      <c r="HP36" s="390">
        <v>0.40994623655913998</v>
      </c>
      <c r="HQ36" s="390">
        <v>0.16868912227240601</v>
      </c>
      <c r="HR36" s="390">
        <v>3.8292529817953498</v>
      </c>
      <c r="HS36" s="390">
        <v>1.7023613399231201</v>
      </c>
      <c r="HT36" s="148">
        <v>81.293157564344</v>
      </c>
      <c r="HU36" s="148">
        <v>90.115321252059303</v>
      </c>
      <c r="HV36" s="148">
        <v>10.705645161290301</v>
      </c>
      <c r="HW36" s="148">
        <v>9.9091255373564806</v>
      </c>
      <c r="HX36" s="148">
        <v>10.5235169928727</v>
      </c>
      <c r="HY36" s="148">
        <v>12.372592192945399</v>
      </c>
      <c r="HZ36" s="137">
        <v>40.647482014388501</v>
      </c>
      <c r="IA36" s="137">
        <v>32.208588957055198</v>
      </c>
      <c r="IB36" s="134">
        <v>100</v>
      </c>
      <c r="IC36" s="134">
        <v>33.333333333333329</v>
      </c>
      <c r="ID36" s="134">
        <v>30</v>
      </c>
      <c r="IE36" s="134">
        <v>100</v>
      </c>
      <c r="IF36" s="134">
        <v>83.333333333333343</v>
      </c>
      <c r="IG36" s="134">
        <v>46.666666666666664</v>
      </c>
      <c r="IH36" s="134">
        <v>100</v>
      </c>
      <c r="II36" s="134">
        <v>70</v>
      </c>
      <c r="IJ36" s="134">
        <v>46.666666666666664</v>
      </c>
      <c r="IK36" s="134">
        <v>46.666666666666664</v>
      </c>
      <c r="IL36" s="134">
        <v>13.333333333333334</v>
      </c>
      <c r="IM36" s="134">
        <v>93.333333333333329</v>
      </c>
      <c r="IN36" s="134">
        <v>80</v>
      </c>
      <c r="IO36" s="134">
        <v>91.666666666666657</v>
      </c>
      <c r="IP36" s="134">
        <v>16.666666666666664</v>
      </c>
      <c r="IQ36" s="134">
        <v>25</v>
      </c>
      <c r="IR36" s="134">
        <v>66.666666666666657</v>
      </c>
      <c r="IS36" s="134">
        <v>54.166666666666664</v>
      </c>
      <c r="IT36" s="142">
        <v>91.803278688524586</v>
      </c>
      <c r="IU36" s="134">
        <v>88.52459016393442</v>
      </c>
      <c r="IV36" s="392" t="s">
        <v>87</v>
      </c>
      <c r="IW36" s="137">
        <v>73.099999999999994</v>
      </c>
      <c r="IX36" s="146">
        <v>62.153602530000001</v>
      </c>
      <c r="IY36" s="146">
        <v>23.357086299999999</v>
      </c>
      <c r="IZ36" s="146">
        <v>5.7798891530000001</v>
      </c>
      <c r="JA36" s="146">
        <v>8.7094220109999991</v>
      </c>
      <c r="JB36" s="134">
        <v>62.5</v>
      </c>
      <c r="JC36" s="134">
        <v>19.5</v>
      </c>
      <c r="JD36" s="134">
        <v>6.5</v>
      </c>
      <c r="JE36" s="134">
        <v>11.5</v>
      </c>
      <c r="JF36" s="146">
        <v>98.2</v>
      </c>
      <c r="JG36" s="146">
        <v>88.7</v>
      </c>
      <c r="JH36" s="146">
        <v>39.799999999999997</v>
      </c>
      <c r="JI36" s="146">
        <v>90.2</v>
      </c>
      <c r="JJ36" s="398">
        <v>100</v>
      </c>
      <c r="JK36" s="368">
        <v>0.32031775521317102</v>
      </c>
      <c r="JL36" s="368">
        <v>5.3134962805525996</v>
      </c>
      <c r="JM36" s="368">
        <v>89.532412327311405</v>
      </c>
      <c r="JN36" s="368">
        <v>6.0283801531118897</v>
      </c>
      <c r="JO36" s="134">
        <v>20.186336930603002</v>
      </c>
      <c r="JP36" s="134">
        <v>31.595092024539898</v>
      </c>
      <c r="JQ36" s="134">
        <v>100</v>
      </c>
      <c r="JR36" s="134">
        <v>90</v>
      </c>
      <c r="JS36" s="134">
        <v>33.333333333333329</v>
      </c>
      <c r="JT36" s="134">
        <v>90</v>
      </c>
      <c r="JU36" s="134">
        <v>83.333333333333343</v>
      </c>
      <c r="JV36" s="134">
        <v>50</v>
      </c>
      <c r="JW36" s="134">
        <v>100</v>
      </c>
      <c r="JX36" s="134">
        <v>70</v>
      </c>
      <c r="JY36" s="134">
        <v>30</v>
      </c>
      <c r="JZ36" s="134">
        <v>46.666666666666664</v>
      </c>
      <c r="KA36" s="134">
        <v>13.333333333333334</v>
      </c>
      <c r="KB36" s="134">
        <v>90</v>
      </c>
      <c r="KC36" s="134">
        <v>96.666666666666671</v>
      </c>
      <c r="KD36" s="134">
        <v>89.65517241379311</v>
      </c>
      <c r="KE36" s="134">
        <v>34.482758620689658</v>
      </c>
      <c r="KF36" s="134">
        <v>31.03448275862069</v>
      </c>
      <c r="KG36" s="134">
        <v>89.65517241379311</v>
      </c>
      <c r="KH36" s="134">
        <v>51.724137931034484</v>
      </c>
      <c r="KI36" s="134">
        <v>85.9375</v>
      </c>
      <c r="KJ36" s="134">
        <v>82.8125</v>
      </c>
      <c r="KK36" s="348" t="s">
        <v>87</v>
      </c>
      <c r="KL36" s="348" t="s">
        <v>87</v>
      </c>
      <c r="KM36" s="349">
        <v>74.3</v>
      </c>
    </row>
    <row r="37" spans="1:299" ht="18" customHeight="1">
      <c r="A37" s="74"/>
      <c r="B37" s="75" t="s">
        <v>87</v>
      </c>
      <c r="C37" s="75" t="s">
        <v>87</v>
      </c>
      <c r="D37" s="76" t="s">
        <v>115</v>
      </c>
      <c r="E37" s="77" t="s">
        <v>28</v>
      </c>
      <c r="F37" s="78" t="s">
        <v>87</v>
      </c>
      <c r="G37" s="78" t="s">
        <v>87</v>
      </c>
      <c r="H37" s="78" t="s">
        <v>87</v>
      </c>
      <c r="I37" s="78" t="s">
        <v>87</v>
      </c>
      <c r="J37" s="78" t="s">
        <v>87</v>
      </c>
      <c r="K37" s="78" t="s">
        <v>87</v>
      </c>
      <c r="L37" s="78" t="s">
        <v>87</v>
      </c>
      <c r="M37" s="79">
        <v>573441</v>
      </c>
      <c r="N37" s="80">
        <v>93.5</v>
      </c>
      <c r="O37" s="80">
        <v>51.7</v>
      </c>
      <c r="P37" s="81">
        <v>106.85299999999999</v>
      </c>
      <c r="Q37" s="81">
        <v>100.925</v>
      </c>
      <c r="R37" s="80">
        <v>11.834724312491449</v>
      </c>
      <c r="S37" s="80">
        <v>9.5088247366260781</v>
      </c>
      <c r="T37" s="82">
        <v>21.343549049117527</v>
      </c>
      <c r="U37" s="82">
        <v>481.17931674849899</v>
      </c>
      <c r="V37" s="81">
        <v>345.864276425166</v>
      </c>
      <c r="W37" s="85" t="s">
        <v>88</v>
      </c>
      <c r="X37" s="88" t="s">
        <v>88</v>
      </c>
      <c r="Y37" s="81">
        <v>28.971962616822399</v>
      </c>
      <c r="Z37" s="81">
        <v>6.7796610169491496</v>
      </c>
      <c r="AA37" s="78" t="s">
        <v>87</v>
      </c>
      <c r="AB37" s="78" t="s">
        <v>87</v>
      </c>
      <c r="AC37" s="86">
        <v>288.8249313850369</v>
      </c>
      <c r="AD37" s="86">
        <v>278.01073609113166</v>
      </c>
      <c r="AE37" s="81">
        <v>6697.727957068354</v>
      </c>
      <c r="AF37" s="81">
        <v>5857.3808580096356</v>
      </c>
      <c r="AG37" s="81">
        <v>20.577531079919293</v>
      </c>
      <c r="AH37" s="87">
        <v>0</v>
      </c>
      <c r="AI37" s="87">
        <v>6</v>
      </c>
      <c r="AJ37" s="136">
        <v>1.0463151396569133</v>
      </c>
      <c r="AK37" s="134">
        <v>14.125254385368331</v>
      </c>
      <c r="AL37" s="136">
        <v>51.994015077401173</v>
      </c>
      <c r="AM37" s="134">
        <v>19.7</v>
      </c>
      <c r="AN37" s="134">
        <v>6.9</v>
      </c>
      <c r="AO37" s="136">
        <v>110.91500000000001</v>
      </c>
      <c r="AP37" s="136">
        <v>93.894000000000005</v>
      </c>
      <c r="AQ37" s="134">
        <v>73.734271806329701</v>
      </c>
      <c r="AR37" s="134">
        <v>28.238234234784901</v>
      </c>
      <c r="AS37" s="142">
        <v>31.9</v>
      </c>
      <c r="AT37" s="142">
        <v>50.5</v>
      </c>
      <c r="AU37" s="134">
        <v>15.8</v>
      </c>
      <c r="AV37" s="134">
        <v>6.3</v>
      </c>
      <c r="AW37" s="136">
        <v>101.892</v>
      </c>
      <c r="AX37" s="136">
        <v>97.515000000000001</v>
      </c>
      <c r="AY37" s="134">
        <v>71.963450586972499</v>
      </c>
      <c r="AZ37" s="134">
        <v>48.670032105810598</v>
      </c>
      <c r="BA37" s="141">
        <v>70.8</v>
      </c>
      <c r="BB37" s="141">
        <v>68.7</v>
      </c>
      <c r="BC37" s="137">
        <v>11.8</v>
      </c>
      <c r="BD37" s="137">
        <v>3</v>
      </c>
      <c r="BE37" s="145">
        <v>102.69799999999999</v>
      </c>
      <c r="BF37" s="145">
        <v>112.458</v>
      </c>
      <c r="BG37" s="137">
        <v>84.532437721066003</v>
      </c>
      <c r="BH37" s="137">
        <v>27.464477298788299</v>
      </c>
      <c r="BI37" s="146">
        <v>66.599999999999994</v>
      </c>
      <c r="BJ37" s="146">
        <v>65.7</v>
      </c>
      <c r="BK37" s="134">
        <v>9.3000000000000007</v>
      </c>
      <c r="BL37" s="134">
        <v>94.772997683865597</v>
      </c>
      <c r="BM37" s="136">
        <v>90.8</v>
      </c>
      <c r="BN37" s="6">
        <v>0.78100000000000003</v>
      </c>
      <c r="BO37" s="6">
        <v>0.3</v>
      </c>
      <c r="BP37" s="6">
        <v>0.70299999999999996</v>
      </c>
      <c r="BQ37" s="6">
        <v>0.72599999999999998</v>
      </c>
      <c r="BR37" s="6">
        <v>5.8000000000000003E-2</v>
      </c>
      <c r="BS37" s="6">
        <v>0.32800000000000001</v>
      </c>
      <c r="BT37" s="6">
        <v>0.67200000000000004</v>
      </c>
      <c r="BU37" s="6">
        <v>0.60699999999999998</v>
      </c>
      <c r="BV37" s="6">
        <v>0.62</v>
      </c>
      <c r="BW37" s="6">
        <v>0.70799999999999996</v>
      </c>
      <c r="BX37" s="6">
        <v>0.64</v>
      </c>
      <c r="BY37" s="6">
        <v>0.435</v>
      </c>
      <c r="BZ37" s="6">
        <v>0.71799999999999997</v>
      </c>
      <c r="CA37" s="6">
        <v>0.91200000000000003</v>
      </c>
      <c r="CB37" s="6">
        <v>0.91800000000000004</v>
      </c>
      <c r="CC37" s="6">
        <v>0.64400000000000002</v>
      </c>
      <c r="CD37" s="6">
        <v>0.27</v>
      </c>
      <c r="CE37" s="7">
        <v>7.7</v>
      </c>
      <c r="CF37" s="108">
        <v>0.66626984126984123</v>
      </c>
      <c r="CG37" s="6">
        <v>0.67</v>
      </c>
      <c r="CH37" s="6">
        <v>0.39400000000000002</v>
      </c>
      <c r="CI37" s="6">
        <v>0.76700000000000002</v>
      </c>
      <c r="CJ37" s="6">
        <v>0.45900000000000002</v>
      </c>
      <c r="CK37" s="6">
        <v>0.82</v>
      </c>
      <c r="CL37" s="6">
        <v>0.26500000000000001</v>
      </c>
      <c r="CM37" s="6">
        <v>0.113</v>
      </c>
      <c r="CN37" s="6">
        <v>5.5E-2</v>
      </c>
      <c r="CO37" s="6">
        <v>0.41499999999999998</v>
      </c>
      <c r="CP37" s="6">
        <v>0.28199999999999997</v>
      </c>
      <c r="CQ37" s="6">
        <v>0.67500000000000004</v>
      </c>
      <c r="CR37" s="6">
        <v>0.38300000000000001</v>
      </c>
      <c r="CS37" s="6">
        <v>0.629</v>
      </c>
      <c r="CT37" s="6">
        <v>0.73099999999999998</v>
      </c>
      <c r="CU37" s="6">
        <v>0.68600000000000005</v>
      </c>
      <c r="CV37" s="6">
        <v>0.7</v>
      </c>
      <c r="CW37" s="134">
        <v>30.917874399999999</v>
      </c>
      <c r="CX37" s="134">
        <v>25.051759830000002</v>
      </c>
      <c r="CY37" s="134">
        <v>34.230503800000001</v>
      </c>
      <c r="CZ37" s="134">
        <v>9.7998619740000006</v>
      </c>
      <c r="DA37" s="134">
        <v>38.9</v>
      </c>
      <c r="DB37" s="134">
        <v>18.399999999999999</v>
      </c>
      <c r="DC37" s="134">
        <v>33.200000000000003</v>
      </c>
      <c r="DD37" s="134">
        <v>9.4</v>
      </c>
      <c r="DE37" s="142">
        <v>80.2</v>
      </c>
      <c r="DF37" s="142">
        <v>27.2</v>
      </c>
      <c r="DG37" s="142">
        <v>1.9</v>
      </c>
      <c r="DH37" s="142">
        <v>37.6</v>
      </c>
      <c r="DI37" s="142">
        <v>90.9</v>
      </c>
      <c r="DJ37" s="142">
        <v>35.6</v>
      </c>
      <c r="DK37" s="142">
        <v>8.9</v>
      </c>
      <c r="DL37" s="142">
        <v>27.2</v>
      </c>
      <c r="DM37" s="345">
        <v>13</v>
      </c>
      <c r="DN37" s="345">
        <v>12</v>
      </c>
      <c r="DO37" s="346">
        <v>5.9247106006745098E-2</v>
      </c>
      <c r="DP37" s="346">
        <v>3.6521897921295302E-2</v>
      </c>
      <c r="DQ37" s="346">
        <v>1.4623172103487101</v>
      </c>
      <c r="DR37" s="346">
        <v>1.1299435028248599</v>
      </c>
      <c r="DS37" s="347">
        <v>88.188976377952798</v>
      </c>
      <c r="DT37" s="347">
        <v>90.772128060263697</v>
      </c>
      <c r="DU37" s="347">
        <v>4.0515905569228003</v>
      </c>
      <c r="DV37" s="347">
        <v>3.23218796603464</v>
      </c>
      <c r="DW37" s="347">
        <v>8.6704944633654897</v>
      </c>
      <c r="DX37" s="347">
        <v>14.238410596026499</v>
      </c>
      <c r="DY37" s="134">
        <v>56.140350877193001</v>
      </c>
      <c r="DZ37" s="134">
        <v>50.5102040816327</v>
      </c>
      <c r="EA37" s="134">
        <v>100</v>
      </c>
      <c r="EB37" s="134">
        <v>100</v>
      </c>
      <c r="EC37" s="134">
        <v>100</v>
      </c>
      <c r="ED37" s="134">
        <v>89.473684210526315</v>
      </c>
      <c r="EE37" s="134">
        <v>94.73684210526315</v>
      </c>
      <c r="EF37" s="134">
        <v>57.894736842105267</v>
      </c>
      <c r="EG37" s="134">
        <v>100</v>
      </c>
      <c r="EH37" s="134">
        <v>100</v>
      </c>
      <c r="EI37" s="134">
        <v>0</v>
      </c>
      <c r="EJ37" s="134">
        <v>52.631578947368418</v>
      </c>
      <c r="EK37" s="134">
        <v>5.2631578947368416</v>
      </c>
      <c r="EL37" s="134">
        <v>78.94736842105263</v>
      </c>
      <c r="EM37" s="134">
        <v>63.157894736842103</v>
      </c>
      <c r="EN37" s="134">
        <v>75</v>
      </c>
      <c r="EO37" s="134">
        <v>0</v>
      </c>
      <c r="EP37" s="134">
        <v>25</v>
      </c>
      <c r="EQ37" s="134">
        <v>33.333333333333329</v>
      </c>
      <c r="ER37" s="134">
        <v>58.333333333333336</v>
      </c>
      <c r="ES37" s="142">
        <v>78.333333333333329</v>
      </c>
      <c r="ET37" s="141">
        <v>78.333333333333329</v>
      </c>
      <c r="EU37" s="348" t="s">
        <v>87</v>
      </c>
      <c r="EV37" s="348" t="s">
        <v>87</v>
      </c>
      <c r="EW37" s="349">
        <v>77.2</v>
      </c>
      <c r="EX37" s="134">
        <v>44.928400949999997</v>
      </c>
      <c r="EY37" s="134">
        <v>26.312649159999999</v>
      </c>
      <c r="EZ37" s="134">
        <v>18.019093080000001</v>
      </c>
      <c r="FA37" s="134">
        <v>10.7398568</v>
      </c>
      <c r="FB37" s="134">
        <v>45.7</v>
      </c>
      <c r="FC37" s="134">
        <v>28.7</v>
      </c>
      <c r="FD37" s="134">
        <v>16.8</v>
      </c>
      <c r="FE37" s="134">
        <v>8.6</v>
      </c>
      <c r="FF37" s="142">
        <v>91.2</v>
      </c>
      <c r="FG37" s="142">
        <v>78.900000000000006</v>
      </c>
      <c r="FH37" s="142">
        <v>21.8</v>
      </c>
      <c r="FI37" s="142">
        <v>50.4</v>
      </c>
      <c r="FJ37" s="142">
        <v>94.2</v>
      </c>
      <c r="FK37" s="142">
        <v>73.400000000000006</v>
      </c>
      <c r="FL37" s="142">
        <v>11.4</v>
      </c>
      <c r="FM37" s="142">
        <v>43.4</v>
      </c>
      <c r="FN37" s="383">
        <v>88</v>
      </c>
      <c r="FO37" s="383">
        <v>70</v>
      </c>
      <c r="FP37" s="368">
        <v>0.39045168160440102</v>
      </c>
      <c r="FQ37" s="368">
        <v>0.20094155471351499</v>
      </c>
      <c r="FR37" s="368">
        <v>3.6666666666666701</v>
      </c>
      <c r="FS37" s="368">
        <v>2.6902382782475001</v>
      </c>
      <c r="FT37" s="134">
        <v>76.875</v>
      </c>
      <c r="FU37" s="134">
        <v>79.592621060722493</v>
      </c>
      <c r="FV37" s="134">
        <v>10.6486822255746</v>
      </c>
      <c r="FW37" s="134">
        <v>7.4692846480652202</v>
      </c>
      <c r="FX37" s="134">
        <v>9.3311460209340105</v>
      </c>
      <c r="FY37" s="134">
        <v>16.012344163700401</v>
      </c>
      <c r="FZ37" s="134">
        <v>47.953216374268997</v>
      </c>
      <c r="GA37" s="134">
        <v>42.346938775510203</v>
      </c>
      <c r="GB37" s="134">
        <v>100</v>
      </c>
      <c r="GC37" s="134">
        <v>84.210526315789465</v>
      </c>
      <c r="GD37" s="134">
        <v>100</v>
      </c>
      <c r="GE37" s="134">
        <v>94.73684210526315</v>
      </c>
      <c r="GF37" s="134">
        <v>94.73684210526315</v>
      </c>
      <c r="GG37" s="134">
        <v>57.894736842105267</v>
      </c>
      <c r="GH37" s="134">
        <v>94.73684210526315</v>
      </c>
      <c r="GI37" s="134">
        <v>100</v>
      </c>
      <c r="GJ37" s="134">
        <v>0</v>
      </c>
      <c r="GK37" s="134">
        <v>33.333333333333329</v>
      </c>
      <c r="GL37" s="134">
        <v>0</v>
      </c>
      <c r="GM37" s="134">
        <v>88.888888888888886</v>
      </c>
      <c r="GN37" s="134">
        <v>84.210526315789465</v>
      </c>
      <c r="GO37" s="134">
        <v>68.75</v>
      </c>
      <c r="GP37" s="134">
        <v>0</v>
      </c>
      <c r="GQ37" s="134">
        <v>18.75</v>
      </c>
      <c r="GR37" s="134">
        <v>43.75</v>
      </c>
      <c r="GS37" s="134">
        <v>43.75</v>
      </c>
      <c r="GT37" s="142">
        <v>80.327868852459019</v>
      </c>
      <c r="GU37" s="142">
        <v>80.327868852459019</v>
      </c>
      <c r="GV37" s="385" t="s">
        <v>87</v>
      </c>
      <c r="GW37" s="134">
        <v>56.5</v>
      </c>
      <c r="GX37" s="146">
        <v>52.385892120000001</v>
      </c>
      <c r="GY37" s="146">
        <v>19.502074690000001</v>
      </c>
      <c r="GZ37" s="146">
        <v>15.975103730000001</v>
      </c>
      <c r="HA37" s="146">
        <v>12.136929459999999</v>
      </c>
      <c r="HB37" s="148">
        <v>60.1</v>
      </c>
      <c r="HC37" s="148">
        <v>18.2</v>
      </c>
      <c r="HD37" s="148">
        <v>14.9</v>
      </c>
      <c r="HE37" s="148">
        <v>6.6</v>
      </c>
      <c r="HF37" s="142">
        <v>97.1</v>
      </c>
      <c r="HG37" s="142">
        <v>46.4</v>
      </c>
      <c r="HH37" s="142">
        <v>5.7</v>
      </c>
      <c r="HI37" s="142">
        <v>50.9</v>
      </c>
      <c r="HJ37" s="142">
        <v>91.1</v>
      </c>
      <c r="HK37" s="142">
        <v>52</v>
      </c>
      <c r="HL37" s="142">
        <v>8.1999999999999993</v>
      </c>
      <c r="HM37" s="142">
        <v>48.3</v>
      </c>
      <c r="HN37" s="149">
        <v>87</v>
      </c>
      <c r="HO37" s="149">
        <v>36</v>
      </c>
      <c r="HP37" s="390">
        <v>0.43598095715359603</v>
      </c>
      <c r="HQ37" s="390">
        <v>0.12525224410270699</v>
      </c>
      <c r="HR37" s="390">
        <v>6.9267515923566902</v>
      </c>
      <c r="HS37" s="390">
        <v>3.1634446397188101</v>
      </c>
      <c r="HT37" s="148">
        <v>92.356687898089206</v>
      </c>
      <c r="HU37" s="148">
        <v>95.518453427064998</v>
      </c>
      <c r="HV37" s="148">
        <v>6.2941618641944403</v>
      </c>
      <c r="HW37" s="148">
        <v>3.9593626052466799</v>
      </c>
      <c r="HX37" s="148">
        <v>10.1532386951208</v>
      </c>
      <c r="HY37" s="148">
        <v>12.5643772669188</v>
      </c>
      <c r="HZ37" s="137">
        <v>50.877192982456101</v>
      </c>
      <c r="IA37" s="137">
        <v>40.3061224489796</v>
      </c>
      <c r="IB37" s="134">
        <v>100</v>
      </c>
      <c r="IC37" s="134">
        <v>0</v>
      </c>
      <c r="ID37" s="134">
        <v>0</v>
      </c>
      <c r="IE37" s="134">
        <v>94.73684210526315</v>
      </c>
      <c r="IF37" s="134">
        <v>100</v>
      </c>
      <c r="IG37" s="134">
        <v>52.631578947368418</v>
      </c>
      <c r="IH37" s="134">
        <v>100</v>
      </c>
      <c r="II37" s="134">
        <v>26.315789473684209</v>
      </c>
      <c r="IJ37" s="134">
        <v>5.2631578947368416</v>
      </c>
      <c r="IK37" s="134">
        <v>31.578947368421051</v>
      </c>
      <c r="IL37" s="134">
        <v>5.2631578947368416</v>
      </c>
      <c r="IM37" s="134">
        <v>94.73684210526315</v>
      </c>
      <c r="IN37" s="134">
        <v>100</v>
      </c>
      <c r="IO37" s="134">
        <v>84.210526315789465</v>
      </c>
      <c r="IP37" s="134">
        <v>10.526315789473683</v>
      </c>
      <c r="IQ37" s="134">
        <v>15.789473684210526</v>
      </c>
      <c r="IR37" s="134">
        <v>63.157894736842103</v>
      </c>
      <c r="IS37" s="134">
        <v>47.368421052631575</v>
      </c>
      <c r="IT37" s="142">
        <v>80.327868852459019</v>
      </c>
      <c r="IU37" s="134">
        <v>80.327868852459019</v>
      </c>
      <c r="IV37" s="392" t="s">
        <v>87</v>
      </c>
      <c r="IW37" s="137">
        <v>58.8</v>
      </c>
      <c r="IX37" s="134">
        <v>58.637469590000002</v>
      </c>
      <c r="IY37" s="134">
        <v>22.38442822</v>
      </c>
      <c r="IZ37" s="134">
        <v>5.4744525550000001</v>
      </c>
      <c r="JA37" s="134">
        <v>13.503649640000001</v>
      </c>
      <c r="JB37" s="134">
        <v>64.8</v>
      </c>
      <c r="JC37" s="134">
        <v>22.2</v>
      </c>
      <c r="JD37" s="134">
        <v>6.1</v>
      </c>
      <c r="JE37" s="134">
        <v>6.6</v>
      </c>
      <c r="JF37" s="134">
        <v>98.6</v>
      </c>
      <c r="JG37" s="134">
        <v>90.1</v>
      </c>
      <c r="JH37" s="134">
        <v>30.5</v>
      </c>
      <c r="JI37" s="134">
        <v>77.3</v>
      </c>
      <c r="JJ37" s="398">
        <v>70</v>
      </c>
      <c r="JK37" s="368">
        <v>0.35890073831009001</v>
      </c>
      <c r="JL37" s="368">
        <v>6.45756457564576</v>
      </c>
      <c r="JM37" s="368">
        <v>94.926199261992593</v>
      </c>
      <c r="JN37" s="368">
        <v>5.5578342904019697</v>
      </c>
      <c r="JO37" s="134">
        <v>24.2008164130838</v>
      </c>
      <c r="JP37" s="134">
        <v>37.755102040816297</v>
      </c>
      <c r="JQ37" s="134">
        <v>100</v>
      </c>
      <c r="JR37" s="134">
        <v>100</v>
      </c>
      <c r="JS37" s="134">
        <v>52.631578947368418</v>
      </c>
      <c r="JT37" s="134">
        <v>94.73684210526315</v>
      </c>
      <c r="JU37" s="134">
        <v>89.473684210526315</v>
      </c>
      <c r="JV37" s="134">
        <v>63.157894736842103</v>
      </c>
      <c r="JW37" s="134">
        <v>94.73684210526315</v>
      </c>
      <c r="JX37" s="134">
        <v>33.333333333333329</v>
      </c>
      <c r="JY37" s="134">
        <v>0</v>
      </c>
      <c r="JZ37" s="134">
        <v>33.333333333333329</v>
      </c>
      <c r="KA37" s="134">
        <v>0</v>
      </c>
      <c r="KB37" s="134">
        <v>100</v>
      </c>
      <c r="KC37" s="134">
        <v>94.73684210526315</v>
      </c>
      <c r="KD37" s="134">
        <v>88.888888888888886</v>
      </c>
      <c r="KE37" s="134">
        <v>0</v>
      </c>
      <c r="KF37" s="134">
        <v>27.777777777777779</v>
      </c>
      <c r="KG37" s="134">
        <v>83.333333333333343</v>
      </c>
      <c r="KH37" s="134">
        <v>44.444444444444443</v>
      </c>
      <c r="KI37" s="134">
        <v>81.25</v>
      </c>
      <c r="KJ37" s="134">
        <v>81.25</v>
      </c>
      <c r="KK37" s="348" t="s">
        <v>87</v>
      </c>
      <c r="KL37" s="348" t="s">
        <v>87</v>
      </c>
      <c r="KM37" s="349">
        <v>77.2</v>
      </c>
    </row>
    <row r="38" spans="1:299" ht="18" customHeight="1">
      <c r="A38" s="74"/>
      <c r="B38" s="75" t="s">
        <v>87</v>
      </c>
      <c r="C38" s="75" t="s">
        <v>87</v>
      </c>
      <c r="D38" s="76" t="s">
        <v>116</v>
      </c>
      <c r="E38" s="77" t="s">
        <v>29</v>
      </c>
      <c r="F38" s="78" t="s">
        <v>87</v>
      </c>
      <c r="G38" s="78" t="s">
        <v>87</v>
      </c>
      <c r="H38" s="78" t="s">
        <v>87</v>
      </c>
      <c r="I38" s="78" t="s">
        <v>87</v>
      </c>
      <c r="J38" s="78" t="s">
        <v>87</v>
      </c>
      <c r="K38" s="78" t="s">
        <v>87</v>
      </c>
      <c r="L38" s="78" t="s">
        <v>87</v>
      </c>
      <c r="M38" s="79">
        <v>694352</v>
      </c>
      <c r="N38" s="80">
        <v>89.2</v>
      </c>
      <c r="O38" s="80">
        <v>47.7</v>
      </c>
      <c r="P38" s="81">
        <v>101.599</v>
      </c>
      <c r="Q38" s="81">
        <v>93.891000000000005</v>
      </c>
      <c r="R38" s="80">
        <v>10.726038667215137</v>
      </c>
      <c r="S38" s="80">
        <v>11.67215137803373</v>
      </c>
      <c r="T38" s="82">
        <v>22.398190045248871</v>
      </c>
      <c r="U38" s="82">
        <v>479.30267900125602</v>
      </c>
      <c r="V38" s="81">
        <v>333.78481287438598</v>
      </c>
      <c r="W38" s="81">
        <v>62.1</v>
      </c>
      <c r="X38" s="80">
        <v>65.2</v>
      </c>
      <c r="Y38" s="81">
        <v>28.063241106719399</v>
      </c>
      <c r="Z38" s="81">
        <v>5.3003533568904597</v>
      </c>
      <c r="AA38" s="78" t="s">
        <v>87</v>
      </c>
      <c r="AB38" s="78" t="s">
        <v>87</v>
      </c>
      <c r="AC38" s="86">
        <v>313.8260837659268</v>
      </c>
      <c r="AD38" s="86">
        <v>277.19408543842889</v>
      </c>
      <c r="AE38" s="81">
        <v>6820.2728534688194</v>
      </c>
      <c r="AF38" s="81">
        <v>6548.593231053399</v>
      </c>
      <c r="AG38" s="81">
        <v>14.977993870544047</v>
      </c>
      <c r="AH38" s="87">
        <v>3</v>
      </c>
      <c r="AI38" s="87">
        <v>12</v>
      </c>
      <c r="AJ38" s="136">
        <v>1.0081342028250802</v>
      </c>
      <c r="AK38" s="134">
        <v>17.42631979169067</v>
      </c>
      <c r="AL38" s="136">
        <v>53.060263382261439</v>
      </c>
      <c r="AM38" s="134">
        <v>21.4</v>
      </c>
      <c r="AN38" s="134">
        <v>4.9000000000000004</v>
      </c>
      <c r="AO38" s="136">
        <v>94.308999999999997</v>
      </c>
      <c r="AP38" s="136">
        <v>79.519000000000005</v>
      </c>
      <c r="AQ38" s="134">
        <v>63.825261918069401</v>
      </c>
      <c r="AR38" s="134">
        <v>30.498611079707</v>
      </c>
      <c r="AS38" s="142">
        <v>32.700000000000003</v>
      </c>
      <c r="AT38" s="142">
        <v>59</v>
      </c>
      <c r="AU38" s="134">
        <v>10.6</v>
      </c>
      <c r="AV38" s="134">
        <v>7.8</v>
      </c>
      <c r="AW38" s="136">
        <v>94.783000000000001</v>
      </c>
      <c r="AX38" s="136">
        <v>94.409000000000006</v>
      </c>
      <c r="AY38" s="134">
        <v>69.5185169035163</v>
      </c>
      <c r="AZ38" s="134">
        <v>39.716153622218002</v>
      </c>
      <c r="BA38" s="141">
        <v>68.400000000000006</v>
      </c>
      <c r="BB38" s="141">
        <v>68.2</v>
      </c>
      <c r="BC38" s="137">
        <v>10.7</v>
      </c>
      <c r="BD38" s="137">
        <v>5.0999999999999996</v>
      </c>
      <c r="BE38" s="145">
        <v>104.929</v>
      </c>
      <c r="BF38" s="145">
        <v>104.995</v>
      </c>
      <c r="BG38" s="137">
        <v>88.897729293239706</v>
      </c>
      <c r="BH38" s="137">
        <v>28.405850892546798</v>
      </c>
      <c r="BI38" s="146">
        <v>67.7</v>
      </c>
      <c r="BJ38" s="146">
        <v>61.4</v>
      </c>
      <c r="BK38" s="134">
        <v>8.1</v>
      </c>
      <c r="BL38" s="134">
        <v>88.914668257210806</v>
      </c>
      <c r="BM38" s="136">
        <v>94.8</v>
      </c>
      <c r="BN38" s="6">
        <v>0.77100000000000002</v>
      </c>
      <c r="BO38" s="6">
        <v>0.35799999999999998</v>
      </c>
      <c r="BP38" s="6">
        <v>0.73699999999999999</v>
      </c>
      <c r="BQ38" s="6">
        <v>0.77800000000000002</v>
      </c>
      <c r="BR38" s="6">
        <v>5.8000000000000003E-2</v>
      </c>
      <c r="BS38" s="6">
        <v>0.222</v>
      </c>
      <c r="BT38" s="6">
        <v>0.76300000000000001</v>
      </c>
      <c r="BU38" s="6">
        <v>0.64600000000000002</v>
      </c>
      <c r="BV38" s="6">
        <v>0.64400000000000002</v>
      </c>
      <c r="BW38" s="6">
        <v>0.751</v>
      </c>
      <c r="BX38" s="6">
        <v>0.66900000000000004</v>
      </c>
      <c r="BY38" s="6">
        <v>0.49299999999999999</v>
      </c>
      <c r="BZ38" s="6">
        <v>0.72399999999999998</v>
      </c>
      <c r="CA38" s="6">
        <v>0.80300000000000005</v>
      </c>
      <c r="CB38" s="6">
        <v>0.77700000000000002</v>
      </c>
      <c r="CC38" s="6">
        <v>0.63700000000000001</v>
      </c>
      <c r="CD38" s="6">
        <v>0.29899999999999999</v>
      </c>
      <c r="CE38" s="7">
        <v>7.8</v>
      </c>
      <c r="CF38" s="108">
        <v>0.67770243318707624</v>
      </c>
      <c r="CG38" s="6">
        <v>0.61299999999999999</v>
      </c>
      <c r="CH38" s="6">
        <v>0.373</v>
      </c>
      <c r="CI38" s="6">
        <v>0.76600000000000001</v>
      </c>
      <c r="CJ38" s="6">
        <v>0.53700000000000003</v>
      </c>
      <c r="CK38" s="6">
        <v>0.75900000000000001</v>
      </c>
      <c r="CL38" s="6">
        <v>0.28199999999999997</v>
      </c>
      <c r="CM38" s="6">
        <v>0.14699999999999999</v>
      </c>
      <c r="CN38" s="6">
        <v>3.6999999999999998E-2</v>
      </c>
      <c r="CO38" s="6">
        <v>0.43</v>
      </c>
      <c r="CP38" s="6">
        <v>0.312</v>
      </c>
      <c r="CQ38" s="6">
        <v>0.77200000000000002</v>
      </c>
      <c r="CR38" s="6">
        <v>0.41199999999999998</v>
      </c>
      <c r="CS38" s="6">
        <v>0.51100000000000001</v>
      </c>
      <c r="CT38" s="6">
        <v>0.77300000000000002</v>
      </c>
      <c r="CU38" s="6">
        <v>0.68600000000000005</v>
      </c>
      <c r="CV38" s="6">
        <v>0.76100000000000001</v>
      </c>
      <c r="CW38" s="134">
        <v>31.945348079999999</v>
      </c>
      <c r="CX38" s="134">
        <v>26.80546519</v>
      </c>
      <c r="CY38" s="134">
        <v>36.629798309999998</v>
      </c>
      <c r="CZ38" s="134">
        <v>4.6193884189999999</v>
      </c>
      <c r="DA38" s="134">
        <v>39.200000000000003</v>
      </c>
      <c r="DB38" s="134">
        <v>14</v>
      </c>
      <c r="DC38" s="134">
        <v>36.799999999999997</v>
      </c>
      <c r="DD38" s="134">
        <v>10</v>
      </c>
      <c r="DE38" s="142">
        <v>80.099999999999994</v>
      </c>
      <c r="DF38" s="142">
        <v>26.8</v>
      </c>
      <c r="DG38" s="142">
        <v>6.8</v>
      </c>
      <c r="DH38" s="142">
        <v>22.3</v>
      </c>
      <c r="DI38" s="142">
        <v>96.6</v>
      </c>
      <c r="DJ38" s="142">
        <v>44.7</v>
      </c>
      <c r="DK38" s="142">
        <v>13.8</v>
      </c>
      <c r="DL38" s="142">
        <v>43.4</v>
      </c>
      <c r="DM38" s="345">
        <v>8</v>
      </c>
      <c r="DN38" s="345">
        <v>6</v>
      </c>
      <c r="DO38" s="346">
        <v>6.4236389914886796E-2</v>
      </c>
      <c r="DP38" s="346">
        <v>2.8487323141202201E-2</v>
      </c>
      <c r="DQ38" s="346">
        <v>1.63934426229508</v>
      </c>
      <c r="DR38" s="346">
        <v>0.97244732576985404</v>
      </c>
      <c r="DS38" s="347">
        <v>83.606557377049199</v>
      </c>
      <c r="DT38" s="347">
        <v>88.330632090761796</v>
      </c>
      <c r="DU38" s="347">
        <v>3.9184197848080902</v>
      </c>
      <c r="DV38" s="347">
        <v>2.9294463963536201</v>
      </c>
      <c r="DW38" s="347">
        <v>2.9705967031101199</v>
      </c>
      <c r="DX38" s="347">
        <v>5.8206227857542396</v>
      </c>
      <c r="DY38" s="134">
        <v>56.585365853658502</v>
      </c>
      <c r="DZ38" s="134">
        <v>47.881355932203398</v>
      </c>
      <c r="EA38" s="134">
        <v>100</v>
      </c>
      <c r="EB38" s="134">
        <v>78.94736842105263</v>
      </c>
      <c r="EC38" s="134">
        <v>94.73684210526315</v>
      </c>
      <c r="ED38" s="134">
        <v>47.368421052631575</v>
      </c>
      <c r="EE38" s="134">
        <v>73.68421052631578</v>
      </c>
      <c r="EF38" s="134">
        <v>15.789473684210526</v>
      </c>
      <c r="EG38" s="134">
        <v>100</v>
      </c>
      <c r="EH38" s="134">
        <v>89.473684210526315</v>
      </c>
      <c r="EI38" s="134">
        <v>47.368421052631575</v>
      </c>
      <c r="EJ38" s="134">
        <v>31.578947368421051</v>
      </c>
      <c r="EK38" s="134">
        <v>5.2631578947368416</v>
      </c>
      <c r="EL38" s="134">
        <v>36.84210526315789</v>
      </c>
      <c r="EM38" s="134">
        <v>31.578947368421051</v>
      </c>
      <c r="EN38" s="134">
        <v>66.666666666666657</v>
      </c>
      <c r="EO38" s="134">
        <v>66.666666666666657</v>
      </c>
      <c r="EP38" s="134">
        <v>16.666666666666664</v>
      </c>
      <c r="EQ38" s="134">
        <v>0</v>
      </c>
      <c r="ER38" s="134">
        <v>16.666666666666664</v>
      </c>
      <c r="ES38" s="142">
        <v>66.666666666666657</v>
      </c>
      <c r="ET38" s="141">
        <v>45</v>
      </c>
      <c r="EU38" s="348" t="s">
        <v>87</v>
      </c>
      <c r="EV38" s="348" t="s">
        <v>87</v>
      </c>
      <c r="EW38" s="349">
        <v>71.599999999999994</v>
      </c>
      <c r="EX38" s="134">
        <v>38.758029980000003</v>
      </c>
      <c r="EY38" s="134">
        <v>30.781584580000001</v>
      </c>
      <c r="EZ38" s="134">
        <v>24.197002139999999</v>
      </c>
      <c r="FA38" s="134">
        <v>6.2633832979999999</v>
      </c>
      <c r="FB38" s="134">
        <v>38.6</v>
      </c>
      <c r="FC38" s="134">
        <v>33.200000000000003</v>
      </c>
      <c r="FD38" s="134">
        <v>17.600000000000001</v>
      </c>
      <c r="FE38" s="134">
        <v>10.5</v>
      </c>
      <c r="FF38" s="142">
        <v>94.6</v>
      </c>
      <c r="FG38" s="142">
        <v>78.599999999999994</v>
      </c>
      <c r="FH38" s="142">
        <v>18.8</v>
      </c>
      <c r="FI38" s="142">
        <v>46</v>
      </c>
      <c r="FJ38" s="142">
        <v>98.9</v>
      </c>
      <c r="FK38" s="142">
        <v>73.8</v>
      </c>
      <c r="FL38" s="142">
        <v>18.2</v>
      </c>
      <c r="FM38" s="142">
        <v>39.6</v>
      </c>
      <c r="FN38" s="383">
        <v>53</v>
      </c>
      <c r="FO38" s="383">
        <v>42</v>
      </c>
      <c r="FP38" s="368">
        <v>0.27215774879326299</v>
      </c>
      <c r="FQ38" s="368">
        <v>0.13782240598543</v>
      </c>
      <c r="FR38" s="368">
        <v>2.8525296017222801</v>
      </c>
      <c r="FS38" s="368">
        <v>1.99524940617577</v>
      </c>
      <c r="FT38" s="134">
        <v>66.415500538213095</v>
      </c>
      <c r="FU38" s="134">
        <v>69.643705463182897</v>
      </c>
      <c r="FV38" s="134">
        <v>9.5409263633562702</v>
      </c>
      <c r="FW38" s="134">
        <v>6.9075277285554897</v>
      </c>
      <c r="FX38" s="134">
        <v>5.9992027637523204</v>
      </c>
      <c r="FY38" s="134">
        <v>11.037522654554399</v>
      </c>
      <c r="FZ38" s="134">
        <v>49.268292682926798</v>
      </c>
      <c r="GA38" s="134">
        <v>40.254237288135599</v>
      </c>
      <c r="GB38" s="134">
        <v>100</v>
      </c>
      <c r="GC38" s="134">
        <v>89.473684210526315</v>
      </c>
      <c r="GD38" s="134">
        <v>100</v>
      </c>
      <c r="GE38" s="134">
        <v>52.631578947368418</v>
      </c>
      <c r="GF38" s="134">
        <v>84.210526315789465</v>
      </c>
      <c r="GG38" s="134">
        <v>42.105263157894733</v>
      </c>
      <c r="GH38" s="134">
        <v>84.210526315789465</v>
      </c>
      <c r="GI38" s="134">
        <v>100</v>
      </c>
      <c r="GJ38" s="134">
        <v>18.75</v>
      </c>
      <c r="GK38" s="134">
        <v>31.25</v>
      </c>
      <c r="GL38" s="134">
        <v>18.75</v>
      </c>
      <c r="GM38" s="134">
        <v>62.5</v>
      </c>
      <c r="GN38" s="134">
        <v>36.84210526315789</v>
      </c>
      <c r="GO38" s="134">
        <v>100</v>
      </c>
      <c r="GP38" s="134">
        <v>14.285714285714285</v>
      </c>
      <c r="GQ38" s="134">
        <v>0</v>
      </c>
      <c r="GR38" s="134">
        <v>14.285714285714285</v>
      </c>
      <c r="GS38" s="134">
        <v>42.857142857142854</v>
      </c>
      <c r="GT38" s="142">
        <v>65.573770491803273</v>
      </c>
      <c r="GU38" s="142">
        <v>44.26229508196721</v>
      </c>
      <c r="GV38" s="385" t="s">
        <v>87</v>
      </c>
      <c r="GW38" s="134">
        <v>66.8</v>
      </c>
      <c r="GX38" s="146">
        <v>55.218855220000002</v>
      </c>
      <c r="GY38" s="146">
        <v>20.454545450000001</v>
      </c>
      <c r="GZ38" s="146">
        <v>19.48653199</v>
      </c>
      <c r="HA38" s="146">
        <v>4.8400673400000001</v>
      </c>
      <c r="HB38" s="148">
        <v>61.4</v>
      </c>
      <c r="HC38" s="148">
        <v>16.3</v>
      </c>
      <c r="HD38" s="148">
        <v>14.3</v>
      </c>
      <c r="HE38" s="148">
        <v>8</v>
      </c>
      <c r="HF38" s="142">
        <v>94.7</v>
      </c>
      <c r="HG38" s="142">
        <v>49.2</v>
      </c>
      <c r="HH38" s="142">
        <v>8.1</v>
      </c>
      <c r="HI38" s="142">
        <v>31.6</v>
      </c>
      <c r="HJ38" s="142">
        <v>91</v>
      </c>
      <c r="HK38" s="142">
        <v>56.5</v>
      </c>
      <c r="HL38" s="142">
        <v>8.6</v>
      </c>
      <c r="HM38" s="142">
        <v>24.4</v>
      </c>
      <c r="HN38" s="149">
        <v>37</v>
      </c>
      <c r="HO38" s="149">
        <v>13</v>
      </c>
      <c r="HP38" s="390">
        <v>0.72166959235420303</v>
      </c>
      <c r="HQ38" s="390">
        <v>0.18821485449543901</v>
      </c>
      <c r="HR38" s="390">
        <v>7.5664621676891599</v>
      </c>
      <c r="HS38" s="390">
        <v>2.6970954356846502</v>
      </c>
      <c r="HT38" s="148">
        <v>80.368098159509202</v>
      </c>
      <c r="HU38" s="148">
        <v>87.759336099585099</v>
      </c>
      <c r="HV38" s="148">
        <v>9.5377413692217701</v>
      </c>
      <c r="HW38" s="148">
        <v>6.97842768206168</v>
      </c>
      <c r="HX38" s="148">
        <v>4.85032833329673</v>
      </c>
      <c r="HY38" s="148">
        <v>6.5539434929638896</v>
      </c>
      <c r="HZ38" s="137">
        <v>47.804878048780502</v>
      </c>
      <c r="IA38" s="137">
        <v>34.745762711864401</v>
      </c>
      <c r="IB38" s="134">
        <v>100</v>
      </c>
      <c r="IC38" s="134">
        <v>0</v>
      </c>
      <c r="ID38" s="134">
        <v>10.526315789473683</v>
      </c>
      <c r="IE38" s="134">
        <v>73.68421052631578</v>
      </c>
      <c r="IF38" s="134">
        <v>63.157894736842103</v>
      </c>
      <c r="IG38" s="134">
        <v>10.526315789473683</v>
      </c>
      <c r="IH38" s="134">
        <v>100</v>
      </c>
      <c r="II38" s="134">
        <v>89.473684210526315</v>
      </c>
      <c r="IJ38" s="134">
        <v>42.105263157894733</v>
      </c>
      <c r="IK38" s="134">
        <v>10.526315789473683</v>
      </c>
      <c r="IL38" s="134">
        <v>5.2631578947368416</v>
      </c>
      <c r="IM38" s="134">
        <v>68.421052631578945</v>
      </c>
      <c r="IN38" s="134">
        <v>36.84210526315789</v>
      </c>
      <c r="IO38" s="134">
        <v>57.142857142857139</v>
      </c>
      <c r="IP38" s="134">
        <v>28.571428571428569</v>
      </c>
      <c r="IQ38" s="134">
        <v>0</v>
      </c>
      <c r="IR38" s="134">
        <v>14.285714285714285</v>
      </c>
      <c r="IS38" s="134">
        <v>42.857142857142854</v>
      </c>
      <c r="IT38" s="142">
        <v>65.573770491803273</v>
      </c>
      <c r="IU38" s="134">
        <v>44.26229508196721</v>
      </c>
      <c r="IV38" s="392" t="s">
        <v>87</v>
      </c>
      <c r="IW38" s="137">
        <v>69.900000000000006</v>
      </c>
      <c r="IX38" s="134">
        <v>59.195979899999998</v>
      </c>
      <c r="IY38" s="134">
        <v>30.552763819999999</v>
      </c>
      <c r="IZ38" s="134">
        <v>5.125628141</v>
      </c>
      <c r="JA38" s="134">
        <v>5.125628141</v>
      </c>
      <c r="JB38" s="134">
        <v>57.7</v>
      </c>
      <c r="JC38" s="134">
        <v>28.1</v>
      </c>
      <c r="JD38" s="134">
        <v>6.6</v>
      </c>
      <c r="JE38" s="134">
        <v>7.7</v>
      </c>
      <c r="JF38" s="134">
        <v>99.9</v>
      </c>
      <c r="JG38" s="134">
        <v>92.8</v>
      </c>
      <c r="JH38" s="134">
        <v>41</v>
      </c>
      <c r="JI38" s="134">
        <v>88</v>
      </c>
      <c r="JJ38" s="398">
        <v>61</v>
      </c>
      <c r="JK38" s="368">
        <v>0.394286083640359</v>
      </c>
      <c r="JL38" s="368">
        <v>8.1009296148738397</v>
      </c>
      <c r="JM38" s="368">
        <v>95.086321381142099</v>
      </c>
      <c r="JN38" s="368">
        <v>4.8671708357572196</v>
      </c>
      <c r="JO38" s="134">
        <v>18.1121155165727</v>
      </c>
      <c r="JP38" s="134">
        <v>31.355932203389798</v>
      </c>
      <c r="JQ38" s="134">
        <v>100</v>
      </c>
      <c r="JR38" s="134">
        <v>73.68421052631578</v>
      </c>
      <c r="JS38" s="134">
        <v>57.894736842105267</v>
      </c>
      <c r="JT38" s="134">
        <v>42.105263157894733</v>
      </c>
      <c r="JU38" s="134">
        <v>84.210526315789465</v>
      </c>
      <c r="JV38" s="134">
        <v>42.105263157894733</v>
      </c>
      <c r="JW38" s="134">
        <v>100</v>
      </c>
      <c r="JX38" s="134">
        <v>31.578947368421051</v>
      </c>
      <c r="JY38" s="134">
        <v>21.052631578947366</v>
      </c>
      <c r="JZ38" s="134">
        <v>5.2631578947368416</v>
      </c>
      <c r="KA38" s="134">
        <v>5.2631578947368416</v>
      </c>
      <c r="KB38" s="134">
        <v>78.94736842105263</v>
      </c>
      <c r="KC38" s="134">
        <v>73.68421052631578</v>
      </c>
      <c r="KD38" s="134">
        <v>57.142857142857139</v>
      </c>
      <c r="KE38" s="134">
        <v>28.571428571428569</v>
      </c>
      <c r="KF38" s="134">
        <v>14.285714285714285</v>
      </c>
      <c r="KG38" s="134">
        <v>42.857142857142854</v>
      </c>
      <c r="KH38" s="134">
        <v>28.571428571428569</v>
      </c>
      <c r="KI38" s="134">
        <v>67.1875</v>
      </c>
      <c r="KJ38" s="134">
        <v>46.875</v>
      </c>
      <c r="KK38" s="348" t="s">
        <v>87</v>
      </c>
      <c r="KL38" s="348" t="s">
        <v>87</v>
      </c>
      <c r="KM38" s="349">
        <v>71.599999999999994</v>
      </c>
    </row>
    <row r="39" spans="1:299" ht="18" customHeight="1">
      <c r="A39" s="74"/>
      <c r="B39" s="75" t="s">
        <v>87</v>
      </c>
      <c r="C39" s="75" t="s">
        <v>87</v>
      </c>
      <c r="D39" s="76" t="s">
        <v>117</v>
      </c>
      <c r="E39" s="77" t="s">
        <v>30</v>
      </c>
      <c r="F39" s="78" t="s">
        <v>87</v>
      </c>
      <c r="G39" s="78" t="s">
        <v>87</v>
      </c>
      <c r="H39" s="78" t="s">
        <v>87</v>
      </c>
      <c r="I39" s="78" t="s">
        <v>87</v>
      </c>
      <c r="J39" s="78" t="s">
        <v>87</v>
      </c>
      <c r="K39" s="78" t="s">
        <v>87</v>
      </c>
      <c r="L39" s="78" t="s">
        <v>87</v>
      </c>
      <c r="M39" s="79">
        <v>1921525</v>
      </c>
      <c r="N39" s="80">
        <v>85.6</v>
      </c>
      <c r="O39" s="80">
        <v>51.3</v>
      </c>
      <c r="P39" s="81">
        <v>93.884</v>
      </c>
      <c r="Q39" s="81">
        <v>91.162000000000006</v>
      </c>
      <c r="R39" s="80">
        <v>11.507423425030094</v>
      </c>
      <c r="S39" s="80">
        <v>8.3552543581969765</v>
      </c>
      <c r="T39" s="82">
        <v>19.862677783227074</v>
      </c>
      <c r="U39" s="82">
        <v>463.681244625631</v>
      </c>
      <c r="V39" s="81">
        <v>331.32109112993498</v>
      </c>
      <c r="W39" s="85" t="s">
        <v>88</v>
      </c>
      <c r="X39" s="88" t="s">
        <v>88</v>
      </c>
      <c r="Y39" s="81">
        <v>28.530259365994201</v>
      </c>
      <c r="Z39" s="81">
        <v>7.27513227513227</v>
      </c>
      <c r="AA39" s="78" t="s">
        <v>87</v>
      </c>
      <c r="AB39" s="78" t="s">
        <v>87</v>
      </c>
      <c r="AC39" s="86">
        <v>278.88359219410557</v>
      </c>
      <c r="AD39" s="86">
        <v>253.26022420126245</v>
      </c>
      <c r="AE39" s="81">
        <v>8135.9174103395808</v>
      </c>
      <c r="AF39" s="81">
        <v>6041.6819255291439</v>
      </c>
      <c r="AG39" s="81">
        <v>41.737682309623864</v>
      </c>
      <c r="AH39" s="87">
        <v>2</v>
      </c>
      <c r="AI39" s="87">
        <v>12</v>
      </c>
      <c r="AJ39" s="136">
        <v>2.2378059093688605</v>
      </c>
      <c r="AK39" s="134">
        <v>16.080977348720417</v>
      </c>
      <c r="AL39" s="136">
        <v>36.083319238625563</v>
      </c>
      <c r="AM39" s="134">
        <v>19.7</v>
      </c>
      <c r="AN39" s="134">
        <v>5</v>
      </c>
      <c r="AO39" s="136">
        <v>98.356999999999999</v>
      </c>
      <c r="AP39" s="136">
        <v>86.698999999999998</v>
      </c>
      <c r="AQ39" s="134">
        <v>66.412601681676193</v>
      </c>
      <c r="AR39" s="134">
        <v>26.030116726872599</v>
      </c>
      <c r="AS39" s="143" t="s">
        <v>88</v>
      </c>
      <c r="AT39" s="143" t="s">
        <v>88</v>
      </c>
      <c r="AU39" s="134">
        <v>11.1</v>
      </c>
      <c r="AV39" s="134">
        <v>6.5</v>
      </c>
      <c r="AW39" s="136">
        <v>78.959999999999994</v>
      </c>
      <c r="AX39" s="136">
        <v>81.180999999999997</v>
      </c>
      <c r="AY39" s="134">
        <v>66.238319642842995</v>
      </c>
      <c r="AZ39" s="134">
        <v>44.834841254448101</v>
      </c>
      <c r="BA39" s="143" t="s">
        <v>88</v>
      </c>
      <c r="BB39" s="143" t="s">
        <v>88</v>
      </c>
      <c r="BC39" s="137">
        <v>10.5</v>
      </c>
      <c r="BD39" s="137">
        <v>3.1</v>
      </c>
      <c r="BE39" s="145">
        <v>87.36</v>
      </c>
      <c r="BF39" s="145">
        <v>93.638000000000005</v>
      </c>
      <c r="BG39" s="137">
        <v>69.500924889766395</v>
      </c>
      <c r="BH39" s="137">
        <v>26.145989758535499</v>
      </c>
      <c r="BI39" s="147" t="s">
        <v>88</v>
      </c>
      <c r="BJ39" s="147" t="s">
        <v>88</v>
      </c>
      <c r="BK39" s="134">
        <v>11.4</v>
      </c>
      <c r="BL39" s="134">
        <v>89.930568319679594</v>
      </c>
      <c r="BM39" s="151" t="s">
        <v>88</v>
      </c>
      <c r="BN39" s="6">
        <v>0.80300000000000005</v>
      </c>
      <c r="BO39" s="6">
        <v>0.39400000000000002</v>
      </c>
      <c r="BP39" s="6">
        <v>0.80300000000000005</v>
      </c>
      <c r="BQ39" s="6">
        <v>0.79200000000000004</v>
      </c>
      <c r="BR39" s="6">
        <v>6.6000000000000003E-2</v>
      </c>
      <c r="BS39" s="6">
        <v>0.307</v>
      </c>
      <c r="BT39" s="6">
        <v>0.78800000000000003</v>
      </c>
      <c r="BU39" s="6">
        <v>0.69499999999999995</v>
      </c>
      <c r="BV39" s="6">
        <v>0.67100000000000004</v>
      </c>
      <c r="BW39" s="6">
        <v>0.79</v>
      </c>
      <c r="BX39" s="6">
        <v>0.73699999999999999</v>
      </c>
      <c r="BY39" s="6">
        <v>0.505</v>
      </c>
      <c r="BZ39" s="6">
        <v>0.85199999999999998</v>
      </c>
      <c r="CA39" s="6">
        <v>0.90500000000000003</v>
      </c>
      <c r="CB39" s="6">
        <v>0.90600000000000003</v>
      </c>
      <c r="CC39" s="6">
        <v>0.64400000000000002</v>
      </c>
      <c r="CD39" s="6">
        <v>0.35899999999999999</v>
      </c>
      <c r="CE39" s="7">
        <v>8.1999999999999993</v>
      </c>
      <c r="CF39" s="108">
        <v>0.69179975429975427</v>
      </c>
      <c r="CG39" s="6">
        <v>0.57299999999999995</v>
      </c>
      <c r="CH39" s="6">
        <v>0.36499999999999999</v>
      </c>
      <c r="CI39" s="6">
        <v>0.79200000000000004</v>
      </c>
      <c r="CJ39" s="6">
        <v>0.56999999999999995</v>
      </c>
      <c r="CK39" s="6">
        <v>0.71799999999999997</v>
      </c>
      <c r="CL39" s="6">
        <v>0.34499999999999997</v>
      </c>
      <c r="CM39" s="6">
        <v>0.182</v>
      </c>
      <c r="CN39" s="6">
        <v>5.6000000000000001E-2</v>
      </c>
      <c r="CO39" s="6">
        <v>0.47899999999999998</v>
      </c>
      <c r="CP39" s="6">
        <v>0.32400000000000001</v>
      </c>
      <c r="CQ39" s="6">
        <v>0.623</v>
      </c>
      <c r="CR39" s="6">
        <v>0.38800000000000001</v>
      </c>
      <c r="CS39" s="6">
        <v>0.625</v>
      </c>
      <c r="CT39" s="6">
        <v>0.73099999999999998</v>
      </c>
      <c r="CU39" s="6">
        <v>0.67400000000000004</v>
      </c>
      <c r="CV39" s="6">
        <v>0.79800000000000004</v>
      </c>
      <c r="CW39" s="147" t="s">
        <v>88</v>
      </c>
      <c r="CX39" s="147" t="s">
        <v>88</v>
      </c>
      <c r="CY39" s="147" t="s">
        <v>88</v>
      </c>
      <c r="CZ39" s="147" t="s">
        <v>88</v>
      </c>
      <c r="DA39" s="134">
        <v>37.700000000000003</v>
      </c>
      <c r="DB39" s="134">
        <v>16.399999999999999</v>
      </c>
      <c r="DC39" s="134">
        <v>29.8</v>
      </c>
      <c r="DD39" s="134">
        <v>16.100000000000001</v>
      </c>
      <c r="DE39" s="143" t="s">
        <v>88</v>
      </c>
      <c r="DF39" s="143" t="s">
        <v>88</v>
      </c>
      <c r="DG39" s="143" t="s">
        <v>88</v>
      </c>
      <c r="DH39" s="143" t="s">
        <v>88</v>
      </c>
      <c r="DI39" s="143" t="s">
        <v>88</v>
      </c>
      <c r="DJ39" s="143" t="s">
        <v>88</v>
      </c>
      <c r="DK39" s="143" t="s">
        <v>88</v>
      </c>
      <c r="DL39" s="143" t="s">
        <v>88</v>
      </c>
      <c r="DM39" s="345">
        <v>21</v>
      </c>
      <c r="DN39" s="345">
        <v>21</v>
      </c>
      <c r="DO39" s="346">
        <v>3.6941263391207999E-2</v>
      </c>
      <c r="DP39" s="346">
        <v>2.1199701185164201E-2</v>
      </c>
      <c r="DQ39" s="346">
        <v>2.32558139534884</v>
      </c>
      <c r="DR39" s="346">
        <v>1.9626168224299101</v>
      </c>
      <c r="DS39" s="347">
        <v>83.388704318936902</v>
      </c>
      <c r="DT39" s="347">
        <v>85.233644859813097</v>
      </c>
      <c r="DU39" s="347">
        <v>1.58847432582194</v>
      </c>
      <c r="DV39" s="347">
        <v>1.0801752508631299</v>
      </c>
      <c r="DW39" s="347">
        <v>4.8329556174840897</v>
      </c>
      <c r="DX39" s="347">
        <v>10.691408519069601</v>
      </c>
      <c r="DY39" s="134">
        <v>55.639097744360903</v>
      </c>
      <c r="DZ39" s="134">
        <v>51.190476190476197</v>
      </c>
      <c r="EA39" s="134">
        <v>100</v>
      </c>
      <c r="EB39" s="134">
        <v>92.592592592592595</v>
      </c>
      <c r="EC39" s="134">
        <v>100</v>
      </c>
      <c r="ED39" s="134">
        <v>81.481481481481481</v>
      </c>
      <c r="EE39" s="134">
        <v>77.777777777777786</v>
      </c>
      <c r="EF39" s="134">
        <v>25.925925925925924</v>
      </c>
      <c r="EG39" s="134">
        <v>100</v>
      </c>
      <c r="EH39" s="134">
        <v>96.296296296296291</v>
      </c>
      <c r="EI39" s="134">
        <v>7.4074074074074066</v>
      </c>
      <c r="EJ39" s="134">
        <v>29.629629629629626</v>
      </c>
      <c r="EK39" s="134">
        <v>11.111111111111111</v>
      </c>
      <c r="EL39" s="134">
        <v>74.074074074074076</v>
      </c>
      <c r="EM39" s="134">
        <v>44.444444444444443</v>
      </c>
      <c r="EN39" s="134">
        <v>91.666666666666657</v>
      </c>
      <c r="EO39" s="134">
        <v>33.333333333333329</v>
      </c>
      <c r="EP39" s="134">
        <v>8.3333333333333321</v>
      </c>
      <c r="EQ39" s="134">
        <v>8.3333333333333321</v>
      </c>
      <c r="ER39" s="134">
        <v>83.333333333333343</v>
      </c>
      <c r="ES39" s="142">
        <v>58.333333333333336</v>
      </c>
      <c r="ET39" s="141">
        <v>48.333333333333336</v>
      </c>
      <c r="EU39" s="348" t="s">
        <v>87</v>
      </c>
      <c r="EV39" s="348" t="s">
        <v>87</v>
      </c>
      <c r="EW39" s="349">
        <v>66.099999999999994</v>
      </c>
      <c r="EX39" s="147" t="s">
        <v>88</v>
      </c>
      <c r="EY39" s="147" t="s">
        <v>88</v>
      </c>
      <c r="EZ39" s="147" t="s">
        <v>88</v>
      </c>
      <c r="FA39" s="147" t="s">
        <v>88</v>
      </c>
      <c r="FB39" s="134">
        <v>46.1</v>
      </c>
      <c r="FC39" s="134">
        <v>28.7</v>
      </c>
      <c r="FD39" s="134">
        <v>17.2</v>
      </c>
      <c r="FE39" s="134">
        <v>7.9</v>
      </c>
      <c r="FF39" s="143" t="s">
        <v>88</v>
      </c>
      <c r="FG39" s="143" t="s">
        <v>88</v>
      </c>
      <c r="FH39" s="143" t="s">
        <v>88</v>
      </c>
      <c r="FI39" s="143" t="s">
        <v>88</v>
      </c>
      <c r="FJ39" s="143" t="s">
        <v>88</v>
      </c>
      <c r="FK39" s="143" t="s">
        <v>88</v>
      </c>
      <c r="FL39" s="143" t="s">
        <v>88</v>
      </c>
      <c r="FM39" s="143" t="s">
        <v>88</v>
      </c>
      <c r="FN39" s="383">
        <v>112</v>
      </c>
      <c r="FO39" s="383">
        <v>101</v>
      </c>
      <c r="FP39" s="368">
        <v>0.241129865656218</v>
      </c>
      <c r="FQ39" s="368">
        <v>0.12928661947491699</v>
      </c>
      <c r="FR39" s="368">
        <v>2.5016752289479598</v>
      </c>
      <c r="FS39" s="368">
        <v>1.8484626647144899</v>
      </c>
      <c r="FT39" s="134">
        <v>71.387089568907697</v>
      </c>
      <c r="FU39" s="134">
        <v>71.632503660322101</v>
      </c>
      <c r="FV39" s="134">
        <v>9.6387357905614905</v>
      </c>
      <c r="FW39" s="134">
        <v>6.9942781070390803</v>
      </c>
      <c r="FX39" s="134">
        <v>4.3777989828780903</v>
      </c>
      <c r="FY39" s="134">
        <v>9.4492762849026395</v>
      </c>
      <c r="FZ39" s="134">
        <v>47.368421052631597</v>
      </c>
      <c r="GA39" s="134">
        <v>42.687074829932001</v>
      </c>
      <c r="GB39" s="134">
        <v>100</v>
      </c>
      <c r="GC39" s="134">
        <v>92.592592592592595</v>
      </c>
      <c r="GD39" s="134">
        <v>100</v>
      </c>
      <c r="GE39" s="134">
        <v>96.296296296296291</v>
      </c>
      <c r="GF39" s="134">
        <v>74.074074074074076</v>
      </c>
      <c r="GG39" s="134">
        <v>29.629629629629626</v>
      </c>
      <c r="GH39" s="134">
        <v>100</v>
      </c>
      <c r="GI39" s="134">
        <v>96.296296296296291</v>
      </c>
      <c r="GJ39" s="134">
        <v>0</v>
      </c>
      <c r="GK39" s="134">
        <v>11.111111111111111</v>
      </c>
      <c r="GL39" s="134">
        <v>7.4074074074074066</v>
      </c>
      <c r="GM39" s="134">
        <v>77.777777777777786</v>
      </c>
      <c r="GN39" s="134">
        <v>55.555555555555557</v>
      </c>
      <c r="GO39" s="134">
        <v>93.333333333333329</v>
      </c>
      <c r="GP39" s="134">
        <v>0</v>
      </c>
      <c r="GQ39" s="134">
        <v>6.666666666666667</v>
      </c>
      <c r="GR39" s="134">
        <v>26.666666666666668</v>
      </c>
      <c r="GS39" s="134">
        <v>73.333333333333329</v>
      </c>
      <c r="GT39" s="142">
        <v>57.377049180327866</v>
      </c>
      <c r="GU39" s="142">
        <v>47.540983606557376</v>
      </c>
      <c r="GV39" s="385" t="s">
        <v>87</v>
      </c>
      <c r="GW39" s="134">
        <v>58.2</v>
      </c>
      <c r="GX39" s="147" t="s">
        <v>88</v>
      </c>
      <c r="GY39" s="147" t="s">
        <v>88</v>
      </c>
      <c r="GZ39" s="147" t="s">
        <v>88</v>
      </c>
      <c r="HA39" s="147" t="s">
        <v>88</v>
      </c>
      <c r="HB39" s="148">
        <v>61.6</v>
      </c>
      <c r="HC39" s="148">
        <v>15.5</v>
      </c>
      <c r="HD39" s="148">
        <v>13.6</v>
      </c>
      <c r="HE39" s="148">
        <v>9.1999999999999993</v>
      </c>
      <c r="HF39" s="143" t="s">
        <v>88</v>
      </c>
      <c r="HG39" s="143" t="s">
        <v>88</v>
      </c>
      <c r="HH39" s="143" t="s">
        <v>88</v>
      </c>
      <c r="HI39" s="143" t="s">
        <v>88</v>
      </c>
      <c r="HJ39" s="143" t="s">
        <v>88</v>
      </c>
      <c r="HK39" s="143" t="s">
        <v>88</v>
      </c>
      <c r="HL39" s="143" t="s">
        <v>88</v>
      </c>
      <c r="HM39" s="143" t="s">
        <v>88</v>
      </c>
      <c r="HN39" s="149">
        <v>85</v>
      </c>
      <c r="HO39" s="149">
        <v>36</v>
      </c>
      <c r="HP39" s="390">
        <v>0.36101083032490999</v>
      </c>
      <c r="HQ39" s="390">
        <v>0.112356043818857</v>
      </c>
      <c r="HR39" s="390">
        <v>3.3164260632071798</v>
      </c>
      <c r="HS39" s="390">
        <v>1.26271483689933</v>
      </c>
      <c r="HT39" s="148">
        <v>81.232930159968802</v>
      </c>
      <c r="HU39" s="148">
        <v>85.759382672746398</v>
      </c>
      <c r="HV39" s="148">
        <v>10.8855383308558</v>
      </c>
      <c r="HW39" s="148">
        <v>8.8979744702100394</v>
      </c>
      <c r="HX39" s="148">
        <v>8.4332707011057302</v>
      </c>
      <c r="HY39" s="148">
        <v>11.932616403532201</v>
      </c>
      <c r="HZ39" s="137">
        <v>47.368421052631597</v>
      </c>
      <c r="IA39" s="137">
        <v>39.455782312925201</v>
      </c>
      <c r="IB39" s="134">
        <v>100</v>
      </c>
      <c r="IC39" s="134">
        <v>18.518518518518519</v>
      </c>
      <c r="ID39" s="134">
        <v>11.111111111111111</v>
      </c>
      <c r="IE39" s="134">
        <v>96.296296296296291</v>
      </c>
      <c r="IF39" s="134">
        <v>81.481481481481481</v>
      </c>
      <c r="IG39" s="134">
        <v>25.925925925925924</v>
      </c>
      <c r="IH39" s="134">
        <v>96.296296296296291</v>
      </c>
      <c r="II39" s="134">
        <v>84.615384615384613</v>
      </c>
      <c r="IJ39" s="134">
        <v>19.230769230769234</v>
      </c>
      <c r="IK39" s="134">
        <v>11.538461538461538</v>
      </c>
      <c r="IL39" s="134">
        <v>7.6923076923076925</v>
      </c>
      <c r="IM39" s="134">
        <v>84.615384615384613</v>
      </c>
      <c r="IN39" s="134">
        <v>70.370370370370367</v>
      </c>
      <c r="IO39" s="134">
        <v>89.473684210526315</v>
      </c>
      <c r="IP39" s="134">
        <v>42.105263157894733</v>
      </c>
      <c r="IQ39" s="134">
        <v>5.2631578947368416</v>
      </c>
      <c r="IR39" s="134">
        <v>21.052631578947366</v>
      </c>
      <c r="IS39" s="134">
        <v>73.68421052631578</v>
      </c>
      <c r="IT39" s="142">
        <v>57.377049180327866</v>
      </c>
      <c r="IU39" s="134">
        <v>47.540983606557376</v>
      </c>
      <c r="IV39" s="392" t="s">
        <v>87</v>
      </c>
      <c r="IW39" s="137">
        <v>65.099999999999994</v>
      </c>
      <c r="IX39" s="147" t="s">
        <v>88</v>
      </c>
      <c r="IY39" s="147" t="s">
        <v>88</v>
      </c>
      <c r="IZ39" s="147" t="s">
        <v>88</v>
      </c>
      <c r="JA39" s="147" t="s">
        <v>88</v>
      </c>
      <c r="JB39" s="134">
        <v>62.6</v>
      </c>
      <c r="JC39" s="134">
        <v>22.2</v>
      </c>
      <c r="JD39" s="134">
        <v>5</v>
      </c>
      <c r="JE39" s="134">
        <v>10.199999999999999</v>
      </c>
      <c r="JF39" s="147" t="s">
        <v>88</v>
      </c>
      <c r="JG39" s="147" t="s">
        <v>88</v>
      </c>
      <c r="JH39" s="147" t="s">
        <v>88</v>
      </c>
      <c r="JI39" s="147" t="s">
        <v>88</v>
      </c>
      <c r="JJ39" s="398">
        <v>182</v>
      </c>
      <c r="JK39" s="368">
        <v>0.30981887511916101</v>
      </c>
      <c r="JL39" s="368">
        <v>5.35609181871689</v>
      </c>
      <c r="JM39" s="368">
        <v>93.3195997645674</v>
      </c>
      <c r="JN39" s="368">
        <v>5.78442053656544</v>
      </c>
      <c r="JO39" s="134">
        <v>17.9436783346993</v>
      </c>
      <c r="JP39" s="134">
        <v>39.625850340136097</v>
      </c>
      <c r="JQ39" s="134">
        <v>100</v>
      </c>
      <c r="JR39" s="134">
        <v>81.481481481481481</v>
      </c>
      <c r="JS39" s="134">
        <v>11.111111111111111</v>
      </c>
      <c r="JT39" s="134">
        <v>62.962962962962962</v>
      </c>
      <c r="JU39" s="134">
        <v>92.592592592592595</v>
      </c>
      <c r="JV39" s="134">
        <v>40.74074074074074</v>
      </c>
      <c r="JW39" s="134">
        <v>100</v>
      </c>
      <c r="JX39" s="134">
        <v>62.962962962962962</v>
      </c>
      <c r="JY39" s="134">
        <v>85.18518518518519</v>
      </c>
      <c r="JZ39" s="134">
        <v>3.7037037037037033</v>
      </c>
      <c r="KA39" s="134">
        <v>7.4074074074074066</v>
      </c>
      <c r="KB39" s="134">
        <v>62.962962962962962</v>
      </c>
      <c r="KC39" s="134">
        <v>85.18518518518519</v>
      </c>
      <c r="KD39" s="134">
        <v>95.652173913043484</v>
      </c>
      <c r="KE39" s="134">
        <v>86.956521739130437</v>
      </c>
      <c r="KF39" s="134">
        <v>0</v>
      </c>
      <c r="KG39" s="134">
        <v>47.826086956521742</v>
      </c>
      <c r="KH39" s="134">
        <v>78.260869565217391</v>
      </c>
      <c r="KI39" s="134">
        <v>59.375</v>
      </c>
      <c r="KJ39" s="134">
        <v>50</v>
      </c>
      <c r="KK39" s="348" t="s">
        <v>87</v>
      </c>
      <c r="KL39" s="348" t="s">
        <v>87</v>
      </c>
      <c r="KM39" s="349">
        <v>66.099999999999994</v>
      </c>
    </row>
    <row r="40" spans="1:299" ht="18" customHeight="1">
      <c r="A40" s="74"/>
      <c r="B40" s="75" t="s">
        <v>87</v>
      </c>
      <c r="C40" s="75" t="s">
        <v>87</v>
      </c>
      <c r="D40" s="76" t="s">
        <v>118</v>
      </c>
      <c r="E40" s="77" t="s">
        <v>31</v>
      </c>
      <c r="F40" s="78" t="s">
        <v>87</v>
      </c>
      <c r="G40" s="78" t="s">
        <v>87</v>
      </c>
      <c r="H40" s="78" t="s">
        <v>87</v>
      </c>
      <c r="I40" s="78" t="s">
        <v>87</v>
      </c>
      <c r="J40" s="78" t="s">
        <v>87</v>
      </c>
      <c r="K40" s="78" t="s">
        <v>87</v>
      </c>
      <c r="L40" s="78" t="s">
        <v>87</v>
      </c>
      <c r="M40" s="79">
        <v>2843990</v>
      </c>
      <c r="N40" s="80">
        <v>87.1</v>
      </c>
      <c r="O40" s="80">
        <v>54.1</v>
      </c>
      <c r="P40" s="81">
        <v>97.59</v>
      </c>
      <c r="Q40" s="81">
        <v>95.930999999999997</v>
      </c>
      <c r="R40" s="80">
        <v>13.386077968480828</v>
      </c>
      <c r="S40" s="80">
        <v>8.345562432208256</v>
      </c>
      <c r="T40" s="82">
        <v>21.731640400689084</v>
      </c>
      <c r="U40" s="82">
        <v>473.11931926966002</v>
      </c>
      <c r="V40" s="81">
        <v>343.24594495338999</v>
      </c>
      <c r="W40" s="81">
        <v>66.2</v>
      </c>
      <c r="X40" s="80">
        <v>71</v>
      </c>
      <c r="Y40" s="81">
        <v>28.448275862069</v>
      </c>
      <c r="Z40" s="81">
        <v>7.2502210433244896</v>
      </c>
      <c r="AA40" s="78" t="s">
        <v>87</v>
      </c>
      <c r="AB40" s="78" t="s">
        <v>87</v>
      </c>
      <c r="AC40" s="86">
        <v>276.65734954517296</v>
      </c>
      <c r="AD40" s="86">
        <v>269.92555181099368</v>
      </c>
      <c r="AE40" s="81">
        <v>7828.6339452144748</v>
      </c>
      <c r="AF40" s="81">
        <v>7357.3354889451393</v>
      </c>
      <c r="AG40" s="81">
        <v>14.908631886891303</v>
      </c>
      <c r="AH40" s="87">
        <v>3</v>
      </c>
      <c r="AI40" s="87">
        <v>23</v>
      </c>
      <c r="AJ40" s="136">
        <v>1.6877696475726005</v>
      </c>
      <c r="AK40" s="134">
        <v>19.971940829609107</v>
      </c>
      <c r="AL40" s="136">
        <v>45.951989985900106</v>
      </c>
      <c r="AM40" s="134">
        <v>18.8</v>
      </c>
      <c r="AN40" s="134">
        <v>5.7</v>
      </c>
      <c r="AO40" s="136">
        <v>97.206000000000003</v>
      </c>
      <c r="AP40" s="136">
        <v>94.451999999999998</v>
      </c>
      <c r="AQ40" s="134">
        <v>65.587731836980794</v>
      </c>
      <c r="AR40" s="134">
        <v>26.729437242825899</v>
      </c>
      <c r="AS40" s="142">
        <v>33.6</v>
      </c>
      <c r="AT40" s="142">
        <v>53.5</v>
      </c>
      <c r="AU40" s="134">
        <v>12.6</v>
      </c>
      <c r="AV40" s="134">
        <v>7.4</v>
      </c>
      <c r="AW40" s="136">
        <v>86.831000000000003</v>
      </c>
      <c r="AX40" s="136">
        <v>90.912000000000006</v>
      </c>
      <c r="AY40" s="134">
        <v>69.766693630166102</v>
      </c>
      <c r="AZ40" s="134">
        <v>44.220903136762097</v>
      </c>
      <c r="BA40" s="141">
        <v>76.099999999999994</v>
      </c>
      <c r="BB40" s="141">
        <v>74.099999999999994</v>
      </c>
      <c r="BC40" s="137">
        <v>11.1</v>
      </c>
      <c r="BD40" s="137">
        <v>4.0999999999999996</v>
      </c>
      <c r="BE40" s="145">
        <v>91.813000000000002</v>
      </c>
      <c r="BF40" s="145">
        <v>97.956999999999994</v>
      </c>
      <c r="BG40" s="137">
        <v>77.436937013634505</v>
      </c>
      <c r="BH40" s="137">
        <v>25.798226226802701</v>
      </c>
      <c r="BI40" s="146">
        <v>70.3</v>
      </c>
      <c r="BJ40" s="146">
        <v>65.2</v>
      </c>
      <c r="BK40" s="134">
        <v>10.3</v>
      </c>
      <c r="BL40" s="134">
        <v>93.752123969880103</v>
      </c>
      <c r="BM40" s="136">
        <v>93.4</v>
      </c>
      <c r="BN40" s="6">
        <v>0.78800000000000003</v>
      </c>
      <c r="BO40" s="6">
        <v>0.214</v>
      </c>
      <c r="BP40" s="6">
        <v>0.64800000000000002</v>
      </c>
      <c r="BQ40" s="6">
        <v>0.70199999999999996</v>
      </c>
      <c r="BR40" s="6">
        <v>2.8000000000000001E-2</v>
      </c>
      <c r="BS40" s="6">
        <v>0.29099999999999998</v>
      </c>
      <c r="BT40" s="6">
        <v>0.73499999999999999</v>
      </c>
      <c r="BU40" s="6">
        <v>0.59099999999999997</v>
      </c>
      <c r="BV40" s="6">
        <v>0.63800000000000001</v>
      </c>
      <c r="BW40" s="6">
        <v>0.73099999999999998</v>
      </c>
      <c r="BX40" s="6">
        <v>0.627</v>
      </c>
      <c r="BY40" s="6">
        <v>0.40799999999999997</v>
      </c>
      <c r="BZ40" s="6">
        <v>0.73299999999999998</v>
      </c>
      <c r="CA40" s="6">
        <v>0.78500000000000003</v>
      </c>
      <c r="CB40" s="6">
        <v>0.86899999999999999</v>
      </c>
      <c r="CC40" s="6">
        <v>0.73699999999999999</v>
      </c>
      <c r="CD40" s="6">
        <v>0.20399999999999999</v>
      </c>
      <c r="CE40" s="7">
        <v>8</v>
      </c>
      <c r="CF40" s="108">
        <v>0.69141724893106682</v>
      </c>
      <c r="CG40" s="6">
        <v>0.45700000000000002</v>
      </c>
      <c r="CH40" s="6">
        <v>0.41499999999999998</v>
      </c>
      <c r="CI40" s="6">
        <v>0.71</v>
      </c>
      <c r="CJ40" s="6">
        <v>0.45900000000000002</v>
      </c>
      <c r="CK40" s="6">
        <v>0.70599999999999996</v>
      </c>
      <c r="CL40" s="6">
        <v>0.29799999999999999</v>
      </c>
      <c r="CM40" s="6">
        <v>0.14000000000000001</v>
      </c>
      <c r="CN40" s="6">
        <v>3.1E-2</v>
      </c>
      <c r="CO40" s="6">
        <v>0.439</v>
      </c>
      <c r="CP40" s="6">
        <v>0.26500000000000001</v>
      </c>
      <c r="CQ40" s="6">
        <v>0.67800000000000005</v>
      </c>
      <c r="CR40" s="6">
        <v>0.40899999999999997</v>
      </c>
      <c r="CS40" s="6">
        <v>0.53600000000000003</v>
      </c>
      <c r="CT40" s="6">
        <v>0.71099999999999997</v>
      </c>
      <c r="CU40" s="6">
        <v>0.629</v>
      </c>
      <c r="CV40" s="6">
        <v>0.70399999999999996</v>
      </c>
      <c r="CW40" s="134">
        <v>31.019120099999999</v>
      </c>
      <c r="CX40" s="134">
        <v>24.55912382</v>
      </c>
      <c r="CY40" s="134">
        <v>37.794690920000001</v>
      </c>
      <c r="CZ40" s="134">
        <v>6.6270651569999997</v>
      </c>
      <c r="DA40" s="134">
        <v>39.1</v>
      </c>
      <c r="DB40" s="134">
        <v>16.2</v>
      </c>
      <c r="DC40" s="134">
        <v>33.1</v>
      </c>
      <c r="DD40" s="134">
        <v>11.7</v>
      </c>
      <c r="DE40" s="142">
        <v>82.2</v>
      </c>
      <c r="DF40" s="142">
        <v>32.299999999999997</v>
      </c>
      <c r="DG40" s="142">
        <v>6.9</v>
      </c>
      <c r="DH40" s="142">
        <v>16.5</v>
      </c>
      <c r="DI40" s="142">
        <v>96.5</v>
      </c>
      <c r="DJ40" s="142">
        <v>42.7</v>
      </c>
      <c r="DK40" s="142">
        <v>8.9</v>
      </c>
      <c r="DL40" s="142">
        <v>27.4</v>
      </c>
      <c r="DM40" s="345">
        <v>24</v>
      </c>
      <c r="DN40" s="345">
        <v>30</v>
      </c>
      <c r="DO40" s="346">
        <v>4.1796555267236697E-2</v>
      </c>
      <c r="DP40" s="346">
        <v>3.3619095646327098E-2</v>
      </c>
      <c r="DQ40" s="346">
        <v>1.2578616352201299</v>
      </c>
      <c r="DR40" s="346">
        <v>1.4584346135148301</v>
      </c>
      <c r="DS40" s="347">
        <v>71.278825995807097</v>
      </c>
      <c r="DT40" s="347">
        <v>76.956733106465705</v>
      </c>
      <c r="DU40" s="347">
        <v>3.3228261437453201</v>
      </c>
      <c r="DV40" s="347">
        <v>2.3051493248165</v>
      </c>
      <c r="DW40" s="347">
        <v>4.4285145644758499</v>
      </c>
      <c r="DX40" s="347">
        <v>8.6189187813070092</v>
      </c>
      <c r="DY40" s="134">
        <v>47.5186104218362</v>
      </c>
      <c r="DZ40" s="134">
        <v>37.957824639289697</v>
      </c>
      <c r="EA40" s="134">
        <v>100</v>
      </c>
      <c r="EB40" s="134">
        <v>91.304347826086953</v>
      </c>
      <c r="EC40" s="134">
        <v>100</v>
      </c>
      <c r="ED40" s="134">
        <v>100</v>
      </c>
      <c r="EE40" s="134">
        <v>69.565217391304344</v>
      </c>
      <c r="EF40" s="134">
        <v>47.826086956521742</v>
      </c>
      <c r="EG40" s="134">
        <v>100</v>
      </c>
      <c r="EH40" s="134">
        <v>65.217391304347828</v>
      </c>
      <c r="EI40" s="134">
        <v>13.043478260869565</v>
      </c>
      <c r="EJ40" s="134">
        <v>4.3478260869565215</v>
      </c>
      <c r="EK40" s="134">
        <v>0</v>
      </c>
      <c r="EL40" s="134">
        <v>82.608695652173907</v>
      </c>
      <c r="EM40" s="134">
        <v>82.608695652173907</v>
      </c>
      <c r="EN40" s="134">
        <v>78.94736842105263</v>
      </c>
      <c r="EO40" s="134">
        <v>36.84210526315789</v>
      </c>
      <c r="EP40" s="134">
        <v>5.2631578947368416</v>
      </c>
      <c r="EQ40" s="134">
        <v>57.894736842105267</v>
      </c>
      <c r="ER40" s="134">
        <v>68.421052631578945</v>
      </c>
      <c r="ES40" s="142">
        <v>68.333333333333329</v>
      </c>
      <c r="ET40" s="141">
        <v>61.666666666666671</v>
      </c>
      <c r="EU40" s="348" t="s">
        <v>87</v>
      </c>
      <c r="EV40" s="348" t="s">
        <v>87</v>
      </c>
      <c r="EW40" s="349">
        <v>60.9</v>
      </c>
      <c r="EX40" s="134">
        <v>44.263651410000001</v>
      </c>
      <c r="EY40" s="134">
        <v>31.963596249999998</v>
      </c>
      <c r="EZ40" s="134">
        <v>18.38113624</v>
      </c>
      <c r="FA40" s="134">
        <v>5.3916161059999999</v>
      </c>
      <c r="FB40" s="134">
        <v>42.7</v>
      </c>
      <c r="FC40" s="134">
        <v>30.2</v>
      </c>
      <c r="FD40" s="134">
        <v>16.600000000000001</v>
      </c>
      <c r="FE40" s="134">
        <v>10.5</v>
      </c>
      <c r="FF40" s="142">
        <v>98.8</v>
      </c>
      <c r="FG40" s="142">
        <v>79.400000000000006</v>
      </c>
      <c r="FH40" s="142">
        <v>19.5</v>
      </c>
      <c r="FI40" s="142">
        <v>51.2</v>
      </c>
      <c r="FJ40" s="142">
        <v>98.7</v>
      </c>
      <c r="FK40" s="142">
        <v>78.3</v>
      </c>
      <c r="FL40" s="142">
        <v>20.3</v>
      </c>
      <c r="FM40" s="142">
        <v>44.4</v>
      </c>
      <c r="FN40" s="383">
        <v>128</v>
      </c>
      <c r="FO40" s="383">
        <v>98</v>
      </c>
      <c r="FP40" s="368">
        <v>0.22030981067125599</v>
      </c>
      <c r="FQ40" s="368">
        <v>0.10452329909662</v>
      </c>
      <c r="FR40" s="368">
        <v>2.048</v>
      </c>
      <c r="FS40" s="368">
        <v>1.42545454545455</v>
      </c>
      <c r="FT40" s="134">
        <v>67.599999999999994</v>
      </c>
      <c r="FU40" s="134">
        <v>70.778181818181807</v>
      </c>
      <c r="FV40" s="134">
        <v>10.7573149741824</v>
      </c>
      <c r="FW40" s="134">
        <v>7.3326294009108501</v>
      </c>
      <c r="FX40" s="134">
        <v>4.6957248144968204</v>
      </c>
      <c r="FY40" s="134">
        <v>9.4593906535033092</v>
      </c>
      <c r="FZ40" s="134">
        <v>43.052109181141397</v>
      </c>
      <c r="GA40" s="134">
        <v>34.961154273029997</v>
      </c>
      <c r="GB40" s="134">
        <v>100</v>
      </c>
      <c r="GC40" s="134">
        <v>82.608695652173907</v>
      </c>
      <c r="GD40" s="134">
        <v>100</v>
      </c>
      <c r="GE40" s="134">
        <v>100</v>
      </c>
      <c r="GF40" s="134">
        <v>78.260869565217391</v>
      </c>
      <c r="GG40" s="134">
        <v>56.521739130434781</v>
      </c>
      <c r="GH40" s="134">
        <v>100</v>
      </c>
      <c r="GI40" s="134">
        <v>73.91304347826086</v>
      </c>
      <c r="GJ40" s="134">
        <v>4.3478260869565215</v>
      </c>
      <c r="GK40" s="134">
        <v>4.3478260869565215</v>
      </c>
      <c r="GL40" s="134">
        <v>0</v>
      </c>
      <c r="GM40" s="134">
        <v>82.608695652173907</v>
      </c>
      <c r="GN40" s="134">
        <v>86.956521739130437</v>
      </c>
      <c r="GO40" s="134">
        <v>80</v>
      </c>
      <c r="GP40" s="134">
        <v>10</v>
      </c>
      <c r="GQ40" s="134">
        <v>5</v>
      </c>
      <c r="GR40" s="134">
        <v>55.000000000000007</v>
      </c>
      <c r="GS40" s="134">
        <v>60</v>
      </c>
      <c r="GT40" s="142">
        <v>68.852459016393439</v>
      </c>
      <c r="GU40" s="142">
        <v>62.295081967213115</v>
      </c>
      <c r="GV40" s="385" t="s">
        <v>87</v>
      </c>
      <c r="GW40" s="134">
        <v>59.3</v>
      </c>
      <c r="GX40" s="146">
        <v>53.616151289999998</v>
      </c>
      <c r="GY40" s="146">
        <v>20.02300026</v>
      </c>
      <c r="GZ40" s="146">
        <v>18.09353437</v>
      </c>
      <c r="HA40" s="146">
        <v>8.2673140810000003</v>
      </c>
      <c r="HB40" s="148">
        <v>58.5</v>
      </c>
      <c r="HC40" s="148">
        <v>16</v>
      </c>
      <c r="HD40" s="148">
        <v>13.7</v>
      </c>
      <c r="HE40" s="148">
        <v>11.9</v>
      </c>
      <c r="HF40" s="142">
        <v>98.5</v>
      </c>
      <c r="HG40" s="142">
        <v>55.8</v>
      </c>
      <c r="HH40" s="142">
        <v>9.6</v>
      </c>
      <c r="HI40" s="142">
        <v>43.5</v>
      </c>
      <c r="HJ40" s="142">
        <v>97.4</v>
      </c>
      <c r="HK40" s="142">
        <v>50.3</v>
      </c>
      <c r="HL40" s="142">
        <v>8.1</v>
      </c>
      <c r="HM40" s="142">
        <v>38.9</v>
      </c>
      <c r="HN40" s="149">
        <v>102</v>
      </c>
      <c r="HO40" s="149">
        <v>43</v>
      </c>
      <c r="HP40" s="390">
        <v>0.29762773190160802</v>
      </c>
      <c r="HQ40" s="390">
        <v>9.0882191317580394E-2</v>
      </c>
      <c r="HR40" s="390">
        <v>3.5257518147251998</v>
      </c>
      <c r="HS40" s="390">
        <v>1.65575664227955</v>
      </c>
      <c r="HT40" s="148">
        <v>81.403387487037705</v>
      </c>
      <c r="HU40" s="148">
        <v>87.139006546014599</v>
      </c>
      <c r="HV40" s="148">
        <v>8.4415394940328596</v>
      </c>
      <c r="HW40" s="148">
        <v>5.4888616477152601</v>
      </c>
      <c r="HX40" s="148">
        <v>7.7365801554474798</v>
      </c>
      <c r="HY40" s="148">
        <v>9.4587535111687302</v>
      </c>
      <c r="HZ40" s="137">
        <v>44.913151364764303</v>
      </c>
      <c r="IA40" s="137">
        <v>32.963374028856798</v>
      </c>
      <c r="IB40" s="134">
        <v>100</v>
      </c>
      <c r="IC40" s="134">
        <v>8.695652173913043</v>
      </c>
      <c r="ID40" s="134">
        <v>8.695652173913043</v>
      </c>
      <c r="IE40" s="134">
        <v>100</v>
      </c>
      <c r="IF40" s="134">
        <v>65.217391304347828</v>
      </c>
      <c r="IG40" s="134">
        <v>43.478260869565219</v>
      </c>
      <c r="IH40" s="134">
        <v>100</v>
      </c>
      <c r="II40" s="134">
        <v>47.826086956521742</v>
      </c>
      <c r="IJ40" s="134">
        <v>13.043478260869565</v>
      </c>
      <c r="IK40" s="134">
        <v>8.695652173913043</v>
      </c>
      <c r="IL40" s="134">
        <v>0</v>
      </c>
      <c r="IM40" s="134">
        <v>82.608695652173907</v>
      </c>
      <c r="IN40" s="134">
        <v>91.304347826086953</v>
      </c>
      <c r="IO40" s="134">
        <v>80.952380952380949</v>
      </c>
      <c r="IP40" s="134">
        <v>9.5238095238095237</v>
      </c>
      <c r="IQ40" s="134">
        <v>0</v>
      </c>
      <c r="IR40" s="134">
        <v>57.142857142857139</v>
      </c>
      <c r="IS40" s="134">
        <v>71.428571428571431</v>
      </c>
      <c r="IT40" s="142">
        <v>68.852459016393439</v>
      </c>
      <c r="IU40" s="134">
        <v>62.295081967213115</v>
      </c>
      <c r="IV40" s="392" t="s">
        <v>87</v>
      </c>
      <c r="IW40" s="137">
        <v>62.5</v>
      </c>
      <c r="IX40" s="134">
        <v>58.382903720000002</v>
      </c>
      <c r="IY40" s="134">
        <v>27.91363737</v>
      </c>
      <c r="IZ40" s="134">
        <v>5.1553205550000003</v>
      </c>
      <c r="JA40" s="134">
        <v>8.5481383560000008</v>
      </c>
      <c r="JB40" s="134">
        <v>57.2</v>
      </c>
      <c r="JC40" s="134">
        <v>25.6</v>
      </c>
      <c r="JD40" s="134">
        <v>6</v>
      </c>
      <c r="JE40" s="134">
        <v>11.4</v>
      </c>
      <c r="JF40" s="134">
        <v>99.5</v>
      </c>
      <c r="JG40" s="134">
        <v>92.5</v>
      </c>
      <c r="JH40" s="134">
        <v>41.5</v>
      </c>
      <c r="JI40" s="134">
        <v>81.3</v>
      </c>
      <c r="JJ40" s="398">
        <v>109</v>
      </c>
      <c r="JK40" s="368">
        <v>0.17988876602907899</v>
      </c>
      <c r="JL40" s="368">
        <v>2.7601924537857698</v>
      </c>
      <c r="JM40" s="368">
        <v>87.541149658141293</v>
      </c>
      <c r="JN40" s="368">
        <v>6.5172544683379297</v>
      </c>
      <c r="JO40" s="134">
        <v>13.914225166400101</v>
      </c>
      <c r="JP40" s="134">
        <v>35.405105438401797</v>
      </c>
      <c r="JQ40" s="134">
        <v>100</v>
      </c>
      <c r="JR40" s="134">
        <v>95.652173913043484</v>
      </c>
      <c r="JS40" s="134">
        <v>30.434782608695656</v>
      </c>
      <c r="JT40" s="134">
        <v>100</v>
      </c>
      <c r="JU40" s="134">
        <v>78.260869565217391</v>
      </c>
      <c r="JV40" s="134">
        <v>56.521739130434781</v>
      </c>
      <c r="JW40" s="134">
        <v>100</v>
      </c>
      <c r="JX40" s="134">
        <v>60.869565217391312</v>
      </c>
      <c r="JY40" s="134">
        <v>26.086956521739129</v>
      </c>
      <c r="JZ40" s="134">
        <v>17.391304347826086</v>
      </c>
      <c r="KA40" s="134">
        <v>0</v>
      </c>
      <c r="KB40" s="134">
        <v>82.608695652173907</v>
      </c>
      <c r="KC40" s="134">
        <v>100</v>
      </c>
      <c r="KD40" s="134">
        <v>86.956521739130437</v>
      </c>
      <c r="KE40" s="134">
        <v>21.739130434782609</v>
      </c>
      <c r="KF40" s="134">
        <v>17.391304347826086</v>
      </c>
      <c r="KG40" s="134">
        <v>78.260869565217391</v>
      </c>
      <c r="KH40" s="134">
        <v>78.260869565217391</v>
      </c>
      <c r="KI40" s="134">
        <v>65.625</v>
      </c>
      <c r="KJ40" s="134">
        <v>59.375</v>
      </c>
      <c r="KK40" s="348" t="s">
        <v>87</v>
      </c>
      <c r="KL40" s="348" t="s">
        <v>87</v>
      </c>
      <c r="KM40" s="349">
        <v>60.9</v>
      </c>
    </row>
    <row r="41" spans="1:299" ht="18" customHeight="1">
      <c r="A41" s="74"/>
      <c r="B41" s="75" t="s">
        <v>87</v>
      </c>
      <c r="C41" s="75" t="s">
        <v>87</v>
      </c>
      <c r="D41" s="76" t="s">
        <v>133</v>
      </c>
      <c r="E41" s="77" t="s">
        <v>32</v>
      </c>
      <c r="F41" s="78" t="s">
        <v>87</v>
      </c>
      <c r="G41" s="78" t="s">
        <v>87</v>
      </c>
      <c r="H41" s="78" t="s">
        <v>87</v>
      </c>
      <c r="I41" s="78" t="s">
        <v>87</v>
      </c>
      <c r="J41" s="78" t="s">
        <v>87</v>
      </c>
      <c r="K41" s="78" t="s">
        <v>87</v>
      </c>
      <c r="L41" s="78" t="s">
        <v>87</v>
      </c>
      <c r="M41" s="79">
        <v>1404729</v>
      </c>
      <c r="N41" s="80">
        <v>89.5</v>
      </c>
      <c r="O41" s="80">
        <v>61</v>
      </c>
      <c r="P41" s="81">
        <v>102.48</v>
      </c>
      <c r="Q41" s="81">
        <v>96.578000000000003</v>
      </c>
      <c r="R41" s="80">
        <v>10.320662561053302</v>
      </c>
      <c r="S41" s="80">
        <v>7.7351879379910811</v>
      </c>
      <c r="T41" s="82">
        <v>18.055850499044382</v>
      </c>
      <c r="U41" s="82">
        <v>446.093875353089</v>
      </c>
      <c r="V41" s="81">
        <v>306.63334633984999</v>
      </c>
      <c r="W41" s="83">
        <v>62.7</v>
      </c>
      <c r="X41" s="84">
        <v>67.3</v>
      </c>
      <c r="Y41" s="81">
        <v>28.063241106719399</v>
      </c>
      <c r="Z41" s="81">
        <v>6.8965517241379297</v>
      </c>
      <c r="AA41" s="78" t="s">
        <v>87</v>
      </c>
      <c r="AB41" s="78" t="s">
        <v>87</v>
      </c>
      <c r="AC41" s="86">
        <v>270.02521901035942</v>
      </c>
      <c r="AD41" s="86">
        <v>247.50986014365736</v>
      </c>
      <c r="AE41" s="81">
        <v>7817.4046811722783</v>
      </c>
      <c r="AF41" s="81">
        <v>6968.9490373035624</v>
      </c>
      <c r="AG41" s="81">
        <v>15.0918789318082</v>
      </c>
      <c r="AH41" s="87">
        <v>0</v>
      </c>
      <c r="AI41" s="87">
        <v>9</v>
      </c>
      <c r="AJ41" s="136">
        <v>1.2813859470403188</v>
      </c>
      <c r="AK41" s="134">
        <v>10.535840008998177</v>
      </c>
      <c r="AL41" s="136">
        <v>42.920734177197161</v>
      </c>
      <c r="AM41" s="134">
        <v>20.7</v>
      </c>
      <c r="AN41" s="134">
        <v>5.8</v>
      </c>
      <c r="AO41" s="136">
        <v>99.353999999999999</v>
      </c>
      <c r="AP41" s="136">
        <v>96.953999999999994</v>
      </c>
      <c r="AQ41" s="134">
        <v>65.842883351446204</v>
      </c>
      <c r="AR41" s="134">
        <v>26.422632934025</v>
      </c>
      <c r="AS41" s="141">
        <v>30.1</v>
      </c>
      <c r="AT41" s="141">
        <v>43.5</v>
      </c>
      <c r="AU41" s="134">
        <v>13.3</v>
      </c>
      <c r="AV41" s="134">
        <v>8.6</v>
      </c>
      <c r="AW41" s="136">
        <v>99.748999999999995</v>
      </c>
      <c r="AX41" s="136">
        <v>94.623000000000005</v>
      </c>
      <c r="AY41" s="134">
        <v>71.4700961445903</v>
      </c>
      <c r="AZ41" s="134">
        <v>42.989033196956299</v>
      </c>
      <c r="BA41" s="141">
        <v>72.3</v>
      </c>
      <c r="BB41" s="141">
        <v>71.099999999999994</v>
      </c>
      <c r="BC41" s="137">
        <v>13.3</v>
      </c>
      <c r="BD41" s="137">
        <v>4.9000000000000004</v>
      </c>
      <c r="BE41" s="145">
        <v>102.035</v>
      </c>
      <c r="BF41" s="145">
        <v>101.129</v>
      </c>
      <c r="BG41" s="137">
        <v>71.613996083928598</v>
      </c>
      <c r="BH41" s="137">
        <v>22.412879333861198</v>
      </c>
      <c r="BI41" s="146">
        <v>67.5</v>
      </c>
      <c r="BJ41" s="146">
        <v>67</v>
      </c>
      <c r="BK41" s="134">
        <v>12.6</v>
      </c>
      <c r="BL41" s="134">
        <v>83.034359023903406</v>
      </c>
      <c r="BM41" s="150">
        <v>93.1</v>
      </c>
      <c r="BN41" s="6">
        <v>0.72399999999999998</v>
      </c>
      <c r="BO41" s="6">
        <v>0.35199999999999998</v>
      </c>
      <c r="BP41" s="6">
        <v>0.74199999999999999</v>
      </c>
      <c r="BQ41" s="6">
        <v>0.81799999999999995</v>
      </c>
      <c r="BR41" s="6">
        <v>8.0000000000000002E-3</v>
      </c>
      <c r="BS41" s="6">
        <v>0.187</v>
      </c>
      <c r="BT41" s="6">
        <v>0.77100000000000002</v>
      </c>
      <c r="BU41" s="6">
        <v>0.66200000000000003</v>
      </c>
      <c r="BV41" s="6">
        <v>0.70799999999999996</v>
      </c>
      <c r="BW41" s="6">
        <v>0.745</v>
      </c>
      <c r="BX41" s="6">
        <v>0.70199999999999996</v>
      </c>
      <c r="BY41" s="6">
        <v>0.47899999999999998</v>
      </c>
      <c r="BZ41" s="6">
        <v>0.79400000000000004</v>
      </c>
      <c r="CA41" s="6">
        <v>0.875</v>
      </c>
      <c r="CB41" s="6">
        <v>0.89</v>
      </c>
      <c r="CC41" s="6">
        <v>0.64200000000000002</v>
      </c>
      <c r="CD41" s="6">
        <v>0.183</v>
      </c>
      <c r="CE41" s="7">
        <v>8.1</v>
      </c>
      <c r="CF41" s="108">
        <v>0.75125961283479181</v>
      </c>
      <c r="CG41" s="6">
        <v>0.61599999999999999</v>
      </c>
      <c r="CH41" s="6">
        <v>0.36299999999999999</v>
      </c>
      <c r="CI41" s="6">
        <v>0.81599999999999995</v>
      </c>
      <c r="CJ41" s="6">
        <v>0.48099999999999998</v>
      </c>
      <c r="CK41" s="6">
        <v>0.61799999999999999</v>
      </c>
      <c r="CL41" s="6">
        <v>0.217</v>
      </c>
      <c r="CM41" s="6">
        <v>0.16500000000000001</v>
      </c>
      <c r="CN41" s="6">
        <v>9.2999999999999999E-2</v>
      </c>
      <c r="CO41" s="6">
        <v>0.48699999999999999</v>
      </c>
      <c r="CP41" s="6">
        <v>0.40600000000000003</v>
      </c>
      <c r="CQ41" s="6">
        <v>0.78100000000000003</v>
      </c>
      <c r="CR41" s="6">
        <v>0.55200000000000005</v>
      </c>
      <c r="CS41" s="6">
        <v>0.64900000000000002</v>
      </c>
      <c r="CT41" s="6">
        <v>0.80300000000000005</v>
      </c>
      <c r="CU41" s="6">
        <v>0.72799999999999998</v>
      </c>
      <c r="CV41" s="6">
        <v>0.749</v>
      </c>
      <c r="CW41" s="146">
        <v>28.821774789999999</v>
      </c>
      <c r="CX41" s="146">
        <v>25.876211779999998</v>
      </c>
      <c r="CY41" s="146">
        <v>37.658463830000002</v>
      </c>
      <c r="CZ41" s="146">
        <v>7.6435495900000001</v>
      </c>
      <c r="DA41" s="134">
        <v>36.9</v>
      </c>
      <c r="DB41" s="134">
        <v>17.100000000000001</v>
      </c>
      <c r="DC41" s="134">
        <v>36.200000000000003</v>
      </c>
      <c r="DD41" s="134">
        <v>9.6999999999999993</v>
      </c>
      <c r="DE41" s="141">
        <v>77.8</v>
      </c>
      <c r="DF41" s="141">
        <v>26.8</v>
      </c>
      <c r="DG41" s="141">
        <v>4.9000000000000004</v>
      </c>
      <c r="DH41" s="141">
        <v>16.2</v>
      </c>
      <c r="DI41" s="141">
        <v>90.4</v>
      </c>
      <c r="DJ41" s="141">
        <v>32.6</v>
      </c>
      <c r="DK41" s="141">
        <v>6.3</v>
      </c>
      <c r="DL41" s="141">
        <v>15.8</v>
      </c>
      <c r="DM41" s="345">
        <v>20</v>
      </c>
      <c r="DN41" s="345">
        <v>12</v>
      </c>
      <c r="DO41" s="346">
        <v>8.1602676567791396E-2</v>
      </c>
      <c r="DP41" s="346">
        <v>2.90303851364428E-2</v>
      </c>
      <c r="DQ41" s="346">
        <v>3.0349013657056099</v>
      </c>
      <c r="DR41" s="346">
        <v>1.2108980827447</v>
      </c>
      <c r="DS41" s="347">
        <v>89.377845220030395</v>
      </c>
      <c r="DT41" s="347">
        <v>92.532795156407701</v>
      </c>
      <c r="DU41" s="347">
        <v>2.6888081929087302</v>
      </c>
      <c r="DV41" s="347">
        <v>2.3974259725179001</v>
      </c>
      <c r="DW41" s="347">
        <v>3.0147319581535501</v>
      </c>
      <c r="DX41" s="347">
        <v>6.1807841963483998</v>
      </c>
      <c r="DY41" s="134">
        <v>46.135265700483103</v>
      </c>
      <c r="DZ41" s="134">
        <v>36.400817995910003</v>
      </c>
      <c r="EA41" s="134">
        <v>100</v>
      </c>
      <c r="EB41" s="134">
        <v>94.73684210526315</v>
      </c>
      <c r="EC41" s="134">
        <v>100</v>
      </c>
      <c r="ED41" s="134">
        <v>89.473684210526315</v>
      </c>
      <c r="EE41" s="134">
        <v>89.473684210526315</v>
      </c>
      <c r="EF41" s="134">
        <v>36.84210526315789</v>
      </c>
      <c r="EG41" s="134">
        <v>100</v>
      </c>
      <c r="EH41" s="134">
        <v>84.210526315789465</v>
      </c>
      <c r="EI41" s="134">
        <v>0</v>
      </c>
      <c r="EJ41" s="134">
        <v>15.789473684210526</v>
      </c>
      <c r="EK41" s="134">
        <v>0</v>
      </c>
      <c r="EL41" s="134">
        <v>78.94736842105263</v>
      </c>
      <c r="EM41" s="134">
        <v>52.631578947368418</v>
      </c>
      <c r="EN41" s="134">
        <v>90</v>
      </c>
      <c r="EO41" s="134">
        <v>0</v>
      </c>
      <c r="EP41" s="134">
        <v>0</v>
      </c>
      <c r="EQ41" s="134">
        <v>20</v>
      </c>
      <c r="ER41" s="134">
        <v>30</v>
      </c>
      <c r="ES41" s="142">
        <v>76.666666666666671</v>
      </c>
      <c r="ET41" s="141">
        <v>76.666666666666671</v>
      </c>
      <c r="EU41" s="348" t="s">
        <v>87</v>
      </c>
      <c r="EV41" s="348" t="s">
        <v>87</v>
      </c>
      <c r="EW41" s="349">
        <v>44.5</v>
      </c>
      <c r="EX41" s="146">
        <v>44.163312249999997</v>
      </c>
      <c r="EY41" s="146">
        <v>30.736055199999999</v>
      </c>
      <c r="EZ41" s="146">
        <v>19.580218519999999</v>
      </c>
      <c r="FA41" s="146">
        <v>5.5204140309999996</v>
      </c>
      <c r="FB41" s="134">
        <v>43.9</v>
      </c>
      <c r="FC41" s="134">
        <v>28.6</v>
      </c>
      <c r="FD41" s="134">
        <v>20.100000000000001</v>
      </c>
      <c r="FE41" s="134">
        <v>7.4</v>
      </c>
      <c r="FF41" s="141">
        <v>95.9</v>
      </c>
      <c r="FG41" s="141">
        <v>76.900000000000006</v>
      </c>
      <c r="FH41" s="141">
        <v>18.8</v>
      </c>
      <c r="FI41" s="141">
        <v>42.6</v>
      </c>
      <c r="FJ41" s="141">
        <v>96.1</v>
      </c>
      <c r="FK41" s="141">
        <v>74.2</v>
      </c>
      <c r="FL41" s="141">
        <v>18.7</v>
      </c>
      <c r="FM41" s="141">
        <v>46.1</v>
      </c>
      <c r="FN41" s="383">
        <v>105</v>
      </c>
      <c r="FO41" s="383">
        <v>93</v>
      </c>
      <c r="FP41" s="368">
        <v>0.429377606935471</v>
      </c>
      <c r="FQ41" s="368">
        <v>0.23115927619805099</v>
      </c>
      <c r="FR41" s="368">
        <v>4.2579075425790798</v>
      </c>
      <c r="FS41" s="368">
        <v>3.4078417002564998</v>
      </c>
      <c r="FT41" s="134">
        <v>74.047039740470396</v>
      </c>
      <c r="FU41" s="134">
        <v>75.2656650787834</v>
      </c>
      <c r="FV41" s="134">
        <v>10.0842397971702</v>
      </c>
      <c r="FW41" s="134">
        <v>6.7831576854245403</v>
      </c>
      <c r="FX41" s="134">
        <v>3.2341598203203499</v>
      </c>
      <c r="FY41" s="134">
        <v>6.7380738586964304</v>
      </c>
      <c r="FZ41" s="134">
        <v>38.1642512077295</v>
      </c>
      <c r="GA41" s="134">
        <v>28.629856850715701</v>
      </c>
      <c r="GB41" s="134">
        <v>100</v>
      </c>
      <c r="GC41" s="134">
        <v>100</v>
      </c>
      <c r="GD41" s="134">
        <v>100</v>
      </c>
      <c r="GE41" s="134">
        <v>94.73684210526315</v>
      </c>
      <c r="GF41" s="134">
        <v>89.473684210526315</v>
      </c>
      <c r="GG41" s="134">
        <v>47.368421052631575</v>
      </c>
      <c r="GH41" s="134">
        <v>100</v>
      </c>
      <c r="GI41" s="134">
        <v>94.73684210526315</v>
      </c>
      <c r="GJ41" s="134">
        <v>0</v>
      </c>
      <c r="GK41" s="134">
        <v>5.2631578947368416</v>
      </c>
      <c r="GL41" s="134">
        <v>0</v>
      </c>
      <c r="GM41" s="134">
        <v>89.473684210526315</v>
      </c>
      <c r="GN41" s="134">
        <v>78.94736842105263</v>
      </c>
      <c r="GO41" s="134">
        <v>100</v>
      </c>
      <c r="GP41" s="134">
        <v>0</v>
      </c>
      <c r="GQ41" s="134">
        <v>0</v>
      </c>
      <c r="GR41" s="134">
        <v>13.333333333333334</v>
      </c>
      <c r="GS41" s="134">
        <v>53.333333333333336</v>
      </c>
      <c r="GT41" s="142">
        <v>77.049180327868854</v>
      </c>
      <c r="GU41" s="142">
        <v>77.049180327868854</v>
      </c>
      <c r="GV41" s="385" t="s">
        <v>87</v>
      </c>
      <c r="GW41" s="134">
        <v>48.2</v>
      </c>
      <c r="GX41" s="146">
        <v>54.424891610000003</v>
      </c>
      <c r="GY41" s="146">
        <v>21.474113750000001</v>
      </c>
      <c r="GZ41" s="146">
        <v>19.025758740000001</v>
      </c>
      <c r="HA41" s="146">
        <v>5.0752359089999999</v>
      </c>
      <c r="HB41" s="148">
        <v>56.7</v>
      </c>
      <c r="HC41" s="148">
        <v>17.8</v>
      </c>
      <c r="HD41" s="148">
        <v>18.7</v>
      </c>
      <c r="HE41" s="148">
        <v>6.8</v>
      </c>
      <c r="HF41" s="388">
        <v>95.8</v>
      </c>
      <c r="HG41" s="388">
        <v>53.4</v>
      </c>
      <c r="HH41" s="388">
        <v>6.3</v>
      </c>
      <c r="HI41" s="388">
        <v>36</v>
      </c>
      <c r="HJ41" s="388">
        <v>96.9</v>
      </c>
      <c r="HK41" s="388">
        <v>56.2</v>
      </c>
      <c r="HL41" s="388">
        <v>6.4</v>
      </c>
      <c r="HM41" s="388">
        <v>39.200000000000003</v>
      </c>
      <c r="HN41" s="149">
        <v>36</v>
      </c>
      <c r="HO41" s="149">
        <v>25</v>
      </c>
      <c r="HP41" s="390">
        <v>0.32220531638771999</v>
      </c>
      <c r="HQ41" s="390">
        <v>0.15451174289246</v>
      </c>
      <c r="HR41" s="390">
        <v>2.8594122319300999</v>
      </c>
      <c r="HS41" s="390">
        <v>1.8395879323031601</v>
      </c>
      <c r="HT41" s="148">
        <v>83.955520254169997</v>
      </c>
      <c r="HU41" s="148">
        <v>87.637969094922695</v>
      </c>
      <c r="HV41" s="148">
        <v>11.2682359258928</v>
      </c>
      <c r="HW41" s="148">
        <v>8.3992583436341199</v>
      </c>
      <c r="HX41" s="148">
        <v>4.4294894158160698</v>
      </c>
      <c r="HY41" s="148">
        <v>5.8506698270936104</v>
      </c>
      <c r="HZ41" s="137">
        <v>39.855072463768103</v>
      </c>
      <c r="IA41" s="137">
        <v>28.629856850715701</v>
      </c>
      <c r="IB41" s="134">
        <v>100</v>
      </c>
      <c r="IC41" s="134">
        <v>36.84210526315789</v>
      </c>
      <c r="ID41" s="134">
        <v>26.315789473684209</v>
      </c>
      <c r="IE41" s="134">
        <v>100</v>
      </c>
      <c r="IF41" s="134">
        <v>89.473684210526315</v>
      </c>
      <c r="IG41" s="134">
        <v>36.84210526315789</v>
      </c>
      <c r="IH41" s="134">
        <v>100</v>
      </c>
      <c r="II41" s="134">
        <v>47.368421052631575</v>
      </c>
      <c r="IJ41" s="134">
        <v>10.526315789473683</v>
      </c>
      <c r="IK41" s="134">
        <v>5.2631578947368416</v>
      </c>
      <c r="IL41" s="134">
        <v>0</v>
      </c>
      <c r="IM41" s="134">
        <v>89.473684210526315</v>
      </c>
      <c r="IN41" s="134">
        <v>78.94736842105263</v>
      </c>
      <c r="IO41" s="134">
        <v>60</v>
      </c>
      <c r="IP41" s="134">
        <v>0</v>
      </c>
      <c r="IQ41" s="134">
        <v>0</v>
      </c>
      <c r="IR41" s="134">
        <v>20</v>
      </c>
      <c r="IS41" s="134">
        <v>46.666666666666664</v>
      </c>
      <c r="IT41" s="142">
        <v>77.049180327868854</v>
      </c>
      <c r="IU41" s="134">
        <v>77.049180327868854</v>
      </c>
      <c r="IV41" s="392" t="s">
        <v>87</v>
      </c>
      <c r="IW41" s="137">
        <v>51</v>
      </c>
      <c r="IX41" s="146">
        <v>56.747230610000003</v>
      </c>
      <c r="IY41" s="146">
        <v>27.593152060000001</v>
      </c>
      <c r="IZ41" s="146">
        <v>5.6394763340000003</v>
      </c>
      <c r="JA41" s="146">
        <v>10.02014099</v>
      </c>
      <c r="JB41" s="134">
        <v>57</v>
      </c>
      <c r="JC41" s="134">
        <v>26.9</v>
      </c>
      <c r="JD41" s="134">
        <v>8.1999999999999993</v>
      </c>
      <c r="JE41" s="134">
        <v>7.9</v>
      </c>
      <c r="JF41" s="146">
        <v>100</v>
      </c>
      <c r="JG41" s="146">
        <v>89.8</v>
      </c>
      <c r="JH41" s="146">
        <v>39.1</v>
      </c>
      <c r="JI41" s="146">
        <v>85.6</v>
      </c>
      <c r="JJ41" s="398">
        <v>119</v>
      </c>
      <c r="JK41" s="368">
        <v>0.45070635912585699</v>
      </c>
      <c r="JL41" s="368">
        <v>4.1739740441950204</v>
      </c>
      <c r="JM41" s="368">
        <v>93.756576639775503</v>
      </c>
      <c r="JN41" s="368">
        <v>10.7980153770405</v>
      </c>
      <c r="JO41" s="134">
        <v>13.719741365490499</v>
      </c>
      <c r="JP41" s="134">
        <v>26.789366053169701</v>
      </c>
      <c r="JQ41" s="134">
        <v>100</v>
      </c>
      <c r="JR41" s="134">
        <v>100</v>
      </c>
      <c r="JS41" s="134">
        <v>73.68421052631578</v>
      </c>
      <c r="JT41" s="134">
        <v>89.473684210526315</v>
      </c>
      <c r="JU41" s="134">
        <v>94.73684210526315</v>
      </c>
      <c r="JV41" s="134">
        <v>73.68421052631578</v>
      </c>
      <c r="JW41" s="134">
        <v>89.473684210526315</v>
      </c>
      <c r="JX41" s="134">
        <v>41.17647058823529</v>
      </c>
      <c r="JY41" s="134">
        <v>11.76470588235294</v>
      </c>
      <c r="JZ41" s="134">
        <v>0</v>
      </c>
      <c r="KA41" s="134">
        <v>0</v>
      </c>
      <c r="KB41" s="134">
        <v>82.35294117647058</v>
      </c>
      <c r="KC41" s="134">
        <v>100</v>
      </c>
      <c r="KD41" s="134">
        <v>68.421052631578945</v>
      </c>
      <c r="KE41" s="134">
        <v>42.105263157894733</v>
      </c>
      <c r="KF41" s="134">
        <v>5.2631578947368416</v>
      </c>
      <c r="KG41" s="134">
        <v>57.894736842105267</v>
      </c>
      <c r="KH41" s="134">
        <v>89.473684210526315</v>
      </c>
      <c r="KI41" s="134">
        <v>78.125</v>
      </c>
      <c r="KJ41" s="134">
        <v>78.125</v>
      </c>
      <c r="KK41" s="348" t="s">
        <v>87</v>
      </c>
      <c r="KL41" s="348" t="s">
        <v>87</v>
      </c>
      <c r="KM41" s="349">
        <v>44.5</v>
      </c>
    </row>
    <row r="42" spans="1:299" ht="18" customHeight="1">
      <c r="A42" s="74"/>
      <c r="B42" s="75" t="s">
        <v>87</v>
      </c>
      <c r="C42" s="75" t="s">
        <v>87</v>
      </c>
      <c r="D42" s="76" t="s">
        <v>134</v>
      </c>
      <c r="E42" s="77" t="s">
        <v>33</v>
      </c>
      <c r="F42" s="78" t="s">
        <v>87</v>
      </c>
      <c r="G42" s="78" t="s">
        <v>87</v>
      </c>
      <c r="H42" s="78" t="s">
        <v>87</v>
      </c>
      <c r="I42" s="78" t="s">
        <v>87</v>
      </c>
      <c r="J42" s="78" t="s">
        <v>87</v>
      </c>
      <c r="K42" s="78" t="s">
        <v>87</v>
      </c>
      <c r="L42" s="78" t="s">
        <v>87</v>
      </c>
      <c r="M42" s="79">
        <v>755733</v>
      </c>
      <c r="N42" s="80">
        <v>86.7</v>
      </c>
      <c r="O42" s="80">
        <v>47.4</v>
      </c>
      <c r="P42" s="81">
        <v>95.822000000000003</v>
      </c>
      <c r="Q42" s="81">
        <v>92.715000000000003</v>
      </c>
      <c r="R42" s="80">
        <v>9.4396164219358702</v>
      </c>
      <c r="S42" s="80">
        <v>6.9923084606932377</v>
      </c>
      <c r="T42" s="82">
        <v>16.431924882629108</v>
      </c>
      <c r="U42" s="82">
        <v>436.961479226454</v>
      </c>
      <c r="V42" s="81">
        <v>322.95763309637198</v>
      </c>
      <c r="W42" s="81">
        <v>61</v>
      </c>
      <c r="X42" s="80">
        <v>68.8</v>
      </c>
      <c r="Y42" s="81">
        <v>27.037037037036999</v>
      </c>
      <c r="Z42" s="81">
        <v>7.64119601328904</v>
      </c>
      <c r="AA42" s="78" t="s">
        <v>87</v>
      </c>
      <c r="AB42" s="78" t="s">
        <v>87</v>
      </c>
      <c r="AC42" s="86">
        <v>312.6246193554914</v>
      </c>
      <c r="AD42" s="86">
        <v>308.99794004265556</v>
      </c>
      <c r="AE42" s="81">
        <v>6790.6003880034559</v>
      </c>
      <c r="AF42" s="81">
        <v>6312.5131698399364</v>
      </c>
      <c r="AG42" s="81">
        <v>18.128095504629282</v>
      </c>
      <c r="AH42" s="87">
        <v>0</v>
      </c>
      <c r="AI42" s="87">
        <v>7</v>
      </c>
      <c r="AJ42" s="136">
        <v>5.2928745998917606</v>
      </c>
      <c r="AK42" s="134">
        <v>19.715957884596808</v>
      </c>
      <c r="AL42" s="136">
        <v>44.781688771034197</v>
      </c>
      <c r="AM42" s="134">
        <v>20.9</v>
      </c>
      <c r="AN42" s="134">
        <v>6.6</v>
      </c>
      <c r="AO42" s="136">
        <v>100.17100000000001</v>
      </c>
      <c r="AP42" s="136">
        <v>88.856999999999999</v>
      </c>
      <c r="AQ42" s="134">
        <v>64.517427839162295</v>
      </c>
      <c r="AR42" s="134">
        <v>26.7090986828319</v>
      </c>
      <c r="AS42" s="142">
        <v>30.7</v>
      </c>
      <c r="AT42" s="142">
        <v>53.5</v>
      </c>
      <c r="AU42" s="134">
        <v>14.1</v>
      </c>
      <c r="AV42" s="134">
        <v>4.5999999999999996</v>
      </c>
      <c r="AW42" s="136">
        <v>94.668999999999997</v>
      </c>
      <c r="AX42" s="136">
        <v>88.891000000000005</v>
      </c>
      <c r="AY42" s="134">
        <v>72.441893052664099</v>
      </c>
      <c r="AZ42" s="134">
        <v>41.540032600986798</v>
      </c>
      <c r="BA42" s="141">
        <v>73.2</v>
      </c>
      <c r="BB42" s="141">
        <v>69.599999999999994</v>
      </c>
      <c r="BC42" s="137">
        <v>10.4</v>
      </c>
      <c r="BD42" s="137">
        <v>3.6</v>
      </c>
      <c r="BE42" s="145">
        <v>95.796000000000006</v>
      </c>
      <c r="BF42" s="145">
        <v>88.658000000000001</v>
      </c>
      <c r="BG42" s="137">
        <v>60.661111974097999</v>
      </c>
      <c r="BH42" s="137">
        <v>20.795336595140501</v>
      </c>
      <c r="BI42" s="146">
        <v>66.2</v>
      </c>
      <c r="BJ42" s="146">
        <v>59.6</v>
      </c>
      <c r="BK42" s="134">
        <v>9.8000000000000007</v>
      </c>
      <c r="BL42" s="134">
        <v>85.1080785939686</v>
      </c>
      <c r="BM42" s="136">
        <v>95.3</v>
      </c>
      <c r="BN42" s="6">
        <v>0.88400000000000001</v>
      </c>
      <c r="BO42" s="6">
        <v>0.307</v>
      </c>
      <c r="BP42" s="6">
        <v>0.7</v>
      </c>
      <c r="BQ42" s="6">
        <v>0.76</v>
      </c>
      <c r="BR42" s="6">
        <v>8.9999999999999993E-3</v>
      </c>
      <c r="BS42" s="6">
        <v>0.27700000000000002</v>
      </c>
      <c r="BT42" s="6">
        <v>0.77300000000000002</v>
      </c>
      <c r="BU42" s="6">
        <v>0.59699999999999998</v>
      </c>
      <c r="BV42" s="6">
        <v>0.64</v>
      </c>
      <c r="BW42" s="6">
        <v>0.73099999999999998</v>
      </c>
      <c r="BX42" s="6">
        <v>0.65400000000000003</v>
      </c>
      <c r="BY42" s="6">
        <v>0.45200000000000001</v>
      </c>
      <c r="BZ42" s="6">
        <v>0.73099999999999998</v>
      </c>
      <c r="CA42" s="6">
        <v>0.59199999999999997</v>
      </c>
      <c r="CB42" s="6">
        <v>0.59599999999999997</v>
      </c>
      <c r="CC42" s="6">
        <v>0.71199999999999997</v>
      </c>
      <c r="CD42" s="6">
        <v>0.42</v>
      </c>
      <c r="CE42" s="7">
        <v>7.9</v>
      </c>
      <c r="CF42" s="108">
        <v>0.68668706962509563</v>
      </c>
      <c r="CG42" s="6">
        <v>0.70199999999999996</v>
      </c>
      <c r="CH42" s="6">
        <v>0.23499999999999999</v>
      </c>
      <c r="CI42" s="6">
        <v>0.71299999999999997</v>
      </c>
      <c r="CJ42" s="6">
        <v>0.47199999999999998</v>
      </c>
      <c r="CK42" s="6">
        <v>0.77700000000000002</v>
      </c>
      <c r="CL42" s="6">
        <v>0.23200000000000001</v>
      </c>
      <c r="CM42" s="6">
        <v>0.20300000000000001</v>
      </c>
      <c r="CN42" s="6">
        <v>5.7000000000000002E-2</v>
      </c>
      <c r="CO42" s="6">
        <v>0.44500000000000001</v>
      </c>
      <c r="CP42" s="6">
        <v>0.26200000000000001</v>
      </c>
      <c r="CQ42" s="6">
        <v>0.83499999999999996</v>
      </c>
      <c r="CR42" s="6">
        <v>0.36699999999999999</v>
      </c>
      <c r="CS42" s="6">
        <v>0.55100000000000005</v>
      </c>
      <c r="CT42" s="6">
        <v>0.71399999999999997</v>
      </c>
      <c r="CU42" s="6">
        <v>0.56200000000000006</v>
      </c>
      <c r="CV42" s="6">
        <v>0.74099999999999999</v>
      </c>
      <c r="CW42" s="134">
        <v>31.197771589999999</v>
      </c>
      <c r="CX42" s="134">
        <v>25.417827299999999</v>
      </c>
      <c r="CY42" s="134">
        <v>38.370473539999999</v>
      </c>
      <c r="CZ42" s="134">
        <v>5.0139275769999996</v>
      </c>
      <c r="DA42" s="134">
        <v>35.9</v>
      </c>
      <c r="DB42" s="134">
        <v>18.3</v>
      </c>
      <c r="DC42" s="134">
        <v>32.200000000000003</v>
      </c>
      <c r="DD42" s="134">
        <v>13.5</v>
      </c>
      <c r="DE42" s="142">
        <v>77</v>
      </c>
      <c r="DF42" s="142">
        <v>23.9</v>
      </c>
      <c r="DG42" s="142">
        <v>6.1</v>
      </c>
      <c r="DH42" s="142">
        <v>21.4</v>
      </c>
      <c r="DI42" s="142">
        <v>91.1</v>
      </c>
      <c r="DJ42" s="142">
        <v>36.6</v>
      </c>
      <c r="DK42" s="142">
        <v>16.5</v>
      </c>
      <c r="DL42" s="142">
        <v>33.299999999999997</v>
      </c>
      <c r="DM42" s="345">
        <v>8</v>
      </c>
      <c r="DN42" s="345">
        <v>12</v>
      </c>
      <c r="DO42" s="346">
        <v>6.6456221963781398E-2</v>
      </c>
      <c r="DP42" s="346">
        <v>7.1420069039400097E-2</v>
      </c>
      <c r="DQ42" s="346">
        <v>2.2598870056497198</v>
      </c>
      <c r="DR42" s="346">
        <v>2.59179265658747</v>
      </c>
      <c r="DS42" s="347">
        <v>83.0508474576271</v>
      </c>
      <c r="DT42" s="347">
        <v>86.393088552915799</v>
      </c>
      <c r="DU42" s="347">
        <v>2.94068782189732</v>
      </c>
      <c r="DV42" s="347">
        <v>2.75562433043685</v>
      </c>
      <c r="DW42" s="347">
        <v>3.5031176826541102</v>
      </c>
      <c r="DX42" s="347">
        <v>5.24293599351833</v>
      </c>
      <c r="DY42" s="134">
        <v>44.976076555023901</v>
      </c>
      <c r="DZ42" s="134">
        <v>36.099585062240699</v>
      </c>
      <c r="EA42" s="134">
        <v>100</v>
      </c>
      <c r="EB42" s="134">
        <v>91.666666666666657</v>
      </c>
      <c r="EC42" s="134">
        <v>100</v>
      </c>
      <c r="ED42" s="134">
        <v>100</v>
      </c>
      <c r="EE42" s="134">
        <v>87.5</v>
      </c>
      <c r="EF42" s="134">
        <v>58.333333333333336</v>
      </c>
      <c r="EG42" s="134">
        <v>100</v>
      </c>
      <c r="EH42" s="134">
        <v>91.666666666666657</v>
      </c>
      <c r="EI42" s="134">
        <v>0</v>
      </c>
      <c r="EJ42" s="134">
        <v>16.666666666666664</v>
      </c>
      <c r="EK42" s="134">
        <v>4.1666666666666661</v>
      </c>
      <c r="EL42" s="134">
        <v>91.666666666666657</v>
      </c>
      <c r="EM42" s="134">
        <v>29.166666666666668</v>
      </c>
      <c r="EN42" s="134">
        <v>100</v>
      </c>
      <c r="EO42" s="134">
        <v>0</v>
      </c>
      <c r="EP42" s="134">
        <v>14.285714285714285</v>
      </c>
      <c r="EQ42" s="134">
        <v>42.857142857142854</v>
      </c>
      <c r="ER42" s="134">
        <v>28.571428571428569</v>
      </c>
      <c r="ES42" s="142">
        <v>71.666666666666671</v>
      </c>
      <c r="ET42" s="141">
        <v>71.666666666666671</v>
      </c>
      <c r="EU42" s="348" t="s">
        <v>87</v>
      </c>
      <c r="EV42" s="348" t="s">
        <v>87</v>
      </c>
      <c r="EW42" s="349">
        <v>67.599999999999994</v>
      </c>
      <c r="EX42" s="134">
        <v>46.48910412</v>
      </c>
      <c r="EY42" s="134">
        <v>28.026634380000001</v>
      </c>
      <c r="EZ42" s="134">
        <v>19.370460049999998</v>
      </c>
      <c r="FA42" s="134">
        <v>6.1138014529999998</v>
      </c>
      <c r="FB42" s="134">
        <v>46.9</v>
      </c>
      <c r="FC42" s="134">
        <v>24.8</v>
      </c>
      <c r="FD42" s="134">
        <v>19.600000000000001</v>
      </c>
      <c r="FE42" s="134">
        <v>8.8000000000000007</v>
      </c>
      <c r="FF42" s="142">
        <v>95.9</v>
      </c>
      <c r="FG42" s="142">
        <v>74</v>
      </c>
      <c r="FH42" s="142">
        <v>18.600000000000001</v>
      </c>
      <c r="FI42" s="142">
        <v>59.9</v>
      </c>
      <c r="FJ42" s="142">
        <v>92.3</v>
      </c>
      <c r="FK42" s="142">
        <v>75.2</v>
      </c>
      <c r="FL42" s="142">
        <v>16.399999999999999</v>
      </c>
      <c r="FM42" s="142">
        <v>53.8</v>
      </c>
      <c r="FN42" s="383">
        <v>31</v>
      </c>
      <c r="FO42" s="383">
        <v>29</v>
      </c>
      <c r="FP42" s="368">
        <v>0.23932679688103101</v>
      </c>
      <c r="FQ42" s="368">
        <v>0.15441959531416399</v>
      </c>
      <c r="FR42" s="368">
        <v>2.23503965392934</v>
      </c>
      <c r="FS42" s="368">
        <v>1.96476964769648</v>
      </c>
      <c r="FT42" s="134">
        <v>75.198269646719496</v>
      </c>
      <c r="FU42" s="134">
        <v>79.065040650406502</v>
      </c>
      <c r="FV42" s="134">
        <v>10.707944105612601</v>
      </c>
      <c r="FW42" s="134">
        <v>7.8594249201278004</v>
      </c>
      <c r="FX42" s="134">
        <v>3.7982426139801602</v>
      </c>
      <c r="FY42" s="134">
        <v>6.2253533608046396</v>
      </c>
      <c r="FZ42" s="134">
        <v>38.277511961722503</v>
      </c>
      <c r="GA42" s="134">
        <v>29.460580912863101</v>
      </c>
      <c r="GB42" s="134">
        <v>100</v>
      </c>
      <c r="GC42" s="134">
        <v>87.5</v>
      </c>
      <c r="GD42" s="134">
        <v>100</v>
      </c>
      <c r="GE42" s="134">
        <v>95.833333333333343</v>
      </c>
      <c r="GF42" s="134">
        <v>91.666666666666657</v>
      </c>
      <c r="GG42" s="134">
        <v>66.666666666666657</v>
      </c>
      <c r="GH42" s="134">
        <v>87.5</v>
      </c>
      <c r="GI42" s="134">
        <v>90.476190476190482</v>
      </c>
      <c r="GJ42" s="134">
        <v>0</v>
      </c>
      <c r="GK42" s="134">
        <v>9.5238095238095237</v>
      </c>
      <c r="GL42" s="134">
        <v>9.5238095238095237</v>
      </c>
      <c r="GM42" s="134">
        <v>85.714285714285708</v>
      </c>
      <c r="GN42" s="134">
        <v>66.666666666666657</v>
      </c>
      <c r="GO42" s="134">
        <v>100</v>
      </c>
      <c r="GP42" s="134">
        <v>0</v>
      </c>
      <c r="GQ42" s="134">
        <v>6.25</v>
      </c>
      <c r="GR42" s="134">
        <v>31.25</v>
      </c>
      <c r="GS42" s="134">
        <v>81.25</v>
      </c>
      <c r="GT42" s="142">
        <v>73.770491803278688</v>
      </c>
      <c r="GU42" s="142">
        <v>73.770491803278688</v>
      </c>
      <c r="GV42" s="385" t="s">
        <v>87</v>
      </c>
      <c r="GW42" s="134">
        <v>63</v>
      </c>
      <c r="GX42" s="146">
        <v>50.852618759999999</v>
      </c>
      <c r="GY42" s="146">
        <v>24.421437269999998</v>
      </c>
      <c r="GZ42" s="146">
        <v>19.244823390000001</v>
      </c>
      <c r="HA42" s="146">
        <v>5.4811205850000002</v>
      </c>
      <c r="HB42" s="148">
        <v>50.8</v>
      </c>
      <c r="HC42" s="148">
        <v>23.7</v>
      </c>
      <c r="HD42" s="148">
        <v>18.100000000000001</v>
      </c>
      <c r="HE42" s="148">
        <v>7.5</v>
      </c>
      <c r="HF42" s="142">
        <v>98.5</v>
      </c>
      <c r="HG42" s="142">
        <v>47</v>
      </c>
      <c r="HH42" s="142">
        <v>8.1999999999999993</v>
      </c>
      <c r="HI42" s="142">
        <v>42.4</v>
      </c>
      <c r="HJ42" s="142">
        <v>89</v>
      </c>
      <c r="HK42" s="142">
        <v>52.7</v>
      </c>
      <c r="HL42" s="142">
        <v>3.3</v>
      </c>
      <c r="HM42" s="142">
        <v>27.4</v>
      </c>
      <c r="HN42" s="149">
        <v>27</v>
      </c>
      <c r="HO42" s="149">
        <v>9</v>
      </c>
      <c r="HP42" s="390">
        <v>0.34351145038167902</v>
      </c>
      <c r="HQ42" s="390">
        <v>9.1519219035997607E-2</v>
      </c>
      <c r="HR42" s="390">
        <v>2.73279352226721</v>
      </c>
      <c r="HS42" s="390">
        <v>1.1857707509881401</v>
      </c>
      <c r="HT42" s="148">
        <v>82.995951417004093</v>
      </c>
      <c r="HU42" s="148">
        <v>88.669301712779998</v>
      </c>
      <c r="HV42" s="148">
        <v>12.5699745547074</v>
      </c>
      <c r="HW42" s="148">
        <v>7.7181208053691304</v>
      </c>
      <c r="HX42" s="148">
        <v>6.4698474064962097</v>
      </c>
      <c r="HY42" s="148">
        <v>7.6024208566107996</v>
      </c>
      <c r="HZ42" s="137">
        <v>38.755980861243998</v>
      </c>
      <c r="IA42" s="137">
        <v>29.875518672199199</v>
      </c>
      <c r="IB42" s="134">
        <v>100</v>
      </c>
      <c r="IC42" s="134">
        <v>16.666666666666664</v>
      </c>
      <c r="ID42" s="134">
        <v>16.666666666666664</v>
      </c>
      <c r="IE42" s="134">
        <v>100</v>
      </c>
      <c r="IF42" s="134">
        <v>91.666666666666657</v>
      </c>
      <c r="IG42" s="134">
        <v>58.333333333333336</v>
      </c>
      <c r="IH42" s="134">
        <v>100</v>
      </c>
      <c r="II42" s="134">
        <v>79.166666666666657</v>
      </c>
      <c r="IJ42" s="134">
        <v>29.166666666666668</v>
      </c>
      <c r="IK42" s="134">
        <v>4.1666666666666661</v>
      </c>
      <c r="IL42" s="134">
        <v>8.3333333333333321</v>
      </c>
      <c r="IM42" s="134">
        <v>91.666666666666657</v>
      </c>
      <c r="IN42" s="134">
        <v>100</v>
      </c>
      <c r="IO42" s="134">
        <v>100</v>
      </c>
      <c r="IP42" s="134">
        <v>8.3333333333333321</v>
      </c>
      <c r="IQ42" s="134">
        <v>4.1666666666666661</v>
      </c>
      <c r="IR42" s="134">
        <v>100</v>
      </c>
      <c r="IS42" s="134">
        <v>70.833333333333343</v>
      </c>
      <c r="IT42" s="142">
        <v>73.770491803278688</v>
      </c>
      <c r="IU42" s="134">
        <v>73.770491803278688</v>
      </c>
      <c r="IV42" s="392" t="s">
        <v>87</v>
      </c>
      <c r="IW42" s="137">
        <v>70.5</v>
      </c>
      <c r="IX42" s="134">
        <v>57.023255810000002</v>
      </c>
      <c r="IY42" s="134">
        <v>26.79069767</v>
      </c>
      <c r="IZ42" s="134">
        <v>3.0697674419999998</v>
      </c>
      <c r="JA42" s="134">
        <v>13.116279069999999</v>
      </c>
      <c r="JB42" s="134">
        <v>50.3</v>
      </c>
      <c r="JC42" s="134">
        <v>19.399999999999999</v>
      </c>
      <c r="JD42" s="134">
        <v>6.5</v>
      </c>
      <c r="JE42" s="134">
        <v>23.7</v>
      </c>
      <c r="JF42" s="134">
        <v>99.4</v>
      </c>
      <c r="JG42" s="134">
        <v>89.8</v>
      </c>
      <c r="JH42" s="134">
        <v>44.8</v>
      </c>
      <c r="JI42" s="134">
        <v>91.6</v>
      </c>
      <c r="JJ42" s="398">
        <v>74</v>
      </c>
      <c r="JK42" s="368">
        <v>0.52363430512312503</v>
      </c>
      <c r="JL42" s="368">
        <v>7.3705179282868496</v>
      </c>
      <c r="JM42" s="368">
        <v>93.924302788844599</v>
      </c>
      <c r="JN42" s="368">
        <v>7.1044438154542897</v>
      </c>
      <c r="JO42" s="134">
        <v>13.293835412670999</v>
      </c>
      <c r="JP42" s="134">
        <v>33.609958506224103</v>
      </c>
      <c r="JQ42" s="134">
        <v>100</v>
      </c>
      <c r="JR42" s="134">
        <v>100</v>
      </c>
      <c r="JS42" s="134">
        <v>83.333333333333343</v>
      </c>
      <c r="JT42" s="134">
        <v>75</v>
      </c>
      <c r="JU42" s="134">
        <v>95.833333333333343</v>
      </c>
      <c r="JV42" s="134">
        <v>70.833333333333343</v>
      </c>
      <c r="JW42" s="134">
        <v>91.666666666666657</v>
      </c>
      <c r="JX42" s="134">
        <v>50</v>
      </c>
      <c r="JY42" s="134">
        <v>0</v>
      </c>
      <c r="JZ42" s="134">
        <v>9.0909090909090917</v>
      </c>
      <c r="KA42" s="134">
        <v>0</v>
      </c>
      <c r="KB42" s="134">
        <v>86.36363636363636</v>
      </c>
      <c r="KC42" s="134">
        <v>100</v>
      </c>
      <c r="KD42" s="134">
        <v>95.833333333333343</v>
      </c>
      <c r="KE42" s="134">
        <v>100</v>
      </c>
      <c r="KF42" s="134">
        <v>8.3333333333333321</v>
      </c>
      <c r="KG42" s="134">
        <v>100</v>
      </c>
      <c r="KH42" s="134">
        <v>70.833333333333343</v>
      </c>
      <c r="KI42" s="134">
        <v>75</v>
      </c>
      <c r="KJ42" s="134">
        <v>75</v>
      </c>
      <c r="KK42" s="348" t="s">
        <v>87</v>
      </c>
      <c r="KL42" s="348" t="s">
        <v>87</v>
      </c>
      <c r="KM42" s="349">
        <v>67.599999999999994</v>
      </c>
    </row>
    <row r="43" spans="1:299" ht="18" customHeight="1">
      <c r="A43" s="74"/>
      <c r="B43" s="75" t="s">
        <v>87</v>
      </c>
      <c r="C43" s="75" t="s">
        <v>87</v>
      </c>
      <c r="D43" s="76" t="s">
        <v>135</v>
      </c>
      <c r="E43" s="77" t="s">
        <v>34</v>
      </c>
      <c r="F43" s="78" t="s">
        <v>87</v>
      </c>
      <c r="G43" s="78" t="s">
        <v>87</v>
      </c>
      <c r="H43" s="78" t="s">
        <v>87</v>
      </c>
      <c r="I43" s="78" t="s">
        <v>87</v>
      </c>
      <c r="J43" s="78" t="s">
        <v>87</v>
      </c>
      <c r="K43" s="78" t="s">
        <v>87</v>
      </c>
      <c r="L43" s="78" t="s">
        <v>87</v>
      </c>
      <c r="M43" s="79">
        <v>976263</v>
      </c>
      <c r="N43" s="80">
        <v>83.6</v>
      </c>
      <c r="O43" s="80">
        <v>51.4</v>
      </c>
      <c r="P43" s="81">
        <v>93.778999999999996</v>
      </c>
      <c r="Q43" s="81">
        <v>91.756</v>
      </c>
      <c r="R43" s="80">
        <v>14.520502917248749</v>
      </c>
      <c r="S43" s="80">
        <v>11.652559783055306</v>
      </c>
      <c r="T43" s="82">
        <v>26.173062700304051</v>
      </c>
      <c r="U43" s="82">
        <v>472.454534718292</v>
      </c>
      <c r="V43" s="81">
        <v>360.43336347639303</v>
      </c>
      <c r="W43" s="85" t="s">
        <v>88</v>
      </c>
      <c r="X43" s="88" t="s">
        <v>88</v>
      </c>
      <c r="Y43" s="81">
        <v>27.272727272727298</v>
      </c>
      <c r="Z43" s="81">
        <v>7.0175438596491198</v>
      </c>
      <c r="AA43" s="78" t="s">
        <v>87</v>
      </c>
      <c r="AB43" s="78" t="s">
        <v>87</v>
      </c>
      <c r="AC43" s="86">
        <v>284.94608915617755</v>
      </c>
      <c r="AD43" s="86">
        <v>260.86415099738571</v>
      </c>
      <c r="AE43" s="81">
        <v>7695.5704122643583</v>
      </c>
      <c r="AF43" s="81">
        <v>6260.056478677694</v>
      </c>
      <c r="AG43" s="81">
        <v>12.291769738277493</v>
      </c>
      <c r="AH43" s="87">
        <v>1</v>
      </c>
      <c r="AI43" s="87">
        <v>5</v>
      </c>
      <c r="AJ43" s="136">
        <v>1.1267455593421036</v>
      </c>
      <c r="AK43" s="134">
        <v>13.418515297619596</v>
      </c>
      <c r="AL43" s="136">
        <v>33.525801961151863</v>
      </c>
      <c r="AM43" s="134">
        <v>18.600000000000001</v>
      </c>
      <c r="AN43" s="134">
        <v>6.2</v>
      </c>
      <c r="AO43" s="136">
        <v>100.36</v>
      </c>
      <c r="AP43" s="136">
        <v>94.647000000000006</v>
      </c>
      <c r="AQ43" s="134">
        <v>72.998400225155805</v>
      </c>
      <c r="AR43" s="134">
        <v>32.099168249077202</v>
      </c>
      <c r="AS43" s="143" t="s">
        <v>88</v>
      </c>
      <c r="AT43" s="143" t="s">
        <v>88</v>
      </c>
      <c r="AU43" s="134">
        <v>9.8000000000000007</v>
      </c>
      <c r="AV43" s="134">
        <v>6.4</v>
      </c>
      <c r="AW43" s="136">
        <v>81.298000000000002</v>
      </c>
      <c r="AX43" s="136">
        <v>84.23</v>
      </c>
      <c r="AY43" s="134">
        <v>62.135336796493903</v>
      </c>
      <c r="AZ43" s="134">
        <v>40.758534543201201</v>
      </c>
      <c r="BA43" s="143" t="s">
        <v>88</v>
      </c>
      <c r="BB43" s="143" t="s">
        <v>88</v>
      </c>
      <c r="BC43" s="137">
        <v>11.4</v>
      </c>
      <c r="BD43" s="137">
        <v>5.8</v>
      </c>
      <c r="BE43" s="145">
        <v>100.47799999999999</v>
      </c>
      <c r="BF43" s="145">
        <v>99.962999999999994</v>
      </c>
      <c r="BG43" s="137">
        <v>71.820837331886906</v>
      </c>
      <c r="BH43" s="137">
        <v>30.350543735231199</v>
      </c>
      <c r="BI43" s="147" t="s">
        <v>88</v>
      </c>
      <c r="BJ43" s="147" t="s">
        <v>88</v>
      </c>
      <c r="BK43" s="134">
        <v>8.1</v>
      </c>
      <c r="BL43" s="134">
        <v>99.209465526879498</v>
      </c>
      <c r="BM43" s="151" t="s">
        <v>88</v>
      </c>
      <c r="BN43" s="6">
        <v>0.73199999999999998</v>
      </c>
      <c r="BO43" s="6">
        <v>0.26800000000000002</v>
      </c>
      <c r="BP43" s="6">
        <v>0.71699999999999997</v>
      </c>
      <c r="BQ43" s="6">
        <v>0.755</v>
      </c>
      <c r="BR43" s="6">
        <v>5.8000000000000003E-2</v>
      </c>
      <c r="BS43" s="6">
        <v>0.30399999999999999</v>
      </c>
      <c r="BT43" s="6">
        <v>0.70499999999999996</v>
      </c>
      <c r="BU43" s="6">
        <v>0.58499999999999996</v>
      </c>
      <c r="BV43" s="6">
        <v>0.63600000000000001</v>
      </c>
      <c r="BW43" s="6">
        <v>0.72799999999999998</v>
      </c>
      <c r="BX43" s="6">
        <v>0.72799999999999998</v>
      </c>
      <c r="BY43" s="6">
        <v>0.41899999999999998</v>
      </c>
      <c r="BZ43" s="6">
        <v>0.77200000000000002</v>
      </c>
      <c r="CA43" s="6">
        <v>0.747</v>
      </c>
      <c r="CB43" s="6">
        <v>0.77900000000000003</v>
      </c>
      <c r="CC43" s="6">
        <v>0.61899999999999999</v>
      </c>
      <c r="CD43" s="6">
        <v>0.32300000000000001</v>
      </c>
      <c r="CE43" s="7">
        <v>7.9</v>
      </c>
      <c r="CF43" s="108">
        <v>0.74056202100482549</v>
      </c>
      <c r="CG43" s="6">
        <v>0.69699999999999995</v>
      </c>
      <c r="CH43" s="6">
        <v>0.36</v>
      </c>
      <c r="CI43" s="6">
        <v>0.68600000000000005</v>
      </c>
      <c r="CJ43" s="6">
        <v>0.435</v>
      </c>
      <c r="CK43" s="6">
        <v>0.57099999999999995</v>
      </c>
      <c r="CL43" s="6">
        <v>0.21</v>
      </c>
      <c r="CM43" s="6">
        <v>0.155</v>
      </c>
      <c r="CN43" s="6">
        <v>5.5E-2</v>
      </c>
      <c r="CO43" s="6">
        <v>0.35899999999999999</v>
      </c>
      <c r="CP43" s="6">
        <v>0.21099999999999999</v>
      </c>
      <c r="CQ43" s="6">
        <v>0.623</v>
      </c>
      <c r="CR43" s="6">
        <v>0.38100000000000001</v>
      </c>
      <c r="CS43" s="6">
        <v>0.53200000000000003</v>
      </c>
      <c r="CT43" s="6">
        <v>0.65700000000000003</v>
      </c>
      <c r="CU43" s="6">
        <v>0.59199999999999997</v>
      </c>
      <c r="CV43" s="6">
        <v>0.61299999999999999</v>
      </c>
      <c r="CW43" s="147" t="s">
        <v>88</v>
      </c>
      <c r="CX43" s="147" t="s">
        <v>88</v>
      </c>
      <c r="CY43" s="147" t="s">
        <v>88</v>
      </c>
      <c r="CZ43" s="147" t="s">
        <v>88</v>
      </c>
      <c r="DA43" s="134">
        <v>39.1</v>
      </c>
      <c r="DB43" s="134">
        <v>17.8</v>
      </c>
      <c r="DC43" s="134">
        <v>34.6</v>
      </c>
      <c r="DD43" s="134">
        <v>8.5</v>
      </c>
      <c r="DE43" s="143" t="s">
        <v>88</v>
      </c>
      <c r="DF43" s="143" t="s">
        <v>88</v>
      </c>
      <c r="DG43" s="143" t="s">
        <v>88</v>
      </c>
      <c r="DH43" s="143" t="s">
        <v>88</v>
      </c>
      <c r="DI43" s="143" t="s">
        <v>88</v>
      </c>
      <c r="DJ43" s="143" t="s">
        <v>88</v>
      </c>
      <c r="DK43" s="143" t="s">
        <v>88</v>
      </c>
      <c r="DL43" s="143" t="s">
        <v>88</v>
      </c>
      <c r="DM43" s="345">
        <v>32</v>
      </c>
      <c r="DN43" s="345">
        <v>13</v>
      </c>
      <c r="DO43" s="346">
        <v>9.5178608607715404E-2</v>
      </c>
      <c r="DP43" s="346">
        <v>2.4942919089007899E-2</v>
      </c>
      <c r="DQ43" s="346">
        <v>9.7264437689969601</v>
      </c>
      <c r="DR43" s="346">
        <v>3.3248081841432202</v>
      </c>
      <c r="DS43" s="347">
        <v>92.705167173252306</v>
      </c>
      <c r="DT43" s="347">
        <v>91.048593350383598</v>
      </c>
      <c r="DU43" s="347">
        <v>0.97855506974807405</v>
      </c>
      <c r="DV43" s="347">
        <v>0.75020625875400504</v>
      </c>
      <c r="DW43" s="347">
        <v>6.2362908462478499</v>
      </c>
      <c r="DX43" s="347">
        <v>11.728197805051</v>
      </c>
      <c r="DY43" s="134">
        <v>55.477031802120102</v>
      </c>
      <c r="DZ43" s="134">
        <v>48.136645962732899</v>
      </c>
      <c r="EA43" s="134">
        <v>100</v>
      </c>
      <c r="EB43" s="134">
        <v>88.235294117647058</v>
      </c>
      <c r="EC43" s="134">
        <v>100</v>
      </c>
      <c r="ED43" s="134">
        <v>82.35294117647058</v>
      </c>
      <c r="EE43" s="134">
        <v>94.117647058823522</v>
      </c>
      <c r="EF43" s="134">
        <v>58.82352941176471</v>
      </c>
      <c r="EG43" s="134">
        <v>100</v>
      </c>
      <c r="EH43" s="134">
        <v>94.117647058823522</v>
      </c>
      <c r="EI43" s="134">
        <v>5.8823529411764701</v>
      </c>
      <c r="EJ43" s="134">
        <v>11.76470588235294</v>
      </c>
      <c r="EK43" s="134">
        <v>23.52941176470588</v>
      </c>
      <c r="EL43" s="134">
        <v>88.235294117647058</v>
      </c>
      <c r="EM43" s="134">
        <v>17.647058823529413</v>
      </c>
      <c r="EN43" s="134">
        <v>33.333333333333329</v>
      </c>
      <c r="EO43" s="134">
        <v>33.333333333333329</v>
      </c>
      <c r="EP43" s="134">
        <v>0</v>
      </c>
      <c r="EQ43" s="134">
        <v>66.666666666666657</v>
      </c>
      <c r="ER43" s="134">
        <v>66.666666666666657</v>
      </c>
      <c r="ES43" s="142">
        <v>66.666666666666657</v>
      </c>
      <c r="ET43" s="141">
        <v>66.666666666666657</v>
      </c>
      <c r="EU43" s="348" t="s">
        <v>87</v>
      </c>
      <c r="EV43" s="348" t="s">
        <v>87</v>
      </c>
      <c r="EW43" s="349">
        <v>62.6</v>
      </c>
      <c r="EX43" s="147" t="s">
        <v>88</v>
      </c>
      <c r="EY43" s="147" t="s">
        <v>88</v>
      </c>
      <c r="EZ43" s="147" t="s">
        <v>88</v>
      </c>
      <c r="FA43" s="147" t="s">
        <v>88</v>
      </c>
      <c r="FB43" s="134">
        <v>45.1</v>
      </c>
      <c r="FC43" s="134">
        <v>27.3</v>
      </c>
      <c r="FD43" s="134">
        <v>16.600000000000001</v>
      </c>
      <c r="FE43" s="134">
        <v>11</v>
      </c>
      <c r="FF43" s="143" t="s">
        <v>88</v>
      </c>
      <c r="FG43" s="143" t="s">
        <v>88</v>
      </c>
      <c r="FH43" s="143" t="s">
        <v>88</v>
      </c>
      <c r="FI43" s="143" t="s">
        <v>88</v>
      </c>
      <c r="FJ43" s="143" t="s">
        <v>88</v>
      </c>
      <c r="FK43" s="143" t="s">
        <v>88</v>
      </c>
      <c r="FL43" s="143" t="s">
        <v>88</v>
      </c>
      <c r="FM43" s="143" t="s">
        <v>88</v>
      </c>
      <c r="FN43" s="383">
        <v>122</v>
      </c>
      <c r="FO43" s="383">
        <v>95</v>
      </c>
      <c r="FP43" s="368">
        <v>0.33172005002990901</v>
      </c>
      <c r="FQ43" s="368">
        <v>0.17232934859506199</v>
      </c>
      <c r="FR43" s="368">
        <v>3.0980192991366202</v>
      </c>
      <c r="FS43" s="368">
        <v>2.1377137713771401</v>
      </c>
      <c r="FT43" s="134">
        <v>72.803453529710495</v>
      </c>
      <c r="FU43" s="134">
        <v>75.157515751575204</v>
      </c>
      <c r="FV43" s="134">
        <v>10.7074881722769</v>
      </c>
      <c r="FW43" s="134">
        <v>8.0613855279627007</v>
      </c>
      <c r="FX43" s="134">
        <v>7.4281244088127201</v>
      </c>
      <c r="FY43" s="134">
        <v>13.267058788284301</v>
      </c>
      <c r="FZ43" s="134">
        <v>48.056537102473499</v>
      </c>
      <c r="GA43" s="134">
        <v>41.304347826087003</v>
      </c>
      <c r="GB43" s="134">
        <v>100</v>
      </c>
      <c r="GC43" s="134">
        <v>88.235294117647058</v>
      </c>
      <c r="GD43" s="134">
        <v>100</v>
      </c>
      <c r="GE43" s="134">
        <v>82.35294117647058</v>
      </c>
      <c r="GF43" s="134">
        <v>88.235294117647058</v>
      </c>
      <c r="GG43" s="134">
        <v>35.294117647058826</v>
      </c>
      <c r="GH43" s="134">
        <v>88.235294117647058</v>
      </c>
      <c r="GI43" s="134">
        <v>86.666666666666671</v>
      </c>
      <c r="GJ43" s="134">
        <v>0</v>
      </c>
      <c r="GK43" s="134">
        <v>0</v>
      </c>
      <c r="GL43" s="134">
        <v>26.666666666666668</v>
      </c>
      <c r="GM43" s="134">
        <v>93.333333333333329</v>
      </c>
      <c r="GN43" s="134">
        <v>47.058823529411761</v>
      </c>
      <c r="GO43" s="134">
        <v>75</v>
      </c>
      <c r="GP43" s="134">
        <v>0</v>
      </c>
      <c r="GQ43" s="134">
        <v>0</v>
      </c>
      <c r="GR43" s="134">
        <v>37.5</v>
      </c>
      <c r="GS43" s="134">
        <v>100</v>
      </c>
      <c r="GT43" s="142">
        <v>65.573770491803273</v>
      </c>
      <c r="GU43" s="142">
        <v>65.573770491803273</v>
      </c>
      <c r="GV43" s="385" t="s">
        <v>87</v>
      </c>
      <c r="GW43" s="134">
        <v>53.5</v>
      </c>
      <c r="GX43" s="147" t="s">
        <v>88</v>
      </c>
      <c r="GY43" s="147" t="s">
        <v>88</v>
      </c>
      <c r="GZ43" s="147" t="s">
        <v>88</v>
      </c>
      <c r="HA43" s="147" t="s">
        <v>88</v>
      </c>
      <c r="HB43" s="148">
        <v>60</v>
      </c>
      <c r="HC43" s="148">
        <v>16.2</v>
      </c>
      <c r="HD43" s="148">
        <v>16.600000000000001</v>
      </c>
      <c r="HE43" s="148">
        <v>7.1</v>
      </c>
      <c r="HF43" s="389" t="s">
        <v>88</v>
      </c>
      <c r="HG43" s="389" t="s">
        <v>88</v>
      </c>
      <c r="HH43" s="389" t="s">
        <v>88</v>
      </c>
      <c r="HI43" s="389" t="s">
        <v>88</v>
      </c>
      <c r="HJ43" s="389" t="s">
        <v>88</v>
      </c>
      <c r="HK43" s="389" t="s">
        <v>88</v>
      </c>
      <c r="HL43" s="389" t="s">
        <v>88</v>
      </c>
      <c r="HM43" s="389" t="s">
        <v>88</v>
      </c>
      <c r="HN43" s="149">
        <v>39</v>
      </c>
      <c r="HO43" s="149">
        <v>22</v>
      </c>
      <c r="HP43" s="390">
        <v>0.257646825658981</v>
      </c>
      <c r="HQ43" s="390">
        <v>0.107668966867322</v>
      </c>
      <c r="HR43" s="390">
        <v>2.63335584064821</v>
      </c>
      <c r="HS43" s="390">
        <v>1.6616314199395801</v>
      </c>
      <c r="HT43" s="148">
        <v>91.019581363943303</v>
      </c>
      <c r="HU43" s="148">
        <v>94.410876132930497</v>
      </c>
      <c r="HV43" s="148">
        <v>9.7839730461782395</v>
      </c>
      <c r="HW43" s="148">
        <v>6.4797141878334097</v>
      </c>
      <c r="HX43" s="148">
        <v>9.4358718964118502</v>
      </c>
      <c r="HY43" s="148">
        <v>10.7815781808147</v>
      </c>
      <c r="HZ43" s="137">
        <v>46.996466431095399</v>
      </c>
      <c r="IA43" s="137">
        <v>36.956521739130402</v>
      </c>
      <c r="IB43" s="134">
        <v>100</v>
      </c>
      <c r="IC43" s="134">
        <v>0</v>
      </c>
      <c r="ID43" s="134">
        <v>0</v>
      </c>
      <c r="IE43" s="134">
        <v>76.470588235294116</v>
      </c>
      <c r="IF43" s="134">
        <v>94.117647058823522</v>
      </c>
      <c r="IG43" s="134">
        <v>52.941176470588239</v>
      </c>
      <c r="IH43" s="134">
        <v>94.117647058823522</v>
      </c>
      <c r="II43" s="134">
        <v>31.25</v>
      </c>
      <c r="IJ43" s="134">
        <v>12.5</v>
      </c>
      <c r="IK43" s="134">
        <v>0</v>
      </c>
      <c r="IL43" s="134">
        <v>25</v>
      </c>
      <c r="IM43" s="134">
        <v>93.75</v>
      </c>
      <c r="IN43" s="134">
        <v>64.705882352941174</v>
      </c>
      <c r="IO43" s="134">
        <v>72.727272727272734</v>
      </c>
      <c r="IP43" s="134">
        <v>0</v>
      </c>
      <c r="IQ43" s="134">
        <v>0</v>
      </c>
      <c r="IR43" s="134">
        <v>36.363636363636367</v>
      </c>
      <c r="IS43" s="134">
        <v>100</v>
      </c>
      <c r="IT43" s="142">
        <v>65.573770491803273</v>
      </c>
      <c r="IU43" s="134">
        <v>65.573770491803273</v>
      </c>
      <c r="IV43" s="392" t="s">
        <v>87</v>
      </c>
      <c r="IW43" s="137">
        <v>62</v>
      </c>
      <c r="IX43" s="147" t="s">
        <v>88</v>
      </c>
      <c r="IY43" s="147" t="s">
        <v>88</v>
      </c>
      <c r="IZ43" s="147" t="s">
        <v>88</v>
      </c>
      <c r="JA43" s="147" t="s">
        <v>88</v>
      </c>
      <c r="JB43" s="134">
        <v>55.8</v>
      </c>
      <c r="JC43" s="134">
        <v>26.6</v>
      </c>
      <c r="JD43" s="134">
        <v>5.9</v>
      </c>
      <c r="JE43" s="134">
        <v>11.7</v>
      </c>
      <c r="JF43" s="147" t="s">
        <v>88</v>
      </c>
      <c r="JG43" s="147" t="s">
        <v>88</v>
      </c>
      <c r="JH43" s="147" t="s">
        <v>88</v>
      </c>
      <c r="JI43" s="147" t="s">
        <v>88</v>
      </c>
      <c r="JJ43" s="398">
        <v>137</v>
      </c>
      <c r="JK43" s="368">
        <v>0.43322897890775702</v>
      </c>
      <c r="JL43" s="368">
        <v>8.4777227722772306</v>
      </c>
      <c r="JM43" s="368">
        <v>95.606435643564396</v>
      </c>
      <c r="JN43" s="368">
        <v>5.1102045979192399</v>
      </c>
      <c r="JO43" s="134">
        <v>22.329042175521899</v>
      </c>
      <c r="JP43" s="134">
        <v>41.614906832298097</v>
      </c>
      <c r="JQ43" s="134">
        <v>100</v>
      </c>
      <c r="JR43" s="134">
        <v>76.470588235294116</v>
      </c>
      <c r="JS43" s="134">
        <v>52.941176470588239</v>
      </c>
      <c r="JT43" s="134">
        <v>76.470588235294116</v>
      </c>
      <c r="JU43" s="134">
        <v>94.117647058823522</v>
      </c>
      <c r="JV43" s="134">
        <v>76.470588235294116</v>
      </c>
      <c r="JW43" s="134">
        <v>100</v>
      </c>
      <c r="JX43" s="134">
        <v>17.647058823529413</v>
      </c>
      <c r="JY43" s="134">
        <v>47.058823529411761</v>
      </c>
      <c r="JZ43" s="134">
        <v>0</v>
      </c>
      <c r="KA43" s="134">
        <v>29.411764705882355</v>
      </c>
      <c r="KB43" s="134">
        <v>100</v>
      </c>
      <c r="KC43" s="134">
        <v>88.235294117647058</v>
      </c>
      <c r="KD43" s="134">
        <v>73.333333333333329</v>
      </c>
      <c r="KE43" s="134">
        <v>60</v>
      </c>
      <c r="KF43" s="134">
        <v>13.333333333333334</v>
      </c>
      <c r="KG43" s="134">
        <v>53.333333333333336</v>
      </c>
      <c r="KH43" s="134">
        <v>86.666666666666671</v>
      </c>
      <c r="KI43" s="134">
        <v>62.5</v>
      </c>
      <c r="KJ43" s="134">
        <v>62.5</v>
      </c>
      <c r="KK43" s="348" t="s">
        <v>87</v>
      </c>
      <c r="KL43" s="348" t="s">
        <v>87</v>
      </c>
      <c r="KM43" s="349">
        <v>62.6</v>
      </c>
    </row>
    <row r="44" spans="1:299" ht="18" customHeight="1">
      <c r="A44" s="74"/>
      <c r="B44" s="75" t="s">
        <v>87</v>
      </c>
      <c r="C44" s="75" t="s">
        <v>87</v>
      </c>
      <c r="D44" s="76" t="s">
        <v>136</v>
      </c>
      <c r="E44" s="77" t="s">
        <v>35</v>
      </c>
      <c r="F44" s="78" t="s">
        <v>87</v>
      </c>
      <c r="G44" s="78" t="s">
        <v>87</v>
      </c>
      <c r="H44" s="78" t="s">
        <v>87</v>
      </c>
      <c r="I44" s="78" t="s">
        <v>87</v>
      </c>
      <c r="J44" s="78" t="s">
        <v>87</v>
      </c>
      <c r="K44" s="78" t="s">
        <v>87</v>
      </c>
      <c r="L44" s="78" t="s">
        <v>87</v>
      </c>
      <c r="M44" s="79">
        <v>1385262</v>
      </c>
      <c r="N44" s="80">
        <v>93.5</v>
      </c>
      <c r="O44" s="80">
        <v>54</v>
      </c>
      <c r="P44" s="81">
        <v>98.635999999999996</v>
      </c>
      <c r="Q44" s="81">
        <v>93.622</v>
      </c>
      <c r="R44" s="80">
        <v>13.071895424836603</v>
      </c>
      <c r="S44" s="80">
        <v>6.9808315483055967</v>
      </c>
      <c r="T44" s="82">
        <v>20.0527269731422</v>
      </c>
      <c r="U44" s="82">
        <v>480.09766917440902</v>
      </c>
      <c r="V44" s="81">
        <v>352.799212521078</v>
      </c>
      <c r="W44" s="81">
        <v>62.9</v>
      </c>
      <c r="X44" s="80">
        <v>69.3</v>
      </c>
      <c r="Y44" s="81">
        <v>26.8839103869654</v>
      </c>
      <c r="Z44" s="81">
        <v>6.5180102915951998</v>
      </c>
      <c r="AA44" s="78" t="s">
        <v>87</v>
      </c>
      <c r="AB44" s="78" t="s">
        <v>87</v>
      </c>
      <c r="AC44" s="86">
        <v>273.16064808414632</v>
      </c>
      <c r="AD44" s="86">
        <v>262.10806417719095</v>
      </c>
      <c r="AE44" s="81">
        <v>7845.3600606422178</v>
      </c>
      <c r="AF44" s="81">
        <v>6945.3930551453059</v>
      </c>
      <c r="AG44" s="81">
        <v>16.314603302479963</v>
      </c>
      <c r="AH44" s="87">
        <v>1</v>
      </c>
      <c r="AI44" s="87">
        <v>11</v>
      </c>
      <c r="AJ44" s="136">
        <v>1.8047127546991111</v>
      </c>
      <c r="AK44" s="134">
        <v>14.365513527404925</v>
      </c>
      <c r="AL44" s="136">
        <v>43.147794424448243</v>
      </c>
      <c r="AM44" s="134">
        <v>21.1</v>
      </c>
      <c r="AN44" s="134">
        <v>4.8</v>
      </c>
      <c r="AO44" s="136">
        <v>98.144999999999996</v>
      </c>
      <c r="AP44" s="136">
        <v>91.481999999999999</v>
      </c>
      <c r="AQ44" s="134">
        <v>67.197017365091995</v>
      </c>
      <c r="AR44" s="134">
        <v>30.204030907733902</v>
      </c>
      <c r="AS44" s="142">
        <v>33.700000000000003</v>
      </c>
      <c r="AT44" s="142">
        <v>55.8</v>
      </c>
      <c r="AU44" s="134">
        <v>13.8</v>
      </c>
      <c r="AV44" s="134">
        <v>7.2</v>
      </c>
      <c r="AW44" s="136">
        <v>88.84</v>
      </c>
      <c r="AX44" s="136">
        <v>84.649000000000001</v>
      </c>
      <c r="AY44" s="134">
        <v>75.886975628494596</v>
      </c>
      <c r="AZ44" s="134">
        <v>40.637364421608403</v>
      </c>
      <c r="BA44" s="141">
        <v>70.099999999999994</v>
      </c>
      <c r="BB44" s="141">
        <v>73.400000000000006</v>
      </c>
      <c r="BC44" s="137">
        <v>12</v>
      </c>
      <c r="BD44" s="137">
        <v>5.2</v>
      </c>
      <c r="BE44" s="145">
        <v>101.251</v>
      </c>
      <c r="BF44" s="145">
        <v>101.976</v>
      </c>
      <c r="BG44" s="137">
        <v>76.7489115416261</v>
      </c>
      <c r="BH44" s="137">
        <v>27.359450509026601</v>
      </c>
      <c r="BI44" s="146">
        <v>70.5</v>
      </c>
      <c r="BJ44" s="146">
        <v>68.099999999999994</v>
      </c>
      <c r="BK44" s="134">
        <v>10.1</v>
      </c>
      <c r="BL44" s="134">
        <v>97.958500844414203</v>
      </c>
      <c r="BM44" s="136">
        <v>91.2</v>
      </c>
      <c r="BN44" s="6">
        <v>0.79600000000000004</v>
      </c>
      <c r="BO44" s="6">
        <v>0.39900000000000002</v>
      </c>
      <c r="BP44" s="6">
        <v>0.82199999999999995</v>
      </c>
      <c r="BQ44" s="6">
        <v>0.86399999999999999</v>
      </c>
      <c r="BR44" s="6">
        <v>4.7E-2</v>
      </c>
      <c r="BS44" s="6">
        <v>0.20100000000000001</v>
      </c>
      <c r="BT44" s="6">
        <v>0.81</v>
      </c>
      <c r="BU44" s="6">
        <v>0.627</v>
      </c>
      <c r="BV44" s="6">
        <v>0.79400000000000004</v>
      </c>
      <c r="BW44" s="6">
        <v>0.86299999999999999</v>
      </c>
      <c r="BX44" s="6">
        <v>0.77900000000000003</v>
      </c>
      <c r="BY44" s="6">
        <v>0.59199999999999997</v>
      </c>
      <c r="BZ44" s="6">
        <v>0.89500000000000002</v>
      </c>
      <c r="CA44" s="6">
        <v>0.83499999999999996</v>
      </c>
      <c r="CB44" s="6">
        <v>0.82199999999999995</v>
      </c>
      <c r="CC44" s="6">
        <v>0.67300000000000004</v>
      </c>
      <c r="CD44" s="6">
        <v>0.34699999999999998</v>
      </c>
      <c r="CE44" s="7">
        <v>8.5</v>
      </c>
      <c r="CF44" s="108">
        <v>0.7735272988505747</v>
      </c>
      <c r="CG44" s="6">
        <v>0.627</v>
      </c>
      <c r="CH44" s="6">
        <v>0.40100000000000002</v>
      </c>
      <c r="CI44" s="6">
        <v>0.83499999999999996</v>
      </c>
      <c r="CJ44" s="6">
        <v>0.56399999999999995</v>
      </c>
      <c r="CK44" s="6">
        <v>0.63</v>
      </c>
      <c r="CL44" s="6">
        <v>0.32800000000000001</v>
      </c>
      <c r="CM44" s="6">
        <v>0.157</v>
      </c>
      <c r="CN44" s="6">
        <v>6.3E-2</v>
      </c>
      <c r="CO44" s="6">
        <v>0.49199999999999999</v>
      </c>
      <c r="CP44" s="6">
        <v>0.38600000000000001</v>
      </c>
      <c r="CQ44" s="6">
        <v>0.77200000000000002</v>
      </c>
      <c r="CR44" s="6">
        <v>0.46500000000000002</v>
      </c>
      <c r="CS44" s="6">
        <v>0.56599999999999995</v>
      </c>
      <c r="CT44" s="6">
        <v>0.72399999999999998</v>
      </c>
      <c r="CU44" s="6">
        <v>0.61</v>
      </c>
      <c r="CV44" s="6">
        <v>0.77400000000000002</v>
      </c>
      <c r="CW44" s="134">
        <v>33.051781120000001</v>
      </c>
      <c r="CX44" s="134">
        <v>26.698494310000001</v>
      </c>
      <c r="CY44" s="134">
        <v>34.924715390000003</v>
      </c>
      <c r="CZ44" s="134">
        <v>5.3250091810000004</v>
      </c>
      <c r="DA44" s="134">
        <v>39.6</v>
      </c>
      <c r="DB44" s="134">
        <v>15.5</v>
      </c>
      <c r="DC44" s="134">
        <v>31.1</v>
      </c>
      <c r="DD44" s="134">
        <v>13.8</v>
      </c>
      <c r="DE44" s="142">
        <v>77.7</v>
      </c>
      <c r="DF44" s="142">
        <v>32.1</v>
      </c>
      <c r="DG44" s="142">
        <v>5.2</v>
      </c>
      <c r="DH44" s="142">
        <v>21.3</v>
      </c>
      <c r="DI44" s="142">
        <v>93.8</v>
      </c>
      <c r="DJ44" s="142">
        <v>42.3</v>
      </c>
      <c r="DK44" s="142">
        <v>5.9</v>
      </c>
      <c r="DL44" s="142">
        <v>38.4</v>
      </c>
      <c r="DM44" s="345">
        <v>10</v>
      </c>
      <c r="DN44" s="345">
        <v>8</v>
      </c>
      <c r="DO44" s="346">
        <v>4.1426736815941001E-2</v>
      </c>
      <c r="DP44" s="346">
        <v>2.2266135990425599E-2</v>
      </c>
      <c r="DQ44" s="346">
        <v>2.3980815347721798</v>
      </c>
      <c r="DR44" s="346">
        <v>1.4787430683918701</v>
      </c>
      <c r="DS44" s="347">
        <v>85.131894484412499</v>
      </c>
      <c r="DT44" s="347">
        <v>90.018484288354898</v>
      </c>
      <c r="DU44" s="347">
        <v>1.72749492522474</v>
      </c>
      <c r="DV44" s="347">
        <v>1.50574744635253</v>
      </c>
      <c r="DW44" s="347">
        <v>4.2499008647504199</v>
      </c>
      <c r="DX44" s="347">
        <v>6.9092772584384097</v>
      </c>
      <c r="DY44" s="134">
        <v>47.474747474747502</v>
      </c>
      <c r="DZ44" s="134">
        <v>37.843551797040199</v>
      </c>
      <c r="EA44" s="134">
        <v>100</v>
      </c>
      <c r="EB44" s="134">
        <v>90</v>
      </c>
      <c r="EC44" s="134">
        <v>100</v>
      </c>
      <c r="ED44" s="134">
        <v>100</v>
      </c>
      <c r="EE44" s="134">
        <v>85</v>
      </c>
      <c r="EF44" s="134">
        <v>25</v>
      </c>
      <c r="EG44" s="134">
        <v>100</v>
      </c>
      <c r="EH44" s="134">
        <v>70</v>
      </c>
      <c r="EI44" s="134">
        <v>100</v>
      </c>
      <c r="EJ44" s="134">
        <v>20</v>
      </c>
      <c r="EK44" s="134">
        <v>0</v>
      </c>
      <c r="EL44" s="134">
        <v>95</v>
      </c>
      <c r="EM44" s="134">
        <v>15</v>
      </c>
      <c r="EN44" s="134">
        <v>66.666666666666657</v>
      </c>
      <c r="EO44" s="134">
        <v>100</v>
      </c>
      <c r="EP44" s="134">
        <v>0</v>
      </c>
      <c r="EQ44" s="134">
        <v>66.666666666666657</v>
      </c>
      <c r="ER44" s="134">
        <v>66.666666666666657</v>
      </c>
      <c r="ES44" s="142">
        <v>71.666666666666671</v>
      </c>
      <c r="ET44" s="141">
        <v>21.666666666666668</v>
      </c>
      <c r="EU44" s="348" t="s">
        <v>87</v>
      </c>
      <c r="EV44" s="348" t="s">
        <v>87</v>
      </c>
      <c r="EW44" s="349">
        <v>67.2</v>
      </c>
      <c r="EX44" s="134">
        <v>41.543026709999999</v>
      </c>
      <c r="EY44" s="134">
        <v>28.25585229</v>
      </c>
      <c r="EZ44" s="134">
        <v>22.0903396</v>
      </c>
      <c r="FA44" s="134">
        <v>8.1107814050000009</v>
      </c>
      <c r="FB44" s="134">
        <v>45</v>
      </c>
      <c r="FC44" s="134">
        <v>27</v>
      </c>
      <c r="FD44" s="134">
        <v>17.8</v>
      </c>
      <c r="FE44" s="134">
        <v>10.1</v>
      </c>
      <c r="FF44" s="142">
        <v>94.8</v>
      </c>
      <c r="FG44" s="142">
        <v>78.2</v>
      </c>
      <c r="FH44" s="142">
        <v>18.3</v>
      </c>
      <c r="FI44" s="142">
        <v>58.9</v>
      </c>
      <c r="FJ44" s="142">
        <v>98.8</v>
      </c>
      <c r="FK44" s="142">
        <v>79.5</v>
      </c>
      <c r="FL44" s="142">
        <v>22.7</v>
      </c>
      <c r="FM44" s="142">
        <v>57.4</v>
      </c>
      <c r="FN44" s="383">
        <v>81</v>
      </c>
      <c r="FO44" s="383">
        <v>49</v>
      </c>
      <c r="FP44" s="368">
        <v>0.28521126760563398</v>
      </c>
      <c r="FQ44" s="368">
        <v>0.11367327054238401</v>
      </c>
      <c r="FR44" s="368">
        <v>3.7037037037037002</v>
      </c>
      <c r="FS44" s="368">
        <v>1.99025182778229</v>
      </c>
      <c r="FT44" s="134">
        <v>76.360310928212201</v>
      </c>
      <c r="FU44" s="134">
        <v>80.016246953696196</v>
      </c>
      <c r="FV44" s="134">
        <v>7.7007042253521103</v>
      </c>
      <c r="FW44" s="134">
        <v>5.7115018790887602</v>
      </c>
      <c r="FX44" s="134">
        <v>5.0786351713675604</v>
      </c>
      <c r="FY44" s="134">
        <v>8.6605859248711994</v>
      </c>
      <c r="FZ44" s="134">
        <v>41.414141414141397</v>
      </c>
      <c r="GA44" s="134">
        <v>32.980972515856202</v>
      </c>
      <c r="GB44" s="134">
        <v>100</v>
      </c>
      <c r="GC44" s="134">
        <v>95</v>
      </c>
      <c r="GD44" s="134">
        <v>100</v>
      </c>
      <c r="GE44" s="134">
        <v>100</v>
      </c>
      <c r="GF44" s="134">
        <v>90</v>
      </c>
      <c r="GG44" s="134">
        <v>25</v>
      </c>
      <c r="GH44" s="134">
        <v>100</v>
      </c>
      <c r="GI44" s="134">
        <v>85</v>
      </c>
      <c r="GJ44" s="134">
        <v>0</v>
      </c>
      <c r="GK44" s="134">
        <v>20</v>
      </c>
      <c r="GL44" s="134">
        <v>0</v>
      </c>
      <c r="GM44" s="134">
        <v>90</v>
      </c>
      <c r="GN44" s="134">
        <v>20</v>
      </c>
      <c r="GO44" s="134">
        <v>75</v>
      </c>
      <c r="GP44" s="134">
        <v>0</v>
      </c>
      <c r="GQ44" s="134">
        <v>0</v>
      </c>
      <c r="GR44" s="134">
        <v>25</v>
      </c>
      <c r="GS44" s="134">
        <v>75</v>
      </c>
      <c r="GT44" s="142">
        <v>72.131147540983605</v>
      </c>
      <c r="GU44" s="142">
        <v>21.311475409836063</v>
      </c>
      <c r="GV44" s="385" t="s">
        <v>87</v>
      </c>
      <c r="GW44" s="134">
        <v>61.8</v>
      </c>
      <c r="GX44" s="146">
        <v>54.609544470000003</v>
      </c>
      <c r="GY44" s="146">
        <v>21.041214750000002</v>
      </c>
      <c r="GZ44" s="146">
        <v>19.387201739999998</v>
      </c>
      <c r="HA44" s="146">
        <v>4.9620390460000001</v>
      </c>
      <c r="HB44" s="148">
        <v>55.4</v>
      </c>
      <c r="HC44" s="148">
        <v>18.2</v>
      </c>
      <c r="HD44" s="148">
        <v>17</v>
      </c>
      <c r="HE44" s="148">
        <v>9.4</v>
      </c>
      <c r="HF44" s="142">
        <v>97.2</v>
      </c>
      <c r="HG44" s="142">
        <v>58.7</v>
      </c>
      <c r="HH44" s="142">
        <v>10.1</v>
      </c>
      <c r="HI44" s="142">
        <v>49.5</v>
      </c>
      <c r="HJ44" s="142">
        <v>96.6</v>
      </c>
      <c r="HK44" s="142">
        <v>60.7</v>
      </c>
      <c r="HL44" s="142">
        <v>3.7</v>
      </c>
      <c r="HM44" s="142">
        <v>37.799999999999997</v>
      </c>
      <c r="HN44" s="149">
        <v>44</v>
      </c>
      <c r="HO44" s="149">
        <v>16</v>
      </c>
      <c r="HP44" s="390">
        <v>0.24827897528495699</v>
      </c>
      <c r="HQ44" s="390">
        <v>7.2375265752928894E-2</v>
      </c>
      <c r="HR44" s="390">
        <v>2.8571428571428599</v>
      </c>
      <c r="HS44" s="390">
        <v>1.3344453711426201</v>
      </c>
      <c r="HT44" s="148">
        <v>84.480519480519504</v>
      </c>
      <c r="HU44" s="148">
        <v>90.992493744787296</v>
      </c>
      <c r="HV44" s="148">
        <v>8.6897641349734798</v>
      </c>
      <c r="HW44" s="148">
        <v>5.4236214773601104</v>
      </c>
      <c r="HX44" s="148">
        <v>8.7780671692940402</v>
      </c>
      <c r="HY44" s="148">
        <v>9.4631275034056497</v>
      </c>
      <c r="HZ44" s="137">
        <v>41.414141414141397</v>
      </c>
      <c r="IA44" s="137">
        <v>31.501057082452402</v>
      </c>
      <c r="IB44" s="134">
        <v>100</v>
      </c>
      <c r="IC44" s="134">
        <v>5</v>
      </c>
      <c r="ID44" s="134">
        <v>0</v>
      </c>
      <c r="IE44" s="134">
        <v>100</v>
      </c>
      <c r="IF44" s="134">
        <v>85</v>
      </c>
      <c r="IG44" s="134">
        <v>20</v>
      </c>
      <c r="IH44" s="134">
        <v>100</v>
      </c>
      <c r="II44" s="134">
        <v>65</v>
      </c>
      <c r="IJ44" s="134">
        <v>5</v>
      </c>
      <c r="IK44" s="134">
        <v>20</v>
      </c>
      <c r="IL44" s="134">
        <v>0</v>
      </c>
      <c r="IM44" s="134">
        <v>95</v>
      </c>
      <c r="IN44" s="134">
        <v>25</v>
      </c>
      <c r="IO44" s="134">
        <v>60</v>
      </c>
      <c r="IP44" s="134">
        <v>20</v>
      </c>
      <c r="IQ44" s="134">
        <v>0</v>
      </c>
      <c r="IR44" s="134">
        <v>40</v>
      </c>
      <c r="IS44" s="134">
        <v>60</v>
      </c>
      <c r="IT44" s="142">
        <v>72.131147540983605</v>
      </c>
      <c r="IU44" s="134">
        <v>21.311475409836063</v>
      </c>
      <c r="IV44" s="392" t="s">
        <v>87</v>
      </c>
      <c r="IW44" s="137">
        <v>66.900000000000006</v>
      </c>
      <c r="IX44" s="134">
        <v>56.546826449999998</v>
      </c>
      <c r="IY44" s="134">
        <v>29.915668</v>
      </c>
      <c r="IZ44" s="134">
        <v>6.879715934</v>
      </c>
      <c r="JA44" s="134">
        <v>6.6577896140000004</v>
      </c>
      <c r="JB44" s="134">
        <v>54.8</v>
      </c>
      <c r="JC44" s="134">
        <v>26.8</v>
      </c>
      <c r="JD44" s="134">
        <v>5.8</v>
      </c>
      <c r="JE44" s="134">
        <v>12.5</v>
      </c>
      <c r="JF44" s="134">
        <v>99.5</v>
      </c>
      <c r="JG44" s="134">
        <v>89.8</v>
      </c>
      <c r="JH44" s="134">
        <v>40.6</v>
      </c>
      <c r="JI44" s="134">
        <v>71</v>
      </c>
      <c r="JJ44" s="398">
        <v>84</v>
      </c>
      <c r="JK44" s="368">
        <v>0.23153252480705599</v>
      </c>
      <c r="JL44" s="368">
        <v>5.9786476868327396</v>
      </c>
      <c r="JM44" s="368">
        <v>94.875444839857593</v>
      </c>
      <c r="JN44" s="368">
        <v>3.8726571113561201</v>
      </c>
      <c r="JO44" s="134">
        <v>15.3064102299538</v>
      </c>
      <c r="JP44" s="134">
        <v>34.883720930232599</v>
      </c>
      <c r="JQ44" s="134">
        <v>100</v>
      </c>
      <c r="JR44" s="134">
        <v>35</v>
      </c>
      <c r="JS44" s="134">
        <v>25</v>
      </c>
      <c r="JT44" s="134">
        <v>95</v>
      </c>
      <c r="JU44" s="134">
        <v>85</v>
      </c>
      <c r="JV44" s="134">
        <v>30</v>
      </c>
      <c r="JW44" s="134">
        <v>100</v>
      </c>
      <c r="JX44" s="134">
        <v>65</v>
      </c>
      <c r="JY44" s="134">
        <v>85</v>
      </c>
      <c r="JZ44" s="134">
        <v>15</v>
      </c>
      <c r="KA44" s="134">
        <v>5</v>
      </c>
      <c r="KB44" s="134">
        <v>95</v>
      </c>
      <c r="KC44" s="134">
        <v>55.000000000000007</v>
      </c>
      <c r="KD44" s="134">
        <v>45.454545454545453</v>
      </c>
      <c r="KE44" s="134">
        <v>18.181818181818183</v>
      </c>
      <c r="KF44" s="134">
        <v>27.27272727272727</v>
      </c>
      <c r="KG44" s="134">
        <v>36.363636363636367</v>
      </c>
      <c r="KH44" s="134">
        <v>36.363636363636367</v>
      </c>
      <c r="KI44" s="134">
        <v>73.4375</v>
      </c>
      <c r="KJ44" s="134">
        <v>20.3125</v>
      </c>
      <c r="KK44" s="348" t="s">
        <v>87</v>
      </c>
      <c r="KL44" s="348" t="s">
        <v>87</v>
      </c>
      <c r="KM44" s="349">
        <v>67.2</v>
      </c>
    </row>
    <row r="45" spans="1:299" ht="18" customHeight="1">
      <c r="A45" s="74"/>
      <c r="B45" s="75" t="s">
        <v>87</v>
      </c>
      <c r="C45" s="75" t="s">
        <v>87</v>
      </c>
      <c r="D45" s="76" t="s">
        <v>137</v>
      </c>
      <c r="E45" s="77" t="s">
        <v>36</v>
      </c>
      <c r="F45" s="78" t="s">
        <v>87</v>
      </c>
      <c r="G45" s="78" t="s">
        <v>87</v>
      </c>
      <c r="H45" s="78" t="s">
        <v>87</v>
      </c>
      <c r="I45" s="78" t="s">
        <v>87</v>
      </c>
      <c r="J45" s="78" t="s">
        <v>87</v>
      </c>
      <c r="K45" s="78" t="s">
        <v>87</v>
      </c>
      <c r="L45" s="78" t="s">
        <v>87</v>
      </c>
      <c r="M45" s="79">
        <v>728276</v>
      </c>
      <c r="N45" s="80">
        <v>96.9</v>
      </c>
      <c r="O45" s="80">
        <v>59.6</v>
      </c>
      <c r="P45" s="81">
        <v>96.658000000000001</v>
      </c>
      <c r="Q45" s="81">
        <v>94.653000000000006</v>
      </c>
      <c r="R45" s="80">
        <v>11.101355965271681</v>
      </c>
      <c r="S45" s="80">
        <v>3.8240171690566775</v>
      </c>
      <c r="T45" s="82">
        <v>14.925373134328357</v>
      </c>
      <c r="U45" s="82">
        <v>447.10271378579</v>
      </c>
      <c r="V45" s="81">
        <v>348.40742318985201</v>
      </c>
      <c r="W45" s="81">
        <v>59.5</v>
      </c>
      <c r="X45" s="80">
        <v>65.400000000000006</v>
      </c>
      <c r="Y45" s="81">
        <v>29.007633587786302</v>
      </c>
      <c r="Z45" s="81">
        <v>9.4155844155844193</v>
      </c>
      <c r="AA45" s="78" t="s">
        <v>87</v>
      </c>
      <c r="AB45" s="78" t="s">
        <v>87</v>
      </c>
      <c r="AC45" s="86">
        <v>310.40434693957559</v>
      </c>
      <c r="AD45" s="86">
        <v>296.22661344022379</v>
      </c>
      <c r="AE45" s="81">
        <v>5647.170934529342</v>
      </c>
      <c r="AF45" s="81">
        <v>5839.6653773885491</v>
      </c>
      <c r="AG45" s="81">
        <v>17.301133086906614</v>
      </c>
      <c r="AH45" s="87">
        <v>1</v>
      </c>
      <c r="AI45" s="87">
        <v>3</v>
      </c>
      <c r="AJ45" s="136">
        <v>2.3342798609318445</v>
      </c>
      <c r="AK45" s="134">
        <v>5.0804914620281325</v>
      </c>
      <c r="AL45" s="136">
        <v>29.527267134987291</v>
      </c>
      <c r="AM45" s="134">
        <v>18.899999999999999</v>
      </c>
      <c r="AN45" s="134">
        <v>7.6</v>
      </c>
      <c r="AO45" s="136">
        <v>94.528999999999996</v>
      </c>
      <c r="AP45" s="136">
        <v>100.485</v>
      </c>
      <c r="AQ45" s="134">
        <v>55.4699188418193</v>
      </c>
      <c r="AR45" s="134">
        <v>28.620817767594598</v>
      </c>
      <c r="AS45" s="142">
        <v>27</v>
      </c>
      <c r="AT45" s="142">
        <v>43.3</v>
      </c>
      <c r="AU45" s="134">
        <v>13</v>
      </c>
      <c r="AV45" s="134">
        <v>5.4</v>
      </c>
      <c r="AW45" s="136">
        <v>91.766999999999996</v>
      </c>
      <c r="AX45" s="136">
        <v>79.703000000000003</v>
      </c>
      <c r="AY45" s="134">
        <v>65.702897389880306</v>
      </c>
      <c r="AZ45" s="134">
        <v>40.085586984154098</v>
      </c>
      <c r="BA45" s="141">
        <v>70.400000000000006</v>
      </c>
      <c r="BB45" s="141">
        <v>69.3</v>
      </c>
      <c r="BC45" s="137">
        <v>15.3</v>
      </c>
      <c r="BD45" s="137">
        <v>6.2</v>
      </c>
      <c r="BE45" s="145">
        <v>98.006</v>
      </c>
      <c r="BF45" s="145">
        <v>95.254000000000005</v>
      </c>
      <c r="BG45" s="137">
        <v>72.772424855845799</v>
      </c>
      <c r="BH45" s="137">
        <v>24.8818453784314</v>
      </c>
      <c r="BI45" s="146">
        <v>70.7</v>
      </c>
      <c r="BJ45" s="146">
        <v>63</v>
      </c>
      <c r="BK45" s="134">
        <v>7.2</v>
      </c>
      <c r="BL45" s="134">
        <v>93.311341838791606</v>
      </c>
      <c r="BM45" s="136">
        <v>90.9</v>
      </c>
      <c r="BN45" s="6">
        <v>0.66700000000000004</v>
      </c>
      <c r="BO45" s="6">
        <v>0.35399999999999998</v>
      </c>
      <c r="BP45" s="6">
        <v>0.77400000000000002</v>
      </c>
      <c r="BQ45" s="6">
        <v>0.82599999999999996</v>
      </c>
      <c r="BR45" s="6">
        <v>1.7999999999999999E-2</v>
      </c>
      <c r="BS45" s="6">
        <v>0.23200000000000001</v>
      </c>
      <c r="BT45" s="6">
        <v>0.78</v>
      </c>
      <c r="BU45" s="6">
        <v>0.63600000000000001</v>
      </c>
      <c r="BV45" s="6">
        <v>0.68400000000000005</v>
      </c>
      <c r="BW45" s="6">
        <v>0.75600000000000001</v>
      </c>
      <c r="BX45" s="6">
        <v>0.68700000000000006</v>
      </c>
      <c r="BY45" s="6">
        <v>0.59699999999999998</v>
      </c>
      <c r="BZ45" s="6">
        <v>0.80300000000000005</v>
      </c>
      <c r="CA45" s="6">
        <v>0.74199999999999999</v>
      </c>
      <c r="CB45" s="6">
        <v>0.79800000000000004</v>
      </c>
      <c r="CC45" s="6">
        <v>0.57299999999999995</v>
      </c>
      <c r="CD45" s="6">
        <v>0.22800000000000001</v>
      </c>
      <c r="CE45" s="7">
        <v>7.9</v>
      </c>
      <c r="CF45" s="108">
        <v>0.68939771030363362</v>
      </c>
      <c r="CG45" s="6">
        <v>0.52300000000000002</v>
      </c>
      <c r="CH45" s="6">
        <v>0.28599999999999998</v>
      </c>
      <c r="CI45" s="6">
        <v>0.77700000000000002</v>
      </c>
      <c r="CJ45" s="6">
        <v>0.49199999999999999</v>
      </c>
      <c r="CK45" s="6">
        <v>0.66700000000000004</v>
      </c>
      <c r="CL45" s="6">
        <v>0.27900000000000003</v>
      </c>
      <c r="CM45" s="6">
        <v>0.16200000000000001</v>
      </c>
      <c r="CN45" s="6">
        <v>4.5999999999999999E-2</v>
      </c>
      <c r="CO45" s="6">
        <v>0.51800000000000002</v>
      </c>
      <c r="CP45" s="6">
        <v>0.40899999999999997</v>
      </c>
      <c r="CQ45" s="6">
        <v>0.68500000000000005</v>
      </c>
      <c r="CR45" s="6">
        <v>0.434</v>
      </c>
      <c r="CS45" s="6">
        <v>0.56399999999999995</v>
      </c>
      <c r="CT45" s="6">
        <v>0.72399999999999998</v>
      </c>
      <c r="CU45" s="6">
        <v>0.59799999999999998</v>
      </c>
      <c r="CV45" s="6">
        <v>0.71699999999999997</v>
      </c>
      <c r="CW45" s="134">
        <v>22.73413897</v>
      </c>
      <c r="CX45" s="134">
        <v>23.867069489999999</v>
      </c>
      <c r="CY45" s="134">
        <v>34.441087609999997</v>
      </c>
      <c r="CZ45" s="134">
        <v>18.957703930000001</v>
      </c>
      <c r="DA45" s="134">
        <v>35.1</v>
      </c>
      <c r="DB45" s="134">
        <v>17.8</v>
      </c>
      <c r="DC45" s="134">
        <v>33</v>
      </c>
      <c r="DD45" s="134">
        <v>14.1</v>
      </c>
      <c r="DE45" s="142">
        <v>70.2</v>
      </c>
      <c r="DF45" s="142">
        <v>29.5</v>
      </c>
      <c r="DG45" s="142">
        <v>4.4000000000000004</v>
      </c>
      <c r="DH45" s="142">
        <v>23.6</v>
      </c>
      <c r="DI45" s="142">
        <v>91.9</v>
      </c>
      <c r="DJ45" s="142">
        <v>27.1</v>
      </c>
      <c r="DK45" s="142">
        <v>8.6</v>
      </c>
      <c r="DL45" s="142">
        <v>37.799999999999997</v>
      </c>
      <c r="DM45" s="345">
        <v>13</v>
      </c>
      <c r="DN45" s="345">
        <v>7</v>
      </c>
      <c r="DO45" s="346">
        <v>5.1426084892598603E-2</v>
      </c>
      <c r="DP45" s="346">
        <v>1.8967619563744799E-2</v>
      </c>
      <c r="DQ45" s="346">
        <v>16.883116883116902</v>
      </c>
      <c r="DR45" s="346">
        <v>7.2916666666666696</v>
      </c>
      <c r="DS45" s="347">
        <v>90.909090909090907</v>
      </c>
      <c r="DT45" s="347">
        <v>89.5833333333333</v>
      </c>
      <c r="DU45" s="347">
        <v>0.30460065667154601</v>
      </c>
      <c r="DV45" s="347">
        <v>0.26012735401707099</v>
      </c>
      <c r="DW45" s="347">
        <v>7.3284229558977101</v>
      </c>
      <c r="DX45" s="347">
        <v>10.5969243221368</v>
      </c>
      <c r="DY45" s="134">
        <v>52.380952380952401</v>
      </c>
      <c r="DZ45" s="134">
        <v>48.015873015872998</v>
      </c>
      <c r="EA45" s="134">
        <v>100</v>
      </c>
      <c r="EB45" s="134">
        <v>93.333333333333329</v>
      </c>
      <c r="EC45" s="134">
        <v>100</v>
      </c>
      <c r="ED45" s="134">
        <v>83.333333333333343</v>
      </c>
      <c r="EE45" s="134">
        <v>96.666666666666671</v>
      </c>
      <c r="EF45" s="134">
        <v>66.666666666666657</v>
      </c>
      <c r="EG45" s="134">
        <v>100</v>
      </c>
      <c r="EH45" s="134">
        <v>86.666666666666671</v>
      </c>
      <c r="EI45" s="134">
        <v>96.666666666666671</v>
      </c>
      <c r="EJ45" s="134">
        <v>70</v>
      </c>
      <c r="EK45" s="134">
        <v>26.666666666666668</v>
      </c>
      <c r="EL45" s="134">
        <v>80</v>
      </c>
      <c r="EM45" s="134">
        <v>16.666666666666664</v>
      </c>
      <c r="EN45" s="134">
        <v>60</v>
      </c>
      <c r="EO45" s="134">
        <v>100</v>
      </c>
      <c r="EP45" s="134">
        <v>40</v>
      </c>
      <c r="EQ45" s="134">
        <v>20</v>
      </c>
      <c r="ER45" s="134">
        <v>20</v>
      </c>
      <c r="ES45" s="142">
        <v>41.666666666666671</v>
      </c>
      <c r="ET45" s="141">
        <v>41.666666666666671</v>
      </c>
      <c r="EU45" s="348" t="s">
        <v>87</v>
      </c>
      <c r="EV45" s="348" t="s">
        <v>87</v>
      </c>
      <c r="EW45" s="349">
        <v>42.3</v>
      </c>
      <c r="EX45" s="134">
        <v>43.077873920000002</v>
      </c>
      <c r="EY45" s="134">
        <v>25.525339930000001</v>
      </c>
      <c r="EZ45" s="134">
        <v>18.170580959999999</v>
      </c>
      <c r="FA45" s="134">
        <v>13.22620519</v>
      </c>
      <c r="FB45" s="134">
        <v>44.2</v>
      </c>
      <c r="FC45" s="134">
        <v>26.3</v>
      </c>
      <c r="FD45" s="134">
        <v>20.8</v>
      </c>
      <c r="FE45" s="134">
        <v>8.6999999999999993</v>
      </c>
      <c r="FF45" s="142">
        <v>97</v>
      </c>
      <c r="FG45" s="142">
        <v>68.3</v>
      </c>
      <c r="FH45" s="142">
        <v>17</v>
      </c>
      <c r="FI45" s="142">
        <v>50.9</v>
      </c>
      <c r="FJ45" s="142">
        <v>94.9</v>
      </c>
      <c r="FK45" s="142">
        <v>73</v>
      </c>
      <c r="FL45" s="142">
        <v>20.100000000000001</v>
      </c>
      <c r="FM45" s="142">
        <v>53.6</v>
      </c>
      <c r="FN45" s="383">
        <v>61</v>
      </c>
      <c r="FO45" s="383">
        <v>50</v>
      </c>
      <c r="FP45" s="368">
        <v>0.33866311347990202</v>
      </c>
      <c r="FQ45" s="368">
        <v>0.17564197140548701</v>
      </c>
      <c r="FR45" s="368">
        <v>5.1520270270270299</v>
      </c>
      <c r="FS45" s="368">
        <v>3.9154267815191899</v>
      </c>
      <c r="FT45" s="134">
        <v>82.010135135135101</v>
      </c>
      <c r="FU45" s="134">
        <v>83.946750195771301</v>
      </c>
      <c r="FV45" s="134">
        <v>6.5733955141017102</v>
      </c>
      <c r="FW45" s="134">
        <v>4.4858959496961397</v>
      </c>
      <c r="FX45" s="134">
        <v>6.0235053367065898</v>
      </c>
      <c r="FY45" s="134">
        <v>10.188926136018701</v>
      </c>
      <c r="FZ45" s="134">
        <v>41.904761904761898</v>
      </c>
      <c r="GA45" s="134">
        <v>38.095238095238102</v>
      </c>
      <c r="GB45" s="134">
        <v>100</v>
      </c>
      <c r="GC45" s="134">
        <v>93.333333333333329</v>
      </c>
      <c r="GD45" s="134">
        <v>96.666666666666671</v>
      </c>
      <c r="GE45" s="134">
        <v>86.666666666666671</v>
      </c>
      <c r="GF45" s="134">
        <v>86.666666666666671</v>
      </c>
      <c r="GG45" s="134">
        <v>53.333333333333336</v>
      </c>
      <c r="GH45" s="134">
        <v>100</v>
      </c>
      <c r="GI45" s="134">
        <v>96.666666666666671</v>
      </c>
      <c r="GJ45" s="134">
        <v>3.3333333333333335</v>
      </c>
      <c r="GK45" s="134">
        <v>40</v>
      </c>
      <c r="GL45" s="134">
        <v>26.666666666666668</v>
      </c>
      <c r="GM45" s="134">
        <v>76.666666666666671</v>
      </c>
      <c r="GN45" s="134">
        <v>16.666666666666664</v>
      </c>
      <c r="GO45" s="134">
        <v>40</v>
      </c>
      <c r="GP45" s="134">
        <v>0</v>
      </c>
      <c r="GQ45" s="134">
        <v>40</v>
      </c>
      <c r="GR45" s="134">
        <v>20</v>
      </c>
      <c r="GS45" s="134">
        <v>20</v>
      </c>
      <c r="GT45" s="142">
        <v>44.26229508196721</v>
      </c>
      <c r="GU45" s="142">
        <v>44.26229508196721</v>
      </c>
      <c r="GV45" s="385" t="s">
        <v>87</v>
      </c>
      <c r="GW45" s="134">
        <v>49.6</v>
      </c>
      <c r="GX45" s="146">
        <v>51.414027150000003</v>
      </c>
      <c r="GY45" s="146">
        <v>19.739819000000001</v>
      </c>
      <c r="GZ45" s="146">
        <v>15.554298640000001</v>
      </c>
      <c r="HA45" s="146">
        <v>13.291855200000001</v>
      </c>
      <c r="HB45" s="148">
        <v>56.5</v>
      </c>
      <c r="HC45" s="148">
        <v>19.8</v>
      </c>
      <c r="HD45" s="148">
        <v>17.7</v>
      </c>
      <c r="HE45" s="148">
        <v>6</v>
      </c>
      <c r="HF45" s="142">
        <v>98.3</v>
      </c>
      <c r="HG45" s="142">
        <v>50.9</v>
      </c>
      <c r="HH45" s="142">
        <v>4.5</v>
      </c>
      <c r="HI45" s="142">
        <v>59.6</v>
      </c>
      <c r="HJ45" s="142">
        <v>92.9</v>
      </c>
      <c r="HK45" s="142">
        <v>44.2</v>
      </c>
      <c r="HL45" s="142">
        <v>5.7</v>
      </c>
      <c r="HM45" s="142">
        <v>46.6</v>
      </c>
      <c r="HN45" s="149">
        <v>20</v>
      </c>
      <c r="HO45" s="149">
        <v>6</v>
      </c>
      <c r="HP45" s="390">
        <v>0.182932406475807</v>
      </c>
      <c r="HQ45" s="390">
        <v>4.00186753818449E-2</v>
      </c>
      <c r="HR45" s="390">
        <v>2.2701475595913698</v>
      </c>
      <c r="HS45" s="390">
        <v>0.90909090909090895</v>
      </c>
      <c r="HT45" s="148">
        <v>90.351872871736703</v>
      </c>
      <c r="HU45" s="148">
        <v>94.545454545454504</v>
      </c>
      <c r="HV45" s="148">
        <v>8.0581725052593107</v>
      </c>
      <c r="HW45" s="148">
        <v>4.40205429200293</v>
      </c>
      <c r="HX45" s="148">
        <v>10.288296678873101</v>
      </c>
      <c r="HY45" s="148">
        <v>11.391393790506999</v>
      </c>
      <c r="HZ45" s="137">
        <v>45.238095238095198</v>
      </c>
      <c r="IA45" s="137">
        <v>38.492063492063501</v>
      </c>
      <c r="IB45" s="134">
        <v>100</v>
      </c>
      <c r="IC45" s="134">
        <v>6.666666666666667</v>
      </c>
      <c r="ID45" s="134">
        <v>6.666666666666667</v>
      </c>
      <c r="IE45" s="134">
        <v>93.333333333333329</v>
      </c>
      <c r="IF45" s="134">
        <v>90</v>
      </c>
      <c r="IG45" s="134">
        <v>70</v>
      </c>
      <c r="IH45" s="134">
        <v>96.666666666666671</v>
      </c>
      <c r="II45" s="134">
        <v>62.068965517241381</v>
      </c>
      <c r="IJ45" s="134">
        <v>24.137931034482758</v>
      </c>
      <c r="IK45" s="134">
        <v>34.482758620689658</v>
      </c>
      <c r="IL45" s="134">
        <v>20.689655172413794</v>
      </c>
      <c r="IM45" s="134">
        <v>86.206896551724128</v>
      </c>
      <c r="IN45" s="134">
        <v>60</v>
      </c>
      <c r="IO45" s="134">
        <v>88.888888888888886</v>
      </c>
      <c r="IP45" s="134">
        <v>11.111111111111111</v>
      </c>
      <c r="IQ45" s="134">
        <v>16.666666666666664</v>
      </c>
      <c r="IR45" s="134">
        <v>88.888888888888886</v>
      </c>
      <c r="IS45" s="134">
        <v>66.666666666666657</v>
      </c>
      <c r="IT45" s="142">
        <v>44.26229508196721</v>
      </c>
      <c r="IU45" s="134">
        <v>44.26229508196721</v>
      </c>
      <c r="IV45" s="392" t="s">
        <v>87</v>
      </c>
      <c r="IW45" s="137">
        <v>46.3</v>
      </c>
      <c r="IX45" s="134">
        <v>54.873646209999997</v>
      </c>
      <c r="IY45" s="134">
        <v>21.3898917</v>
      </c>
      <c r="IZ45" s="134">
        <v>4.5126353789999998</v>
      </c>
      <c r="JA45" s="134">
        <v>19.223826710000001</v>
      </c>
      <c r="JB45" s="134">
        <v>57.3</v>
      </c>
      <c r="JC45" s="134">
        <v>29.1</v>
      </c>
      <c r="JD45" s="134">
        <v>5.4</v>
      </c>
      <c r="JE45" s="134">
        <v>8.3000000000000007</v>
      </c>
      <c r="JF45" s="134">
        <v>98</v>
      </c>
      <c r="JG45" s="134">
        <v>90.5</v>
      </c>
      <c r="JH45" s="134">
        <v>39.1</v>
      </c>
      <c r="JI45" s="134">
        <v>82.6</v>
      </c>
      <c r="JJ45" s="398">
        <v>42</v>
      </c>
      <c r="JK45" s="368">
        <v>0.23781212841854901</v>
      </c>
      <c r="JL45" s="368">
        <v>5.6833558863328797</v>
      </c>
      <c r="JM45" s="368">
        <v>96.481732070365396</v>
      </c>
      <c r="JN45" s="368">
        <v>4.1843610214597096</v>
      </c>
      <c r="JO45" s="134">
        <v>16.3961958721166</v>
      </c>
      <c r="JP45" s="134">
        <v>38.8888888888889</v>
      </c>
      <c r="JQ45" s="134">
        <v>100</v>
      </c>
      <c r="JR45" s="134">
        <v>100</v>
      </c>
      <c r="JS45" s="134">
        <v>73.333333333333329</v>
      </c>
      <c r="JT45" s="134">
        <v>26.666666666666668</v>
      </c>
      <c r="JU45" s="134">
        <v>93.333333333333329</v>
      </c>
      <c r="JV45" s="134">
        <v>60</v>
      </c>
      <c r="JW45" s="134">
        <v>100</v>
      </c>
      <c r="JX45" s="134">
        <v>40</v>
      </c>
      <c r="JY45" s="134">
        <v>0</v>
      </c>
      <c r="JZ45" s="134">
        <v>36.666666666666664</v>
      </c>
      <c r="KA45" s="134">
        <v>16.666666666666664</v>
      </c>
      <c r="KB45" s="134">
        <v>50</v>
      </c>
      <c r="KC45" s="134">
        <v>73.333333333333329</v>
      </c>
      <c r="KD45" s="134">
        <v>68.181818181818173</v>
      </c>
      <c r="KE45" s="134">
        <v>9.0909090909090917</v>
      </c>
      <c r="KF45" s="134">
        <v>36.363636363636367</v>
      </c>
      <c r="KG45" s="134">
        <v>81.818181818181827</v>
      </c>
      <c r="KH45" s="134">
        <v>72.727272727272734</v>
      </c>
      <c r="KI45" s="134">
        <v>54.6875</v>
      </c>
      <c r="KJ45" s="134">
        <v>54.6875</v>
      </c>
      <c r="KK45" s="348" t="s">
        <v>87</v>
      </c>
      <c r="KL45" s="348" t="s">
        <v>87</v>
      </c>
      <c r="KM45" s="349">
        <v>42.3</v>
      </c>
    </row>
    <row r="46" spans="1:299" ht="18" customHeight="1">
      <c r="A46" s="74"/>
      <c r="B46" s="75" t="s">
        <v>87</v>
      </c>
      <c r="C46" s="75" t="s">
        <v>87</v>
      </c>
      <c r="D46" s="76" t="s">
        <v>138</v>
      </c>
      <c r="E46" s="77" t="s">
        <v>37</v>
      </c>
      <c r="F46" s="78" t="s">
        <v>87</v>
      </c>
      <c r="G46" s="78" t="s">
        <v>87</v>
      </c>
      <c r="H46" s="78" t="s">
        <v>87</v>
      </c>
      <c r="I46" s="78" t="s">
        <v>87</v>
      </c>
      <c r="J46" s="78" t="s">
        <v>87</v>
      </c>
      <c r="K46" s="78" t="s">
        <v>87</v>
      </c>
      <c r="L46" s="78" t="s">
        <v>87</v>
      </c>
      <c r="M46" s="79">
        <v>5101556</v>
      </c>
      <c r="N46" s="80">
        <v>93.9</v>
      </c>
      <c r="O46" s="80">
        <v>57.5</v>
      </c>
      <c r="P46" s="81">
        <v>106.682</v>
      </c>
      <c r="Q46" s="81">
        <v>108.111</v>
      </c>
      <c r="R46" s="80">
        <v>10.354724342981484</v>
      </c>
      <c r="S46" s="80">
        <v>5.620064154270386</v>
      </c>
      <c r="T46" s="82">
        <v>15.974788497251872</v>
      </c>
      <c r="U46" s="82">
        <v>475.66787991942698</v>
      </c>
      <c r="V46" s="81">
        <v>351.41324886813402</v>
      </c>
      <c r="W46" s="85" t="s">
        <v>88</v>
      </c>
      <c r="X46" s="88" t="s">
        <v>88</v>
      </c>
      <c r="Y46" s="81">
        <v>31.887201735357898</v>
      </c>
      <c r="Z46" s="81">
        <v>9.3056211620217297</v>
      </c>
      <c r="AA46" s="78" t="s">
        <v>87</v>
      </c>
      <c r="AB46" s="78" t="s">
        <v>87</v>
      </c>
      <c r="AC46" s="86">
        <v>320.1811686674385</v>
      </c>
      <c r="AD46" s="86">
        <v>276.24569503433196</v>
      </c>
      <c r="AE46" s="81">
        <v>7473.6520767457005</v>
      </c>
      <c r="AF46" s="81">
        <v>7155.3951345235182</v>
      </c>
      <c r="AG46" s="81">
        <v>17.720083833246171</v>
      </c>
      <c r="AH46" s="87">
        <v>2</v>
      </c>
      <c r="AI46" s="87">
        <v>31</v>
      </c>
      <c r="AJ46" s="136">
        <v>1.8229732262078473</v>
      </c>
      <c r="AK46" s="134">
        <v>15.661888255269568</v>
      </c>
      <c r="AL46" s="136">
        <v>44.074396125417429</v>
      </c>
      <c r="AM46" s="134">
        <v>21.3</v>
      </c>
      <c r="AN46" s="134">
        <v>6.4</v>
      </c>
      <c r="AO46" s="136">
        <v>103.96599999999999</v>
      </c>
      <c r="AP46" s="136">
        <v>113.738</v>
      </c>
      <c r="AQ46" s="134">
        <v>68.968902703738607</v>
      </c>
      <c r="AR46" s="134">
        <v>30.2980324482571</v>
      </c>
      <c r="AS46" s="143" t="s">
        <v>88</v>
      </c>
      <c r="AT46" s="143" t="s">
        <v>88</v>
      </c>
      <c r="AU46" s="134">
        <v>13.1</v>
      </c>
      <c r="AV46" s="134">
        <v>7.8</v>
      </c>
      <c r="AW46" s="136">
        <v>103.601</v>
      </c>
      <c r="AX46" s="136">
        <v>105.708</v>
      </c>
      <c r="AY46" s="134">
        <v>76.526007153254298</v>
      </c>
      <c r="AZ46" s="134">
        <v>45.020099468541801</v>
      </c>
      <c r="BA46" s="143" t="s">
        <v>88</v>
      </c>
      <c r="BB46" s="143" t="s">
        <v>88</v>
      </c>
      <c r="BC46" s="137">
        <v>10.9</v>
      </c>
      <c r="BD46" s="137">
        <v>4.7</v>
      </c>
      <c r="BE46" s="145">
        <v>97.370999999999995</v>
      </c>
      <c r="BF46" s="145">
        <v>99.156999999999996</v>
      </c>
      <c r="BG46" s="137">
        <v>70.176823145603805</v>
      </c>
      <c r="BH46" s="137">
        <v>26.195996495241701</v>
      </c>
      <c r="BI46" s="147" t="s">
        <v>88</v>
      </c>
      <c r="BJ46" s="147" t="s">
        <v>88</v>
      </c>
      <c r="BK46" s="134">
        <v>12</v>
      </c>
      <c r="BL46" s="134">
        <v>100.751533238951</v>
      </c>
      <c r="BM46" s="151" t="s">
        <v>88</v>
      </c>
      <c r="BN46" s="6">
        <v>0.82799999999999996</v>
      </c>
      <c r="BO46" s="6">
        <v>0.432</v>
      </c>
      <c r="BP46" s="6">
        <v>0.81899999999999995</v>
      </c>
      <c r="BQ46" s="6">
        <v>0.83699999999999997</v>
      </c>
      <c r="BR46" s="6">
        <v>2.8000000000000001E-2</v>
      </c>
      <c r="BS46" s="6">
        <v>0.35299999999999998</v>
      </c>
      <c r="BT46" s="6">
        <v>0.80900000000000005</v>
      </c>
      <c r="BU46" s="6">
        <v>0.67</v>
      </c>
      <c r="BV46" s="6">
        <v>0.72199999999999998</v>
      </c>
      <c r="BW46" s="6">
        <v>0.76800000000000002</v>
      </c>
      <c r="BX46" s="6">
        <v>0.71499999999999997</v>
      </c>
      <c r="BY46" s="6">
        <v>0.59699999999999998</v>
      </c>
      <c r="BZ46" s="6">
        <v>0.85699999999999998</v>
      </c>
      <c r="CA46" s="6">
        <v>0.79600000000000004</v>
      </c>
      <c r="CB46" s="6">
        <v>0.83399999999999996</v>
      </c>
      <c r="CC46" s="6">
        <v>0.66400000000000003</v>
      </c>
      <c r="CD46" s="6">
        <v>0.29299999999999998</v>
      </c>
      <c r="CE46" s="7">
        <v>8.1</v>
      </c>
      <c r="CF46" s="108">
        <v>0.7641286191536748</v>
      </c>
      <c r="CG46" s="6">
        <v>0.76300000000000001</v>
      </c>
      <c r="CH46" s="6">
        <v>0.53300000000000003</v>
      </c>
      <c r="CI46" s="6">
        <v>0.73199999999999998</v>
      </c>
      <c r="CJ46" s="6">
        <v>0.54800000000000004</v>
      </c>
      <c r="CK46" s="6">
        <v>0.63400000000000001</v>
      </c>
      <c r="CL46" s="6">
        <v>0.26500000000000001</v>
      </c>
      <c r="CM46" s="6">
        <v>0.17899999999999999</v>
      </c>
      <c r="CN46" s="6">
        <v>3.2000000000000001E-2</v>
      </c>
      <c r="CO46" s="6">
        <v>0.47799999999999998</v>
      </c>
      <c r="CP46" s="6">
        <v>0.372</v>
      </c>
      <c r="CQ46" s="6">
        <v>0.73499999999999999</v>
      </c>
      <c r="CR46" s="6">
        <v>0.42399999999999999</v>
      </c>
      <c r="CS46" s="6">
        <v>0.51800000000000002</v>
      </c>
      <c r="CT46" s="6">
        <v>0.73699999999999999</v>
      </c>
      <c r="CU46" s="6">
        <v>0.66500000000000004</v>
      </c>
      <c r="CV46" s="6">
        <v>0.65400000000000003</v>
      </c>
      <c r="CW46" s="147" t="s">
        <v>88</v>
      </c>
      <c r="CX46" s="147" t="s">
        <v>88</v>
      </c>
      <c r="CY46" s="147" t="s">
        <v>88</v>
      </c>
      <c r="CZ46" s="147" t="s">
        <v>88</v>
      </c>
      <c r="DA46" s="134">
        <v>33.9</v>
      </c>
      <c r="DB46" s="134">
        <v>17.5</v>
      </c>
      <c r="DC46" s="134">
        <v>35</v>
      </c>
      <c r="DD46" s="134">
        <v>13.6</v>
      </c>
      <c r="DE46" s="143" t="s">
        <v>88</v>
      </c>
      <c r="DF46" s="143" t="s">
        <v>88</v>
      </c>
      <c r="DG46" s="143" t="s">
        <v>88</v>
      </c>
      <c r="DH46" s="143" t="s">
        <v>88</v>
      </c>
      <c r="DI46" s="143" t="s">
        <v>88</v>
      </c>
      <c r="DJ46" s="143" t="s">
        <v>88</v>
      </c>
      <c r="DK46" s="143" t="s">
        <v>88</v>
      </c>
      <c r="DL46" s="143" t="s">
        <v>88</v>
      </c>
      <c r="DM46" s="345">
        <v>44</v>
      </c>
      <c r="DN46" s="345">
        <v>31</v>
      </c>
      <c r="DO46" s="346">
        <v>7.4220265506131602E-2</v>
      </c>
      <c r="DP46" s="346">
        <v>3.3487809357142101E-2</v>
      </c>
      <c r="DQ46" s="346">
        <v>3.3820138355111502</v>
      </c>
      <c r="DR46" s="346">
        <v>1.99871050934881</v>
      </c>
      <c r="DS46" s="347">
        <v>84.012298232129098</v>
      </c>
      <c r="DT46" s="347">
        <v>91.424887169567995</v>
      </c>
      <c r="DU46" s="347">
        <v>2.1945583050790298</v>
      </c>
      <c r="DV46" s="347">
        <v>1.6754707197718499</v>
      </c>
      <c r="DW46" s="347">
        <v>3.2522057108703999</v>
      </c>
      <c r="DX46" s="347">
        <v>5.6040431826290096</v>
      </c>
      <c r="DY46" s="134">
        <v>44.686840253342702</v>
      </c>
      <c r="DZ46" s="134">
        <v>35.379061371841203</v>
      </c>
      <c r="EA46" s="134">
        <v>100</v>
      </c>
      <c r="EB46" s="134">
        <v>73.333333333333329</v>
      </c>
      <c r="EC46" s="134">
        <v>100</v>
      </c>
      <c r="ED46" s="134">
        <v>100</v>
      </c>
      <c r="EE46" s="134">
        <v>63.333333333333329</v>
      </c>
      <c r="EF46" s="134">
        <v>26.666666666666668</v>
      </c>
      <c r="EG46" s="134">
        <v>96.666666666666671</v>
      </c>
      <c r="EH46" s="134">
        <v>29.310344827586203</v>
      </c>
      <c r="EI46" s="134">
        <v>15.517241379310345</v>
      </c>
      <c r="EJ46" s="134">
        <v>15.517241379310345</v>
      </c>
      <c r="EK46" s="134">
        <v>0</v>
      </c>
      <c r="EL46" s="134">
        <v>96.551724137931032</v>
      </c>
      <c r="EM46" s="134">
        <v>25</v>
      </c>
      <c r="EN46" s="134">
        <v>53.333333333333336</v>
      </c>
      <c r="EO46" s="134">
        <v>33.333333333333329</v>
      </c>
      <c r="EP46" s="134">
        <v>0</v>
      </c>
      <c r="EQ46" s="134">
        <v>40</v>
      </c>
      <c r="ER46" s="134">
        <v>60</v>
      </c>
      <c r="ES46" s="142">
        <v>58.333333333333336</v>
      </c>
      <c r="ET46" s="141">
        <v>58.333333333333336</v>
      </c>
      <c r="EU46" s="348" t="s">
        <v>87</v>
      </c>
      <c r="EV46" s="348" t="s">
        <v>87</v>
      </c>
      <c r="EW46" s="349">
        <v>53.1</v>
      </c>
      <c r="EX46" s="147" t="s">
        <v>88</v>
      </c>
      <c r="EY46" s="147" t="s">
        <v>88</v>
      </c>
      <c r="EZ46" s="147" t="s">
        <v>88</v>
      </c>
      <c r="FA46" s="147" t="s">
        <v>88</v>
      </c>
      <c r="FB46" s="134">
        <v>42.9</v>
      </c>
      <c r="FC46" s="134">
        <v>29.3</v>
      </c>
      <c r="FD46" s="134">
        <v>17.3</v>
      </c>
      <c r="FE46" s="134">
        <v>10.6</v>
      </c>
      <c r="FF46" s="143" t="s">
        <v>88</v>
      </c>
      <c r="FG46" s="143" t="s">
        <v>88</v>
      </c>
      <c r="FH46" s="143" t="s">
        <v>88</v>
      </c>
      <c r="FI46" s="143" t="s">
        <v>88</v>
      </c>
      <c r="FJ46" s="143" t="s">
        <v>88</v>
      </c>
      <c r="FK46" s="143" t="s">
        <v>88</v>
      </c>
      <c r="FL46" s="143" t="s">
        <v>88</v>
      </c>
      <c r="FM46" s="143" t="s">
        <v>88</v>
      </c>
      <c r="FN46" s="383">
        <v>260</v>
      </c>
      <c r="FO46" s="383">
        <v>229</v>
      </c>
      <c r="FP46" s="368">
        <v>0.37864445285876602</v>
      </c>
      <c r="FQ46" s="368">
        <v>0.200307896854554</v>
      </c>
      <c r="FR46" s="368">
        <v>4.2091630241217404</v>
      </c>
      <c r="FS46" s="368">
        <v>3.2340064962575901</v>
      </c>
      <c r="FT46" s="134">
        <v>72.203334952242201</v>
      </c>
      <c r="FU46" s="134">
        <v>76.641717271571807</v>
      </c>
      <c r="FV46" s="134">
        <v>8.9957184050330596</v>
      </c>
      <c r="FW46" s="134">
        <v>6.1938000769742096</v>
      </c>
      <c r="FX46" s="134">
        <v>3.65059525732562</v>
      </c>
      <c r="FY46" s="134">
        <v>6.9545763658605901</v>
      </c>
      <c r="FZ46" s="134">
        <v>39.901477832512299</v>
      </c>
      <c r="GA46" s="134">
        <v>30.866425992779799</v>
      </c>
      <c r="GB46" s="134">
        <v>100</v>
      </c>
      <c r="GC46" s="134">
        <v>76.666666666666671</v>
      </c>
      <c r="GD46" s="134">
        <v>100</v>
      </c>
      <c r="GE46" s="134">
        <v>100</v>
      </c>
      <c r="GF46" s="134">
        <v>65</v>
      </c>
      <c r="GG46" s="134">
        <v>28.333333333333332</v>
      </c>
      <c r="GH46" s="134">
        <v>98.333333333333329</v>
      </c>
      <c r="GI46" s="134">
        <v>47.457627118644069</v>
      </c>
      <c r="GJ46" s="134">
        <v>3.3898305084745761</v>
      </c>
      <c r="GK46" s="134">
        <v>5.0847457627118651</v>
      </c>
      <c r="GL46" s="134">
        <v>0</v>
      </c>
      <c r="GM46" s="134">
        <v>100</v>
      </c>
      <c r="GN46" s="134">
        <v>45</v>
      </c>
      <c r="GO46" s="134">
        <v>74.074074074074076</v>
      </c>
      <c r="GP46" s="134">
        <v>0</v>
      </c>
      <c r="GQ46" s="134">
        <v>7.4074074074074066</v>
      </c>
      <c r="GR46" s="134">
        <v>51.851851851851848</v>
      </c>
      <c r="GS46" s="134">
        <v>77.777777777777786</v>
      </c>
      <c r="GT46" s="142">
        <v>59.016393442622949</v>
      </c>
      <c r="GU46" s="142">
        <v>59.016393442622949</v>
      </c>
      <c r="GV46" s="385" t="s">
        <v>87</v>
      </c>
      <c r="GW46" s="134">
        <v>39.799999999999997</v>
      </c>
      <c r="GX46" s="147" t="s">
        <v>88</v>
      </c>
      <c r="GY46" s="147" t="s">
        <v>88</v>
      </c>
      <c r="GZ46" s="147" t="s">
        <v>88</v>
      </c>
      <c r="HA46" s="147" t="s">
        <v>88</v>
      </c>
      <c r="HB46" s="148">
        <v>57.9</v>
      </c>
      <c r="HC46" s="148">
        <v>17.100000000000001</v>
      </c>
      <c r="HD46" s="148">
        <v>15.9</v>
      </c>
      <c r="HE46" s="148">
        <v>9.1</v>
      </c>
      <c r="HF46" s="389" t="s">
        <v>88</v>
      </c>
      <c r="HG46" s="389" t="s">
        <v>88</v>
      </c>
      <c r="HH46" s="389" t="s">
        <v>88</v>
      </c>
      <c r="HI46" s="389" t="s">
        <v>88</v>
      </c>
      <c r="HJ46" s="389" t="s">
        <v>88</v>
      </c>
      <c r="HK46" s="389" t="s">
        <v>88</v>
      </c>
      <c r="HL46" s="389" t="s">
        <v>88</v>
      </c>
      <c r="HM46" s="389" t="s">
        <v>88</v>
      </c>
      <c r="HN46" s="149">
        <v>144</v>
      </c>
      <c r="HO46" s="149">
        <v>85</v>
      </c>
      <c r="HP46" s="390">
        <v>0.28872180451127799</v>
      </c>
      <c r="HQ46" s="390">
        <v>0.118582589285714</v>
      </c>
      <c r="HR46" s="390">
        <v>3.5346097201767299</v>
      </c>
      <c r="HS46" s="390">
        <v>2.2474881015335799</v>
      </c>
      <c r="HT46" s="148">
        <v>85.051546391752595</v>
      </c>
      <c r="HU46" s="148">
        <v>90.719196192490699</v>
      </c>
      <c r="HV46" s="148">
        <v>8.1684210526315795</v>
      </c>
      <c r="HW46" s="148">
        <v>5.2762276785714297</v>
      </c>
      <c r="HX46" s="148">
        <v>7.2395845825438299</v>
      </c>
      <c r="HY46" s="148">
        <v>8.6523018278653705</v>
      </c>
      <c r="HZ46" s="137">
        <v>42.364532019704399</v>
      </c>
      <c r="IA46" s="137">
        <v>32.310469314079398</v>
      </c>
      <c r="IB46" s="134">
        <v>100</v>
      </c>
      <c r="IC46" s="134">
        <v>1.6666666666666667</v>
      </c>
      <c r="ID46" s="134">
        <v>5</v>
      </c>
      <c r="IE46" s="134">
        <v>96.666666666666671</v>
      </c>
      <c r="IF46" s="134">
        <v>65</v>
      </c>
      <c r="IG46" s="134">
        <v>28.333333333333332</v>
      </c>
      <c r="IH46" s="134">
        <v>100</v>
      </c>
      <c r="II46" s="134">
        <v>30</v>
      </c>
      <c r="IJ46" s="134">
        <v>35</v>
      </c>
      <c r="IK46" s="134">
        <v>3.3333333333333335</v>
      </c>
      <c r="IL46" s="134">
        <v>0</v>
      </c>
      <c r="IM46" s="134">
        <v>100</v>
      </c>
      <c r="IN46" s="134">
        <v>40</v>
      </c>
      <c r="IO46" s="134">
        <v>62.5</v>
      </c>
      <c r="IP46" s="134">
        <v>29.166666666666668</v>
      </c>
      <c r="IQ46" s="134">
        <v>8.3333333333333321</v>
      </c>
      <c r="IR46" s="134">
        <v>41.666666666666671</v>
      </c>
      <c r="IS46" s="134">
        <v>75</v>
      </c>
      <c r="IT46" s="142">
        <v>59.016393442622949</v>
      </c>
      <c r="IU46" s="134">
        <v>59.016393442622949</v>
      </c>
      <c r="IV46" s="392" t="s">
        <v>87</v>
      </c>
      <c r="IW46" s="137">
        <v>45.4</v>
      </c>
      <c r="IX46" s="147" t="s">
        <v>88</v>
      </c>
      <c r="IY46" s="147" t="s">
        <v>88</v>
      </c>
      <c r="IZ46" s="147" t="s">
        <v>88</v>
      </c>
      <c r="JA46" s="147" t="s">
        <v>88</v>
      </c>
      <c r="JB46" s="134">
        <v>56.4</v>
      </c>
      <c r="JC46" s="134">
        <v>26</v>
      </c>
      <c r="JD46" s="134">
        <v>5.9</v>
      </c>
      <c r="JE46" s="134">
        <v>11.8</v>
      </c>
      <c r="JF46" s="147" t="s">
        <v>88</v>
      </c>
      <c r="JG46" s="147" t="s">
        <v>88</v>
      </c>
      <c r="JH46" s="147" t="s">
        <v>88</v>
      </c>
      <c r="JI46" s="147" t="s">
        <v>88</v>
      </c>
      <c r="JJ46" s="398">
        <v>313</v>
      </c>
      <c r="JK46" s="368">
        <v>0.32962635325835099</v>
      </c>
      <c r="JL46" s="368">
        <v>5.4864154250657302</v>
      </c>
      <c r="JM46" s="368">
        <v>90.324276950043796</v>
      </c>
      <c r="JN46" s="368">
        <v>6.00804583175365</v>
      </c>
      <c r="JO46" s="134">
        <v>13.781332560403101</v>
      </c>
      <c r="JP46" s="134">
        <v>34.957882069795403</v>
      </c>
      <c r="JQ46" s="134">
        <v>100</v>
      </c>
      <c r="JR46" s="134">
        <v>68.333333333333329</v>
      </c>
      <c r="JS46" s="134">
        <v>45</v>
      </c>
      <c r="JT46" s="134">
        <v>95</v>
      </c>
      <c r="JU46" s="134">
        <v>65</v>
      </c>
      <c r="JV46" s="134">
        <v>45</v>
      </c>
      <c r="JW46" s="134">
        <v>98.333333333333329</v>
      </c>
      <c r="JX46" s="134">
        <v>22.033898305084744</v>
      </c>
      <c r="JY46" s="134">
        <v>33.898305084745758</v>
      </c>
      <c r="JZ46" s="134">
        <v>1.6949152542372881</v>
      </c>
      <c r="KA46" s="134">
        <v>0</v>
      </c>
      <c r="KB46" s="134">
        <v>100</v>
      </c>
      <c r="KC46" s="134">
        <v>93.333333333333329</v>
      </c>
      <c r="KD46" s="134">
        <v>58.928571428571431</v>
      </c>
      <c r="KE46" s="134">
        <v>8.9285714285714288</v>
      </c>
      <c r="KF46" s="134">
        <v>46.428571428571431</v>
      </c>
      <c r="KG46" s="134">
        <v>71.428571428571431</v>
      </c>
      <c r="KH46" s="134">
        <v>66.071428571428569</v>
      </c>
      <c r="KI46" s="134">
        <v>56.25</v>
      </c>
      <c r="KJ46" s="134">
        <v>56.25</v>
      </c>
      <c r="KK46" s="348" t="s">
        <v>87</v>
      </c>
      <c r="KL46" s="348" t="s">
        <v>87</v>
      </c>
      <c r="KM46" s="349">
        <v>53.1</v>
      </c>
    </row>
    <row r="47" spans="1:299" ht="18" customHeight="1">
      <c r="A47" s="74"/>
      <c r="B47" s="75" t="s">
        <v>87</v>
      </c>
      <c r="C47" s="75" t="s">
        <v>87</v>
      </c>
      <c r="D47" s="76" t="s">
        <v>139</v>
      </c>
      <c r="E47" s="77" t="s">
        <v>38</v>
      </c>
      <c r="F47" s="78" t="s">
        <v>87</v>
      </c>
      <c r="G47" s="78" t="s">
        <v>87</v>
      </c>
      <c r="H47" s="78" t="s">
        <v>87</v>
      </c>
      <c r="I47" s="78" t="s">
        <v>87</v>
      </c>
      <c r="J47" s="78" t="s">
        <v>87</v>
      </c>
      <c r="K47" s="78" t="s">
        <v>87</v>
      </c>
      <c r="L47" s="78" t="s">
        <v>87</v>
      </c>
      <c r="M47" s="79">
        <v>832832</v>
      </c>
      <c r="N47" s="80">
        <v>99.6</v>
      </c>
      <c r="O47" s="80">
        <v>56</v>
      </c>
      <c r="P47" s="81">
        <v>105.416</v>
      </c>
      <c r="Q47" s="81">
        <v>104.30200000000001</v>
      </c>
      <c r="R47" s="80">
        <v>8.9893196202531644</v>
      </c>
      <c r="S47" s="80">
        <v>7.0114715189873413</v>
      </c>
      <c r="T47" s="82">
        <v>16.000791139240505</v>
      </c>
      <c r="U47" s="82">
        <v>472.15054497649101</v>
      </c>
      <c r="V47" s="81">
        <v>348.30045408637102</v>
      </c>
      <c r="W47" s="83">
        <v>63.1</v>
      </c>
      <c r="X47" s="84">
        <v>66.5</v>
      </c>
      <c r="Y47" s="81">
        <v>36.054421768707499</v>
      </c>
      <c r="Z47" s="81">
        <v>8.3832335329341294</v>
      </c>
      <c r="AA47" s="78" t="s">
        <v>87</v>
      </c>
      <c r="AB47" s="78" t="s">
        <v>87</v>
      </c>
      <c r="AC47" s="86">
        <v>289.16265399715911</v>
      </c>
      <c r="AD47" s="86">
        <v>252.34295952288704</v>
      </c>
      <c r="AE47" s="81">
        <v>7282.8681116174685</v>
      </c>
      <c r="AF47" s="81">
        <v>6634.6783386229354</v>
      </c>
      <c r="AG47" s="81">
        <v>21.733074617690004</v>
      </c>
      <c r="AH47" s="87">
        <v>0</v>
      </c>
      <c r="AI47" s="87">
        <v>8</v>
      </c>
      <c r="AJ47" s="136">
        <v>1.9211557673096133</v>
      </c>
      <c r="AK47" s="134">
        <v>15.369246138476907</v>
      </c>
      <c r="AL47" s="136">
        <v>37.976446630292791</v>
      </c>
      <c r="AM47" s="134">
        <v>21.9</v>
      </c>
      <c r="AN47" s="134">
        <v>7.5</v>
      </c>
      <c r="AO47" s="136">
        <v>98.864999999999995</v>
      </c>
      <c r="AP47" s="136">
        <v>92.216999999999999</v>
      </c>
      <c r="AQ47" s="134">
        <v>64.174519546481406</v>
      </c>
      <c r="AR47" s="134">
        <v>29.998777391285401</v>
      </c>
      <c r="AS47" s="141">
        <v>29.2</v>
      </c>
      <c r="AT47" s="141">
        <v>42.9</v>
      </c>
      <c r="AU47" s="134">
        <v>13.5</v>
      </c>
      <c r="AV47" s="134">
        <v>6.9</v>
      </c>
      <c r="AW47" s="136">
        <v>94.960999999999999</v>
      </c>
      <c r="AX47" s="136">
        <v>100.386</v>
      </c>
      <c r="AY47" s="134">
        <v>74.344205582028806</v>
      </c>
      <c r="AZ47" s="134">
        <v>41.791277536091798</v>
      </c>
      <c r="BA47" s="141">
        <v>73.900000000000006</v>
      </c>
      <c r="BB47" s="141">
        <v>72.099999999999994</v>
      </c>
      <c r="BC47" s="137">
        <v>12.9</v>
      </c>
      <c r="BD47" s="137">
        <v>5.3</v>
      </c>
      <c r="BE47" s="145">
        <v>107.78700000000001</v>
      </c>
      <c r="BF47" s="145">
        <v>100.798</v>
      </c>
      <c r="BG47" s="137">
        <v>77.055593653522607</v>
      </c>
      <c r="BH47" s="137">
        <v>28.638680599930002</v>
      </c>
      <c r="BI47" s="146">
        <v>69.400000000000006</v>
      </c>
      <c r="BJ47" s="146">
        <v>66.599999999999994</v>
      </c>
      <c r="BK47" s="134">
        <v>11.4</v>
      </c>
      <c r="BL47" s="134">
        <v>93.219482274876597</v>
      </c>
      <c r="BM47" s="150">
        <v>89.9</v>
      </c>
      <c r="BN47" s="6">
        <v>0.76700000000000002</v>
      </c>
      <c r="BO47" s="6">
        <v>0.39</v>
      </c>
      <c r="BP47" s="6">
        <v>0.76500000000000001</v>
      </c>
      <c r="BQ47" s="6">
        <v>0.78600000000000003</v>
      </c>
      <c r="BR47" s="6">
        <v>7.0000000000000007E-2</v>
      </c>
      <c r="BS47" s="6">
        <v>0.27200000000000002</v>
      </c>
      <c r="BT47" s="6">
        <v>0.746</v>
      </c>
      <c r="BU47" s="6">
        <v>0.59099999999999997</v>
      </c>
      <c r="BV47" s="6">
        <v>0.73899999999999999</v>
      </c>
      <c r="BW47" s="6">
        <v>0.79</v>
      </c>
      <c r="BX47" s="6">
        <v>0.71199999999999997</v>
      </c>
      <c r="BY47" s="6">
        <v>0.65800000000000003</v>
      </c>
      <c r="BZ47" s="6">
        <v>0.79500000000000004</v>
      </c>
      <c r="CA47" s="6">
        <v>0.59299999999999997</v>
      </c>
      <c r="CB47" s="6">
        <v>0.56799999999999995</v>
      </c>
      <c r="CC47" s="6">
        <v>0.78200000000000003</v>
      </c>
      <c r="CD47" s="6">
        <v>0.36599999999999999</v>
      </c>
      <c r="CE47" s="7">
        <v>8.1</v>
      </c>
      <c r="CF47" s="108">
        <v>0.70966206568300805</v>
      </c>
      <c r="CG47" s="6">
        <v>0.64200000000000002</v>
      </c>
      <c r="CH47" s="6">
        <v>0.53500000000000003</v>
      </c>
      <c r="CI47" s="6">
        <v>0.78</v>
      </c>
      <c r="CJ47" s="6">
        <v>0.50600000000000001</v>
      </c>
      <c r="CK47" s="6">
        <v>0.67900000000000005</v>
      </c>
      <c r="CL47" s="6">
        <v>0.33500000000000002</v>
      </c>
      <c r="CM47" s="6">
        <v>0.14399999999999999</v>
      </c>
      <c r="CN47" s="6">
        <v>3.9E-2</v>
      </c>
      <c r="CO47" s="6">
        <v>0.53900000000000003</v>
      </c>
      <c r="CP47" s="6">
        <v>0.443</v>
      </c>
      <c r="CQ47" s="6">
        <v>0.75700000000000001</v>
      </c>
      <c r="CR47" s="6">
        <v>0.51200000000000001</v>
      </c>
      <c r="CS47" s="6">
        <v>0.60499999999999998</v>
      </c>
      <c r="CT47" s="6">
        <v>0.73699999999999999</v>
      </c>
      <c r="CU47" s="6">
        <v>0.59599999999999997</v>
      </c>
      <c r="CV47" s="6">
        <v>0.65500000000000003</v>
      </c>
      <c r="CW47" s="146">
        <v>26.195732159999999</v>
      </c>
      <c r="CX47" s="146">
        <v>25.9749816</v>
      </c>
      <c r="CY47" s="146">
        <v>41.059602650000002</v>
      </c>
      <c r="CZ47" s="146">
        <v>6.7696835909999997</v>
      </c>
      <c r="DA47" s="134">
        <v>36</v>
      </c>
      <c r="DB47" s="134">
        <v>18.600000000000001</v>
      </c>
      <c r="DC47" s="134">
        <v>33.200000000000003</v>
      </c>
      <c r="DD47" s="134">
        <v>12.3</v>
      </c>
      <c r="DE47" s="141">
        <v>71</v>
      </c>
      <c r="DF47" s="141">
        <v>33.6</v>
      </c>
      <c r="DG47" s="141">
        <v>4.2</v>
      </c>
      <c r="DH47" s="141">
        <v>14.6</v>
      </c>
      <c r="DI47" s="141">
        <v>94.2</v>
      </c>
      <c r="DJ47" s="141">
        <v>32.799999999999997</v>
      </c>
      <c r="DK47" s="141">
        <v>8.1999999999999993</v>
      </c>
      <c r="DL47" s="141">
        <v>27.5</v>
      </c>
      <c r="DM47" s="345">
        <v>11</v>
      </c>
      <c r="DN47" s="345">
        <v>10</v>
      </c>
      <c r="DO47" s="346">
        <v>5.4819096979966099E-2</v>
      </c>
      <c r="DP47" s="346">
        <v>3.4581733928139201E-2</v>
      </c>
      <c r="DQ47" s="346">
        <v>2.6252983293556098</v>
      </c>
      <c r="DR47" s="346">
        <v>2.7100271002710001</v>
      </c>
      <c r="DS47" s="347">
        <v>87.1121718377088</v>
      </c>
      <c r="DT47" s="347">
        <v>92.140921409214101</v>
      </c>
      <c r="DU47" s="347">
        <v>2.0881092395096199</v>
      </c>
      <c r="DV47" s="347">
        <v>1.27606598194833</v>
      </c>
      <c r="DW47" s="347">
        <v>6.5071687576830204</v>
      </c>
      <c r="DX47" s="347">
        <v>10.271412798970299</v>
      </c>
      <c r="DY47" s="134">
        <v>49.7797356828194</v>
      </c>
      <c r="DZ47" s="134">
        <v>44.360902255639097</v>
      </c>
      <c r="EA47" s="134">
        <v>100</v>
      </c>
      <c r="EB47" s="134">
        <v>90</v>
      </c>
      <c r="EC47" s="134">
        <v>95</v>
      </c>
      <c r="ED47" s="134">
        <v>85</v>
      </c>
      <c r="EE47" s="134">
        <v>90</v>
      </c>
      <c r="EF47" s="134">
        <v>70</v>
      </c>
      <c r="EG47" s="134">
        <v>100</v>
      </c>
      <c r="EH47" s="134">
        <v>85</v>
      </c>
      <c r="EI47" s="134">
        <v>0</v>
      </c>
      <c r="EJ47" s="134">
        <v>25</v>
      </c>
      <c r="EK47" s="134">
        <v>5</v>
      </c>
      <c r="EL47" s="134">
        <v>100</v>
      </c>
      <c r="EM47" s="134">
        <v>25</v>
      </c>
      <c r="EN47" s="134">
        <v>60</v>
      </c>
      <c r="EO47" s="134">
        <v>40</v>
      </c>
      <c r="EP47" s="134">
        <v>20</v>
      </c>
      <c r="EQ47" s="134">
        <v>20</v>
      </c>
      <c r="ER47" s="134">
        <v>80</v>
      </c>
      <c r="ES47" s="142">
        <v>85</v>
      </c>
      <c r="ET47" s="141">
        <v>85</v>
      </c>
      <c r="EU47" s="348" t="s">
        <v>87</v>
      </c>
      <c r="EV47" s="348" t="s">
        <v>87</v>
      </c>
      <c r="EW47" s="349">
        <v>64.3</v>
      </c>
      <c r="EX47" s="146">
        <v>42.076830729999998</v>
      </c>
      <c r="EY47" s="146">
        <v>32.53301321</v>
      </c>
      <c r="EZ47" s="146">
        <v>19.087635049999999</v>
      </c>
      <c r="FA47" s="146">
        <v>6.3025210080000003</v>
      </c>
      <c r="FB47" s="134">
        <v>40.799999999999997</v>
      </c>
      <c r="FC47" s="134">
        <v>33.200000000000003</v>
      </c>
      <c r="FD47" s="134">
        <v>17.399999999999999</v>
      </c>
      <c r="FE47" s="134">
        <v>8.6999999999999993</v>
      </c>
      <c r="FF47" s="141">
        <v>96.3</v>
      </c>
      <c r="FG47" s="141">
        <v>77.5</v>
      </c>
      <c r="FH47" s="141">
        <v>19.100000000000001</v>
      </c>
      <c r="FI47" s="141">
        <v>54.6</v>
      </c>
      <c r="FJ47" s="141">
        <v>96</v>
      </c>
      <c r="FK47" s="141">
        <v>80.8</v>
      </c>
      <c r="FL47" s="141">
        <v>12.8</v>
      </c>
      <c r="FM47" s="141">
        <v>56.7</v>
      </c>
      <c r="FN47" s="383">
        <v>52</v>
      </c>
      <c r="FO47" s="383">
        <v>42</v>
      </c>
      <c r="FP47" s="368">
        <v>0.26726973684210498</v>
      </c>
      <c r="FQ47" s="368">
        <v>0.144822592324403</v>
      </c>
      <c r="FR47" s="368">
        <v>2.9902242668200101</v>
      </c>
      <c r="FS47" s="368">
        <v>2.3595505617977501</v>
      </c>
      <c r="FT47" s="134">
        <v>72.857964347326103</v>
      </c>
      <c r="FU47" s="134">
        <v>82.134831460674206</v>
      </c>
      <c r="FV47" s="134">
        <v>8.9381167763157894</v>
      </c>
      <c r="FW47" s="134">
        <v>6.1377193889865902</v>
      </c>
      <c r="FX47" s="134">
        <v>6.4698946172699303</v>
      </c>
      <c r="FY47" s="134">
        <v>10.9827954703792</v>
      </c>
      <c r="FZ47" s="134">
        <v>42.731277533039602</v>
      </c>
      <c r="GA47" s="134">
        <v>36.466165413533801</v>
      </c>
      <c r="GB47" s="134">
        <v>100</v>
      </c>
      <c r="GC47" s="134">
        <v>95</v>
      </c>
      <c r="GD47" s="134">
        <v>100</v>
      </c>
      <c r="GE47" s="134">
        <v>90</v>
      </c>
      <c r="GF47" s="134">
        <v>95</v>
      </c>
      <c r="GG47" s="134">
        <v>75</v>
      </c>
      <c r="GH47" s="134">
        <v>100</v>
      </c>
      <c r="GI47" s="134">
        <v>100</v>
      </c>
      <c r="GJ47" s="134">
        <v>0</v>
      </c>
      <c r="GK47" s="134">
        <v>25</v>
      </c>
      <c r="GL47" s="134">
        <v>5</v>
      </c>
      <c r="GM47" s="134">
        <v>100</v>
      </c>
      <c r="GN47" s="134">
        <v>20</v>
      </c>
      <c r="GO47" s="134">
        <v>75</v>
      </c>
      <c r="GP47" s="134">
        <v>0</v>
      </c>
      <c r="GQ47" s="134">
        <v>25</v>
      </c>
      <c r="GR47" s="134">
        <v>0</v>
      </c>
      <c r="GS47" s="134">
        <v>50</v>
      </c>
      <c r="GT47" s="142">
        <v>85.245901639344254</v>
      </c>
      <c r="GU47" s="142">
        <v>85.245901639344254</v>
      </c>
      <c r="GV47" s="385" t="s">
        <v>87</v>
      </c>
      <c r="GW47" s="134">
        <v>56.5</v>
      </c>
      <c r="GX47" s="146">
        <v>55.467590299999998</v>
      </c>
      <c r="GY47" s="146">
        <v>21.523998020000001</v>
      </c>
      <c r="GZ47" s="146">
        <v>18.109846610000002</v>
      </c>
      <c r="HA47" s="146">
        <v>4.8985650669999998</v>
      </c>
      <c r="HB47" s="148">
        <v>59</v>
      </c>
      <c r="HC47" s="148">
        <v>18.5</v>
      </c>
      <c r="HD47" s="148">
        <v>16</v>
      </c>
      <c r="HE47" s="148">
        <v>6.4</v>
      </c>
      <c r="HF47" s="388">
        <v>95.1</v>
      </c>
      <c r="HG47" s="388">
        <v>59.3</v>
      </c>
      <c r="HH47" s="388">
        <v>8.6999999999999993</v>
      </c>
      <c r="HI47" s="388">
        <v>40.5</v>
      </c>
      <c r="HJ47" s="388">
        <v>94.5</v>
      </c>
      <c r="HK47" s="388">
        <v>58.6</v>
      </c>
      <c r="HL47" s="388">
        <v>5.2</v>
      </c>
      <c r="HM47" s="388">
        <v>20.100000000000001</v>
      </c>
      <c r="HN47" s="149">
        <v>15</v>
      </c>
      <c r="HO47" s="149">
        <v>9</v>
      </c>
      <c r="HP47" s="390">
        <v>0.13952190493907499</v>
      </c>
      <c r="HQ47" s="390">
        <v>6.6137566137566106E-2</v>
      </c>
      <c r="HR47" s="390">
        <v>1.22349102773246</v>
      </c>
      <c r="HS47" s="390">
        <v>0.86372360844529705</v>
      </c>
      <c r="HT47" s="148">
        <v>87.601957585644399</v>
      </c>
      <c r="HU47" s="148">
        <v>92.706333973128594</v>
      </c>
      <c r="HV47" s="148">
        <v>11.403590363687099</v>
      </c>
      <c r="HW47" s="148">
        <v>7.6572604350382099</v>
      </c>
      <c r="HX47" s="148">
        <v>10.889257288355999</v>
      </c>
      <c r="HY47" s="148">
        <v>11.851224528595401</v>
      </c>
      <c r="HZ47" s="137">
        <v>44.933920704845796</v>
      </c>
      <c r="IA47" s="137">
        <v>37.593984962405997</v>
      </c>
      <c r="IB47" s="134">
        <v>100</v>
      </c>
      <c r="IC47" s="134">
        <v>0</v>
      </c>
      <c r="ID47" s="134">
        <v>0</v>
      </c>
      <c r="IE47" s="134">
        <v>80</v>
      </c>
      <c r="IF47" s="134">
        <v>90</v>
      </c>
      <c r="IG47" s="134">
        <v>70</v>
      </c>
      <c r="IH47" s="134">
        <v>100</v>
      </c>
      <c r="II47" s="134">
        <v>80</v>
      </c>
      <c r="IJ47" s="134">
        <v>45</v>
      </c>
      <c r="IK47" s="134">
        <v>25</v>
      </c>
      <c r="IL47" s="134">
        <v>5</v>
      </c>
      <c r="IM47" s="134">
        <v>100</v>
      </c>
      <c r="IN47" s="134">
        <v>75</v>
      </c>
      <c r="IO47" s="134">
        <v>66.666666666666657</v>
      </c>
      <c r="IP47" s="134">
        <v>20</v>
      </c>
      <c r="IQ47" s="134">
        <v>0</v>
      </c>
      <c r="IR47" s="134">
        <v>53.333333333333336</v>
      </c>
      <c r="IS47" s="134">
        <v>53.333333333333336</v>
      </c>
      <c r="IT47" s="142">
        <v>85.245901639344254</v>
      </c>
      <c r="IU47" s="134">
        <v>85.245901639344254</v>
      </c>
      <c r="IV47" s="392" t="s">
        <v>87</v>
      </c>
      <c r="IW47" s="137">
        <v>59.1</v>
      </c>
      <c r="IX47" s="146">
        <v>51.07421875</v>
      </c>
      <c r="IY47" s="146">
        <v>25.68359375</v>
      </c>
      <c r="IZ47" s="146">
        <v>6.73828125</v>
      </c>
      <c r="JA47" s="146">
        <v>16.50390625</v>
      </c>
      <c r="JB47" s="134">
        <v>59.1</v>
      </c>
      <c r="JC47" s="134">
        <v>26</v>
      </c>
      <c r="JD47" s="134">
        <v>5.7</v>
      </c>
      <c r="JE47" s="134">
        <v>9.1999999999999993</v>
      </c>
      <c r="JF47" s="146">
        <v>99.4</v>
      </c>
      <c r="JG47" s="146">
        <v>84.3</v>
      </c>
      <c r="JH47" s="146">
        <v>34.6</v>
      </c>
      <c r="JI47" s="146">
        <v>90.2</v>
      </c>
      <c r="JJ47" s="398">
        <v>66</v>
      </c>
      <c r="JK47" s="368">
        <v>0.25719964147928798</v>
      </c>
      <c r="JL47" s="368">
        <v>4.6841731724627396</v>
      </c>
      <c r="JM47" s="368">
        <v>89.992902767920498</v>
      </c>
      <c r="JN47" s="368">
        <v>5.4908226491563097</v>
      </c>
      <c r="JO47" s="134">
        <v>19.458782674430999</v>
      </c>
      <c r="JP47" s="134">
        <v>36.090225563909797</v>
      </c>
      <c r="JQ47" s="134">
        <v>100</v>
      </c>
      <c r="JR47" s="134">
        <v>95</v>
      </c>
      <c r="JS47" s="134">
        <v>55.000000000000007</v>
      </c>
      <c r="JT47" s="134">
        <v>70</v>
      </c>
      <c r="JU47" s="134">
        <v>95</v>
      </c>
      <c r="JV47" s="134">
        <v>75</v>
      </c>
      <c r="JW47" s="134">
        <v>100</v>
      </c>
      <c r="JX47" s="134">
        <v>20</v>
      </c>
      <c r="JY47" s="134">
        <v>5</v>
      </c>
      <c r="JZ47" s="134">
        <v>20</v>
      </c>
      <c r="KA47" s="134">
        <v>5</v>
      </c>
      <c r="KB47" s="134">
        <v>100</v>
      </c>
      <c r="KC47" s="134">
        <v>55.000000000000007</v>
      </c>
      <c r="KD47" s="134">
        <v>81.818181818181827</v>
      </c>
      <c r="KE47" s="134">
        <v>0</v>
      </c>
      <c r="KF47" s="134">
        <v>27.27272727272727</v>
      </c>
      <c r="KG47" s="134">
        <v>54.54545454545454</v>
      </c>
      <c r="KH47" s="134">
        <v>54.54545454545454</v>
      </c>
      <c r="KI47" s="134">
        <v>84.375</v>
      </c>
      <c r="KJ47" s="134">
        <v>84.375</v>
      </c>
      <c r="KK47" s="348" t="s">
        <v>87</v>
      </c>
      <c r="KL47" s="348" t="s">
        <v>87</v>
      </c>
      <c r="KM47" s="349">
        <v>64.3</v>
      </c>
    </row>
    <row r="48" spans="1:299" ht="18" customHeight="1">
      <c r="A48" s="74"/>
      <c r="B48" s="75" t="s">
        <v>87</v>
      </c>
      <c r="C48" s="75" t="s">
        <v>87</v>
      </c>
      <c r="D48" s="76" t="s">
        <v>140</v>
      </c>
      <c r="E48" s="77" t="s">
        <v>39</v>
      </c>
      <c r="F48" s="78" t="s">
        <v>87</v>
      </c>
      <c r="G48" s="78" t="s">
        <v>87</v>
      </c>
      <c r="H48" s="78" t="s">
        <v>87</v>
      </c>
      <c r="I48" s="78" t="s">
        <v>87</v>
      </c>
      <c r="J48" s="78" t="s">
        <v>87</v>
      </c>
      <c r="K48" s="78" t="s">
        <v>87</v>
      </c>
      <c r="L48" s="78" t="s">
        <v>87</v>
      </c>
      <c r="M48" s="79">
        <v>1377187</v>
      </c>
      <c r="N48" s="80">
        <v>93.6</v>
      </c>
      <c r="O48" s="80">
        <v>65.3</v>
      </c>
      <c r="P48" s="81">
        <v>105.38200000000001</v>
      </c>
      <c r="Q48" s="81">
        <v>104.51300000000001</v>
      </c>
      <c r="R48" s="80">
        <v>10.291295020887434</v>
      </c>
      <c r="S48" s="80">
        <v>6.8251100824206841</v>
      </c>
      <c r="T48" s="82">
        <v>17.116405103308118</v>
      </c>
      <c r="U48" s="82">
        <v>503.397012190434</v>
      </c>
      <c r="V48" s="81">
        <v>374.10132812880698</v>
      </c>
      <c r="W48" s="81">
        <v>66.900000000000006</v>
      </c>
      <c r="X48" s="80">
        <v>69.400000000000006</v>
      </c>
      <c r="Y48" s="81">
        <v>31.752577319587601</v>
      </c>
      <c r="Z48" s="81">
        <v>8.2892416225749592</v>
      </c>
      <c r="AA48" s="78" t="s">
        <v>87</v>
      </c>
      <c r="AB48" s="78" t="s">
        <v>87</v>
      </c>
      <c r="AC48" s="86">
        <v>269.11627571428903</v>
      </c>
      <c r="AD48" s="86">
        <v>248.62610079668607</v>
      </c>
      <c r="AE48" s="81">
        <v>7060.5061575874624</v>
      </c>
      <c r="AF48" s="81">
        <v>6929.1908907300867</v>
      </c>
      <c r="AG48" s="81">
        <v>56.491965143440943</v>
      </c>
      <c r="AH48" s="87">
        <v>2</v>
      </c>
      <c r="AI48" s="87">
        <v>8</v>
      </c>
      <c r="AJ48" s="136">
        <v>2.3235769724808613</v>
      </c>
      <c r="AK48" s="134">
        <v>20.766969191547698</v>
      </c>
      <c r="AL48" s="136">
        <v>40.314401747910779</v>
      </c>
      <c r="AM48" s="134">
        <v>21.8</v>
      </c>
      <c r="AN48" s="134">
        <v>7.6</v>
      </c>
      <c r="AO48" s="136">
        <v>110.54</v>
      </c>
      <c r="AP48" s="136">
        <v>108.08499999999999</v>
      </c>
      <c r="AQ48" s="134">
        <v>75.277278999455703</v>
      </c>
      <c r="AR48" s="134">
        <v>30.6984599466223</v>
      </c>
      <c r="AS48" s="142">
        <v>32.799999999999997</v>
      </c>
      <c r="AT48" s="142">
        <v>52.8</v>
      </c>
      <c r="AU48" s="134">
        <v>12.5</v>
      </c>
      <c r="AV48" s="134">
        <v>10.6</v>
      </c>
      <c r="AW48" s="136">
        <v>101.622</v>
      </c>
      <c r="AX48" s="136">
        <v>102.694</v>
      </c>
      <c r="AY48" s="134">
        <v>88.336706341654306</v>
      </c>
      <c r="AZ48" s="134">
        <v>49.484834463553199</v>
      </c>
      <c r="BA48" s="141">
        <v>78.3</v>
      </c>
      <c r="BB48" s="141">
        <v>75.8</v>
      </c>
      <c r="BC48" s="137">
        <v>10.9</v>
      </c>
      <c r="BD48" s="137">
        <v>5.4</v>
      </c>
      <c r="BE48" s="145">
        <v>89.352999999999994</v>
      </c>
      <c r="BF48" s="145">
        <v>92.738</v>
      </c>
      <c r="BG48" s="137">
        <v>73.252335192184105</v>
      </c>
      <c r="BH48" s="137">
        <v>26.342143817532101</v>
      </c>
      <c r="BI48" s="146">
        <v>69.900000000000006</v>
      </c>
      <c r="BJ48" s="146">
        <v>66</v>
      </c>
      <c r="BK48" s="134">
        <v>12.5</v>
      </c>
      <c r="BL48" s="134">
        <v>98.466881066005897</v>
      </c>
      <c r="BM48" s="136">
        <v>94.1</v>
      </c>
      <c r="BN48" s="6">
        <v>0.85099999999999998</v>
      </c>
      <c r="BO48" s="6">
        <v>0.36199999999999999</v>
      </c>
      <c r="BP48" s="6">
        <v>0.71</v>
      </c>
      <c r="BQ48" s="6">
        <v>0.81299999999999994</v>
      </c>
      <c r="BR48" s="6">
        <v>7.3999999999999996E-2</v>
      </c>
      <c r="BS48" s="6">
        <v>0.28299999999999997</v>
      </c>
      <c r="BT48" s="6">
        <v>0.76900000000000002</v>
      </c>
      <c r="BU48" s="6">
        <v>0.66100000000000003</v>
      </c>
      <c r="BV48" s="6">
        <v>0.75</v>
      </c>
      <c r="BW48" s="6">
        <v>0.749</v>
      </c>
      <c r="BX48" s="6">
        <v>0.72899999999999998</v>
      </c>
      <c r="BY48" s="6">
        <v>0.53700000000000003</v>
      </c>
      <c r="BZ48" s="6">
        <v>0.77500000000000002</v>
      </c>
      <c r="CA48" s="6">
        <v>0.65100000000000002</v>
      </c>
      <c r="CB48" s="6">
        <v>0.754</v>
      </c>
      <c r="CC48" s="6">
        <v>0.69599999999999995</v>
      </c>
      <c r="CD48" s="6">
        <v>0.20200000000000001</v>
      </c>
      <c r="CE48" s="7">
        <v>8.1999999999999993</v>
      </c>
      <c r="CF48" s="108">
        <v>0.74515897681090126</v>
      </c>
      <c r="CG48" s="6">
        <v>0.73499999999999999</v>
      </c>
      <c r="CH48" s="6">
        <v>0.34499999999999997</v>
      </c>
      <c r="CI48" s="6">
        <v>0.73699999999999999</v>
      </c>
      <c r="CJ48" s="6">
        <v>0.438</v>
      </c>
      <c r="CK48" s="6">
        <v>0.58099999999999996</v>
      </c>
      <c r="CL48" s="6">
        <v>0.19</v>
      </c>
      <c r="CM48" s="6">
        <v>0.14199999999999999</v>
      </c>
      <c r="CN48" s="6">
        <v>7.3999999999999996E-2</v>
      </c>
      <c r="CO48" s="6">
        <v>0.48</v>
      </c>
      <c r="CP48" s="6">
        <v>0.36499999999999999</v>
      </c>
      <c r="CQ48" s="6">
        <v>0.71199999999999997</v>
      </c>
      <c r="CR48" s="6">
        <v>0.48799999999999999</v>
      </c>
      <c r="CS48" s="6">
        <v>0.56000000000000005</v>
      </c>
      <c r="CT48" s="6">
        <v>0.69899999999999995</v>
      </c>
      <c r="CU48" s="6">
        <v>0.60299999999999998</v>
      </c>
      <c r="CV48" s="6">
        <v>0.57799999999999996</v>
      </c>
      <c r="CW48" s="134">
        <v>25.92242195</v>
      </c>
      <c r="CX48" s="134">
        <v>26.080100909999999</v>
      </c>
      <c r="CY48" s="134">
        <v>37.559129609999999</v>
      </c>
      <c r="CZ48" s="134">
        <v>10.438347520000001</v>
      </c>
      <c r="DA48" s="134">
        <v>33.799999999999997</v>
      </c>
      <c r="DB48" s="134">
        <v>20.399999999999999</v>
      </c>
      <c r="DC48" s="134">
        <v>38.4</v>
      </c>
      <c r="DD48" s="134">
        <v>7.3</v>
      </c>
      <c r="DE48" s="142">
        <v>80.5</v>
      </c>
      <c r="DF48" s="142">
        <v>38.299999999999997</v>
      </c>
      <c r="DG48" s="142">
        <v>6.3</v>
      </c>
      <c r="DH48" s="142">
        <v>7.2</v>
      </c>
      <c r="DI48" s="142">
        <v>96.3</v>
      </c>
      <c r="DJ48" s="142">
        <v>54.8</v>
      </c>
      <c r="DK48" s="142">
        <v>16.5</v>
      </c>
      <c r="DL48" s="142">
        <v>11.6</v>
      </c>
      <c r="DM48" s="345">
        <v>35</v>
      </c>
      <c r="DN48" s="345">
        <v>47</v>
      </c>
      <c r="DO48" s="346">
        <v>8.6005651799975394E-2</v>
      </c>
      <c r="DP48" s="346">
        <v>7.4764571137694094E-2</v>
      </c>
      <c r="DQ48" s="346">
        <v>2.5528811086798</v>
      </c>
      <c r="DR48" s="346">
        <v>2.8887523048555601</v>
      </c>
      <c r="DS48" s="347">
        <v>84.245076586433299</v>
      </c>
      <c r="DT48" s="347">
        <v>88.7523048555624</v>
      </c>
      <c r="DU48" s="347">
        <v>3.3689642462218901</v>
      </c>
      <c r="DV48" s="347">
        <v>2.5881267498091098</v>
      </c>
      <c r="DW48" s="347">
        <v>7.1859515422731297</v>
      </c>
      <c r="DX48" s="347">
        <v>11.1324121969243</v>
      </c>
      <c r="DY48" s="134">
        <v>44.274809160305303</v>
      </c>
      <c r="DZ48" s="134">
        <v>39.957264957264996</v>
      </c>
      <c r="EA48" s="134">
        <v>100</v>
      </c>
      <c r="EB48" s="134">
        <v>90.476190476190482</v>
      </c>
      <c r="EC48" s="134">
        <v>100</v>
      </c>
      <c r="ED48" s="134">
        <v>95.238095238095227</v>
      </c>
      <c r="EE48" s="134">
        <v>80.952380952380949</v>
      </c>
      <c r="EF48" s="134">
        <v>42.857142857142854</v>
      </c>
      <c r="EG48" s="134">
        <v>100</v>
      </c>
      <c r="EH48" s="134">
        <v>90.476190476190482</v>
      </c>
      <c r="EI48" s="134">
        <v>4.7619047619047619</v>
      </c>
      <c r="EJ48" s="134">
        <v>42.857142857142854</v>
      </c>
      <c r="EK48" s="134">
        <v>0</v>
      </c>
      <c r="EL48" s="134">
        <v>95.238095238095227</v>
      </c>
      <c r="EM48" s="134">
        <v>61.904761904761905</v>
      </c>
      <c r="EN48" s="134">
        <v>100</v>
      </c>
      <c r="EO48" s="134">
        <v>15.384615384615385</v>
      </c>
      <c r="EP48" s="134">
        <v>15.384615384615385</v>
      </c>
      <c r="EQ48" s="134">
        <v>23.076923076923077</v>
      </c>
      <c r="ER48" s="134">
        <v>69.230769230769226</v>
      </c>
      <c r="ES48" s="142">
        <v>66.666666666666657</v>
      </c>
      <c r="ET48" s="141">
        <v>66.666666666666657</v>
      </c>
      <c r="EU48" s="348" t="s">
        <v>87</v>
      </c>
      <c r="EV48" s="348" t="s">
        <v>87</v>
      </c>
      <c r="EW48" s="349">
        <v>57</v>
      </c>
      <c r="EX48" s="134">
        <v>46.876501679999997</v>
      </c>
      <c r="EY48" s="134">
        <v>29.144642000000001</v>
      </c>
      <c r="EZ48" s="134">
        <v>18.59682845</v>
      </c>
      <c r="FA48" s="134">
        <v>5.382027871</v>
      </c>
      <c r="FB48" s="134">
        <v>48</v>
      </c>
      <c r="FC48" s="134">
        <v>30</v>
      </c>
      <c r="FD48" s="134">
        <v>16.899999999999999</v>
      </c>
      <c r="FE48" s="134">
        <v>5.0999999999999996</v>
      </c>
      <c r="FF48" s="142">
        <v>98.3</v>
      </c>
      <c r="FG48" s="142">
        <v>77.900000000000006</v>
      </c>
      <c r="FH48" s="142">
        <v>19.8</v>
      </c>
      <c r="FI48" s="142">
        <v>48.7</v>
      </c>
      <c r="FJ48" s="142">
        <v>99.8</v>
      </c>
      <c r="FK48" s="142">
        <v>78.3</v>
      </c>
      <c r="FL48" s="142">
        <v>19.7</v>
      </c>
      <c r="FM48" s="142">
        <v>35.200000000000003</v>
      </c>
      <c r="FN48" s="383">
        <v>150</v>
      </c>
      <c r="FO48" s="383">
        <v>98</v>
      </c>
      <c r="FP48" s="368">
        <v>0.49771053155484801</v>
      </c>
      <c r="FQ48" s="368">
        <v>0.199288256227758</v>
      </c>
      <c r="FR48" s="368">
        <v>4.2325056433408603</v>
      </c>
      <c r="FS48" s="368">
        <v>2.4167694204685599</v>
      </c>
      <c r="FT48" s="134">
        <v>69.243792325056404</v>
      </c>
      <c r="FU48" s="134">
        <v>72.897657213316904</v>
      </c>
      <c r="FV48" s="134">
        <v>11.759240825535899</v>
      </c>
      <c r="FW48" s="134">
        <v>8.2460599898322293</v>
      </c>
      <c r="FX48" s="134">
        <v>5.6115554177097398</v>
      </c>
      <c r="FY48" s="134">
        <v>9.3843676366019295</v>
      </c>
      <c r="FZ48" s="134">
        <v>38.422391857506398</v>
      </c>
      <c r="GA48" s="134">
        <v>33.119658119658098</v>
      </c>
      <c r="GB48" s="134">
        <v>100</v>
      </c>
      <c r="GC48" s="134">
        <v>95.238095238095227</v>
      </c>
      <c r="GD48" s="134">
        <v>100</v>
      </c>
      <c r="GE48" s="134">
        <v>100</v>
      </c>
      <c r="GF48" s="134">
        <v>76.19047619047619</v>
      </c>
      <c r="GG48" s="134">
        <v>42.857142857142854</v>
      </c>
      <c r="GH48" s="134">
        <v>95.238095238095227</v>
      </c>
      <c r="GI48" s="134">
        <v>85</v>
      </c>
      <c r="GJ48" s="134">
        <v>0</v>
      </c>
      <c r="GK48" s="134">
        <v>25</v>
      </c>
      <c r="GL48" s="134">
        <v>0</v>
      </c>
      <c r="GM48" s="134">
        <v>95</v>
      </c>
      <c r="GN48" s="134">
        <v>66.666666666666657</v>
      </c>
      <c r="GO48" s="134">
        <v>85.714285714285708</v>
      </c>
      <c r="GP48" s="134">
        <v>0</v>
      </c>
      <c r="GQ48" s="134">
        <v>14.285714285714285</v>
      </c>
      <c r="GR48" s="134">
        <v>21.428571428571427</v>
      </c>
      <c r="GS48" s="134">
        <v>71.428571428571431</v>
      </c>
      <c r="GT48" s="142">
        <v>67.213114754098356</v>
      </c>
      <c r="GU48" s="142">
        <v>67.213114754098356</v>
      </c>
      <c r="GV48" s="385" t="s">
        <v>87</v>
      </c>
      <c r="GW48" s="134">
        <v>51.3</v>
      </c>
      <c r="GX48" s="146">
        <v>54.166666669999998</v>
      </c>
      <c r="GY48" s="146">
        <v>19.555555559999998</v>
      </c>
      <c r="GZ48" s="146">
        <v>17.75</v>
      </c>
      <c r="HA48" s="146">
        <v>8.5277777780000008</v>
      </c>
      <c r="HB48" s="148">
        <v>57.4</v>
      </c>
      <c r="HC48" s="148">
        <v>19.100000000000001</v>
      </c>
      <c r="HD48" s="148">
        <v>15.5</v>
      </c>
      <c r="HE48" s="148">
        <v>8</v>
      </c>
      <c r="HF48" s="142">
        <v>96.4</v>
      </c>
      <c r="HG48" s="142">
        <v>59.8</v>
      </c>
      <c r="HH48" s="142">
        <v>6.8</v>
      </c>
      <c r="HI48" s="142">
        <v>27.5</v>
      </c>
      <c r="HJ48" s="142">
        <v>96.3</v>
      </c>
      <c r="HK48" s="142">
        <v>51.9</v>
      </c>
      <c r="HL48" s="142">
        <v>3.9</v>
      </c>
      <c r="HM48" s="142">
        <v>27.2</v>
      </c>
      <c r="HN48" s="149">
        <v>85</v>
      </c>
      <c r="HO48" s="149">
        <v>33</v>
      </c>
      <c r="HP48" s="390">
        <v>0.387049770046901</v>
      </c>
      <c r="HQ48" s="390">
        <v>0.10535052994509</v>
      </c>
      <c r="HR48" s="390">
        <v>5.1143200962695596</v>
      </c>
      <c r="HS48" s="390">
        <v>2.2869022869022899</v>
      </c>
      <c r="HT48" s="148">
        <v>88.507821901323695</v>
      </c>
      <c r="HU48" s="148">
        <v>91.961191961192</v>
      </c>
      <c r="HV48" s="148">
        <v>7.56796138609353</v>
      </c>
      <c r="HW48" s="148">
        <v>4.6066913548716597</v>
      </c>
      <c r="HX48" s="148">
        <v>7.48400120259417</v>
      </c>
      <c r="HY48" s="148">
        <v>9.5605820052653794</v>
      </c>
      <c r="HZ48" s="137">
        <v>40.458015267175597</v>
      </c>
      <c r="IA48" s="137">
        <v>32.692307692307701</v>
      </c>
      <c r="IB48" s="134">
        <v>100</v>
      </c>
      <c r="IC48" s="134">
        <v>4.7619047619047619</v>
      </c>
      <c r="ID48" s="134">
        <v>0</v>
      </c>
      <c r="IE48" s="134">
        <v>95.238095238095227</v>
      </c>
      <c r="IF48" s="134">
        <v>80.952380952380949</v>
      </c>
      <c r="IG48" s="134">
        <v>52.380952380952387</v>
      </c>
      <c r="IH48" s="134">
        <v>100</v>
      </c>
      <c r="II48" s="134">
        <v>80.952380952380949</v>
      </c>
      <c r="IJ48" s="134">
        <v>76.19047619047619</v>
      </c>
      <c r="IK48" s="134">
        <v>19.047619047619047</v>
      </c>
      <c r="IL48" s="134">
        <v>0</v>
      </c>
      <c r="IM48" s="134">
        <v>85.714285714285708</v>
      </c>
      <c r="IN48" s="134">
        <v>66.666666666666657</v>
      </c>
      <c r="IO48" s="134">
        <v>85.714285714285708</v>
      </c>
      <c r="IP48" s="134">
        <v>78.571428571428569</v>
      </c>
      <c r="IQ48" s="134">
        <v>14.285714285714285</v>
      </c>
      <c r="IR48" s="134">
        <v>28.571428571428569</v>
      </c>
      <c r="IS48" s="134">
        <v>57.142857142857139</v>
      </c>
      <c r="IT48" s="142">
        <v>67.213114754098356</v>
      </c>
      <c r="IU48" s="134">
        <v>67.213114754098356</v>
      </c>
      <c r="IV48" s="392" t="s">
        <v>87</v>
      </c>
      <c r="IW48" s="137">
        <v>51.5</v>
      </c>
      <c r="IX48" s="134">
        <v>62.04345816</v>
      </c>
      <c r="IY48" s="134">
        <v>30.097087380000001</v>
      </c>
      <c r="IZ48" s="134">
        <v>5.871474804</v>
      </c>
      <c r="JA48" s="134">
        <v>1.987979658</v>
      </c>
      <c r="JB48" s="134">
        <v>60</v>
      </c>
      <c r="JC48" s="134">
        <v>28.7</v>
      </c>
      <c r="JD48" s="134">
        <v>7.6</v>
      </c>
      <c r="JE48" s="134">
        <v>3.8</v>
      </c>
      <c r="JF48" s="134">
        <v>99.8</v>
      </c>
      <c r="JG48" s="134">
        <v>91.1</v>
      </c>
      <c r="JH48" s="134">
        <v>45.1</v>
      </c>
      <c r="JI48" s="134">
        <v>61.6</v>
      </c>
      <c r="JJ48" s="398">
        <v>118</v>
      </c>
      <c r="JK48" s="368">
        <v>0.37546137202494601</v>
      </c>
      <c r="JL48" s="368">
        <v>5.1015996541288402</v>
      </c>
      <c r="JM48" s="368">
        <v>90.877648076091702</v>
      </c>
      <c r="JN48" s="368">
        <v>7.3596792668957596</v>
      </c>
      <c r="JO48" s="134">
        <v>15.6302720187388</v>
      </c>
      <c r="JP48" s="134">
        <v>29.4871794871795</v>
      </c>
      <c r="JQ48" s="134">
        <v>100</v>
      </c>
      <c r="JR48" s="134">
        <v>47.619047619047613</v>
      </c>
      <c r="JS48" s="134">
        <v>42.857142857142854</v>
      </c>
      <c r="JT48" s="134">
        <v>71.428571428571431</v>
      </c>
      <c r="JU48" s="134">
        <v>90.476190476190482</v>
      </c>
      <c r="JV48" s="134">
        <v>52.380952380952387</v>
      </c>
      <c r="JW48" s="134">
        <v>95.238095238095227</v>
      </c>
      <c r="JX48" s="134">
        <v>70</v>
      </c>
      <c r="JY48" s="134">
        <v>90</v>
      </c>
      <c r="JZ48" s="134">
        <v>15</v>
      </c>
      <c r="KA48" s="134">
        <v>10</v>
      </c>
      <c r="KB48" s="134">
        <v>95</v>
      </c>
      <c r="KC48" s="134">
        <v>95.238095238095227</v>
      </c>
      <c r="KD48" s="134">
        <v>95</v>
      </c>
      <c r="KE48" s="134">
        <v>75</v>
      </c>
      <c r="KF48" s="134">
        <v>30</v>
      </c>
      <c r="KG48" s="134">
        <v>60</v>
      </c>
      <c r="KH48" s="134">
        <v>60</v>
      </c>
      <c r="KI48" s="134">
        <v>68.75</v>
      </c>
      <c r="KJ48" s="134">
        <v>68.75</v>
      </c>
      <c r="KK48" s="348" t="s">
        <v>87</v>
      </c>
      <c r="KL48" s="348" t="s">
        <v>87</v>
      </c>
      <c r="KM48" s="349">
        <v>57</v>
      </c>
    </row>
    <row r="49" spans="1:299" ht="18" customHeight="1">
      <c r="A49" s="74"/>
      <c r="B49" s="75" t="s">
        <v>87</v>
      </c>
      <c r="C49" s="75" t="s">
        <v>87</v>
      </c>
      <c r="D49" s="76" t="s">
        <v>141</v>
      </c>
      <c r="E49" s="77" t="s">
        <v>40</v>
      </c>
      <c r="F49" s="78" t="s">
        <v>87</v>
      </c>
      <c r="G49" s="78" t="s">
        <v>87</v>
      </c>
      <c r="H49" s="78" t="s">
        <v>87</v>
      </c>
      <c r="I49" s="78" t="s">
        <v>87</v>
      </c>
      <c r="J49" s="78" t="s">
        <v>87</v>
      </c>
      <c r="K49" s="78" t="s">
        <v>87</v>
      </c>
      <c r="L49" s="78" t="s">
        <v>87</v>
      </c>
      <c r="M49" s="79">
        <v>1786170</v>
      </c>
      <c r="N49" s="80">
        <v>82.8</v>
      </c>
      <c r="O49" s="80">
        <v>51.6</v>
      </c>
      <c r="P49" s="81">
        <v>92.093999999999994</v>
      </c>
      <c r="Q49" s="81">
        <v>93.73</v>
      </c>
      <c r="R49" s="80">
        <v>9.0084190832553777</v>
      </c>
      <c r="S49" s="80">
        <v>8.2319925163704397</v>
      </c>
      <c r="T49" s="82">
        <v>17.240411599625819</v>
      </c>
      <c r="U49" s="82">
        <v>434.814477989144</v>
      </c>
      <c r="V49" s="81">
        <v>337.63784664616702</v>
      </c>
      <c r="W49" s="81">
        <v>64</v>
      </c>
      <c r="X49" s="80">
        <v>67.7</v>
      </c>
      <c r="Y49" s="83">
        <v>30.6962025316456</v>
      </c>
      <c r="Z49" s="83">
        <v>8.1081081081081106</v>
      </c>
      <c r="AA49" s="78" t="s">
        <v>87</v>
      </c>
      <c r="AB49" s="78" t="s">
        <v>87</v>
      </c>
      <c r="AC49" s="78" t="s">
        <v>87</v>
      </c>
      <c r="AD49" s="78" t="s">
        <v>87</v>
      </c>
      <c r="AE49" s="78" t="s">
        <v>87</v>
      </c>
      <c r="AF49" s="78" t="s">
        <v>87</v>
      </c>
      <c r="AG49" s="81">
        <v>35.606913115772855</v>
      </c>
      <c r="AH49" s="87">
        <v>1</v>
      </c>
      <c r="AI49" s="87">
        <v>10</v>
      </c>
      <c r="AJ49" s="136">
        <v>2.6313284849706355</v>
      </c>
      <c r="AK49" s="134">
        <v>12.540799587945155</v>
      </c>
      <c r="AL49" s="136">
        <v>47.570500008397858</v>
      </c>
      <c r="AM49" s="134">
        <v>18.899999999999999</v>
      </c>
      <c r="AN49" s="134">
        <v>5.3</v>
      </c>
      <c r="AO49" s="136">
        <v>92.481999999999999</v>
      </c>
      <c r="AP49" s="136">
        <v>94.051000000000002</v>
      </c>
      <c r="AQ49" s="134">
        <v>60.885705999818803</v>
      </c>
      <c r="AR49" s="134">
        <v>25.868700386643901</v>
      </c>
      <c r="AS49" s="142">
        <v>31.5</v>
      </c>
      <c r="AT49" s="142">
        <v>52.2</v>
      </c>
      <c r="AU49" s="134">
        <v>10.1</v>
      </c>
      <c r="AV49" s="134">
        <v>6.5</v>
      </c>
      <c r="AW49" s="136">
        <v>79.113</v>
      </c>
      <c r="AX49" s="136">
        <v>82.905000000000001</v>
      </c>
      <c r="AY49" s="134">
        <v>62.736157505140802</v>
      </c>
      <c r="AZ49" s="134">
        <v>40.421808863761299</v>
      </c>
      <c r="BA49" s="141">
        <v>72.3</v>
      </c>
      <c r="BB49" s="141">
        <v>66.8</v>
      </c>
      <c r="BC49" s="137">
        <v>7.4</v>
      </c>
      <c r="BD49" s="137">
        <v>3.1</v>
      </c>
      <c r="BE49" s="145">
        <v>70.12</v>
      </c>
      <c r="BF49" s="145">
        <v>68.284000000000006</v>
      </c>
      <c r="BG49" s="137">
        <v>53.515939785375203</v>
      </c>
      <c r="BH49" s="137">
        <v>17.030094679061801</v>
      </c>
      <c r="BI49" s="146">
        <v>70.400000000000006</v>
      </c>
      <c r="BJ49" s="146">
        <v>69.599999999999994</v>
      </c>
      <c r="BK49" s="134">
        <v>10.9</v>
      </c>
      <c r="BL49" s="134">
        <v>107.640572530689</v>
      </c>
      <c r="BM49" s="136">
        <v>92.8</v>
      </c>
      <c r="BN49" s="6">
        <v>0.74299999999999999</v>
      </c>
      <c r="BO49" s="6">
        <v>0.42899999999999999</v>
      </c>
      <c r="BP49" s="6">
        <v>0.75800000000000001</v>
      </c>
      <c r="BQ49" s="6">
        <v>0.81299999999999994</v>
      </c>
      <c r="BR49" s="6">
        <v>9.0999999999999998E-2</v>
      </c>
      <c r="BS49" s="6">
        <v>0.27800000000000002</v>
      </c>
      <c r="BT49" s="6">
        <v>0.74399999999999999</v>
      </c>
      <c r="BU49" s="6">
        <v>0.61599999999999999</v>
      </c>
      <c r="BV49" s="6">
        <v>0.76100000000000001</v>
      </c>
      <c r="BW49" s="6">
        <v>0.76900000000000002</v>
      </c>
      <c r="BX49" s="6">
        <v>0.754</v>
      </c>
      <c r="BY49" s="6">
        <v>0.51900000000000002</v>
      </c>
      <c r="BZ49" s="6">
        <v>0.76200000000000001</v>
      </c>
      <c r="CA49" s="6">
        <v>0.72</v>
      </c>
      <c r="CB49" s="6">
        <v>0.63200000000000001</v>
      </c>
      <c r="CC49" s="6">
        <v>0.63200000000000001</v>
      </c>
      <c r="CD49" s="6">
        <v>0.23699999999999999</v>
      </c>
      <c r="CE49" s="7">
        <v>8.1</v>
      </c>
      <c r="CF49" s="108">
        <v>0.72328244274809161</v>
      </c>
      <c r="CG49" s="6">
        <v>0.72499999999999998</v>
      </c>
      <c r="CH49" s="6">
        <v>0.224</v>
      </c>
      <c r="CI49" s="6">
        <v>0.84899999999999998</v>
      </c>
      <c r="CJ49" s="6">
        <v>0.56499999999999995</v>
      </c>
      <c r="CK49" s="6">
        <v>0.67900000000000005</v>
      </c>
      <c r="CL49" s="6">
        <v>0.25900000000000001</v>
      </c>
      <c r="CM49" s="6">
        <v>0.114</v>
      </c>
      <c r="CN49" s="6">
        <v>6.0000000000000001E-3</v>
      </c>
      <c r="CO49" s="6">
        <v>0.49399999999999999</v>
      </c>
      <c r="CP49" s="6">
        <v>0.36599999999999999</v>
      </c>
      <c r="CQ49" s="6">
        <v>0.80500000000000005</v>
      </c>
      <c r="CR49" s="6">
        <v>0.432</v>
      </c>
      <c r="CS49" s="6">
        <v>0.623</v>
      </c>
      <c r="CT49" s="6">
        <v>0.77900000000000003</v>
      </c>
      <c r="CU49" s="6">
        <v>0.65500000000000003</v>
      </c>
      <c r="CV49" s="6">
        <v>0.78600000000000003</v>
      </c>
      <c r="CW49" s="134">
        <v>33.025885150000001</v>
      </c>
      <c r="CX49" s="134">
        <v>25.23058614</v>
      </c>
      <c r="CY49" s="134">
        <v>36.715263309999997</v>
      </c>
      <c r="CZ49" s="134">
        <v>5.0282653970000002</v>
      </c>
      <c r="DA49" s="134">
        <v>37.799999999999997</v>
      </c>
      <c r="DB49" s="134">
        <v>15.2</v>
      </c>
      <c r="DC49" s="134">
        <v>36.9</v>
      </c>
      <c r="DD49" s="134">
        <v>10</v>
      </c>
      <c r="DE49" s="142">
        <v>82.1</v>
      </c>
      <c r="DF49" s="142">
        <v>22.5</v>
      </c>
      <c r="DG49" s="142">
        <v>4.3</v>
      </c>
      <c r="DH49" s="142">
        <v>20.5</v>
      </c>
      <c r="DI49" s="142">
        <v>95.4</v>
      </c>
      <c r="DJ49" s="142">
        <v>26.8</v>
      </c>
      <c r="DK49" s="142">
        <v>8</v>
      </c>
      <c r="DL49" s="142">
        <v>34.1</v>
      </c>
      <c r="DM49" s="345">
        <v>34</v>
      </c>
      <c r="DN49" s="345">
        <v>18</v>
      </c>
      <c r="DO49" s="346">
        <v>5.98212400591175E-2</v>
      </c>
      <c r="DP49" s="346">
        <v>2.2868468193772199E-2</v>
      </c>
      <c r="DQ49" s="346">
        <v>4.7156726768377304</v>
      </c>
      <c r="DR49" s="346">
        <v>2.3746701846965701</v>
      </c>
      <c r="DS49" s="347">
        <v>81.553398058252398</v>
      </c>
      <c r="DT49" s="347">
        <v>86.675461741424797</v>
      </c>
      <c r="DU49" s="347">
        <v>1.2685621789007</v>
      </c>
      <c r="DV49" s="347">
        <v>0.96301660504885001</v>
      </c>
      <c r="DW49" s="347">
        <v>7.8605650765323203</v>
      </c>
      <c r="DX49" s="347">
        <v>11.2535675690654</v>
      </c>
      <c r="DY49" s="146">
        <v>54.728370221327999</v>
      </c>
      <c r="DZ49" s="146">
        <v>47.1283783783784</v>
      </c>
      <c r="EA49" s="146">
        <v>100</v>
      </c>
      <c r="EB49" s="146">
        <v>84.444444444444443</v>
      </c>
      <c r="EC49" s="146">
        <v>100</v>
      </c>
      <c r="ED49" s="146">
        <v>100</v>
      </c>
      <c r="EE49" s="146">
        <v>100</v>
      </c>
      <c r="EF49" s="146">
        <v>35.555555555555557</v>
      </c>
      <c r="EG49" s="146">
        <v>100</v>
      </c>
      <c r="EH49" s="146">
        <v>97.777777777777771</v>
      </c>
      <c r="EI49" s="146">
        <v>20</v>
      </c>
      <c r="EJ49" s="146">
        <v>13.333333333333334</v>
      </c>
      <c r="EK49" s="146">
        <v>22.222222222222221</v>
      </c>
      <c r="EL49" s="146">
        <v>91.111111111111114</v>
      </c>
      <c r="EM49" s="146">
        <v>37.777777777777779</v>
      </c>
      <c r="EN49" s="146">
        <v>76.470588235294116</v>
      </c>
      <c r="EO49" s="146">
        <v>52.941176470588239</v>
      </c>
      <c r="EP49" s="146">
        <v>11.76470588235294</v>
      </c>
      <c r="EQ49" s="146">
        <v>82.35294117647058</v>
      </c>
      <c r="ER49" s="146">
        <v>17.647058823529413</v>
      </c>
      <c r="ES49" s="141">
        <v>66.666666666666657</v>
      </c>
      <c r="ET49" s="141">
        <v>65</v>
      </c>
      <c r="EU49" s="348" t="s">
        <v>87</v>
      </c>
      <c r="EV49" s="348" t="s">
        <v>87</v>
      </c>
      <c r="EW49" s="349">
        <v>46.1</v>
      </c>
      <c r="EX49" s="134">
        <v>42.573273720000003</v>
      </c>
      <c r="EY49" s="134">
        <v>30.476900149999999</v>
      </c>
      <c r="EZ49" s="134">
        <v>21.063089919999999</v>
      </c>
      <c r="FA49" s="134">
        <v>5.886736215</v>
      </c>
      <c r="FB49" s="134">
        <v>44.5</v>
      </c>
      <c r="FC49" s="134">
        <v>27.8</v>
      </c>
      <c r="FD49" s="134">
        <v>19.2</v>
      </c>
      <c r="FE49" s="134">
        <v>8.5</v>
      </c>
      <c r="FF49" s="142">
        <v>95.4</v>
      </c>
      <c r="FG49" s="142">
        <v>76.8</v>
      </c>
      <c r="FH49" s="142">
        <v>18.399999999999999</v>
      </c>
      <c r="FI49" s="142">
        <v>58.6</v>
      </c>
      <c r="FJ49" s="142">
        <v>94.5</v>
      </c>
      <c r="FK49" s="142">
        <v>72.900000000000006</v>
      </c>
      <c r="FL49" s="142">
        <v>13.9</v>
      </c>
      <c r="FM49" s="142">
        <v>46.4</v>
      </c>
      <c r="FN49" s="383">
        <v>97</v>
      </c>
      <c r="FO49" s="383">
        <v>80</v>
      </c>
      <c r="FP49" s="368">
        <v>0.1973871637296</v>
      </c>
      <c r="FQ49" s="368">
        <v>0.111960142189381</v>
      </c>
      <c r="FR49" s="368">
        <v>2.2958579881656802</v>
      </c>
      <c r="FS49" s="368">
        <v>1.78611297164546</v>
      </c>
      <c r="FT49" s="134">
        <v>75.431952662721898</v>
      </c>
      <c r="FU49" s="134">
        <v>80.509042196918998</v>
      </c>
      <c r="FV49" s="134">
        <v>8.5975336779129901</v>
      </c>
      <c r="FW49" s="134">
        <v>6.2683684608279497</v>
      </c>
      <c r="FX49" s="134">
        <v>7.8777080168087297</v>
      </c>
      <c r="FY49" s="134">
        <v>12.2780425626247</v>
      </c>
      <c r="FZ49" s="348">
        <v>49.295774647887299</v>
      </c>
      <c r="GA49" s="348">
        <v>40.540540540540498</v>
      </c>
      <c r="GB49" s="146">
        <v>100</v>
      </c>
      <c r="GC49" s="146">
        <v>80</v>
      </c>
      <c r="GD49" s="146">
        <v>100</v>
      </c>
      <c r="GE49" s="146">
        <v>100</v>
      </c>
      <c r="GF49" s="146">
        <v>100</v>
      </c>
      <c r="GG49" s="146">
        <v>48.888888888888886</v>
      </c>
      <c r="GH49" s="146">
        <v>100</v>
      </c>
      <c r="GI49" s="146">
        <v>97.777777777777771</v>
      </c>
      <c r="GJ49" s="146">
        <v>51.111111111111107</v>
      </c>
      <c r="GK49" s="146">
        <v>0</v>
      </c>
      <c r="GL49" s="146">
        <v>22.222222222222221</v>
      </c>
      <c r="GM49" s="146">
        <v>91.111111111111114</v>
      </c>
      <c r="GN49" s="146">
        <v>48.888888888888886</v>
      </c>
      <c r="GO49" s="146">
        <v>77.272727272727266</v>
      </c>
      <c r="GP49" s="146">
        <v>45.454545454545453</v>
      </c>
      <c r="GQ49" s="146">
        <v>4.5454545454545459</v>
      </c>
      <c r="GR49" s="146">
        <v>86.36363636363636</v>
      </c>
      <c r="GS49" s="146">
        <v>40.909090909090914</v>
      </c>
      <c r="GT49" s="141">
        <v>67.213114754098356</v>
      </c>
      <c r="GU49" s="141">
        <v>65.573770491803273</v>
      </c>
      <c r="GV49" s="385" t="s">
        <v>87</v>
      </c>
      <c r="GW49" s="134">
        <v>48.7</v>
      </c>
      <c r="GX49" s="146">
        <v>60.736196319999998</v>
      </c>
      <c r="GY49" s="146">
        <v>18.65588399</v>
      </c>
      <c r="GZ49" s="146">
        <v>16.257668710000001</v>
      </c>
      <c r="HA49" s="146">
        <v>4.3502509759999999</v>
      </c>
      <c r="HB49" s="148">
        <v>62.3</v>
      </c>
      <c r="HC49" s="148">
        <v>15.2</v>
      </c>
      <c r="HD49" s="148">
        <v>16.5</v>
      </c>
      <c r="HE49" s="148">
        <v>6.1</v>
      </c>
      <c r="HF49" s="142">
        <v>95.5</v>
      </c>
      <c r="HG49" s="142">
        <v>51</v>
      </c>
      <c r="HH49" s="142">
        <v>7.5</v>
      </c>
      <c r="HI49" s="142">
        <v>42.6</v>
      </c>
      <c r="HJ49" s="142">
        <v>96</v>
      </c>
      <c r="HK49" s="142">
        <v>43</v>
      </c>
      <c r="HL49" s="142">
        <v>4.7</v>
      </c>
      <c r="HM49" s="142">
        <v>39.700000000000003</v>
      </c>
      <c r="HN49" s="149">
        <v>40</v>
      </c>
      <c r="HO49" s="149">
        <v>15</v>
      </c>
      <c r="HP49" s="390">
        <v>0.13909656779219001</v>
      </c>
      <c r="HQ49" s="390">
        <v>4.88058827357324E-2</v>
      </c>
      <c r="HR49" s="390">
        <v>2.33236151603499</v>
      </c>
      <c r="HS49" s="390">
        <v>1.2964563526361299</v>
      </c>
      <c r="HT49" s="148">
        <v>79.591836734693899</v>
      </c>
      <c r="HU49" s="148">
        <v>88.245462402765796</v>
      </c>
      <c r="HV49" s="148">
        <v>5.9637653440901301</v>
      </c>
      <c r="HW49" s="148">
        <v>3.7645604216828299</v>
      </c>
      <c r="HX49" s="148">
        <v>9.5488281081640203</v>
      </c>
      <c r="HY49" s="148">
        <v>9.6842887911004407</v>
      </c>
      <c r="HZ49" s="393">
        <v>50.503018108651901</v>
      </c>
      <c r="IA49" s="393">
        <v>38.851351351351298</v>
      </c>
      <c r="IB49" s="146">
        <v>100</v>
      </c>
      <c r="IC49" s="146">
        <v>2.2222222222222223</v>
      </c>
      <c r="ID49" s="146">
        <v>2.2222222222222223</v>
      </c>
      <c r="IE49" s="146">
        <v>100</v>
      </c>
      <c r="IF49" s="146">
        <v>100</v>
      </c>
      <c r="IG49" s="146">
        <v>22.222222222222221</v>
      </c>
      <c r="IH49" s="146">
        <v>100</v>
      </c>
      <c r="II49" s="146">
        <v>95.555555555555557</v>
      </c>
      <c r="IJ49" s="146">
        <v>4.4444444444444446</v>
      </c>
      <c r="IK49" s="146">
        <v>2.2222222222222223</v>
      </c>
      <c r="IL49" s="146">
        <v>22.222222222222221</v>
      </c>
      <c r="IM49" s="146">
        <v>88.888888888888886</v>
      </c>
      <c r="IN49" s="146">
        <v>40</v>
      </c>
      <c r="IO49" s="146">
        <v>61.111111111111114</v>
      </c>
      <c r="IP49" s="146">
        <v>27.777777777777779</v>
      </c>
      <c r="IQ49" s="146">
        <v>0</v>
      </c>
      <c r="IR49" s="146">
        <v>83.333333333333343</v>
      </c>
      <c r="IS49" s="146">
        <v>22.222222222222221</v>
      </c>
      <c r="IT49" s="141">
        <v>67.213114754098356</v>
      </c>
      <c r="IU49" s="146">
        <v>65.573770491803273</v>
      </c>
      <c r="IV49" s="392" t="s">
        <v>87</v>
      </c>
      <c r="IW49" s="137">
        <v>54.1</v>
      </c>
      <c r="IX49" s="134">
        <v>55.24608928</v>
      </c>
      <c r="IY49" s="134">
        <v>28.424265550000001</v>
      </c>
      <c r="IZ49" s="134">
        <v>5.2651659669999997</v>
      </c>
      <c r="JA49" s="134">
        <v>11.06447921</v>
      </c>
      <c r="JB49" s="134">
        <v>59.9</v>
      </c>
      <c r="JC49" s="134">
        <v>20.8</v>
      </c>
      <c r="JD49" s="134">
        <v>3.6</v>
      </c>
      <c r="JE49" s="134">
        <v>15.7</v>
      </c>
      <c r="JF49" s="134">
        <v>99.3</v>
      </c>
      <c r="JG49" s="134">
        <v>88.9</v>
      </c>
      <c r="JH49" s="134">
        <v>43.8</v>
      </c>
      <c r="JI49" s="134">
        <v>88.7</v>
      </c>
      <c r="JJ49" s="398">
        <v>146</v>
      </c>
      <c r="JK49" s="368">
        <v>0.24983743454601501</v>
      </c>
      <c r="JL49" s="368">
        <v>6.1190276613579204</v>
      </c>
      <c r="JM49" s="368">
        <v>91.282481139983204</v>
      </c>
      <c r="JN49" s="368">
        <v>4.0829597179917201</v>
      </c>
      <c r="JO49" s="134">
        <v>19.080912713588202</v>
      </c>
      <c r="JP49" s="348">
        <v>41.891891891891902</v>
      </c>
      <c r="JQ49" s="146">
        <v>100</v>
      </c>
      <c r="JR49" s="146">
        <v>22.222222222222221</v>
      </c>
      <c r="JS49" s="146">
        <v>8.8888888888888893</v>
      </c>
      <c r="JT49" s="146">
        <v>100</v>
      </c>
      <c r="JU49" s="146">
        <v>100</v>
      </c>
      <c r="JV49" s="146">
        <v>51.111111111111107</v>
      </c>
      <c r="JW49" s="146">
        <v>100</v>
      </c>
      <c r="JX49" s="146">
        <v>95.555555555555557</v>
      </c>
      <c r="JY49" s="146">
        <v>97.777777777777771</v>
      </c>
      <c r="JZ49" s="146">
        <v>0</v>
      </c>
      <c r="KA49" s="146">
        <v>22.222222222222221</v>
      </c>
      <c r="KB49" s="146">
        <v>91.111111111111114</v>
      </c>
      <c r="KC49" s="146">
        <v>77.777777777777786</v>
      </c>
      <c r="KD49" s="146">
        <v>85.714285714285708</v>
      </c>
      <c r="KE49" s="146">
        <v>82.857142857142861</v>
      </c>
      <c r="KF49" s="146">
        <v>25.714285714285712</v>
      </c>
      <c r="KG49" s="146">
        <v>71.428571428571431</v>
      </c>
      <c r="KH49" s="146">
        <v>31.428571428571427</v>
      </c>
      <c r="KI49" s="146">
        <v>68.75</v>
      </c>
      <c r="KJ49" s="146">
        <v>67.1875</v>
      </c>
      <c r="KK49" s="348" t="s">
        <v>87</v>
      </c>
      <c r="KL49" s="348" t="s">
        <v>87</v>
      </c>
      <c r="KM49" s="349">
        <v>46.1</v>
      </c>
    </row>
    <row r="50" spans="1:299" ht="18" customHeight="1">
      <c r="A50" s="74"/>
      <c r="B50" s="75" t="s">
        <v>87</v>
      </c>
      <c r="C50" s="75" t="s">
        <v>87</v>
      </c>
      <c r="D50" s="76" t="s">
        <v>142</v>
      </c>
      <c r="E50" s="77" t="s">
        <v>41</v>
      </c>
      <c r="F50" s="78" t="s">
        <v>87</v>
      </c>
      <c r="G50" s="78" t="s">
        <v>87</v>
      </c>
      <c r="H50" s="78" t="s">
        <v>87</v>
      </c>
      <c r="I50" s="78" t="s">
        <v>87</v>
      </c>
      <c r="J50" s="78" t="s">
        <v>87</v>
      </c>
      <c r="K50" s="78" t="s">
        <v>87</v>
      </c>
      <c r="L50" s="78" t="s">
        <v>87</v>
      </c>
      <c r="M50" s="79">
        <v>1166338</v>
      </c>
      <c r="N50" s="80">
        <v>81.8</v>
      </c>
      <c r="O50" s="80">
        <v>52.7</v>
      </c>
      <c r="P50" s="81">
        <v>91.466999999999999</v>
      </c>
      <c r="Q50" s="81">
        <v>93.381</v>
      </c>
      <c r="R50" s="80">
        <v>8.3494341705768687</v>
      </c>
      <c r="S50" s="80">
        <v>10.681755451283466</v>
      </c>
      <c r="T50" s="82">
        <v>19.031189621860335</v>
      </c>
      <c r="U50" s="82">
        <v>431.00171917902298</v>
      </c>
      <c r="V50" s="81">
        <v>340.938201421033</v>
      </c>
      <c r="W50" s="83">
        <v>61.9</v>
      </c>
      <c r="X50" s="84">
        <v>69.2</v>
      </c>
      <c r="Y50" s="81">
        <v>29.683698296837001</v>
      </c>
      <c r="Z50" s="81">
        <v>7.2649572649572702</v>
      </c>
      <c r="AA50" s="78" t="s">
        <v>87</v>
      </c>
      <c r="AB50" s="78" t="s">
        <v>87</v>
      </c>
      <c r="AC50" s="86">
        <v>299.80748101171059</v>
      </c>
      <c r="AD50" s="86">
        <v>262.83786989211274</v>
      </c>
      <c r="AE50" s="81">
        <v>7599.4883636383347</v>
      </c>
      <c r="AF50" s="81">
        <v>6953.5302588492541</v>
      </c>
      <c r="AG50" s="81">
        <v>20.405748590888749</v>
      </c>
      <c r="AH50" s="87">
        <v>0</v>
      </c>
      <c r="AI50" s="87">
        <v>6</v>
      </c>
      <c r="AJ50" s="136">
        <v>2.6578916231829881</v>
      </c>
      <c r="AK50" s="134">
        <v>16.633257254758053</v>
      </c>
      <c r="AL50" s="136">
        <v>50.386766100392862</v>
      </c>
      <c r="AM50" s="134">
        <v>18.8</v>
      </c>
      <c r="AN50" s="134">
        <v>5</v>
      </c>
      <c r="AO50" s="136">
        <v>93.168000000000006</v>
      </c>
      <c r="AP50" s="136">
        <v>94.597999999999999</v>
      </c>
      <c r="AQ50" s="134">
        <v>62.186256641598</v>
      </c>
      <c r="AR50" s="134">
        <v>27.402261427941198</v>
      </c>
      <c r="AS50" s="141">
        <v>37.299999999999997</v>
      </c>
      <c r="AT50" s="141">
        <v>55.1</v>
      </c>
      <c r="AU50" s="134">
        <v>10.3</v>
      </c>
      <c r="AV50" s="134">
        <v>5.5</v>
      </c>
      <c r="AW50" s="136">
        <v>81.084000000000003</v>
      </c>
      <c r="AX50" s="136">
        <v>82.164000000000001</v>
      </c>
      <c r="AY50" s="134">
        <v>63.357037777759402</v>
      </c>
      <c r="AZ50" s="134">
        <v>34.278155888025601</v>
      </c>
      <c r="BA50" s="141">
        <v>70.400000000000006</v>
      </c>
      <c r="BB50" s="141">
        <v>71.900000000000006</v>
      </c>
      <c r="BC50" s="137">
        <v>8.8000000000000007</v>
      </c>
      <c r="BD50" s="137">
        <v>4.3</v>
      </c>
      <c r="BE50" s="145">
        <v>80.325000000000003</v>
      </c>
      <c r="BF50" s="145">
        <v>80.046999999999997</v>
      </c>
      <c r="BG50" s="137">
        <v>60.037088860743502</v>
      </c>
      <c r="BH50" s="137">
        <v>24.004889582988302</v>
      </c>
      <c r="BI50" s="146">
        <v>66.2</v>
      </c>
      <c r="BJ50" s="146">
        <v>68.099999999999994</v>
      </c>
      <c r="BK50" s="134">
        <v>10.9</v>
      </c>
      <c r="BL50" s="134">
        <v>95.597613671623805</v>
      </c>
      <c r="BM50" s="150">
        <v>94.6</v>
      </c>
      <c r="BN50" s="6">
        <v>0.79500000000000004</v>
      </c>
      <c r="BO50" s="6">
        <v>0.32100000000000001</v>
      </c>
      <c r="BP50" s="6">
        <v>0.80300000000000005</v>
      </c>
      <c r="BQ50" s="6">
        <v>0.78700000000000003</v>
      </c>
      <c r="BR50" s="6">
        <v>2.1999999999999999E-2</v>
      </c>
      <c r="BS50" s="6">
        <v>0.33200000000000002</v>
      </c>
      <c r="BT50" s="6">
        <v>0.86399999999999999</v>
      </c>
      <c r="BU50" s="6">
        <v>0.70799999999999996</v>
      </c>
      <c r="BV50" s="6">
        <v>0.69299999999999995</v>
      </c>
      <c r="BW50" s="6">
        <v>0.80300000000000005</v>
      </c>
      <c r="BX50" s="6">
        <v>0.72599999999999998</v>
      </c>
      <c r="BY50" s="6">
        <v>0.53900000000000003</v>
      </c>
      <c r="BZ50" s="6">
        <v>0.79900000000000004</v>
      </c>
      <c r="CA50" s="6">
        <v>0.95799999999999996</v>
      </c>
      <c r="CB50" s="6">
        <v>0.95599999999999996</v>
      </c>
      <c r="CC50" s="6">
        <v>0.70199999999999996</v>
      </c>
      <c r="CD50" s="6">
        <v>0.28399999999999997</v>
      </c>
      <c r="CE50" s="7">
        <v>8.1999999999999993</v>
      </c>
      <c r="CF50" s="108">
        <v>0.75094991364421415</v>
      </c>
      <c r="CG50" s="6">
        <v>0.61699999999999999</v>
      </c>
      <c r="CH50" s="6">
        <v>0.34599999999999997</v>
      </c>
      <c r="CI50" s="6">
        <v>0.74399999999999999</v>
      </c>
      <c r="CJ50" s="6">
        <v>0.55300000000000005</v>
      </c>
      <c r="CK50" s="6">
        <v>0.64100000000000001</v>
      </c>
      <c r="CL50" s="6">
        <v>0.32800000000000001</v>
      </c>
      <c r="CM50" s="6">
        <v>0.113</v>
      </c>
      <c r="CN50" s="6">
        <v>8.3000000000000004E-2</v>
      </c>
      <c r="CO50" s="6">
        <v>0.497</v>
      </c>
      <c r="CP50" s="6">
        <v>0.42499999999999999</v>
      </c>
      <c r="CQ50" s="6">
        <v>0.70799999999999996</v>
      </c>
      <c r="CR50" s="6">
        <v>0.47099999999999997</v>
      </c>
      <c r="CS50" s="6">
        <v>0.53400000000000003</v>
      </c>
      <c r="CT50" s="6">
        <v>0.67400000000000004</v>
      </c>
      <c r="CU50" s="6">
        <v>0.52</v>
      </c>
      <c r="CV50" s="6">
        <v>0.67600000000000005</v>
      </c>
      <c r="CW50" s="146">
        <v>35.882352939999997</v>
      </c>
      <c r="CX50" s="146">
        <v>23.529411759999999</v>
      </c>
      <c r="CY50" s="146">
        <v>36.705882350000003</v>
      </c>
      <c r="CZ50" s="146">
        <v>3.8823529410000002</v>
      </c>
      <c r="DA50" s="134">
        <v>38.799999999999997</v>
      </c>
      <c r="DB50" s="134">
        <v>19.100000000000001</v>
      </c>
      <c r="DC50" s="134">
        <v>30.4</v>
      </c>
      <c r="DD50" s="134">
        <v>11.8</v>
      </c>
      <c r="DE50" s="141">
        <v>80.400000000000006</v>
      </c>
      <c r="DF50" s="141">
        <v>34.6</v>
      </c>
      <c r="DG50" s="141">
        <v>6.8</v>
      </c>
      <c r="DH50" s="141">
        <v>17</v>
      </c>
      <c r="DI50" s="141">
        <v>96.1</v>
      </c>
      <c r="DJ50" s="141">
        <v>37.799999999999997</v>
      </c>
      <c r="DK50" s="141">
        <v>8.9</v>
      </c>
      <c r="DL50" s="141">
        <v>18</v>
      </c>
      <c r="DM50" s="345">
        <v>22</v>
      </c>
      <c r="DN50" s="345">
        <v>11</v>
      </c>
      <c r="DO50" s="346">
        <v>5.83384158468351E-2</v>
      </c>
      <c r="DP50" s="346">
        <v>1.8014182074251199E-2</v>
      </c>
      <c r="DQ50" s="346">
        <v>3.6184210526315801</v>
      </c>
      <c r="DR50" s="346">
        <v>1.3398294762484799</v>
      </c>
      <c r="DS50" s="347">
        <v>82.730263157894697</v>
      </c>
      <c r="DT50" s="347">
        <v>86.236297198538395</v>
      </c>
      <c r="DU50" s="347">
        <v>1.61226167431253</v>
      </c>
      <c r="DV50" s="347">
        <v>1.34451304390547</v>
      </c>
      <c r="DW50" s="347">
        <v>6.7048118814514099</v>
      </c>
      <c r="DX50" s="347">
        <v>12.6250410834225</v>
      </c>
      <c r="DY50" s="134">
        <v>51.1111111111111</v>
      </c>
      <c r="DZ50" s="134">
        <v>44.986449864498603</v>
      </c>
      <c r="EA50" s="134">
        <v>100</v>
      </c>
      <c r="EB50" s="134">
        <v>61.111111111111114</v>
      </c>
      <c r="EC50" s="134">
        <v>100</v>
      </c>
      <c r="ED50" s="134">
        <v>100</v>
      </c>
      <c r="EE50" s="134">
        <v>66.666666666666657</v>
      </c>
      <c r="EF50" s="134">
        <v>55.555555555555557</v>
      </c>
      <c r="EG50" s="134">
        <v>100</v>
      </c>
      <c r="EH50" s="134">
        <v>94.444444444444443</v>
      </c>
      <c r="EI50" s="134">
        <v>16.666666666666664</v>
      </c>
      <c r="EJ50" s="134">
        <v>33.333333333333329</v>
      </c>
      <c r="EK50" s="134">
        <v>16.666666666666664</v>
      </c>
      <c r="EL50" s="134">
        <v>94.444444444444443</v>
      </c>
      <c r="EM50" s="134">
        <v>72.222222222222214</v>
      </c>
      <c r="EN50" s="134">
        <v>84.615384615384613</v>
      </c>
      <c r="EO50" s="134">
        <v>61.53846153846154</v>
      </c>
      <c r="EP50" s="134">
        <v>23.076923076923077</v>
      </c>
      <c r="EQ50" s="134">
        <v>46.153846153846153</v>
      </c>
      <c r="ER50" s="134">
        <v>38.461538461538467</v>
      </c>
      <c r="ES50" s="141">
        <v>3.3333333333333335</v>
      </c>
      <c r="ET50" s="141">
        <v>3.3333333333333335</v>
      </c>
      <c r="EU50" s="348" t="s">
        <v>87</v>
      </c>
      <c r="EV50" s="348" t="s">
        <v>87</v>
      </c>
      <c r="EW50" s="349">
        <v>56.5</v>
      </c>
      <c r="EX50" s="146">
        <v>42.576687120000003</v>
      </c>
      <c r="EY50" s="146">
        <v>29.44785276</v>
      </c>
      <c r="EZ50" s="146">
        <v>20.981595089999999</v>
      </c>
      <c r="FA50" s="146">
        <v>6.9938650310000003</v>
      </c>
      <c r="FB50" s="134">
        <v>46.7</v>
      </c>
      <c r="FC50" s="134">
        <v>25.1</v>
      </c>
      <c r="FD50" s="134">
        <v>17.899999999999999</v>
      </c>
      <c r="FE50" s="134">
        <v>10.199999999999999</v>
      </c>
      <c r="FF50" s="141">
        <v>92</v>
      </c>
      <c r="FG50" s="141">
        <v>80.5</v>
      </c>
      <c r="FH50" s="141">
        <v>19.7</v>
      </c>
      <c r="FI50" s="141">
        <v>47.1</v>
      </c>
      <c r="FJ50" s="141">
        <v>93.7</v>
      </c>
      <c r="FK50" s="141">
        <v>76.2</v>
      </c>
      <c r="FL50" s="141">
        <v>23.9</v>
      </c>
      <c r="FM50" s="141">
        <v>50.4</v>
      </c>
      <c r="FN50" s="383">
        <v>61</v>
      </c>
      <c r="FO50" s="383">
        <v>53</v>
      </c>
      <c r="FP50" s="368">
        <v>0.23899075380034501</v>
      </c>
      <c r="FQ50" s="368">
        <v>0.125914663118882</v>
      </c>
      <c r="FR50" s="368">
        <v>2.9654837141468202</v>
      </c>
      <c r="FS50" s="368">
        <v>2.24006762468301</v>
      </c>
      <c r="FT50" s="134">
        <v>74.088478366553204</v>
      </c>
      <c r="FU50" s="134">
        <v>77.852916314454802</v>
      </c>
      <c r="FV50" s="134">
        <v>8.0590816486444101</v>
      </c>
      <c r="FW50" s="134">
        <v>5.6210206214957701</v>
      </c>
      <c r="FX50" s="134">
        <v>4.8584180225059699</v>
      </c>
      <c r="FY50" s="134">
        <v>9.6784116095431507</v>
      </c>
      <c r="FZ50" s="134">
        <v>44.126984126984098</v>
      </c>
      <c r="GA50" s="134">
        <v>36.856368563685599</v>
      </c>
      <c r="GB50" s="134">
        <v>100</v>
      </c>
      <c r="GC50" s="134">
        <v>66.666666666666657</v>
      </c>
      <c r="GD50" s="134">
        <v>100</v>
      </c>
      <c r="GE50" s="134">
        <v>100</v>
      </c>
      <c r="GF50" s="134">
        <v>72.222222222222214</v>
      </c>
      <c r="GG50" s="134">
        <v>66.666666666666657</v>
      </c>
      <c r="GH50" s="134">
        <v>100</v>
      </c>
      <c r="GI50" s="134">
        <v>94.444444444444443</v>
      </c>
      <c r="GJ50" s="134">
        <v>5.5555555555555554</v>
      </c>
      <c r="GK50" s="134">
        <v>16.666666666666664</v>
      </c>
      <c r="GL50" s="134">
        <v>16.666666666666664</v>
      </c>
      <c r="GM50" s="134">
        <v>94.444444444444443</v>
      </c>
      <c r="GN50" s="134">
        <v>72.222222222222214</v>
      </c>
      <c r="GO50" s="134">
        <v>84.615384615384613</v>
      </c>
      <c r="GP50" s="134">
        <v>7.6923076923076925</v>
      </c>
      <c r="GQ50" s="134">
        <v>23.076923076923077</v>
      </c>
      <c r="GR50" s="134">
        <v>46.153846153846153</v>
      </c>
      <c r="GS50" s="134">
        <v>30.76923076923077</v>
      </c>
      <c r="GT50" s="141">
        <v>3.278688524590164</v>
      </c>
      <c r="GU50" s="141">
        <v>3.278688524590164</v>
      </c>
      <c r="GV50" s="385" t="s">
        <v>87</v>
      </c>
      <c r="GW50" s="134">
        <v>36.4</v>
      </c>
      <c r="GX50" s="146">
        <v>55.187165780000001</v>
      </c>
      <c r="GY50" s="146">
        <v>19.786096260000001</v>
      </c>
      <c r="GZ50" s="146">
        <v>17.433155079999999</v>
      </c>
      <c r="HA50" s="146">
        <v>7.5935828880000003</v>
      </c>
      <c r="HB50" s="148">
        <v>56</v>
      </c>
      <c r="HC50" s="148">
        <v>19.5</v>
      </c>
      <c r="HD50" s="148">
        <v>15.7</v>
      </c>
      <c r="HE50" s="148">
        <v>8.6999999999999993</v>
      </c>
      <c r="HF50" s="388">
        <v>92.9</v>
      </c>
      <c r="HG50" s="388">
        <v>50.2</v>
      </c>
      <c r="HH50" s="388">
        <v>6.9</v>
      </c>
      <c r="HI50" s="388">
        <v>50.5</v>
      </c>
      <c r="HJ50" s="388">
        <v>95</v>
      </c>
      <c r="HK50" s="388">
        <v>49.3</v>
      </c>
      <c r="HL50" s="388">
        <v>12</v>
      </c>
      <c r="HM50" s="388">
        <v>34.299999999999997</v>
      </c>
      <c r="HN50" s="149">
        <v>53</v>
      </c>
      <c r="HO50" s="149">
        <v>25</v>
      </c>
      <c r="HP50" s="390">
        <v>0.33863650884927499</v>
      </c>
      <c r="HQ50" s="390">
        <v>0.115425458239069</v>
      </c>
      <c r="HR50" s="390">
        <v>4.1053446940356304</v>
      </c>
      <c r="HS50" s="390">
        <v>1.8754688672168001</v>
      </c>
      <c r="HT50" s="148">
        <v>85.360185902401199</v>
      </c>
      <c r="HU50" s="148">
        <v>90.772693173293305</v>
      </c>
      <c r="HV50" s="148">
        <v>8.2486742061210094</v>
      </c>
      <c r="HW50" s="148">
        <v>6.1544854333071699</v>
      </c>
      <c r="HX50" s="148">
        <v>8.6269777241420709</v>
      </c>
      <c r="HY50" s="148">
        <v>9.5262312467827304</v>
      </c>
      <c r="HZ50" s="137">
        <v>46.349206349206298</v>
      </c>
      <c r="IA50" s="137">
        <v>37.6693766937669</v>
      </c>
      <c r="IB50" s="134">
        <v>100</v>
      </c>
      <c r="IC50" s="134">
        <v>0</v>
      </c>
      <c r="ID50" s="134">
        <v>0</v>
      </c>
      <c r="IE50" s="134">
        <v>100</v>
      </c>
      <c r="IF50" s="134">
        <v>66.666666666666657</v>
      </c>
      <c r="IG50" s="134">
        <v>55.555555555555557</v>
      </c>
      <c r="IH50" s="134">
        <v>100</v>
      </c>
      <c r="II50" s="134">
        <v>94.444444444444443</v>
      </c>
      <c r="IJ50" s="134">
        <v>61.111111111111114</v>
      </c>
      <c r="IK50" s="134">
        <v>0</v>
      </c>
      <c r="IL50" s="134">
        <v>22.222222222222221</v>
      </c>
      <c r="IM50" s="134">
        <v>94.444444444444443</v>
      </c>
      <c r="IN50" s="134">
        <v>55.555555555555557</v>
      </c>
      <c r="IO50" s="134">
        <v>80</v>
      </c>
      <c r="IP50" s="134">
        <v>50</v>
      </c>
      <c r="IQ50" s="134">
        <v>0</v>
      </c>
      <c r="IR50" s="134">
        <v>60</v>
      </c>
      <c r="IS50" s="134">
        <v>30</v>
      </c>
      <c r="IT50" s="141">
        <v>3.278688524590164</v>
      </c>
      <c r="IU50" s="385">
        <v>3.278688524590164</v>
      </c>
      <c r="IV50" s="392" t="s">
        <v>87</v>
      </c>
      <c r="IW50" s="137">
        <v>38</v>
      </c>
      <c r="IX50" s="146">
        <v>68.863261940000001</v>
      </c>
      <c r="IY50" s="146">
        <v>21.087314660000001</v>
      </c>
      <c r="IZ50" s="146">
        <v>2.6359143330000001</v>
      </c>
      <c r="JA50" s="146">
        <v>7.4135090610000001</v>
      </c>
      <c r="JB50" s="134">
        <v>66.400000000000006</v>
      </c>
      <c r="JC50" s="134">
        <v>21.8</v>
      </c>
      <c r="JD50" s="134">
        <v>4.9000000000000004</v>
      </c>
      <c r="JE50" s="134">
        <v>6.9</v>
      </c>
      <c r="JF50" s="146">
        <v>99.4</v>
      </c>
      <c r="JG50" s="146">
        <v>89.1</v>
      </c>
      <c r="JH50" s="146">
        <v>47.6</v>
      </c>
      <c r="JI50" s="146">
        <v>74</v>
      </c>
      <c r="JJ50" s="398">
        <v>106</v>
      </c>
      <c r="JK50" s="368">
        <v>0.29024396922318701</v>
      </c>
      <c r="JL50" s="368">
        <v>3.7830121341898599</v>
      </c>
      <c r="JM50" s="368">
        <v>87.044967880085693</v>
      </c>
      <c r="JN50" s="368">
        <v>7.6722981298431003</v>
      </c>
      <c r="JO50" s="134">
        <v>18.221235283707401</v>
      </c>
      <c r="JP50" s="134">
        <v>40.650406504065003</v>
      </c>
      <c r="JQ50" s="134">
        <v>100</v>
      </c>
      <c r="JR50" s="134">
        <v>27.777777777777779</v>
      </c>
      <c r="JS50" s="134">
        <v>11.111111111111111</v>
      </c>
      <c r="JT50" s="134">
        <v>94.444444444444443</v>
      </c>
      <c r="JU50" s="134">
        <v>77.777777777777786</v>
      </c>
      <c r="JV50" s="134">
        <v>61.111111111111114</v>
      </c>
      <c r="JW50" s="134">
        <v>100</v>
      </c>
      <c r="JX50" s="134">
        <v>22.222222222222221</v>
      </c>
      <c r="JY50" s="134">
        <v>94.444444444444443</v>
      </c>
      <c r="JZ50" s="134">
        <v>0</v>
      </c>
      <c r="KA50" s="134">
        <v>16.666666666666664</v>
      </c>
      <c r="KB50" s="134">
        <v>94.444444444444443</v>
      </c>
      <c r="KC50" s="134">
        <v>88.888888888888886</v>
      </c>
      <c r="KD50" s="134">
        <v>75</v>
      </c>
      <c r="KE50" s="134">
        <v>75</v>
      </c>
      <c r="KF50" s="134">
        <v>18.75</v>
      </c>
      <c r="KG50" s="134">
        <v>50</v>
      </c>
      <c r="KH50" s="134">
        <v>37.5</v>
      </c>
      <c r="KI50" s="150">
        <v>3.125</v>
      </c>
      <c r="KJ50" s="150">
        <v>3.125</v>
      </c>
      <c r="KK50" s="348" t="s">
        <v>87</v>
      </c>
      <c r="KL50" s="348" t="s">
        <v>87</v>
      </c>
      <c r="KM50" s="349">
        <v>56.5</v>
      </c>
    </row>
    <row r="51" spans="1:299" ht="18" customHeight="1">
      <c r="A51" s="74"/>
      <c r="B51" s="75" t="s">
        <v>87</v>
      </c>
      <c r="C51" s="75" t="s">
        <v>87</v>
      </c>
      <c r="D51" s="76" t="s">
        <v>143</v>
      </c>
      <c r="E51" s="77" t="s">
        <v>42</v>
      </c>
      <c r="F51" s="78" t="s">
        <v>87</v>
      </c>
      <c r="G51" s="78" t="s">
        <v>87</v>
      </c>
      <c r="H51" s="78" t="s">
        <v>87</v>
      </c>
      <c r="I51" s="78" t="s">
        <v>87</v>
      </c>
      <c r="J51" s="78" t="s">
        <v>87</v>
      </c>
      <c r="K51" s="78" t="s">
        <v>87</v>
      </c>
      <c r="L51" s="78" t="s">
        <v>87</v>
      </c>
      <c r="M51" s="79">
        <v>1104069</v>
      </c>
      <c r="N51" s="80">
        <v>85</v>
      </c>
      <c r="O51" s="80">
        <v>56.9</v>
      </c>
      <c r="P51" s="81">
        <v>97.224000000000004</v>
      </c>
      <c r="Q51" s="81">
        <v>95.679000000000002</v>
      </c>
      <c r="R51" s="80">
        <v>8.6045347256991622</v>
      </c>
      <c r="S51" s="80">
        <v>11.429797582433302</v>
      </c>
      <c r="T51" s="82">
        <v>20.034332308132466</v>
      </c>
      <c r="U51" s="82">
        <v>421.65140749616199</v>
      </c>
      <c r="V51" s="81">
        <v>359.396851891805</v>
      </c>
      <c r="W51" s="85" t="s">
        <v>88</v>
      </c>
      <c r="X51" s="88" t="s">
        <v>88</v>
      </c>
      <c r="Y51" s="81">
        <v>30.867346938775501</v>
      </c>
      <c r="Z51" s="81">
        <v>8.4821428571428594</v>
      </c>
      <c r="AA51" s="78" t="s">
        <v>87</v>
      </c>
      <c r="AB51" s="78" t="s">
        <v>87</v>
      </c>
      <c r="AC51" s="86">
        <v>291.66902982116153</v>
      </c>
      <c r="AD51" s="86">
        <v>277.78634178147735</v>
      </c>
      <c r="AE51" s="81">
        <v>7021.7344586280788</v>
      </c>
      <c r="AF51" s="81">
        <v>5938.6957304981106</v>
      </c>
      <c r="AG51" s="81">
        <v>14.854144079763131</v>
      </c>
      <c r="AH51" s="87">
        <v>1</v>
      </c>
      <c r="AI51" s="87">
        <v>3</v>
      </c>
      <c r="AJ51" s="136">
        <v>1.9020550346038154</v>
      </c>
      <c r="AK51" s="134">
        <v>10.325441616420713</v>
      </c>
      <c r="AL51" s="136">
        <v>52.047018800455419</v>
      </c>
      <c r="AM51" s="134">
        <v>17.399999999999999</v>
      </c>
      <c r="AN51" s="134">
        <v>5.8</v>
      </c>
      <c r="AO51" s="136">
        <v>93.497</v>
      </c>
      <c r="AP51" s="136">
        <v>92.26</v>
      </c>
      <c r="AQ51" s="134">
        <v>59.8754198165296</v>
      </c>
      <c r="AR51" s="134">
        <v>24.5956893124951</v>
      </c>
      <c r="AS51" s="143" t="s">
        <v>88</v>
      </c>
      <c r="AT51" s="143" t="s">
        <v>88</v>
      </c>
      <c r="AU51" s="134">
        <v>13.8</v>
      </c>
      <c r="AV51" s="134">
        <v>5</v>
      </c>
      <c r="AW51" s="136">
        <v>89.406999999999996</v>
      </c>
      <c r="AX51" s="136">
        <v>91.322999999999993</v>
      </c>
      <c r="AY51" s="134">
        <v>69.831443762483403</v>
      </c>
      <c r="AZ51" s="134">
        <v>44.833633047191597</v>
      </c>
      <c r="BA51" s="143" t="s">
        <v>88</v>
      </c>
      <c r="BB51" s="143" t="s">
        <v>88</v>
      </c>
      <c r="BC51" s="137">
        <v>11</v>
      </c>
      <c r="BD51" s="137">
        <v>4.5999999999999996</v>
      </c>
      <c r="BE51" s="145">
        <v>82.460999999999999</v>
      </c>
      <c r="BF51" s="145">
        <v>88.430999999999997</v>
      </c>
      <c r="BG51" s="137">
        <v>50.972399179787402</v>
      </c>
      <c r="BH51" s="137">
        <v>20.4273042407182</v>
      </c>
      <c r="BI51" s="147" t="s">
        <v>88</v>
      </c>
      <c r="BJ51" s="147" t="s">
        <v>88</v>
      </c>
      <c r="BK51" s="134">
        <v>11.1</v>
      </c>
      <c r="BL51" s="134">
        <v>93.702368868598498</v>
      </c>
      <c r="BM51" s="151" t="s">
        <v>88</v>
      </c>
      <c r="BN51" s="6">
        <v>0.82299999999999995</v>
      </c>
      <c r="BO51" s="6">
        <v>0.40699999999999997</v>
      </c>
      <c r="BP51" s="6">
        <v>0.79300000000000004</v>
      </c>
      <c r="BQ51" s="6">
        <v>0.78800000000000003</v>
      </c>
      <c r="BR51" s="6">
        <v>5.1999999999999998E-2</v>
      </c>
      <c r="BS51" s="6">
        <v>0.26</v>
      </c>
      <c r="BT51" s="6">
        <v>0.71899999999999997</v>
      </c>
      <c r="BU51" s="6">
        <v>0.67600000000000005</v>
      </c>
      <c r="BV51" s="6">
        <v>0.70799999999999996</v>
      </c>
      <c r="BW51" s="6">
        <v>0.8</v>
      </c>
      <c r="BX51" s="6">
        <v>0.69</v>
      </c>
      <c r="BY51" s="6">
        <v>0.60699999999999998</v>
      </c>
      <c r="BZ51" s="6">
        <v>0.80300000000000005</v>
      </c>
      <c r="CA51" s="6">
        <v>0.95</v>
      </c>
      <c r="CB51" s="6">
        <v>0.79800000000000004</v>
      </c>
      <c r="CC51" s="6">
        <v>0.79400000000000004</v>
      </c>
      <c r="CD51" s="6">
        <v>0.308</v>
      </c>
      <c r="CE51" s="7">
        <v>7.9</v>
      </c>
      <c r="CF51" s="108">
        <v>0.66877880184331795</v>
      </c>
      <c r="CG51" s="6">
        <v>0.64100000000000001</v>
      </c>
      <c r="CH51" s="6">
        <v>0.216</v>
      </c>
      <c r="CI51" s="6">
        <v>0.71799999999999997</v>
      </c>
      <c r="CJ51" s="6">
        <v>0.439</v>
      </c>
      <c r="CK51" s="6">
        <v>0.69499999999999995</v>
      </c>
      <c r="CL51" s="6">
        <v>0.28699999999999998</v>
      </c>
      <c r="CM51" s="6">
        <v>0.13800000000000001</v>
      </c>
      <c r="CN51" s="6">
        <v>4.5999999999999999E-2</v>
      </c>
      <c r="CO51" s="6">
        <v>0.40400000000000003</v>
      </c>
      <c r="CP51" s="6">
        <v>0.311</v>
      </c>
      <c r="CQ51" s="6">
        <v>0.76</v>
      </c>
      <c r="CR51" s="6">
        <v>0.36499999999999999</v>
      </c>
      <c r="CS51" s="6">
        <v>0.52</v>
      </c>
      <c r="CT51" s="6">
        <v>0.72799999999999998</v>
      </c>
      <c r="CU51" s="6">
        <v>0.65800000000000003</v>
      </c>
      <c r="CV51" s="6">
        <v>0.64600000000000002</v>
      </c>
      <c r="CW51" s="147" t="s">
        <v>88</v>
      </c>
      <c r="CX51" s="147" t="s">
        <v>88</v>
      </c>
      <c r="CY51" s="147" t="s">
        <v>88</v>
      </c>
      <c r="CZ51" s="147" t="s">
        <v>88</v>
      </c>
      <c r="DA51" s="134">
        <v>31.8</v>
      </c>
      <c r="DB51" s="134">
        <v>17.399999999999999</v>
      </c>
      <c r="DC51" s="134">
        <v>34.1</v>
      </c>
      <c r="DD51" s="134">
        <v>16.600000000000001</v>
      </c>
      <c r="DE51" s="143" t="s">
        <v>88</v>
      </c>
      <c r="DF51" s="143" t="s">
        <v>88</v>
      </c>
      <c r="DG51" s="143" t="s">
        <v>88</v>
      </c>
      <c r="DH51" s="143" t="s">
        <v>88</v>
      </c>
      <c r="DI51" s="143" t="s">
        <v>88</v>
      </c>
      <c r="DJ51" s="143" t="s">
        <v>88</v>
      </c>
      <c r="DK51" s="143" t="s">
        <v>88</v>
      </c>
      <c r="DL51" s="143" t="s">
        <v>88</v>
      </c>
      <c r="DM51" s="345">
        <v>20</v>
      </c>
      <c r="DN51" s="345">
        <v>10</v>
      </c>
      <c r="DO51" s="346">
        <v>0.105407399599452</v>
      </c>
      <c r="DP51" s="346">
        <v>3.4178686171303603E-2</v>
      </c>
      <c r="DQ51" s="346">
        <v>6.2305295950155797</v>
      </c>
      <c r="DR51" s="346">
        <v>2.63852242744063</v>
      </c>
      <c r="DS51" s="347">
        <v>82.866043613707205</v>
      </c>
      <c r="DT51" s="347">
        <v>85.488126649076506</v>
      </c>
      <c r="DU51" s="347">
        <v>1.6917887635711999</v>
      </c>
      <c r="DV51" s="347">
        <v>1.29537220589241</v>
      </c>
      <c r="DW51" s="347">
        <v>3.6257619438912201</v>
      </c>
      <c r="DX51" s="347">
        <v>6.2032216788487498</v>
      </c>
      <c r="DY51" s="134">
        <v>51.132686084142399</v>
      </c>
      <c r="DZ51" s="134">
        <v>44.7887323943662</v>
      </c>
      <c r="EA51" s="134">
        <v>100</v>
      </c>
      <c r="EB51" s="134">
        <v>80.769230769230774</v>
      </c>
      <c r="EC51" s="134">
        <v>100</v>
      </c>
      <c r="ED51" s="134">
        <v>65.384615384615387</v>
      </c>
      <c r="EE51" s="134">
        <v>73.076923076923066</v>
      </c>
      <c r="EF51" s="134">
        <v>30.76923076923077</v>
      </c>
      <c r="EG51" s="134">
        <v>100</v>
      </c>
      <c r="EH51" s="134">
        <v>57.692307692307686</v>
      </c>
      <c r="EI51" s="134">
        <v>84.615384615384613</v>
      </c>
      <c r="EJ51" s="134">
        <v>19.230769230769234</v>
      </c>
      <c r="EK51" s="134">
        <v>3.8461538461538463</v>
      </c>
      <c r="EL51" s="134">
        <v>65.384615384615387</v>
      </c>
      <c r="EM51" s="134">
        <v>7.6923076923076925</v>
      </c>
      <c r="EN51" s="134">
        <v>50</v>
      </c>
      <c r="EO51" s="134">
        <v>100</v>
      </c>
      <c r="EP51" s="134">
        <v>0</v>
      </c>
      <c r="EQ51" s="134">
        <v>0</v>
      </c>
      <c r="ER51" s="134">
        <v>50</v>
      </c>
      <c r="ES51" s="142">
        <v>60</v>
      </c>
      <c r="ET51" s="143" t="s">
        <v>87</v>
      </c>
      <c r="EU51" s="348" t="s">
        <v>87</v>
      </c>
      <c r="EV51" s="348" t="s">
        <v>87</v>
      </c>
      <c r="EW51" s="349">
        <v>34.1</v>
      </c>
      <c r="EX51" s="147" t="s">
        <v>88</v>
      </c>
      <c r="EY51" s="147" t="s">
        <v>88</v>
      </c>
      <c r="EZ51" s="147" t="s">
        <v>88</v>
      </c>
      <c r="FA51" s="147" t="s">
        <v>88</v>
      </c>
      <c r="FB51" s="134">
        <v>40.4</v>
      </c>
      <c r="FC51" s="134">
        <v>26.4</v>
      </c>
      <c r="FD51" s="134">
        <v>20</v>
      </c>
      <c r="FE51" s="134">
        <v>13.2</v>
      </c>
      <c r="FF51" s="143" t="s">
        <v>88</v>
      </c>
      <c r="FG51" s="143" t="s">
        <v>88</v>
      </c>
      <c r="FH51" s="143" t="s">
        <v>88</v>
      </c>
      <c r="FI51" s="143" t="s">
        <v>88</v>
      </c>
      <c r="FJ51" s="143" t="s">
        <v>88</v>
      </c>
      <c r="FK51" s="143" t="s">
        <v>88</v>
      </c>
      <c r="FL51" s="143" t="s">
        <v>88</v>
      </c>
      <c r="FM51" s="143" t="s">
        <v>88</v>
      </c>
      <c r="FN51" s="383">
        <v>76</v>
      </c>
      <c r="FO51" s="383">
        <v>57</v>
      </c>
      <c r="FP51" s="368">
        <v>0.26024723487313001</v>
      </c>
      <c r="FQ51" s="368">
        <v>0.13682517583235301</v>
      </c>
      <c r="FR51" s="368">
        <v>2.8169014084507</v>
      </c>
      <c r="FS51" s="368">
        <v>2.1396396396396402</v>
      </c>
      <c r="FT51" s="134">
        <v>77.2053372868792</v>
      </c>
      <c r="FU51" s="134">
        <v>80.630630630630606</v>
      </c>
      <c r="FV51" s="134">
        <v>9.2387768379961006</v>
      </c>
      <c r="FW51" s="134">
        <v>6.3947766389015603</v>
      </c>
      <c r="FX51" s="134">
        <v>6.4826420805362899</v>
      </c>
      <c r="FY51" s="134">
        <v>9.8579328840237999</v>
      </c>
      <c r="FZ51" s="134">
        <v>43.365695792880302</v>
      </c>
      <c r="GA51" s="134">
        <v>34.366197183098599</v>
      </c>
      <c r="GB51" s="134">
        <v>100</v>
      </c>
      <c r="GC51" s="134">
        <v>92.307692307692307</v>
      </c>
      <c r="GD51" s="134">
        <v>100</v>
      </c>
      <c r="GE51" s="134">
        <v>92.307692307692307</v>
      </c>
      <c r="GF51" s="134">
        <v>88.461538461538453</v>
      </c>
      <c r="GG51" s="134">
        <v>61.53846153846154</v>
      </c>
      <c r="GH51" s="134">
        <v>100</v>
      </c>
      <c r="GI51" s="134">
        <v>92.307692307692307</v>
      </c>
      <c r="GJ51" s="134">
        <v>46.153846153846153</v>
      </c>
      <c r="GK51" s="134">
        <v>3.8461538461538463</v>
      </c>
      <c r="GL51" s="134">
        <v>3.8461538461538463</v>
      </c>
      <c r="GM51" s="134">
        <v>80.769230769230774</v>
      </c>
      <c r="GN51" s="134">
        <v>46.153846153846153</v>
      </c>
      <c r="GO51" s="134">
        <v>83.333333333333343</v>
      </c>
      <c r="GP51" s="134">
        <v>16.666666666666664</v>
      </c>
      <c r="GQ51" s="134">
        <v>8.3333333333333321</v>
      </c>
      <c r="GR51" s="134">
        <v>33.333333333333329</v>
      </c>
      <c r="GS51" s="134">
        <v>41.666666666666671</v>
      </c>
      <c r="GT51" s="142">
        <v>60.655737704918032</v>
      </c>
      <c r="GU51" s="142">
        <v>52.459016393442624</v>
      </c>
      <c r="GV51" s="385" t="s">
        <v>87</v>
      </c>
      <c r="GW51" s="134">
        <v>16.100000000000001</v>
      </c>
      <c r="GX51" s="147" t="s">
        <v>88</v>
      </c>
      <c r="GY51" s="147" t="s">
        <v>88</v>
      </c>
      <c r="GZ51" s="147" t="s">
        <v>88</v>
      </c>
      <c r="HA51" s="147" t="s">
        <v>88</v>
      </c>
      <c r="HB51" s="148">
        <v>50.2</v>
      </c>
      <c r="HC51" s="148">
        <v>19.5</v>
      </c>
      <c r="HD51" s="148">
        <v>18.5</v>
      </c>
      <c r="HE51" s="148">
        <v>11.9</v>
      </c>
      <c r="HF51" s="389" t="s">
        <v>88</v>
      </c>
      <c r="HG51" s="389" t="s">
        <v>88</v>
      </c>
      <c r="HH51" s="389" t="s">
        <v>88</v>
      </c>
      <c r="HI51" s="389" t="s">
        <v>88</v>
      </c>
      <c r="HJ51" s="389" t="s">
        <v>88</v>
      </c>
      <c r="HK51" s="389" t="s">
        <v>88</v>
      </c>
      <c r="HL51" s="389" t="s">
        <v>88</v>
      </c>
      <c r="HM51" s="389" t="s">
        <v>88</v>
      </c>
      <c r="HN51" s="149">
        <v>26</v>
      </c>
      <c r="HO51" s="149">
        <v>11</v>
      </c>
      <c r="HP51" s="390">
        <v>0.270017655000519</v>
      </c>
      <c r="HQ51" s="390">
        <v>0.102335100939622</v>
      </c>
      <c r="HR51" s="390">
        <v>3.3722438391699101</v>
      </c>
      <c r="HS51" s="390">
        <v>1.7515923566878999</v>
      </c>
      <c r="HT51" s="148">
        <v>86.381322957198407</v>
      </c>
      <c r="HU51" s="148">
        <v>89.649681528662398</v>
      </c>
      <c r="HV51" s="148">
        <v>8.0070620002077106</v>
      </c>
      <c r="HW51" s="148">
        <v>5.8424039445529798</v>
      </c>
      <c r="HX51" s="148">
        <v>6.4234295207038699</v>
      </c>
      <c r="HY51" s="148">
        <v>6.9256531326855502</v>
      </c>
      <c r="HZ51" s="137">
        <v>44.336569579288003</v>
      </c>
      <c r="IA51" s="137">
        <v>33.239436619718298</v>
      </c>
      <c r="IB51" s="134">
        <v>100</v>
      </c>
      <c r="IC51" s="134">
        <v>19.230769230769234</v>
      </c>
      <c r="ID51" s="134">
        <v>3.8461538461538463</v>
      </c>
      <c r="IE51" s="134">
        <v>88.461538461538453</v>
      </c>
      <c r="IF51" s="134">
        <v>76.923076923076934</v>
      </c>
      <c r="IG51" s="134">
        <v>50</v>
      </c>
      <c r="IH51" s="134">
        <v>96.15384615384616</v>
      </c>
      <c r="II51" s="134">
        <v>68</v>
      </c>
      <c r="IJ51" s="134">
        <v>24</v>
      </c>
      <c r="IK51" s="134">
        <v>4</v>
      </c>
      <c r="IL51" s="134">
        <v>4</v>
      </c>
      <c r="IM51" s="134">
        <v>84</v>
      </c>
      <c r="IN51" s="134">
        <v>57.692307692307686</v>
      </c>
      <c r="IO51" s="134">
        <v>73.333333333333329</v>
      </c>
      <c r="IP51" s="134">
        <v>26.666666666666668</v>
      </c>
      <c r="IQ51" s="134">
        <v>0</v>
      </c>
      <c r="IR51" s="134">
        <v>46.666666666666664</v>
      </c>
      <c r="IS51" s="134">
        <v>46.666666666666664</v>
      </c>
      <c r="IT51" s="142">
        <v>60.655737704918032</v>
      </c>
      <c r="IU51" s="134">
        <v>52.459016393442624</v>
      </c>
      <c r="IV51" s="392" t="s">
        <v>87</v>
      </c>
      <c r="IW51" s="137">
        <v>21.9</v>
      </c>
      <c r="IX51" s="147" t="s">
        <v>88</v>
      </c>
      <c r="IY51" s="147" t="s">
        <v>88</v>
      </c>
      <c r="IZ51" s="147" t="s">
        <v>88</v>
      </c>
      <c r="JA51" s="147" t="s">
        <v>88</v>
      </c>
      <c r="JB51" s="134">
        <v>64</v>
      </c>
      <c r="JC51" s="134">
        <v>17.100000000000001</v>
      </c>
      <c r="JD51" s="134">
        <v>5.4</v>
      </c>
      <c r="JE51" s="134">
        <v>13.5</v>
      </c>
      <c r="JF51" s="147" t="s">
        <v>88</v>
      </c>
      <c r="JG51" s="147" t="s">
        <v>88</v>
      </c>
      <c r="JH51" s="147" t="s">
        <v>88</v>
      </c>
      <c r="JI51" s="147" t="s">
        <v>88</v>
      </c>
      <c r="JJ51" s="398">
        <v>69</v>
      </c>
      <c r="JK51" s="368">
        <v>0.31538531858488</v>
      </c>
      <c r="JL51" s="368">
        <v>10.534351145038199</v>
      </c>
      <c r="JM51" s="368">
        <v>78.931297709923697</v>
      </c>
      <c r="JN51" s="368">
        <v>2.9938751256970502</v>
      </c>
      <c r="JO51" s="134">
        <v>13.3377446297578</v>
      </c>
      <c r="JP51" s="134">
        <v>37.746478873239397</v>
      </c>
      <c r="JQ51" s="134">
        <v>100</v>
      </c>
      <c r="JR51" s="134">
        <v>46.153846153846153</v>
      </c>
      <c r="JS51" s="134">
        <v>30.76923076923077</v>
      </c>
      <c r="JT51" s="134">
        <v>42.307692307692307</v>
      </c>
      <c r="JU51" s="134">
        <v>92.307692307692307</v>
      </c>
      <c r="JV51" s="134">
        <v>53.846153846153847</v>
      </c>
      <c r="JW51" s="134">
        <v>100</v>
      </c>
      <c r="JX51" s="134">
        <v>38.461538461538467</v>
      </c>
      <c r="JY51" s="134">
        <v>100</v>
      </c>
      <c r="JZ51" s="134">
        <v>0</v>
      </c>
      <c r="KA51" s="134">
        <v>3.8461538461538463</v>
      </c>
      <c r="KB51" s="134">
        <v>76.923076923076934</v>
      </c>
      <c r="KC51" s="134">
        <v>80.769230769230774</v>
      </c>
      <c r="KD51" s="134">
        <v>90.476190476190482</v>
      </c>
      <c r="KE51" s="134">
        <v>80.952380952380949</v>
      </c>
      <c r="KF51" s="134">
        <v>14.285714285714285</v>
      </c>
      <c r="KG51" s="134">
        <v>85.714285714285708</v>
      </c>
      <c r="KH51" s="134">
        <v>42.857142857142854</v>
      </c>
      <c r="KI51" s="134">
        <v>62.5</v>
      </c>
      <c r="KJ51" s="134">
        <v>54.6875</v>
      </c>
      <c r="KK51" s="348" t="s">
        <v>87</v>
      </c>
      <c r="KL51" s="348" t="s">
        <v>87</v>
      </c>
      <c r="KM51" s="349">
        <v>34.1</v>
      </c>
    </row>
    <row r="52" spans="1:299" ht="18" customHeight="1">
      <c r="A52" s="74"/>
      <c r="B52" s="75" t="s">
        <v>87</v>
      </c>
      <c r="C52" s="75" t="s">
        <v>87</v>
      </c>
      <c r="D52" s="76" t="s">
        <v>144</v>
      </c>
      <c r="E52" s="77" t="s">
        <v>43</v>
      </c>
      <c r="F52" s="78" t="s">
        <v>87</v>
      </c>
      <c r="G52" s="78" t="s">
        <v>87</v>
      </c>
      <c r="H52" s="78" t="s">
        <v>87</v>
      </c>
      <c r="I52" s="78" t="s">
        <v>87</v>
      </c>
      <c r="J52" s="78" t="s">
        <v>87</v>
      </c>
      <c r="K52" s="78" t="s">
        <v>87</v>
      </c>
      <c r="L52" s="78" t="s">
        <v>87</v>
      </c>
      <c r="M52" s="79">
        <v>1648177</v>
      </c>
      <c r="N52" s="80">
        <v>90.8</v>
      </c>
      <c r="O52" s="80">
        <v>51.5</v>
      </c>
      <c r="P52" s="81">
        <v>97.143000000000001</v>
      </c>
      <c r="Q52" s="81">
        <v>94.768000000000001</v>
      </c>
      <c r="R52" s="80">
        <v>9.612774812268162</v>
      </c>
      <c r="S52" s="80">
        <v>8.165204017008957</v>
      </c>
      <c r="T52" s="82">
        <v>17.777978829277117</v>
      </c>
      <c r="U52" s="82">
        <v>459.18567434664101</v>
      </c>
      <c r="V52" s="81">
        <v>334.26045963891897</v>
      </c>
      <c r="W52" s="83">
        <v>64.900000000000006</v>
      </c>
      <c r="X52" s="84">
        <v>70.7</v>
      </c>
      <c r="Y52" s="81">
        <v>31.428571428571399</v>
      </c>
      <c r="Z52" s="81">
        <v>7.7941176470588198</v>
      </c>
      <c r="AA52" s="78" t="s">
        <v>87</v>
      </c>
      <c r="AB52" s="78" t="s">
        <v>87</v>
      </c>
      <c r="AC52" s="86">
        <v>279.3654068149653</v>
      </c>
      <c r="AD52" s="86">
        <v>254.31758921675157</v>
      </c>
      <c r="AE52" s="81">
        <v>7296.4758852044943</v>
      </c>
      <c r="AF52" s="81">
        <v>6700.3362429419185</v>
      </c>
      <c r="AG52" s="81">
        <v>26.08943092883835</v>
      </c>
      <c r="AH52" s="87">
        <v>0</v>
      </c>
      <c r="AI52" s="87">
        <v>16</v>
      </c>
      <c r="AJ52" s="136">
        <v>3.3370202350839744</v>
      </c>
      <c r="AK52" s="134">
        <v>16.38173569950315</v>
      </c>
      <c r="AL52" s="136">
        <v>49.173116722293791</v>
      </c>
      <c r="AM52" s="134">
        <v>18.5</v>
      </c>
      <c r="AN52" s="134">
        <v>6.3</v>
      </c>
      <c r="AO52" s="136">
        <v>95.001999999999995</v>
      </c>
      <c r="AP52" s="136">
        <v>96.724000000000004</v>
      </c>
      <c r="AQ52" s="134">
        <v>66.213053263196301</v>
      </c>
      <c r="AR52" s="134">
        <v>31.359380458365798</v>
      </c>
      <c r="AS52" s="141">
        <v>36.700000000000003</v>
      </c>
      <c r="AT52" s="141">
        <v>52.7</v>
      </c>
      <c r="AU52" s="134">
        <v>13.2</v>
      </c>
      <c r="AV52" s="134">
        <v>6.8</v>
      </c>
      <c r="AW52" s="136">
        <v>91.344999999999999</v>
      </c>
      <c r="AX52" s="136">
        <v>89.744</v>
      </c>
      <c r="AY52" s="134">
        <v>75.280097709028794</v>
      </c>
      <c r="AZ52" s="134">
        <v>38.433796119670298</v>
      </c>
      <c r="BA52" s="141">
        <v>75.7</v>
      </c>
      <c r="BB52" s="141">
        <v>73.8</v>
      </c>
      <c r="BC52" s="137">
        <v>10.9</v>
      </c>
      <c r="BD52" s="137">
        <v>4.2</v>
      </c>
      <c r="BE52" s="145">
        <v>70.152000000000001</v>
      </c>
      <c r="BF52" s="145">
        <v>69.424000000000007</v>
      </c>
      <c r="BG52" s="137">
        <v>50.358557479061197</v>
      </c>
      <c r="BH52" s="137">
        <v>18.954336808630501</v>
      </c>
      <c r="BI52" s="146">
        <v>77.099999999999994</v>
      </c>
      <c r="BJ52" s="146">
        <v>76</v>
      </c>
      <c r="BK52" s="134">
        <v>8.3000000000000007</v>
      </c>
      <c r="BL52" s="134">
        <v>87.616557593350393</v>
      </c>
      <c r="BM52" s="150">
        <v>93.1</v>
      </c>
      <c r="BN52" s="6">
        <v>0.80100000000000005</v>
      </c>
      <c r="BO52" s="6">
        <v>0.40100000000000002</v>
      </c>
      <c r="BP52" s="6">
        <v>0.76700000000000002</v>
      </c>
      <c r="BQ52" s="6">
        <v>0.82</v>
      </c>
      <c r="BR52" s="6">
        <v>5.2999999999999999E-2</v>
      </c>
      <c r="BS52" s="6">
        <v>0.29499999999999998</v>
      </c>
      <c r="BT52" s="6">
        <v>0.80200000000000005</v>
      </c>
      <c r="BU52" s="6">
        <v>0.65900000000000003</v>
      </c>
      <c r="BV52" s="6">
        <v>0.65900000000000003</v>
      </c>
      <c r="BW52" s="6">
        <v>0.72699999999999998</v>
      </c>
      <c r="BX52" s="6">
        <v>0.70399999999999996</v>
      </c>
      <c r="BY52" s="6">
        <v>0.56899999999999995</v>
      </c>
      <c r="BZ52" s="6">
        <v>0.79900000000000004</v>
      </c>
      <c r="CA52" s="6">
        <v>0.81699999999999995</v>
      </c>
      <c r="CB52" s="6">
        <v>0.74</v>
      </c>
      <c r="CC52" s="6">
        <v>0.72899999999999998</v>
      </c>
      <c r="CD52" s="6">
        <v>0.29399999999999998</v>
      </c>
      <c r="CE52" s="5">
        <v>8.4</v>
      </c>
      <c r="CF52" s="6">
        <v>0.75981205085682701</v>
      </c>
      <c r="CG52" s="6">
        <v>0.55900000000000005</v>
      </c>
      <c r="CH52" s="6">
        <v>0.30499999999999999</v>
      </c>
      <c r="CI52" s="6">
        <v>0.77700000000000002</v>
      </c>
      <c r="CJ52" s="6">
        <v>0.54400000000000004</v>
      </c>
      <c r="CK52" s="6">
        <v>0.60899999999999999</v>
      </c>
      <c r="CL52" s="6">
        <v>0.24099999999999999</v>
      </c>
      <c r="CM52" s="6">
        <v>0.16</v>
      </c>
      <c r="CN52" s="6">
        <v>9.8000000000000004E-2</v>
      </c>
      <c r="CO52" s="6">
        <v>0.45300000000000001</v>
      </c>
      <c r="CP52" s="6">
        <v>0.35399999999999998</v>
      </c>
      <c r="CQ52" s="6">
        <v>0.66600000000000004</v>
      </c>
      <c r="CR52" s="6">
        <v>0.371</v>
      </c>
      <c r="CS52" s="6">
        <v>0.58799999999999997</v>
      </c>
      <c r="CT52" s="6">
        <v>0.73599999999999999</v>
      </c>
      <c r="CU52" s="6">
        <v>0.63700000000000001</v>
      </c>
      <c r="CV52" s="6">
        <v>0.70799999999999996</v>
      </c>
      <c r="CW52" s="146">
        <v>30.631704410000001</v>
      </c>
      <c r="CX52" s="146">
        <v>24.274930470000001</v>
      </c>
      <c r="CY52" s="146">
        <v>35.121175999999998</v>
      </c>
      <c r="CZ52" s="146">
        <v>9.9721891140000007</v>
      </c>
      <c r="DA52" s="134">
        <v>34.799999999999997</v>
      </c>
      <c r="DB52" s="134">
        <v>16.399999999999999</v>
      </c>
      <c r="DC52" s="134">
        <v>34.5</v>
      </c>
      <c r="DD52" s="134">
        <v>14.4</v>
      </c>
      <c r="DE52" s="141">
        <v>82.9</v>
      </c>
      <c r="DF52" s="141">
        <v>34.700000000000003</v>
      </c>
      <c r="DG52" s="141">
        <v>6.4</v>
      </c>
      <c r="DH52" s="141">
        <v>32.5</v>
      </c>
      <c r="DI52" s="141">
        <v>91</v>
      </c>
      <c r="DJ52" s="141">
        <v>44.8</v>
      </c>
      <c r="DK52" s="141">
        <v>13.4</v>
      </c>
      <c r="DL52" s="141">
        <v>42.4</v>
      </c>
      <c r="DM52" s="345">
        <v>68</v>
      </c>
      <c r="DN52" s="345">
        <v>52</v>
      </c>
      <c r="DO52" s="346">
        <v>0.12310588916849199</v>
      </c>
      <c r="DP52" s="346">
        <v>6.6888771690613705E-2</v>
      </c>
      <c r="DQ52" s="346">
        <v>5.0370370370370399</v>
      </c>
      <c r="DR52" s="346">
        <v>2.5844930417495</v>
      </c>
      <c r="DS52" s="347">
        <v>91.5555555555556</v>
      </c>
      <c r="DT52" s="347">
        <v>93.787276341948299</v>
      </c>
      <c r="DU52" s="347">
        <v>2.4440139761391801</v>
      </c>
      <c r="DV52" s="347">
        <v>2.5880809354137502</v>
      </c>
      <c r="DW52" s="347">
        <v>6.8159583234316496</v>
      </c>
      <c r="DX52" s="347">
        <v>10.407452381163401</v>
      </c>
      <c r="DY52" s="134">
        <v>56.144067796610202</v>
      </c>
      <c r="DZ52" s="134">
        <v>51.465201465201503</v>
      </c>
      <c r="EA52" s="134">
        <v>100</v>
      </c>
      <c r="EB52" s="134">
        <v>88.372093023255815</v>
      </c>
      <c r="EC52" s="134">
        <v>100</v>
      </c>
      <c r="ED52" s="134">
        <v>46.511627906976742</v>
      </c>
      <c r="EE52" s="134">
        <v>95.348837209302332</v>
      </c>
      <c r="EF52" s="134">
        <v>34.883720930232556</v>
      </c>
      <c r="EG52" s="134">
        <v>100</v>
      </c>
      <c r="EH52" s="134">
        <v>100</v>
      </c>
      <c r="EI52" s="134">
        <v>37.209302325581397</v>
      </c>
      <c r="EJ52" s="134">
        <v>16.279069767441861</v>
      </c>
      <c r="EK52" s="134">
        <v>4.6511627906976747</v>
      </c>
      <c r="EL52" s="134">
        <v>79.069767441860463</v>
      </c>
      <c r="EM52" s="134">
        <v>9.3023255813953494</v>
      </c>
      <c r="EN52" s="134">
        <v>75</v>
      </c>
      <c r="EO52" s="134">
        <v>100</v>
      </c>
      <c r="EP52" s="134">
        <v>25</v>
      </c>
      <c r="EQ52" s="134">
        <v>0</v>
      </c>
      <c r="ER52" s="134">
        <v>25</v>
      </c>
      <c r="ES52" s="142">
        <v>81.666666666666671</v>
      </c>
      <c r="ET52" s="141">
        <v>75</v>
      </c>
      <c r="EU52" s="348" t="s">
        <v>87</v>
      </c>
      <c r="EV52" s="348" t="s">
        <v>87</v>
      </c>
      <c r="EW52" s="349">
        <v>47.2</v>
      </c>
      <c r="EX52" s="146">
        <v>41.455490580000003</v>
      </c>
      <c r="EY52" s="146">
        <v>28.622482130000002</v>
      </c>
      <c r="EZ52" s="146">
        <v>18.193632229999999</v>
      </c>
      <c r="FA52" s="146">
        <v>11.72839506</v>
      </c>
      <c r="FB52" s="134">
        <v>40.6</v>
      </c>
      <c r="FC52" s="134">
        <v>26.5</v>
      </c>
      <c r="FD52" s="134">
        <v>19.2</v>
      </c>
      <c r="FE52" s="134">
        <v>13.7</v>
      </c>
      <c r="FF52" s="141">
        <v>100</v>
      </c>
      <c r="FG52" s="141">
        <v>76</v>
      </c>
      <c r="FH52" s="141">
        <v>20.100000000000001</v>
      </c>
      <c r="FI52" s="141">
        <v>68.7</v>
      </c>
      <c r="FJ52" s="141">
        <v>99.7</v>
      </c>
      <c r="FK52" s="141">
        <v>76.900000000000006</v>
      </c>
      <c r="FL52" s="141">
        <v>17</v>
      </c>
      <c r="FM52" s="141">
        <v>55.8</v>
      </c>
      <c r="FN52" s="383">
        <v>126</v>
      </c>
      <c r="FO52" s="383">
        <v>78</v>
      </c>
      <c r="FP52" s="368">
        <v>0.27763700063900598</v>
      </c>
      <c r="FQ52" s="368">
        <v>0.119909606604252</v>
      </c>
      <c r="FR52" s="368">
        <v>3.2710280373831799</v>
      </c>
      <c r="FS52" s="368">
        <v>2.0711630377057899</v>
      </c>
      <c r="FT52" s="134">
        <v>79.724818276220105</v>
      </c>
      <c r="FU52" s="134">
        <v>82.580987785448798</v>
      </c>
      <c r="FV52" s="134">
        <v>8.4877597338210293</v>
      </c>
      <c r="FW52" s="134">
        <v>5.7894817752770997</v>
      </c>
      <c r="FX52" s="134">
        <v>6.5165730510462296</v>
      </c>
      <c r="FY52" s="134">
        <v>10.7431252566856</v>
      </c>
      <c r="FZ52" s="134">
        <v>45.9745762711864</v>
      </c>
      <c r="GA52" s="134">
        <v>37.912087912087898</v>
      </c>
      <c r="GB52" s="134">
        <v>100</v>
      </c>
      <c r="GC52" s="134">
        <v>86.04651162790698</v>
      </c>
      <c r="GD52" s="134">
        <v>100</v>
      </c>
      <c r="GE52" s="134">
        <v>83.720930232558146</v>
      </c>
      <c r="GF52" s="134">
        <v>90.697674418604649</v>
      </c>
      <c r="GG52" s="134">
        <v>53.488372093023251</v>
      </c>
      <c r="GH52" s="134">
        <v>97.674418604651152</v>
      </c>
      <c r="GI52" s="134">
        <v>100</v>
      </c>
      <c r="GJ52" s="134">
        <v>33.333333333333329</v>
      </c>
      <c r="GK52" s="134">
        <v>11.904761904761903</v>
      </c>
      <c r="GL52" s="134">
        <v>4.7619047619047619</v>
      </c>
      <c r="GM52" s="134">
        <v>90.476190476190482</v>
      </c>
      <c r="GN52" s="134">
        <v>34.883720930232556</v>
      </c>
      <c r="GO52" s="134">
        <v>100</v>
      </c>
      <c r="GP52" s="134">
        <v>26.666666666666668</v>
      </c>
      <c r="GQ52" s="134">
        <v>26.666666666666668</v>
      </c>
      <c r="GR52" s="134">
        <v>0</v>
      </c>
      <c r="GS52" s="134">
        <v>66.666666666666657</v>
      </c>
      <c r="GT52" s="142">
        <v>81.967213114754102</v>
      </c>
      <c r="GU52" s="142">
        <v>75.409836065573771</v>
      </c>
      <c r="GV52" s="385" t="s">
        <v>87</v>
      </c>
      <c r="GW52" s="134">
        <v>34.200000000000003</v>
      </c>
      <c r="GX52" s="146">
        <v>58.634111820000001</v>
      </c>
      <c r="GY52" s="146">
        <v>20.24062279</v>
      </c>
      <c r="GZ52" s="146">
        <v>15.00353857</v>
      </c>
      <c r="HA52" s="146">
        <v>6.1217268220000003</v>
      </c>
      <c r="HB52" s="148">
        <v>56</v>
      </c>
      <c r="HC52" s="148">
        <v>18.8</v>
      </c>
      <c r="HD52" s="148">
        <v>16.600000000000001</v>
      </c>
      <c r="HE52" s="148">
        <v>8.6</v>
      </c>
      <c r="HF52" s="388">
        <v>99.7</v>
      </c>
      <c r="HG52" s="388">
        <v>55.8</v>
      </c>
      <c r="HH52" s="388">
        <v>13.4</v>
      </c>
      <c r="HI52" s="388">
        <v>53.1</v>
      </c>
      <c r="HJ52" s="388">
        <v>100</v>
      </c>
      <c r="HK52" s="388">
        <v>57.7</v>
      </c>
      <c r="HL52" s="388">
        <v>9.6</v>
      </c>
      <c r="HM52" s="388">
        <v>49.9</v>
      </c>
      <c r="HN52" s="149">
        <v>70</v>
      </c>
      <c r="HO52" s="149">
        <v>19</v>
      </c>
      <c r="HP52" s="390">
        <v>0.25061759335505401</v>
      </c>
      <c r="HQ52" s="390">
        <v>6.0507627145632299E-2</v>
      </c>
      <c r="HR52" s="390">
        <v>1.9542155220547199</v>
      </c>
      <c r="HS52" s="390">
        <v>0.776143790849673</v>
      </c>
      <c r="HT52" s="148">
        <v>88.944723618090407</v>
      </c>
      <c r="HU52" s="148">
        <v>93.75</v>
      </c>
      <c r="HV52" s="148">
        <v>12.8244602771115</v>
      </c>
      <c r="HW52" s="148">
        <v>7.7959300659214703</v>
      </c>
      <c r="HX52" s="148">
        <v>10.1531610731436</v>
      </c>
      <c r="HY52" s="148">
        <v>10.758150628538401</v>
      </c>
      <c r="HZ52" s="137">
        <v>46.186440677966097</v>
      </c>
      <c r="IA52" s="137">
        <v>35.714285714285701</v>
      </c>
      <c r="IB52" s="134">
        <v>100</v>
      </c>
      <c r="IC52" s="134">
        <v>0</v>
      </c>
      <c r="ID52" s="134">
        <v>2.3255813953488373</v>
      </c>
      <c r="IE52" s="134">
        <v>90.697674418604649</v>
      </c>
      <c r="IF52" s="134">
        <v>93.023255813953483</v>
      </c>
      <c r="IG52" s="134">
        <v>32.558139534883722</v>
      </c>
      <c r="IH52" s="134">
        <v>100</v>
      </c>
      <c r="II52" s="134">
        <v>90.697674418604649</v>
      </c>
      <c r="IJ52" s="134">
        <v>34.883720930232556</v>
      </c>
      <c r="IK52" s="134">
        <v>6.9767441860465116</v>
      </c>
      <c r="IL52" s="134">
        <v>4.6511627906976747</v>
      </c>
      <c r="IM52" s="134">
        <v>93.023255813953483</v>
      </c>
      <c r="IN52" s="134">
        <v>9.3023255813953494</v>
      </c>
      <c r="IO52" s="134">
        <v>50</v>
      </c>
      <c r="IP52" s="134">
        <v>50</v>
      </c>
      <c r="IQ52" s="134">
        <v>25</v>
      </c>
      <c r="IR52" s="134">
        <v>0</v>
      </c>
      <c r="IS52" s="134">
        <v>25</v>
      </c>
      <c r="IT52" s="142">
        <v>81.967213114754102</v>
      </c>
      <c r="IU52" s="134">
        <v>75.409836065573771</v>
      </c>
      <c r="IV52" s="392" t="s">
        <v>87</v>
      </c>
      <c r="IW52" s="137">
        <v>35.5</v>
      </c>
      <c r="IX52" s="146">
        <v>57.062146890000001</v>
      </c>
      <c r="IY52" s="146">
        <v>27.636534839999999</v>
      </c>
      <c r="IZ52" s="146">
        <v>4.9905838039999999</v>
      </c>
      <c r="JA52" s="146">
        <v>10.310734460000001</v>
      </c>
      <c r="JB52" s="134">
        <v>52.9</v>
      </c>
      <c r="JC52" s="134">
        <v>31</v>
      </c>
      <c r="JD52" s="134">
        <v>5</v>
      </c>
      <c r="JE52" s="134">
        <v>11.2</v>
      </c>
      <c r="JF52" s="146">
        <v>99.4</v>
      </c>
      <c r="JG52" s="146">
        <v>90.7</v>
      </c>
      <c r="JH52" s="146">
        <v>36.799999999999997</v>
      </c>
      <c r="JI52" s="146">
        <v>86.3</v>
      </c>
      <c r="JJ52" s="398">
        <v>150</v>
      </c>
      <c r="JK52" s="368">
        <v>0.22994496650468299</v>
      </c>
      <c r="JL52" s="368">
        <v>5.4945054945054901</v>
      </c>
      <c r="JM52" s="368">
        <v>95.164835164835196</v>
      </c>
      <c r="JN52" s="368">
        <v>4.1849983903852301</v>
      </c>
      <c r="JO52" s="134">
        <v>21.751975773690798</v>
      </c>
      <c r="JP52" s="134">
        <v>39.926739926739899</v>
      </c>
      <c r="JQ52" s="134">
        <v>100</v>
      </c>
      <c r="JR52" s="134">
        <v>69.767441860465112</v>
      </c>
      <c r="JS52" s="134">
        <v>32.558139534883722</v>
      </c>
      <c r="JT52" s="134">
        <v>13.953488372093023</v>
      </c>
      <c r="JU52" s="134">
        <v>93.023255813953483</v>
      </c>
      <c r="JV52" s="134">
        <v>60.465116279069761</v>
      </c>
      <c r="JW52" s="134">
        <v>100</v>
      </c>
      <c r="JX52" s="134">
        <v>90.697674418604649</v>
      </c>
      <c r="JY52" s="134">
        <v>32.558139534883722</v>
      </c>
      <c r="JZ52" s="134">
        <v>6.9767441860465116</v>
      </c>
      <c r="KA52" s="134">
        <v>4.6511627906976747</v>
      </c>
      <c r="KB52" s="134">
        <v>93.023255813953483</v>
      </c>
      <c r="KC52" s="134">
        <v>67.441860465116278</v>
      </c>
      <c r="KD52" s="134">
        <v>65.517241379310349</v>
      </c>
      <c r="KE52" s="134">
        <v>37.931034482758619</v>
      </c>
      <c r="KF52" s="134">
        <v>51.724137931034484</v>
      </c>
      <c r="KG52" s="134">
        <v>55.172413793103445</v>
      </c>
      <c r="KH52" s="134">
        <v>48.275862068965516</v>
      </c>
      <c r="KI52" s="134">
        <v>82.8125</v>
      </c>
      <c r="KJ52" s="134">
        <v>76.5625</v>
      </c>
      <c r="KK52" s="348" t="s">
        <v>87</v>
      </c>
      <c r="KL52" s="348" t="s">
        <v>87</v>
      </c>
      <c r="KM52" s="349">
        <v>47.2</v>
      </c>
    </row>
    <row r="53" spans="1:299">
      <c r="A53" s="74"/>
      <c r="B53" s="75" t="s">
        <v>87</v>
      </c>
      <c r="C53" s="75" t="s">
        <v>87</v>
      </c>
      <c r="D53" s="76" t="s">
        <v>145</v>
      </c>
      <c r="E53" s="77" t="s">
        <v>44</v>
      </c>
      <c r="F53" s="78" t="s">
        <v>87</v>
      </c>
      <c r="G53" s="78" t="s">
        <v>87</v>
      </c>
      <c r="H53" s="78" t="s">
        <v>87</v>
      </c>
      <c r="I53" s="78" t="s">
        <v>87</v>
      </c>
      <c r="J53" s="78" t="s">
        <v>87</v>
      </c>
      <c r="K53" s="78" t="s">
        <v>87</v>
      </c>
      <c r="L53" s="78" t="s">
        <v>87</v>
      </c>
      <c r="M53" s="79">
        <v>1433566</v>
      </c>
      <c r="N53" s="80">
        <v>84.2</v>
      </c>
      <c r="O53" s="80">
        <v>60.8</v>
      </c>
      <c r="P53" s="81">
        <v>90.161000000000001</v>
      </c>
      <c r="Q53" s="81">
        <v>90.658000000000001</v>
      </c>
      <c r="R53" s="80">
        <v>12.51953606975405</v>
      </c>
      <c r="S53" s="80">
        <v>6.9095994077486216</v>
      </c>
      <c r="T53" s="82">
        <v>19.429135477502673</v>
      </c>
      <c r="U53" s="82">
        <v>403.88665730333599</v>
      </c>
      <c r="V53" s="81">
        <v>327.84358999341902</v>
      </c>
      <c r="W53" s="81">
        <v>57.5</v>
      </c>
      <c r="X53" s="80">
        <v>69.599999999999994</v>
      </c>
      <c r="Y53" s="81">
        <v>30</v>
      </c>
      <c r="Z53" s="81">
        <v>10.1289134438306</v>
      </c>
      <c r="AA53" s="78" t="s">
        <v>87</v>
      </c>
      <c r="AB53" s="78" t="s">
        <v>87</v>
      </c>
      <c r="AC53" s="86">
        <v>272.50880147288325</v>
      </c>
      <c r="AD53" s="86">
        <v>268.04697223163458</v>
      </c>
      <c r="AE53" s="81">
        <v>6849.8348606024401</v>
      </c>
      <c r="AF53" s="81">
        <v>6051.6973638237741</v>
      </c>
      <c r="AG53" s="81">
        <v>14.16049208756346</v>
      </c>
      <c r="AH53" s="87">
        <v>0</v>
      </c>
      <c r="AI53" s="87">
        <v>3</v>
      </c>
      <c r="AJ53" s="136">
        <v>1.1858540171851173</v>
      </c>
      <c r="AK53" s="134">
        <v>6.2780506792153279</v>
      </c>
      <c r="AL53" s="136">
        <v>30.392740899267977</v>
      </c>
      <c r="AM53" s="134">
        <v>16.100000000000001</v>
      </c>
      <c r="AN53" s="134">
        <v>6.3</v>
      </c>
      <c r="AO53" s="136">
        <v>95.123000000000005</v>
      </c>
      <c r="AP53" s="136">
        <v>95.234999999999999</v>
      </c>
      <c r="AQ53" s="134">
        <v>52.244784016172801</v>
      </c>
      <c r="AR53" s="134">
        <v>20.396782504255299</v>
      </c>
      <c r="AS53" s="142">
        <v>21.4</v>
      </c>
      <c r="AT53" s="142">
        <v>41.5</v>
      </c>
      <c r="AU53" s="134">
        <v>16.600000000000001</v>
      </c>
      <c r="AV53" s="134">
        <v>6.7</v>
      </c>
      <c r="AW53" s="136">
        <v>111.21899999999999</v>
      </c>
      <c r="AX53" s="136">
        <v>91.353999999999999</v>
      </c>
      <c r="AY53" s="134">
        <v>87.325532130785305</v>
      </c>
      <c r="AZ53" s="134">
        <v>43.517769581829299</v>
      </c>
      <c r="BA53" s="141">
        <v>70.2</v>
      </c>
      <c r="BB53" s="141">
        <v>69.5</v>
      </c>
      <c r="BC53" s="137">
        <v>6.1</v>
      </c>
      <c r="BD53" s="137">
        <v>2.5</v>
      </c>
      <c r="BE53" s="145">
        <v>56.140999999999998</v>
      </c>
      <c r="BF53" s="145">
        <v>54.094000000000001</v>
      </c>
      <c r="BG53" s="137">
        <v>33.9638763296768</v>
      </c>
      <c r="BH53" s="137">
        <v>13.608628800699</v>
      </c>
      <c r="BI53" s="146">
        <v>63.9</v>
      </c>
      <c r="BJ53" s="146">
        <v>65.400000000000006</v>
      </c>
      <c r="BK53" s="134">
        <v>10.5</v>
      </c>
      <c r="BL53" s="134">
        <v>108.58310198474</v>
      </c>
      <c r="BM53" s="136">
        <v>91.9</v>
      </c>
      <c r="BN53" s="9">
        <v>0.79900000000000004</v>
      </c>
      <c r="BO53" s="9">
        <v>0.28399999999999997</v>
      </c>
      <c r="BP53" s="9">
        <v>0.71399999999999997</v>
      </c>
      <c r="BQ53" s="9">
        <v>0.79300000000000004</v>
      </c>
      <c r="BR53" s="9">
        <v>0.04</v>
      </c>
      <c r="BS53" s="9">
        <v>0.371</v>
      </c>
      <c r="BT53" s="9">
        <v>0.83299999999999996</v>
      </c>
      <c r="BU53" s="9">
        <v>0.70499999999999996</v>
      </c>
      <c r="BV53" s="9">
        <v>0.70599999999999996</v>
      </c>
      <c r="BW53" s="9">
        <v>0.80100000000000005</v>
      </c>
      <c r="BX53" s="9">
        <v>0.77300000000000002</v>
      </c>
      <c r="BY53" s="9">
        <v>0.53700000000000003</v>
      </c>
      <c r="BZ53" s="9">
        <v>0.85399999999999998</v>
      </c>
      <c r="CA53" s="9">
        <v>0.80900000000000005</v>
      </c>
      <c r="CB53" s="9">
        <v>0.85699999999999998</v>
      </c>
      <c r="CC53" s="9">
        <v>0.72</v>
      </c>
      <c r="CD53" s="9">
        <v>0.316</v>
      </c>
      <c r="CE53" s="8">
        <v>8.4</v>
      </c>
      <c r="CF53" s="9">
        <v>0.79691075514874143</v>
      </c>
      <c r="CG53" s="9">
        <v>0.74399999999999999</v>
      </c>
      <c r="CH53" s="9">
        <v>0.27200000000000002</v>
      </c>
      <c r="CI53" s="9">
        <v>0.78500000000000003</v>
      </c>
      <c r="CJ53" s="9">
        <v>0.52600000000000002</v>
      </c>
      <c r="CK53" s="9">
        <v>0.74</v>
      </c>
      <c r="CL53" s="9">
        <v>0.43</v>
      </c>
      <c r="CM53" s="9">
        <v>0.125</v>
      </c>
      <c r="CN53" s="9">
        <v>3.9E-2</v>
      </c>
      <c r="CO53" s="9">
        <v>0.48199999999999998</v>
      </c>
      <c r="CP53" s="9">
        <v>0.371</v>
      </c>
      <c r="CQ53" s="9">
        <v>0.78300000000000003</v>
      </c>
      <c r="CR53" s="9">
        <v>0.435</v>
      </c>
      <c r="CS53" s="9">
        <v>0.64400000000000002</v>
      </c>
      <c r="CT53" s="9">
        <v>0.82499999999999996</v>
      </c>
      <c r="CU53" s="9">
        <v>0.60699999999999998</v>
      </c>
      <c r="CV53" s="9">
        <v>0.70399999999999996</v>
      </c>
      <c r="CW53" s="134">
        <v>24.353577869999999</v>
      </c>
      <c r="CX53" s="134">
        <v>22.669873719999998</v>
      </c>
      <c r="CY53" s="134">
        <v>41.912206859999998</v>
      </c>
      <c r="CZ53" s="134">
        <v>11.06434155</v>
      </c>
      <c r="DA53" s="134">
        <v>27.4</v>
      </c>
      <c r="DB53" s="134">
        <v>16.5</v>
      </c>
      <c r="DC53" s="134">
        <v>46.1</v>
      </c>
      <c r="DD53" s="134">
        <v>10.1</v>
      </c>
      <c r="DE53" s="142">
        <v>70.8</v>
      </c>
      <c r="DF53" s="142">
        <v>18.3</v>
      </c>
      <c r="DG53" s="142">
        <v>2.7</v>
      </c>
      <c r="DH53" s="142">
        <v>9.9</v>
      </c>
      <c r="DI53" s="142">
        <v>87.4</v>
      </c>
      <c r="DJ53" s="142">
        <v>31.8</v>
      </c>
      <c r="DK53" s="142">
        <v>5.4</v>
      </c>
      <c r="DL53" s="142">
        <v>33.4</v>
      </c>
      <c r="DM53" s="345">
        <v>16</v>
      </c>
      <c r="DN53" s="345">
        <v>13</v>
      </c>
      <c r="DO53" s="346">
        <v>3.69625984706725E-2</v>
      </c>
      <c r="DP53" s="346">
        <v>2.3443276288027701E-2</v>
      </c>
      <c r="DQ53" s="346">
        <v>1.7660044150110401</v>
      </c>
      <c r="DR53" s="346">
        <v>1.2948207171314701</v>
      </c>
      <c r="DS53" s="347">
        <v>60.927152317880797</v>
      </c>
      <c r="DT53" s="347">
        <v>67.928286852589594</v>
      </c>
      <c r="DU53" s="347">
        <v>2.0930071384018301</v>
      </c>
      <c r="DV53" s="347">
        <v>1.81054226101383</v>
      </c>
      <c r="DW53" s="347">
        <v>8.0102777237503506</v>
      </c>
      <c r="DX53" s="347">
        <v>10.756695607514899</v>
      </c>
      <c r="DY53" s="134">
        <v>45.454545454545503</v>
      </c>
      <c r="DZ53" s="134">
        <v>41.162227602905602</v>
      </c>
      <c r="EA53" s="134">
        <v>100</v>
      </c>
      <c r="EB53" s="134">
        <v>46.341463414634148</v>
      </c>
      <c r="EC53" s="134">
        <v>95.121951219512198</v>
      </c>
      <c r="ED53" s="134">
        <v>95.121951219512198</v>
      </c>
      <c r="EE53" s="134">
        <v>68.292682926829272</v>
      </c>
      <c r="EF53" s="134">
        <v>26.829268292682929</v>
      </c>
      <c r="EG53" s="134">
        <v>100</v>
      </c>
      <c r="EH53" s="134">
        <v>95.121951219512198</v>
      </c>
      <c r="EI53" s="134">
        <v>2.4390243902439024</v>
      </c>
      <c r="EJ53" s="134">
        <v>34.146341463414636</v>
      </c>
      <c r="EK53" s="134">
        <v>0</v>
      </c>
      <c r="EL53" s="134">
        <v>82.926829268292678</v>
      </c>
      <c r="EM53" s="134">
        <v>48.780487804878049</v>
      </c>
      <c r="EN53" s="134">
        <v>95</v>
      </c>
      <c r="EO53" s="134">
        <v>5</v>
      </c>
      <c r="EP53" s="134">
        <v>25</v>
      </c>
      <c r="EQ53" s="134">
        <v>90</v>
      </c>
      <c r="ER53" s="134">
        <v>70</v>
      </c>
      <c r="ES53" s="142">
        <v>78.333333333333329</v>
      </c>
      <c r="ET53" s="141">
        <v>78.333333333333329</v>
      </c>
      <c r="EU53" s="348" t="s">
        <v>87</v>
      </c>
      <c r="EV53" s="348" t="s">
        <v>87</v>
      </c>
      <c r="EW53" s="349">
        <v>27.2</v>
      </c>
      <c r="EX53" s="134">
        <v>42.214532869999999</v>
      </c>
      <c r="EY53" s="134">
        <v>31.718569779999999</v>
      </c>
      <c r="EZ53" s="134">
        <v>18.762014610000001</v>
      </c>
      <c r="FA53" s="134">
        <v>7.3048827369999998</v>
      </c>
      <c r="FB53" s="134">
        <v>41.8</v>
      </c>
      <c r="FC53" s="134">
        <v>30.7</v>
      </c>
      <c r="FD53" s="134">
        <v>20</v>
      </c>
      <c r="FE53" s="134">
        <v>7.4</v>
      </c>
      <c r="FF53" s="142">
        <v>96</v>
      </c>
      <c r="FG53" s="142">
        <v>75.2</v>
      </c>
      <c r="FH53" s="142">
        <v>14.8</v>
      </c>
      <c r="FI53" s="142">
        <v>50.5</v>
      </c>
      <c r="FJ53" s="142">
        <v>94.4</v>
      </c>
      <c r="FK53" s="142">
        <v>73.099999999999994</v>
      </c>
      <c r="FL53" s="142">
        <v>14.6</v>
      </c>
      <c r="FM53" s="142">
        <v>28.9</v>
      </c>
      <c r="FN53" s="383">
        <v>90</v>
      </c>
      <c r="FO53" s="383">
        <v>35</v>
      </c>
      <c r="FP53" s="368">
        <v>0.266201307344198</v>
      </c>
      <c r="FQ53" s="368">
        <v>7.4398435507184807E-2</v>
      </c>
      <c r="FR53" s="368">
        <v>2.9654036243822102</v>
      </c>
      <c r="FS53" s="368">
        <v>1.1721366376423299</v>
      </c>
      <c r="FT53" s="134">
        <v>56.968698517298201</v>
      </c>
      <c r="FU53" s="134">
        <v>59.042196918955099</v>
      </c>
      <c r="FV53" s="134">
        <v>8.9768996421071297</v>
      </c>
      <c r="FW53" s="134">
        <v>6.3472493835558197</v>
      </c>
      <c r="FX53" s="134">
        <v>6.5119548489904799</v>
      </c>
      <c r="FY53" s="134">
        <v>9.80831025699751</v>
      </c>
      <c r="FZ53" s="134">
        <v>38.181818181818201</v>
      </c>
      <c r="GA53" s="134">
        <v>34.8668280871671</v>
      </c>
      <c r="GB53" s="134">
        <v>100</v>
      </c>
      <c r="GC53" s="134">
        <v>39.024390243902438</v>
      </c>
      <c r="GD53" s="134">
        <v>97.560975609756099</v>
      </c>
      <c r="GE53" s="134">
        <v>100</v>
      </c>
      <c r="GF53" s="134">
        <v>70.731707317073173</v>
      </c>
      <c r="GG53" s="134">
        <v>34.146341463414636</v>
      </c>
      <c r="GH53" s="134">
        <v>100</v>
      </c>
      <c r="GI53" s="134">
        <v>97.560975609756099</v>
      </c>
      <c r="GJ53" s="134">
        <v>2.4390243902439024</v>
      </c>
      <c r="GK53" s="134">
        <v>24.390243902439025</v>
      </c>
      <c r="GL53" s="134">
        <v>0</v>
      </c>
      <c r="GM53" s="134">
        <v>78.048780487804876</v>
      </c>
      <c r="GN53" s="134">
        <v>53.658536585365859</v>
      </c>
      <c r="GO53" s="134">
        <v>90.909090909090907</v>
      </c>
      <c r="GP53" s="134">
        <v>9.0909090909090917</v>
      </c>
      <c r="GQ53" s="134">
        <v>9.0909090909090917</v>
      </c>
      <c r="GR53" s="134">
        <v>81.818181818181827</v>
      </c>
      <c r="GS53" s="134">
        <v>68.181818181818173</v>
      </c>
      <c r="GT53" s="142">
        <v>78.688524590163937</v>
      </c>
      <c r="GU53" s="142">
        <v>78.688524590163937</v>
      </c>
      <c r="GV53" s="385" t="s">
        <v>87</v>
      </c>
      <c r="GW53" s="134">
        <v>30.9</v>
      </c>
      <c r="GX53" s="146">
        <v>53.348382239999999</v>
      </c>
      <c r="GY53" s="146">
        <v>20.993227990000001</v>
      </c>
      <c r="GZ53" s="146">
        <v>19.488337099999999</v>
      </c>
      <c r="HA53" s="146">
        <v>6.1700526709999997</v>
      </c>
      <c r="HB53" s="148">
        <v>54</v>
      </c>
      <c r="HC53" s="148">
        <v>20.3</v>
      </c>
      <c r="HD53" s="148">
        <v>19.8</v>
      </c>
      <c r="HE53" s="148">
        <v>5.8</v>
      </c>
      <c r="HF53" s="142">
        <v>94.9</v>
      </c>
      <c r="HG53" s="142">
        <v>47</v>
      </c>
      <c r="HH53" s="142">
        <v>6.1</v>
      </c>
      <c r="HI53" s="142">
        <v>23</v>
      </c>
      <c r="HJ53" s="142">
        <v>93.7</v>
      </c>
      <c r="HK53" s="142">
        <v>58</v>
      </c>
      <c r="HL53" s="142">
        <v>5</v>
      </c>
      <c r="HM53" s="142">
        <v>36.1</v>
      </c>
      <c r="HN53" s="149">
        <v>29</v>
      </c>
      <c r="HO53" s="149">
        <v>13</v>
      </c>
      <c r="HP53" s="390">
        <v>0.12950475595052</v>
      </c>
      <c r="HQ53" s="390">
        <v>4.8121414029242998E-2</v>
      </c>
      <c r="HR53" s="390">
        <v>1.9053876478317999</v>
      </c>
      <c r="HS53" s="390">
        <v>0.902151283830673</v>
      </c>
      <c r="HT53" s="148">
        <v>67.0170827858081</v>
      </c>
      <c r="HU53" s="148">
        <v>71.200555170020806</v>
      </c>
      <c r="HV53" s="148">
        <v>6.7967668467824804</v>
      </c>
      <c r="HW53" s="148">
        <v>5.3340736627799403</v>
      </c>
      <c r="HX53" s="148">
        <v>8.5896744498966804</v>
      </c>
      <c r="HY53" s="148">
        <v>10.5891304347826</v>
      </c>
      <c r="HZ53" s="137">
        <v>40</v>
      </c>
      <c r="IA53" s="137">
        <v>35.593220338983102</v>
      </c>
      <c r="IB53" s="134">
        <v>97.560975609756099</v>
      </c>
      <c r="IC53" s="134">
        <v>2.5</v>
      </c>
      <c r="ID53" s="134">
        <v>2.5</v>
      </c>
      <c r="IE53" s="134">
        <v>90</v>
      </c>
      <c r="IF53" s="134">
        <v>67.5</v>
      </c>
      <c r="IG53" s="134">
        <v>30</v>
      </c>
      <c r="IH53" s="134">
        <v>92.682926829268297</v>
      </c>
      <c r="II53" s="134">
        <v>81.578947368421055</v>
      </c>
      <c r="IJ53" s="134">
        <v>7.8947368421052628</v>
      </c>
      <c r="IK53" s="134">
        <v>21.052631578947366</v>
      </c>
      <c r="IL53" s="134">
        <v>0</v>
      </c>
      <c r="IM53" s="134">
        <v>81.578947368421055</v>
      </c>
      <c r="IN53" s="134">
        <v>53.658536585365859</v>
      </c>
      <c r="IO53" s="134">
        <v>77.272727272727266</v>
      </c>
      <c r="IP53" s="134">
        <v>4.5454545454545459</v>
      </c>
      <c r="IQ53" s="134">
        <v>9.0909090909090917</v>
      </c>
      <c r="IR53" s="134">
        <v>81.818181818181827</v>
      </c>
      <c r="IS53" s="134">
        <v>63.636363636363633</v>
      </c>
      <c r="IT53" s="142">
        <v>78.688524590163937</v>
      </c>
      <c r="IU53" s="134">
        <v>78.688524590163937</v>
      </c>
      <c r="IV53" s="392" t="s">
        <v>87</v>
      </c>
      <c r="IW53" s="137">
        <v>37.200000000000003</v>
      </c>
      <c r="IX53" s="134">
        <v>58.537946429999998</v>
      </c>
      <c r="IY53" s="134">
        <v>20.368303569999998</v>
      </c>
      <c r="IZ53" s="134">
        <v>5.0223214289999998</v>
      </c>
      <c r="JA53" s="134">
        <v>16.071428569999998</v>
      </c>
      <c r="JB53" s="134">
        <v>66.3</v>
      </c>
      <c r="JC53" s="134">
        <v>16.600000000000001</v>
      </c>
      <c r="JD53" s="134">
        <v>6.9</v>
      </c>
      <c r="JE53" s="134">
        <v>10.199999999999999</v>
      </c>
      <c r="JF53" s="134">
        <v>99.4</v>
      </c>
      <c r="JG53" s="134">
        <v>88.1</v>
      </c>
      <c r="JH53" s="134">
        <v>35.1</v>
      </c>
      <c r="JI53" s="134">
        <v>84.1</v>
      </c>
      <c r="JJ53" s="398">
        <v>101</v>
      </c>
      <c r="JK53" s="368">
        <v>0.31321714321156102</v>
      </c>
      <c r="JL53" s="368">
        <v>3.8461538461538498</v>
      </c>
      <c r="JM53" s="368">
        <v>79.626808834729601</v>
      </c>
      <c r="JN53" s="368">
        <v>8.1436457235005903</v>
      </c>
      <c r="JO53" s="134">
        <v>15.8354179605233</v>
      </c>
      <c r="JP53" s="134">
        <v>42.857142857142897</v>
      </c>
      <c r="JQ53" s="134">
        <v>100</v>
      </c>
      <c r="JR53" s="134">
        <v>60.975609756097562</v>
      </c>
      <c r="JS53" s="134">
        <v>29.268292682926827</v>
      </c>
      <c r="JT53" s="134">
        <v>51.219512195121951</v>
      </c>
      <c r="JU53" s="134">
        <v>70.731707317073173</v>
      </c>
      <c r="JV53" s="134">
        <v>34.146341463414636</v>
      </c>
      <c r="JW53" s="134">
        <v>90.243902439024396</v>
      </c>
      <c r="JX53" s="134">
        <v>27.027027027027028</v>
      </c>
      <c r="JY53" s="134">
        <v>35.135135135135137</v>
      </c>
      <c r="JZ53" s="134">
        <v>16.216216216216218</v>
      </c>
      <c r="KA53" s="134">
        <v>2.7027027027027026</v>
      </c>
      <c r="KB53" s="134">
        <v>37.837837837837839</v>
      </c>
      <c r="KC53" s="134">
        <v>78.048780487804876</v>
      </c>
      <c r="KD53" s="134">
        <v>93.75</v>
      </c>
      <c r="KE53" s="134">
        <v>53.125</v>
      </c>
      <c r="KF53" s="134">
        <v>15.625</v>
      </c>
      <c r="KG53" s="134">
        <v>93.75</v>
      </c>
      <c r="KH53" s="134">
        <v>59.375</v>
      </c>
      <c r="KI53" s="134">
        <v>79.6875</v>
      </c>
      <c r="KJ53" s="134">
        <v>79.6875</v>
      </c>
      <c r="KK53" s="348" t="s">
        <v>87</v>
      </c>
      <c r="KL53" s="348" t="s">
        <v>87</v>
      </c>
      <c r="KM53" s="349">
        <v>27.2</v>
      </c>
    </row>
    <row r="54" spans="1:299">
      <c r="AG54" s="90"/>
      <c r="AM54" s="140"/>
      <c r="AN54" s="140"/>
      <c r="AO54" s="140"/>
      <c r="AP54" s="140"/>
      <c r="AQ54" s="140"/>
      <c r="AR54" s="140"/>
      <c r="AS54" s="140"/>
      <c r="AT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U54" s="140"/>
      <c r="EV54" s="140"/>
      <c r="EW54" s="140"/>
    </row>
    <row r="232" spans="2:2">
      <c r="B232" s="16" t="s">
        <v>522</v>
      </c>
    </row>
  </sheetData>
  <autoFilter ref="A6:AI53" xr:uid="{00000000-0009-0000-0000-000004000000}"/>
  <mergeCells count="268">
    <mergeCell ref="KM5:KM6"/>
    <mergeCell ref="KF5:KF6"/>
    <mergeCell ref="KG5:KG6"/>
    <mergeCell ref="KH5:KH6"/>
    <mergeCell ref="KI5:KI6"/>
    <mergeCell ref="KJ5:KJ6"/>
    <mergeCell ref="KK5:KK6"/>
    <mergeCell ref="JZ5:JZ6"/>
    <mergeCell ref="KA5:KA6"/>
    <mergeCell ref="KB5:KB6"/>
    <mergeCell ref="KC5:KC6"/>
    <mergeCell ref="KD5:KD6"/>
    <mergeCell ref="KE5:KE6"/>
    <mergeCell ref="JJ4:JO4"/>
    <mergeCell ref="JQ4:JV4"/>
    <mergeCell ref="JW4:KB4"/>
    <mergeCell ref="KC4:KH4"/>
    <mergeCell ref="KK4:KL4"/>
    <mergeCell ref="JJ5:JJ6"/>
    <mergeCell ref="JK5:JK6"/>
    <mergeCell ref="JL5:JL6"/>
    <mergeCell ref="JM5:JM6"/>
    <mergeCell ref="JT5:JT6"/>
    <mergeCell ref="JU5:JU6"/>
    <mergeCell ref="JV5:JV6"/>
    <mergeCell ref="JW5:JW6"/>
    <mergeCell ref="JX5:JX6"/>
    <mergeCell ref="JY5:JY6"/>
    <mergeCell ref="JN5:JN6"/>
    <mergeCell ref="JO5:JO6"/>
    <mergeCell ref="JP5:JP6"/>
    <mergeCell ref="JQ5:JQ6"/>
    <mergeCell ref="JR5:JR6"/>
    <mergeCell ref="JS5:JS6"/>
    <mergeCell ref="KL5:KL6"/>
    <mergeCell ref="JC5:JC6"/>
    <mergeCell ref="JD5:JD6"/>
    <mergeCell ref="JE5:JE6"/>
    <mergeCell ref="JF5:JF6"/>
    <mergeCell ref="JG5:JG6"/>
    <mergeCell ref="JH5:JH6"/>
    <mergeCell ref="IU5:IU6"/>
    <mergeCell ref="IW5:IW6"/>
    <mergeCell ref="IX4:JA4"/>
    <mergeCell ref="JB4:JE4"/>
    <mergeCell ref="JF4:JI4"/>
    <mergeCell ref="IX5:IX6"/>
    <mergeCell ref="IY5:IY6"/>
    <mergeCell ref="IZ5:IZ6"/>
    <mergeCell ref="JA5:JA6"/>
    <mergeCell ref="JB5:JB6"/>
    <mergeCell ref="JI5:JI6"/>
    <mergeCell ref="IV4:IV6"/>
    <mergeCell ref="HY5:HY6"/>
    <mergeCell ref="HZ5:HZ6"/>
    <mergeCell ref="IA5:IA6"/>
    <mergeCell ref="IB5:IB6"/>
    <mergeCell ref="IO5:IO6"/>
    <mergeCell ref="HN5:HN6"/>
    <mergeCell ref="HO5:HO6"/>
    <mergeCell ref="HP5:HP6"/>
    <mergeCell ref="HQ5:HQ6"/>
    <mergeCell ref="HR5:HR6"/>
    <mergeCell ref="IC5:IC6"/>
    <mergeCell ref="ID5:ID6"/>
    <mergeCell ref="IE5:IE6"/>
    <mergeCell ref="IF5:IF6"/>
    <mergeCell ref="IP5:IP6"/>
    <mergeCell ref="IQ5:IQ6"/>
    <mergeCell ref="IR5:IR6"/>
    <mergeCell ref="IS5:IS6"/>
    <mergeCell ref="IT5:IT6"/>
    <mergeCell ref="HN4:HY4"/>
    <mergeCell ref="HS5:HS6"/>
    <mergeCell ref="HT5:HT6"/>
    <mergeCell ref="HU5:HU6"/>
    <mergeCell ref="HV5:HV6"/>
    <mergeCell ref="HZ4:IA4"/>
    <mergeCell ref="IB4:IG4"/>
    <mergeCell ref="IH4:IM4"/>
    <mergeCell ref="IN4:IS4"/>
    <mergeCell ref="II5:II6"/>
    <mergeCell ref="IJ5:IJ6"/>
    <mergeCell ref="IK5:IK6"/>
    <mergeCell ref="IL5:IL6"/>
    <mergeCell ref="IM5:IM6"/>
    <mergeCell ref="IN5:IN6"/>
    <mergeCell ref="IG5:IG6"/>
    <mergeCell ref="IH5:IH6"/>
    <mergeCell ref="HW5:HW6"/>
    <mergeCell ref="HX5:HX6"/>
    <mergeCell ref="HC5:HC6"/>
    <mergeCell ref="HD5:HD6"/>
    <mergeCell ref="HE5:HE6"/>
    <mergeCell ref="HF5:HF6"/>
    <mergeCell ref="HG5:HG6"/>
    <mergeCell ref="HH5:HH6"/>
    <mergeCell ref="GU5:GU6"/>
    <mergeCell ref="GW5:GW6"/>
    <mergeCell ref="GX4:HA4"/>
    <mergeCell ref="HB4:HE4"/>
    <mergeCell ref="HF4:HM4"/>
    <mergeCell ref="GX5:GX6"/>
    <mergeCell ref="GY5:GY6"/>
    <mergeCell ref="GZ5:GZ6"/>
    <mergeCell ref="HA5:HA6"/>
    <mergeCell ref="HB5:HB6"/>
    <mergeCell ref="HI5:HI6"/>
    <mergeCell ref="HJ5:HJ6"/>
    <mergeCell ref="HK5:HK6"/>
    <mergeCell ref="HL5:HL6"/>
    <mergeCell ref="HM5:HM6"/>
    <mergeCell ref="GV4:GV6"/>
    <mergeCell ref="FY5:FY6"/>
    <mergeCell ref="FZ5:FZ6"/>
    <mergeCell ref="GA5:GA6"/>
    <mergeCell ref="GB5:GB6"/>
    <mergeCell ref="GO5:GO6"/>
    <mergeCell ref="FN5:FN6"/>
    <mergeCell ref="FO5:FO6"/>
    <mergeCell ref="FP5:FP6"/>
    <mergeCell ref="FQ5:FQ6"/>
    <mergeCell ref="FR5:FR6"/>
    <mergeCell ref="GC5:GC6"/>
    <mergeCell ref="GD5:GD6"/>
    <mergeCell ref="GE5:GE6"/>
    <mergeCell ref="GF5:GF6"/>
    <mergeCell ref="GP5:GP6"/>
    <mergeCell ref="GQ5:GQ6"/>
    <mergeCell ref="GR5:GR6"/>
    <mergeCell ref="GS5:GS6"/>
    <mergeCell ref="GT5:GT6"/>
    <mergeCell ref="FN4:FY4"/>
    <mergeCell ref="FS5:FS6"/>
    <mergeCell ref="FT5:FT6"/>
    <mergeCell ref="FU5:FU6"/>
    <mergeCell ref="FV5:FV6"/>
    <mergeCell ref="FZ4:GA4"/>
    <mergeCell ref="GB4:GG4"/>
    <mergeCell ref="GH4:GM4"/>
    <mergeCell ref="GN4:GS4"/>
    <mergeCell ref="GI5:GI6"/>
    <mergeCell ref="GJ5:GJ6"/>
    <mergeCell ref="GK5:GK6"/>
    <mergeCell ref="GL5:GL6"/>
    <mergeCell ref="GM5:GM6"/>
    <mergeCell ref="GN5:GN6"/>
    <mergeCell ref="GG5:GG6"/>
    <mergeCell ref="GH5:GH6"/>
    <mergeCell ref="FW5:FW6"/>
    <mergeCell ref="FX5:FX6"/>
    <mergeCell ref="FH5:FH6"/>
    <mergeCell ref="EV5:EV6"/>
    <mergeCell ref="EW5:EW6"/>
    <mergeCell ref="EX4:FA4"/>
    <mergeCell ref="FB4:FE4"/>
    <mergeCell ref="FF4:FM4"/>
    <mergeCell ref="EX5:EX6"/>
    <mergeCell ref="EY5:EY6"/>
    <mergeCell ref="EZ5:EZ6"/>
    <mergeCell ref="FA5:FA6"/>
    <mergeCell ref="FB5:FB6"/>
    <mergeCell ref="FI5:FI6"/>
    <mergeCell ref="FJ5:FJ6"/>
    <mergeCell ref="FK5:FK6"/>
    <mergeCell ref="FL5:FL6"/>
    <mergeCell ref="FM5:FM6"/>
    <mergeCell ref="EU4:EV4"/>
    <mergeCell ref="FC5:FC6"/>
    <mergeCell ref="EP5:EP6"/>
    <mergeCell ref="EQ5:EQ6"/>
    <mergeCell ref="ER5:ER6"/>
    <mergeCell ref="ES5:ES6"/>
    <mergeCell ref="FD5:FD6"/>
    <mergeCell ref="FE5:FE6"/>
    <mergeCell ref="FF5:FF6"/>
    <mergeCell ref="FG5:FG6"/>
    <mergeCell ref="DR5:DR6"/>
    <mergeCell ref="DS5:DS6"/>
    <mergeCell ref="ED5:ED6"/>
    <mergeCell ref="EE5:EE6"/>
    <mergeCell ref="ET5:ET6"/>
    <mergeCell ref="EU5:EU6"/>
    <mergeCell ref="EJ5:EJ6"/>
    <mergeCell ref="EK5:EK6"/>
    <mergeCell ref="EL5:EL6"/>
    <mergeCell ref="EM5:EM6"/>
    <mergeCell ref="EN5:EN6"/>
    <mergeCell ref="EO5:EO6"/>
    <mergeCell ref="DM4:DX4"/>
    <mergeCell ref="DY4:DZ4"/>
    <mergeCell ref="EA4:EF4"/>
    <mergeCell ref="DT5:DT6"/>
    <mergeCell ref="DU5:DU6"/>
    <mergeCell ref="DV5:DV6"/>
    <mergeCell ref="DW5:DW6"/>
    <mergeCell ref="EG4:EL4"/>
    <mergeCell ref="EM4:ER4"/>
    <mergeCell ref="EF5:EF6"/>
    <mergeCell ref="EG5:EG6"/>
    <mergeCell ref="EH5:EH6"/>
    <mergeCell ref="EI5:EI6"/>
    <mergeCell ref="DX5:DX6"/>
    <mergeCell ref="DY5:DY6"/>
    <mergeCell ref="DZ5:DZ6"/>
    <mergeCell ref="EA5:EA6"/>
    <mergeCell ref="EB5:EB6"/>
    <mergeCell ref="EC5:EC6"/>
    <mergeCell ref="DM5:DM6"/>
    <mergeCell ref="DN5:DN6"/>
    <mergeCell ref="DO5:DO6"/>
    <mergeCell ref="DP5:DP6"/>
    <mergeCell ref="DQ5:DQ6"/>
    <mergeCell ref="DD5:DD6"/>
    <mergeCell ref="DE5:DE6"/>
    <mergeCell ref="DF5:DF6"/>
    <mergeCell ref="DG5:DG6"/>
    <mergeCell ref="DH5:DH6"/>
    <mergeCell ref="DI5:DI6"/>
    <mergeCell ref="CW4:CZ4"/>
    <mergeCell ref="DA4:DD4"/>
    <mergeCell ref="DE4:DL4"/>
    <mergeCell ref="CW5:CW6"/>
    <mergeCell ref="CX5:CX6"/>
    <mergeCell ref="CY5:CY6"/>
    <mergeCell ref="CZ5:CZ6"/>
    <mergeCell ref="DA5:DA6"/>
    <mergeCell ref="DB5:DB6"/>
    <mergeCell ref="DC5:DC6"/>
    <mergeCell ref="DJ5:DJ6"/>
    <mergeCell ref="DK5:DK6"/>
    <mergeCell ref="DL5:DL6"/>
    <mergeCell ref="AE5:AE6"/>
    <mergeCell ref="AF5:AF6"/>
    <mergeCell ref="AH5:AI5"/>
    <mergeCell ref="AJ5:AJ6"/>
    <mergeCell ref="AK5:AK6"/>
    <mergeCell ref="AL5:AL6"/>
    <mergeCell ref="Y5:Y6"/>
    <mergeCell ref="Z5:Z6"/>
    <mergeCell ref="AA5:AA6"/>
    <mergeCell ref="AB5:AB6"/>
    <mergeCell ref="AC5:AC6"/>
    <mergeCell ref="AD5:AD6"/>
    <mergeCell ref="S5:S6"/>
    <mergeCell ref="T5:T6"/>
    <mergeCell ref="U5:U6"/>
    <mergeCell ref="V5:V6"/>
    <mergeCell ref="W5:W6"/>
    <mergeCell ref="X5:X6"/>
    <mergeCell ref="M5:M6"/>
    <mergeCell ref="N5:N6"/>
    <mergeCell ref="O5:O6"/>
    <mergeCell ref="P5:P6"/>
    <mergeCell ref="Q5:Q6"/>
    <mergeCell ref="R5:R6"/>
    <mergeCell ref="G5:G6"/>
    <mergeCell ref="H5:H6"/>
    <mergeCell ref="I5:I6"/>
    <mergeCell ref="J5:J6"/>
    <mergeCell ref="K5:K6"/>
    <mergeCell ref="L5:L6"/>
    <mergeCell ref="A5:A6"/>
    <mergeCell ref="B5:B6"/>
    <mergeCell ref="C5:C6"/>
    <mergeCell ref="D5:D6"/>
    <mergeCell ref="E5:E6"/>
    <mergeCell ref="F5:F6"/>
  </mergeCells>
  <phoneticPr fontId="6"/>
  <conditionalFormatting sqref="ES7:ET49 ES51:ET53">
    <cfRule type="cellIs" dxfId="3" priority="4" operator="equal">
      <formula>"NA"</formula>
    </cfRule>
  </conditionalFormatting>
  <conditionalFormatting sqref="GT7:GU49 GT51:GU53">
    <cfRule type="cellIs" dxfId="2" priority="3" operator="equal">
      <formula>"NA"</formula>
    </cfRule>
  </conditionalFormatting>
  <conditionalFormatting sqref="IT7:IU49 IT51:IU53">
    <cfRule type="cellIs" dxfId="1" priority="2" operator="equal">
      <formula>"NA"</formula>
    </cfRule>
  </conditionalFormatting>
  <conditionalFormatting sqref="KI7:KJ49 KI51:KJ53">
    <cfRule type="cellIs" dxfId="0" priority="1" operator="equal">
      <formula>"NA"</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0730-ED43-4841-B4D7-4FEF20822D84}">
  <dimension ref="A1:JD342"/>
  <sheetViews>
    <sheetView zoomScale="80" zoomScaleNormal="80" workbookViewId="0">
      <pane xSplit="5" ySplit="6" topLeftCell="IA7" activePane="bottomRight" state="frozen"/>
      <selection activeCell="D243" sqref="D243"/>
      <selection pane="topRight" activeCell="D243" sqref="D243"/>
      <selection pane="bottomLeft" activeCell="D243" sqref="D243"/>
      <selection pane="bottomRight" activeCell="A10" sqref="A10:XFD10"/>
    </sheetView>
  </sheetViews>
  <sheetFormatPr defaultColWidth="9" defaultRowHeight="18"/>
  <cols>
    <col min="1" max="1" width="10.58203125" style="215" customWidth="1"/>
    <col min="2" max="6" width="20.58203125" style="215" customWidth="1"/>
    <col min="7" max="48" width="20.58203125" style="301" customWidth="1"/>
    <col min="49" max="217" width="20.58203125" style="215" customWidth="1"/>
    <col min="218" max="220" width="20.58203125" style="135" customWidth="1"/>
    <col min="221" max="232" width="23.58203125" style="135" customWidth="1"/>
    <col min="233" max="258" width="20.58203125" style="135" customWidth="1"/>
    <col min="259" max="264" width="23.58203125" style="135" customWidth="1"/>
    <col min="265" max="16384" width="9" style="215"/>
  </cols>
  <sheetData>
    <row r="1" spans="1:264">
      <c r="A1" s="269" t="s">
        <v>79</v>
      </c>
      <c r="B1" s="269" t="s">
        <v>1557</v>
      </c>
      <c r="C1" s="269" t="s">
        <v>1557</v>
      </c>
      <c r="D1" s="269" t="s">
        <v>1557</v>
      </c>
      <c r="E1" s="269" t="s">
        <v>1557</v>
      </c>
      <c r="F1" s="269" t="s">
        <v>1557</v>
      </c>
      <c r="G1" s="269" t="s">
        <v>1557</v>
      </c>
      <c r="H1" s="269" t="s">
        <v>1557</v>
      </c>
      <c r="I1" s="269" t="s">
        <v>1557</v>
      </c>
      <c r="J1" s="269" t="s">
        <v>1557</v>
      </c>
      <c r="K1" s="269" t="s">
        <v>1557</v>
      </c>
      <c r="L1" s="269" t="s">
        <v>1557</v>
      </c>
      <c r="M1" s="269" t="s">
        <v>1557</v>
      </c>
      <c r="N1" s="269" t="s">
        <v>1557</v>
      </c>
      <c r="O1" s="269" t="s">
        <v>1557</v>
      </c>
      <c r="P1" s="269" t="s">
        <v>1557</v>
      </c>
      <c r="Q1" s="269" t="s">
        <v>1557</v>
      </c>
      <c r="R1" s="269" t="s">
        <v>1557</v>
      </c>
      <c r="S1" s="269" t="s">
        <v>1557</v>
      </c>
      <c r="T1" s="269" t="s">
        <v>1557</v>
      </c>
      <c r="U1" s="269" t="s">
        <v>1557</v>
      </c>
      <c r="V1" s="269" t="s">
        <v>1557</v>
      </c>
      <c r="W1" s="269" t="s">
        <v>1557</v>
      </c>
      <c r="X1" s="269" t="s">
        <v>1557</v>
      </c>
      <c r="Y1" s="269" t="s">
        <v>1557</v>
      </c>
      <c r="Z1" s="269" t="s">
        <v>1557</v>
      </c>
      <c r="AA1" s="269" t="s">
        <v>1557</v>
      </c>
      <c r="AB1" s="269" t="s">
        <v>1557</v>
      </c>
      <c r="AC1" s="269" t="s">
        <v>1557</v>
      </c>
      <c r="AD1" s="269" t="s">
        <v>1557</v>
      </c>
      <c r="AE1" s="269" t="s">
        <v>1557</v>
      </c>
      <c r="AF1" s="269" t="s">
        <v>1557</v>
      </c>
      <c r="AG1" s="269" t="s">
        <v>1557</v>
      </c>
      <c r="AH1" s="269" t="s">
        <v>1557</v>
      </c>
      <c r="AI1" s="269" t="s">
        <v>1557</v>
      </c>
      <c r="AJ1" s="269" t="s">
        <v>1557</v>
      </c>
      <c r="AK1" s="269" t="s">
        <v>1557</v>
      </c>
      <c r="AL1" s="269" t="s">
        <v>1557</v>
      </c>
      <c r="AM1" s="269" t="s">
        <v>1557</v>
      </c>
      <c r="AN1" s="269" t="s">
        <v>1557</v>
      </c>
      <c r="AO1" s="269" t="s">
        <v>1557</v>
      </c>
      <c r="AP1" s="269" t="s">
        <v>1557</v>
      </c>
      <c r="AQ1" s="269" t="s">
        <v>1557</v>
      </c>
      <c r="AR1" s="269" t="s">
        <v>1557</v>
      </c>
      <c r="AS1" s="269" t="s">
        <v>1557</v>
      </c>
      <c r="AT1" s="269" t="s">
        <v>1557</v>
      </c>
      <c r="AU1" s="269" t="s">
        <v>1557</v>
      </c>
      <c r="AV1" s="269" t="s">
        <v>1557</v>
      </c>
      <c r="AW1" s="269" t="s">
        <v>1557</v>
      </c>
      <c r="AX1" s="269" t="s">
        <v>1557</v>
      </c>
      <c r="AY1" s="269" t="s">
        <v>1557</v>
      </c>
      <c r="AZ1" s="269" t="s">
        <v>1557</v>
      </c>
      <c r="BA1" s="269" t="s">
        <v>1557</v>
      </c>
      <c r="BB1" s="269" t="s">
        <v>1557</v>
      </c>
      <c r="BC1" s="269" t="s">
        <v>1557</v>
      </c>
      <c r="BD1" s="269" t="s">
        <v>1557</v>
      </c>
      <c r="BE1" s="269" t="s">
        <v>1557</v>
      </c>
      <c r="BF1" s="269" t="s">
        <v>1557</v>
      </c>
      <c r="BG1" s="269" t="s">
        <v>1557</v>
      </c>
      <c r="BH1" s="269" t="s">
        <v>1557</v>
      </c>
      <c r="BI1" s="269" t="s">
        <v>1557</v>
      </c>
      <c r="BJ1" s="269" t="s">
        <v>1557</v>
      </c>
      <c r="BK1" s="269" t="s">
        <v>1557</v>
      </c>
      <c r="BL1" s="269" t="s">
        <v>1557</v>
      </c>
      <c r="BM1" s="269" t="s">
        <v>1557</v>
      </c>
      <c r="BN1" s="269" t="s">
        <v>1557</v>
      </c>
      <c r="BO1" s="269" t="s">
        <v>1557</v>
      </c>
      <c r="BP1" s="269" t="s">
        <v>1557</v>
      </c>
      <c r="BQ1" s="269" t="s">
        <v>1557</v>
      </c>
      <c r="BR1" s="269" t="s">
        <v>1557</v>
      </c>
      <c r="BS1" s="269" t="s">
        <v>1557</v>
      </c>
      <c r="BT1" s="269" t="s">
        <v>1557</v>
      </c>
      <c r="BU1" s="269" t="s">
        <v>1557</v>
      </c>
      <c r="BV1" s="269" t="s">
        <v>1557</v>
      </c>
      <c r="BW1" s="269" t="s">
        <v>1557</v>
      </c>
      <c r="BX1" s="269" t="s">
        <v>1557</v>
      </c>
      <c r="BY1" s="269" t="s">
        <v>1557</v>
      </c>
      <c r="BZ1" s="269" t="s">
        <v>1557</v>
      </c>
      <c r="CA1" s="269" t="s">
        <v>1557</v>
      </c>
      <c r="CB1" s="269" t="s">
        <v>1557</v>
      </c>
      <c r="CC1" s="269" t="s">
        <v>1557</v>
      </c>
      <c r="CD1" s="269" t="s">
        <v>1557</v>
      </c>
      <c r="CE1" s="269" t="s">
        <v>1557</v>
      </c>
      <c r="CF1" s="269" t="s">
        <v>1557</v>
      </c>
      <c r="CG1" s="269" t="s">
        <v>1557</v>
      </c>
      <c r="CH1" s="269" t="s">
        <v>1557</v>
      </c>
      <c r="CI1" s="269" t="s">
        <v>1557</v>
      </c>
      <c r="CJ1" s="269" t="s">
        <v>1557</v>
      </c>
      <c r="CK1" s="269" t="s">
        <v>1557</v>
      </c>
      <c r="CL1" s="269" t="s">
        <v>1557</v>
      </c>
      <c r="CM1" s="269" t="s">
        <v>1557</v>
      </c>
      <c r="CN1" s="269" t="s">
        <v>1557</v>
      </c>
      <c r="CO1" s="269" t="s">
        <v>1557</v>
      </c>
      <c r="CP1" s="269" t="s">
        <v>1557</v>
      </c>
      <c r="CQ1" s="269" t="s">
        <v>1557</v>
      </c>
      <c r="CR1" s="269" t="s">
        <v>1557</v>
      </c>
      <c r="CS1" s="269" t="s">
        <v>1557</v>
      </c>
      <c r="CT1" s="269" t="s">
        <v>1557</v>
      </c>
      <c r="CU1" s="269" t="s">
        <v>1557</v>
      </c>
      <c r="CV1" s="269" t="s">
        <v>1557</v>
      </c>
      <c r="CW1" s="269" t="s">
        <v>1557</v>
      </c>
      <c r="CX1" s="269" t="s">
        <v>1557</v>
      </c>
      <c r="CY1" s="269" t="s">
        <v>1557</v>
      </c>
      <c r="CZ1" s="269" t="s">
        <v>1557</v>
      </c>
      <c r="DA1" s="269" t="s">
        <v>1557</v>
      </c>
      <c r="DB1" s="269" t="s">
        <v>1557</v>
      </c>
      <c r="DC1" s="269" t="s">
        <v>1557</v>
      </c>
      <c r="DD1" s="269" t="s">
        <v>1557</v>
      </c>
      <c r="DE1" s="269" t="s">
        <v>1557</v>
      </c>
      <c r="DF1" s="269" t="s">
        <v>1557</v>
      </c>
      <c r="DG1" s="269" t="s">
        <v>1557</v>
      </c>
      <c r="DH1" s="269" t="s">
        <v>1557</v>
      </c>
      <c r="DI1" s="269" t="s">
        <v>1557</v>
      </c>
      <c r="DJ1" s="269" t="s">
        <v>1557</v>
      </c>
      <c r="DK1" s="269" t="s">
        <v>1557</v>
      </c>
      <c r="DL1" s="269" t="s">
        <v>1557</v>
      </c>
      <c r="DM1" s="269" t="s">
        <v>1557</v>
      </c>
      <c r="DN1" s="269" t="s">
        <v>1557</v>
      </c>
      <c r="DO1" s="269" t="s">
        <v>1557</v>
      </c>
      <c r="DP1" s="269" t="s">
        <v>1557</v>
      </c>
      <c r="DQ1" s="269" t="s">
        <v>1557</v>
      </c>
      <c r="DR1" s="269" t="s">
        <v>1557</v>
      </c>
      <c r="DS1" s="269" t="s">
        <v>1557</v>
      </c>
      <c r="DT1" s="269" t="s">
        <v>1557</v>
      </c>
      <c r="DU1" s="269" t="s">
        <v>1557</v>
      </c>
      <c r="DV1" s="269" t="s">
        <v>1557</v>
      </c>
      <c r="DW1" s="269" t="s">
        <v>1557</v>
      </c>
      <c r="DX1" s="269" t="s">
        <v>1557</v>
      </c>
      <c r="DY1" s="269" t="s">
        <v>1557</v>
      </c>
      <c r="DZ1" s="269" t="s">
        <v>1557</v>
      </c>
      <c r="EA1" s="269" t="s">
        <v>1557</v>
      </c>
      <c r="EB1" s="269" t="s">
        <v>1557</v>
      </c>
      <c r="EC1" s="269" t="s">
        <v>1557</v>
      </c>
      <c r="ED1" s="269" t="s">
        <v>1557</v>
      </c>
      <c r="EE1" s="269" t="s">
        <v>1557</v>
      </c>
      <c r="EF1" s="269" t="s">
        <v>1557</v>
      </c>
      <c r="EG1" s="269" t="s">
        <v>1557</v>
      </c>
      <c r="EH1" s="269" t="s">
        <v>1557</v>
      </c>
      <c r="EI1" s="269" t="s">
        <v>1557</v>
      </c>
      <c r="EJ1" s="269" t="s">
        <v>1557</v>
      </c>
      <c r="EK1" s="269" t="s">
        <v>1557</v>
      </c>
      <c r="EL1" s="269" t="s">
        <v>1557</v>
      </c>
      <c r="EM1" s="269" t="s">
        <v>1557</v>
      </c>
      <c r="EN1" s="269" t="s">
        <v>1557</v>
      </c>
      <c r="EO1" s="269" t="s">
        <v>1557</v>
      </c>
      <c r="EP1" s="269" t="s">
        <v>1557</v>
      </c>
      <c r="EQ1" s="269" t="s">
        <v>1557</v>
      </c>
      <c r="ER1" s="269" t="s">
        <v>1557</v>
      </c>
      <c r="ES1" s="269" t="s">
        <v>1557</v>
      </c>
      <c r="ET1" s="269" t="s">
        <v>1557</v>
      </c>
      <c r="EU1" s="269" t="s">
        <v>1557</v>
      </c>
      <c r="EV1" s="269" t="s">
        <v>1557</v>
      </c>
      <c r="EW1" s="269" t="s">
        <v>1557</v>
      </c>
      <c r="EX1" s="269" t="s">
        <v>1557</v>
      </c>
      <c r="EY1" s="269" t="s">
        <v>1557</v>
      </c>
      <c r="EZ1" s="269" t="s">
        <v>1557</v>
      </c>
      <c r="FA1" s="269" t="s">
        <v>1557</v>
      </c>
      <c r="FB1" s="269" t="s">
        <v>1557</v>
      </c>
      <c r="FC1" s="269" t="s">
        <v>1557</v>
      </c>
      <c r="FD1" s="269" t="s">
        <v>1557</v>
      </c>
      <c r="FE1" s="269" t="s">
        <v>1557</v>
      </c>
      <c r="FF1" s="269" t="s">
        <v>1557</v>
      </c>
      <c r="FG1" s="269" t="s">
        <v>1557</v>
      </c>
      <c r="FH1" s="269" t="s">
        <v>1557</v>
      </c>
      <c r="FI1" s="269" t="s">
        <v>1557</v>
      </c>
      <c r="FJ1" s="269" t="s">
        <v>1557</v>
      </c>
      <c r="FK1" s="269" t="s">
        <v>1557</v>
      </c>
      <c r="FL1" s="269" t="s">
        <v>1557</v>
      </c>
      <c r="FM1" s="269" t="s">
        <v>1557</v>
      </c>
      <c r="FN1" s="269" t="s">
        <v>1557</v>
      </c>
      <c r="FO1" s="269" t="s">
        <v>1557</v>
      </c>
      <c r="FP1" s="269" t="s">
        <v>1557</v>
      </c>
      <c r="FQ1" s="269" t="s">
        <v>1557</v>
      </c>
      <c r="FR1" s="269" t="s">
        <v>1557</v>
      </c>
      <c r="FS1" s="269" t="s">
        <v>1557</v>
      </c>
      <c r="FT1" s="269" t="s">
        <v>1557</v>
      </c>
      <c r="FU1" s="269" t="s">
        <v>1557</v>
      </c>
      <c r="FV1" s="269" t="s">
        <v>1557</v>
      </c>
      <c r="FW1" s="269" t="s">
        <v>1557</v>
      </c>
      <c r="FX1" s="269" t="s">
        <v>1557</v>
      </c>
      <c r="FY1" s="269" t="s">
        <v>1557</v>
      </c>
      <c r="FZ1" s="269" t="s">
        <v>1557</v>
      </c>
      <c r="GA1" s="269" t="s">
        <v>1557</v>
      </c>
      <c r="GB1" s="269" t="s">
        <v>1557</v>
      </c>
      <c r="GC1" s="269" t="s">
        <v>1557</v>
      </c>
      <c r="GD1" s="269" t="s">
        <v>1557</v>
      </c>
      <c r="GE1" s="269" t="s">
        <v>1557</v>
      </c>
      <c r="GF1" s="269" t="s">
        <v>1557</v>
      </c>
      <c r="GG1" s="269" t="s">
        <v>1557</v>
      </c>
      <c r="GH1" s="269" t="s">
        <v>1557</v>
      </c>
      <c r="GI1" s="269" t="s">
        <v>1557</v>
      </c>
      <c r="GJ1" s="269" t="s">
        <v>1557</v>
      </c>
      <c r="GK1" s="269" t="s">
        <v>1557</v>
      </c>
      <c r="GL1" s="269" t="s">
        <v>1557</v>
      </c>
      <c r="GM1" s="269" t="s">
        <v>1557</v>
      </c>
      <c r="GN1" s="269" t="s">
        <v>1557</v>
      </c>
      <c r="GO1" s="269" t="s">
        <v>1557</v>
      </c>
      <c r="GP1" s="269" t="s">
        <v>1557</v>
      </c>
      <c r="GQ1" s="269" t="s">
        <v>1557</v>
      </c>
      <c r="GR1" s="269" t="s">
        <v>1557</v>
      </c>
      <c r="GS1" s="269" t="s">
        <v>1557</v>
      </c>
      <c r="GT1" s="269" t="s">
        <v>1557</v>
      </c>
      <c r="GU1" s="269" t="s">
        <v>1557</v>
      </c>
      <c r="GV1" s="269" t="s">
        <v>1557</v>
      </c>
      <c r="GW1" s="269" t="s">
        <v>1557</v>
      </c>
      <c r="GX1" s="269" t="s">
        <v>1557</v>
      </c>
      <c r="GY1" s="269" t="s">
        <v>1557</v>
      </c>
      <c r="GZ1" s="269" t="s">
        <v>1557</v>
      </c>
      <c r="HA1" s="269" t="s">
        <v>1557</v>
      </c>
      <c r="HB1" s="269" t="s">
        <v>1557</v>
      </c>
      <c r="HC1" s="269" t="s">
        <v>1557</v>
      </c>
      <c r="HD1" s="269" t="s">
        <v>1557</v>
      </c>
      <c r="HE1" s="269" t="s">
        <v>1557</v>
      </c>
      <c r="HF1" s="269" t="s">
        <v>1557</v>
      </c>
      <c r="HG1" s="269" t="s">
        <v>1557</v>
      </c>
      <c r="HH1" s="269" t="s">
        <v>1557</v>
      </c>
      <c r="HI1" s="269" t="s">
        <v>1557</v>
      </c>
      <c r="HJ1" s="130" t="s">
        <v>2436</v>
      </c>
      <c r="HK1" s="130" t="s">
        <v>2436</v>
      </c>
      <c r="HL1" s="130" t="s">
        <v>2436</v>
      </c>
      <c r="HM1" s="130" t="s">
        <v>2451</v>
      </c>
      <c r="HN1" s="130" t="s">
        <v>2451</v>
      </c>
      <c r="HO1" s="130" t="s">
        <v>2451</v>
      </c>
      <c r="HP1" s="130" t="s">
        <v>2451</v>
      </c>
      <c r="HQ1" s="130" t="s">
        <v>2451</v>
      </c>
      <c r="HR1" s="130" t="s">
        <v>2451</v>
      </c>
      <c r="HS1" s="130" t="s">
        <v>2451</v>
      </c>
      <c r="HT1" s="130" t="s">
        <v>2451</v>
      </c>
      <c r="HU1" s="130" t="s">
        <v>2451</v>
      </c>
      <c r="HV1" s="130" t="s">
        <v>2451</v>
      </c>
      <c r="HW1" s="130" t="s">
        <v>2451</v>
      </c>
      <c r="HX1" s="130" t="s">
        <v>2451</v>
      </c>
      <c r="HY1" s="130" t="s">
        <v>2823</v>
      </c>
      <c r="HZ1" s="130" t="s">
        <v>2823</v>
      </c>
      <c r="IA1" s="130" t="s">
        <v>2824</v>
      </c>
      <c r="IB1" s="130" t="s">
        <v>2824</v>
      </c>
      <c r="IC1" s="130" t="s">
        <v>2824</v>
      </c>
      <c r="ID1" s="130" t="s">
        <v>2824</v>
      </c>
      <c r="IE1" s="130" t="s">
        <v>2824</v>
      </c>
      <c r="IF1" s="130" t="s">
        <v>2824</v>
      </c>
      <c r="IG1" s="130" t="s">
        <v>2824</v>
      </c>
      <c r="IH1" s="130" t="s">
        <v>2824</v>
      </c>
      <c r="II1" s="130" t="s">
        <v>2824</v>
      </c>
      <c r="IJ1" s="130" t="s">
        <v>2824</v>
      </c>
      <c r="IK1" s="130" t="s">
        <v>2824</v>
      </c>
      <c r="IL1" s="130" t="s">
        <v>2824</v>
      </c>
      <c r="IM1" s="130" t="s">
        <v>2908</v>
      </c>
      <c r="IN1" s="130" t="s">
        <v>2908</v>
      </c>
      <c r="IO1" s="130" t="s">
        <v>2908</v>
      </c>
      <c r="IP1" s="130" t="s">
        <v>2908</v>
      </c>
      <c r="IQ1" s="130" t="s">
        <v>2908</v>
      </c>
      <c r="IR1" s="130" t="s">
        <v>2908</v>
      </c>
      <c r="IS1" s="130" t="s">
        <v>2908</v>
      </c>
      <c r="IT1" s="130" t="s">
        <v>2908</v>
      </c>
      <c r="IU1" s="130" t="s">
        <v>2908</v>
      </c>
      <c r="IV1" s="130" t="s">
        <v>2908</v>
      </c>
      <c r="IW1" s="130" t="s">
        <v>2908</v>
      </c>
      <c r="IX1" s="130" t="s">
        <v>2908</v>
      </c>
      <c r="IY1" s="130" t="s">
        <v>2985</v>
      </c>
      <c r="IZ1" s="130" t="s">
        <v>2985</v>
      </c>
      <c r="JA1" s="130" t="s">
        <v>2985</v>
      </c>
      <c r="JB1" s="130" t="s">
        <v>2985</v>
      </c>
      <c r="JC1" s="130" t="s">
        <v>2985</v>
      </c>
      <c r="JD1" s="130" t="s">
        <v>2985</v>
      </c>
    </row>
    <row r="2" spans="1:264">
      <c r="A2" s="270" t="s">
        <v>80</v>
      </c>
      <c r="B2" s="270">
        <v>0</v>
      </c>
      <c r="C2" s="270">
        <v>0</v>
      </c>
      <c r="D2" s="270">
        <v>0</v>
      </c>
      <c r="E2" s="270">
        <v>0</v>
      </c>
      <c r="F2" s="270">
        <v>0</v>
      </c>
      <c r="G2" s="270">
        <v>0</v>
      </c>
      <c r="H2" s="270">
        <v>0</v>
      </c>
      <c r="I2" s="270">
        <v>0</v>
      </c>
      <c r="J2" s="270">
        <v>0</v>
      </c>
      <c r="K2" s="270">
        <v>0</v>
      </c>
      <c r="L2" s="270">
        <v>0</v>
      </c>
      <c r="M2" s="270">
        <v>0</v>
      </c>
      <c r="N2" s="270">
        <v>1</v>
      </c>
      <c r="O2" s="270">
        <v>1</v>
      </c>
      <c r="P2" s="270">
        <v>1</v>
      </c>
      <c r="Q2" s="270">
        <v>1</v>
      </c>
      <c r="R2" s="270">
        <v>1</v>
      </c>
      <c r="S2" s="270">
        <v>1</v>
      </c>
      <c r="T2" s="270">
        <v>1</v>
      </c>
      <c r="U2" s="270">
        <v>1</v>
      </c>
      <c r="V2" s="270">
        <v>1</v>
      </c>
      <c r="W2" s="270">
        <v>1</v>
      </c>
      <c r="X2" s="270">
        <v>1</v>
      </c>
      <c r="Y2" s="270">
        <v>2</v>
      </c>
      <c r="Z2" s="270">
        <v>2</v>
      </c>
      <c r="AA2" s="270">
        <v>3</v>
      </c>
      <c r="AB2" s="270">
        <v>3</v>
      </c>
      <c r="AC2" s="270">
        <v>4</v>
      </c>
      <c r="AD2" s="270">
        <v>4</v>
      </c>
      <c r="AE2" s="270">
        <v>4</v>
      </c>
      <c r="AF2" s="270">
        <v>4</v>
      </c>
      <c r="AG2" s="270">
        <v>4</v>
      </c>
      <c r="AH2" s="270">
        <v>4</v>
      </c>
      <c r="AI2" s="270">
        <v>4</v>
      </c>
      <c r="AJ2" s="270">
        <v>4</v>
      </c>
      <c r="AK2" s="270">
        <v>5</v>
      </c>
      <c r="AL2" s="270">
        <v>5</v>
      </c>
      <c r="AM2" s="270">
        <v>5</v>
      </c>
      <c r="AN2" s="270">
        <v>5</v>
      </c>
      <c r="AO2" s="270">
        <v>5</v>
      </c>
      <c r="AP2" s="270">
        <v>5</v>
      </c>
      <c r="AQ2" s="270">
        <v>5</v>
      </c>
      <c r="AR2" s="270">
        <v>5</v>
      </c>
      <c r="AS2" s="270">
        <v>6</v>
      </c>
      <c r="AT2" s="270">
        <v>6</v>
      </c>
      <c r="AU2" s="270">
        <v>6</v>
      </c>
      <c r="AV2" s="270">
        <v>6</v>
      </c>
      <c r="AW2" s="270">
        <v>6</v>
      </c>
      <c r="AX2" s="270">
        <v>6</v>
      </c>
      <c r="AY2" s="270">
        <v>6</v>
      </c>
      <c r="AZ2" s="270">
        <v>6</v>
      </c>
      <c r="BA2" s="270">
        <v>6</v>
      </c>
      <c r="BB2" s="270">
        <v>7</v>
      </c>
      <c r="BC2" s="270">
        <v>7</v>
      </c>
      <c r="BD2" s="270">
        <v>7</v>
      </c>
      <c r="BE2" s="270">
        <v>7</v>
      </c>
      <c r="BF2" s="270">
        <v>7</v>
      </c>
      <c r="BG2" s="270">
        <v>8</v>
      </c>
      <c r="BH2" s="270">
        <v>8</v>
      </c>
      <c r="BI2" s="270">
        <v>8</v>
      </c>
      <c r="BJ2" s="270">
        <v>8</v>
      </c>
      <c r="BK2" s="270">
        <v>8</v>
      </c>
      <c r="BL2" s="270">
        <v>8</v>
      </c>
      <c r="BM2" s="270">
        <v>8</v>
      </c>
      <c r="BN2" s="270">
        <v>8</v>
      </c>
      <c r="BO2" s="270">
        <v>8</v>
      </c>
      <c r="BP2" s="270">
        <v>8</v>
      </c>
      <c r="BQ2" s="270">
        <v>8</v>
      </c>
      <c r="BR2" s="270">
        <v>8</v>
      </c>
      <c r="BS2" s="270">
        <v>8</v>
      </c>
      <c r="BT2" s="270">
        <v>8</v>
      </c>
      <c r="BU2" s="270">
        <v>8</v>
      </c>
      <c r="BV2" s="270">
        <v>8</v>
      </c>
      <c r="BW2" s="270">
        <v>8</v>
      </c>
      <c r="BX2" s="270">
        <v>8</v>
      </c>
      <c r="BY2" s="270">
        <v>8</v>
      </c>
      <c r="BZ2" s="270">
        <v>8</v>
      </c>
      <c r="CA2" s="270">
        <v>8</v>
      </c>
      <c r="CB2" s="270">
        <v>8</v>
      </c>
      <c r="CC2" s="270">
        <v>8</v>
      </c>
      <c r="CD2" s="270">
        <v>8</v>
      </c>
      <c r="CE2" s="270">
        <v>8</v>
      </c>
      <c r="CF2" s="270">
        <v>8</v>
      </c>
      <c r="CG2" s="270">
        <v>8</v>
      </c>
      <c r="CH2" s="270">
        <v>8</v>
      </c>
      <c r="CI2" s="270">
        <v>8</v>
      </c>
      <c r="CJ2" s="270">
        <v>8</v>
      </c>
      <c r="CK2" s="270">
        <v>8</v>
      </c>
      <c r="CL2" s="270">
        <v>8</v>
      </c>
      <c r="CM2" s="270">
        <v>8</v>
      </c>
      <c r="CN2" s="270">
        <v>8</v>
      </c>
      <c r="CO2" s="270">
        <v>8</v>
      </c>
      <c r="CP2" s="270">
        <v>8</v>
      </c>
      <c r="CQ2" s="270">
        <v>8</v>
      </c>
      <c r="CR2" s="270">
        <v>8</v>
      </c>
      <c r="CS2" s="270">
        <v>8</v>
      </c>
      <c r="CT2" s="270">
        <v>8</v>
      </c>
      <c r="CU2" s="270">
        <v>8</v>
      </c>
      <c r="CV2" s="270">
        <v>8</v>
      </c>
      <c r="CW2" s="270">
        <v>8</v>
      </c>
      <c r="CX2" s="270">
        <v>8</v>
      </c>
      <c r="CY2" s="270">
        <v>8</v>
      </c>
      <c r="CZ2" s="270">
        <v>8</v>
      </c>
      <c r="DA2" s="270">
        <v>8</v>
      </c>
      <c r="DB2" s="270">
        <v>8</v>
      </c>
      <c r="DC2" s="270">
        <v>8</v>
      </c>
      <c r="DD2" s="270">
        <v>8</v>
      </c>
      <c r="DE2" s="270">
        <v>8</v>
      </c>
      <c r="DF2" s="270">
        <v>8</v>
      </c>
      <c r="DG2" s="270">
        <v>8</v>
      </c>
      <c r="DH2" s="270">
        <v>8</v>
      </c>
      <c r="DI2" s="270">
        <v>8</v>
      </c>
      <c r="DJ2" s="270">
        <v>8</v>
      </c>
      <c r="DK2" s="270">
        <v>8</v>
      </c>
      <c r="DL2" s="270">
        <v>8</v>
      </c>
      <c r="DM2" s="270">
        <v>8</v>
      </c>
      <c r="DN2" s="270">
        <v>8</v>
      </c>
      <c r="DO2" s="270">
        <v>8</v>
      </c>
      <c r="DP2" s="270">
        <v>8</v>
      </c>
      <c r="DQ2" s="270">
        <v>8</v>
      </c>
      <c r="DR2" s="270">
        <v>8</v>
      </c>
      <c r="DS2" s="270">
        <v>8</v>
      </c>
      <c r="DT2" s="270">
        <v>8</v>
      </c>
      <c r="DU2" s="270">
        <v>8</v>
      </c>
      <c r="DV2" s="270">
        <v>8</v>
      </c>
      <c r="DW2" s="270">
        <v>8</v>
      </c>
      <c r="DX2" s="270">
        <v>8</v>
      </c>
      <c r="DY2" s="270">
        <v>8</v>
      </c>
      <c r="DZ2" s="270">
        <v>8</v>
      </c>
      <c r="EA2" s="270">
        <v>8</v>
      </c>
      <c r="EB2" s="270">
        <v>8</v>
      </c>
      <c r="EC2" s="270">
        <v>8</v>
      </c>
      <c r="ED2" s="270">
        <v>8</v>
      </c>
      <c r="EE2" s="270">
        <v>8</v>
      </c>
      <c r="EF2" s="270">
        <v>8</v>
      </c>
      <c r="EG2" s="270">
        <v>8</v>
      </c>
      <c r="EH2" s="270">
        <v>8</v>
      </c>
      <c r="EI2" s="270">
        <v>8</v>
      </c>
      <c r="EJ2" s="270">
        <v>8</v>
      </c>
      <c r="EK2" s="270">
        <v>8</v>
      </c>
      <c r="EL2" s="270">
        <v>8</v>
      </c>
      <c r="EM2" s="270">
        <v>8</v>
      </c>
      <c r="EN2" s="270">
        <v>8</v>
      </c>
      <c r="EO2" s="270">
        <v>8</v>
      </c>
      <c r="EP2" s="270">
        <v>8</v>
      </c>
      <c r="EQ2" s="270">
        <v>8</v>
      </c>
      <c r="ER2" s="270">
        <v>8</v>
      </c>
      <c r="ES2" s="270">
        <v>8</v>
      </c>
      <c r="ET2" s="270">
        <v>8</v>
      </c>
      <c r="EU2" s="270">
        <v>8</v>
      </c>
      <c r="EV2" s="270">
        <v>8</v>
      </c>
      <c r="EW2" s="270">
        <v>8</v>
      </c>
      <c r="EX2" s="270">
        <v>8</v>
      </c>
      <c r="EY2" s="270">
        <v>8</v>
      </c>
      <c r="EZ2" s="270">
        <v>8</v>
      </c>
      <c r="FA2" s="270">
        <v>8</v>
      </c>
      <c r="FB2" s="270">
        <v>8</v>
      </c>
      <c r="FC2" s="270">
        <v>8</v>
      </c>
      <c r="FD2" s="270">
        <v>8</v>
      </c>
      <c r="FE2" s="270">
        <v>8</v>
      </c>
      <c r="FF2" s="270">
        <v>8</v>
      </c>
      <c r="FG2" s="270">
        <v>8</v>
      </c>
      <c r="FH2" s="270">
        <v>8</v>
      </c>
      <c r="FI2" s="270">
        <v>8</v>
      </c>
      <c r="FJ2" s="270">
        <v>8</v>
      </c>
      <c r="FK2" s="270">
        <v>8</v>
      </c>
      <c r="FL2" s="270">
        <v>8</v>
      </c>
      <c r="FM2" s="270">
        <v>8</v>
      </c>
      <c r="FN2" s="270">
        <v>8</v>
      </c>
      <c r="FO2" s="270">
        <v>8</v>
      </c>
      <c r="FP2" s="270">
        <v>8</v>
      </c>
      <c r="FQ2" s="270">
        <v>8</v>
      </c>
      <c r="FR2" s="270">
        <v>8</v>
      </c>
      <c r="FS2" s="270">
        <v>8</v>
      </c>
      <c r="FT2" s="270">
        <v>8</v>
      </c>
      <c r="FU2" s="270">
        <v>8</v>
      </c>
      <c r="FV2" s="270">
        <v>8</v>
      </c>
      <c r="FW2" s="270">
        <v>8</v>
      </c>
      <c r="FX2" s="270">
        <v>8</v>
      </c>
      <c r="FY2" s="270">
        <v>8</v>
      </c>
      <c r="FZ2" s="270">
        <v>8</v>
      </c>
      <c r="GA2" s="270">
        <v>8</v>
      </c>
      <c r="GB2" s="270">
        <v>8</v>
      </c>
      <c r="GC2" s="270">
        <v>8</v>
      </c>
      <c r="GD2" s="270">
        <v>8</v>
      </c>
      <c r="GE2" s="270">
        <v>8</v>
      </c>
      <c r="GF2" s="270">
        <v>8</v>
      </c>
      <c r="GG2" s="270">
        <v>8</v>
      </c>
      <c r="GH2" s="270">
        <v>8</v>
      </c>
      <c r="GI2" s="270">
        <v>8</v>
      </c>
      <c r="GJ2" s="270">
        <v>8</v>
      </c>
      <c r="GK2" s="270">
        <v>8</v>
      </c>
      <c r="GL2" s="270">
        <v>8</v>
      </c>
      <c r="GM2" s="270">
        <v>8</v>
      </c>
      <c r="GN2" s="270">
        <v>8</v>
      </c>
      <c r="GO2" s="270">
        <v>8</v>
      </c>
      <c r="GP2" s="270">
        <v>8</v>
      </c>
      <c r="GQ2" s="270">
        <v>8</v>
      </c>
      <c r="GR2" s="270">
        <v>8</v>
      </c>
      <c r="GS2" s="270">
        <v>8</v>
      </c>
      <c r="GT2" s="270">
        <v>8</v>
      </c>
      <c r="GU2" s="270">
        <v>8</v>
      </c>
      <c r="GV2" s="270">
        <v>8</v>
      </c>
      <c r="GW2" s="270">
        <v>8</v>
      </c>
      <c r="GX2" s="270">
        <v>8</v>
      </c>
      <c r="GY2" s="270">
        <v>8</v>
      </c>
      <c r="GZ2" s="270">
        <v>8</v>
      </c>
      <c r="HA2" s="270">
        <v>8</v>
      </c>
      <c r="HB2" s="270">
        <v>8</v>
      </c>
      <c r="HC2" s="270">
        <v>8</v>
      </c>
      <c r="HD2" s="270">
        <v>8</v>
      </c>
      <c r="HE2" s="270">
        <v>8</v>
      </c>
      <c r="HF2" s="270">
        <v>8</v>
      </c>
      <c r="HG2" s="270">
        <v>8</v>
      </c>
      <c r="HH2" s="270">
        <v>8</v>
      </c>
      <c r="HI2" s="270">
        <v>8</v>
      </c>
      <c r="HJ2" s="306"/>
      <c r="HK2" s="306"/>
      <c r="HL2" s="306"/>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0"/>
      <c r="IN2" s="130"/>
      <c r="IO2" s="130"/>
      <c r="IP2" s="130"/>
      <c r="IQ2" s="130"/>
      <c r="IR2" s="130"/>
      <c r="IS2" s="130"/>
      <c r="IT2" s="130"/>
      <c r="IU2" s="130"/>
      <c r="IV2" s="130"/>
      <c r="IW2" s="130"/>
      <c r="IX2" s="130"/>
      <c r="IY2" s="131"/>
      <c r="IZ2" s="131"/>
      <c r="JA2" s="131"/>
      <c r="JB2" s="131"/>
      <c r="JC2" s="131"/>
      <c r="JD2" s="131"/>
    </row>
    <row r="3" spans="1:264">
      <c r="A3" s="271" t="s">
        <v>81</v>
      </c>
      <c r="B3" s="272">
        <v>1</v>
      </c>
      <c r="C3" s="272">
        <v>2</v>
      </c>
      <c r="D3" s="272">
        <v>3</v>
      </c>
      <c r="E3" s="272">
        <v>4</v>
      </c>
      <c r="F3" s="272">
        <v>5</v>
      </c>
      <c r="G3" s="272">
        <v>6</v>
      </c>
      <c r="H3" s="272">
        <v>7</v>
      </c>
      <c r="I3" s="272">
        <v>8</v>
      </c>
      <c r="J3" s="272">
        <v>9</v>
      </c>
      <c r="K3" s="272">
        <v>10</v>
      </c>
      <c r="L3" s="272">
        <v>11</v>
      </c>
      <c r="M3" s="272">
        <v>12</v>
      </c>
      <c r="N3" s="272" t="s">
        <v>927</v>
      </c>
      <c r="O3" s="272" t="s">
        <v>929</v>
      </c>
      <c r="P3" s="272" t="s">
        <v>2079</v>
      </c>
      <c r="Q3" s="272" t="s">
        <v>2080</v>
      </c>
      <c r="R3" s="272" t="s">
        <v>931</v>
      </c>
      <c r="S3" s="272" t="s">
        <v>933</v>
      </c>
      <c r="T3" s="272" t="s">
        <v>2081</v>
      </c>
      <c r="U3" s="272" t="s">
        <v>2082</v>
      </c>
      <c r="V3" s="272" t="s">
        <v>1551</v>
      </c>
      <c r="W3" s="272" t="s">
        <v>1553</v>
      </c>
      <c r="X3" s="272" t="s">
        <v>1555</v>
      </c>
      <c r="Y3" s="272" t="s">
        <v>2083</v>
      </c>
      <c r="Z3" s="272" t="s">
        <v>2084</v>
      </c>
      <c r="AA3" s="272" t="s">
        <v>940</v>
      </c>
      <c r="AB3" s="272" t="s">
        <v>942</v>
      </c>
      <c r="AC3" s="272" t="s">
        <v>2085</v>
      </c>
      <c r="AD3" s="272" t="s">
        <v>2086</v>
      </c>
      <c r="AE3" s="272" t="s">
        <v>2087</v>
      </c>
      <c r="AF3" s="272" t="s">
        <v>2088</v>
      </c>
      <c r="AG3" s="272" t="s">
        <v>2089</v>
      </c>
      <c r="AH3" s="272" t="s">
        <v>2090</v>
      </c>
      <c r="AI3" s="272" t="s">
        <v>2091</v>
      </c>
      <c r="AJ3" s="272" t="s">
        <v>2092</v>
      </c>
      <c r="AK3" s="272" t="s">
        <v>2093</v>
      </c>
      <c r="AL3" s="272" t="s">
        <v>2094</v>
      </c>
      <c r="AM3" s="272" t="s">
        <v>2095</v>
      </c>
      <c r="AN3" s="272" t="s">
        <v>2096</v>
      </c>
      <c r="AO3" s="272" t="s">
        <v>2097</v>
      </c>
      <c r="AP3" s="272" t="s">
        <v>2098</v>
      </c>
      <c r="AQ3" s="272" t="s">
        <v>2099</v>
      </c>
      <c r="AR3" s="272" t="s">
        <v>2100</v>
      </c>
      <c r="AS3" s="272" t="s">
        <v>2101</v>
      </c>
      <c r="AT3" s="272" t="s">
        <v>2102</v>
      </c>
      <c r="AU3" s="272" t="s">
        <v>2103</v>
      </c>
      <c r="AV3" s="272" t="s">
        <v>2104</v>
      </c>
      <c r="AW3" s="272" t="s">
        <v>2105</v>
      </c>
      <c r="AX3" s="272" t="s">
        <v>2106</v>
      </c>
      <c r="AY3" s="272" t="s">
        <v>2107</v>
      </c>
      <c r="AZ3" s="272" t="s">
        <v>2108</v>
      </c>
      <c r="BA3" s="272" t="s">
        <v>2109</v>
      </c>
      <c r="BB3" s="272" t="s">
        <v>2110</v>
      </c>
      <c r="BC3" s="272" t="s">
        <v>2111</v>
      </c>
      <c r="BD3" s="272" t="s">
        <v>2112</v>
      </c>
      <c r="BE3" s="272" t="s">
        <v>2113</v>
      </c>
      <c r="BF3" s="272" t="s">
        <v>2114</v>
      </c>
      <c r="BG3" s="272" t="s">
        <v>2115</v>
      </c>
      <c r="BH3" s="272" t="s">
        <v>2116</v>
      </c>
      <c r="BI3" s="272" t="s">
        <v>2117</v>
      </c>
      <c r="BJ3" s="272" t="s">
        <v>2118</v>
      </c>
      <c r="BK3" s="272" t="s">
        <v>2119</v>
      </c>
      <c r="BL3" s="272" t="s">
        <v>2120</v>
      </c>
      <c r="BM3" s="272" t="s">
        <v>2121</v>
      </c>
      <c r="BN3" s="272" t="s">
        <v>2122</v>
      </c>
      <c r="BO3" s="272" t="s">
        <v>2123</v>
      </c>
      <c r="BP3" s="272" t="s">
        <v>2124</v>
      </c>
      <c r="BQ3" s="272" t="s">
        <v>2125</v>
      </c>
      <c r="BR3" s="272" t="s">
        <v>2126</v>
      </c>
      <c r="BS3" s="272" t="s">
        <v>2127</v>
      </c>
      <c r="BT3" s="272" t="s">
        <v>2128</v>
      </c>
      <c r="BU3" s="272" t="s">
        <v>2129</v>
      </c>
      <c r="BV3" s="272" t="s">
        <v>2130</v>
      </c>
      <c r="BW3" s="272" t="s">
        <v>2131</v>
      </c>
      <c r="BX3" s="272" t="s">
        <v>2132</v>
      </c>
      <c r="BY3" s="272" t="s">
        <v>2133</v>
      </c>
      <c r="BZ3" s="272" t="s">
        <v>2134</v>
      </c>
      <c r="CA3" s="272" t="s">
        <v>2135</v>
      </c>
      <c r="CB3" s="272" t="s">
        <v>2136</v>
      </c>
      <c r="CC3" s="272" t="s">
        <v>2137</v>
      </c>
      <c r="CD3" s="272" t="s">
        <v>2138</v>
      </c>
      <c r="CE3" s="272" t="s">
        <v>2139</v>
      </c>
      <c r="CF3" s="272" t="s">
        <v>2140</v>
      </c>
      <c r="CG3" s="272" t="s">
        <v>2141</v>
      </c>
      <c r="CH3" s="272" t="s">
        <v>2142</v>
      </c>
      <c r="CI3" s="272" t="s">
        <v>2143</v>
      </c>
      <c r="CJ3" s="272" t="s">
        <v>2144</v>
      </c>
      <c r="CK3" s="272" t="s">
        <v>2145</v>
      </c>
      <c r="CL3" s="272" t="s">
        <v>2146</v>
      </c>
      <c r="CM3" s="272" t="s">
        <v>2147</v>
      </c>
      <c r="CN3" s="272" t="s">
        <v>2148</v>
      </c>
      <c r="CO3" s="272" t="s">
        <v>2149</v>
      </c>
      <c r="CP3" s="272" t="s">
        <v>2150</v>
      </c>
      <c r="CQ3" s="272" t="s">
        <v>2151</v>
      </c>
      <c r="CR3" s="272" t="s">
        <v>2152</v>
      </c>
      <c r="CS3" s="272" t="s">
        <v>2153</v>
      </c>
      <c r="CT3" s="272" t="s">
        <v>2154</v>
      </c>
      <c r="CU3" s="272" t="s">
        <v>2155</v>
      </c>
      <c r="CV3" s="272" t="s">
        <v>2156</v>
      </c>
      <c r="CW3" s="272" t="s">
        <v>2157</v>
      </c>
      <c r="CX3" s="272" t="s">
        <v>2158</v>
      </c>
      <c r="CY3" s="272" t="s">
        <v>2159</v>
      </c>
      <c r="CZ3" s="272" t="s">
        <v>2160</v>
      </c>
      <c r="DA3" s="272" t="s">
        <v>2161</v>
      </c>
      <c r="DB3" s="272" t="s">
        <v>2162</v>
      </c>
      <c r="DC3" s="272" t="s">
        <v>2163</v>
      </c>
      <c r="DD3" s="272" t="s">
        <v>2164</v>
      </c>
      <c r="DE3" s="272" t="s">
        <v>2165</v>
      </c>
      <c r="DF3" s="272" t="s">
        <v>2166</v>
      </c>
      <c r="DG3" s="272" t="s">
        <v>2167</v>
      </c>
      <c r="DH3" s="272" t="s">
        <v>2168</v>
      </c>
      <c r="DI3" s="272" t="s">
        <v>2169</v>
      </c>
      <c r="DJ3" s="272" t="s">
        <v>2170</v>
      </c>
      <c r="DK3" s="272" t="s">
        <v>2171</v>
      </c>
      <c r="DL3" s="272" t="s">
        <v>2172</v>
      </c>
      <c r="DM3" s="272" t="s">
        <v>2173</v>
      </c>
      <c r="DN3" s="272" t="s">
        <v>2174</v>
      </c>
      <c r="DO3" s="272" t="s">
        <v>2175</v>
      </c>
      <c r="DP3" s="272" t="s">
        <v>2176</v>
      </c>
      <c r="DQ3" s="272" t="s">
        <v>2177</v>
      </c>
      <c r="DR3" s="272" t="s">
        <v>2178</v>
      </c>
      <c r="DS3" s="272" t="s">
        <v>2179</v>
      </c>
      <c r="DT3" s="272" t="s">
        <v>2180</v>
      </c>
      <c r="DU3" s="272" t="s">
        <v>2181</v>
      </c>
      <c r="DV3" s="272" t="s">
        <v>2182</v>
      </c>
      <c r="DW3" s="272" t="s">
        <v>2183</v>
      </c>
      <c r="DX3" s="272" t="s">
        <v>2184</v>
      </c>
      <c r="DY3" s="272" t="s">
        <v>2185</v>
      </c>
      <c r="DZ3" s="272" t="s">
        <v>2186</v>
      </c>
      <c r="EA3" s="272" t="s">
        <v>2187</v>
      </c>
      <c r="EB3" s="272" t="s">
        <v>2188</v>
      </c>
      <c r="EC3" s="272" t="s">
        <v>2189</v>
      </c>
      <c r="ED3" s="272" t="s">
        <v>2190</v>
      </c>
      <c r="EE3" s="272" t="s">
        <v>2191</v>
      </c>
      <c r="EF3" s="272" t="s">
        <v>2192</v>
      </c>
      <c r="EG3" s="272" t="s">
        <v>2193</v>
      </c>
      <c r="EH3" s="272" t="s">
        <v>2194</v>
      </c>
      <c r="EI3" s="272" t="s">
        <v>2195</v>
      </c>
      <c r="EJ3" s="272" t="s">
        <v>2196</v>
      </c>
      <c r="EK3" s="272" t="s">
        <v>2197</v>
      </c>
      <c r="EL3" s="272" t="s">
        <v>2198</v>
      </c>
      <c r="EM3" s="272" t="s">
        <v>2199</v>
      </c>
      <c r="EN3" s="272" t="s">
        <v>2200</v>
      </c>
      <c r="EO3" s="272" t="s">
        <v>2201</v>
      </c>
      <c r="EP3" s="272" t="s">
        <v>2202</v>
      </c>
      <c r="EQ3" s="272" t="s">
        <v>2203</v>
      </c>
      <c r="ER3" s="272" t="s">
        <v>2204</v>
      </c>
      <c r="ES3" s="272" t="s">
        <v>2205</v>
      </c>
      <c r="ET3" s="272" t="s">
        <v>2206</v>
      </c>
      <c r="EU3" s="272" t="s">
        <v>2207</v>
      </c>
      <c r="EV3" s="272" t="s">
        <v>2208</v>
      </c>
      <c r="EW3" s="272" t="s">
        <v>2209</v>
      </c>
      <c r="EX3" s="272" t="s">
        <v>2210</v>
      </c>
      <c r="EY3" s="272" t="s">
        <v>2211</v>
      </c>
      <c r="EZ3" s="272" t="s">
        <v>2212</v>
      </c>
      <c r="FA3" s="272" t="s">
        <v>2213</v>
      </c>
      <c r="FB3" s="272" t="s">
        <v>2214</v>
      </c>
      <c r="FC3" s="272" t="s">
        <v>2215</v>
      </c>
      <c r="FD3" s="272" t="s">
        <v>2216</v>
      </c>
      <c r="FE3" s="272" t="s">
        <v>2217</v>
      </c>
      <c r="FF3" s="272" t="s">
        <v>2218</v>
      </c>
      <c r="FG3" s="272" t="s">
        <v>2219</v>
      </c>
      <c r="FH3" s="272" t="s">
        <v>2220</v>
      </c>
      <c r="FI3" s="272" t="s">
        <v>2221</v>
      </c>
      <c r="FJ3" s="272" t="s">
        <v>2222</v>
      </c>
      <c r="FK3" s="272" t="s">
        <v>2223</v>
      </c>
      <c r="FL3" s="272" t="s">
        <v>2224</v>
      </c>
      <c r="FM3" s="272" t="s">
        <v>2225</v>
      </c>
      <c r="FN3" s="272" t="s">
        <v>2226</v>
      </c>
      <c r="FO3" s="272" t="s">
        <v>2227</v>
      </c>
      <c r="FP3" s="272" t="s">
        <v>2228</v>
      </c>
      <c r="FQ3" s="272" t="s">
        <v>2229</v>
      </c>
      <c r="FR3" s="272" t="s">
        <v>2230</v>
      </c>
      <c r="FS3" s="272" t="s">
        <v>2231</v>
      </c>
      <c r="FT3" s="272" t="s">
        <v>2232</v>
      </c>
      <c r="FU3" s="272" t="s">
        <v>2233</v>
      </c>
      <c r="FV3" s="272" t="s">
        <v>2234</v>
      </c>
      <c r="FW3" s="272" t="s">
        <v>2235</v>
      </c>
      <c r="FX3" s="272" t="s">
        <v>2236</v>
      </c>
      <c r="FY3" s="272" t="s">
        <v>2237</v>
      </c>
      <c r="FZ3" s="272" t="s">
        <v>2238</v>
      </c>
      <c r="GA3" s="272" t="s">
        <v>2239</v>
      </c>
      <c r="GB3" s="272" t="s">
        <v>2240</v>
      </c>
      <c r="GC3" s="272" t="s">
        <v>2241</v>
      </c>
      <c r="GD3" s="272" t="s">
        <v>2242</v>
      </c>
      <c r="GE3" s="272" t="s">
        <v>2243</v>
      </c>
      <c r="GF3" s="272" t="s">
        <v>2244</v>
      </c>
      <c r="GG3" s="272" t="s">
        <v>2245</v>
      </c>
      <c r="GH3" s="272" t="s">
        <v>2246</v>
      </c>
      <c r="GI3" s="272" t="s">
        <v>2247</v>
      </c>
      <c r="GJ3" s="272" t="s">
        <v>2248</v>
      </c>
      <c r="GK3" s="272" t="s">
        <v>2249</v>
      </c>
      <c r="GL3" s="272" t="s">
        <v>2250</v>
      </c>
      <c r="GM3" s="272" t="s">
        <v>2251</v>
      </c>
      <c r="GN3" s="272" t="s">
        <v>2252</v>
      </c>
      <c r="GO3" s="272" t="s">
        <v>2253</v>
      </c>
      <c r="GP3" s="272" t="s">
        <v>2254</v>
      </c>
      <c r="GQ3" s="272" t="s">
        <v>2255</v>
      </c>
      <c r="GR3" s="272" t="s">
        <v>2256</v>
      </c>
      <c r="GS3" s="272" t="s">
        <v>2257</v>
      </c>
      <c r="GT3" s="272" t="s">
        <v>2258</v>
      </c>
      <c r="GU3" s="272" t="s">
        <v>2259</v>
      </c>
      <c r="GV3" s="272" t="s">
        <v>2260</v>
      </c>
      <c r="GW3" s="272" t="s">
        <v>2261</v>
      </c>
      <c r="GX3" s="272" t="s">
        <v>2262</v>
      </c>
      <c r="GY3" s="272" t="s">
        <v>2263</v>
      </c>
      <c r="GZ3" s="272" t="s">
        <v>2264</v>
      </c>
      <c r="HA3" s="272" t="s">
        <v>2265</v>
      </c>
      <c r="HB3" s="272" t="s">
        <v>2266</v>
      </c>
      <c r="HC3" s="272" t="s">
        <v>2267</v>
      </c>
      <c r="HD3" s="272" t="s">
        <v>2268</v>
      </c>
      <c r="HE3" s="272" t="s">
        <v>2269</v>
      </c>
      <c r="HF3" s="272" t="s">
        <v>2270</v>
      </c>
      <c r="HG3" s="272" t="s">
        <v>2271</v>
      </c>
      <c r="HH3" s="272" t="s">
        <v>2272</v>
      </c>
      <c r="HI3" s="272" t="s">
        <v>2273</v>
      </c>
      <c r="HJ3" s="132" t="s">
        <v>960</v>
      </c>
      <c r="HK3" s="132" t="s">
        <v>962</v>
      </c>
      <c r="HL3" s="132" t="s">
        <v>965</v>
      </c>
      <c r="HM3" s="1" t="s">
        <v>971</v>
      </c>
      <c r="HN3" s="1" t="s">
        <v>973</v>
      </c>
      <c r="HO3" s="1" t="s">
        <v>2536</v>
      </c>
      <c r="HP3" s="1" t="s">
        <v>2537</v>
      </c>
      <c r="HQ3" s="1" t="s">
        <v>2538</v>
      </c>
      <c r="HR3" s="1" t="s">
        <v>2539</v>
      </c>
      <c r="HS3" s="1" t="s">
        <v>2540</v>
      </c>
      <c r="HT3" s="1" t="s">
        <v>2541</v>
      </c>
      <c r="HU3" s="1" t="s">
        <v>2542</v>
      </c>
      <c r="HV3" s="1" t="s">
        <v>2543</v>
      </c>
      <c r="HW3" s="1" t="s">
        <v>2544</v>
      </c>
      <c r="HX3" s="1" t="s">
        <v>2545</v>
      </c>
      <c r="HY3" s="132" t="s">
        <v>995</v>
      </c>
      <c r="HZ3" s="132" t="s">
        <v>997</v>
      </c>
      <c r="IA3" s="132" t="s">
        <v>2786</v>
      </c>
      <c r="IB3" s="132" t="s">
        <v>2787</v>
      </c>
      <c r="IC3" s="132" t="s">
        <v>2788</v>
      </c>
      <c r="ID3" s="132" t="s">
        <v>2789</v>
      </c>
      <c r="IE3" s="132" t="s">
        <v>2790</v>
      </c>
      <c r="IF3" s="132" t="s">
        <v>2791</v>
      </c>
      <c r="IG3" s="132" t="s">
        <v>2792</v>
      </c>
      <c r="IH3" s="132" t="s">
        <v>2793</v>
      </c>
      <c r="II3" s="132" t="s">
        <v>2794</v>
      </c>
      <c r="IJ3" s="132" t="s">
        <v>2795</v>
      </c>
      <c r="IK3" s="132" t="s">
        <v>2796</v>
      </c>
      <c r="IL3" s="132" t="s">
        <v>2797</v>
      </c>
      <c r="IM3" s="132" t="s">
        <v>1010</v>
      </c>
      <c r="IN3" s="132" t="s">
        <v>1012</v>
      </c>
      <c r="IO3" s="132" t="s">
        <v>2874</v>
      </c>
      <c r="IP3" s="132" t="s">
        <v>2875</v>
      </c>
      <c r="IQ3" s="132" t="s">
        <v>2876</v>
      </c>
      <c r="IR3" s="132" t="s">
        <v>2877</v>
      </c>
      <c r="IS3" s="132" t="s">
        <v>2878</v>
      </c>
      <c r="IT3" s="132" t="s">
        <v>2879</v>
      </c>
      <c r="IU3" s="132" t="s">
        <v>2880</v>
      </c>
      <c r="IV3" s="132" t="s">
        <v>2881</v>
      </c>
      <c r="IW3" s="132" t="s">
        <v>2882</v>
      </c>
      <c r="IX3" s="132" t="s">
        <v>2883</v>
      </c>
      <c r="IY3" s="132" t="s">
        <v>2955</v>
      </c>
      <c r="IZ3" s="132" t="s">
        <v>2956</v>
      </c>
      <c r="JA3" s="132" t="s">
        <v>2957</v>
      </c>
      <c r="JB3" s="132" t="s">
        <v>2958</v>
      </c>
      <c r="JC3" s="132" t="s">
        <v>2959</v>
      </c>
      <c r="JD3" s="132" t="s">
        <v>2960</v>
      </c>
    </row>
    <row r="4" spans="1:264">
      <c r="A4" s="269" t="s">
        <v>82</v>
      </c>
      <c r="B4" s="273" t="s">
        <v>485</v>
      </c>
      <c r="C4" s="273" t="s">
        <v>485</v>
      </c>
      <c r="D4" s="273" t="s">
        <v>485</v>
      </c>
      <c r="E4" s="269" t="s">
        <v>485</v>
      </c>
      <c r="F4" s="273" t="s">
        <v>485</v>
      </c>
      <c r="G4" s="273" t="s">
        <v>485</v>
      </c>
      <c r="H4" s="273" t="s">
        <v>485</v>
      </c>
      <c r="I4" s="273" t="s">
        <v>485</v>
      </c>
      <c r="J4" s="273" t="s">
        <v>485</v>
      </c>
      <c r="K4" s="273" t="s">
        <v>485</v>
      </c>
      <c r="L4" s="273" t="s">
        <v>485</v>
      </c>
      <c r="M4" s="269" t="s">
        <v>485</v>
      </c>
      <c r="N4" s="269" t="s">
        <v>486</v>
      </c>
      <c r="O4" s="269" t="s">
        <v>486</v>
      </c>
      <c r="P4" s="269" t="s">
        <v>486</v>
      </c>
      <c r="Q4" s="269" t="s">
        <v>486</v>
      </c>
      <c r="R4" s="269" t="s">
        <v>486</v>
      </c>
      <c r="S4" s="269" t="s">
        <v>486</v>
      </c>
      <c r="T4" s="269" t="s">
        <v>486</v>
      </c>
      <c r="U4" s="269" t="s">
        <v>486</v>
      </c>
      <c r="V4" s="269" t="s">
        <v>486</v>
      </c>
      <c r="W4" s="269" t="s">
        <v>486</v>
      </c>
      <c r="X4" s="269" t="s">
        <v>486</v>
      </c>
      <c r="Y4" s="269" t="s">
        <v>487</v>
      </c>
      <c r="Z4" s="269" t="s">
        <v>487</v>
      </c>
      <c r="AA4" s="269" t="s">
        <v>488</v>
      </c>
      <c r="AB4" s="269" t="s">
        <v>488</v>
      </c>
      <c r="AC4" s="269" t="s">
        <v>1558</v>
      </c>
      <c r="AD4" s="269" t="s">
        <v>1558</v>
      </c>
      <c r="AE4" s="269" t="s">
        <v>1558</v>
      </c>
      <c r="AF4" s="269" t="s">
        <v>1558</v>
      </c>
      <c r="AG4" s="269" t="s">
        <v>1558</v>
      </c>
      <c r="AH4" s="269" t="s">
        <v>1558</v>
      </c>
      <c r="AI4" s="269" t="s">
        <v>1558</v>
      </c>
      <c r="AJ4" s="269" t="s">
        <v>1558</v>
      </c>
      <c r="AK4" s="269" t="s">
        <v>1559</v>
      </c>
      <c r="AL4" s="269" t="s">
        <v>1559</v>
      </c>
      <c r="AM4" s="269" t="s">
        <v>1559</v>
      </c>
      <c r="AN4" s="269" t="s">
        <v>1559</v>
      </c>
      <c r="AO4" s="269" t="s">
        <v>1559</v>
      </c>
      <c r="AP4" s="269" t="s">
        <v>1559</v>
      </c>
      <c r="AQ4" s="269" t="s">
        <v>1559</v>
      </c>
      <c r="AR4" s="269" t="s">
        <v>1559</v>
      </c>
      <c r="AS4" s="269" t="s">
        <v>489</v>
      </c>
      <c r="AT4" s="269" t="s">
        <v>489</v>
      </c>
      <c r="AU4" s="269" t="s">
        <v>489</v>
      </c>
      <c r="AV4" s="269" t="s">
        <v>489</v>
      </c>
      <c r="AW4" s="269" t="s">
        <v>489</v>
      </c>
      <c r="AX4" s="269" t="s">
        <v>489</v>
      </c>
      <c r="AY4" s="269" t="s">
        <v>489</v>
      </c>
      <c r="AZ4" s="269" t="s">
        <v>489</v>
      </c>
      <c r="BA4" s="269" t="s">
        <v>489</v>
      </c>
      <c r="BB4" s="269" t="s">
        <v>1560</v>
      </c>
      <c r="BC4" s="269" t="s">
        <v>1560</v>
      </c>
      <c r="BD4" s="269" t="s">
        <v>1560</v>
      </c>
      <c r="BE4" s="269" t="s">
        <v>1560</v>
      </c>
      <c r="BF4" s="269" t="s">
        <v>1560</v>
      </c>
      <c r="BG4" s="269" t="s">
        <v>490</v>
      </c>
      <c r="BH4" s="269" t="s">
        <v>490</v>
      </c>
      <c r="BI4" s="269" t="s">
        <v>490</v>
      </c>
      <c r="BJ4" s="269" t="s">
        <v>490</v>
      </c>
      <c r="BK4" s="269" t="s">
        <v>490</v>
      </c>
      <c r="BL4" s="269" t="s">
        <v>490</v>
      </c>
      <c r="BM4" s="269" t="s">
        <v>490</v>
      </c>
      <c r="BN4" s="269" t="s">
        <v>490</v>
      </c>
      <c r="BO4" s="269" t="s">
        <v>490</v>
      </c>
      <c r="BP4" s="269" t="s">
        <v>490</v>
      </c>
      <c r="BQ4" s="269" t="s">
        <v>490</v>
      </c>
      <c r="BR4" s="269" t="s">
        <v>490</v>
      </c>
      <c r="BS4" s="269" t="s">
        <v>490</v>
      </c>
      <c r="BT4" s="269" t="s">
        <v>490</v>
      </c>
      <c r="BU4" s="269" t="s">
        <v>490</v>
      </c>
      <c r="BV4" s="269" t="s">
        <v>490</v>
      </c>
      <c r="BW4" s="269" t="s">
        <v>490</v>
      </c>
      <c r="BX4" s="269" t="s">
        <v>490</v>
      </c>
      <c r="BY4" s="269" t="s">
        <v>490</v>
      </c>
      <c r="BZ4" s="269" t="s">
        <v>490</v>
      </c>
      <c r="CA4" s="269" t="s">
        <v>490</v>
      </c>
      <c r="CB4" s="269" t="s">
        <v>490</v>
      </c>
      <c r="CC4" s="269" t="s">
        <v>490</v>
      </c>
      <c r="CD4" s="269" t="s">
        <v>490</v>
      </c>
      <c r="CE4" s="269" t="s">
        <v>490</v>
      </c>
      <c r="CF4" s="269" t="s">
        <v>490</v>
      </c>
      <c r="CG4" s="269" t="s">
        <v>490</v>
      </c>
      <c r="CH4" s="269" t="s">
        <v>490</v>
      </c>
      <c r="CI4" s="269" t="s">
        <v>490</v>
      </c>
      <c r="CJ4" s="269" t="s">
        <v>490</v>
      </c>
      <c r="CK4" s="269" t="s">
        <v>490</v>
      </c>
      <c r="CL4" s="269" t="s">
        <v>490</v>
      </c>
      <c r="CM4" s="269" t="s">
        <v>490</v>
      </c>
      <c r="CN4" s="269" t="s">
        <v>490</v>
      </c>
      <c r="CO4" s="269" t="s">
        <v>490</v>
      </c>
      <c r="CP4" s="269" t="s">
        <v>490</v>
      </c>
      <c r="CQ4" s="269" t="s">
        <v>490</v>
      </c>
      <c r="CR4" s="269" t="s">
        <v>490</v>
      </c>
      <c r="CS4" s="269" t="s">
        <v>490</v>
      </c>
      <c r="CT4" s="269" t="s">
        <v>490</v>
      </c>
      <c r="CU4" s="269" t="s">
        <v>490</v>
      </c>
      <c r="CV4" s="269" t="s">
        <v>490</v>
      </c>
      <c r="CW4" s="269" t="s">
        <v>490</v>
      </c>
      <c r="CX4" s="269" t="s">
        <v>490</v>
      </c>
      <c r="CY4" s="269" t="s">
        <v>490</v>
      </c>
      <c r="CZ4" s="269" t="s">
        <v>490</v>
      </c>
      <c r="DA4" s="269" t="s">
        <v>490</v>
      </c>
      <c r="DB4" s="269" t="s">
        <v>490</v>
      </c>
      <c r="DC4" s="269" t="s">
        <v>490</v>
      </c>
      <c r="DD4" s="269" t="s">
        <v>490</v>
      </c>
      <c r="DE4" s="269" t="s">
        <v>490</v>
      </c>
      <c r="DF4" s="269" t="s">
        <v>490</v>
      </c>
      <c r="DG4" s="269" t="s">
        <v>490</v>
      </c>
      <c r="DH4" s="269" t="s">
        <v>490</v>
      </c>
      <c r="DI4" s="269" t="s">
        <v>490</v>
      </c>
      <c r="DJ4" s="269" t="s">
        <v>490</v>
      </c>
      <c r="DK4" s="269" t="s">
        <v>490</v>
      </c>
      <c r="DL4" s="269" t="s">
        <v>490</v>
      </c>
      <c r="DM4" s="269" t="s">
        <v>490</v>
      </c>
      <c r="DN4" s="269" t="s">
        <v>490</v>
      </c>
      <c r="DO4" s="269" t="s">
        <v>490</v>
      </c>
      <c r="DP4" s="269" t="s">
        <v>490</v>
      </c>
      <c r="DQ4" s="269" t="s">
        <v>490</v>
      </c>
      <c r="DR4" s="269" t="s">
        <v>490</v>
      </c>
      <c r="DS4" s="269" t="s">
        <v>490</v>
      </c>
      <c r="DT4" s="269" t="s">
        <v>490</v>
      </c>
      <c r="DU4" s="269" t="s">
        <v>490</v>
      </c>
      <c r="DV4" s="269" t="s">
        <v>490</v>
      </c>
      <c r="DW4" s="269" t="s">
        <v>490</v>
      </c>
      <c r="DX4" s="269" t="s">
        <v>490</v>
      </c>
      <c r="DY4" s="269" t="s">
        <v>490</v>
      </c>
      <c r="DZ4" s="269" t="s">
        <v>490</v>
      </c>
      <c r="EA4" s="269" t="s">
        <v>490</v>
      </c>
      <c r="EB4" s="269" t="s">
        <v>490</v>
      </c>
      <c r="EC4" s="269" t="s">
        <v>490</v>
      </c>
      <c r="ED4" s="269" t="s">
        <v>490</v>
      </c>
      <c r="EE4" s="269" t="s">
        <v>490</v>
      </c>
      <c r="EF4" s="269" t="s">
        <v>490</v>
      </c>
      <c r="EG4" s="269" t="s">
        <v>490</v>
      </c>
      <c r="EH4" s="269" t="s">
        <v>490</v>
      </c>
      <c r="EI4" s="269" t="s">
        <v>490</v>
      </c>
      <c r="EJ4" s="269" t="s">
        <v>490</v>
      </c>
      <c r="EK4" s="269" t="s">
        <v>490</v>
      </c>
      <c r="EL4" s="269" t="s">
        <v>490</v>
      </c>
      <c r="EM4" s="269" t="s">
        <v>490</v>
      </c>
      <c r="EN4" s="269" t="s">
        <v>490</v>
      </c>
      <c r="EO4" s="269" t="s">
        <v>490</v>
      </c>
      <c r="EP4" s="269" t="s">
        <v>490</v>
      </c>
      <c r="EQ4" s="269" t="s">
        <v>490</v>
      </c>
      <c r="ER4" s="269" t="s">
        <v>490</v>
      </c>
      <c r="ES4" s="269" t="s">
        <v>490</v>
      </c>
      <c r="ET4" s="269" t="s">
        <v>490</v>
      </c>
      <c r="EU4" s="269" t="s">
        <v>490</v>
      </c>
      <c r="EV4" s="269" t="s">
        <v>490</v>
      </c>
      <c r="EW4" s="269" t="s">
        <v>490</v>
      </c>
      <c r="EX4" s="269" t="s">
        <v>490</v>
      </c>
      <c r="EY4" s="269" t="s">
        <v>490</v>
      </c>
      <c r="EZ4" s="269" t="s">
        <v>490</v>
      </c>
      <c r="FA4" s="269" t="s">
        <v>490</v>
      </c>
      <c r="FB4" s="269" t="s">
        <v>490</v>
      </c>
      <c r="FC4" s="269" t="s">
        <v>490</v>
      </c>
      <c r="FD4" s="269" t="s">
        <v>490</v>
      </c>
      <c r="FE4" s="269" t="s">
        <v>490</v>
      </c>
      <c r="FF4" s="269" t="s">
        <v>490</v>
      </c>
      <c r="FG4" s="269" t="s">
        <v>490</v>
      </c>
      <c r="FH4" s="269" t="s">
        <v>490</v>
      </c>
      <c r="FI4" s="269" t="s">
        <v>490</v>
      </c>
      <c r="FJ4" s="269" t="s">
        <v>490</v>
      </c>
      <c r="FK4" s="269" t="s">
        <v>490</v>
      </c>
      <c r="FL4" s="269" t="s">
        <v>490</v>
      </c>
      <c r="FM4" s="269" t="s">
        <v>490</v>
      </c>
      <c r="FN4" s="269" t="s">
        <v>490</v>
      </c>
      <c r="FO4" s="269" t="s">
        <v>490</v>
      </c>
      <c r="FP4" s="269" t="s">
        <v>490</v>
      </c>
      <c r="FQ4" s="269" t="s">
        <v>490</v>
      </c>
      <c r="FR4" s="269" t="s">
        <v>490</v>
      </c>
      <c r="FS4" s="269" t="s">
        <v>490</v>
      </c>
      <c r="FT4" s="269" t="s">
        <v>490</v>
      </c>
      <c r="FU4" s="269" t="s">
        <v>490</v>
      </c>
      <c r="FV4" s="269" t="s">
        <v>490</v>
      </c>
      <c r="FW4" s="269" t="s">
        <v>490</v>
      </c>
      <c r="FX4" s="269" t="s">
        <v>490</v>
      </c>
      <c r="FY4" s="269" t="s">
        <v>490</v>
      </c>
      <c r="FZ4" s="269" t="s">
        <v>490</v>
      </c>
      <c r="GA4" s="269" t="s">
        <v>490</v>
      </c>
      <c r="GB4" s="269" t="s">
        <v>490</v>
      </c>
      <c r="GC4" s="269" t="s">
        <v>490</v>
      </c>
      <c r="GD4" s="269" t="s">
        <v>490</v>
      </c>
      <c r="GE4" s="269" t="s">
        <v>490</v>
      </c>
      <c r="GF4" s="269" t="s">
        <v>490</v>
      </c>
      <c r="GG4" s="269" t="s">
        <v>490</v>
      </c>
      <c r="GH4" s="269" t="s">
        <v>490</v>
      </c>
      <c r="GI4" s="269" t="s">
        <v>490</v>
      </c>
      <c r="GJ4" s="269" t="s">
        <v>490</v>
      </c>
      <c r="GK4" s="269" t="s">
        <v>490</v>
      </c>
      <c r="GL4" s="269" t="s">
        <v>490</v>
      </c>
      <c r="GM4" s="269" t="s">
        <v>490</v>
      </c>
      <c r="GN4" s="269" t="s">
        <v>490</v>
      </c>
      <c r="GO4" s="269" t="s">
        <v>490</v>
      </c>
      <c r="GP4" s="269" t="s">
        <v>490</v>
      </c>
      <c r="GQ4" s="269" t="s">
        <v>490</v>
      </c>
      <c r="GR4" s="269" t="s">
        <v>490</v>
      </c>
      <c r="GS4" s="269" t="s">
        <v>490</v>
      </c>
      <c r="GT4" s="269" t="s">
        <v>490</v>
      </c>
      <c r="GU4" s="269" t="s">
        <v>490</v>
      </c>
      <c r="GV4" s="269" t="s">
        <v>490</v>
      </c>
      <c r="GW4" s="269" t="s">
        <v>490</v>
      </c>
      <c r="GX4" s="269" t="s">
        <v>490</v>
      </c>
      <c r="GY4" s="269" t="s">
        <v>490</v>
      </c>
      <c r="GZ4" s="269" t="s">
        <v>490</v>
      </c>
      <c r="HA4" s="269" t="s">
        <v>490</v>
      </c>
      <c r="HB4" s="269" t="s">
        <v>490</v>
      </c>
      <c r="HC4" s="269" t="s">
        <v>490</v>
      </c>
      <c r="HD4" s="269" t="s">
        <v>490</v>
      </c>
      <c r="HE4" s="269" t="s">
        <v>490</v>
      </c>
      <c r="HF4" s="269" t="s">
        <v>490</v>
      </c>
      <c r="HG4" s="269" t="s">
        <v>490</v>
      </c>
      <c r="HH4" s="269" t="s">
        <v>490</v>
      </c>
      <c r="HI4" s="269" t="s">
        <v>490</v>
      </c>
      <c r="HJ4" s="130"/>
      <c r="HK4" s="130"/>
      <c r="HL4" s="130"/>
      <c r="HM4" s="510" t="s">
        <v>969</v>
      </c>
      <c r="HN4" s="510" t="s">
        <v>970</v>
      </c>
      <c r="HO4" s="344"/>
      <c r="HP4" s="344"/>
      <c r="HQ4" s="344"/>
      <c r="HR4" s="344"/>
      <c r="HS4" s="344"/>
      <c r="HT4" s="344"/>
      <c r="HU4" s="344"/>
      <c r="HV4" s="344"/>
      <c r="HW4" s="344"/>
      <c r="HX4" s="344"/>
      <c r="HY4" s="521" t="s">
        <v>969</v>
      </c>
      <c r="HZ4" s="521" t="s">
        <v>970</v>
      </c>
      <c r="IA4" s="518" t="s">
        <v>2752</v>
      </c>
      <c r="IB4" s="519"/>
      <c r="IC4" s="519"/>
      <c r="ID4" s="519"/>
      <c r="IE4" s="519"/>
      <c r="IF4" s="519"/>
      <c r="IG4" s="519"/>
      <c r="IH4" s="519"/>
      <c r="II4" s="519"/>
      <c r="IJ4" s="519"/>
      <c r="IK4" s="519"/>
      <c r="IL4" s="520"/>
      <c r="IM4" s="543" t="s">
        <v>969</v>
      </c>
      <c r="IN4" s="543" t="s">
        <v>970</v>
      </c>
      <c r="IO4" s="182"/>
      <c r="IP4" s="182"/>
      <c r="IQ4" s="182"/>
      <c r="IR4" s="182"/>
      <c r="IS4" s="182"/>
      <c r="IT4" s="182"/>
      <c r="IU4" s="182"/>
      <c r="IV4" s="182"/>
      <c r="IW4" s="182"/>
      <c r="IX4" s="182"/>
      <c r="IY4" s="512" t="s">
        <v>2498</v>
      </c>
      <c r="IZ4" s="513"/>
      <c r="JA4" s="513"/>
      <c r="JB4" s="513"/>
      <c r="JC4" s="513"/>
      <c r="JD4" s="514"/>
    </row>
    <row r="5" spans="1:264" s="275" customFormat="1" ht="20.149999999999999" customHeight="1">
      <c r="A5" s="532" t="s">
        <v>83</v>
      </c>
      <c r="B5" s="531" t="s">
        <v>491</v>
      </c>
      <c r="C5" s="531" t="s">
        <v>492</v>
      </c>
      <c r="D5" s="531" t="s">
        <v>84</v>
      </c>
      <c r="E5" s="532" t="s">
        <v>85</v>
      </c>
      <c r="F5" s="531" t="s">
        <v>493</v>
      </c>
      <c r="G5" s="531" t="s">
        <v>494</v>
      </c>
      <c r="H5" s="531" t="s">
        <v>495</v>
      </c>
      <c r="I5" s="531" t="s">
        <v>496</v>
      </c>
      <c r="J5" s="531" t="s">
        <v>497</v>
      </c>
      <c r="K5" s="531" t="s">
        <v>498</v>
      </c>
      <c r="L5" s="531" t="s">
        <v>499</v>
      </c>
      <c r="M5" s="532" t="s">
        <v>500</v>
      </c>
      <c r="N5" s="533" t="s">
        <v>501</v>
      </c>
      <c r="O5" s="533" t="s">
        <v>502</v>
      </c>
      <c r="P5" s="533" t="s">
        <v>1561</v>
      </c>
      <c r="Q5" s="533" t="s">
        <v>1562</v>
      </c>
      <c r="R5" s="533" t="s">
        <v>503</v>
      </c>
      <c r="S5" s="533" t="s">
        <v>504</v>
      </c>
      <c r="T5" s="533" t="s">
        <v>1563</v>
      </c>
      <c r="U5" s="533" t="s">
        <v>1564</v>
      </c>
      <c r="V5" s="533" t="s">
        <v>505</v>
      </c>
      <c r="W5" s="533" t="s">
        <v>506</v>
      </c>
      <c r="X5" s="533" t="s">
        <v>507</v>
      </c>
      <c r="Y5" s="538" t="s">
        <v>508</v>
      </c>
      <c r="Z5" s="533" t="s">
        <v>509</v>
      </c>
      <c r="AA5" s="533" t="s">
        <v>510</v>
      </c>
      <c r="AB5" s="533" t="s">
        <v>153</v>
      </c>
      <c r="AC5" s="535" t="s">
        <v>1565</v>
      </c>
      <c r="AD5" s="536"/>
      <c r="AE5" s="536"/>
      <c r="AF5" s="537"/>
      <c r="AG5" s="535" t="s">
        <v>1566</v>
      </c>
      <c r="AH5" s="536"/>
      <c r="AI5" s="536"/>
      <c r="AJ5" s="537"/>
      <c r="AK5" s="535" t="s">
        <v>1567</v>
      </c>
      <c r="AL5" s="536"/>
      <c r="AM5" s="536"/>
      <c r="AN5" s="536"/>
      <c r="AO5" s="536"/>
      <c r="AP5" s="536"/>
      <c r="AQ5" s="536"/>
      <c r="AR5" s="537"/>
      <c r="AS5" s="533" t="s">
        <v>511</v>
      </c>
      <c r="AT5" s="533" t="s">
        <v>512</v>
      </c>
      <c r="AU5" s="274" t="s">
        <v>1568</v>
      </c>
      <c r="AV5" s="533" t="s">
        <v>513</v>
      </c>
      <c r="AW5" s="533" t="s">
        <v>514</v>
      </c>
      <c r="AX5" s="533" t="s">
        <v>515</v>
      </c>
      <c r="AY5" s="533" t="s">
        <v>516</v>
      </c>
      <c r="AZ5" s="533" t="s">
        <v>517</v>
      </c>
      <c r="BA5" s="533" t="s">
        <v>518</v>
      </c>
      <c r="BB5" s="535" t="s">
        <v>1569</v>
      </c>
      <c r="BC5" s="537"/>
      <c r="BD5" s="535" t="s">
        <v>1570</v>
      </c>
      <c r="BE5" s="536"/>
      <c r="BF5" s="537"/>
      <c r="BG5" s="535" t="s">
        <v>1571</v>
      </c>
      <c r="BH5" s="536"/>
      <c r="BI5" s="536"/>
      <c r="BJ5" s="536"/>
      <c r="BK5" s="536"/>
      <c r="BL5" s="536"/>
      <c r="BM5" s="536"/>
      <c r="BN5" s="536"/>
      <c r="BO5" s="536"/>
      <c r="BP5" s="536"/>
      <c r="BQ5" s="536"/>
      <c r="BR5" s="536"/>
      <c r="BS5" s="536"/>
      <c r="BT5" s="536"/>
      <c r="BU5" s="536"/>
      <c r="BV5" s="536"/>
      <c r="BW5" s="536"/>
      <c r="BX5" s="537"/>
      <c r="BY5" s="535" t="s">
        <v>1572</v>
      </c>
      <c r="BZ5" s="536"/>
      <c r="CA5" s="536"/>
      <c r="CB5" s="536"/>
      <c r="CC5" s="536"/>
      <c r="CD5" s="536"/>
      <c r="CE5" s="536"/>
      <c r="CF5" s="536"/>
      <c r="CG5" s="536"/>
      <c r="CH5" s="537"/>
      <c r="CI5" s="535" t="s">
        <v>1573</v>
      </c>
      <c r="CJ5" s="536"/>
      <c r="CK5" s="536"/>
      <c r="CL5" s="536"/>
      <c r="CM5" s="536"/>
      <c r="CN5" s="537"/>
      <c r="CO5" s="536" t="s">
        <v>1574</v>
      </c>
      <c r="CP5" s="537"/>
      <c r="CQ5" s="535" t="s">
        <v>1573</v>
      </c>
      <c r="CR5" s="536"/>
      <c r="CS5" s="536"/>
      <c r="CT5" s="537"/>
      <c r="CU5" s="535" t="s">
        <v>1572</v>
      </c>
      <c r="CV5" s="536"/>
      <c r="CW5" s="536"/>
      <c r="CX5" s="536"/>
      <c r="CY5" s="536"/>
      <c r="CZ5" s="536"/>
      <c r="DA5" s="536"/>
      <c r="DB5" s="537"/>
      <c r="DC5" s="535" t="s">
        <v>1575</v>
      </c>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3" t="s">
        <v>1576</v>
      </c>
      <c r="FL5" s="533" t="s">
        <v>1577</v>
      </c>
      <c r="FM5" s="533" t="s">
        <v>1578</v>
      </c>
      <c r="FN5" s="533" t="s">
        <v>1579</v>
      </c>
      <c r="FO5" s="533" t="s">
        <v>1580</v>
      </c>
      <c r="FP5" s="533" t="s">
        <v>1581</v>
      </c>
      <c r="FQ5" s="535" t="s">
        <v>1571</v>
      </c>
      <c r="FR5" s="536"/>
      <c r="FS5" s="536"/>
      <c r="FT5" s="537"/>
      <c r="FU5" s="535" t="s">
        <v>1572</v>
      </c>
      <c r="FV5" s="537"/>
      <c r="FW5" s="535" t="s">
        <v>1582</v>
      </c>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7"/>
      <c r="HJ5" s="541" t="s">
        <v>2437</v>
      </c>
      <c r="HK5" s="541" t="s">
        <v>2438</v>
      </c>
      <c r="HL5" s="541" t="s">
        <v>2439</v>
      </c>
      <c r="HM5" s="540"/>
      <c r="HN5" s="540"/>
      <c r="HO5" s="515" t="s">
        <v>2506</v>
      </c>
      <c r="HP5" s="515" t="s">
        <v>2507</v>
      </c>
      <c r="HQ5" s="515" t="s">
        <v>2508</v>
      </c>
      <c r="HR5" s="515" t="s">
        <v>2509</v>
      </c>
      <c r="HS5" s="515" t="s">
        <v>2510</v>
      </c>
      <c r="HT5" s="515" t="s">
        <v>2511</v>
      </c>
      <c r="HU5" s="515" t="s">
        <v>2512</v>
      </c>
      <c r="HV5" s="515" t="s">
        <v>2513</v>
      </c>
      <c r="HW5" s="515" t="s">
        <v>2514</v>
      </c>
      <c r="HX5" s="515" t="s">
        <v>2515</v>
      </c>
      <c r="HY5" s="523"/>
      <c r="HZ5" s="523"/>
      <c r="IA5" s="510" t="s">
        <v>2755</v>
      </c>
      <c r="IB5" s="510" t="s">
        <v>2756</v>
      </c>
      <c r="IC5" s="510" t="s">
        <v>2757</v>
      </c>
      <c r="ID5" s="510" t="s">
        <v>2758</v>
      </c>
      <c r="IE5" s="510" t="s">
        <v>2759</v>
      </c>
      <c r="IF5" s="510" t="s">
        <v>2760</v>
      </c>
      <c r="IG5" s="510" t="s">
        <v>2761</v>
      </c>
      <c r="IH5" s="510" t="s">
        <v>2762</v>
      </c>
      <c r="II5" s="510" t="s">
        <v>2763</v>
      </c>
      <c r="IJ5" s="510" t="s">
        <v>2764</v>
      </c>
      <c r="IK5" s="510" t="s">
        <v>2765</v>
      </c>
      <c r="IL5" s="510" t="s">
        <v>2766</v>
      </c>
      <c r="IM5" s="543"/>
      <c r="IN5" s="543"/>
      <c r="IO5" s="515" t="s">
        <v>2757</v>
      </c>
      <c r="IP5" s="515" t="s">
        <v>2758</v>
      </c>
      <c r="IQ5" s="515" t="s">
        <v>2759</v>
      </c>
      <c r="IR5" s="515" t="s">
        <v>2760</v>
      </c>
      <c r="IS5" s="515" t="s">
        <v>2761</v>
      </c>
      <c r="IT5" s="515" t="s">
        <v>2762</v>
      </c>
      <c r="IU5" s="515" t="s">
        <v>2763</v>
      </c>
      <c r="IV5" s="515" t="s">
        <v>2764</v>
      </c>
      <c r="IW5" s="515" t="s">
        <v>2855</v>
      </c>
      <c r="IX5" s="515" t="s">
        <v>2766</v>
      </c>
      <c r="IY5" s="516" t="s">
        <v>2934</v>
      </c>
      <c r="IZ5" s="516" t="s">
        <v>2758</v>
      </c>
      <c r="JA5" s="516" t="s">
        <v>2935</v>
      </c>
      <c r="JB5" s="516" t="s">
        <v>2936</v>
      </c>
      <c r="JC5" s="516" t="s">
        <v>2937</v>
      </c>
      <c r="JD5" s="515" t="s">
        <v>2938</v>
      </c>
    </row>
    <row r="6" spans="1:264" s="275" customFormat="1" ht="60" customHeight="1">
      <c r="A6" s="532"/>
      <c r="B6" s="531"/>
      <c r="C6" s="531"/>
      <c r="D6" s="531"/>
      <c r="E6" s="532"/>
      <c r="F6" s="531"/>
      <c r="G6" s="531"/>
      <c r="H6" s="531"/>
      <c r="I6" s="531"/>
      <c r="J6" s="531"/>
      <c r="K6" s="531"/>
      <c r="L6" s="531"/>
      <c r="M6" s="532"/>
      <c r="N6" s="534"/>
      <c r="O6" s="534"/>
      <c r="P6" s="534"/>
      <c r="Q6" s="534"/>
      <c r="R6" s="534"/>
      <c r="S6" s="534"/>
      <c r="T6" s="534"/>
      <c r="U6" s="534"/>
      <c r="V6" s="534"/>
      <c r="W6" s="534"/>
      <c r="X6" s="534"/>
      <c r="Y6" s="539"/>
      <c r="Z6" s="534"/>
      <c r="AA6" s="534"/>
      <c r="AB6" s="534"/>
      <c r="AC6" s="276" t="s">
        <v>1583</v>
      </c>
      <c r="AD6" s="276" t="s">
        <v>1584</v>
      </c>
      <c r="AE6" s="276" t="s">
        <v>1585</v>
      </c>
      <c r="AF6" s="276" t="s">
        <v>1586</v>
      </c>
      <c r="AG6" s="276" t="s">
        <v>1583</v>
      </c>
      <c r="AH6" s="276" t="s">
        <v>1584</v>
      </c>
      <c r="AI6" s="276" t="s">
        <v>1585</v>
      </c>
      <c r="AJ6" s="276" t="s">
        <v>1586</v>
      </c>
      <c r="AK6" s="276" t="s">
        <v>1587</v>
      </c>
      <c r="AL6" s="276" t="s">
        <v>1588</v>
      </c>
      <c r="AM6" s="276" t="s">
        <v>1589</v>
      </c>
      <c r="AN6" s="276" t="s">
        <v>1590</v>
      </c>
      <c r="AO6" s="276" t="s">
        <v>1591</v>
      </c>
      <c r="AP6" s="276" t="s">
        <v>1592</v>
      </c>
      <c r="AQ6" s="276" t="s">
        <v>1593</v>
      </c>
      <c r="AR6" s="276" t="s">
        <v>1594</v>
      </c>
      <c r="AS6" s="534"/>
      <c r="AT6" s="534"/>
      <c r="AU6" s="276" t="s">
        <v>511</v>
      </c>
      <c r="AV6" s="534"/>
      <c r="AW6" s="534"/>
      <c r="AX6" s="534"/>
      <c r="AY6" s="534"/>
      <c r="AZ6" s="534"/>
      <c r="BA6" s="534"/>
      <c r="BB6" s="276" t="s">
        <v>1595</v>
      </c>
      <c r="BC6" s="276" t="s">
        <v>1596</v>
      </c>
      <c r="BD6" s="276" t="s">
        <v>1597</v>
      </c>
      <c r="BE6" s="276" t="s">
        <v>1598</v>
      </c>
      <c r="BF6" s="276" t="s">
        <v>1599</v>
      </c>
      <c r="BG6" s="276" t="s">
        <v>1600</v>
      </c>
      <c r="BH6" s="276" t="s">
        <v>1601</v>
      </c>
      <c r="BI6" s="276" t="s">
        <v>1602</v>
      </c>
      <c r="BJ6" s="276" t="s">
        <v>1603</v>
      </c>
      <c r="BK6" s="276" t="s">
        <v>1604</v>
      </c>
      <c r="BL6" s="276" t="s">
        <v>1605</v>
      </c>
      <c r="BM6" s="276" t="s">
        <v>1606</v>
      </c>
      <c r="BN6" s="276" t="s">
        <v>1607</v>
      </c>
      <c r="BO6" s="276" t="s">
        <v>1608</v>
      </c>
      <c r="BP6" s="276" t="s">
        <v>1609</v>
      </c>
      <c r="BQ6" s="276" t="s">
        <v>1610</v>
      </c>
      <c r="BR6" s="276" t="s">
        <v>1611</v>
      </c>
      <c r="BS6" s="276" t="s">
        <v>1612</v>
      </c>
      <c r="BT6" s="276" t="s">
        <v>1613</v>
      </c>
      <c r="BU6" s="276" t="s">
        <v>1614</v>
      </c>
      <c r="BV6" s="276" t="s">
        <v>1615</v>
      </c>
      <c r="BW6" s="276" t="s">
        <v>1616</v>
      </c>
      <c r="BX6" s="276" t="s">
        <v>1617</v>
      </c>
      <c r="BY6" s="277" t="s">
        <v>1618</v>
      </c>
      <c r="BZ6" s="277" t="s">
        <v>1619</v>
      </c>
      <c r="CA6" s="277" t="s">
        <v>1620</v>
      </c>
      <c r="CB6" s="277" t="s">
        <v>1621</v>
      </c>
      <c r="CC6" s="277" t="s">
        <v>1622</v>
      </c>
      <c r="CD6" s="277" t="s">
        <v>1623</v>
      </c>
      <c r="CE6" s="277" t="s">
        <v>1624</v>
      </c>
      <c r="CF6" s="277" t="s">
        <v>519</v>
      </c>
      <c r="CG6" s="277" t="s">
        <v>1625</v>
      </c>
      <c r="CH6" s="277" t="s">
        <v>1626</v>
      </c>
      <c r="CI6" s="277" t="s">
        <v>1627</v>
      </c>
      <c r="CJ6" s="277" t="s">
        <v>1628</v>
      </c>
      <c r="CK6" s="278" t="s">
        <v>1629</v>
      </c>
      <c r="CL6" s="277" t="s">
        <v>1630</v>
      </c>
      <c r="CM6" s="277" t="s">
        <v>1625</v>
      </c>
      <c r="CN6" s="277" t="s">
        <v>1626</v>
      </c>
      <c r="CO6" s="276" t="s">
        <v>1600</v>
      </c>
      <c r="CP6" s="279" t="s">
        <v>1601</v>
      </c>
      <c r="CQ6" s="276" t="s">
        <v>1600</v>
      </c>
      <c r="CR6" s="276" t="s">
        <v>1601</v>
      </c>
      <c r="CS6" s="276" t="s">
        <v>1631</v>
      </c>
      <c r="CT6" s="279" t="s">
        <v>1632</v>
      </c>
      <c r="CU6" s="276" t="s">
        <v>1633</v>
      </c>
      <c r="CV6" s="276" t="s">
        <v>1634</v>
      </c>
      <c r="CW6" s="276" t="s">
        <v>1635</v>
      </c>
      <c r="CX6" s="276" t="s">
        <v>1636</v>
      </c>
      <c r="CY6" s="276" t="s">
        <v>1637</v>
      </c>
      <c r="CZ6" s="276" t="s">
        <v>1638</v>
      </c>
      <c r="DA6" s="276" t="s">
        <v>1639</v>
      </c>
      <c r="DB6" s="279" t="s">
        <v>1640</v>
      </c>
      <c r="DC6" s="279" t="s">
        <v>1641</v>
      </c>
      <c r="DD6" s="276" t="s">
        <v>1642</v>
      </c>
      <c r="DE6" s="276" t="s">
        <v>1643</v>
      </c>
      <c r="DF6" s="276" t="s">
        <v>1644</v>
      </c>
      <c r="DG6" s="276" t="s">
        <v>1645</v>
      </c>
      <c r="DH6" s="276" t="s">
        <v>1646</v>
      </c>
      <c r="DI6" s="276" t="s">
        <v>1647</v>
      </c>
      <c r="DJ6" s="276" t="s">
        <v>1648</v>
      </c>
      <c r="DK6" s="276" t="s">
        <v>1649</v>
      </c>
      <c r="DL6" s="276" t="s">
        <v>1650</v>
      </c>
      <c r="DM6" s="276" t="s">
        <v>1651</v>
      </c>
      <c r="DN6" s="276" t="s">
        <v>1652</v>
      </c>
      <c r="DO6" s="276" t="s">
        <v>1653</v>
      </c>
      <c r="DP6" s="276" t="s">
        <v>1654</v>
      </c>
      <c r="DQ6" s="276" t="s">
        <v>1655</v>
      </c>
      <c r="DR6" s="276" t="s">
        <v>1656</v>
      </c>
      <c r="DS6" s="276" t="s">
        <v>1657</v>
      </c>
      <c r="DT6" s="276" t="s">
        <v>1658</v>
      </c>
      <c r="DU6" s="276" t="s">
        <v>1659</v>
      </c>
      <c r="DV6" s="276" t="s">
        <v>1660</v>
      </c>
      <c r="DW6" s="276" t="s">
        <v>1661</v>
      </c>
      <c r="DX6" s="276" t="s">
        <v>1662</v>
      </c>
      <c r="DY6" s="276" t="s">
        <v>1663</v>
      </c>
      <c r="DZ6" s="276" t="s">
        <v>1664</v>
      </c>
      <c r="EA6" s="276" t="s">
        <v>1665</v>
      </c>
      <c r="EB6" s="276" t="s">
        <v>1666</v>
      </c>
      <c r="EC6" s="276" t="s">
        <v>1667</v>
      </c>
      <c r="ED6" s="276" t="s">
        <v>1668</v>
      </c>
      <c r="EE6" s="276" t="s">
        <v>1669</v>
      </c>
      <c r="EF6" s="276" t="s">
        <v>1670</v>
      </c>
      <c r="EG6" s="276" t="s">
        <v>1671</v>
      </c>
      <c r="EH6" s="276" t="s">
        <v>1672</v>
      </c>
      <c r="EI6" s="276" t="s">
        <v>1673</v>
      </c>
      <c r="EJ6" s="276" t="s">
        <v>1674</v>
      </c>
      <c r="EK6" s="276" t="s">
        <v>1675</v>
      </c>
      <c r="EL6" s="276" t="s">
        <v>1676</v>
      </c>
      <c r="EM6" s="276" t="s">
        <v>1677</v>
      </c>
      <c r="EN6" s="276" t="s">
        <v>1678</v>
      </c>
      <c r="EO6" s="276" t="s">
        <v>1679</v>
      </c>
      <c r="EP6" s="276" t="s">
        <v>1680</v>
      </c>
      <c r="EQ6" s="276" t="s">
        <v>1681</v>
      </c>
      <c r="ER6" s="276" t="s">
        <v>1682</v>
      </c>
      <c r="ES6" s="276" t="s">
        <v>1683</v>
      </c>
      <c r="ET6" s="276" t="s">
        <v>1684</v>
      </c>
      <c r="EU6" s="276" t="s">
        <v>1685</v>
      </c>
      <c r="EV6" s="276" t="s">
        <v>1686</v>
      </c>
      <c r="EW6" s="276" t="s">
        <v>1687</v>
      </c>
      <c r="EX6" s="276" t="s">
        <v>1688</v>
      </c>
      <c r="EY6" s="276" t="s">
        <v>1689</v>
      </c>
      <c r="EZ6" s="276" t="s">
        <v>1690</v>
      </c>
      <c r="FA6" s="276" t="s">
        <v>1691</v>
      </c>
      <c r="FB6" s="276" t="s">
        <v>1692</v>
      </c>
      <c r="FC6" s="276" t="s">
        <v>1693</v>
      </c>
      <c r="FD6" s="276" t="s">
        <v>1694</v>
      </c>
      <c r="FE6" s="276" t="s">
        <v>1695</v>
      </c>
      <c r="FF6" s="276" t="s">
        <v>1696</v>
      </c>
      <c r="FG6" s="276" t="s">
        <v>1697</v>
      </c>
      <c r="FH6" s="276" t="s">
        <v>1698</v>
      </c>
      <c r="FI6" s="276" t="s">
        <v>1699</v>
      </c>
      <c r="FJ6" s="276" t="s">
        <v>1700</v>
      </c>
      <c r="FK6" s="534"/>
      <c r="FL6" s="534"/>
      <c r="FM6" s="534"/>
      <c r="FN6" s="534"/>
      <c r="FO6" s="534"/>
      <c r="FP6" s="534"/>
      <c r="FQ6" s="276" t="s">
        <v>1701</v>
      </c>
      <c r="FR6" s="276" t="s">
        <v>1702</v>
      </c>
      <c r="FS6" s="276" t="s">
        <v>1703</v>
      </c>
      <c r="FT6" s="279" t="s">
        <v>1704</v>
      </c>
      <c r="FU6" s="279" t="s">
        <v>1705</v>
      </c>
      <c r="FV6" s="276" t="s">
        <v>1706</v>
      </c>
      <c r="FW6" s="276" t="s">
        <v>1707</v>
      </c>
      <c r="FX6" s="276" t="s">
        <v>1708</v>
      </c>
      <c r="FY6" s="276" t="s">
        <v>1709</v>
      </c>
      <c r="FZ6" s="276" t="s">
        <v>1710</v>
      </c>
      <c r="GA6" s="276" t="s">
        <v>1711</v>
      </c>
      <c r="GB6" s="276" t="s">
        <v>1712</v>
      </c>
      <c r="GC6" s="276" t="s">
        <v>1713</v>
      </c>
      <c r="GD6" s="276" t="s">
        <v>1714</v>
      </c>
      <c r="GE6" s="276" t="s">
        <v>1715</v>
      </c>
      <c r="GF6" s="276" t="s">
        <v>1716</v>
      </c>
      <c r="GG6" s="276" t="s">
        <v>1717</v>
      </c>
      <c r="GH6" s="276" t="s">
        <v>1718</v>
      </c>
      <c r="GI6" s="276" t="s">
        <v>1719</v>
      </c>
      <c r="GJ6" s="276" t="s">
        <v>1720</v>
      </c>
      <c r="GK6" s="276" t="s">
        <v>1721</v>
      </c>
      <c r="GL6" s="276" t="s">
        <v>1722</v>
      </c>
      <c r="GM6" s="276" t="s">
        <v>1723</v>
      </c>
      <c r="GN6" s="276" t="s">
        <v>1724</v>
      </c>
      <c r="GO6" s="276" t="s">
        <v>1725</v>
      </c>
      <c r="GP6" s="276" t="s">
        <v>1726</v>
      </c>
      <c r="GQ6" s="276" t="s">
        <v>1727</v>
      </c>
      <c r="GR6" s="276" t="s">
        <v>1728</v>
      </c>
      <c r="GS6" s="276" t="s">
        <v>520</v>
      </c>
      <c r="GT6" s="276" t="s">
        <v>1729</v>
      </c>
      <c r="GU6" s="276" t="s">
        <v>1730</v>
      </c>
      <c r="GV6" s="276" t="s">
        <v>1731</v>
      </c>
      <c r="GW6" s="276" t="s">
        <v>1732</v>
      </c>
      <c r="GX6" s="276" t="s">
        <v>1733</v>
      </c>
      <c r="GY6" s="276" t="s">
        <v>521</v>
      </c>
      <c r="GZ6" s="276" t="s">
        <v>1734</v>
      </c>
      <c r="HA6" s="276" t="s">
        <v>1735</v>
      </c>
      <c r="HB6" s="276" t="s">
        <v>1736</v>
      </c>
      <c r="HC6" s="276" t="s">
        <v>1737</v>
      </c>
      <c r="HD6" s="276" t="s">
        <v>1738</v>
      </c>
      <c r="HE6" s="276" t="s">
        <v>1739</v>
      </c>
      <c r="HF6" s="276" t="s">
        <v>1740</v>
      </c>
      <c r="HG6" s="276" t="s">
        <v>1741</v>
      </c>
      <c r="HH6" s="276" t="s">
        <v>1742</v>
      </c>
      <c r="HI6" s="276" t="s">
        <v>1743</v>
      </c>
      <c r="HJ6" s="542"/>
      <c r="HK6" s="542"/>
      <c r="HL6" s="542"/>
      <c r="HM6" s="511"/>
      <c r="HN6" s="511"/>
      <c r="HO6" s="515"/>
      <c r="HP6" s="515"/>
      <c r="HQ6" s="515"/>
      <c r="HR6" s="515"/>
      <c r="HS6" s="515"/>
      <c r="HT6" s="515"/>
      <c r="HU6" s="515"/>
      <c r="HV6" s="515"/>
      <c r="HW6" s="515"/>
      <c r="HX6" s="515"/>
      <c r="HY6" s="522"/>
      <c r="HZ6" s="522"/>
      <c r="IA6" s="511"/>
      <c r="IB6" s="511"/>
      <c r="IC6" s="511"/>
      <c r="ID6" s="511"/>
      <c r="IE6" s="511"/>
      <c r="IF6" s="511"/>
      <c r="IG6" s="511"/>
      <c r="IH6" s="511"/>
      <c r="II6" s="511"/>
      <c r="IJ6" s="511"/>
      <c r="IK6" s="511"/>
      <c r="IL6" s="511"/>
      <c r="IM6" s="543"/>
      <c r="IN6" s="543"/>
      <c r="IO6" s="515"/>
      <c r="IP6" s="515"/>
      <c r="IQ6" s="515"/>
      <c r="IR6" s="515"/>
      <c r="IS6" s="515"/>
      <c r="IT6" s="515"/>
      <c r="IU6" s="515"/>
      <c r="IV6" s="515"/>
      <c r="IW6" s="515"/>
      <c r="IX6" s="515"/>
      <c r="IY6" s="516"/>
      <c r="IZ6" s="516"/>
      <c r="JA6" s="516"/>
      <c r="JB6" s="516"/>
      <c r="JC6" s="516"/>
      <c r="JD6" s="515"/>
    </row>
    <row r="7" spans="1:264">
      <c r="A7" s="280"/>
      <c r="B7" s="281" t="s">
        <v>87</v>
      </c>
      <c r="C7" s="281" t="s">
        <v>87</v>
      </c>
      <c r="D7" s="282" t="s">
        <v>1744</v>
      </c>
      <c r="E7" s="283" t="s">
        <v>1153</v>
      </c>
      <c r="F7" s="282" t="s">
        <v>119</v>
      </c>
      <c r="G7" s="283" t="s">
        <v>0</v>
      </c>
      <c r="H7" s="284" t="s">
        <v>87</v>
      </c>
      <c r="I7" s="284" t="s">
        <v>87</v>
      </c>
      <c r="J7" s="284" t="s">
        <v>87</v>
      </c>
      <c r="K7" s="284" t="s">
        <v>87</v>
      </c>
      <c r="L7" s="284" t="s">
        <v>87</v>
      </c>
      <c r="M7" s="285">
        <v>381620</v>
      </c>
      <c r="N7" s="284" t="s">
        <v>87</v>
      </c>
      <c r="O7" s="284" t="s">
        <v>87</v>
      </c>
      <c r="P7" s="284" t="s">
        <v>87</v>
      </c>
      <c r="Q7" s="284" t="s">
        <v>87</v>
      </c>
      <c r="R7" s="286">
        <v>119.1657508398182</v>
      </c>
      <c r="S7" s="286">
        <v>116.81935288761869</v>
      </c>
      <c r="T7" s="287">
        <v>719.40471907689607</v>
      </c>
      <c r="U7" s="287">
        <v>493.69868627098958</v>
      </c>
      <c r="V7" s="286">
        <v>8.607547871351553</v>
      </c>
      <c r="W7" s="286">
        <v>5.7073805540063205</v>
      </c>
      <c r="X7" s="286">
        <v>14.314928425357873</v>
      </c>
      <c r="Y7" s="284" t="s">
        <v>87</v>
      </c>
      <c r="Z7" s="284" t="s">
        <v>87</v>
      </c>
      <c r="AA7" s="284" t="s">
        <v>87</v>
      </c>
      <c r="AB7" s="284" t="s">
        <v>87</v>
      </c>
      <c r="AC7" s="284" t="s">
        <v>87</v>
      </c>
      <c r="AD7" s="284" t="s">
        <v>87</v>
      </c>
      <c r="AE7" s="284" t="s">
        <v>87</v>
      </c>
      <c r="AF7" s="284" t="s">
        <v>87</v>
      </c>
      <c r="AG7" s="284" t="s">
        <v>87</v>
      </c>
      <c r="AH7" s="284" t="s">
        <v>87</v>
      </c>
      <c r="AI7" s="284" t="s">
        <v>87</v>
      </c>
      <c r="AJ7" s="284" t="s">
        <v>87</v>
      </c>
      <c r="AK7" s="284" t="s">
        <v>87</v>
      </c>
      <c r="AL7" s="284" t="s">
        <v>87</v>
      </c>
      <c r="AM7" s="284" t="s">
        <v>87</v>
      </c>
      <c r="AN7" s="284" t="s">
        <v>87</v>
      </c>
      <c r="AO7" s="284" t="s">
        <v>87</v>
      </c>
      <c r="AP7" s="284" t="s">
        <v>87</v>
      </c>
      <c r="AQ7" s="284" t="s">
        <v>87</v>
      </c>
      <c r="AR7" s="284" t="s">
        <v>87</v>
      </c>
      <c r="AS7" s="284" t="s">
        <v>87</v>
      </c>
      <c r="AT7" s="284" t="s">
        <v>87</v>
      </c>
      <c r="AU7" s="284" t="s">
        <v>87</v>
      </c>
      <c r="AV7" s="284" t="s">
        <v>87</v>
      </c>
      <c r="AW7" s="288" t="s">
        <v>87</v>
      </c>
      <c r="AX7" s="288" t="s">
        <v>87</v>
      </c>
      <c r="AY7" s="288" t="s">
        <v>87</v>
      </c>
      <c r="AZ7" s="288" t="s">
        <v>87</v>
      </c>
      <c r="BA7" s="288" t="s">
        <v>87</v>
      </c>
      <c r="BB7" s="287">
        <v>31</v>
      </c>
      <c r="BC7" s="287">
        <v>41</v>
      </c>
      <c r="BD7" s="289" t="s">
        <v>88</v>
      </c>
      <c r="BE7" s="289" t="s">
        <v>88</v>
      </c>
      <c r="BF7" s="289" t="s">
        <v>88</v>
      </c>
      <c r="BG7" s="287">
        <v>124</v>
      </c>
      <c r="BH7" s="286">
        <v>32.493055919501074</v>
      </c>
      <c r="BI7" s="287">
        <v>736</v>
      </c>
      <c r="BJ7" s="286">
        <v>192.86200932865154</v>
      </c>
      <c r="BK7" s="287">
        <v>10</v>
      </c>
      <c r="BL7" s="286">
        <v>2.620407735443635</v>
      </c>
      <c r="BM7" s="287">
        <v>52</v>
      </c>
      <c r="BN7" s="290">
        <v>13.626120224306902</v>
      </c>
      <c r="BO7" s="291">
        <v>609</v>
      </c>
      <c r="BP7" s="290">
        <v>159.58283108851739</v>
      </c>
      <c r="BQ7" s="287">
        <v>66</v>
      </c>
      <c r="BR7" s="290">
        <v>17.294691053927991</v>
      </c>
      <c r="BS7" s="287">
        <v>181</v>
      </c>
      <c r="BT7" s="290">
        <v>47.429380011529794</v>
      </c>
      <c r="BU7" s="287">
        <v>0</v>
      </c>
      <c r="BV7" s="290">
        <v>0</v>
      </c>
      <c r="BW7" s="287">
        <v>111</v>
      </c>
      <c r="BX7" s="290">
        <v>29.086525863424349</v>
      </c>
      <c r="BY7" s="292">
        <v>0</v>
      </c>
      <c r="BZ7" s="293">
        <v>0</v>
      </c>
      <c r="CA7" s="287">
        <v>973</v>
      </c>
      <c r="CB7" s="290">
        <v>254.96567265866568</v>
      </c>
      <c r="CC7" s="287">
        <v>513</v>
      </c>
      <c r="CD7" s="290">
        <v>134.4269168282585</v>
      </c>
      <c r="CE7" s="287">
        <v>273</v>
      </c>
      <c r="CF7" s="290">
        <v>71.537131177611229</v>
      </c>
      <c r="CG7" s="287">
        <v>955</v>
      </c>
      <c r="CH7" s="290">
        <v>250.24893873486715</v>
      </c>
      <c r="CI7" s="287">
        <v>1230</v>
      </c>
      <c r="CJ7" s="290">
        <v>322.31015145956712</v>
      </c>
      <c r="CK7" s="287">
        <v>338</v>
      </c>
      <c r="CL7" s="290">
        <v>88.569781457994864</v>
      </c>
      <c r="CM7" s="287">
        <v>240</v>
      </c>
      <c r="CN7" s="294">
        <v>62.889785650647241</v>
      </c>
      <c r="CO7" s="287">
        <v>1057</v>
      </c>
      <c r="CP7" s="290">
        <v>276.97709763639222</v>
      </c>
      <c r="CQ7" s="292">
        <v>0</v>
      </c>
      <c r="CR7" s="293">
        <v>0</v>
      </c>
      <c r="CS7" s="287">
        <v>68</v>
      </c>
      <c r="CT7" s="290">
        <v>17.818772601016718</v>
      </c>
      <c r="CU7" s="287">
        <v>101</v>
      </c>
      <c r="CV7" s="290">
        <v>26.466118127980717</v>
      </c>
      <c r="CW7" s="287">
        <v>852</v>
      </c>
      <c r="CX7" s="290">
        <v>223.2587390597977</v>
      </c>
      <c r="CY7" s="287">
        <v>589</v>
      </c>
      <c r="CZ7" s="290">
        <v>154.3420156176301</v>
      </c>
      <c r="DA7" s="292">
        <v>0</v>
      </c>
      <c r="DB7" s="293">
        <v>0</v>
      </c>
      <c r="DC7" s="287">
        <v>0</v>
      </c>
      <c r="DD7" s="287">
        <v>0</v>
      </c>
      <c r="DE7" s="287">
        <v>816</v>
      </c>
      <c r="DF7" s="287">
        <v>17961</v>
      </c>
      <c r="DG7" s="287">
        <v>0</v>
      </c>
      <c r="DH7" s="287">
        <v>614</v>
      </c>
      <c r="DI7" s="287">
        <v>281</v>
      </c>
      <c r="DJ7" s="287">
        <v>820</v>
      </c>
      <c r="DK7" s="287">
        <v>971</v>
      </c>
      <c r="DL7" s="287">
        <v>110</v>
      </c>
      <c r="DM7" s="287">
        <v>0</v>
      </c>
      <c r="DN7" s="287">
        <v>2162</v>
      </c>
      <c r="DO7" s="287">
        <v>94</v>
      </c>
      <c r="DP7" s="287">
        <v>296</v>
      </c>
      <c r="DQ7" s="287">
        <v>3</v>
      </c>
      <c r="DR7" s="287">
        <v>0</v>
      </c>
      <c r="DS7" s="287">
        <v>124</v>
      </c>
      <c r="DT7" s="287">
        <v>11939</v>
      </c>
      <c r="DU7" s="287">
        <v>27241</v>
      </c>
      <c r="DV7" s="287">
        <v>12937</v>
      </c>
      <c r="DW7" s="287">
        <v>8801</v>
      </c>
      <c r="DX7" s="287">
        <v>948</v>
      </c>
      <c r="DY7" s="287">
        <v>977</v>
      </c>
      <c r="DZ7" s="287">
        <v>9663</v>
      </c>
      <c r="EA7" s="287">
        <v>24658</v>
      </c>
      <c r="EB7" s="290">
        <v>32.760158974774903</v>
      </c>
      <c r="EC7" s="287">
        <v>465</v>
      </c>
      <c r="ED7" s="287">
        <v>8255</v>
      </c>
      <c r="EE7" s="287">
        <v>2682</v>
      </c>
      <c r="EF7" s="290">
        <v>32.489400363416109</v>
      </c>
      <c r="EG7" s="287">
        <v>487</v>
      </c>
      <c r="EH7" s="287">
        <v>385</v>
      </c>
      <c r="EI7" s="287">
        <v>120</v>
      </c>
      <c r="EJ7" s="287">
        <v>13</v>
      </c>
      <c r="EK7" s="287">
        <v>1827</v>
      </c>
      <c r="EL7" s="287">
        <v>3</v>
      </c>
      <c r="EM7" s="287">
        <v>52</v>
      </c>
      <c r="EN7" s="287">
        <v>4</v>
      </c>
      <c r="EO7" s="287">
        <v>89</v>
      </c>
      <c r="EP7" s="287">
        <v>25</v>
      </c>
      <c r="EQ7" s="287">
        <v>57</v>
      </c>
      <c r="ER7" s="287">
        <v>0</v>
      </c>
      <c r="ES7" s="287">
        <v>0</v>
      </c>
      <c r="ET7" s="287">
        <v>0</v>
      </c>
      <c r="EU7" s="287">
        <v>0</v>
      </c>
      <c r="EV7" s="287">
        <v>5429</v>
      </c>
      <c r="EW7" s="287">
        <v>48</v>
      </c>
      <c r="EX7" s="287">
        <v>17</v>
      </c>
      <c r="EY7" s="287">
        <v>2911</v>
      </c>
      <c r="EZ7" s="287">
        <v>8</v>
      </c>
      <c r="FA7" s="287">
        <v>49</v>
      </c>
      <c r="FB7" s="287">
        <v>6</v>
      </c>
      <c r="FC7" s="287">
        <v>15</v>
      </c>
      <c r="FD7" s="287">
        <v>25</v>
      </c>
      <c r="FE7" s="287">
        <v>6</v>
      </c>
      <c r="FF7" s="287">
        <v>60</v>
      </c>
      <c r="FG7" s="287">
        <v>550</v>
      </c>
      <c r="FH7" s="287">
        <v>731</v>
      </c>
      <c r="FI7" s="287">
        <v>374</v>
      </c>
      <c r="FJ7" s="287">
        <v>6049</v>
      </c>
      <c r="FK7" s="291">
        <v>11</v>
      </c>
      <c r="FL7" s="290">
        <v>2.8824485089879985</v>
      </c>
      <c r="FM7" s="291">
        <v>3</v>
      </c>
      <c r="FN7" s="290">
        <v>0.78612232063309051</v>
      </c>
      <c r="FO7" s="291">
        <v>1</v>
      </c>
      <c r="FP7" s="290">
        <v>0.2620407735443635</v>
      </c>
      <c r="FQ7" s="283">
        <v>3</v>
      </c>
      <c r="FR7" s="294">
        <v>0.78612232063309051</v>
      </c>
      <c r="FS7" s="283">
        <v>1</v>
      </c>
      <c r="FT7" s="294">
        <v>0.2620407735443635</v>
      </c>
      <c r="FU7" s="291">
        <v>55</v>
      </c>
      <c r="FV7" s="290">
        <v>14.412242544939994</v>
      </c>
      <c r="FW7" s="295">
        <v>2</v>
      </c>
      <c r="FX7" s="295">
        <v>0</v>
      </c>
      <c r="FY7" s="295">
        <v>2</v>
      </c>
      <c r="FZ7" s="295">
        <v>0</v>
      </c>
      <c r="GA7" s="295">
        <v>0</v>
      </c>
      <c r="GB7" s="287">
        <v>9505</v>
      </c>
      <c r="GC7" s="287">
        <v>8082</v>
      </c>
      <c r="GD7" s="287">
        <v>12101</v>
      </c>
      <c r="GE7" s="287">
        <v>842</v>
      </c>
      <c r="GF7" s="287">
        <v>4</v>
      </c>
      <c r="GG7" s="290">
        <v>225.4</v>
      </c>
      <c r="GH7" s="290">
        <v>1069.49</v>
      </c>
      <c r="GI7" s="290">
        <v>60.5</v>
      </c>
      <c r="GJ7" s="290">
        <v>12</v>
      </c>
      <c r="GK7" s="290">
        <v>3</v>
      </c>
      <c r="GL7" s="290">
        <v>3</v>
      </c>
      <c r="GM7" s="290">
        <v>9</v>
      </c>
      <c r="GN7" s="290">
        <v>7</v>
      </c>
      <c r="GO7" s="290">
        <v>1</v>
      </c>
      <c r="GP7" s="290">
        <v>12</v>
      </c>
      <c r="GQ7" s="290">
        <v>1</v>
      </c>
      <c r="GR7" s="290">
        <v>0</v>
      </c>
      <c r="GS7" s="290">
        <v>1</v>
      </c>
      <c r="GT7" s="290">
        <v>25</v>
      </c>
      <c r="GU7" s="290">
        <v>0</v>
      </c>
      <c r="GV7" s="290">
        <v>3</v>
      </c>
      <c r="GW7" s="290">
        <v>1</v>
      </c>
      <c r="GX7" s="290">
        <v>1</v>
      </c>
      <c r="GY7" s="290">
        <v>4</v>
      </c>
      <c r="GZ7" s="290">
        <v>4</v>
      </c>
      <c r="HA7" s="290">
        <v>0</v>
      </c>
      <c r="HB7" s="290">
        <v>1</v>
      </c>
      <c r="HC7" s="290">
        <v>2</v>
      </c>
      <c r="HD7" s="290">
        <v>0</v>
      </c>
      <c r="HE7" s="290">
        <v>2</v>
      </c>
      <c r="HF7" s="290">
        <v>3</v>
      </c>
      <c r="HG7" s="290">
        <v>3.8</v>
      </c>
      <c r="HH7" s="290">
        <v>32</v>
      </c>
      <c r="HI7" s="290">
        <v>2</v>
      </c>
      <c r="HJ7" s="134">
        <v>0.78612232063309051</v>
      </c>
      <c r="HK7" s="134">
        <v>5.7648970179759971</v>
      </c>
      <c r="HL7" s="134">
        <v>40.107960798700283</v>
      </c>
      <c r="HM7" s="146">
        <v>122.10222158149</v>
      </c>
      <c r="HN7" s="146">
        <v>121.963544182706</v>
      </c>
      <c r="HO7" s="368">
        <v>4.9212598425196798E-2</v>
      </c>
      <c r="HP7" s="368">
        <v>3.5145267104030001E-2</v>
      </c>
      <c r="HQ7" s="368">
        <v>6</v>
      </c>
      <c r="HR7" s="368">
        <v>6.9767441860465098</v>
      </c>
      <c r="HS7" s="134">
        <v>76</v>
      </c>
      <c r="HT7" s="134">
        <v>83.720930232558104</v>
      </c>
      <c r="HU7" s="134">
        <v>0.82020997375328097</v>
      </c>
      <c r="HV7" s="134">
        <v>0.50374882849109603</v>
      </c>
      <c r="HW7" s="134">
        <v>4.0692381720290296</v>
      </c>
      <c r="HX7" s="134">
        <v>5.3781922491783503</v>
      </c>
      <c r="HY7" s="146">
        <v>124.96864779566157</v>
      </c>
      <c r="HZ7" s="146">
        <v>130.45432558561001</v>
      </c>
      <c r="IA7" s="386">
        <v>21</v>
      </c>
      <c r="IB7" s="386">
        <v>12</v>
      </c>
      <c r="IC7" s="369">
        <v>0.44881384911305833</v>
      </c>
      <c r="ID7" s="369">
        <v>0.16941973739940702</v>
      </c>
      <c r="IE7" s="369">
        <v>4.150197628458498</v>
      </c>
      <c r="IF7" s="369">
        <v>2.1428571428571428</v>
      </c>
      <c r="IG7" s="146">
        <v>67.588932806324109</v>
      </c>
      <c r="IH7" s="146">
        <v>72.321428571428569</v>
      </c>
      <c r="II7" s="146">
        <v>10.814276554819406</v>
      </c>
      <c r="IJ7" s="146">
        <v>7.9062544119723288</v>
      </c>
      <c r="IK7" s="146">
        <v>3.4280958202200429</v>
      </c>
      <c r="IL7" s="146">
        <v>4.8056487858130001</v>
      </c>
      <c r="IM7" s="148">
        <v>110.41412046012557</v>
      </c>
      <c r="IN7" s="137">
        <v>110.66874082336528</v>
      </c>
      <c r="IO7" s="369">
        <v>0.23817625042531501</v>
      </c>
      <c r="IP7" s="369">
        <v>0</v>
      </c>
      <c r="IQ7" s="369">
        <v>2.8688524590163902</v>
      </c>
      <c r="IR7" s="369">
        <v>0</v>
      </c>
      <c r="IS7" s="146">
        <v>77.049180327868896</v>
      </c>
      <c r="IT7" s="146">
        <v>83.984375</v>
      </c>
      <c r="IU7" s="146">
        <v>8.3021435862538304</v>
      </c>
      <c r="IV7" s="146">
        <v>7.20720720720721</v>
      </c>
      <c r="IW7" s="146">
        <v>4.8525526046789702</v>
      </c>
      <c r="IX7" s="146">
        <v>5.3111795700553799</v>
      </c>
      <c r="IY7" s="341">
        <v>20</v>
      </c>
      <c r="IZ7" s="369">
        <v>0.35398230088495602</v>
      </c>
      <c r="JA7" s="369">
        <v>7.3260073260073302</v>
      </c>
      <c r="JB7" s="369">
        <v>69.230769230769198</v>
      </c>
      <c r="JC7" s="369">
        <v>4.8318584070796504</v>
      </c>
      <c r="JD7" s="146">
        <v>5.7393707828631797</v>
      </c>
    </row>
    <row r="8" spans="1:264" ht="18" customHeight="1">
      <c r="A8" s="280"/>
      <c r="B8" s="281" t="s">
        <v>87</v>
      </c>
      <c r="C8" s="281" t="s">
        <v>87</v>
      </c>
      <c r="D8" s="282" t="s">
        <v>1745</v>
      </c>
      <c r="E8" s="283" t="s">
        <v>1247</v>
      </c>
      <c r="F8" s="282" t="s">
        <v>119</v>
      </c>
      <c r="G8" s="283" t="s">
        <v>0</v>
      </c>
      <c r="H8" s="284" t="s">
        <v>87</v>
      </c>
      <c r="I8" s="284" t="s">
        <v>87</v>
      </c>
      <c r="J8" s="284" t="s">
        <v>87</v>
      </c>
      <c r="K8" s="284" t="s">
        <v>87</v>
      </c>
      <c r="L8" s="284" t="s">
        <v>87</v>
      </c>
      <c r="M8" s="285">
        <v>23769</v>
      </c>
      <c r="N8" s="284" t="s">
        <v>87</v>
      </c>
      <c r="O8" s="284" t="s">
        <v>87</v>
      </c>
      <c r="P8" s="284" t="s">
        <v>87</v>
      </c>
      <c r="Q8" s="284" t="s">
        <v>87</v>
      </c>
      <c r="R8" s="286">
        <v>113.32381055265452</v>
      </c>
      <c r="S8" s="286">
        <v>112.60392520444805</v>
      </c>
      <c r="T8" s="287">
        <v>39.386925954677167</v>
      </c>
      <c r="U8" s="287">
        <v>27.759009688408611</v>
      </c>
      <c r="V8" s="286">
        <v>6</v>
      </c>
      <c r="W8" s="286">
        <v>8</v>
      </c>
      <c r="X8" s="286">
        <v>14.000000000000002</v>
      </c>
      <c r="Y8" s="284" t="s">
        <v>87</v>
      </c>
      <c r="Z8" s="284" t="s">
        <v>87</v>
      </c>
      <c r="AA8" s="284" t="s">
        <v>87</v>
      </c>
      <c r="AB8" s="284" t="s">
        <v>87</v>
      </c>
      <c r="AC8" s="284" t="s">
        <v>87</v>
      </c>
      <c r="AD8" s="284" t="s">
        <v>87</v>
      </c>
      <c r="AE8" s="284" t="s">
        <v>87</v>
      </c>
      <c r="AF8" s="284" t="s">
        <v>87</v>
      </c>
      <c r="AG8" s="284" t="s">
        <v>87</v>
      </c>
      <c r="AH8" s="284" t="s">
        <v>87</v>
      </c>
      <c r="AI8" s="284" t="s">
        <v>87</v>
      </c>
      <c r="AJ8" s="284" t="s">
        <v>87</v>
      </c>
      <c r="AK8" s="284" t="s">
        <v>87</v>
      </c>
      <c r="AL8" s="284" t="s">
        <v>87</v>
      </c>
      <c r="AM8" s="284" t="s">
        <v>87</v>
      </c>
      <c r="AN8" s="284" t="s">
        <v>87</v>
      </c>
      <c r="AO8" s="284" t="s">
        <v>87</v>
      </c>
      <c r="AP8" s="284" t="s">
        <v>87</v>
      </c>
      <c r="AQ8" s="284" t="s">
        <v>87</v>
      </c>
      <c r="AR8" s="284" t="s">
        <v>87</v>
      </c>
      <c r="AS8" s="284" t="s">
        <v>87</v>
      </c>
      <c r="AT8" s="284" t="s">
        <v>87</v>
      </c>
      <c r="AU8" s="284" t="s">
        <v>87</v>
      </c>
      <c r="AV8" s="284" t="s">
        <v>87</v>
      </c>
      <c r="AW8" s="288" t="s">
        <v>87</v>
      </c>
      <c r="AX8" s="288" t="s">
        <v>87</v>
      </c>
      <c r="AY8" s="288" t="s">
        <v>87</v>
      </c>
      <c r="AZ8" s="288" t="s">
        <v>87</v>
      </c>
      <c r="BA8" s="288" t="s">
        <v>87</v>
      </c>
      <c r="BB8" s="287">
        <v>1</v>
      </c>
      <c r="BC8" s="287">
        <v>3</v>
      </c>
      <c r="BD8" s="289" t="s">
        <v>88</v>
      </c>
      <c r="BE8" s="289" t="s">
        <v>88</v>
      </c>
      <c r="BF8" s="289" t="s">
        <v>88</v>
      </c>
      <c r="BG8" s="287">
        <v>0</v>
      </c>
      <c r="BH8" s="286">
        <v>0</v>
      </c>
      <c r="BI8" s="287">
        <v>0</v>
      </c>
      <c r="BJ8" s="286">
        <v>0</v>
      </c>
      <c r="BK8" s="287">
        <v>0</v>
      </c>
      <c r="BL8" s="286">
        <v>0</v>
      </c>
      <c r="BM8" s="287">
        <v>0</v>
      </c>
      <c r="BN8" s="290">
        <v>0</v>
      </c>
      <c r="BO8" s="291">
        <v>0</v>
      </c>
      <c r="BP8" s="290">
        <v>0</v>
      </c>
      <c r="BQ8" s="287">
        <v>0</v>
      </c>
      <c r="BR8" s="290">
        <v>0</v>
      </c>
      <c r="BS8" s="287">
        <v>0</v>
      </c>
      <c r="BT8" s="290">
        <v>0</v>
      </c>
      <c r="BU8" s="287">
        <v>0</v>
      </c>
      <c r="BV8" s="290">
        <v>0</v>
      </c>
      <c r="BW8" s="287">
        <v>0</v>
      </c>
      <c r="BX8" s="290">
        <v>0</v>
      </c>
      <c r="BY8" s="292">
        <v>0</v>
      </c>
      <c r="BZ8" s="293">
        <v>0</v>
      </c>
      <c r="CA8" s="287">
        <v>9</v>
      </c>
      <c r="CB8" s="290">
        <v>37.864445285876563</v>
      </c>
      <c r="CC8" s="292">
        <v>0</v>
      </c>
      <c r="CD8" s="293">
        <v>0</v>
      </c>
      <c r="CE8" s="292">
        <v>0</v>
      </c>
      <c r="CF8" s="293">
        <v>0</v>
      </c>
      <c r="CG8" s="287">
        <v>0</v>
      </c>
      <c r="CH8" s="290">
        <v>0</v>
      </c>
      <c r="CI8" s="287">
        <v>15</v>
      </c>
      <c r="CJ8" s="290">
        <v>63.107408809794272</v>
      </c>
      <c r="CK8" s="292">
        <v>0</v>
      </c>
      <c r="CL8" s="293">
        <v>0</v>
      </c>
      <c r="CM8" s="292">
        <v>0</v>
      </c>
      <c r="CN8" s="296">
        <v>0</v>
      </c>
      <c r="CO8" s="292">
        <v>0</v>
      </c>
      <c r="CP8" s="293">
        <v>0</v>
      </c>
      <c r="CQ8" s="292">
        <v>0</v>
      </c>
      <c r="CR8" s="293">
        <v>0</v>
      </c>
      <c r="CS8" s="292">
        <v>0</v>
      </c>
      <c r="CT8" s="293">
        <v>0</v>
      </c>
      <c r="CU8" s="292">
        <v>0</v>
      </c>
      <c r="CV8" s="293">
        <v>0</v>
      </c>
      <c r="CW8" s="292">
        <v>0</v>
      </c>
      <c r="CX8" s="293">
        <v>0</v>
      </c>
      <c r="CY8" s="292">
        <v>0</v>
      </c>
      <c r="CZ8" s="293">
        <v>0</v>
      </c>
      <c r="DA8" s="292">
        <v>0</v>
      </c>
      <c r="DB8" s="293">
        <v>0</v>
      </c>
      <c r="DC8" s="292">
        <v>0</v>
      </c>
      <c r="DD8" s="292">
        <v>0</v>
      </c>
      <c r="DE8" s="292">
        <v>0</v>
      </c>
      <c r="DF8" s="292">
        <v>0</v>
      </c>
      <c r="DG8" s="292">
        <v>0</v>
      </c>
      <c r="DH8" s="292">
        <v>0</v>
      </c>
      <c r="DI8" s="292">
        <v>0</v>
      </c>
      <c r="DJ8" s="292">
        <v>0</v>
      </c>
      <c r="DK8" s="292">
        <v>0</v>
      </c>
      <c r="DL8" s="292">
        <v>0</v>
      </c>
      <c r="DM8" s="292">
        <v>0</v>
      </c>
      <c r="DN8" s="292">
        <v>0</v>
      </c>
      <c r="DO8" s="292">
        <v>0</v>
      </c>
      <c r="DP8" s="292">
        <v>0</v>
      </c>
      <c r="DQ8" s="292">
        <v>0</v>
      </c>
      <c r="DR8" s="292">
        <v>0</v>
      </c>
      <c r="DS8" s="292">
        <v>0</v>
      </c>
      <c r="DT8" s="292">
        <v>0</v>
      </c>
      <c r="DU8" s="292">
        <v>0</v>
      </c>
      <c r="DV8" s="292">
        <v>0</v>
      </c>
      <c r="DW8" s="292">
        <v>0</v>
      </c>
      <c r="DX8" s="292">
        <v>0</v>
      </c>
      <c r="DY8" s="292">
        <v>0</v>
      </c>
      <c r="DZ8" s="292">
        <v>0</v>
      </c>
      <c r="EA8" s="292">
        <v>0</v>
      </c>
      <c r="EB8" s="293">
        <v>0</v>
      </c>
      <c r="EC8" s="292">
        <v>0</v>
      </c>
      <c r="ED8" s="292">
        <v>0</v>
      </c>
      <c r="EE8" s="292">
        <v>0</v>
      </c>
      <c r="EF8" s="293">
        <v>0</v>
      </c>
      <c r="EG8" s="292">
        <v>0</v>
      </c>
      <c r="EH8" s="292">
        <v>0</v>
      </c>
      <c r="EI8" s="292">
        <v>0</v>
      </c>
      <c r="EJ8" s="292">
        <v>0</v>
      </c>
      <c r="EK8" s="292">
        <v>0</v>
      </c>
      <c r="EL8" s="292">
        <v>0</v>
      </c>
      <c r="EM8" s="292">
        <v>0</v>
      </c>
      <c r="EN8" s="292">
        <v>0</v>
      </c>
      <c r="EO8" s="292">
        <v>0</v>
      </c>
      <c r="EP8" s="292">
        <v>0</v>
      </c>
      <c r="EQ8" s="292">
        <v>0</v>
      </c>
      <c r="ER8" s="292">
        <v>0</v>
      </c>
      <c r="ES8" s="292">
        <v>0</v>
      </c>
      <c r="ET8" s="292">
        <v>0</v>
      </c>
      <c r="EU8" s="292">
        <v>0</v>
      </c>
      <c r="EV8" s="292">
        <v>0</v>
      </c>
      <c r="EW8" s="292">
        <v>0</v>
      </c>
      <c r="EX8" s="292">
        <v>0</v>
      </c>
      <c r="EY8" s="292">
        <v>0</v>
      </c>
      <c r="EZ8" s="292">
        <v>0</v>
      </c>
      <c r="FA8" s="292">
        <v>0</v>
      </c>
      <c r="FB8" s="292">
        <v>0</v>
      </c>
      <c r="FC8" s="292">
        <v>0</v>
      </c>
      <c r="FD8" s="292">
        <v>0</v>
      </c>
      <c r="FE8" s="292">
        <v>0</v>
      </c>
      <c r="FF8" s="292">
        <v>0</v>
      </c>
      <c r="FG8" s="292">
        <v>0</v>
      </c>
      <c r="FH8" s="292">
        <v>0</v>
      </c>
      <c r="FI8" s="292">
        <v>0</v>
      </c>
      <c r="FJ8" s="292">
        <v>0</v>
      </c>
      <c r="FK8" s="297">
        <v>0</v>
      </c>
      <c r="FL8" s="293">
        <v>0</v>
      </c>
      <c r="FM8" s="297">
        <v>0</v>
      </c>
      <c r="FN8" s="293">
        <v>0</v>
      </c>
      <c r="FO8" s="297">
        <v>0</v>
      </c>
      <c r="FP8" s="293">
        <v>0</v>
      </c>
      <c r="FQ8" s="283">
        <v>0</v>
      </c>
      <c r="FR8" s="294">
        <v>0</v>
      </c>
      <c r="FS8" s="283">
        <v>0</v>
      </c>
      <c r="FT8" s="294">
        <v>0</v>
      </c>
      <c r="FU8" s="297">
        <v>0</v>
      </c>
      <c r="FV8" s="293">
        <v>0</v>
      </c>
      <c r="FW8" s="295">
        <v>0</v>
      </c>
      <c r="FX8" s="295">
        <v>0</v>
      </c>
      <c r="FY8" s="295">
        <v>0</v>
      </c>
      <c r="FZ8" s="295">
        <v>0</v>
      </c>
      <c r="GA8" s="295">
        <v>0</v>
      </c>
      <c r="GB8" s="292">
        <v>0</v>
      </c>
      <c r="GC8" s="292">
        <v>0</v>
      </c>
      <c r="GD8" s="292">
        <v>0</v>
      </c>
      <c r="GE8" s="292">
        <v>0</v>
      </c>
      <c r="GF8" s="292">
        <v>0</v>
      </c>
      <c r="GG8" s="293">
        <v>0</v>
      </c>
      <c r="GH8" s="293">
        <v>0</v>
      </c>
      <c r="GI8" s="293">
        <v>0</v>
      </c>
      <c r="GJ8" s="293">
        <v>0</v>
      </c>
      <c r="GK8" s="293">
        <v>0</v>
      </c>
      <c r="GL8" s="293">
        <v>0</v>
      </c>
      <c r="GM8" s="293">
        <v>0</v>
      </c>
      <c r="GN8" s="293">
        <v>0</v>
      </c>
      <c r="GO8" s="293">
        <v>0</v>
      </c>
      <c r="GP8" s="293">
        <v>0</v>
      </c>
      <c r="GQ8" s="293">
        <v>0</v>
      </c>
      <c r="GR8" s="293">
        <v>0</v>
      </c>
      <c r="GS8" s="293">
        <v>0</v>
      </c>
      <c r="GT8" s="293">
        <v>0</v>
      </c>
      <c r="GU8" s="293">
        <v>0</v>
      </c>
      <c r="GV8" s="293">
        <v>0</v>
      </c>
      <c r="GW8" s="293">
        <v>0</v>
      </c>
      <c r="GX8" s="293">
        <v>0</v>
      </c>
      <c r="GY8" s="293">
        <v>0</v>
      </c>
      <c r="GZ8" s="293">
        <v>0</v>
      </c>
      <c r="HA8" s="293">
        <v>0</v>
      </c>
      <c r="HB8" s="293">
        <v>0</v>
      </c>
      <c r="HC8" s="293">
        <v>0</v>
      </c>
      <c r="HD8" s="293">
        <v>0</v>
      </c>
      <c r="HE8" s="293">
        <v>0</v>
      </c>
      <c r="HF8" s="293">
        <v>0</v>
      </c>
      <c r="HG8" s="293">
        <v>0</v>
      </c>
      <c r="HH8" s="293">
        <v>0</v>
      </c>
      <c r="HI8" s="293">
        <v>0</v>
      </c>
      <c r="HJ8" s="134">
        <v>0</v>
      </c>
      <c r="HK8" s="134">
        <v>0</v>
      </c>
      <c r="HL8" s="134">
        <v>25.242963523917709</v>
      </c>
      <c r="HM8" s="146">
        <v>127.043991915399</v>
      </c>
      <c r="HN8" s="146">
        <v>122.709815037585</v>
      </c>
      <c r="HO8" s="369">
        <v>0.18975332068311199</v>
      </c>
      <c r="HP8" s="368">
        <v>0</v>
      </c>
      <c r="HQ8" s="369">
        <v>8.3333333333333304</v>
      </c>
      <c r="HR8" s="368">
        <v>0</v>
      </c>
      <c r="HS8" s="134">
        <v>58.3333333333333</v>
      </c>
      <c r="HT8" s="134">
        <v>93.75</v>
      </c>
      <c r="HU8" s="134">
        <v>2.2770398481973402</v>
      </c>
      <c r="HV8" s="134">
        <v>2.1947873799725599</v>
      </c>
      <c r="HW8" s="134">
        <v>5.0742574257425703</v>
      </c>
      <c r="HX8" s="134">
        <v>8.3193629505448392</v>
      </c>
      <c r="HY8" s="146">
        <v>112.64145642397023</v>
      </c>
      <c r="HZ8" s="146">
        <v>120.934019881696</v>
      </c>
      <c r="IA8" s="386">
        <v>0</v>
      </c>
      <c r="IB8" s="386">
        <v>1</v>
      </c>
      <c r="IC8" s="369">
        <v>0</v>
      </c>
      <c r="ID8" s="369">
        <v>0.11904761904761905</v>
      </c>
      <c r="IE8" s="369">
        <v>0</v>
      </c>
      <c r="IF8" s="369">
        <v>1.4705882352941175</v>
      </c>
      <c r="IG8" s="146">
        <v>60.9375</v>
      </c>
      <c r="IH8" s="146">
        <v>76.470588235294116</v>
      </c>
      <c r="II8" s="146">
        <v>10.223642172523961</v>
      </c>
      <c r="IJ8" s="146">
        <v>8.0952380952380949</v>
      </c>
      <c r="IK8" s="146">
        <v>6.7656765676567661</v>
      </c>
      <c r="IL8" s="146">
        <v>9.8700754400670583</v>
      </c>
      <c r="IM8" s="148">
        <v>99.581422202706406</v>
      </c>
      <c r="IN8" s="137">
        <v>109.04178979073585</v>
      </c>
      <c r="IO8" s="369">
        <v>0</v>
      </c>
      <c r="IP8" s="369">
        <v>0.150375939849624</v>
      </c>
      <c r="IQ8" s="369">
        <v>0</v>
      </c>
      <c r="IR8" s="369">
        <v>2</v>
      </c>
      <c r="IS8" s="146">
        <v>92.1875</v>
      </c>
      <c r="IT8" s="146">
        <v>96</v>
      </c>
      <c r="IU8" s="146">
        <v>11.1111111111111</v>
      </c>
      <c r="IV8" s="146">
        <v>7.5187969924812004</v>
      </c>
      <c r="IW8" s="146">
        <v>14.2181495713863</v>
      </c>
      <c r="IX8" s="146">
        <v>15.5510675129833</v>
      </c>
      <c r="IY8" s="341">
        <v>1</v>
      </c>
      <c r="IZ8" s="369">
        <v>0.140646976090014</v>
      </c>
      <c r="JA8" s="369">
        <v>6.25</v>
      </c>
      <c r="JB8" s="369">
        <v>81.25</v>
      </c>
      <c r="JC8" s="369">
        <v>2.2503516174402201</v>
      </c>
      <c r="JD8" s="146">
        <v>13.264878457669701</v>
      </c>
    </row>
    <row r="9" spans="1:264" ht="18" customHeight="1">
      <c r="A9" s="280"/>
      <c r="B9" s="281" t="s">
        <v>87</v>
      </c>
      <c r="C9" s="281" t="s">
        <v>87</v>
      </c>
      <c r="D9" s="282" t="s">
        <v>1746</v>
      </c>
      <c r="E9" s="283" t="s">
        <v>1248</v>
      </c>
      <c r="F9" s="282" t="s">
        <v>119</v>
      </c>
      <c r="G9" s="283" t="s">
        <v>0</v>
      </c>
      <c r="H9" s="284" t="s">
        <v>87</v>
      </c>
      <c r="I9" s="284" t="s">
        <v>87</v>
      </c>
      <c r="J9" s="284" t="s">
        <v>87</v>
      </c>
      <c r="K9" s="284" t="s">
        <v>87</v>
      </c>
      <c r="L9" s="284" t="s">
        <v>87</v>
      </c>
      <c r="M9" s="285">
        <v>37279</v>
      </c>
      <c r="N9" s="284" t="s">
        <v>87</v>
      </c>
      <c r="O9" s="284" t="s">
        <v>87</v>
      </c>
      <c r="P9" s="284" t="s">
        <v>87</v>
      </c>
      <c r="Q9" s="284" t="s">
        <v>87</v>
      </c>
      <c r="R9" s="286">
        <v>113.98881038298477</v>
      </c>
      <c r="S9" s="286">
        <v>108.08911887915001</v>
      </c>
      <c r="T9" s="287">
        <v>64.060314300885523</v>
      </c>
      <c r="U9" s="292">
        <v>24.546698315930144</v>
      </c>
      <c r="V9" s="286">
        <v>7.0469798657718119</v>
      </c>
      <c r="W9" s="286">
        <v>2.348993288590604</v>
      </c>
      <c r="X9" s="286">
        <v>9.3959731543624159</v>
      </c>
      <c r="Y9" s="284" t="s">
        <v>87</v>
      </c>
      <c r="Z9" s="284" t="s">
        <v>87</v>
      </c>
      <c r="AA9" s="284" t="s">
        <v>87</v>
      </c>
      <c r="AB9" s="284" t="s">
        <v>87</v>
      </c>
      <c r="AC9" s="284" t="s">
        <v>87</v>
      </c>
      <c r="AD9" s="284" t="s">
        <v>87</v>
      </c>
      <c r="AE9" s="284" t="s">
        <v>87</v>
      </c>
      <c r="AF9" s="284" t="s">
        <v>87</v>
      </c>
      <c r="AG9" s="284" t="s">
        <v>87</v>
      </c>
      <c r="AH9" s="284" t="s">
        <v>87</v>
      </c>
      <c r="AI9" s="284" t="s">
        <v>87</v>
      </c>
      <c r="AJ9" s="284" t="s">
        <v>87</v>
      </c>
      <c r="AK9" s="284" t="s">
        <v>87</v>
      </c>
      <c r="AL9" s="284" t="s">
        <v>87</v>
      </c>
      <c r="AM9" s="284" t="s">
        <v>87</v>
      </c>
      <c r="AN9" s="284" t="s">
        <v>87</v>
      </c>
      <c r="AO9" s="284" t="s">
        <v>87</v>
      </c>
      <c r="AP9" s="284" t="s">
        <v>87</v>
      </c>
      <c r="AQ9" s="284" t="s">
        <v>87</v>
      </c>
      <c r="AR9" s="284" t="s">
        <v>87</v>
      </c>
      <c r="AS9" s="284" t="s">
        <v>87</v>
      </c>
      <c r="AT9" s="284" t="s">
        <v>87</v>
      </c>
      <c r="AU9" s="284" t="s">
        <v>87</v>
      </c>
      <c r="AV9" s="284" t="s">
        <v>87</v>
      </c>
      <c r="AW9" s="288" t="s">
        <v>87</v>
      </c>
      <c r="AX9" s="288" t="s">
        <v>87</v>
      </c>
      <c r="AY9" s="288" t="s">
        <v>87</v>
      </c>
      <c r="AZ9" s="288" t="s">
        <v>87</v>
      </c>
      <c r="BA9" s="288" t="s">
        <v>87</v>
      </c>
      <c r="BB9" s="287">
        <v>7</v>
      </c>
      <c r="BC9" s="287">
        <v>6</v>
      </c>
      <c r="BD9" s="289" t="s">
        <v>88</v>
      </c>
      <c r="BE9" s="289" t="s">
        <v>88</v>
      </c>
      <c r="BF9" s="289" t="s">
        <v>88</v>
      </c>
      <c r="BG9" s="287">
        <v>0</v>
      </c>
      <c r="BH9" s="286">
        <v>0</v>
      </c>
      <c r="BI9" s="287">
        <v>11</v>
      </c>
      <c r="BJ9" s="286">
        <v>29.507229271171436</v>
      </c>
      <c r="BK9" s="287">
        <v>0</v>
      </c>
      <c r="BL9" s="286">
        <v>0</v>
      </c>
      <c r="BM9" s="287">
        <v>0</v>
      </c>
      <c r="BN9" s="290">
        <v>0</v>
      </c>
      <c r="BO9" s="291">
        <v>0</v>
      </c>
      <c r="BP9" s="290">
        <v>0</v>
      </c>
      <c r="BQ9" s="287">
        <v>0</v>
      </c>
      <c r="BR9" s="290">
        <v>0</v>
      </c>
      <c r="BS9" s="287">
        <v>0</v>
      </c>
      <c r="BT9" s="290">
        <v>0</v>
      </c>
      <c r="BU9" s="287">
        <v>0</v>
      </c>
      <c r="BV9" s="290">
        <v>0</v>
      </c>
      <c r="BW9" s="287">
        <v>0</v>
      </c>
      <c r="BX9" s="290">
        <v>0</v>
      </c>
      <c r="BY9" s="292">
        <v>0</v>
      </c>
      <c r="BZ9" s="293">
        <v>0</v>
      </c>
      <c r="CA9" s="292">
        <v>0</v>
      </c>
      <c r="CB9" s="293">
        <v>0</v>
      </c>
      <c r="CC9" s="292">
        <v>0</v>
      </c>
      <c r="CD9" s="293">
        <v>0</v>
      </c>
      <c r="CE9" s="292">
        <v>0</v>
      </c>
      <c r="CF9" s="293">
        <v>0</v>
      </c>
      <c r="CG9" s="287">
        <v>29</v>
      </c>
      <c r="CH9" s="290">
        <v>77.791786260361064</v>
      </c>
      <c r="CI9" s="287">
        <v>30</v>
      </c>
      <c r="CJ9" s="290">
        <v>80.474261648649374</v>
      </c>
      <c r="CK9" s="287">
        <v>0</v>
      </c>
      <c r="CL9" s="290">
        <v>0</v>
      </c>
      <c r="CM9" s="292">
        <v>0</v>
      </c>
      <c r="CN9" s="296">
        <v>0</v>
      </c>
      <c r="CO9" s="287">
        <v>4</v>
      </c>
      <c r="CP9" s="290">
        <v>10.729901553153249</v>
      </c>
      <c r="CQ9" s="292">
        <v>0</v>
      </c>
      <c r="CR9" s="293">
        <v>0</v>
      </c>
      <c r="CS9" s="292">
        <v>0</v>
      </c>
      <c r="CT9" s="293">
        <v>0</v>
      </c>
      <c r="CU9" s="292">
        <v>0</v>
      </c>
      <c r="CV9" s="293">
        <v>0</v>
      </c>
      <c r="CW9" s="292">
        <v>0</v>
      </c>
      <c r="CX9" s="293">
        <v>0</v>
      </c>
      <c r="CY9" s="292">
        <v>0</v>
      </c>
      <c r="CZ9" s="293">
        <v>0</v>
      </c>
      <c r="DA9" s="292">
        <v>0</v>
      </c>
      <c r="DB9" s="293">
        <v>0</v>
      </c>
      <c r="DC9" s="292">
        <v>0</v>
      </c>
      <c r="DD9" s="292">
        <v>0</v>
      </c>
      <c r="DE9" s="292">
        <v>0</v>
      </c>
      <c r="DF9" s="292">
        <v>0</v>
      </c>
      <c r="DG9" s="292">
        <v>0</v>
      </c>
      <c r="DH9" s="292">
        <v>0</v>
      </c>
      <c r="DI9" s="292">
        <v>0</v>
      </c>
      <c r="DJ9" s="292">
        <v>0</v>
      </c>
      <c r="DK9" s="292">
        <v>0</v>
      </c>
      <c r="DL9" s="292">
        <v>0</v>
      </c>
      <c r="DM9" s="292">
        <v>0</v>
      </c>
      <c r="DN9" s="292">
        <v>0</v>
      </c>
      <c r="DO9" s="292">
        <v>0</v>
      </c>
      <c r="DP9" s="292">
        <v>0</v>
      </c>
      <c r="DQ9" s="292">
        <v>0</v>
      </c>
      <c r="DR9" s="292">
        <v>0</v>
      </c>
      <c r="DS9" s="292">
        <v>0</v>
      </c>
      <c r="DT9" s="292">
        <v>0</v>
      </c>
      <c r="DU9" s="292">
        <v>0</v>
      </c>
      <c r="DV9" s="292">
        <v>0</v>
      </c>
      <c r="DW9" s="292">
        <v>0</v>
      </c>
      <c r="DX9" s="292">
        <v>0</v>
      </c>
      <c r="DY9" s="292">
        <v>0</v>
      </c>
      <c r="DZ9" s="292">
        <v>0</v>
      </c>
      <c r="EA9" s="292">
        <v>0</v>
      </c>
      <c r="EB9" s="293">
        <v>0</v>
      </c>
      <c r="EC9" s="292">
        <v>0</v>
      </c>
      <c r="ED9" s="292">
        <v>0</v>
      </c>
      <c r="EE9" s="292">
        <v>0</v>
      </c>
      <c r="EF9" s="293">
        <v>0</v>
      </c>
      <c r="EG9" s="292">
        <v>0</v>
      </c>
      <c r="EH9" s="292">
        <v>0</v>
      </c>
      <c r="EI9" s="292">
        <v>0</v>
      </c>
      <c r="EJ9" s="292">
        <v>0</v>
      </c>
      <c r="EK9" s="292">
        <v>0</v>
      </c>
      <c r="EL9" s="292">
        <v>0</v>
      </c>
      <c r="EM9" s="292">
        <v>0</v>
      </c>
      <c r="EN9" s="292">
        <v>0</v>
      </c>
      <c r="EO9" s="292">
        <v>0</v>
      </c>
      <c r="EP9" s="292">
        <v>0</v>
      </c>
      <c r="EQ9" s="292">
        <v>0</v>
      </c>
      <c r="ER9" s="292">
        <v>0</v>
      </c>
      <c r="ES9" s="292">
        <v>0</v>
      </c>
      <c r="ET9" s="292">
        <v>0</v>
      </c>
      <c r="EU9" s="292">
        <v>0</v>
      </c>
      <c r="EV9" s="292">
        <v>0</v>
      </c>
      <c r="EW9" s="292">
        <v>0</v>
      </c>
      <c r="EX9" s="292">
        <v>0</v>
      </c>
      <c r="EY9" s="292">
        <v>0</v>
      </c>
      <c r="EZ9" s="292">
        <v>0</v>
      </c>
      <c r="FA9" s="292">
        <v>0</v>
      </c>
      <c r="FB9" s="292">
        <v>0</v>
      </c>
      <c r="FC9" s="292">
        <v>0</v>
      </c>
      <c r="FD9" s="292">
        <v>0</v>
      </c>
      <c r="FE9" s="292">
        <v>0</v>
      </c>
      <c r="FF9" s="292">
        <v>0</v>
      </c>
      <c r="FG9" s="292">
        <v>0</v>
      </c>
      <c r="FH9" s="292">
        <v>0</v>
      </c>
      <c r="FI9" s="292">
        <v>0</v>
      </c>
      <c r="FJ9" s="292">
        <v>0</v>
      </c>
      <c r="FK9" s="297">
        <v>0</v>
      </c>
      <c r="FL9" s="293">
        <v>0</v>
      </c>
      <c r="FM9" s="297">
        <v>0</v>
      </c>
      <c r="FN9" s="293">
        <v>0</v>
      </c>
      <c r="FO9" s="297">
        <v>0</v>
      </c>
      <c r="FP9" s="293">
        <v>0</v>
      </c>
      <c r="FQ9" s="283">
        <v>0</v>
      </c>
      <c r="FR9" s="294">
        <v>0</v>
      </c>
      <c r="FS9" s="283">
        <v>0</v>
      </c>
      <c r="FT9" s="294">
        <v>0</v>
      </c>
      <c r="FU9" s="297">
        <v>0</v>
      </c>
      <c r="FV9" s="293">
        <v>0</v>
      </c>
      <c r="FW9" s="295">
        <v>0</v>
      </c>
      <c r="FX9" s="295">
        <v>0</v>
      </c>
      <c r="FY9" s="295">
        <v>0</v>
      </c>
      <c r="FZ9" s="295">
        <v>0</v>
      </c>
      <c r="GA9" s="295">
        <v>0</v>
      </c>
      <c r="GB9" s="292">
        <v>0</v>
      </c>
      <c r="GC9" s="292">
        <v>0</v>
      </c>
      <c r="GD9" s="292">
        <v>0</v>
      </c>
      <c r="GE9" s="292">
        <v>0</v>
      </c>
      <c r="GF9" s="292">
        <v>0</v>
      </c>
      <c r="GG9" s="293">
        <v>0</v>
      </c>
      <c r="GH9" s="293">
        <v>0</v>
      </c>
      <c r="GI9" s="293">
        <v>0</v>
      </c>
      <c r="GJ9" s="293">
        <v>0</v>
      </c>
      <c r="GK9" s="293">
        <v>0</v>
      </c>
      <c r="GL9" s="293">
        <v>0</v>
      </c>
      <c r="GM9" s="293">
        <v>0</v>
      </c>
      <c r="GN9" s="293">
        <v>0</v>
      </c>
      <c r="GO9" s="293">
        <v>0</v>
      </c>
      <c r="GP9" s="293">
        <v>0</v>
      </c>
      <c r="GQ9" s="293">
        <v>0</v>
      </c>
      <c r="GR9" s="293">
        <v>0</v>
      </c>
      <c r="GS9" s="293">
        <v>0</v>
      </c>
      <c r="GT9" s="293">
        <v>0</v>
      </c>
      <c r="GU9" s="293">
        <v>0</v>
      </c>
      <c r="GV9" s="293">
        <v>0</v>
      </c>
      <c r="GW9" s="293">
        <v>0</v>
      </c>
      <c r="GX9" s="293">
        <v>0</v>
      </c>
      <c r="GY9" s="293">
        <v>0</v>
      </c>
      <c r="GZ9" s="293">
        <v>0</v>
      </c>
      <c r="HA9" s="293">
        <v>0</v>
      </c>
      <c r="HB9" s="293">
        <v>0</v>
      </c>
      <c r="HC9" s="293">
        <v>0</v>
      </c>
      <c r="HD9" s="293">
        <v>0</v>
      </c>
      <c r="HE9" s="293">
        <v>0</v>
      </c>
      <c r="HF9" s="293">
        <v>0</v>
      </c>
      <c r="HG9" s="293">
        <v>0</v>
      </c>
      <c r="HH9" s="293">
        <v>0</v>
      </c>
      <c r="HI9" s="293">
        <v>0</v>
      </c>
      <c r="HJ9" s="134">
        <v>0</v>
      </c>
      <c r="HK9" s="134">
        <v>0</v>
      </c>
      <c r="HL9" s="134">
        <v>20.655060489820006</v>
      </c>
      <c r="HM9" s="146">
        <v>125.810331597242</v>
      </c>
      <c r="HN9" s="146">
        <v>111.89800811918001</v>
      </c>
      <c r="HO9" s="369">
        <v>0.17050298380221701</v>
      </c>
      <c r="HP9" s="369">
        <v>6.8681318681318701E-2</v>
      </c>
      <c r="HQ9" s="369">
        <v>9.5238095238095202</v>
      </c>
      <c r="HR9" s="369">
        <v>7.6923076923076898</v>
      </c>
      <c r="HS9" s="134">
        <v>95.238095238095198</v>
      </c>
      <c r="HT9" s="134">
        <v>92.307692307692307</v>
      </c>
      <c r="HU9" s="134">
        <v>1.79028132992327</v>
      </c>
      <c r="HV9" s="134">
        <v>0.89285714285714302</v>
      </c>
      <c r="HW9" s="134">
        <v>8.2308420056764398</v>
      </c>
      <c r="HX9" s="134">
        <v>10.6455575269551</v>
      </c>
      <c r="HY9" s="146">
        <v>107.43915840044016</v>
      </c>
      <c r="HZ9" s="146">
        <v>123.703736087762</v>
      </c>
      <c r="IA9" s="386">
        <v>2</v>
      </c>
      <c r="IB9" s="386">
        <v>3</v>
      </c>
      <c r="IC9" s="369">
        <v>0.22172949002217296</v>
      </c>
      <c r="ID9" s="369">
        <v>0.24834437086092717</v>
      </c>
      <c r="IE9" s="369">
        <v>2.5</v>
      </c>
      <c r="IF9" s="369">
        <v>3.75</v>
      </c>
      <c r="IG9" s="146">
        <v>80</v>
      </c>
      <c r="IH9" s="146">
        <v>77.5</v>
      </c>
      <c r="II9" s="146">
        <v>8.8691796008869179</v>
      </c>
      <c r="IJ9" s="146">
        <v>6.6225165562913908</v>
      </c>
      <c r="IK9" s="146">
        <v>7.2847682119205297</v>
      </c>
      <c r="IL9" s="146">
        <v>10.345298212092262</v>
      </c>
      <c r="IM9" s="148">
        <v>105.87636668771488</v>
      </c>
      <c r="IN9" s="137">
        <v>100.92538017514529</v>
      </c>
      <c r="IO9" s="369">
        <v>0.41208791208791201</v>
      </c>
      <c r="IP9" s="369">
        <v>0</v>
      </c>
      <c r="IQ9" s="369">
        <v>7.5</v>
      </c>
      <c r="IR9" s="369">
        <v>0</v>
      </c>
      <c r="IS9" s="146">
        <v>75</v>
      </c>
      <c r="IT9" s="146">
        <v>74.285714285714306</v>
      </c>
      <c r="IU9" s="146">
        <v>5.4945054945054901</v>
      </c>
      <c r="IV9" s="146">
        <v>3.9193729003359499</v>
      </c>
      <c r="IW9" s="146">
        <v>13.545507471375901</v>
      </c>
      <c r="IX9" s="146">
        <v>14.2511177347243</v>
      </c>
      <c r="IY9" s="341">
        <v>2</v>
      </c>
      <c r="IZ9" s="369">
        <v>0.212539851222104</v>
      </c>
      <c r="JA9" s="369">
        <v>5.8823529411764701</v>
      </c>
      <c r="JB9" s="369">
        <v>97.058823529411796</v>
      </c>
      <c r="JC9" s="369">
        <v>3.6131774707757698</v>
      </c>
      <c r="JD9" s="146">
        <v>10.536372321550401</v>
      </c>
    </row>
    <row r="10" spans="1:264" ht="18" customHeight="1">
      <c r="A10" s="280"/>
      <c r="B10" s="281" t="s">
        <v>87</v>
      </c>
      <c r="C10" s="281" t="s">
        <v>87</v>
      </c>
      <c r="D10" s="282" t="s">
        <v>1747</v>
      </c>
      <c r="E10" s="283" t="s">
        <v>1249</v>
      </c>
      <c r="F10" s="282" t="s">
        <v>119</v>
      </c>
      <c r="G10" s="283" t="s">
        <v>0</v>
      </c>
      <c r="H10" s="284" t="s">
        <v>87</v>
      </c>
      <c r="I10" s="284" t="s">
        <v>87</v>
      </c>
      <c r="J10" s="284" t="s">
        <v>87</v>
      </c>
      <c r="K10" s="284" t="s">
        <v>87</v>
      </c>
      <c r="L10" s="284" t="s">
        <v>87</v>
      </c>
      <c r="M10" s="285">
        <v>2375449</v>
      </c>
      <c r="N10" s="284" t="s">
        <v>87</v>
      </c>
      <c r="O10" s="284" t="s">
        <v>87</v>
      </c>
      <c r="P10" s="284" t="s">
        <v>87</v>
      </c>
      <c r="Q10" s="284" t="s">
        <v>87</v>
      </c>
      <c r="R10" s="286">
        <v>107.07109985784359</v>
      </c>
      <c r="S10" s="286">
        <v>111.1178304177224</v>
      </c>
      <c r="T10" s="287">
        <v>1336.3429143198773</v>
      </c>
      <c r="U10" s="287">
        <v>1516.0246186957793</v>
      </c>
      <c r="V10" s="286">
        <v>10.700025486364794</v>
      </c>
      <c r="W10" s="286">
        <v>3.4831365219607511</v>
      </c>
      <c r="X10" s="286">
        <v>14.183162008325546</v>
      </c>
      <c r="Y10" s="284" t="s">
        <v>87</v>
      </c>
      <c r="Z10" s="284" t="s">
        <v>87</v>
      </c>
      <c r="AA10" s="284" t="s">
        <v>87</v>
      </c>
      <c r="AB10" s="284" t="s">
        <v>87</v>
      </c>
      <c r="AC10" s="284" t="s">
        <v>87</v>
      </c>
      <c r="AD10" s="284" t="s">
        <v>87</v>
      </c>
      <c r="AE10" s="284" t="s">
        <v>87</v>
      </c>
      <c r="AF10" s="284" t="s">
        <v>87</v>
      </c>
      <c r="AG10" s="284" t="s">
        <v>87</v>
      </c>
      <c r="AH10" s="284" t="s">
        <v>87</v>
      </c>
      <c r="AI10" s="284" t="s">
        <v>87</v>
      </c>
      <c r="AJ10" s="284" t="s">
        <v>87</v>
      </c>
      <c r="AK10" s="284" t="s">
        <v>87</v>
      </c>
      <c r="AL10" s="284" t="s">
        <v>87</v>
      </c>
      <c r="AM10" s="284" t="s">
        <v>87</v>
      </c>
      <c r="AN10" s="284" t="s">
        <v>87</v>
      </c>
      <c r="AO10" s="284" t="s">
        <v>87</v>
      </c>
      <c r="AP10" s="284" t="s">
        <v>87</v>
      </c>
      <c r="AQ10" s="284" t="s">
        <v>87</v>
      </c>
      <c r="AR10" s="284" t="s">
        <v>87</v>
      </c>
      <c r="AS10" s="284" t="s">
        <v>87</v>
      </c>
      <c r="AT10" s="284" t="s">
        <v>87</v>
      </c>
      <c r="AU10" s="284" t="s">
        <v>87</v>
      </c>
      <c r="AV10" s="284" t="s">
        <v>87</v>
      </c>
      <c r="AW10" s="288" t="s">
        <v>87</v>
      </c>
      <c r="AX10" s="288" t="s">
        <v>87</v>
      </c>
      <c r="AY10" s="288" t="s">
        <v>87</v>
      </c>
      <c r="AZ10" s="288" t="s">
        <v>87</v>
      </c>
      <c r="BA10" s="288" t="s">
        <v>87</v>
      </c>
      <c r="BB10" s="287">
        <v>162</v>
      </c>
      <c r="BC10" s="287">
        <v>313</v>
      </c>
      <c r="BD10" s="289" t="s">
        <v>88</v>
      </c>
      <c r="BE10" s="289" t="s">
        <v>88</v>
      </c>
      <c r="BF10" s="289" t="s">
        <v>88</v>
      </c>
      <c r="BG10" s="287">
        <v>780</v>
      </c>
      <c r="BH10" s="286">
        <v>32.83589755031575</v>
      </c>
      <c r="BI10" s="287">
        <v>4699</v>
      </c>
      <c r="BJ10" s="286">
        <v>197.81523408837657</v>
      </c>
      <c r="BK10" s="287">
        <v>83</v>
      </c>
      <c r="BL10" s="286">
        <v>3.4940762777900094</v>
      </c>
      <c r="BM10" s="287">
        <v>247</v>
      </c>
      <c r="BN10" s="290">
        <v>10.398034224266654</v>
      </c>
      <c r="BO10" s="291">
        <v>2580</v>
      </c>
      <c r="BP10" s="290">
        <v>108.61104574335209</v>
      </c>
      <c r="BQ10" s="287">
        <v>47</v>
      </c>
      <c r="BR10" s="290">
        <v>1.9785733139292823</v>
      </c>
      <c r="BS10" s="287">
        <v>723</v>
      </c>
      <c r="BT10" s="290">
        <v>30.436351190869598</v>
      </c>
      <c r="BU10" s="287">
        <v>0</v>
      </c>
      <c r="BV10" s="290">
        <v>0</v>
      </c>
      <c r="BW10" s="287">
        <v>980</v>
      </c>
      <c r="BX10" s="290">
        <v>41.25535846065312</v>
      </c>
      <c r="BY10" s="287">
        <v>62</v>
      </c>
      <c r="BZ10" s="290">
        <v>2.6100328822045853</v>
      </c>
      <c r="CA10" s="287">
        <v>4980</v>
      </c>
      <c r="CB10" s="290">
        <v>209.64457666740057</v>
      </c>
      <c r="CC10" s="287">
        <v>7321</v>
      </c>
      <c r="CD10" s="290">
        <v>308.19436662289951</v>
      </c>
      <c r="CE10" s="287">
        <v>1432</v>
      </c>
      <c r="CF10" s="290">
        <v>60.28334011801558</v>
      </c>
      <c r="CG10" s="287">
        <v>3237</v>
      </c>
      <c r="CH10" s="290">
        <v>136.26897483381035</v>
      </c>
      <c r="CI10" s="287">
        <v>8107</v>
      </c>
      <c r="CJ10" s="290">
        <v>341.28284800052535</v>
      </c>
      <c r="CK10" s="287">
        <v>2544</v>
      </c>
      <c r="CL10" s="290">
        <v>107.09554277949138</v>
      </c>
      <c r="CM10" s="287">
        <v>9243</v>
      </c>
      <c r="CN10" s="294">
        <v>389.10538597124167</v>
      </c>
      <c r="CO10" s="287">
        <v>1431</v>
      </c>
      <c r="CP10" s="290">
        <v>60.241242813463892</v>
      </c>
      <c r="CQ10" s="287">
        <v>129</v>
      </c>
      <c r="CR10" s="290">
        <v>5.4305522871676049</v>
      </c>
      <c r="CS10" s="287">
        <v>462</v>
      </c>
      <c r="CT10" s="290">
        <v>19.44895470287933</v>
      </c>
      <c r="CU10" s="287">
        <v>515</v>
      </c>
      <c r="CV10" s="290">
        <v>21.680111844118734</v>
      </c>
      <c r="CW10" s="287">
        <v>3956</v>
      </c>
      <c r="CX10" s="290">
        <v>166.53693680647322</v>
      </c>
      <c r="CY10" s="287">
        <v>3828</v>
      </c>
      <c r="CZ10" s="290">
        <v>161.14848182385731</v>
      </c>
      <c r="DA10" s="287">
        <v>58</v>
      </c>
      <c r="DB10" s="290">
        <v>2.4416436639978381</v>
      </c>
      <c r="DC10" s="287">
        <v>99</v>
      </c>
      <c r="DD10" s="287">
        <v>27907</v>
      </c>
      <c r="DE10" s="287">
        <v>5266</v>
      </c>
      <c r="DF10" s="287">
        <v>79444</v>
      </c>
      <c r="DG10" s="287">
        <v>21064</v>
      </c>
      <c r="DH10" s="287">
        <v>3236</v>
      </c>
      <c r="DI10" s="287">
        <v>618</v>
      </c>
      <c r="DJ10" s="287">
        <v>1183</v>
      </c>
      <c r="DK10" s="287">
        <v>1148</v>
      </c>
      <c r="DL10" s="287">
        <v>1262</v>
      </c>
      <c r="DM10" s="287">
        <v>792</v>
      </c>
      <c r="DN10" s="287">
        <v>8787</v>
      </c>
      <c r="DO10" s="287">
        <v>372</v>
      </c>
      <c r="DP10" s="287">
        <v>366</v>
      </c>
      <c r="DQ10" s="287">
        <v>48</v>
      </c>
      <c r="DR10" s="287">
        <v>0</v>
      </c>
      <c r="DS10" s="287">
        <v>429</v>
      </c>
      <c r="DT10" s="287">
        <v>74012</v>
      </c>
      <c r="DU10" s="287">
        <v>65964</v>
      </c>
      <c r="DV10" s="287">
        <v>37553</v>
      </c>
      <c r="DW10" s="287">
        <v>40444</v>
      </c>
      <c r="DX10" s="287">
        <v>5225</v>
      </c>
      <c r="DY10" s="287">
        <v>4833</v>
      </c>
      <c r="DZ10" s="287">
        <v>47743</v>
      </c>
      <c r="EA10" s="287">
        <v>104156</v>
      </c>
      <c r="EB10" s="290">
        <v>33.014900725834302</v>
      </c>
      <c r="EC10" s="287">
        <v>1579</v>
      </c>
      <c r="ED10" s="287">
        <v>36028</v>
      </c>
      <c r="EE10" s="287">
        <v>11465</v>
      </c>
      <c r="EF10" s="290">
        <v>31.822471411124681</v>
      </c>
      <c r="EG10" s="287">
        <v>1590</v>
      </c>
      <c r="EH10" s="287">
        <v>1378</v>
      </c>
      <c r="EI10" s="287">
        <v>747</v>
      </c>
      <c r="EJ10" s="287">
        <v>629</v>
      </c>
      <c r="EK10" s="287">
        <v>4169</v>
      </c>
      <c r="EL10" s="287">
        <v>17</v>
      </c>
      <c r="EM10" s="287">
        <v>225</v>
      </c>
      <c r="EN10" s="287">
        <v>103</v>
      </c>
      <c r="EO10" s="287">
        <v>329</v>
      </c>
      <c r="EP10" s="287">
        <v>201</v>
      </c>
      <c r="EQ10" s="287">
        <v>307</v>
      </c>
      <c r="ER10" s="287">
        <v>0</v>
      </c>
      <c r="ES10" s="287">
        <v>4</v>
      </c>
      <c r="ET10" s="287">
        <v>46</v>
      </c>
      <c r="EU10" s="287">
        <v>2</v>
      </c>
      <c r="EV10" s="287">
        <v>33119</v>
      </c>
      <c r="EW10" s="287">
        <v>229</v>
      </c>
      <c r="EX10" s="287">
        <v>484</v>
      </c>
      <c r="EY10" s="287">
        <v>5245</v>
      </c>
      <c r="EZ10" s="287">
        <v>112</v>
      </c>
      <c r="FA10" s="287">
        <v>226</v>
      </c>
      <c r="FB10" s="287">
        <v>26</v>
      </c>
      <c r="FC10" s="287">
        <v>127</v>
      </c>
      <c r="FD10" s="287">
        <v>94</v>
      </c>
      <c r="FE10" s="287">
        <v>28</v>
      </c>
      <c r="FF10" s="287">
        <v>437</v>
      </c>
      <c r="FG10" s="287">
        <v>2626</v>
      </c>
      <c r="FH10" s="287">
        <v>3071</v>
      </c>
      <c r="FI10" s="287">
        <v>1660</v>
      </c>
      <c r="FJ10" s="287">
        <v>24443</v>
      </c>
      <c r="FK10" s="291">
        <v>115</v>
      </c>
      <c r="FL10" s="290">
        <v>4.8411900234439891</v>
      </c>
      <c r="FM10" s="291">
        <v>44</v>
      </c>
      <c r="FN10" s="290">
        <v>1.8522814002742218</v>
      </c>
      <c r="FO10" s="291">
        <v>42</v>
      </c>
      <c r="FP10" s="290">
        <v>1.7680867911708482</v>
      </c>
      <c r="FQ10" s="283">
        <v>19</v>
      </c>
      <c r="FR10" s="294">
        <v>0.79984878648205027</v>
      </c>
      <c r="FS10" s="283">
        <v>4</v>
      </c>
      <c r="FT10" s="294">
        <v>0.16838921820674743</v>
      </c>
      <c r="FU10" s="291">
        <v>308</v>
      </c>
      <c r="FV10" s="290">
        <v>12.965969801919552</v>
      </c>
      <c r="FW10" s="295">
        <v>8</v>
      </c>
      <c r="FX10" s="295">
        <v>1</v>
      </c>
      <c r="FY10" s="295">
        <v>7</v>
      </c>
      <c r="FZ10" s="295">
        <v>0</v>
      </c>
      <c r="GA10" s="295">
        <v>0</v>
      </c>
      <c r="GB10" s="287">
        <v>86398</v>
      </c>
      <c r="GC10" s="287">
        <v>16440</v>
      </c>
      <c r="GD10" s="287">
        <v>27171</v>
      </c>
      <c r="GE10" s="287">
        <v>296</v>
      </c>
      <c r="GF10" s="287">
        <v>267</v>
      </c>
      <c r="GG10" s="290">
        <v>1684.53</v>
      </c>
      <c r="GH10" s="290">
        <v>4707.13</v>
      </c>
      <c r="GI10" s="290">
        <v>262.07</v>
      </c>
      <c r="GJ10" s="290">
        <v>90</v>
      </c>
      <c r="GK10" s="290">
        <v>28</v>
      </c>
      <c r="GL10" s="290">
        <v>33.4</v>
      </c>
      <c r="GM10" s="290">
        <v>53</v>
      </c>
      <c r="GN10" s="290">
        <v>20</v>
      </c>
      <c r="GO10" s="290">
        <v>47</v>
      </c>
      <c r="GP10" s="290">
        <v>105.9</v>
      </c>
      <c r="GQ10" s="290">
        <v>19</v>
      </c>
      <c r="GR10" s="290">
        <v>20</v>
      </c>
      <c r="GS10" s="290">
        <v>2</v>
      </c>
      <c r="GT10" s="290">
        <v>188</v>
      </c>
      <c r="GU10" s="290">
        <v>14</v>
      </c>
      <c r="GV10" s="290">
        <v>23</v>
      </c>
      <c r="GW10" s="290">
        <v>5</v>
      </c>
      <c r="GX10" s="290">
        <v>1</v>
      </c>
      <c r="GY10" s="290">
        <v>15</v>
      </c>
      <c r="GZ10" s="290">
        <v>22</v>
      </c>
      <c r="HA10" s="290">
        <v>3</v>
      </c>
      <c r="HB10" s="290">
        <v>8</v>
      </c>
      <c r="HC10" s="290">
        <v>8</v>
      </c>
      <c r="HD10" s="290">
        <v>15</v>
      </c>
      <c r="HE10" s="290">
        <v>10</v>
      </c>
      <c r="HF10" s="290">
        <v>23</v>
      </c>
      <c r="HG10" s="290">
        <v>15</v>
      </c>
      <c r="HH10" s="290">
        <v>71.23</v>
      </c>
      <c r="HI10" s="290">
        <v>9.82</v>
      </c>
      <c r="HJ10" s="134">
        <v>1.3050164411022926</v>
      </c>
      <c r="HK10" s="134">
        <v>6.6092768146148373</v>
      </c>
      <c r="HL10" s="134">
        <v>46.325136847812779</v>
      </c>
      <c r="HM10" s="146">
        <v>117.877938759142</v>
      </c>
      <c r="HN10" s="146">
        <v>131.861358612608</v>
      </c>
      <c r="HO10" s="368">
        <v>0.14341787439613499</v>
      </c>
      <c r="HP10" s="368">
        <v>9.4602668791077496E-2</v>
      </c>
      <c r="HQ10" s="368">
        <v>2.9096477794793301</v>
      </c>
      <c r="HR10" s="368">
        <v>3.0063291139240498</v>
      </c>
      <c r="HS10" s="134">
        <v>75.344563552833094</v>
      </c>
      <c r="HT10" s="134">
        <v>79.588607594936704</v>
      </c>
      <c r="HU10" s="134">
        <v>4.9290458937198096</v>
      </c>
      <c r="HV10" s="134">
        <v>3.1467835092611001</v>
      </c>
      <c r="HW10" s="134">
        <v>1.32835645741415</v>
      </c>
      <c r="HX10" s="134">
        <v>2.3138897476304998</v>
      </c>
      <c r="HY10" s="146">
        <v>102.33362240666995</v>
      </c>
      <c r="HZ10" s="146">
        <v>111.325413166036</v>
      </c>
      <c r="IA10" s="386">
        <v>112</v>
      </c>
      <c r="IB10" s="386">
        <v>99</v>
      </c>
      <c r="IC10" s="369">
        <v>0.36248300860897148</v>
      </c>
      <c r="ID10" s="369">
        <v>0.17888764410393551</v>
      </c>
      <c r="IE10" s="369">
        <v>3.4599938214396047</v>
      </c>
      <c r="IF10" s="369">
        <v>2.5936599423631126</v>
      </c>
      <c r="IG10" s="146">
        <v>51.034908866234161</v>
      </c>
      <c r="IH10" s="146">
        <v>56.09117107676186</v>
      </c>
      <c r="II10" s="146">
        <v>10.476406239886076</v>
      </c>
      <c r="IJ10" s="146">
        <v>6.8971125004517368</v>
      </c>
      <c r="IK10" s="146">
        <v>2.6268598946291326</v>
      </c>
      <c r="IL10" s="146">
        <v>5.7554119572019937</v>
      </c>
      <c r="IM10" s="148">
        <v>92.521390984576129</v>
      </c>
      <c r="IN10" s="137">
        <v>92.821021729009558</v>
      </c>
      <c r="IO10" s="369">
        <v>0.17160254636036501</v>
      </c>
      <c r="IP10" s="369">
        <v>3.1704653538591601E-2</v>
      </c>
      <c r="IQ10" s="369">
        <v>2.03813280736358</v>
      </c>
      <c r="IR10" s="369">
        <v>0.59016393442622905</v>
      </c>
      <c r="IS10" s="146">
        <v>54.700854700854698</v>
      </c>
      <c r="IT10" s="146">
        <v>56.327868852458998</v>
      </c>
      <c r="IU10" s="146">
        <v>8.4195959036811505</v>
      </c>
      <c r="IV10" s="146">
        <v>5.3721774051502402</v>
      </c>
      <c r="IW10" s="146">
        <v>5.9225077931988999</v>
      </c>
      <c r="IX10" s="146">
        <v>7.2380365852595698</v>
      </c>
      <c r="IY10" s="341">
        <v>162</v>
      </c>
      <c r="IZ10" s="369">
        <v>0.33281972265023102</v>
      </c>
      <c r="JA10" s="369">
        <v>8.3937823834196905</v>
      </c>
      <c r="JB10" s="369">
        <v>73.056994818652896</v>
      </c>
      <c r="JC10" s="369">
        <v>3.9650744735490502</v>
      </c>
      <c r="JD10" s="146">
        <v>7.1761685378855899</v>
      </c>
    </row>
    <row r="11" spans="1:264" ht="18" customHeight="1">
      <c r="A11" s="280"/>
      <c r="B11" s="281" t="s">
        <v>87</v>
      </c>
      <c r="C11" s="281" t="s">
        <v>87</v>
      </c>
      <c r="D11" s="282" t="s">
        <v>1748</v>
      </c>
      <c r="E11" s="283" t="s">
        <v>1250</v>
      </c>
      <c r="F11" s="282" t="s">
        <v>119</v>
      </c>
      <c r="G11" s="283" t="s">
        <v>0</v>
      </c>
      <c r="H11" s="284" t="s">
        <v>87</v>
      </c>
      <c r="I11" s="284" t="s">
        <v>87</v>
      </c>
      <c r="J11" s="284" t="s">
        <v>87</v>
      </c>
      <c r="K11" s="284" t="s">
        <v>87</v>
      </c>
      <c r="L11" s="284" t="s">
        <v>87</v>
      </c>
      <c r="M11" s="285">
        <v>215522</v>
      </c>
      <c r="N11" s="284" t="s">
        <v>87</v>
      </c>
      <c r="O11" s="284" t="s">
        <v>87</v>
      </c>
      <c r="P11" s="284" t="s">
        <v>87</v>
      </c>
      <c r="Q11" s="284" t="s">
        <v>87</v>
      </c>
      <c r="R11" s="286">
        <v>120.87856789829299</v>
      </c>
      <c r="S11" s="286">
        <v>112.87897231964384</v>
      </c>
      <c r="T11" s="287">
        <v>506.07982048124813</v>
      </c>
      <c r="U11" s="287">
        <v>226.93576507086686</v>
      </c>
      <c r="V11" s="286">
        <v>9.6130592503022978</v>
      </c>
      <c r="W11" s="286">
        <v>5.5320435308343407</v>
      </c>
      <c r="X11" s="286">
        <v>15.145102781136638</v>
      </c>
      <c r="Y11" s="284" t="s">
        <v>87</v>
      </c>
      <c r="Z11" s="284" t="s">
        <v>87</v>
      </c>
      <c r="AA11" s="284" t="s">
        <v>87</v>
      </c>
      <c r="AB11" s="284" t="s">
        <v>87</v>
      </c>
      <c r="AC11" s="284" t="s">
        <v>87</v>
      </c>
      <c r="AD11" s="284" t="s">
        <v>87</v>
      </c>
      <c r="AE11" s="284" t="s">
        <v>87</v>
      </c>
      <c r="AF11" s="284" t="s">
        <v>87</v>
      </c>
      <c r="AG11" s="284" t="s">
        <v>87</v>
      </c>
      <c r="AH11" s="284" t="s">
        <v>87</v>
      </c>
      <c r="AI11" s="284" t="s">
        <v>87</v>
      </c>
      <c r="AJ11" s="284" t="s">
        <v>87</v>
      </c>
      <c r="AK11" s="284" t="s">
        <v>87</v>
      </c>
      <c r="AL11" s="284" t="s">
        <v>87</v>
      </c>
      <c r="AM11" s="284" t="s">
        <v>87</v>
      </c>
      <c r="AN11" s="284" t="s">
        <v>87</v>
      </c>
      <c r="AO11" s="284" t="s">
        <v>87</v>
      </c>
      <c r="AP11" s="284" t="s">
        <v>87</v>
      </c>
      <c r="AQ11" s="284" t="s">
        <v>87</v>
      </c>
      <c r="AR11" s="284" t="s">
        <v>87</v>
      </c>
      <c r="AS11" s="284" t="s">
        <v>87</v>
      </c>
      <c r="AT11" s="284" t="s">
        <v>87</v>
      </c>
      <c r="AU11" s="284" t="s">
        <v>87</v>
      </c>
      <c r="AV11" s="284" t="s">
        <v>87</v>
      </c>
      <c r="AW11" s="288" t="s">
        <v>87</v>
      </c>
      <c r="AX11" s="288" t="s">
        <v>87</v>
      </c>
      <c r="AY11" s="288" t="s">
        <v>87</v>
      </c>
      <c r="AZ11" s="288" t="s">
        <v>87</v>
      </c>
      <c r="BA11" s="288" t="s">
        <v>87</v>
      </c>
      <c r="BB11" s="287">
        <v>20</v>
      </c>
      <c r="BC11" s="287">
        <v>71</v>
      </c>
      <c r="BD11" s="289" t="s">
        <v>88</v>
      </c>
      <c r="BE11" s="289" t="s">
        <v>88</v>
      </c>
      <c r="BF11" s="289" t="s">
        <v>88</v>
      </c>
      <c r="BG11" s="287">
        <v>22</v>
      </c>
      <c r="BH11" s="286">
        <v>10.207774612336559</v>
      </c>
      <c r="BI11" s="287">
        <v>251</v>
      </c>
      <c r="BJ11" s="286">
        <v>116.46142853165803</v>
      </c>
      <c r="BK11" s="287">
        <v>0</v>
      </c>
      <c r="BL11" s="286">
        <v>0</v>
      </c>
      <c r="BM11" s="287">
        <v>0</v>
      </c>
      <c r="BN11" s="290">
        <v>0</v>
      </c>
      <c r="BO11" s="291">
        <v>104</v>
      </c>
      <c r="BP11" s="290">
        <v>48.254934531045556</v>
      </c>
      <c r="BQ11" s="287">
        <v>0</v>
      </c>
      <c r="BR11" s="290">
        <v>0</v>
      </c>
      <c r="BS11" s="287">
        <v>65</v>
      </c>
      <c r="BT11" s="290">
        <v>30.159334081903474</v>
      </c>
      <c r="BU11" s="287">
        <v>0</v>
      </c>
      <c r="BV11" s="290">
        <v>0</v>
      </c>
      <c r="BW11" s="287">
        <v>37</v>
      </c>
      <c r="BX11" s="290">
        <v>17.167620938929666</v>
      </c>
      <c r="BY11" s="292">
        <v>0</v>
      </c>
      <c r="BZ11" s="293">
        <v>0</v>
      </c>
      <c r="CA11" s="287">
        <v>212</v>
      </c>
      <c r="CB11" s="290">
        <v>98.365828082515947</v>
      </c>
      <c r="CC11" s="292">
        <v>13</v>
      </c>
      <c r="CD11" s="293">
        <v>6.0318668163806946</v>
      </c>
      <c r="CE11" s="287">
        <v>61</v>
      </c>
      <c r="CF11" s="290">
        <v>28.303375061478643</v>
      </c>
      <c r="CG11" s="287">
        <v>297</v>
      </c>
      <c r="CH11" s="290">
        <v>137.80495726654357</v>
      </c>
      <c r="CI11" s="287">
        <v>597</v>
      </c>
      <c r="CJ11" s="290">
        <v>277.00188379840569</v>
      </c>
      <c r="CK11" s="287">
        <v>180</v>
      </c>
      <c r="CL11" s="290">
        <v>83.518155919117305</v>
      </c>
      <c r="CM11" s="287">
        <v>139</v>
      </c>
      <c r="CN11" s="294">
        <v>64.494575959762813</v>
      </c>
      <c r="CO11" s="287">
        <v>78</v>
      </c>
      <c r="CP11" s="290">
        <v>36.191200898284166</v>
      </c>
      <c r="CQ11" s="292">
        <v>0</v>
      </c>
      <c r="CR11" s="293">
        <v>0</v>
      </c>
      <c r="CS11" s="287">
        <v>0</v>
      </c>
      <c r="CT11" s="290">
        <v>0</v>
      </c>
      <c r="CU11" s="287">
        <v>37</v>
      </c>
      <c r="CV11" s="290">
        <v>17.167620938929666</v>
      </c>
      <c r="CW11" s="287">
        <v>304</v>
      </c>
      <c r="CX11" s="290">
        <v>141.05288555228699</v>
      </c>
      <c r="CY11" s="287">
        <v>304</v>
      </c>
      <c r="CZ11" s="290">
        <v>141.05288555228699</v>
      </c>
      <c r="DA11" s="292">
        <v>0</v>
      </c>
      <c r="DB11" s="293">
        <v>0</v>
      </c>
      <c r="DC11" s="292">
        <v>0</v>
      </c>
      <c r="DD11" s="292">
        <v>0</v>
      </c>
      <c r="DE11" s="292">
        <v>0</v>
      </c>
      <c r="DF11" s="292">
        <v>5321</v>
      </c>
      <c r="DG11" s="292">
        <v>0</v>
      </c>
      <c r="DH11" s="292">
        <v>56</v>
      </c>
      <c r="DI11" s="292">
        <v>2</v>
      </c>
      <c r="DJ11" s="292">
        <v>215</v>
      </c>
      <c r="DK11" s="292">
        <v>0</v>
      </c>
      <c r="DL11" s="292">
        <v>0</v>
      </c>
      <c r="DM11" s="292">
        <v>0</v>
      </c>
      <c r="DN11" s="292">
        <v>0</v>
      </c>
      <c r="DO11" s="292">
        <v>92</v>
      </c>
      <c r="DP11" s="292">
        <v>2</v>
      </c>
      <c r="DQ11" s="292">
        <v>0</v>
      </c>
      <c r="DR11" s="292">
        <v>0</v>
      </c>
      <c r="DS11" s="292">
        <v>0</v>
      </c>
      <c r="DT11" s="292">
        <v>7521</v>
      </c>
      <c r="DU11" s="292">
        <v>5675</v>
      </c>
      <c r="DV11" s="292">
        <v>1081</v>
      </c>
      <c r="DW11" s="292">
        <v>2139</v>
      </c>
      <c r="DX11" s="292">
        <v>213</v>
      </c>
      <c r="DY11" s="292">
        <v>0</v>
      </c>
      <c r="DZ11" s="292">
        <v>0</v>
      </c>
      <c r="EA11" s="292">
        <v>6954</v>
      </c>
      <c r="EB11" s="293">
        <v>18.3635317802703</v>
      </c>
      <c r="EC11" s="292">
        <v>98</v>
      </c>
      <c r="ED11" s="292">
        <v>2602</v>
      </c>
      <c r="EE11" s="292">
        <v>514</v>
      </c>
      <c r="EF11" s="293">
        <v>19.754035357417372</v>
      </c>
      <c r="EG11" s="292">
        <v>70</v>
      </c>
      <c r="EH11" s="292">
        <v>84</v>
      </c>
      <c r="EI11" s="292">
        <v>45</v>
      </c>
      <c r="EJ11" s="292">
        <v>0</v>
      </c>
      <c r="EK11" s="292">
        <v>147</v>
      </c>
      <c r="EL11" s="292">
        <v>2</v>
      </c>
      <c r="EM11" s="292">
        <v>4</v>
      </c>
      <c r="EN11" s="292">
        <v>4</v>
      </c>
      <c r="EO11" s="292">
        <v>23</v>
      </c>
      <c r="EP11" s="292">
        <v>9</v>
      </c>
      <c r="EQ11" s="292">
        <v>13</v>
      </c>
      <c r="ER11" s="292">
        <v>0</v>
      </c>
      <c r="ES11" s="292">
        <v>3</v>
      </c>
      <c r="ET11" s="292">
        <v>1</v>
      </c>
      <c r="EU11" s="292">
        <v>0</v>
      </c>
      <c r="EV11" s="292">
        <v>1172</v>
      </c>
      <c r="EW11" s="292">
        <v>0</v>
      </c>
      <c r="EX11" s="292">
        <v>0</v>
      </c>
      <c r="EY11" s="292">
        <v>0</v>
      </c>
      <c r="EZ11" s="292">
        <v>0</v>
      </c>
      <c r="FA11" s="292">
        <v>13</v>
      </c>
      <c r="FB11" s="292">
        <v>0</v>
      </c>
      <c r="FC11" s="292">
        <v>2</v>
      </c>
      <c r="FD11" s="292">
        <v>38</v>
      </c>
      <c r="FE11" s="292">
        <v>0</v>
      </c>
      <c r="FF11" s="292">
        <v>53</v>
      </c>
      <c r="FG11" s="292">
        <v>82</v>
      </c>
      <c r="FH11" s="292">
        <v>84</v>
      </c>
      <c r="FI11" s="292">
        <v>143</v>
      </c>
      <c r="FJ11" s="292">
        <v>1435</v>
      </c>
      <c r="FK11" s="291">
        <v>5</v>
      </c>
      <c r="FL11" s="290">
        <v>2.3199487755310364</v>
      </c>
      <c r="FM11" s="291">
        <v>2</v>
      </c>
      <c r="FN11" s="290">
        <v>0.92797951021241454</v>
      </c>
      <c r="FO11" s="291">
        <v>0</v>
      </c>
      <c r="FP11" s="290">
        <v>0</v>
      </c>
      <c r="FQ11" s="283">
        <v>0</v>
      </c>
      <c r="FR11" s="294">
        <v>0</v>
      </c>
      <c r="FS11" s="283">
        <v>0</v>
      </c>
      <c r="FT11" s="294">
        <v>0</v>
      </c>
      <c r="FU11" s="297">
        <v>5</v>
      </c>
      <c r="FV11" s="293">
        <v>2.3199487755310364</v>
      </c>
      <c r="FW11" s="295">
        <v>1</v>
      </c>
      <c r="FX11" s="295">
        <v>0</v>
      </c>
      <c r="FY11" s="295">
        <v>0</v>
      </c>
      <c r="FZ11" s="295">
        <v>0</v>
      </c>
      <c r="GA11" s="295">
        <v>1</v>
      </c>
      <c r="GB11" s="292">
        <v>4114</v>
      </c>
      <c r="GC11" s="292">
        <v>0</v>
      </c>
      <c r="GD11" s="292">
        <v>0</v>
      </c>
      <c r="GE11" s="292">
        <v>0</v>
      </c>
      <c r="GF11" s="292">
        <v>0</v>
      </c>
      <c r="GG11" s="293">
        <v>70.5</v>
      </c>
      <c r="GH11" s="293">
        <v>352.1</v>
      </c>
      <c r="GI11" s="293">
        <v>19</v>
      </c>
      <c r="GJ11" s="293">
        <v>4.5</v>
      </c>
      <c r="GK11" s="293">
        <v>1</v>
      </c>
      <c r="GL11" s="293">
        <v>1</v>
      </c>
      <c r="GM11" s="293">
        <v>0</v>
      </c>
      <c r="GN11" s="293">
        <v>0</v>
      </c>
      <c r="GO11" s="293">
        <v>0</v>
      </c>
      <c r="GP11" s="293">
        <v>5</v>
      </c>
      <c r="GQ11" s="293">
        <v>0</v>
      </c>
      <c r="GR11" s="293">
        <v>0</v>
      </c>
      <c r="GS11" s="293">
        <v>0</v>
      </c>
      <c r="GT11" s="293">
        <v>5.7</v>
      </c>
      <c r="GU11" s="293">
        <v>0</v>
      </c>
      <c r="GV11" s="293">
        <v>1</v>
      </c>
      <c r="GW11" s="293">
        <v>0</v>
      </c>
      <c r="GX11" s="293">
        <v>0</v>
      </c>
      <c r="GY11" s="293">
        <v>1</v>
      </c>
      <c r="GZ11" s="293">
        <v>3</v>
      </c>
      <c r="HA11" s="293">
        <v>1</v>
      </c>
      <c r="HB11" s="293">
        <v>0</v>
      </c>
      <c r="HC11" s="293">
        <v>0</v>
      </c>
      <c r="HD11" s="293">
        <v>0</v>
      </c>
      <c r="HE11" s="293">
        <v>1</v>
      </c>
      <c r="HF11" s="293">
        <v>0</v>
      </c>
      <c r="HG11" s="293">
        <v>0</v>
      </c>
      <c r="HH11" s="293">
        <v>6</v>
      </c>
      <c r="HI11" s="293">
        <v>2</v>
      </c>
      <c r="HJ11" s="134">
        <v>0.46398975510620727</v>
      </c>
      <c r="HK11" s="134">
        <v>9.2797951021241456</v>
      </c>
      <c r="HL11" s="134">
        <v>40.501665723220832</v>
      </c>
      <c r="HM11" s="146">
        <v>132.760848001867</v>
      </c>
      <c r="HN11" s="146">
        <v>131.985349246553</v>
      </c>
      <c r="HO11" s="368">
        <v>5.3233963268565297E-2</v>
      </c>
      <c r="HP11" s="368">
        <v>3.8001140034200999E-2</v>
      </c>
      <c r="HQ11" s="368">
        <v>4</v>
      </c>
      <c r="HR11" s="368">
        <v>4.1666666666666696</v>
      </c>
      <c r="HS11" s="134">
        <v>84</v>
      </c>
      <c r="HT11" s="134">
        <v>87.5</v>
      </c>
      <c r="HU11" s="134">
        <v>1.3308490817141301</v>
      </c>
      <c r="HV11" s="134">
        <v>0.91202736082082503</v>
      </c>
      <c r="HW11" s="134">
        <v>4.4369480169606703</v>
      </c>
      <c r="HX11" s="134">
        <v>6.2480770076040599</v>
      </c>
      <c r="HY11" s="146">
        <v>112.72579268867587</v>
      </c>
      <c r="HZ11" s="146">
        <v>110.094302319717</v>
      </c>
      <c r="IA11" s="386">
        <v>14</v>
      </c>
      <c r="IB11" s="386">
        <v>21</v>
      </c>
      <c r="IC11" s="369">
        <v>0.3436426116838488</v>
      </c>
      <c r="ID11" s="369">
        <v>0.32154340836012862</v>
      </c>
      <c r="IE11" s="369">
        <v>3.4398034398034398</v>
      </c>
      <c r="IF11" s="369">
        <v>4.6357615894039732</v>
      </c>
      <c r="IG11" s="146">
        <v>74.447174447174447</v>
      </c>
      <c r="IH11" s="146">
        <v>77.262693156732894</v>
      </c>
      <c r="II11" s="146">
        <v>9.9901816396661758</v>
      </c>
      <c r="IJ11" s="146">
        <v>6.9361506660542025</v>
      </c>
      <c r="IK11" s="146">
        <v>4.9452995057043125</v>
      </c>
      <c r="IL11" s="146">
        <v>7.40846556195332</v>
      </c>
      <c r="IM11" s="148">
        <v>109.28004412439647</v>
      </c>
      <c r="IN11" s="137">
        <v>106.30459886118886</v>
      </c>
      <c r="IO11" s="369">
        <v>0.13559322033898299</v>
      </c>
      <c r="IP11" s="369">
        <v>0</v>
      </c>
      <c r="IQ11" s="369">
        <v>2.1505376344085998</v>
      </c>
      <c r="IR11" s="369">
        <v>0</v>
      </c>
      <c r="IS11" s="146">
        <v>79.0322580645161</v>
      </c>
      <c r="IT11" s="146">
        <v>83.152173913043498</v>
      </c>
      <c r="IU11" s="146">
        <v>6.3050847457627102</v>
      </c>
      <c r="IV11" s="146">
        <v>4.8066875653082501</v>
      </c>
      <c r="IW11" s="146">
        <v>8.9721553798556197</v>
      </c>
      <c r="IX11" s="146">
        <v>10.1963604527547</v>
      </c>
      <c r="IY11" s="341">
        <v>46</v>
      </c>
      <c r="IZ11" s="369">
        <v>1.03115893297467</v>
      </c>
      <c r="JA11" s="369">
        <v>15.0326797385621</v>
      </c>
      <c r="JB11" s="369">
        <v>91.503267973856197</v>
      </c>
      <c r="JC11" s="369">
        <v>6.8594485541358399</v>
      </c>
      <c r="JD11" s="146">
        <v>7.2062766471803403</v>
      </c>
    </row>
    <row r="12" spans="1:264" ht="18" customHeight="1">
      <c r="A12" s="280"/>
      <c r="B12" s="281" t="s">
        <v>87</v>
      </c>
      <c r="C12" s="281" t="s">
        <v>87</v>
      </c>
      <c r="D12" s="282" t="s">
        <v>1749</v>
      </c>
      <c r="E12" s="283" t="s">
        <v>1251</v>
      </c>
      <c r="F12" s="282" t="s">
        <v>119</v>
      </c>
      <c r="G12" s="283" t="s">
        <v>0</v>
      </c>
      <c r="H12" s="284" t="s">
        <v>87</v>
      </c>
      <c r="I12" s="284" t="s">
        <v>87</v>
      </c>
      <c r="J12" s="284" t="s">
        <v>87</v>
      </c>
      <c r="K12" s="284" t="s">
        <v>87</v>
      </c>
      <c r="L12" s="284" t="s">
        <v>87</v>
      </c>
      <c r="M12" s="285">
        <v>166691</v>
      </c>
      <c r="N12" s="284" t="s">
        <v>87</v>
      </c>
      <c r="O12" s="284" t="s">
        <v>87</v>
      </c>
      <c r="P12" s="284" t="s">
        <v>87</v>
      </c>
      <c r="Q12" s="284" t="s">
        <v>87</v>
      </c>
      <c r="R12" s="286">
        <v>110.77233285084706</v>
      </c>
      <c r="S12" s="286">
        <v>108.85152534003615</v>
      </c>
      <c r="T12" s="287">
        <v>207.62342043952549</v>
      </c>
      <c r="U12" s="287">
        <v>118.72343502842546</v>
      </c>
      <c r="V12" s="286">
        <v>9.4023601065854585</v>
      </c>
      <c r="W12" s="286">
        <v>4.0730871716787211</v>
      </c>
      <c r="X12" s="286">
        <v>13.475447278264181</v>
      </c>
      <c r="Y12" s="284" t="s">
        <v>87</v>
      </c>
      <c r="Z12" s="284" t="s">
        <v>87</v>
      </c>
      <c r="AA12" s="284" t="s">
        <v>87</v>
      </c>
      <c r="AB12" s="284" t="s">
        <v>87</v>
      </c>
      <c r="AC12" s="284" t="s">
        <v>87</v>
      </c>
      <c r="AD12" s="284" t="s">
        <v>87</v>
      </c>
      <c r="AE12" s="284" t="s">
        <v>87</v>
      </c>
      <c r="AF12" s="284" t="s">
        <v>87</v>
      </c>
      <c r="AG12" s="284" t="s">
        <v>87</v>
      </c>
      <c r="AH12" s="284" t="s">
        <v>87</v>
      </c>
      <c r="AI12" s="284" t="s">
        <v>87</v>
      </c>
      <c r="AJ12" s="284" t="s">
        <v>87</v>
      </c>
      <c r="AK12" s="284" t="s">
        <v>87</v>
      </c>
      <c r="AL12" s="284" t="s">
        <v>87</v>
      </c>
      <c r="AM12" s="284" t="s">
        <v>87</v>
      </c>
      <c r="AN12" s="284" t="s">
        <v>87</v>
      </c>
      <c r="AO12" s="284" t="s">
        <v>87</v>
      </c>
      <c r="AP12" s="284" t="s">
        <v>87</v>
      </c>
      <c r="AQ12" s="284" t="s">
        <v>87</v>
      </c>
      <c r="AR12" s="284" t="s">
        <v>87</v>
      </c>
      <c r="AS12" s="284" t="s">
        <v>87</v>
      </c>
      <c r="AT12" s="284" t="s">
        <v>87</v>
      </c>
      <c r="AU12" s="284" t="s">
        <v>87</v>
      </c>
      <c r="AV12" s="284" t="s">
        <v>87</v>
      </c>
      <c r="AW12" s="288" t="s">
        <v>87</v>
      </c>
      <c r="AX12" s="288" t="s">
        <v>87</v>
      </c>
      <c r="AY12" s="288" t="s">
        <v>87</v>
      </c>
      <c r="AZ12" s="288" t="s">
        <v>87</v>
      </c>
      <c r="BA12" s="288" t="s">
        <v>87</v>
      </c>
      <c r="BB12" s="287">
        <v>20</v>
      </c>
      <c r="BC12" s="287">
        <v>37</v>
      </c>
      <c r="BD12" s="289" t="s">
        <v>88</v>
      </c>
      <c r="BE12" s="289" t="s">
        <v>88</v>
      </c>
      <c r="BF12" s="289" t="s">
        <v>88</v>
      </c>
      <c r="BG12" s="287">
        <v>14</v>
      </c>
      <c r="BH12" s="286">
        <v>8.3987737790282626</v>
      </c>
      <c r="BI12" s="287">
        <v>117</v>
      </c>
      <c r="BJ12" s="286">
        <v>70.189752296164755</v>
      </c>
      <c r="BK12" s="287">
        <v>0</v>
      </c>
      <c r="BL12" s="286">
        <v>0</v>
      </c>
      <c r="BM12" s="287">
        <v>0</v>
      </c>
      <c r="BN12" s="290">
        <v>0</v>
      </c>
      <c r="BO12" s="291">
        <v>10</v>
      </c>
      <c r="BP12" s="290">
        <v>5.9991241278773293</v>
      </c>
      <c r="BQ12" s="287">
        <v>0</v>
      </c>
      <c r="BR12" s="290">
        <v>0</v>
      </c>
      <c r="BS12" s="287">
        <v>0</v>
      </c>
      <c r="BT12" s="290">
        <v>0</v>
      </c>
      <c r="BU12" s="287">
        <v>0</v>
      </c>
      <c r="BV12" s="290">
        <v>0</v>
      </c>
      <c r="BW12" s="287">
        <v>12</v>
      </c>
      <c r="BX12" s="290">
        <v>7.1989489534527964</v>
      </c>
      <c r="BY12" s="292">
        <v>0</v>
      </c>
      <c r="BZ12" s="293">
        <v>0</v>
      </c>
      <c r="CA12" s="287">
        <v>196</v>
      </c>
      <c r="CB12" s="290">
        <v>117.58283290639567</v>
      </c>
      <c r="CC12" s="292">
        <v>0</v>
      </c>
      <c r="CD12" s="293">
        <v>0</v>
      </c>
      <c r="CE12" s="287">
        <v>0</v>
      </c>
      <c r="CF12" s="290">
        <v>0</v>
      </c>
      <c r="CG12" s="287">
        <v>77</v>
      </c>
      <c r="CH12" s="290">
        <v>46.193255784655442</v>
      </c>
      <c r="CI12" s="287">
        <v>589</v>
      </c>
      <c r="CJ12" s="290">
        <v>353.34841113197473</v>
      </c>
      <c r="CK12" s="287">
        <v>256</v>
      </c>
      <c r="CL12" s="290">
        <v>153.57757767365965</v>
      </c>
      <c r="CM12" s="292">
        <v>0</v>
      </c>
      <c r="CN12" s="296">
        <v>0</v>
      </c>
      <c r="CO12" s="287">
        <v>27</v>
      </c>
      <c r="CP12" s="290">
        <v>16.197635145268791</v>
      </c>
      <c r="CQ12" s="287">
        <v>1</v>
      </c>
      <c r="CR12" s="290">
        <v>0.599912412787733</v>
      </c>
      <c r="CS12" s="292">
        <v>7</v>
      </c>
      <c r="CT12" s="293">
        <v>4.1993868895141313</v>
      </c>
      <c r="CU12" s="287">
        <v>10</v>
      </c>
      <c r="CV12" s="290">
        <v>5.9991241278773293</v>
      </c>
      <c r="CW12" s="287">
        <v>138</v>
      </c>
      <c r="CX12" s="290">
        <v>82.787912964707147</v>
      </c>
      <c r="CY12" s="287">
        <v>138</v>
      </c>
      <c r="CZ12" s="290">
        <v>82.787912964707147</v>
      </c>
      <c r="DA12" s="292">
        <v>0</v>
      </c>
      <c r="DB12" s="293">
        <v>0</v>
      </c>
      <c r="DC12" s="292">
        <v>0</v>
      </c>
      <c r="DD12" s="292">
        <v>0</v>
      </c>
      <c r="DE12" s="292">
        <v>0</v>
      </c>
      <c r="DF12" s="292">
        <v>2548</v>
      </c>
      <c r="DG12" s="292">
        <v>0</v>
      </c>
      <c r="DH12" s="292">
        <v>154</v>
      </c>
      <c r="DI12" s="292">
        <v>30</v>
      </c>
      <c r="DJ12" s="292">
        <v>0</v>
      </c>
      <c r="DK12" s="292">
        <v>10</v>
      </c>
      <c r="DL12" s="292">
        <v>0</v>
      </c>
      <c r="DM12" s="292">
        <v>0</v>
      </c>
      <c r="DN12" s="292">
        <v>0</v>
      </c>
      <c r="DO12" s="292">
        <v>86</v>
      </c>
      <c r="DP12" s="292">
        <v>0</v>
      </c>
      <c r="DQ12" s="292">
        <v>0</v>
      </c>
      <c r="DR12" s="292">
        <v>0</v>
      </c>
      <c r="DS12" s="292">
        <v>0</v>
      </c>
      <c r="DT12" s="292">
        <v>0</v>
      </c>
      <c r="DU12" s="292">
        <v>0</v>
      </c>
      <c r="DV12" s="292">
        <v>278</v>
      </c>
      <c r="DW12" s="292">
        <v>894</v>
      </c>
      <c r="DX12" s="292">
        <v>0</v>
      </c>
      <c r="DY12" s="292">
        <v>0</v>
      </c>
      <c r="DZ12" s="292">
        <v>0</v>
      </c>
      <c r="EA12" s="292">
        <v>3143</v>
      </c>
      <c r="EB12" s="293">
        <v>18.9945911549475</v>
      </c>
      <c r="EC12" s="292">
        <v>82</v>
      </c>
      <c r="ED12" s="292">
        <v>983</v>
      </c>
      <c r="EE12" s="292">
        <v>153</v>
      </c>
      <c r="EF12" s="293">
        <v>15.564598168870802</v>
      </c>
      <c r="EG12" s="292">
        <v>59</v>
      </c>
      <c r="EH12" s="292">
        <v>30</v>
      </c>
      <c r="EI12" s="292">
        <v>16</v>
      </c>
      <c r="EJ12" s="292">
        <v>0</v>
      </c>
      <c r="EK12" s="292">
        <v>34</v>
      </c>
      <c r="EL12" s="292">
        <v>0</v>
      </c>
      <c r="EM12" s="292">
        <v>6</v>
      </c>
      <c r="EN12" s="292">
        <v>0</v>
      </c>
      <c r="EO12" s="292">
        <v>6</v>
      </c>
      <c r="EP12" s="292">
        <v>0</v>
      </c>
      <c r="EQ12" s="292">
        <v>9</v>
      </c>
      <c r="ER12" s="292">
        <v>0</v>
      </c>
      <c r="ES12" s="292">
        <v>1</v>
      </c>
      <c r="ET12" s="292">
        <v>0</v>
      </c>
      <c r="EU12" s="292">
        <v>0</v>
      </c>
      <c r="EV12" s="292">
        <v>0</v>
      </c>
      <c r="EW12" s="292">
        <v>0</v>
      </c>
      <c r="EX12" s="292">
        <v>0</v>
      </c>
      <c r="EY12" s="292">
        <v>0</v>
      </c>
      <c r="EZ12" s="292">
        <v>0</v>
      </c>
      <c r="FA12" s="292">
        <v>0</v>
      </c>
      <c r="FB12" s="292">
        <v>0</v>
      </c>
      <c r="FC12" s="292">
        <v>0</v>
      </c>
      <c r="FD12" s="292">
        <v>0</v>
      </c>
      <c r="FE12" s="292">
        <v>0</v>
      </c>
      <c r="FF12" s="292">
        <v>0</v>
      </c>
      <c r="FG12" s="292">
        <v>58</v>
      </c>
      <c r="FH12" s="292">
        <v>76</v>
      </c>
      <c r="FI12" s="292">
        <v>129</v>
      </c>
      <c r="FJ12" s="292">
        <v>484</v>
      </c>
      <c r="FK12" s="291">
        <v>1</v>
      </c>
      <c r="FL12" s="290">
        <v>0.599912412787733</v>
      </c>
      <c r="FM12" s="291">
        <v>1</v>
      </c>
      <c r="FN12" s="290">
        <v>0.599912412787733</v>
      </c>
      <c r="FO12" s="291">
        <v>1</v>
      </c>
      <c r="FP12" s="290">
        <v>0.599912412787733</v>
      </c>
      <c r="FQ12" s="283">
        <v>0</v>
      </c>
      <c r="FR12" s="294">
        <v>0</v>
      </c>
      <c r="FS12" s="283">
        <v>0</v>
      </c>
      <c r="FT12" s="294">
        <v>0</v>
      </c>
      <c r="FU12" s="297">
        <v>0</v>
      </c>
      <c r="FV12" s="293">
        <v>0</v>
      </c>
      <c r="FW12" s="295">
        <v>1</v>
      </c>
      <c r="FX12" s="295">
        <v>0</v>
      </c>
      <c r="FY12" s="295">
        <v>0</v>
      </c>
      <c r="FZ12" s="295">
        <v>0</v>
      </c>
      <c r="GA12" s="295">
        <v>1</v>
      </c>
      <c r="GB12" s="292">
        <v>0</v>
      </c>
      <c r="GC12" s="292">
        <v>0</v>
      </c>
      <c r="GD12" s="292">
        <v>0</v>
      </c>
      <c r="GE12" s="292">
        <v>0</v>
      </c>
      <c r="GF12" s="292">
        <v>0</v>
      </c>
      <c r="GG12" s="293">
        <v>23.2</v>
      </c>
      <c r="GH12" s="293">
        <v>147</v>
      </c>
      <c r="GI12" s="293">
        <v>10</v>
      </c>
      <c r="GJ12" s="293">
        <v>0</v>
      </c>
      <c r="GK12" s="293">
        <v>0</v>
      </c>
      <c r="GL12" s="293">
        <v>1</v>
      </c>
      <c r="GM12" s="293">
        <v>2</v>
      </c>
      <c r="GN12" s="293">
        <v>1</v>
      </c>
      <c r="GO12" s="293">
        <v>0</v>
      </c>
      <c r="GP12" s="293">
        <v>0</v>
      </c>
      <c r="GQ12" s="293">
        <v>0</v>
      </c>
      <c r="GR12" s="293">
        <v>0</v>
      </c>
      <c r="GS12" s="293">
        <v>0</v>
      </c>
      <c r="GT12" s="293">
        <v>2</v>
      </c>
      <c r="GU12" s="293">
        <v>0</v>
      </c>
      <c r="GV12" s="293">
        <v>1</v>
      </c>
      <c r="GW12" s="293">
        <v>0</v>
      </c>
      <c r="GX12" s="293">
        <v>0</v>
      </c>
      <c r="GY12" s="293">
        <v>1</v>
      </c>
      <c r="GZ12" s="293">
        <v>2</v>
      </c>
      <c r="HA12" s="293">
        <v>0</v>
      </c>
      <c r="HB12" s="293">
        <v>0</v>
      </c>
      <c r="HC12" s="293">
        <v>0</v>
      </c>
      <c r="HD12" s="293">
        <v>0</v>
      </c>
      <c r="HE12" s="293">
        <v>0</v>
      </c>
      <c r="HF12" s="293">
        <v>0</v>
      </c>
      <c r="HG12" s="293">
        <v>0</v>
      </c>
      <c r="HH12" s="293">
        <v>4</v>
      </c>
      <c r="HI12" s="293">
        <v>0</v>
      </c>
      <c r="HJ12" s="134">
        <v>0.599912412787733</v>
      </c>
      <c r="HK12" s="134">
        <v>8.9986861918159953</v>
      </c>
      <c r="HL12" s="134">
        <v>41.366960423778124</v>
      </c>
      <c r="HM12" s="146">
        <v>118.659233345538</v>
      </c>
      <c r="HN12" s="146">
        <v>113.34901701597001</v>
      </c>
      <c r="HO12" s="368">
        <v>0.104139546992971</v>
      </c>
      <c r="HP12" s="368">
        <v>7.3461891643709795E-2</v>
      </c>
      <c r="HQ12" s="368">
        <v>4.6511627906976702</v>
      </c>
      <c r="HR12" s="368">
        <v>3.9215686274509798</v>
      </c>
      <c r="HS12" s="134">
        <v>83.720930232558104</v>
      </c>
      <c r="HT12" s="134">
        <v>91.176470588235304</v>
      </c>
      <c r="HU12" s="134">
        <v>2.2390002603488699</v>
      </c>
      <c r="HV12" s="134">
        <v>1.8732782369145999</v>
      </c>
      <c r="HW12" s="134">
        <v>6.3367605333007901</v>
      </c>
      <c r="HX12" s="134">
        <v>8.5657660808487108</v>
      </c>
      <c r="HY12" s="146">
        <v>124.14535270934832</v>
      </c>
      <c r="HZ12" s="146">
        <v>112.450116512454</v>
      </c>
      <c r="IA12" s="386">
        <v>15</v>
      </c>
      <c r="IB12" s="386">
        <v>11</v>
      </c>
      <c r="IC12" s="369">
        <v>0.39246467817896385</v>
      </c>
      <c r="ID12" s="369">
        <v>0.21080873898045227</v>
      </c>
      <c r="IE12" s="369">
        <v>4.0106951871657754</v>
      </c>
      <c r="IF12" s="369">
        <v>2.8947368421052633</v>
      </c>
      <c r="IG12" s="146">
        <v>73.529411764705884</v>
      </c>
      <c r="IH12" s="146">
        <v>83.421052631578945</v>
      </c>
      <c r="II12" s="146">
        <v>9.7854526425954997</v>
      </c>
      <c r="IJ12" s="146">
        <v>7.282483710233806</v>
      </c>
      <c r="IK12" s="146">
        <v>6.4038807700521714</v>
      </c>
      <c r="IL12" s="146">
        <v>9.1224388680015167</v>
      </c>
      <c r="IM12" s="148">
        <v>94.669559262405983</v>
      </c>
      <c r="IN12" s="137">
        <v>96.456177540194275</v>
      </c>
      <c r="IO12" s="369">
        <v>3.4977264777894403E-2</v>
      </c>
      <c r="IP12" s="369">
        <v>0.14068655036578501</v>
      </c>
      <c r="IQ12" s="369">
        <v>0.42918454935622302</v>
      </c>
      <c r="IR12" s="369">
        <v>2.31481481481481</v>
      </c>
      <c r="IS12" s="146">
        <v>77.253218884120201</v>
      </c>
      <c r="IT12" s="146">
        <v>88.425925925925895</v>
      </c>
      <c r="IU12" s="146">
        <v>8.1497026932493899</v>
      </c>
      <c r="IV12" s="146">
        <v>6.0776589758019099</v>
      </c>
      <c r="IW12" s="146">
        <v>10.8966240118793</v>
      </c>
      <c r="IX12" s="146">
        <v>11.777624140876</v>
      </c>
      <c r="IY12" s="341">
        <v>15</v>
      </c>
      <c r="IZ12" s="369">
        <v>0.44523597506678497</v>
      </c>
      <c r="JA12" s="369">
        <v>12.396694214876</v>
      </c>
      <c r="JB12" s="369">
        <v>87.603305785123993</v>
      </c>
      <c r="JC12" s="369">
        <v>3.5915701988720699</v>
      </c>
      <c r="JD12" s="146">
        <v>7.9828626388038799</v>
      </c>
    </row>
    <row r="13" spans="1:264" ht="18" customHeight="1">
      <c r="A13" s="280"/>
      <c r="B13" s="281" t="s">
        <v>87</v>
      </c>
      <c r="C13" s="281" t="s">
        <v>87</v>
      </c>
      <c r="D13" s="282" t="s">
        <v>1750</v>
      </c>
      <c r="E13" s="283" t="s">
        <v>1252</v>
      </c>
      <c r="F13" s="282" t="s">
        <v>119</v>
      </c>
      <c r="G13" s="283" t="s">
        <v>0</v>
      </c>
      <c r="H13" s="284" t="s">
        <v>87</v>
      </c>
      <c r="I13" s="284" t="s">
        <v>87</v>
      </c>
      <c r="J13" s="284" t="s">
        <v>87</v>
      </c>
      <c r="K13" s="284" t="s">
        <v>87</v>
      </c>
      <c r="L13" s="284" t="s">
        <v>87</v>
      </c>
      <c r="M13" s="285">
        <v>108970</v>
      </c>
      <c r="N13" s="284" t="s">
        <v>87</v>
      </c>
      <c r="O13" s="284" t="s">
        <v>87</v>
      </c>
      <c r="P13" s="284" t="s">
        <v>87</v>
      </c>
      <c r="Q13" s="284" t="s">
        <v>87</v>
      </c>
      <c r="R13" s="286">
        <v>113.03789376527146</v>
      </c>
      <c r="S13" s="286">
        <v>114.69285796478572</v>
      </c>
      <c r="T13" s="287">
        <v>173.58807266419558</v>
      </c>
      <c r="U13" s="287">
        <v>141.8134839050889</v>
      </c>
      <c r="V13" s="286">
        <v>7.0264193367060148</v>
      </c>
      <c r="W13" s="286">
        <v>2.2484541877459248</v>
      </c>
      <c r="X13" s="286">
        <v>9.2748735244519391</v>
      </c>
      <c r="Y13" s="284" t="s">
        <v>87</v>
      </c>
      <c r="Z13" s="284" t="s">
        <v>87</v>
      </c>
      <c r="AA13" s="284" t="s">
        <v>87</v>
      </c>
      <c r="AB13" s="284" t="s">
        <v>87</v>
      </c>
      <c r="AC13" s="284" t="s">
        <v>87</v>
      </c>
      <c r="AD13" s="284" t="s">
        <v>87</v>
      </c>
      <c r="AE13" s="284" t="s">
        <v>87</v>
      </c>
      <c r="AF13" s="284" t="s">
        <v>87</v>
      </c>
      <c r="AG13" s="284" t="s">
        <v>87</v>
      </c>
      <c r="AH13" s="284" t="s">
        <v>87</v>
      </c>
      <c r="AI13" s="284" t="s">
        <v>87</v>
      </c>
      <c r="AJ13" s="284" t="s">
        <v>87</v>
      </c>
      <c r="AK13" s="284" t="s">
        <v>87</v>
      </c>
      <c r="AL13" s="284" t="s">
        <v>87</v>
      </c>
      <c r="AM13" s="284" t="s">
        <v>87</v>
      </c>
      <c r="AN13" s="284" t="s">
        <v>87</v>
      </c>
      <c r="AO13" s="284" t="s">
        <v>87</v>
      </c>
      <c r="AP13" s="284" t="s">
        <v>87</v>
      </c>
      <c r="AQ13" s="284" t="s">
        <v>87</v>
      </c>
      <c r="AR13" s="284" t="s">
        <v>87</v>
      </c>
      <c r="AS13" s="284" t="s">
        <v>87</v>
      </c>
      <c r="AT13" s="284" t="s">
        <v>87</v>
      </c>
      <c r="AU13" s="284" t="s">
        <v>87</v>
      </c>
      <c r="AV13" s="284" t="s">
        <v>87</v>
      </c>
      <c r="AW13" s="288" t="s">
        <v>87</v>
      </c>
      <c r="AX13" s="288" t="s">
        <v>87</v>
      </c>
      <c r="AY13" s="288" t="s">
        <v>87</v>
      </c>
      <c r="AZ13" s="288" t="s">
        <v>87</v>
      </c>
      <c r="BA13" s="288" t="s">
        <v>87</v>
      </c>
      <c r="BB13" s="287">
        <v>15</v>
      </c>
      <c r="BC13" s="287">
        <v>30</v>
      </c>
      <c r="BD13" s="289" t="s">
        <v>88</v>
      </c>
      <c r="BE13" s="289" t="s">
        <v>88</v>
      </c>
      <c r="BF13" s="289" t="s">
        <v>88</v>
      </c>
      <c r="BG13" s="287">
        <v>0</v>
      </c>
      <c r="BH13" s="286">
        <v>0</v>
      </c>
      <c r="BI13" s="287">
        <v>107</v>
      </c>
      <c r="BJ13" s="286">
        <v>98.192162980636866</v>
      </c>
      <c r="BK13" s="287">
        <v>0</v>
      </c>
      <c r="BL13" s="286">
        <v>0</v>
      </c>
      <c r="BM13" s="287">
        <v>0</v>
      </c>
      <c r="BN13" s="290">
        <v>0</v>
      </c>
      <c r="BO13" s="291">
        <v>35</v>
      </c>
      <c r="BP13" s="290">
        <v>32.118931816096179</v>
      </c>
      <c r="BQ13" s="287">
        <v>0</v>
      </c>
      <c r="BR13" s="290">
        <v>0</v>
      </c>
      <c r="BS13" s="287">
        <v>0</v>
      </c>
      <c r="BT13" s="290">
        <v>0</v>
      </c>
      <c r="BU13" s="287">
        <v>0</v>
      </c>
      <c r="BV13" s="290">
        <v>0</v>
      </c>
      <c r="BW13" s="287">
        <v>0</v>
      </c>
      <c r="BX13" s="290">
        <v>0</v>
      </c>
      <c r="BY13" s="292">
        <v>0</v>
      </c>
      <c r="BZ13" s="293">
        <v>0</v>
      </c>
      <c r="CA13" s="287">
        <v>294</v>
      </c>
      <c r="CB13" s="290">
        <v>269.79902725520787</v>
      </c>
      <c r="CC13" s="292">
        <v>0</v>
      </c>
      <c r="CD13" s="293">
        <v>0</v>
      </c>
      <c r="CE13" s="292">
        <v>9</v>
      </c>
      <c r="CF13" s="293">
        <v>8.2591538955675876</v>
      </c>
      <c r="CG13" s="287">
        <v>217</v>
      </c>
      <c r="CH13" s="290">
        <v>199.1373772597963</v>
      </c>
      <c r="CI13" s="287">
        <v>349</v>
      </c>
      <c r="CJ13" s="290">
        <v>320.27163439478755</v>
      </c>
      <c r="CK13" s="287">
        <v>74</v>
      </c>
      <c r="CL13" s="290">
        <v>67.908598696889058</v>
      </c>
      <c r="CM13" s="287">
        <v>144</v>
      </c>
      <c r="CN13" s="294">
        <v>132.1464623290814</v>
      </c>
      <c r="CO13" s="287">
        <v>48</v>
      </c>
      <c r="CP13" s="290">
        <v>44.048820776360465</v>
      </c>
      <c r="CQ13" s="292">
        <v>3</v>
      </c>
      <c r="CR13" s="293">
        <v>2.7530512985225291</v>
      </c>
      <c r="CS13" s="292">
        <v>0</v>
      </c>
      <c r="CT13" s="293">
        <v>0</v>
      </c>
      <c r="CU13" s="287">
        <v>0</v>
      </c>
      <c r="CV13" s="290">
        <v>0</v>
      </c>
      <c r="CW13" s="287">
        <v>251</v>
      </c>
      <c r="CX13" s="290">
        <v>230.33862530971828</v>
      </c>
      <c r="CY13" s="287">
        <v>251</v>
      </c>
      <c r="CZ13" s="290">
        <v>230.33862530971828</v>
      </c>
      <c r="DA13" s="292">
        <v>0</v>
      </c>
      <c r="DB13" s="293">
        <v>0</v>
      </c>
      <c r="DC13" s="287">
        <v>0</v>
      </c>
      <c r="DD13" s="287">
        <v>741</v>
      </c>
      <c r="DE13" s="287">
        <v>5</v>
      </c>
      <c r="DF13" s="287">
        <v>7470</v>
      </c>
      <c r="DG13" s="287">
        <v>0</v>
      </c>
      <c r="DH13" s="287">
        <v>390</v>
      </c>
      <c r="DI13" s="287">
        <v>25</v>
      </c>
      <c r="DJ13" s="287">
        <v>53</v>
      </c>
      <c r="DK13" s="287">
        <v>67</v>
      </c>
      <c r="DL13" s="287">
        <v>73</v>
      </c>
      <c r="DM13" s="287">
        <v>14</v>
      </c>
      <c r="DN13" s="287">
        <v>274</v>
      </c>
      <c r="DO13" s="287">
        <v>0</v>
      </c>
      <c r="DP13" s="287">
        <v>9</v>
      </c>
      <c r="DQ13" s="287">
        <v>0</v>
      </c>
      <c r="DR13" s="287">
        <v>0</v>
      </c>
      <c r="DS13" s="287">
        <v>19</v>
      </c>
      <c r="DT13" s="287">
        <v>31251</v>
      </c>
      <c r="DU13" s="287">
        <v>19419</v>
      </c>
      <c r="DV13" s="287">
        <v>1969</v>
      </c>
      <c r="DW13" s="287">
        <v>2039</v>
      </c>
      <c r="DX13" s="287">
        <v>179</v>
      </c>
      <c r="DY13" s="287">
        <v>179</v>
      </c>
      <c r="DZ13" s="287">
        <v>1289</v>
      </c>
      <c r="EA13" s="287">
        <v>9289</v>
      </c>
      <c r="EB13" s="290">
        <v>15.9005275056518</v>
      </c>
      <c r="EC13" s="287">
        <v>151</v>
      </c>
      <c r="ED13" s="287">
        <v>3152</v>
      </c>
      <c r="EE13" s="287">
        <v>417</v>
      </c>
      <c r="EF13" s="290">
        <v>13.229695431472081</v>
      </c>
      <c r="EG13" s="287">
        <v>75</v>
      </c>
      <c r="EH13" s="287">
        <v>58</v>
      </c>
      <c r="EI13" s="287">
        <v>19</v>
      </c>
      <c r="EJ13" s="287">
        <v>6</v>
      </c>
      <c r="EK13" s="287">
        <v>154</v>
      </c>
      <c r="EL13" s="287">
        <v>0</v>
      </c>
      <c r="EM13" s="287">
        <v>2</v>
      </c>
      <c r="EN13" s="287">
        <v>4</v>
      </c>
      <c r="EO13" s="287">
        <v>13</v>
      </c>
      <c r="EP13" s="287">
        <v>0</v>
      </c>
      <c r="EQ13" s="287">
        <v>14</v>
      </c>
      <c r="ER13" s="287">
        <v>0</v>
      </c>
      <c r="ES13" s="287">
        <v>1</v>
      </c>
      <c r="ET13" s="287">
        <v>0</v>
      </c>
      <c r="EU13" s="287">
        <v>0</v>
      </c>
      <c r="EV13" s="287">
        <v>822</v>
      </c>
      <c r="EW13" s="287">
        <v>0</v>
      </c>
      <c r="EX13" s="287">
        <v>0</v>
      </c>
      <c r="EY13" s="287">
        <v>0</v>
      </c>
      <c r="EZ13" s="287">
        <v>0</v>
      </c>
      <c r="FA13" s="287">
        <v>7</v>
      </c>
      <c r="FB13" s="287">
        <v>1</v>
      </c>
      <c r="FC13" s="287">
        <v>0</v>
      </c>
      <c r="FD13" s="287">
        <v>3</v>
      </c>
      <c r="FE13" s="287">
        <v>1</v>
      </c>
      <c r="FF13" s="287">
        <v>16</v>
      </c>
      <c r="FG13" s="287">
        <v>106</v>
      </c>
      <c r="FH13" s="287">
        <v>315</v>
      </c>
      <c r="FI13" s="287">
        <v>71</v>
      </c>
      <c r="FJ13" s="287">
        <v>906</v>
      </c>
      <c r="FK13" s="291">
        <v>3</v>
      </c>
      <c r="FL13" s="290">
        <v>2.7530512985225291</v>
      </c>
      <c r="FM13" s="291">
        <v>1</v>
      </c>
      <c r="FN13" s="290">
        <v>0.91768376617417635</v>
      </c>
      <c r="FO13" s="297">
        <v>0</v>
      </c>
      <c r="FP13" s="293">
        <v>0</v>
      </c>
      <c r="FQ13" s="283">
        <v>0</v>
      </c>
      <c r="FR13" s="294">
        <v>0</v>
      </c>
      <c r="FS13" s="283">
        <v>0</v>
      </c>
      <c r="FT13" s="294">
        <v>0</v>
      </c>
      <c r="FU13" s="297">
        <v>0</v>
      </c>
      <c r="FV13" s="293">
        <v>0</v>
      </c>
      <c r="FW13" s="295">
        <v>1</v>
      </c>
      <c r="FX13" s="295">
        <v>0</v>
      </c>
      <c r="FY13" s="295">
        <v>1</v>
      </c>
      <c r="FZ13" s="295">
        <v>0</v>
      </c>
      <c r="GA13" s="295">
        <v>0</v>
      </c>
      <c r="GB13" s="287">
        <v>0</v>
      </c>
      <c r="GC13" s="287">
        <v>0</v>
      </c>
      <c r="GD13" s="287">
        <v>270</v>
      </c>
      <c r="GE13" s="287">
        <v>0</v>
      </c>
      <c r="GF13" s="287">
        <v>0</v>
      </c>
      <c r="GG13" s="290">
        <v>98.3</v>
      </c>
      <c r="GH13" s="290">
        <v>437.6</v>
      </c>
      <c r="GI13" s="290">
        <v>26</v>
      </c>
      <c r="GJ13" s="290">
        <v>2</v>
      </c>
      <c r="GK13" s="290">
        <v>1</v>
      </c>
      <c r="GL13" s="290">
        <v>1</v>
      </c>
      <c r="GM13" s="290">
        <v>1</v>
      </c>
      <c r="GN13" s="290">
        <v>0</v>
      </c>
      <c r="GO13" s="290">
        <v>0</v>
      </c>
      <c r="GP13" s="290">
        <v>1.5</v>
      </c>
      <c r="GQ13" s="290">
        <v>1</v>
      </c>
      <c r="GR13" s="290">
        <v>0</v>
      </c>
      <c r="GS13" s="290">
        <v>0</v>
      </c>
      <c r="GT13" s="290">
        <v>8</v>
      </c>
      <c r="GU13" s="290">
        <v>0</v>
      </c>
      <c r="GV13" s="290">
        <v>2</v>
      </c>
      <c r="GW13" s="290">
        <v>1</v>
      </c>
      <c r="GX13" s="290">
        <v>0</v>
      </c>
      <c r="GY13" s="290">
        <v>3</v>
      </c>
      <c r="GZ13" s="290">
        <v>1</v>
      </c>
      <c r="HA13" s="290">
        <v>2</v>
      </c>
      <c r="HB13" s="290">
        <v>0</v>
      </c>
      <c r="HC13" s="290">
        <v>0</v>
      </c>
      <c r="HD13" s="290">
        <v>0</v>
      </c>
      <c r="HE13" s="290">
        <v>3</v>
      </c>
      <c r="HF13" s="290">
        <v>0</v>
      </c>
      <c r="HG13" s="290">
        <v>3</v>
      </c>
      <c r="HH13" s="290">
        <v>12</v>
      </c>
      <c r="HI13" s="290">
        <v>3</v>
      </c>
      <c r="HJ13" s="134">
        <v>0</v>
      </c>
      <c r="HK13" s="134">
        <v>5.5061025970450581</v>
      </c>
      <c r="HL13" s="134">
        <v>25.763971735340004</v>
      </c>
      <c r="HM13" s="146">
        <v>122.33131407878599</v>
      </c>
      <c r="HN13" s="146">
        <v>121.434933084383</v>
      </c>
      <c r="HO13" s="368">
        <v>0.11942675159235699</v>
      </c>
      <c r="HP13" s="368">
        <v>0.13881177123820099</v>
      </c>
      <c r="HQ13" s="368">
        <v>9.375</v>
      </c>
      <c r="HR13" s="368">
        <v>11.9047619047619</v>
      </c>
      <c r="HS13" s="134">
        <v>81.25</v>
      </c>
      <c r="HT13" s="134">
        <v>88.095238095238102</v>
      </c>
      <c r="HU13" s="134">
        <v>1.2738853503184699</v>
      </c>
      <c r="HV13" s="134">
        <v>1.16601887840089</v>
      </c>
      <c r="HW13" s="134">
        <v>6.3557494128361203</v>
      </c>
      <c r="HX13" s="134">
        <v>8.2969432314410501</v>
      </c>
      <c r="HY13" s="146">
        <v>113.54808203014342</v>
      </c>
      <c r="HZ13" s="146">
        <v>110.515872334262</v>
      </c>
      <c r="IA13" s="386">
        <v>7</v>
      </c>
      <c r="IB13" s="386">
        <v>10</v>
      </c>
      <c r="IC13" s="369">
        <v>0.29585798816568049</v>
      </c>
      <c r="ID13" s="369">
        <v>0.27517886626307103</v>
      </c>
      <c r="IE13" s="369">
        <v>2.834008097165992</v>
      </c>
      <c r="IF13" s="369">
        <v>5.5248618784530388</v>
      </c>
      <c r="IG13" s="146">
        <v>73.279352226720647</v>
      </c>
      <c r="IH13" s="146">
        <v>70.165745856353595</v>
      </c>
      <c r="II13" s="146">
        <v>10.43956043956044</v>
      </c>
      <c r="IJ13" s="146">
        <v>4.9807374793615846</v>
      </c>
      <c r="IK13" s="146">
        <v>5.6223937113550306</v>
      </c>
      <c r="IL13" s="146">
        <v>9.348542910614027</v>
      </c>
      <c r="IM13" s="148">
        <v>106.87243096479541</v>
      </c>
      <c r="IN13" s="137">
        <v>109.16873503733217</v>
      </c>
      <c r="IO13" s="369">
        <v>0.25866528711846898</v>
      </c>
      <c r="IP13" s="369">
        <v>0</v>
      </c>
      <c r="IQ13" s="369">
        <v>2.8248587570621502</v>
      </c>
      <c r="IR13" s="369">
        <v>0</v>
      </c>
      <c r="IS13" s="146">
        <v>75.706214689265494</v>
      </c>
      <c r="IT13" s="146">
        <v>77.397260273972606</v>
      </c>
      <c r="IU13" s="146">
        <v>9.1567511639937909</v>
      </c>
      <c r="IV13" s="146">
        <v>5.8823529411764701</v>
      </c>
      <c r="IW13" s="146">
        <v>10.234968901174801</v>
      </c>
      <c r="IX13" s="146">
        <v>10.911010370738399</v>
      </c>
      <c r="IY13" s="341">
        <v>14</v>
      </c>
      <c r="IZ13" s="369">
        <v>0.51851851851851805</v>
      </c>
      <c r="JA13" s="369">
        <v>13.3333333333333</v>
      </c>
      <c r="JB13" s="369">
        <v>86.6666666666667</v>
      </c>
      <c r="JC13" s="369">
        <v>3.8888888888888902</v>
      </c>
      <c r="JD13" s="146">
        <v>8.5553872203903403</v>
      </c>
    </row>
    <row r="14" spans="1:264" ht="18" customHeight="1">
      <c r="A14" s="280"/>
      <c r="B14" s="281" t="s">
        <v>87</v>
      </c>
      <c r="C14" s="281" t="s">
        <v>87</v>
      </c>
      <c r="D14" s="282" t="s">
        <v>1751</v>
      </c>
      <c r="E14" s="283" t="s">
        <v>1253</v>
      </c>
      <c r="F14" s="282" t="s">
        <v>119</v>
      </c>
      <c r="G14" s="283" t="s">
        <v>0</v>
      </c>
      <c r="H14" s="284" t="s">
        <v>87</v>
      </c>
      <c r="I14" s="284" t="s">
        <v>87</v>
      </c>
      <c r="J14" s="284" t="s">
        <v>87</v>
      </c>
      <c r="K14" s="284" t="s">
        <v>87</v>
      </c>
      <c r="L14" s="284" t="s">
        <v>87</v>
      </c>
      <c r="M14" s="285">
        <v>32675</v>
      </c>
      <c r="N14" s="284" t="s">
        <v>87</v>
      </c>
      <c r="O14" s="284" t="s">
        <v>87</v>
      </c>
      <c r="P14" s="284" t="s">
        <v>87</v>
      </c>
      <c r="Q14" s="284" t="s">
        <v>87</v>
      </c>
      <c r="R14" s="286">
        <v>105.6798021548541</v>
      </c>
      <c r="S14" s="286">
        <v>108.17805925420257</v>
      </c>
      <c r="T14" s="287">
        <v>24.131679994939873</v>
      </c>
      <c r="U14" s="292">
        <v>25.022981848658844</v>
      </c>
      <c r="V14" s="286">
        <v>5.5133079847908748</v>
      </c>
      <c r="W14" s="286">
        <v>2.2813688212927756</v>
      </c>
      <c r="X14" s="286">
        <v>7.7946768060836504</v>
      </c>
      <c r="Y14" s="284" t="s">
        <v>87</v>
      </c>
      <c r="Z14" s="284" t="s">
        <v>87</v>
      </c>
      <c r="AA14" s="284" t="s">
        <v>87</v>
      </c>
      <c r="AB14" s="284" t="s">
        <v>87</v>
      </c>
      <c r="AC14" s="284" t="s">
        <v>87</v>
      </c>
      <c r="AD14" s="284" t="s">
        <v>87</v>
      </c>
      <c r="AE14" s="284" t="s">
        <v>87</v>
      </c>
      <c r="AF14" s="284" t="s">
        <v>87</v>
      </c>
      <c r="AG14" s="284" t="s">
        <v>87</v>
      </c>
      <c r="AH14" s="284" t="s">
        <v>87</v>
      </c>
      <c r="AI14" s="284" t="s">
        <v>87</v>
      </c>
      <c r="AJ14" s="284" t="s">
        <v>87</v>
      </c>
      <c r="AK14" s="284" t="s">
        <v>87</v>
      </c>
      <c r="AL14" s="284" t="s">
        <v>87</v>
      </c>
      <c r="AM14" s="284" t="s">
        <v>87</v>
      </c>
      <c r="AN14" s="284" t="s">
        <v>87</v>
      </c>
      <c r="AO14" s="284" t="s">
        <v>87</v>
      </c>
      <c r="AP14" s="284" t="s">
        <v>87</v>
      </c>
      <c r="AQ14" s="284" t="s">
        <v>87</v>
      </c>
      <c r="AR14" s="284" t="s">
        <v>87</v>
      </c>
      <c r="AS14" s="284" t="s">
        <v>87</v>
      </c>
      <c r="AT14" s="284" t="s">
        <v>87</v>
      </c>
      <c r="AU14" s="284" t="s">
        <v>87</v>
      </c>
      <c r="AV14" s="284" t="s">
        <v>87</v>
      </c>
      <c r="AW14" s="288" t="s">
        <v>87</v>
      </c>
      <c r="AX14" s="288" t="s">
        <v>87</v>
      </c>
      <c r="AY14" s="288" t="s">
        <v>87</v>
      </c>
      <c r="AZ14" s="288" t="s">
        <v>87</v>
      </c>
      <c r="BA14" s="288" t="s">
        <v>87</v>
      </c>
      <c r="BB14" s="287">
        <v>8</v>
      </c>
      <c r="BC14" s="287">
        <v>10</v>
      </c>
      <c r="BD14" s="289" t="s">
        <v>88</v>
      </c>
      <c r="BE14" s="289" t="s">
        <v>88</v>
      </c>
      <c r="BF14" s="289" t="s">
        <v>88</v>
      </c>
      <c r="BG14" s="287">
        <v>0</v>
      </c>
      <c r="BH14" s="286">
        <v>0</v>
      </c>
      <c r="BI14" s="287">
        <v>21</v>
      </c>
      <c r="BJ14" s="286">
        <v>64.269319051262428</v>
      </c>
      <c r="BK14" s="287">
        <v>0</v>
      </c>
      <c r="BL14" s="286">
        <v>0</v>
      </c>
      <c r="BM14" s="287">
        <v>0</v>
      </c>
      <c r="BN14" s="290">
        <v>0</v>
      </c>
      <c r="BO14" s="291">
        <v>28</v>
      </c>
      <c r="BP14" s="290">
        <v>85.692425401683238</v>
      </c>
      <c r="BQ14" s="287">
        <v>0</v>
      </c>
      <c r="BR14" s="290">
        <v>0</v>
      </c>
      <c r="BS14" s="287">
        <v>19</v>
      </c>
      <c r="BT14" s="290">
        <v>58.148431522570768</v>
      </c>
      <c r="BU14" s="287">
        <v>0</v>
      </c>
      <c r="BV14" s="290">
        <v>0</v>
      </c>
      <c r="BW14" s="287">
        <v>13</v>
      </c>
      <c r="BX14" s="290">
        <v>39.785768936495792</v>
      </c>
      <c r="BY14" s="292">
        <v>0</v>
      </c>
      <c r="BZ14" s="293">
        <v>0</v>
      </c>
      <c r="CA14" s="287">
        <v>16</v>
      </c>
      <c r="CB14" s="290">
        <v>48.967100229533287</v>
      </c>
      <c r="CC14" s="292">
        <v>0</v>
      </c>
      <c r="CD14" s="293">
        <v>0</v>
      </c>
      <c r="CE14" s="287">
        <v>16</v>
      </c>
      <c r="CF14" s="290">
        <v>48.967100229533287</v>
      </c>
      <c r="CG14" s="287">
        <v>79</v>
      </c>
      <c r="CH14" s="290">
        <v>241.77505738332059</v>
      </c>
      <c r="CI14" s="287">
        <v>185</v>
      </c>
      <c r="CJ14" s="290">
        <v>566.18209640397856</v>
      </c>
      <c r="CK14" s="287">
        <v>50</v>
      </c>
      <c r="CL14" s="290">
        <v>153.0221882172915</v>
      </c>
      <c r="CM14" s="292">
        <v>0</v>
      </c>
      <c r="CN14" s="296">
        <v>0</v>
      </c>
      <c r="CO14" s="287">
        <v>4</v>
      </c>
      <c r="CP14" s="290">
        <v>12.241775057383322</v>
      </c>
      <c r="CQ14" s="292">
        <v>1</v>
      </c>
      <c r="CR14" s="293">
        <v>3.0604437643458304</v>
      </c>
      <c r="CS14" s="292">
        <v>0</v>
      </c>
      <c r="CT14" s="293">
        <v>0</v>
      </c>
      <c r="CU14" s="292">
        <v>0</v>
      </c>
      <c r="CV14" s="293">
        <v>0</v>
      </c>
      <c r="CW14" s="292">
        <v>0</v>
      </c>
      <c r="CX14" s="293">
        <v>0</v>
      </c>
      <c r="CY14" s="292">
        <v>0</v>
      </c>
      <c r="CZ14" s="293">
        <v>0</v>
      </c>
      <c r="DA14" s="292">
        <v>0</v>
      </c>
      <c r="DB14" s="293">
        <v>0</v>
      </c>
      <c r="DC14" s="292">
        <v>0</v>
      </c>
      <c r="DD14" s="292">
        <v>0</v>
      </c>
      <c r="DE14" s="292">
        <v>0</v>
      </c>
      <c r="DF14" s="292">
        <v>0</v>
      </c>
      <c r="DG14" s="292">
        <v>0</v>
      </c>
      <c r="DH14" s="292">
        <v>0</v>
      </c>
      <c r="DI14" s="292">
        <v>0</v>
      </c>
      <c r="DJ14" s="292">
        <v>0</v>
      </c>
      <c r="DK14" s="292">
        <v>0</v>
      </c>
      <c r="DL14" s="292">
        <v>0</v>
      </c>
      <c r="DM14" s="292">
        <v>0</v>
      </c>
      <c r="DN14" s="292">
        <v>0</v>
      </c>
      <c r="DO14" s="292">
        <v>0</v>
      </c>
      <c r="DP14" s="292">
        <v>0</v>
      </c>
      <c r="DQ14" s="292">
        <v>0</v>
      </c>
      <c r="DR14" s="292">
        <v>0</v>
      </c>
      <c r="DS14" s="292">
        <v>0</v>
      </c>
      <c r="DT14" s="292">
        <v>0</v>
      </c>
      <c r="DU14" s="292">
        <v>0</v>
      </c>
      <c r="DV14" s="292">
        <v>0</v>
      </c>
      <c r="DW14" s="292">
        <v>0</v>
      </c>
      <c r="DX14" s="292">
        <v>0</v>
      </c>
      <c r="DY14" s="292">
        <v>0</v>
      </c>
      <c r="DZ14" s="292">
        <v>0</v>
      </c>
      <c r="EA14" s="292">
        <v>0</v>
      </c>
      <c r="EB14" s="293">
        <v>0</v>
      </c>
      <c r="EC14" s="292">
        <v>0</v>
      </c>
      <c r="ED14" s="292">
        <v>0</v>
      </c>
      <c r="EE14" s="292">
        <v>0</v>
      </c>
      <c r="EF14" s="293">
        <v>0</v>
      </c>
      <c r="EG14" s="292">
        <v>0</v>
      </c>
      <c r="EH14" s="292">
        <v>0</v>
      </c>
      <c r="EI14" s="292">
        <v>0</v>
      </c>
      <c r="EJ14" s="292">
        <v>0</v>
      </c>
      <c r="EK14" s="292">
        <v>0</v>
      </c>
      <c r="EL14" s="292">
        <v>0</v>
      </c>
      <c r="EM14" s="292">
        <v>0</v>
      </c>
      <c r="EN14" s="292">
        <v>0</v>
      </c>
      <c r="EO14" s="292">
        <v>0</v>
      </c>
      <c r="EP14" s="292">
        <v>0</v>
      </c>
      <c r="EQ14" s="292">
        <v>0</v>
      </c>
      <c r="ER14" s="292">
        <v>0</v>
      </c>
      <c r="ES14" s="292">
        <v>0</v>
      </c>
      <c r="ET14" s="292">
        <v>0</v>
      </c>
      <c r="EU14" s="292">
        <v>0</v>
      </c>
      <c r="EV14" s="292">
        <v>0</v>
      </c>
      <c r="EW14" s="292">
        <v>0</v>
      </c>
      <c r="EX14" s="292">
        <v>0</v>
      </c>
      <c r="EY14" s="292">
        <v>0</v>
      </c>
      <c r="EZ14" s="292">
        <v>0</v>
      </c>
      <c r="FA14" s="292">
        <v>0</v>
      </c>
      <c r="FB14" s="292">
        <v>0</v>
      </c>
      <c r="FC14" s="292">
        <v>0</v>
      </c>
      <c r="FD14" s="292">
        <v>0</v>
      </c>
      <c r="FE14" s="292">
        <v>0</v>
      </c>
      <c r="FF14" s="292">
        <v>0</v>
      </c>
      <c r="FG14" s="292">
        <v>0</v>
      </c>
      <c r="FH14" s="292">
        <v>0</v>
      </c>
      <c r="FI14" s="292">
        <v>0</v>
      </c>
      <c r="FJ14" s="292">
        <v>0</v>
      </c>
      <c r="FK14" s="291">
        <v>0</v>
      </c>
      <c r="FL14" s="290">
        <v>0</v>
      </c>
      <c r="FM14" s="297">
        <v>0</v>
      </c>
      <c r="FN14" s="293">
        <v>0</v>
      </c>
      <c r="FO14" s="297">
        <v>0</v>
      </c>
      <c r="FP14" s="293">
        <v>0</v>
      </c>
      <c r="FQ14" s="283">
        <v>0</v>
      </c>
      <c r="FR14" s="294">
        <v>0</v>
      </c>
      <c r="FS14" s="283">
        <v>0</v>
      </c>
      <c r="FT14" s="294">
        <v>0</v>
      </c>
      <c r="FU14" s="297">
        <v>0</v>
      </c>
      <c r="FV14" s="293">
        <v>0</v>
      </c>
      <c r="FW14" s="295">
        <v>0</v>
      </c>
      <c r="FX14" s="295">
        <v>0</v>
      </c>
      <c r="FY14" s="295">
        <v>0</v>
      </c>
      <c r="FZ14" s="295">
        <v>0</v>
      </c>
      <c r="GA14" s="295">
        <v>0</v>
      </c>
      <c r="GB14" s="292">
        <v>0</v>
      </c>
      <c r="GC14" s="292">
        <v>0</v>
      </c>
      <c r="GD14" s="292">
        <v>0</v>
      </c>
      <c r="GE14" s="292">
        <v>0</v>
      </c>
      <c r="GF14" s="292">
        <v>0</v>
      </c>
      <c r="GG14" s="293">
        <v>0</v>
      </c>
      <c r="GH14" s="293">
        <v>0</v>
      </c>
      <c r="GI14" s="293">
        <v>0</v>
      </c>
      <c r="GJ14" s="293">
        <v>0</v>
      </c>
      <c r="GK14" s="293">
        <v>0</v>
      </c>
      <c r="GL14" s="293">
        <v>0</v>
      </c>
      <c r="GM14" s="293">
        <v>0</v>
      </c>
      <c r="GN14" s="293">
        <v>0</v>
      </c>
      <c r="GO14" s="293">
        <v>0</v>
      </c>
      <c r="GP14" s="293">
        <v>0</v>
      </c>
      <c r="GQ14" s="293">
        <v>0</v>
      </c>
      <c r="GR14" s="293">
        <v>0</v>
      </c>
      <c r="GS14" s="293">
        <v>0</v>
      </c>
      <c r="GT14" s="293">
        <v>0</v>
      </c>
      <c r="GU14" s="293">
        <v>0</v>
      </c>
      <c r="GV14" s="293">
        <v>0</v>
      </c>
      <c r="GW14" s="293">
        <v>0</v>
      </c>
      <c r="GX14" s="293">
        <v>0</v>
      </c>
      <c r="GY14" s="293">
        <v>0</v>
      </c>
      <c r="GZ14" s="293">
        <v>0</v>
      </c>
      <c r="HA14" s="293">
        <v>0</v>
      </c>
      <c r="HB14" s="293">
        <v>0</v>
      </c>
      <c r="HC14" s="293">
        <v>0</v>
      </c>
      <c r="HD14" s="293">
        <v>0</v>
      </c>
      <c r="HE14" s="293">
        <v>0</v>
      </c>
      <c r="HF14" s="293">
        <v>0</v>
      </c>
      <c r="HG14" s="293">
        <v>0</v>
      </c>
      <c r="HH14" s="293">
        <v>0</v>
      </c>
      <c r="HI14" s="293">
        <v>0</v>
      </c>
      <c r="HJ14" s="134">
        <v>0</v>
      </c>
      <c r="HK14" s="134">
        <v>0</v>
      </c>
      <c r="HL14" s="134">
        <v>27.54399387911247</v>
      </c>
      <c r="HM14" s="146">
        <v>116.70111214556201</v>
      </c>
      <c r="HN14" s="146">
        <v>118.87082246822099</v>
      </c>
      <c r="HO14" s="368">
        <v>0.116414435389988</v>
      </c>
      <c r="HP14" s="368">
        <v>9.25497454881999E-2</v>
      </c>
      <c r="HQ14" s="368">
        <v>4.3478260869565197</v>
      </c>
      <c r="HR14" s="368">
        <v>4.6511627906976702</v>
      </c>
      <c r="HS14" s="134">
        <v>91.304347826086996</v>
      </c>
      <c r="HT14" s="134">
        <v>100</v>
      </c>
      <c r="HU14" s="134">
        <v>2.6775320139697301</v>
      </c>
      <c r="HV14" s="134">
        <v>1.9898195279963</v>
      </c>
      <c r="HW14" s="134">
        <v>14.847736625514401</v>
      </c>
      <c r="HX14" s="134">
        <v>18.7460617517328</v>
      </c>
      <c r="HY14" s="146">
        <v>112.51890458158447</v>
      </c>
      <c r="HZ14" s="146">
        <v>100.768391357935</v>
      </c>
      <c r="IA14" s="386">
        <v>3</v>
      </c>
      <c r="IB14" s="386">
        <v>4</v>
      </c>
      <c r="IC14" s="369">
        <v>0.18181818181818182</v>
      </c>
      <c r="ID14" s="369">
        <v>0.18788163457022078</v>
      </c>
      <c r="IE14" s="369">
        <v>1.4634146341463417</v>
      </c>
      <c r="IF14" s="369">
        <v>2.0725388601036272</v>
      </c>
      <c r="IG14" s="146">
        <v>69.268292682926827</v>
      </c>
      <c r="IH14" s="146">
        <v>74.093264248704656</v>
      </c>
      <c r="II14" s="146">
        <v>12.424242424242424</v>
      </c>
      <c r="IJ14" s="146">
        <v>9.0652888680131518</v>
      </c>
      <c r="IK14" s="146">
        <v>13.930921052631579</v>
      </c>
      <c r="IL14" s="146">
        <v>18.037177063642094</v>
      </c>
      <c r="IM14" s="148">
        <v>95.718727351989443</v>
      </c>
      <c r="IN14" s="137">
        <v>98.126752278403245</v>
      </c>
      <c r="IO14" s="369">
        <v>0.241157556270096</v>
      </c>
      <c r="IP14" s="388">
        <v>6.9637883008356494E-2</v>
      </c>
      <c r="IQ14" s="369">
        <v>2.4</v>
      </c>
      <c r="IR14" s="388">
        <v>0.87719298245613997</v>
      </c>
      <c r="IS14" s="146">
        <v>85.6</v>
      </c>
      <c r="IT14" s="146">
        <v>90.350877192982495</v>
      </c>
      <c r="IU14" s="146">
        <v>10.048231511254</v>
      </c>
      <c r="IV14" s="146">
        <v>7.9387186629526498</v>
      </c>
      <c r="IW14" s="146">
        <v>25.950679880156699</v>
      </c>
      <c r="IX14" s="146">
        <v>26.9139015397961</v>
      </c>
      <c r="IY14" s="341">
        <v>3</v>
      </c>
      <c r="IZ14" s="369">
        <v>0.20618556701030899</v>
      </c>
      <c r="JA14" s="369">
        <v>5.0847457627118704</v>
      </c>
      <c r="JB14" s="369">
        <v>86.440677966101703</v>
      </c>
      <c r="JC14" s="369">
        <v>4.0549828178694201</v>
      </c>
      <c r="JD14" s="146">
        <v>11.767485822306201</v>
      </c>
    </row>
    <row r="15" spans="1:264" ht="18" customHeight="1">
      <c r="A15" s="280"/>
      <c r="B15" s="281" t="s">
        <v>87</v>
      </c>
      <c r="C15" s="281" t="s">
        <v>87</v>
      </c>
      <c r="D15" s="282" t="s">
        <v>1752</v>
      </c>
      <c r="E15" s="283" t="s">
        <v>1254</v>
      </c>
      <c r="F15" s="282" t="s">
        <v>119</v>
      </c>
      <c r="G15" s="283" t="s">
        <v>0</v>
      </c>
      <c r="H15" s="284" t="s">
        <v>87</v>
      </c>
      <c r="I15" s="284" t="s">
        <v>87</v>
      </c>
      <c r="J15" s="284" t="s">
        <v>87</v>
      </c>
      <c r="K15" s="284" t="s">
        <v>87</v>
      </c>
      <c r="L15" s="284" t="s">
        <v>87</v>
      </c>
      <c r="M15" s="285">
        <v>189696</v>
      </c>
      <c r="N15" s="284" t="s">
        <v>87</v>
      </c>
      <c r="O15" s="284" t="s">
        <v>87</v>
      </c>
      <c r="P15" s="284" t="s">
        <v>87</v>
      </c>
      <c r="Q15" s="284" t="s">
        <v>87</v>
      </c>
      <c r="R15" s="286">
        <v>113.56381634073347</v>
      </c>
      <c r="S15" s="286">
        <v>108.25520881827661</v>
      </c>
      <c r="T15" s="287">
        <v>280.55947405630423</v>
      </c>
      <c r="U15" s="287">
        <v>117.51191400239145</v>
      </c>
      <c r="V15" s="286">
        <v>9.3328335832083962</v>
      </c>
      <c r="W15" s="286">
        <v>2.0614692653673163</v>
      </c>
      <c r="X15" s="286">
        <v>11.394302848575713</v>
      </c>
      <c r="Y15" s="284" t="s">
        <v>87</v>
      </c>
      <c r="Z15" s="284" t="s">
        <v>87</v>
      </c>
      <c r="AA15" s="284" t="s">
        <v>87</v>
      </c>
      <c r="AB15" s="284" t="s">
        <v>87</v>
      </c>
      <c r="AC15" s="284" t="s">
        <v>87</v>
      </c>
      <c r="AD15" s="284" t="s">
        <v>87</v>
      </c>
      <c r="AE15" s="284" t="s">
        <v>87</v>
      </c>
      <c r="AF15" s="284" t="s">
        <v>87</v>
      </c>
      <c r="AG15" s="284" t="s">
        <v>87</v>
      </c>
      <c r="AH15" s="284" t="s">
        <v>87</v>
      </c>
      <c r="AI15" s="284" t="s">
        <v>87</v>
      </c>
      <c r="AJ15" s="284" t="s">
        <v>87</v>
      </c>
      <c r="AK15" s="284" t="s">
        <v>87</v>
      </c>
      <c r="AL15" s="284" t="s">
        <v>87</v>
      </c>
      <c r="AM15" s="284" t="s">
        <v>87</v>
      </c>
      <c r="AN15" s="284" t="s">
        <v>87</v>
      </c>
      <c r="AO15" s="284" t="s">
        <v>87</v>
      </c>
      <c r="AP15" s="284" t="s">
        <v>87</v>
      </c>
      <c r="AQ15" s="284" t="s">
        <v>87</v>
      </c>
      <c r="AR15" s="284" t="s">
        <v>87</v>
      </c>
      <c r="AS15" s="284" t="s">
        <v>87</v>
      </c>
      <c r="AT15" s="284" t="s">
        <v>87</v>
      </c>
      <c r="AU15" s="284" t="s">
        <v>87</v>
      </c>
      <c r="AV15" s="284" t="s">
        <v>87</v>
      </c>
      <c r="AW15" s="288" t="s">
        <v>87</v>
      </c>
      <c r="AX15" s="288" t="s">
        <v>87</v>
      </c>
      <c r="AY15" s="288" t="s">
        <v>87</v>
      </c>
      <c r="AZ15" s="288" t="s">
        <v>87</v>
      </c>
      <c r="BA15" s="288" t="s">
        <v>87</v>
      </c>
      <c r="BB15" s="287">
        <v>21</v>
      </c>
      <c r="BC15" s="287">
        <v>43</v>
      </c>
      <c r="BD15" s="289" t="s">
        <v>88</v>
      </c>
      <c r="BE15" s="289" t="s">
        <v>88</v>
      </c>
      <c r="BF15" s="289" t="s">
        <v>88</v>
      </c>
      <c r="BG15" s="287">
        <v>39</v>
      </c>
      <c r="BH15" s="286">
        <v>20.559210526315788</v>
      </c>
      <c r="BI15" s="287">
        <v>283</v>
      </c>
      <c r="BJ15" s="286">
        <v>149.18606612685559</v>
      </c>
      <c r="BK15" s="287">
        <v>0</v>
      </c>
      <c r="BL15" s="286">
        <v>0</v>
      </c>
      <c r="BM15" s="287">
        <v>0</v>
      </c>
      <c r="BN15" s="290">
        <v>0</v>
      </c>
      <c r="BO15" s="291">
        <v>188</v>
      </c>
      <c r="BP15" s="290">
        <v>99.105937921727403</v>
      </c>
      <c r="BQ15" s="287">
        <v>0</v>
      </c>
      <c r="BR15" s="290">
        <v>0</v>
      </c>
      <c r="BS15" s="287">
        <v>71</v>
      </c>
      <c r="BT15" s="290">
        <v>37.428306342780026</v>
      </c>
      <c r="BU15" s="287">
        <v>0</v>
      </c>
      <c r="BV15" s="290">
        <v>0</v>
      </c>
      <c r="BW15" s="287">
        <v>103</v>
      </c>
      <c r="BX15" s="290">
        <v>54.297402159244264</v>
      </c>
      <c r="BY15" s="292">
        <v>0</v>
      </c>
      <c r="BZ15" s="293">
        <v>0</v>
      </c>
      <c r="CA15" s="287">
        <v>218</v>
      </c>
      <c r="CB15" s="290">
        <v>114.92071524966262</v>
      </c>
      <c r="CC15" s="287">
        <v>483</v>
      </c>
      <c r="CD15" s="290">
        <v>254.6179149797571</v>
      </c>
      <c r="CE15" s="287">
        <v>17</v>
      </c>
      <c r="CF15" s="290">
        <v>8.9617071524966274</v>
      </c>
      <c r="CG15" s="287">
        <v>529</v>
      </c>
      <c r="CH15" s="290">
        <v>278.86724021592443</v>
      </c>
      <c r="CI15" s="287">
        <v>377</v>
      </c>
      <c r="CJ15" s="290">
        <v>198.73903508771932</v>
      </c>
      <c r="CK15" s="287">
        <v>84</v>
      </c>
      <c r="CL15" s="290">
        <v>44.281376518218622</v>
      </c>
      <c r="CM15" s="287">
        <v>109</v>
      </c>
      <c r="CN15" s="294">
        <v>57.46035762483131</v>
      </c>
      <c r="CO15" s="287">
        <v>88</v>
      </c>
      <c r="CP15" s="290">
        <v>46.390013495276655</v>
      </c>
      <c r="CQ15" s="287">
        <v>4</v>
      </c>
      <c r="CR15" s="290">
        <v>2.1086369770580298</v>
      </c>
      <c r="CS15" s="287">
        <v>165</v>
      </c>
      <c r="CT15" s="290">
        <v>86.981275303643727</v>
      </c>
      <c r="CU15" s="287">
        <v>42</v>
      </c>
      <c r="CV15" s="290">
        <v>22.140688259109311</v>
      </c>
      <c r="CW15" s="287">
        <v>845</v>
      </c>
      <c r="CX15" s="290">
        <v>445.44956140350877</v>
      </c>
      <c r="CY15" s="287">
        <v>845</v>
      </c>
      <c r="CZ15" s="290">
        <v>445.44956140350877</v>
      </c>
      <c r="DA15" s="292">
        <v>0</v>
      </c>
      <c r="DB15" s="293">
        <v>0</v>
      </c>
      <c r="DC15" s="287">
        <v>22</v>
      </c>
      <c r="DD15" s="287">
        <v>0</v>
      </c>
      <c r="DE15" s="287">
        <v>252</v>
      </c>
      <c r="DF15" s="287">
        <v>5061</v>
      </c>
      <c r="DG15" s="287">
        <v>7647</v>
      </c>
      <c r="DH15" s="287">
        <v>299</v>
      </c>
      <c r="DI15" s="287">
        <v>46</v>
      </c>
      <c r="DJ15" s="287">
        <v>177</v>
      </c>
      <c r="DK15" s="287">
        <v>244</v>
      </c>
      <c r="DL15" s="287">
        <v>0</v>
      </c>
      <c r="DM15" s="287">
        <v>0</v>
      </c>
      <c r="DN15" s="287">
        <v>0</v>
      </c>
      <c r="DO15" s="287">
        <v>0</v>
      </c>
      <c r="DP15" s="287">
        <v>15</v>
      </c>
      <c r="DQ15" s="287">
        <v>0</v>
      </c>
      <c r="DR15" s="287">
        <v>0</v>
      </c>
      <c r="DS15" s="287">
        <v>22</v>
      </c>
      <c r="DT15" s="287">
        <v>0</v>
      </c>
      <c r="DU15" s="287">
        <v>11930</v>
      </c>
      <c r="DV15" s="287">
        <v>928</v>
      </c>
      <c r="DW15" s="287">
        <v>11806</v>
      </c>
      <c r="DX15" s="287">
        <v>172</v>
      </c>
      <c r="DY15" s="287">
        <v>153</v>
      </c>
      <c r="DZ15" s="287">
        <v>1312</v>
      </c>
      <c r="EA15" s="287">
        <v>7595</v>
      </c>
      <c r="EB15" s="290">
        <v>23.252139565503601</v>
      </c>
      <c r="EC15" s="287">
        <v>241</v>
      </c>
      <c r="ED15" s="287">
        <v>2460</v>
      </c>
      <c r="EE15" s="287">
        <v>584</v>
      </c>
      <c r="EF15" s="290">
        <v>23.739837398373982</v>
      </c>
      <c r="EG15" s="287">
        <v>83</v>
      </c>
      <c r="EH15" s="287">
        <v>145</v>
      </c>
      <c r="EI15" s="287">
        <v>58</v>
      </c>
      <c r="EJ15" s="287">
        <v>2</v>
      </c>
      <c r="EK15" s="287">
        <v>119</v>
      </c>
      <c r="EL15" s="287">
        <v>0</v>
      </c>
      <c r="EM15" s="287">
        <v>0</v>
      </c>
      <c r="EN15" s="287">
        <v>8</v>
      </c>
      <c r="EO15" s="287">
        <v>13</v>
      </c>
      <c r="EP15" s="287">
        <v>0</v>
      </c>
      <c r="EQ15" s="287">
        <v>18</v>
      </c>
      <c r="ER15" s="287">
        <v>0</v>
      </c>
      <c r="ES15" s="287">
        <v>1</v>
      </c>
      <c r="ET15" s="287">
        <v>0</v>
      </c>
      <c r="EU15" s="287">
        <v>0</v>
      </c>
      <c r="EV15" s="287">
        <v>59</v>
      </c>
      <c r="EW15" s="287">
        <v>2</v>
      </c>
      <c r="EX15" s="287">
        <v>0</v>
      </c>
      <c r="EY15" s="287">
        <v>0</v>
      </c>
      <c r="EZ15" s="287">
        <v>0</v>
      </c>
      <c r="FA15" s="287">
        <v>2</v>
      </c>
      <c r="FB15" s="287">
        <v>0</v>
      </c>
      <c r="FC15" s="287">
        <v>0</v>
      </c>
      <c r="FD15" s="287">
        <v>0</v>
      </c>
      <c r="FE15" s="287">
        <v>0</v>
      </c>
      <c r="FF15" s="287">
        <v>4</v>
      </c>
      <c r="FG15" s="287">
        <v>104</v>
      </c>
      <c r="FH15" s="287">
        <v>77</v>
      </c>
      <c r="FI15" s="287">
        <v>98</v>
      </c>
      <c r="FJ15" s="287">
        <v>1202</v>
      </c>
      <c r="FK15" s="291">
        <v>5</v>
      </c>
      <c r="FL15" s="290">
        <v>2.6357962213225372</v>
      </c>
      <c r="FM15" s="291">
        <v>4</v>
      </c>
      <c r="FN15" s="290">
        <v>2.1086369770580298</v>
      </c>
      <c r="FO15" s="297">
        <v>2</v>
      </c>
      <c r="FP15" s="293">
        <v>1.0543184885290149</v>
      </c>
      <c r="FQ15" s="283">
        <v>2</v>
      </c>
      <c r="FR15" s="294">
        <v>1.0543184885290149</v>
      </c>
      <c r="FS15" s="283">
        <v>0</v>
      </c>
      <c r="FT15" s="294">
        <v>0</v>
      </c>
      <c r="FU15" s="291">
        <v>40</v>
      </c>
      <c r="FV15" s="290">
        <v>21.086369770580298</v>
      </c>
      <c r="FW15" s="295">
        <v>1</v>
      </c>
      <c r="FX15" s="295">
        <v>0</v>
      </c>
      <c r="FY15" s="295">
        <v>1</v>
      </c>
      <c r="FZ15" s="295">
        <v>0</v>
      </c>
      <c r="GA15" s="295">
        <v>0</v>
      </c>
      <c r="GB15" s="287">
        <v>3222</v>
      </c>
      <c r="GC15" s="287">
        <v>0</v>
      </c>
      <c r="GD15" s="287">
        <v>228</v>
      </c>
      <c r="GE15" s="287">
        <v>0</v>
      </c>
      <c r="GF15" s="287">
        <v>11</v>
      </c>
      <c r="GG15" s="290">
        <v>52.9</v>
      </c>
      <c r="GH15" s="290">
        <v>355.7</v>
      </c>
      <c r="GI15" s="290">
        <v>20</v>
      </c>
      <c r="GJ15" s="290">
        <v>2</v>
      </c>
      <c r="GK15" s="290">
        <v>1</v>
      </c>
      <c r="GL15" s="290">
        <v>1</v>
      </c>
      <c r="GM15" s="290">
        <v>1</v>
      </c>
      <c r="GN15" s="290">
        <v>0</v>
      </c>
      <c r="GO15" s="290">
        <v>0</v>
      </c>
      <c r="GP15" s="290">
        <v>3</v>
      </c>
      <c r="GQ15" s="290">
        <v>0</v>
      </c>
      <c r="GR15" s="290">
        <v>0</v>
      </c>
      <c r="GS15" s="290">
        <v>0</v>
      </c>
      <c r="GT15" s="290">
        <v>3</v>
      </c>
      <c r="GU15" s="290">
        <v>0</v>
      </c>
      <c r="GV15" s="290">
        <v>1</v>
      </c>
      <c r="GW15" s="290">
        <v>0</v>
      </c>
      <c r="GX15" s="290">
        <v>0</v>
      </c>
      <c r="GY15" s="290">
        <v>2</v>
      </c>
      <c r="GZ15" s="290">
        <v>2</v>
      </c>
      <c r="HA15" s="290">
        <v>0</v>
      </c>
      <c r="HB15" s="290">
        <v>1</v>
      </c>
      <c r="HC15" s="290">
        <v>1</v>
      </c>
      <c r="HD15" s="290">
        <v>0</v>
      </c>
      <c r="HE15" s="290">
        <v>0</v>
      </c>
      <c r="HF15" s="290">
        <v>1</v>
      </c>
      <c r="HG15" s="290">
        <v>2</v>
      </c>
      <c r="HH15" s="290">
        <v>5</v>
      </c>
      <c r="HI15" s="290">
        <v>0</v>
      </c>
      <c r="HJ15" s="134">
        <v>0</v>
      </c>
      <c r="HK15" s="134">
        <v>2.1086369770580298</v>
      </c>
      <c r="HL15" s="134">
        <v>24.9346322537112</v>
      </c>
      <c r="HM15" s="146">
        <v>121.94442995652</v>
      </c>
      <c r="HN15" s="146">
        <v>118.318041043081</v>
      </c>
      <c r="HO15" s="368">
        <v>9.9983336110648205E-2</v>
      </c>
      <c r="HP15" s="368">
        <v>2.2393908856791E-2</v>
      </c>
      <c r="HQ15" s="368">
        <v>5.6074766355140202</v>
      </c>
      <c r="HR15" s="368">
        <v>2.0202020202020199</v>
      </c>
      <c r="HS15" s="134">
        <v>83.177570093457902</v>
      </c>
      <c r="HT15" s="134">
        <v>88.8888888888889</v>
      </c>
      <c r="HU15" s="134">
        <v>1.7830361606398899</v>
      </c>
      <c r="HV15" s="134">
        <v>1.10849848841115</v>
      </c>
      <c r="HW15" s="134">
        <v>6.2233777728605402</v>
      </c>
      <c r="HX15" s="134">
        <v>8.8895289466104597</v>
      </c>
      <c r="HY15" s="146">
        <v>107.69662270967422</v>
      </c>
      <c r="HZ15" s="146">
        <v>107.27658532911801</v>
      </c>
      <c r="IA15" s="386">
        <v>12</v>
      </c>
      <c r="IB15" s="386">
        <v>9</v>
      </c>
      <c r="IC15" s="369">
        <v>0.33745781777277839</v>
      </c>
      <c r="ID15" s="369">
        <v>0.18248175182481752</v>
      </c>
      <c r="IE15" s="369">
        <v>3.8095238095238098</v>
      </c>
      <c r="IF15" s="369">
        <v>2.6470588235294117</v>
      </c>
      <c r="IG15" s="146">
        <v>53.015873015873019</v>
      </c>
      <c r="IH15" s="146">
        <v>58.235294117647065</v>
      </c>
      <c r="II15" s="146">
        <v>8.8582677165354333</v>
      </c>
      <c r="IJ15" s="146">
        <v>6.8937550689375504</v>
      </c>
      <c r="IK15" s="146">
        <v>4.1793439176854568</v>
      </c>
      <c r="IL15" s="146">
        <v>5.5929407452017497</v>
      </c>
      <c r="IM15" s="148">
        <v>103.56744516771555</v>
      </c>
      <c r="IN15" s="137">
        <v>101.32773902476349</v>
      </c>
      <c r="IO15" s="369">
        <v>0.149551345962114</v>
      </c>
      <c r="IP15" s="388">
        <v>0</v>
      </c>
      <c r="IQ15" s="369">
        <v>2.4</v>
      </c>
      <c r="IR15" s="388">
        <v>0</v>
      </c>
      <c r="IS15" s="146">
        <v>76.8</v>
      </c>
      <c r="IT15" s="146">
        <v>75</v>
      </c>
      <c r="IU15" s="146">
        <v>6.2313060817547399</v>
      </c>
      <c r="IV15" s="146">
        <v>4.1311180960933997</v>
      </c>
      <c r="IW15" s="146">
        <v>6.3336530042113202</v>
      </c>
      <c r="IX15" s="146">
        <v>6.9721792306821202</v>
      </c>
      <c r="IY15" s="341">
        <v>32</v>
      </c>
      <c r="IZ15" s="369">
        <v>0.77313360715148605</v>
      </c>
      <c r="JA15" s="369">
        <v>8.7671232876712306</v>
      </c>
      <c r="JB15" s="369">
        <v>90.684931506849296</v>
      </c>
      <c r="JC15" s="369">
        <v>8.8185552065716397</v>
      </c>
      <c r="JD15" s="146">
        <v>7.6536356733261801</v>
      </c>
    </row>
    <row r="16" spans="1:264" ht="18" customHeight="1">
      <c r="A16" s="280"/>
      <c r="B16" s="281" t="s">
        <v>87</v>
      </c>
      <c r="C16" s="281" t="s">
        <v>87</v>
      </c>
      <c r="D16" s="282" t="s">
        <v>1753</v>
      </c>
      <c r="E16" s="283" t="s">
        <v>1255</v>
      </c>
      <c r="F16" s="282" t="s">
        <v>119</v>
      </c>
      <c r="G16" s="283" t="s">
        <v>0</v>
      </c>
      <c r="H16" s="284" t="s">
        <v>87</v>
      </c>
      <c r="I16" s="284" t="s">
        <v>87</v>
      </c>
      <c r="J16" s="284" t="s">
        <v>87</v>
      </c>
      <c r="K16" s="284" t="s">
        <v>87</v>
      </c>
      <c r="L16" s="284" t="s">
        <v>87</v>
      </c>
      <c r="M16" s="285">
        <v>212059</v>
      </c>
      <c r="N16" s="284" t="s">
        <v>87</v>
      </c>
      <c r="O16" s="284" t="s">
        <v>87</v>
      </c>
      <c r="P16" s="284" t="s">
        <v>87</v>
      </c>
      <c r="Q16" s="284" t="s">
        <v>87</v>
      </c>
      <c r="R16" s="286">
        <v>108.86994683154563</v>
      </c>
      <c r="S16" s="286">
        <v>114.97842280370499</v>
      </c>
      <c r="T16" s="287">
        <v>169.38209303359463</v>
      </c>
      <c r="U16" s="287">
        <v>197.49174163906741</v>
      </c>
      <c r="V16" s="286">
        <v>11.283891547049443</v>
      </c>
      <c r="W16" s="286">
        <v>1.1961722488038278</v>
      </c>
      <c r="X16" s="286">
        <v>12.480063795853269</v>
      </c>
      <c r="Y16" s="284" t="s">
        <v>87</v>
      </c>
      <c r="Z16" s="284" t="s">
        <v>87</v>
      </c>
      <c r="AA16" s="284" t="s">
        <v>87</v>
      </c>
      <c r="AB16" s="284" t="s">
        <v>87</v>
      </c>
      <c r="AC16" s="284" t="s">
        <v>87</v>
      </c>
      <c r="AD16" s="284" t="s">
        <v>87</v>
      </c>
      <c r="AE16" s="284" t="s">
        <v>87</v>
      </c>
      <c r="AF16" s="284" t="s">
        <v>87</v>
      </c>
      <c r="AG16" s="284" t="s">
        <v>87</v>
      </c>
      <c r="AH16" s="284" t="s">
        <v>87</v>
      </c>
      <c r="AI16" s="284" t="s">
        <v>87</v>
      </c>
      <c r="AJ16" s="284" t="s">
        <v>87</v>
      </c>
      <c r="AK16" s="284" t="s">
        <v>87</v>
      </c>
      <c r="AL16" s="284" t="s">
        <v>87</v>
      </c>
      <c r="AM16" s="284" t="s">
        <v>87</v>
      </c>
      <c r="AN16" s="284" t="s">
        <v>87</v>
      </c>
      <c r="AO16" s="284" t="s">
        <v>87</v>
      </c>
      <c r="AP16" s="284" t="s">
        <v>87</v>
      </c>
      <c r="AQ16" s="284" t="s">
        <v>87</v>
      </c>
      <c r="AR16" s="284" t="s">
        <v>87</v>
      </c>
      <c r="AS16" s="284" t="s">
        <v>87</v>
      </c>
      <c r="AT16" s="284" t="s">
        <v>87</v>
      </c>
      <c r="AU16" s="284" t="s">
        <v>87</v>
      </c>
      <c r="AV16" s="284" t="s">
        <v>87</v>
      </c>
      <c r="AW16" s="288" t="s">
        <v>87</v>
      </c>
      <c r="AX16" s="288" t="s">
        <v>87</v>
      </c>
      <c r="AY16" s="288" t="s">
        <v>87</v>
      </c>
      <c r="AZ16" s="288" t="s">
        <v>87</v>
      </c>
      <c r="BA16" s="288" t="s">
        <v>87</v>
      </c>
      <c r="BB16" s="287">
        <v>30</v>
      </c>
      <c r="BC16" s="287">
        <v>45</v>
      </c>
      <c r="BD16" s="289" t="s">
        <v>88</v>
      </c>
      <c r="BE16" s="289" t="s">
        <v>88</v>
      </c>
      <c r="BF16" s="289" t="s">
        <v>88</v>
      </c>
      <c r="BG16" s="287">
        <v>18</v>
      </c>
      <c r="BH16" s="286">
        <v>8.4882037546154621</v>
      </c>
      <c r="BI16" s="287">
        <v>266</v>
      </c>
      <c r="BJ16" s="286">
        <v>125.43678881820625</v>
      </c>
      <c r="BK16" s="287">
        <v>0</v>
      </c>
      <c r="BL16" s="286">
        <v>0</v>
      </c>
      <c r="BM16" s="287">
        <v>14</v>
      </c>
      <c r="BN16" s="290">
        <v>6.6019362535898027</v>
      </c>
      <c r="BO16" s="291">
        <v>182</v>
      </c>
      <c r="BP16" s="290">
        <v>85.825171296667435</v>
      </c>
      <c r="BQ16" s="287">
        <v>0</v>
      </c>
      <c r="BR16" s="290">
        <v>0</v>
      </c>
      <c r="BS16" s="287">
        <v>17</v>
      </c>
      <c r="BT16" s="290">
        <v>8.0166368793590461</v>
      </c>
      <c r="BU16" s="287">
        <v>0</v>
      </c>
      <c r="BV16" s="290">
        <v>0</v>
      </c>
      <c r="BW16" s="287">
        <v>105</v>
      </c>
      <c r="BX16" s="290">
        <v>49.514521901923523</v>
      </c>
      <c r="BY16" s="292">
        <v>0</v>
      </c>
      <c r="BZ16" s="293">
        <v>0</v>
      </c>
      <c r="CA16" s="287">
        <v>548</v>
      </c>
      <c r="CB16" s="290">
        <v>258.41864764051513</v>
      </c>
      <c r="CC16" s="292">
        <v>404</v>
      </c>
      <c r="CD16" s="293">
        <v>190.51301760359144</v>
      </c>
      <c r="CE16" s="287">
        <v>5</v>
      </c>
      <c r="CF16" s="290">
        <v>2.3578343762820722</v>
      </c>
      <c r="CG16" s="287">
        <v>380</v>
      </c>
      <c r="CH16" s="290">
        <v>179.19541259743752</v>
      </c>
      <c r="CI16" s="287">
        <v>572</v>
      </c>
      <c r="CJ16" s="290">
        <v>269.73625264666913</v>
      </c>
      <c r="CK16" s="287">
        <v>347</v>
      </c>
      <c r="CL16" s="290">
        <v>163.63370571397581</v>
      </c>
      <c r="CM16" s="287">
        <v>130</v>
      </c>
      <c r="CN16" s="294">
        <v>61.303693783333884</v>
      </c>
      <c r="CO16" s="287">
        <v>68</v>
      </c>
      <c r="CP16" s="290">
        <v>32.066547517436184</v>
      </c>
      <c r="CQ16" s="287">
        <v>56</v>
      </c>
      <c r="CR16" s="290">
        <v>26.407745014359211</v>
      </c>
      <c r="CS16" s="292">
        <v>20</v>
      </c>
      <c r="CT16" s="293">
        <v>9.4313375051282886</v>
      </c>
      <c r="CU16" s="287">
        <v>19</v>
      </c>
      <c r="CV16" s="290">
        <v>8.9597706298718744</v>
      </c>
      <c r="CW16" s="287">
        <v>417</v>
      </c>
      <c r="CX16" s="290">
        <v>196.64338698192483</v>
      </c>
      <c r="CY16" s="287">
        <v>417</v>
      </c>
      <c r="CZ16" s="290">
        <v>196.64338698192483</v>
      </c>
      <c r="DA16" s="292">
        <v>0</v>
      </c>
      <c r="DB16" s="293">
        <v>0</v>
      </c>
      <c r="DC16" s="287">
        <v>0</v>
      </c>
      <c r="DD16" s="287">
        <v>0</v>
      </c>
      <c r="DE16" s="287">
        <v>319</v>
      </c>
      <c r="DF16" s="287">
        <v>7440</v>
      </c>
      <c r="DG16" s="287">
        <v>0</v>
      </c>
      <c r="DH16" s="287">
        <v>869</v>
      </c>
      <c r="DI16" s="287">
        <v>4</v>
      </c>
      <c r="DJ16" s="287">
        <v>102</v>
      </c>
      <c r="DK16" s="287">
        <v>0</v>
      </c>
      <c r="DL16" s="287">
        <v>230</v>
      </c>
      <c r="DM16" s="287">
        <v>0</v>
      </c>
      <c r="DN16" s="287">
        <v>770</v>
      </c>
      <c r="DO16" s="287">
        <v>0</v>
      </c>
      <c r="DP16" s="287">
        <v>26</v>
      </c>
      <c r="DQ16" s="287">
        <v>0</v>
      </c>
      <c r="DR16" s="287">
        <v>0</v>
      </c>
      <c r="DS16" s="287">
        <v>1</v>
      </c>
      <c r="DT16" s="287">
        <v>0</v>
      </c>
      <c r="DU16" s="287">
        <v>0</v>
      </c>
      <c r="DV16" s="287">
        <v>3106</v>
      </c>
      <c r="DW16" s="287">
        <v>4786</v>
      </c>
      <c r="DX16" s="287">
        <v>406</v>
      </c>
      <c r="DY16" s="287">
        <v>402</v>
      </c>
      <c r="DZ16" s="287">
        <v>3273</v>
      </c>
      <c r="EA16" s="287">
        <v>10127</v>
      </c>
      <c r="EB16" s="290">
        <v>28.310457193640801</v>
      </c>
      <c r="EC16" s="287">
        <v>192</v>
      </c>
      <c r="ED16" s="287">
        <v>3363</v>
      </c>
      <c r="EE16" s="287">
        <v>991</v>
      </c>
      <c r="EF16" s="290">
        <v>29.467737139458816</v>
      </c>
      <c r="EG16" s="287">
        <v>173</v>
      </c>
      <c r="EH16" s="287">
        <v>87</v>
      </c>
      <c r="EI16" s="287">
        <v>39</v>
      </c>
      <c r="EJ16" s="287">
        <v>0</v>
      </c>
      <c r="EK16" s="287">
        <v>270</v>
      </c>
      <c r="EL16" s="287">
        <v>2</v>
      </c>
      <c r="EM16" s="287">
        <v>12</v>
      </c>
      <c r="EN16" s="287">
        <v>13</v>
      </c>
      <c r="EO16" s="287">
        <v>19</v>
      </c>
      <c r="EP16" s="287">
        <v>9</v>
      </c>
      <c r="EQ16" s="287">
        <v>25</v>
      </c>
      <c r="ER16" s="287">
        <v>0</v>
      </c>
      <c r="ES16" s="287">
        <v>0</v>
      </c>
      <c r="ET16" s="287">
        <v>0</v>
      </c>
      <c r="EU16" s="287">
        <v>0</v>
      </c>
      <c r="EV16" s="287">
        <v>2435</v>
      </c>
      <c r="EW16" s="287">
        <v>0</v>
      </c>
      <c r="EX16" s="287">
        <v>24</v>
      </c>
      <c r="EY16" s="287">
        <v>0</v>
      </c>
      <c r="EZ16" s="287">
        <v>0</v>
      </c>
      <c r="FA16" s="287">
        <v>21</v>
      </c>
      <c r="FB16" s="287">
        <v>2</v>
      </c>
      <c r="FC16" s="287">
        <v>2</v>
      </c>
      <c r="FD16" s="287">
        <v>11</v>
      </c>
      <c r="FE16" s="287">
        <v>0</v>
      </c>
      <c r="FF16" s="287">
        <v>20</v>
      </c>
      <c r="FG16" s="287">
        <v>300</v>
      </c>
      <c r="FH16" s="287">
        <v>291</v>
      </c>
      <c r="FI16" s="287">
        <v>207</v>
      </c>
      <c r="FJ16" s="287">
        <v>2363</v>
      </c>
      <c r="FK16" s="291">
        <v>3</v>
      </c>
      <c r="FL16" s="290">
        <v>1.4147006257692436</v>
      </c>
      <c r="FM16" s="291">
        <v>0</v>
      </c>
      <c r="FN16" s="290">
        <v>0</v>
      </c>
      <c r="FO16" s="297">
        <v>0</v>
      </c>
      <c r="FP16" s="293">
        <v>0</v>
      </c>
      <c r="FQ16" s="283">
        <v>2</v>
      </c>
      <c r="FR16" s="294">
        <v>0.94313375051282899</v>
      </c>
      <c r="FS16" s="283">
        <v>0</v>
      </c>
      <c r="FT16" s="294">
        <v>0</v>
      </c>
      <c r="FU16" s="297">
        <v>15</v>
      </c>
      <c r="FV16" s="293">
        <v>7.0735031288462169</v>
      </c>
      <c r="FW16" s="295">
        <v>1</v>
      </c>
      <c r="FX16" s="295">
        <v>0</v>
      </c>
      <c r="FY16" s="295">
        <v>1</v>
      </c>
      <c r="FZ16" s="295">
        <v>0</v>
      </c>
      <c r="GA16" s="295">
        <v>0</v>
      </c>
      <c r="GB16" s="287">
        <v>7191</v>
      </c>
      <c r="GC16" s="287">
        <v>0</v>
      </c>
      <c r="GD16" s="287">
        <v>822</v>
      </c>
      <c r="GE16" s="287">
        <v>0</v>
      </c>
      <c r="GF16" s="287">
        <v>12</v>
      </c>
      <c r="GG16" s="290">
        <v>79</v>
      </c>
      <c r="GH16" s="290">
        <v>391.8</v>
      </c>
      <c r="GI16" s="290">
        <v>17</v>
      </c>
      <c r="GJ16" s="290">
        <v>2</v>
      </c>
      <c r="GK16" s="290">
        <v>1.4</v>
      </c>
      <c r="GL16" s="290">
        <v>0.5</v>
      </c>
      <c r="GM16" s="290">
        <v>3</v>
      </c>
      <c r="GN16" s="290">
        <v>0</v>
      </c>
      <c r="GO16" s="290">
        <v>1</v>
      </c>
      <c r="GP16" s="290">
        <v>2</v>
      </c>
      <c r="GQ16" s="290">
        <v>0</v>
      </c>
      <c r="GR16" s="290">
        <v>0</v>
      </c>
      <c r="GS16" s="290">
        <v>0</v>
      </c>
      <c r="GT16" s="290">
        <v>5</v>
      </c>
      <c r="GU16" s="290">
        <v>0</v>
      </c>
      <c r="GV16" s="290">
        <v>2</v>
      </c>
      <c r="GW16" s="290">
        <v>0</v>
      </c>
      <c r="GX16" s="290">
        <v>0</v>
      </c>
      <c r="GY16" s="290">
        <v>2</v>
      </c>
      <c r="GZ16" s="290">
        <v>2</v>
      </c>
      <c r="HA16" s="290">
        <v>0</v>
      </c>
      <c r="HB16" s="290">
        <v>0</v>
      </c>
      <c r="HC16" s="290">
        <v>0</v>
      </c>
      <c r="HD16" s="290">
        <v>0</v>
      </c>
      <c r="HE16" s="290">
        <v>3</v>
      </c>
      <c r="HF16" s="290">
        <v>2</v>
      </c>
      <c r="HG16" s="290">
        <v>1</v>
      </c>
      <c r="HH16" s="290">
        <v>14</v>
      </c>
      <c r="HI16" s="290">
        <v>0.2</v>
      </c>
      <c r="HJ16" s="134">
        <v>0.94313375051282899</v>
      </c>
      <c r="HK16" s="134">
        <v>2.8294012515384872</v>
      </c>
      <c r="HL16" s="134">
        <v>19.975572835861719</v>
      </c>
      <c r="HM16" s="146">
        <v>114.192653380579</v>
      </c>
      <c r="HN16" s="146">
        <v>120.97235208107</v>
      </c>
      <c r="HO16" s="368">
        <v>0.15600624024960999</v>
      </c>
      <c r="HP16" s="368">
        <v>2.3320895522388099E-2</v>
      </c>
      <c r="HQ16" s="368">
        <v>12.307692307692299</v>
      </c>
      <c r="HR16" s="368">
        <v>2.5316455696202498</v>
      </c>
      <c r="HS16" s="134">
        <v>89.230769230769198</v>
      </c>
      <c r="HT16" s="134">
        <v>86.075949367088597</v>
      </c>
      <c r="HU16" s="134">
        <v>1.2675507020280801</v>
      </c>
      <c r="HV16" s="134">
        <v>0.92117537313432796</v>
      </c>
      <c r="HW16" s="134">
        <v>4.5081223341500998</v>
      </c>
      <c r="HX16" s="134">
        <v>8.9546236511092694</v>
      </c>
      <c r="HY16" s="146">
        <v>110.43823493447751</v>
      </c>
      <c r="HZ16" s="146">
        <v>122.356988907843</v>
      </c>
      <c r="IA16" s="386">
        <v>15</v>
      </c>
      <c r="IB16" s="386">
        <v>14</v>
      </c>
      <c r="IC16" s="369">
        <v>0.44883303411131059</v>
      </c>
      <c r="ID16" s="369">
        <v>0.25380710659898476</v>
      </c>
      <c r="IE16" s="369">
        <v>4.2857142857142856</v>
      </c>
      <c r="IF16" s="369">
        <v>3.3333333333333335</v>
      </c>
      <c r="IG16" s="146">
        <v>70.857142857142847</v>
      </c>
      <c r="IH16" s="146">
        <v>70</v>
      </c>
      <c r="II16" s="146">
        <v>10.472770795930581</v>
      </c>
      <c r="IJ16" s="146">
        <v>7.6142131979695442</v>
      </c>
      <c r="IK16" s="146">
        <v>3.2920410200562666</v>
      </c>
      <c r="IL16" s="146">
        <v>6.1529524788310734</v>
      </c>
      <c r="IM16" s="148">
        <v>102.239529342925</v>
      </c>
      <c r="IN16" s="137">
        <v>108.93847053287126</v>
      </c>
      <c r="IO16" s="369">
        <v>0.32154340836012901</v>
      </c>
      <c r="IP16" s="388">
        <v>0.168634064080944</v>
      </c>
      <c r="IQ16" s="369">
        <v>4</v>
      </c>
      <c r="IR16" s="388">
        <v>2.9069767441860499</v>
      </c>
      <c r="IS16" s="146">
        <v>70.857142857142804</v>
      </c>
      <c r="IT16" s="146">
        <v>80.232558139534902</v>
      </c>
      <c r="IU16" s="146">
        <v>8.0385852090032195</v>
      </c>
      <c r="IV16" s="146">
        <v>5.8010118043844896</v>
      </c>
      <c r="IW16" s="146">
        <v>6.4538514920194299</v>
      </c>
      <c r="IX16" s="146">
        <v>8.1652321292080696</v>
      </c>
      <c r="IY16" s="341">
        <v>17</v>
      </c>
      <c r="IZ16" s="369">
        <v>0.43735528685361502</v>
      </c>
      <c r="JA16" s="369">
        <v>7.9069767441860499</v>
      </c>
      <c r="JB16" s="369">
        <v>91.6279069767442</v>
      </c>
      <c r="JC16" s="369">
        <v>5.5312580396192397</v>
      </c>
      <c r="JD16" s="146">
        <v>6.5863848611452402</v>
      </c>
    </row>
    <row r="17" spans="1:264" ht="18" customHeight="1">
      <c r="A17" s="280"/>
      <c r="B17" s="281" t="s">
        <v>87</v>
      </c>
      <c r="C17" s="281" t="s">
        <v>87</v>
      </c>
      <c r="D17" s="282" t="s">
        <v>1754</v>
      </c>
      <c r="E17" s="283" t="s">
        <v>1256</v>
      </c>
      <c r="F17" s="282" t="s">
        <v>119</v>
      </c>
      <c r="G17" s="283" t="s">
        <v>0</v>
      </c>
      <c r="H17" s="284" t="s">
        <v>87</v>
      </c>
      <c r="I17" s="284" t="s">
        <v>87</v>
      </c>
      <c r="J17" s="284" t="s">
        <v>87</v>
      </c>
      <c r="K17" s="284" t="s">
        <v>87</v>
      </c>
      <c r="L17" s="284" t="s">
        <v>87</v>
      </c>
      <c r="M17" s="285">
        <v>69015</v>
      </c>
      <c r="N17" s="284" t="s">
        <v>87</v>
      </c>
      <c r="O17" s="284" t="s">
        <v>87</v>
      </c>
      <c r="P17" s="284" t="s">
        <v>87</v>
      </c>
      <c r="Q17" s="284" t="s">
        <v>87</v>
      </c>
      <c r="R17" s="286">
        <v>107.24977369378024</v>
      </c>
      <c r="S17" s="286">
        <v>106.72924493334992</v>
      </c>
      <c r="T17" s="287">
        <v>52.049767117919032</v>
      </c>
      <c r="U17" s="287">
        <v>32.029238361767739</v>
      </c>
      <c r="V17" s="286">
        <v>7.5612353567625137</v>
      </c>
      <c r="W17" s="286">
        <v>1.703940362087327</v>
      </c>
      <c r="X17" s="286">
        <v>9.2651757188498394</v>
      </c>
      <c r="Y17" s="284" t="s">
        <v>87</v>
      </c>
      <c r="Z17" s="284" t="s">
        <v>87</v>
      </c>
      <c r="AA17" s="284" t="s">
        <v>87</v>
      </c>
      <c r="AB17" s="284" t="s">
        <v>87</v>
      </c>
      <c r="AC17" s="284" t="s">
        <v>87</v>
      </c>
      <c r="AD17" s="284" t="s">
        <v>87</v>
      </c>
      <c r="AE17" s="284" t="s">
        <v>87</v>
      </c>
      <c r="AF17" s="284" t="s">
        <v>87</v>
      </c>
      <c r="AG17" s="284" t="s">
        <v>87</v>
      </c>
      <c r="AH17" s="284" t="s">
        <v>87</v>
      </c>
      <c r="AI17" s="284" t="s">
        <v>87</v>
      </c>
      <c r="AJ17" s="284" t="s">
        <v>87</v>
      </c>
      <c r="AK17" s="284" t="s">
        <v>87</v>
      </c>
      <c r="AL17" s="284" t="s">
        <v>87</v>
      </c>
      <c r="AM17" s="284" t="s">
        <v>87</v>
      </c>
      <c r="AN17" s="284" t="s">
        <v>87</v>
      </c>
      <c r="AO17" s="284" t="s">
        <v>87</v>
      </c>
      <c r="AP17" s="284" t="s">
        <v>87</v>
      </c>
      <c r="AQ17" s="284" t="s">
        <v>87</v>
      </c>
      <c r="AR17" s="284" t="s">
        <v>87</v>
      </c>
      <c r="AS17" s="284" t="s">
        <v>87</v>
      </c>
      <c r="AT17" s="284" t="s">
        <v>87</v>
      </c>
      <c r="AU17" s="284" t="s">
        <v>87</v>
      </c>
      <c r="AV17" s="284" t="s">
        <v>87</v>
      </c>
      <c r="AW17" s="288" t="s">
        <v>87</v>
      </c>
      <c r="AX17" s="288" t="s">
        <v>87</v>
      </c>
      <c r="AY17" s="288" t="s">
        <v>87</v>
      </c>
      <c r="AZ17" s="288" t="s">
        <v>87</v>
      </c>
      <c r="BA17" s="288" t="s">
        <v>87</v>
      </c>
      <c r="BB17" s="287">
        <v>6</v>
      </c>
      <c r="BC17" s="287">
        <v>12</v>
      </c>
      <c r="BD17" s="289" t="s">
        <v>88</v>
      </c>
      <c r="BE17" s="289" t="s">
        <v>88</v>
      </c>
      <c r="BF17" s="289" t="s">
        <v>88</v>
      </c>
      <c r="BG17" s="287">
        <v>0</v>
      </c>
      <c r="BH17" s="286">
        <v>0</v>
      </c>
      <c r="BI17" s="287">
        <v>12</v>
      </c>
      <c r="BJ17" s="286">
        <v>17.387524451206261</v>
      </c>
      <c r="BK17" s="287">
        <v>0</v>
      </c>
      <c r="BL17" s="286">
        <v>0</v>
      </c>
      <c r="BM17" s="287">
        <v>0</v>
      </c>
      <c r="BN17" s="290">
        <v>0</v>
      </c>
      <c r="BO17" s="291">
        <v>0</v>
      </c>
      <c r="BP17" s="290">
        <v>0</v>
      </c>
      <c r="BQ17" s="287">
        <v>0</v>
      </c>
      <c r="BR17" s="290">
        <v>0</v>
      </c>
      <c r="BS17" s="287">
        <v>0</v>
      </c>
      <c r="BT17" s="290">
        <v>0</v>
      </c>
      <c r="BU17" s="287">
        <v>0</v>
      </c>
      <c r="BV17" s="290">
        <v>0</v>
      </c>
      <c r="BW17" s="287">
        <v>0</v>
      </c>
      <c r="BX17" s="290">
        <v>0</v>
      </c>
      <c r="BY17" s="292">
        <v>0</v>
      </c>
      <c r="BZ17" s="293">
        <v>0</v>
      </c>
      <c r="CA17" s="292">
        <v>12</v>
      </c>
      <c r="CB17" s="293">
        <v>17.387524451206261</v>
      </c>
      <c r="CC17" s="292">
        <v>0</v>
      </c>
      <c r="CD17" s="293">
        <v>0</v>
      </c>
      <c r="CE17" s="292">
        <v>0</v>
      </c>
      <c r="CF17" s="293">
        <v>0</v>
      </c>
      <c r="CG17" s="287">
        <v>41</v>
      </c>
      <c r="CH17" s="290">
        <v>59.407375208288052</v>
      </c>
      <c r="CI17" s="287">
        <v>119</v>
      </c>
      <c r="CJ17" s="290">
        <v>172.42628414112875</v>
      </c>
      <c r="CK17" s="287">
        <v>44</v>
      </c>
      <c r="CL17" s="290">
        <v>63.754256321089613</v>
      </c>
      <c r="CM17" s="292">
        <v>0</v>
      </c>
      <c r="CN17" s="296">
        <v>0</v>
      </c>
      <c r="CO17" s="287">
        <v>3</v>
      </c>
      <c r="CP17" s="290">
        <v>4.3468811128015652</v>
      </c>
      <c r="CQ17" s="292">
        <v>0</v>
      </c>
      <c r="CR17" s="293">
        <v>0</v>
      </c>
      <c r="CS17" s="292">
        <v>1</v>
      </c>
      <c r="CT17" s="293">
        <v>1.448960370933855</v>
      </c>
      <c r="CU17" s="292">
        <v>0</v>
      </c>
      <c r="CV17" s="293">
        <v>0</v>
      </c>
      <c r="CW17" s="292">
        <v>0</v>
      </c>
      <c r="CX17" s="293">
        <v>0</v>
      </c>
      <c r="CY17" s="292">
        <v>0</v>
      </c>
      <c r="CZ17" s="293">
        <v>0</v>
      </c>
      <c r="DA17" s="292">
        <v>0</v>
      </c>
      <c r="DB17" s="293">
        <v>0</v>
      </c>
      <c r="DC17" s="292">
        <v>0</v>
      </c>
      <c r="DD17" s="292">
        <v>0</v>
      </c>
      <c r="DE17" s="292">
        <v>0</v>
      </c>
      <c r="DF17" s="292">
        <v>0</v>
      </c>
      <c r="DG17" s="292">
        <v>0</v>
      </c>
      <c r="DH17" s="292">
        <v>0</v>
      </c>
      <c r="DI17" s="292">
        <v>0</v>
      </c>
      <c r="DJ17" s="292">
        <v>0</v>
      </c>
      <c r="DK17" s="292">
        <v>0</v>
      </c>
      <c r="DL17" s="292">
        <v>0</v>
      </c>
      <c r="DM17" s="292">
        <v>0</v>
      </c>
      <c r="DN17" s="292">
        <v>0</v>
      </c>
      <c r="DO17" s="292">
        <v>0</v>
      </c>
      <c r="DP17" s="292">
        <v>0</v>
      </c>
      <c r="DQ17" s="292">
        <v>0</v>
      </c>
      <c r="DR17" s="292">
        <v>0</v>
      </c>
      <c r="DS17" s="292">
        <v>0</v>
      </c>
      <c r="DT17" s="292">
        <v>0</v>
      </c>
      <c r="DU17" s="292">
        <v>0</v>
      </c>
      <c r="DV17" s="292">
        <v>0</v>
      </c>
      <c r="DW17" s="292">
        <v>0</v>
      </c>
      <c r="DX17" s="292">
        <v>0</v>
      </c>
      <c r="DY17" s="292">
        <v>0</v>
      </c>
      <c r="DZ17" s="292">
        <v>0</v>
      </c>
      <c r="EA17" s="292">
        <v>0</v>
      </c>
      <c r="EB17" s="293">
        <v>0</v>
      </c>
      <c r="EC17" s="292">
        <v>0</v>
      </c>
      <c r="ED17" s="292">
        <v>0</v>
      </c>
      <c r="EE17" s="292">
        <v>0</v>
      </c>
      <c r="EF17" s="293">
        <v>0</v>
      </c>
      <c r="EG17" s="292">
        <v>0</v>
      </c>
      <c r="EH17" s="292">
        <v>0</v>
      </c>
      <c r="EI17" s="292">
        <v>0</v>
      </c>
      <c r="EJ17" s="292">
        <v>0</v>
      </c>
      <c r="EK17" s="292">
        <v>0</v>
      </c>
      <c r="EL17" s="292">
        <v>0</v>
      </c>
      <c r="EM17" s="292">
        <v>0</v>
      </c>
      <c r="EN17" s="292">
        <v>0</v>
      </c>
      <c r="EO17" s="292">
        <v>0</v>
      </c>
      <c r="EP17" s="292">
        <v>0</v>
      </c>
      <c r="EQ17" s="292">
        <v>0</v>
      </c>
      <c r="ER17" s="292">
        <v>0</v>
      </c>
      <c r="ES17" s="292">
        <v>0</v>
      </c>
      <c r="ET17" s="292">
        <v>0</v>
      </c>
      <c r="EU17" s="292">
        <v>0</v>
      </c>
      <c r="EV17" s="292">
        <v>0</v>
      </c>
      <c r="EW17" s="292">
        <v>0</v>
      </c>
      <c r="EX17" s="292">
        <v>0</v>
      </c>
      <c r="EY17" s="292">
        <v>0</v>
      </c>
      <c r="EZ17" s="292">
        <v>0</v>
      </c>
      <c r="FA17" s="292">
        <v>0</v>
      </c>
      <c r="FB17" s="292">
        <v>0</v>
      </c>
      <c r="FC17" s="292">
        <v>0</v>
      </c>
      <c r="FD17" s="292">
        <v>0</v>
      </c>
      <c r="FE17" s="292">
        <v>0</v>
      </c>
      <c r="FF17" s="292">
        <v>0</v>
      </c>
      <c r="FG17" s="292">
        <v>0</v>
      </c>
      <c r="FH17" s="292">
        <v>0</v>
      </c>
      <c r="FI17" s="292">
        <v>0</v>
      </c>
      <c r="FJ17" s="292">
        <v>0</v>
      </c>
      <c r="FK17" s="297">
        <v>0</v>
      </c>
      <c r="FL17" s="293">
        <v>0</v>
      </c>
      <c r="FM17" s="297">
        <v>0</v>
      </c>
      <c r="FN17" s="293">
        <v>0</v>
      </c>
      <c r="FO17" s="297">
        <v>0</v>
      </c>
      <c r="FP17" s="293">
        <v>0</v>
      </c>
      <c r="FQ17" s="283">
        <v>0</v>
      </c>
      <c r="FR17" s="294">
        <v>0</v>
      </c>
      <c r="FS17" s="283">
        <v>0</v>
      </c>
      <c r="FT17" s="294">
        <v>0</v>
      </c>
      <c r="FU17" s="297">
        <v>0</v>
      </c>
      <c r="FV17" s="293">
        <v>0</v>
      </c>
      <c r="FW17" s="295">
        <v>0</v>
      </c>
      <c r="FX17" s="295">
        <v>0</v>
      </c>
      <c r="FY17" s="295">
        <v>0</v>
      </c>
      <c r="FZ17" s="295">
        <v>0</v>
      </c>
      <c r="GA17" s="295">
        <v>0</v>
      </c>
      <c r="GB17" s="292">
        <v>0</v>
      </c>
      <c r="GC17" s="292">
        <v>0</v>
      </c>
      <c r="GD17" s="292">
        <v>0</v>
      </c>
      <c r="GE17" s="292">
        <v>0</v>
      </c>
      <c r="GF17" s="292">
        <v>0</v>
      </c>
      <c r="GG17" s="293">
        <v>0</v>
      </c>
      <c r="GH17" s="293">
        <v>0</v>
      </c>
      <c r="GI17" s="293">
        <v>0</v>
      </c>
      <c r="GJ17" s="293">
        <v>0</v>
      </c>
      <c r="GK17" s="293">
        <v>0</v>
      </c>
      <c r="GL17" s="293">
        <v>0</v>
      </c>
      <c r="GM17" s="293">
        <v>0</v>
      </c>
      <c r="GN17" s="293">
        <v>0</v>
      </c>
      <c r="GO17" s="293">
        <v>0</v>
      </c>
      <c r="GP17" s="293">
        <v>0</v>
      </c>
      <c r="GQ17" s="293">
        <v>0</v>
      </c>
      <c r="GR17" s="293">
        <v>0</v>
      </c>
      <c r="GS17" s="293">
        <v>0</v>
      </c>
      <c r="GT17" s="293">
        <v>0</v>
      </c>
      <c r="GU17" s="293">
        <v>0</v>
      </c>
      <c r="GV17" s="293">
        <v>0</v>
      </c>
      <c r="GW17" s="293">
        <v>0</v>
      </c>
      <c r="GX17" s="293">
        <v>0</v>
      </c>
      <c r="GY17" s="293">
        <v>0</v>
      </c>
      <c r="GZ17" s="293">
        <v>0</v>
      </c>
      <c r="HA17" s="293">
        <v>0</v>
      </c>
      <c r="HB17" s="293">
        <v>0</v>
      </c>
      <c r="HC17" s="293">
        <v>0</v>
      </c>
      <c r="HD17" s="293">
        <v>0</v>
      </c>
      <c r="HE17" s="293">
        <v>0</v>
      </c>
      <c r="HF17" s="293">
        <v>0</v>
      </c>
      <c r="HG17" s="293">
        <v>0</v>
      </c>
      <c r="HH17" s="293">
        <v>0</v>
      </c>
      <c r="HI17" s="293">
        <v>0</v>
      </c>
      <c r="HJ17" s="134">
        <v>1.448960370933855</v>
      </c>
      <c r="HK17" s="134">
        <v>4.3468811128015652</v>
      </c>
      <c r="HL17" s="134">
        <v>25.211910454249075</v>
      </c>
      <c r="HM17" s="146">
        <v>117.312748324475</v>
      </c>
      <c r="HN17" s="146">
        <v>114.531588853941</v>
      </c>
      <c r="HO17" s="369">
        <v>0</v>
      </c>
      <c r="HP17" s="369">
        <v>0</v>
      </c>
      <c r="HQ17" s="369">
        <v>0</v>
      </c>
      <c r="HR17" s="369">
        <v>0</v>
      </c>
      <c r="HS17" s="134">
        <v>94.736842105263193</v>
      </c>
      <c r="HT17" s="134">
        <v>100</v>
      </c>
      <c r="HU17" s="134">
        <v>1.14388922335942</v>
      </c>
      <c r="HV17" s="134">
        <v>1.05596620908131</v>
      </c>
      <c r="HW17" s="134">
        <v>7.9511132963405204</v>
      </c>
      <c r="HX17" s="134">
        <v>9.0436665463731494</v>
      </c>
      <c r="HY17" s="146">
        <v>103.03673089019665</v>
      </c>
      <c r="HZ17" s="146">
        <v>105.10047214286099</v>
      </c>
      <c r="IA17" s="386">
        <v>5</v>
      </c>
      <c r="IB17" s="386">
        <v>5</v>
      </c>
      <c r="IC17" s="369">
        <v>0.27716186252771619</v>
      </c>
      <c r="ID17" s="369">
        <v>0.21710811984368217</v>
      </c>
      <c r="IE17" s="369">
        <v>2.7624309392265194</v>
      </c>
      <c r="IF17" s="369">
        <v>2.8571428571428572</v>
      </c>
      <c r="IG17" s="146">
        <v>70.718232044198885</v>
      </c>
      <c r="IH17" s="146">
        <v>77.142857142857153</v>
      </c>
      <c r="II17" s="146">
        <v>10.033259423503326</v>
      </c>
      <c r="IJ17" s="146">
        <v>7.598784194528875</v>
      </c>
      <c r="IK17" s="146">
        <v>7.2903497682258749</v>
      </c>
      <c r="IL17" s="146">
        <v>10.046914471309996</v>
      </c>
      <c r="IM17" s="148">
        <v>104.80714172292519</v>
      </c>
      <c r="IN17" s="137">
        <v>107.14285153805321</v>
      </c>
      <c r="IO17" s="369">
        <v>7.7339520494972905E-2</v>
      </c>
      <c r="IP17" s="388">
        <v>0.13947001394700101</v>
      </c>
      <c r="IQ17" s="369">
        <v>1.0752688172042999</v>
      </c>
      <c r="IR17" s="388">
        <v>4.0816326530612201</v>
      </c>
      <c r="IS17" s="146">
        <v>70.9677419354839</v>
      </c>
      <c r="IT17" s="146">
        <v>73.469387755102005</v>
      </c>
      <c r="IU17" s="146">
        <v>7.1925754060324802</v>
      </c>
      <c r="IV17" s="146">
        <v>3.4170153417015299</v>
      </c>
      <c r="IW17" s="146">
        <v>10.887772194304899</v>
      </c>
      <c r="IX17" s="146">
        <v>12.0350334878928</v>
      </c>
      <c r="IY17" s="341">
        <v>5</v>
      </c>
      <c r="IZ17" s="369">
        <v>0.33647375504710603</v>
      </c>
      <c r="JA17" s="369">
        <v>8.9285714285714306</v>
      </c>
      <c r="JB17" s="369">
        <v>78.571428571428598</v>
      </c>
      <c r="JC17" s="369">
        <v>3.7685060565275901</v>
      </c>
      <c r="JD17" s="146">
        <v>8.9426199927823902</v>
      </c>
    </row>
    <row r="18" spans="1:264" ht="18" customHeight="1">
      <c r="A18" s="280"/>
      <c r="B18" s="281" t="s">
        <v>87</v>
      </c>
      <c r="C18" s="281" t="s">
        <v>87</v>
      </c>
      <c r="D18" s="282" t="s">
        <v>1755</v>
      </c>
      <c r="E18" s="283" t="s">
        <v>1257</v>
      </c>
      <c r="F18" s="282" t="s">
        <v>119</v>
      </c>
      <c r="G18" s="283" t="s">
        <v>0</v>
      </c>
      <c r="H18" s="284" t="s">
        <v>87</v>
      </c>
      <c r="I18" s="284" t="s">
        <v>87</v>
      </c>
      <c r="J18" s="284" t="s">
        <v>87</v>
      </c>
      <c r="K18" s="284" t="s">
        <v>87</v>
      </c>
      <c r="L18" s="284" t="s">
        <v>87</v>
      </c>
      <c r="M18" s="285">
        <v>394270</v>
      </c>
      <c r="N18" s="284" t="s">
        <v>87</v>
      </c>
      <c r="O18" s="284" t="s">
        <v>87</v>
      </c>
      <c r="P18" s="284" t="s">
        <v>87</v>
      </c>
      <c r="Q18" s="284" t="s">
        <v>87</v>
      </c>
      <c r="R18" s="286">
        <v>104.04584172546549</v>
      </c>
      <c r="S18" s="286">
        <v>106.15352800654982</v>
      </c>
      <c r="T18" s="287">
        <v>160.09030353843173</v>
      </c>
      <c r="U18" s="287">
        <v>173.32489164607614</v>
      </c>
      <c r="V18" s="286">
        <v>10.274767801857585</v>
      </c>
      <c r="W18" s="286">
        <v>4.8568111455108358</v>
      </c>
      <c r="X18" s="286">
        <v>15.131578947368421</v>
      </c>
      <c r="Y18" s="284" t="s">
        <v>87</v>
      </c>
      <c r="Z18" s="284" t="s">
        <v>87</v>
      </c>
      <c r="AA18" s="284" t="s">
        <v>87</v>
      </c>
      <c r="AB18" s="284" t="s">
        <v>87</v>
      </c>
      <c r="AC18" s="284" t="s">
        <v>87</v>
      </c>
      <c r="AD18" s="284" t="s">
        <v>87</v>
      </c>
      <c r="AE18" s="284" t="s">
        <v>87</v>
      </c>
      <c r="AF18" s="284" t="s">
        <v>87</v>
      </c>
      <c r="AG18" s="284" t="s">
        <v>87</v>
      </c>
      <c r="AH18" s="284" t="s">
        <v>87</v>
      </c>
      <c r="AI18" s="284" t="s">
        <v>87</v>
      </c>
      <c r="AJ18" s="284" t="s">
        <v>87</v>
      </c>
      <c r="AK18" s="284" t="s">
        <v>87</v>
      </c>
      <c r="AL18" s="284" t="s">
        <v>87</v>
      </c>
      <c r="AM18" s="284" t="s">
        <v>87</v>
      </c>
      <c r="AN18" s="284" t="s">
        <v>87</v>
      </c>
      <c r="AO18" s="284" t="s">
        <v>87</v>
      </c>
      <c r="AP18" s="284" t="s">
        <v>87</v>
      </c>
      <c r="AQ18" s="284" t="s">
        <v>87</v>
      </c>
      <c r="AR18" s="284" t="s">
        <v>87</v>
      </c>
      <c r="AS18" s="284" t="s">
        <v>87</v>
      </c>
      <c r="AT18" s="284" t="s">
        <v>87</v>
      </c>
      <c r="AU18" s="284" t="s">
        <v>87</v>
      </c>
      <c r="AV18" s="284" t="s">
        <v>87</v>
      </c>
      <c r="AW18" s="288" t="s">
        <v>87</v>
      </c>
      <c r="AX18" s="288" t="s">
        <v>87</v>
      </c>
      <c r="AY18" s="288" t="s">
        <v>87</v>
      </c>
      <c r="AZ18" s="288" t="s">
        <v>87</v>
      </c>
      <c r="BA18" s="288" t="s">
        <v>87</v>
      </c>
      <c r="BB18" s="287">
        <v>34</v>
      </c>
      <c r="BC18" s="287">
        <v>82</v>
      </c>
      <c r="BD18" s="289" t="s">
        <v>88</v>
      </c>
      <c r="BE18" s="289" t="s">
        <v>88</v>
      </c>
      <c r="BF18" s="289" t="s">
        <v>88</v>
      </c>
      <c r="BG18" s="287">
        <v>143</v>
      </c>
      <c r="BH18" s="286">
        <v>36.269561468029522</v>
      </c>
      <c r="BI18" s="287">
        <v>751</v>
      </c>
      <c r="BJ18" s="286">
        <v>190.47860603139981</v>
      </c>
      <c r="BK18" s="287">
        <v>28</v>
      </c>
      <c r="BL18" s="286">
        <v>7.101732315418368</v>
      </c>
      <c r="BM18" s="287">
        <v>12</v>
      </c>
      <c r="BN18" s="290">
        <v>3.0435995637507292</v>
      </c>
      <c r="BO18" s="291">
        <v>559</v>
      </c>
      <c r="BP18" s="290">
        <v>141.78101301138813</v>
      </c>
      <c r="BQ18" s="287">
        <v>43</v>
      </c>
      <c r="BR18" s="290">
        <v>10.90623177010678</v>
      </c>
      <c r="BS18" s="287">
        <v>150</v>
      </c>
      <c r="BT18" s="290">
        <v>38.044994546884119</v>
      </c>
      <c r="BU18" s="287">
        <v>0</v>
      </c>
      <c r="BV18" s="290">
        <v>0</v>
      </c>
      <c r="BW18" s="287">
        <v>184</v>
      </c>
      <c r="BX18" s="290">
        <v>46.668526644177845</v>
      </c>
      <c r="BY18" s="287">
        <v>26</v>
      </c>
      <c r="BZ18" s="290">
        <v>6.5944657214599136</v>
      </c>
      <c r="CA18" s="287">
        <v>1224</v>
      </c>
      <c r="CB18" s="290">
        <v>310.44715550257439</v>
      </c>
      <c r="CC18" s="287">
        <v>975</v>
      </c>
      <c r="CD18" s="290">
        <v>247.29246455474674</v>
      </c>
      <c r="CE18" s="287">
        <v>274</v>
      </c>
      <c r="CF18" s="290">
        <v>69.495523372308313</v>
      </c>
      <c r="CG18" s="287">
        <v>840</v>
      </c>
      <c r="CH18" s="290">
        <v>213.05196946255103</v>
      </c>
      <c r="CI18" s="287">
        <v>758</v>
      </c>
      <c r="CJ18" s="290">
        <v>192.25403911025438</v>
      </c>
      <c r="CK18" s="287">
        <v>256</v>
      </c>
      <c r="CL18" s="290">
        <v>64.930124026682222</v>
      </c>
      <c r="CM18" s="287">
        <v>1622</v>
      </c>
      <c r="CN18" s="294">
        <v>411.39320770030685</v>
      </c>
      <c r="CO18" s="287">
        <v>292</v>
      </c>
      <c r="CP18" s="290">
        <v>74.060922717934403</v>
      </c>
      <c r="CQ18" s="287">
        <v>2</v>
      </c>
      <c r="CR18" s="290">
        <v>0.50726659395845486</v>
      </c>
      <c r="CS18" s="292">
        <v>34</v>
      </c>
      <c r="CT18" s="293">
        <v>8.623532097293733</v>
      </c>
      <c r="CU18" s="287">
        <v>110</v>
      </c>
      <c r="CV18" s="290">
        <v>27.899662667715017</v>
      </c>
      <c r="CW18" s="287">
        <v>1588</v>
      </c>
      <c r="CX18" s="290">
        <v>402.76967560301318</v>
      </c>
      <c r="CY18" s="287">
        <v>1588</v>
      </c>
      <c r="CZ18" s="290">
        <v>402.76967560301318</v>
      </c>
      <c r="DA18" s="292">
        <v>0</v>
      </c>
      <c r="DB18" s="293">
        <v>0</v>
      </c>
      <c r="DC18" s="287">
        <v>23</v>
      </c>
      <c r="DD18" s="287">
        <v>8174</v>
      </c>
      <c r="DE18" s="287">
        <v>1384</v>
      </c>
      <c r="DF18" s="287">
        <v>23598</v>
      </c>
      <c r="DG18" s="287">
        <v>7095</v>
      </c>
      <c r="DH18" s="287">
        <v>749</v>
      </c>
      <c r="DI18" s="287">
        <v>87</v>
      </c>
      <c r="DJ18" s="287">
        <v>3539</v>
      </c>
      <c r="DK18" s="287">
        <v>3032</v>
      </c>
      <c r="DL18" s="287">
        <v>147</v>
      </c>
      <c r="DM18" s="287">
        <v>130</v>
      </c>
      <c r="DN18" s="287">
        <v>3698</v>
      </c>
      <c r="DO18" s="287">
        <v>88</v>
      </c>
      <c r="DP18" s="287">
        <v>268</v>
      </c>
      <c r="DQ18" s="287">
        <v>8</v>
      </c>
      <c r="DR18" s="287">
        <v>1</v>
      </c>
      <c r="DS18" s="287">
        <v>93</v>
      </c>
      <c r="DT18" s="287">
        <v>29736</v>
      </c>
      <c r="DU18" s="287">
        <v>0</v>
      </c>
      <c r="DV18" s="287">
        <v>10047</v>
      </c>
      <c r="DW18" s="287">
        <v>20918</v>
      </c>
      <c r="DX18" s="287">
        <v>1196</v>
      </c>
      <c r="DY18" s="287">
        <v>997</v>
      </c>
      <c r="DZ18" s="287">
        <v>11490</v>
      </c>
      <c r="EA18" s="287">
        <v>32709</v>
      </c>
      <c r="EB18" s="290">
        <v>26.897795713717901</v>
      </c>
      <c r="EC18" s="287">
        <v>529</v>
      </c>
      <c r="ED18" s="287">
        <v>11191</v>
      </c>
      <c r="EE18" s="287">
        <v>3232</v>
      </c>
      <c r="EF18" s="290">
        <v>28.880350281476186</v>
      </c>
      <c r="EG18" s="287">
        <v>370</v>
      </c>
      <c r="EH18" s="287">
        <v>500</v>
      </c>
      <c r="EI18" s="287">
        <v>198</v>
      </c>
      <c r="EJ18" s="287">
        <v>30</v>
      </c>
      <c r="EK18" s="287">
        <v>893</v>
      </c>
      <c r="EL18" s="287">
        <v>5</v>
      </c>
      <c r="EM18" s="287">
        <v>64</v>
      </c>
      <c r="EN18" s="287">
        <v>26</v>
      </c>
      <c r="EO18" s="287">
        <v>87</v>
      </c>
      <c r="EP18" s="287">
        <v>140</v>
      </c>
      <c r="EQ18" s="287">
        <v>115</v>
      </c>
      <c r="ER18" s="287">
        <v>0</v>
      </c>
      <c r="ES18" s="287">
        <v>4</v>
      </c>
      <c r="ET18" s="287">
        <v>1</v>
      </c>
      <c r="EU18" s="287">
        <v>0</v>
      </c>
      <c r="EV18" s="287">
        <v>8121</v>
      </c>
      <c r="EW18" s="287">
        <v>60</v>
      </c>
      <c r="EX18" s="287">
        <v>93</v>
      </c>
      <c r="EY18" s="287">
        <v>1509</v>
      </c>
      <c r="EZ18" s="287">
        <v>33</v>
      </c>
      <c r="FA18" s="287">
        <v>39</v>
      </c>
      <c r="FB18" s="287">
        <v>5</v>
      </c>
      <c r="FC18" s="287">
        <v>12</v>
      </c>
      <c r="FD18" s="287">
        <v>13</v>
      </c>
      <c r="FE18" s="287">
        <v>1</v>
      </c>
      <c r="FF18" s="287">
        <v>81</v>
      </c>
      <c r="FG18" s="287">
        <v>862</v>
      </c>
      <c r="FH18" s="287">
        <v>1113</v>
      </c>
      <c r="FI18" s="287">
        <v>375</v>
      </c>
      <c r="FJ18" s="287">
        <v>6537</v>
      </c>
      <c r="FK18" s="291">
        <v>22</v>
      </c>
      <c r="FL18" s="290">
        <v>5.5799325335430039</v>
      </c>
      <c r="FM18" s="291">
        <v>10</v>
      </c>
      <c r="FN18" s="290">
        <v>2.5363329697922743</v>
      </c>
      <c r="FO18" s="291">
        <v>7</v>
      </c>
      <c r="FP18" s="290">
        <v>1.775433078854592</v>
      </c>
      <c r="FQ18" s="283">
        <v>3</v>
      </c>
      <c r="FR18" s="294">
        <v>0.76089989093768229</v>
      </c>
      <c r="FS18" s="283">
        <v>3</v>
      </c>
      <c r="FT18" s="294">
        <v>0.76089989093768229</v>
      </c>
      <c r="FU18" s="291">
        <v>34</v>
      </c>
      <c r="FV18" s="290">
        <v>8.623532097293733</v>
      </c>
      <c r="FW18" s="295">
        <v>3</v>
      </c>
      <c r="FX18" s="295">
        <v>0</v>
      </c>
      <c r="FY18" s="295">
        <v>3</v>
      </c>
      <c r="FZ18" s="295">
        <v>0</v>
      </c>
      <c r="GA18" s="295">
        <v>0</v>
      </c>
      <c r="GB18" s="287">
        <v>17510</v>
      </c>
      <c r="GC18" s="287">
        <v>2886</v>
      </c>
      <c r="GD18" s="287">
        <v>5994</v>
      </c>
      <c r="GE18" s="287">
        <v>3</v>
      </c>
      <c r="GF18" s="287">
        <v>66</v>
      </c>
      <c r="GG18" s="290">
        <v>590.4</v>
      </c>
      <c r="GH18" s="290">
        <v>1486.4</v>
      </c>
      <c r="GI18" s="290">
        <v>80.599999999999994</v>
      </c>
      <c r="GJ18" s="290">
        <v>33</v>
      </c>
      <c r="GK18" s="290">
        <v>13</v>
      </c>
      <c r="GL18" s="290">
        <v>5</v>
      </c>
      <c r="GM18" s="290">
        <v>13.18</v>
      </c>
      <c r="GN18" s="290">
        <v>8</v>
      </c>
      <c r="GO18" s="290">
        <v>3</v>
      </c>
      <c r="GP18" s="290">
        <v>35.799999999999997</v>
      </c>
      <c r="GQ18" s="290">
        <v>3</v>
      </c>
      <c r="GR18" s="290">
        <v>5.8</v>
      </c>
      <c r="GS18" s="290">
        <v>2</v>
      </c>
      <c r="GT18" s="290">
        <v>19</v>
      </c>
      <c r="GU18" s="290">
        <v>1</v>
      </c>
      <c r="GV18" s="290">
        <v>5</v>
      </c>
      <c r="GW18" s="290">
        <v>0</v>
      </c>
      <c r="GX18" s="290">
        <v>0</v>
      </c>
      <c r="GY18" s="290">
        <v>8</v>
      </c>
      <c r="GZ18" s="290">
        <v>7</v>
      </c>
      <c r="HA18" s="290">
        <v>1</v>
      </c>
      <c r="HB18" s="290">
        <v>2</v>
      </c>
      <c r="HC18" s="290">
        <v>2</v>
      </c>
      <c r="HD18" s="290">
        <v>3</v>
      </c>
      <c r="HE18" s="290">
        <v>4</v>
      </c>
      <c r="HF18" s="290">
        <v>3</v>
      </c>
      <c r="HG18" s="290">
        <v>8</v>
      </c>
      <c r="HH18" s="290">
        <v>14</v>
      </c>
      <c r="HI18" s="290">
        <v>1</v>
      </c>
      <c r="HJ18" s="134">
        <v>1.2681664848961371</v>
      </c>
      <c r="HK18" s="134">
        <v>7.6089989093768233</v>
      </c>
      <c r="HL18" s="134">
        <v>46.655844979328883</v>
      </c>
      <c r="HM18" s="146">
        <v>114.966583897541</v>
      </c>
      <c r="HN18" s="146">
        <v>121.774708860095</v>
      </c>
      <c r="HO18" s="368">
        <v>6.6236131809902302E-2</v>
      </c>
      <c r="HP18" s="368">
        <v>1.98098256735341E-2</v>
      </c>
      <c r="HQ18" s="368">
        <v>3.47826086956522</v>
      </c>
      <c r="HR18" s="368">
        <v>1.8018018018018001</v>
      </c>
      <c r="HS18" s="134">
        <v>87.826086956521706</v>
      </c>
      <c r="HT18" s="134">
        <v>89.189189189189193</v>
      </c>
      <c r="HU18" s="134">
        <v>1.9042887895346901</v>
      </c>
      <c r="HV18" s="134">
        <v>1.09944532488114</v>
      </c>
      <c r="HW18" s="134">
        <v>3.7974358974358999</v>
      </c>
      <c r="HX18" s="134">
        <v>6.5614350188818298</v>
      </c>
      <c r="HY18" s="146">
        <v>105.53777891467384</v>
      </c>
      <c r="HZ18" s="146">
        <v>106.48576324398699</v>
      </c>
      <c r="IA18" s="386">
        <v>19</v>
      </c>
      <c r="IB18" s="386">
        <v>19</v>
      </c>
      <c r="IC18" s="369">
        <v>0.25693035835023664</v>
      </c>
      <c r="ID18" s="369">
        <v>0.15471052845859457</v>
      </c>
      <c r="IE18" s="369">
        <v>2.4967148488830486</v>
      </c>
      <c r="IF18" s="369">
        <v>2.1939953810623556</v>
      </c>
      <c r="IG18" s="146">
        <v>54.533508541392905</v>
      </c>
      <c r="IH18" s="146">
        <v>62.817551963048501</v>
      </c>
      <c r="II18" s="146">
        <v>10.290736984448952</v>
      </c>
      <c r="IJ18" s="146">
        <v>7.0515430339548892</v>
      </c>
      <c r="IK18" s="146">
        <v>4.9474358974358967</v>
      </c>
      <c r="IL18" s="146">
        <v>8.2320162107396158</v>
      </c>
      <c r="IM18" s="148">
        <v>94.06559219442876</v>
      </c>
      <c r="IN18" s="137">
        <v>91.346991216892846</v>
      </c>
      <c r="IO18" s="369">
        <v>0.239651416122004</v>
      </c>
      <c r="IP18" s="369">
        <v>6.8465014377652997E-2</v>
      </c>
      <c r="IQ18" s="369">
        <v>2.6506024096385499</v>
      </c>
      <c r="IR18" s="369">
        <v>1.1467889908256901</v>
      </c>
      <c r="IS18" s="146">
        <v>63.855421686747</v>
      </c>
      <c r="IT18" s="146">
        <v>72.247706422018396</v>
      </c>
      <c r="IU18" s="146">
        <v>9.0413943355119795</v>
      </c>
      <c r="IV18" s="146">
        <v>5.9701492537313401</v>
      </c>
      <c r="IW18" s="146">
        <v>9.5763237460268194</v>
      </c>
      <c r="IX18" s="146">
        <v>11.1731369621284</v>
      </c>
      <c r="IY18" s="341">
        <v>54</v>
      </c>
      <c r="IZ18" s="369">
        <v>0.48361096184846902</v>
      </c>
      <c r="JA18" s="369">
        <v>12.0805369127517</v>
      </c>
      <c r="JB18" s="369">
        <v>73.825503355704697</v>
      </c>
      <c r="JC18" s="369">
        <v>4.0032240730789903</v>
      </c>
      <c r="JD18" s="146">
        <v>10.1111047147545</v>
      </c>
    </row>
    <row r="19" spans="1:264" ht="18" customHeight="1">
      <c r="A19" s="280"/>
      <c r="B19" s="281" t="s">
        <v>87</v>
      </c>
      <c r="C19" s="281" t="s">
        <v>87</v>
      </c>
      <c r="D19" s="282" t="s">
        <v>1756</v>
      </c>
      <c r="E19" s="283" t="s">
        <v>1258</v>
      </c>
      <c r="F19" s="282" t="s">
        <v>119</v>
      </c>
      <c r="G19" s="283" t="s">
        <v>0</v>
      </c>
      <c r="H19" s="284" t="s">
        <v>87</v>
      </c>
      <c r="I19" s="284" t="s">
        <v>87</v>
      </c>
      <c r="J19" s="284" t="s">
        <v>87</v>
      </c>
      <c r="K19" s="284" t="s">
        <v>87</v>
      </c>
      <c r="L19" s="284" t="s">
        <v>87</v>
      </c>
      <c r="M19" s="285">
        <v>66591</v>
      </c>
      <c r="N19" s="284" t="s">
        <v>87</v>
      </c>
      <c r="O19" s="284" t="s">
        <v>87</v>
      </c>
      <c r="P19" s="284" t="s">
        <v>87</v>
      </c>
      <c r="Q19" s="284" t="s">
        <v>87</v>
      </c>
      <c r="R19" s="286">
        <v>105.80255110060264</v>
      </c>
      <c r="S19" s="286">
        <v>109.91225300611931</v>
      </c>
      <c r="T19" s="292">
        <v>43.271289498702799</v>
      </c>
      <c r="U19" s="292">
        <v>51.224131554853216</v>
      </c>
      <c r="V19" s="286">
        <v>5.3227633069082669</v>
      </c>
      <c r="W19" s="286">
        <v>4.0770101925254814</v>
      </c>
      <c r="X19" s="286">
        <v>9.3997734994337492</v>
      </c>
      <c r="Y19" s="284" t="s">
        <v>87</v>
      </c>
      <c r="Z19" s="284" t="s">
        <v>87</v>
      </c>
      <c r="AA19" s="284" t="s">
        <v>87</v>
      </c>
      <c r="AB19" s="284" t="s">
        <v>87</v>
      </c>
      <c r="AC19" s="284" t="s">
        <v>87</v>
      </c>
      <c r="AD19" s="284" t="s">
        <v>87</v>
      </c>
      <c r="AE19" s="284" t="s">
        <v>87</v>
      </c>
      <c r="AF19" s="284" t="s">
        <v>87</v>
      </c>
      <c r="AG19" s="284" t="s">
        <v>87</v>
      </c>
      <c r="AH19" s="284" t="s">
        <v>87</v>
      </c>
      <c r="AI19" s="284" t="s">
        <v>87</v>
      </c>
      <c r="AJ19" s="284" t="s">
        <v>87</v>
      </c>
      <c r="AK19" s="284" t="s">
        <v>87</v>
      </c>
      <c r="AL19" s="284" t="s">
        <v>87</v>
      </c>
      <c r="AM19" s="284" t="s">
        <v>87</v>
      </c>
      <c r="AN19" s="284" t="s">
        <v>87</v>
      </c>
      <c r="AO19" s="284" t="s">
        <v>87</v>
      </c>
      <c r="AP19" s="284" t="s">
        <v>87</v>
      </c>
      <c r="AQ19" s="284" t="s">
        <v>87</v>
      </c>
      <c r="AR19" s="284" t="s">
        <v>87</v>
      </c>
      <c r="AS19" s="284" t="s">
        <v>87</v>
      </c>
      <c r="AT19" s="284" t="s">
        <v>87</v>
      </c>
      <c r="AU19" s="284" t="s">
        <v>87</v>
      </c>
      <c r="AV19" s="284" t="s">
        <v>87</v>
      </c>
      <c r="AW19" s="288" t="s">
        <v>87</v>
      </c>
      <c r="AX19" s="288" t="s">
        <v>87</v>
      </c>
      <c r="AY19" s="288" t="s">
        <v>87</v>
      </c>
      <c r="AZ19" s="288" t="s">
        <v>87</v>
      </c>
      <c r="BA19" s="288" t="s">
        <v>87</v>
      </c>
      <c r="BB19" s="287">
        <v>17</v>
      </c>
      <c r="BC19" s="287">
        <v>14</v>
      </c>
      <c r="BD19" s="289" t="s">
        <v>88</v>
      </c>
      <c r="BE19" s="289" t="s">
        <v>88</v>
      </c>
      <c r="BF19" s="289" t="s">
        <v>88</v>
      </c>
      <c r="BG19" s="287">
        <v>0</v>
      </c>
      <c r="BH19" s="286">
        <v>0</v>
      </c>
      <c r="BI19" s="287">
        <v>92</v>
      </c>
      <c r="BJ19" s="286">
        <v>138.15680797705394</v>
      </c>
      <c r="BK19" s="287">
        <v>0</v>
      </c>
      <c r="BL19" s="286">
        <v>0</v>
      </c>
      <c r="BM19" s="287">
        <v>0</v>
      </c>
      <c r="BN19" s="290">
        <v>0</v>
      </c>
      <c r="BO19" s="291">
        <v>0</v>
      </c>
      <c r="BP19" s="290">
        <v>0</v>
      </c>
      <c r="BQ19" s="287">
        <v>0</v>
      </c>
      <c r="BR19" s="290">
        <v>0</v>
      </c>
      <c r="BS19" s="287">
        <v>0</v>
      </c>
      <c r="BT19" s="290">
        <v>0</v>
      </c>
      <c r="BU19" s="287">
        <v>0</v>
      </c>
      <c r="BV19" s="290">
        <v>0</v>
      </c>
      <c r="BW19" s="287">
        <v>0</v>
      </c>
      <c r="BX19" s="290">
        <v>0</v>
      </c>
      <c r="BY19" s="292">
        <v>0</v>
      </c>
      <c r="BZ19" s="293">
        <v>0</v>
      </c>
      <c r="CA19" s="287">
        <v>82</v>
      </c>
      <c r="CB19" s="290">
        <v>123.139763631722</v>
      </c>
      <c r="CC19" s="292">
        <v>0</v>
      </c>
      <c r="CD19" s="293">
        <v>0</v>
      </c>
      <c r="CE19" s="287">
        <v>12</v>
      </c>
      <c r="CF19" s="290">
        <v>18.020453214398341</v>
      </c>
      <c r="CG19" s="287">
        <v>63</v>
      </c>
      <c r="CH19" s="290">
        <v>94.607379375591293</v>
      </c>
      <c r="CI19" s="287">
        <v>129</v>
      </c>
      <c r="CJ19" s="290">
        <v>193.71987205478217</v>
      </c>
      <c r="CK19" s="287">
        <v>23</v>
      </c>
      <c r="CL19" s="290">
        <v>34.539201994263486</v>
      </c>
      <c r="CM19" s="287">
        <v>13</v>
      </c>
      <c r="CN19" s="294">
        <v>19.52215764893154</v>
      </c>
      <c r="CO19" s="287">
        <v>21</v>
      </c>
      <c r="CP19" s="290">
        <v>31.535793125197099</v>
      </c>
      <c r="CQ19" s="292">
        <v>0</v>
      </c>
      <c r="CR19" s="293">
        <v>0</v>
      </c>
      <c r="CS19" s="292">
        <v>0</v>
      </c>
      <c r="CT19" s="293">
        <v>0</v>
      </c>
      <c r="CU19" s="292">
        <v>0</v>
      </c>
      <c r="CV19" s="293">
        <v>0</v>
      </c>
      <c r="CW19" s="292">
        <v>0</v>
      </c>
      <c r="CX19" s="293">
        <v>0</v>
      </c>
      <c r="CY19" s="292">
        <v>0</v>
      </c>
      <c r="CZ19" s="293">
        <v>0</v>
      </c>
      <c r="DA19" s="292">
        <v>0</v>
      </c>
      <c r="DB19" s="293">
        <v>0</v>
      </c>
      <c r="DC19" s="292">
        <v>0</v>
      </c>
      <c r="DD19" s="292">
        <v>0</v>
      </c>
      <c r="DE19" s="292">
        <v>0</v>
      </c>
      <c r="DF19" s="292">
        <v>0</v>
      </c>
      <c r="DG19" s="292">
        <v>0</v>
      </c>
      <c r="DH19" s="292">
        <v>0</v>
      </c>
      <c r="DI19" s="292">
        <v>0</v>
      </c>
      <c r="DJ19" s="292">
        <v>0</v>
      </c>
      <c r="DK19" s="292">
        <v>0</v>
      </c>
      <c r="DL19" s="292">
        <v>0</v>
      </c>
      <c r="DM19" s="292">
        <v>0</v>
      </c>
      <c r="DN19" s="292">
        <v>0</v>
      </c>
      <c r="DO19" s="292">
        <v>0</v>
      </c>
      <c r="DP19" s="292">
        <v>0</v>
      </c>
      <c r="DQ19" s="292">
        <v>0</v>
      </c>
      <c r="DR19" s="292">
        <v>0</v>
      </c>
      <c r="DS19" s="292">
        <v>0</v>
      </c>
      <c r="DT19" s="292">
        <v>0</v>
      </c>
      <c r="DU19" s="292">
        <v>0</v>
      </c>
      <c r="DV19" s="292">
        <v>0</v>
      </c>
      <c r="DW19" s="292">
        <v>0</v>
      </c>
      <c r="DX19" s="292">
        <v>0</v>
      </c>
      <c r="DY19" s="292">
        <v>0</v>
      </c>
      <c r="DZ19" s="292">
        <v>0</v>
      </c>
      <c r="EA19" s="292">
        <v>0</v>
      </c>
      <c r="EB19" s="293">
        <v>0</v>
      </c>
      <c r="EC19" s="292">
        <v>0</v>
      </c>
      <c r="ED19" s="292">
        <v>0</v>
      </c>
      <c r="EE19" s="292">
        <v>0</v>
      </c>
      <c r="EF19" s="293">
        <v>0</v>
      </c>
      <c r="EG19" s="292">
        <v>0</v>
      </c>
      <c r="EH19" s="292">
        <v>0</v>
      </c>
      <c r="EI19" s="292">
        <v>0</v>
      </c>
      <c r="EJ19" s="292">
        <v>0</v>
      </c>
      <c r="EK19" s="292">
        <v>0</v>
      </c>
      <c r="EL19" s="292">
        <v>0</v>
      </c>
      <c r="EM19" s="292">
        <v>0</v>
      </c>
      <c r="EN19" s="292">
        <v>0</v>
      </c>
      <c r="EO19" s="292">
        <v>0</v>
      </c>
      <c r="EP19" s="292">
        <v>0</v>
      </c>
      <c r="EQ19" s="292">
        <v>0</v>
      </c>
      <c r="ER19" s="292">
        <v>0</v>
      </c>
      <c r="ES19" s="292">
        <v>0</v>
      </c>
      <c r="ET19" s="292">
        <v>0</v>
      </c>
      <c r="EU19" s="292">
        <v>0</v>
      </c>
      <c r="EV19" s="292">
        <v>0</v>
      </c>
      <c r="EW19" s="292">
        <v>0</v>
      </c>
      <c r="EX19" s="292">
        <v>0</v>
      </c>
      <c r="EY19" s="292">
        <v>0</v>
      </c>
      <c r="EZ19" s="292">
        <v>0</v>
      </c>
      <c r="FA19" s="292">
        <v>0</v>
      </c>
      <c r="FB19" s="292">
        <v>0</v>
      </c>
      <c r="FC19" s="292">
        <v>0</v>
      </c>
      <c r="FD19" s="292">
        <v>0</v>
      </c>
      <c r="FE19" s="292">
        <v>0</v>
      </c>
      <c r="FF19" s="292">
        <v>0</v>
      </c>
      <c r="FG19" s="292">
        <v>0</v>
      </c>
      <c r="FH19" s="292">
        <v>0</v>
      </c>
      <c r="FI19" s="292">
        <v>0</v>
      </c>
      <c r="FJ19" s="292">
        <v>0</v>
      </c>
      <c r="FK19" s="297">
        <v>0</v>
      </c>
      <c r="FL19" s="293">
        <v>0</v>
      </c>
      <c r="FM19" s="291">
        <v>1</v>
      </c>
      <c r="FN19" s="290">
        <v>1.5017044345331951</v>
      </c>
      <c r="FO19" s="297">
        <v>0</v>
      </c>
      <c r="FP19" s="293">
        <v>0</v>
      </c>
      <c r="FQ19" s="283">
        <v>0</v>
      </c>
      <c r="FR19" s="294">
        <v>0</v>
      </c>
      <c r="FS19" s="283">
        <v>0</v>
      </c>
      <c r="FT19" s="294">
        <v>0</v>
      </c>
      <c r="FU19" s="297">
        <v>0</v>
      </c>
      <c r="FV19" s="293">
        <v>0</v>
      </c>
      <c r="FW19" s="295">
        <v>0</v>
      </c>
      <c r="FX19" s="295">
        <v>0</v>
      </c>
      <c r="FY19" s="295">
        <v>0</v>
      </c>
      <c r="FZ19" s="295">
        <v>0</v>
      </c>
      <c r="GA19" s="295">
        <v>0</v>
      </c>
      <c r="GB19" s="292">
        <v>0</v>
      </c>
      <c r="GC19" s="292">
        <v>0</v>
      </c>
      <c r="GD19" s="292">
        <v>0</v>
      </c>
      <c r="GE19" s="292">
        <v>0</v>
      </c>
      <c r="GF19" s="292">
        <v>0</v>
      </c>
      <c r="GG19" s="293">
        <v>0</v>
      </c>
      <c r="GH19" s="293">
        <v>0</v>
      </c>
      <c r="GI19" s="293">
        <v>0</v>
      </c>
      <c r="GJ19" s="293">
        <v>0</v>
      </c>
      <c r="GK19" s="293">
        <v>0</v>
      </c>
      <c r="GL19" s="293">
        <v>0</v>
      </c>
      <c r="GM19" s="293">
        <v>0</v>
      </c>
      <c r="GN19" s="293">
        <v>0</v>
      </c>
      <c r="GO19" s="293">
        <v>0</v>
      </c>
      <c r="GP19" s="293">
        <v>0</v>
      </c>
      <c r="GQ19" s="293">
        <v>0</v>
      </c>
      <c r="GR19" s="293">
        <v>0</v>
      </c>
      <c r="GS19" s="293">
        <v>0</v>
      </c>
      <c r="GT19" s="293">
        <v>0</v>
      </c>
      <c r="GU19" s="293">
        <v>0</v>
      </c>
      <c r="GV19" s="293">
        <v>0</v>
      </c>
      <c r="GW19" s="293">
        <v>0</v>
      </c>
      <c r="GX19" s="293">
        <v>0</v>
      </c>
      <c r="GY19" s="293">
        <v>0</v>
      </c>
      <c r="GZ19" s="293">
        <v>0</v>
      </c>
      <c r="HA19" s="293">
        <v>0</v>
      </c>
      <c r="HB19" s="293">
        <v>0</v>
      </c>
      <c r="HC19" s="293">
        <v>0</v>
      </c>
      <c r="HD19" s="293">
        <v>0</v>
      </c>
      <c r="HE19" s="293">
        <v>0</v>
      </c>
      <c r="HF19" s="293">
        <v>0</v>
      </c>
      <c r="HG19" s="293">
        <v>0</v>
      </c>
      <c r="HH19" s="293">
        <v>0</v>
      </c>
      <c r="HI19" s="293">
        <v>0</v>
      </c>
      <c r="HJ19" s="134">
        <v>0</v>
      </c>
      <c r="HK19" s="134">
        <v>4.5051133035995852</v>
      </c>
      <c r="HL19" s="134">
        <v>25.138532234085687</v>
      </c>
      <c r="HM19" s="146">
        <v>116.935626592158</v>
      </c>
      <c r="HN19" s="146">
        <v>116.84842427947601</v>
      </c>
      <c r="HO19" s="368">
        <v>0.17636684303351</v>
      </c>
      <c r="HP19" s="368">
        <v>0.12738853503184699</v>
      </c>
      <c r="HQ19" s="368">
        <v>6.8965517241379297</v>
      </c>
      <c r="HR19" s="368">
        <v>6.1538461538461497</v>
      </c>
      <c r="HS19" s="134">
        <v>75.862068965517196</v>
      </c>
      <c r="HT19" s="134">
        <v>84.615384615384599</v>
      </c>
      <c r="HU19" s="134">
        <v>2.55731922398589</v>
      </c>
      <c r="HV19" s="134">
        <v>2.0700636942675201</v>
      </c>
      <c r="HW19" s="134">
        <v>8.4963129208079504</v>
      </c>
      <c r="HX19" s="134">
        <v>13.090852081210301</v>
      </c>
      <c r="HY19" s="146">
        <v>101.85588733006132</v>
      </c>
      <c r="HZ19" s="146">
        <v>112.97312085174499</v>
      </c>
      <c r="IA19" s="386">
        <v>9</v>
      </c>
      <c r="IB19" s="386">
        <v>4</v>
      </c>
      <c r="IC19" s="369">
        <v>0.46320123520329387</v>
      </c>
      <c r="ID19" s="369">
        <v>0.14104372355430184</v>
      </c>
      <c r="IE19" s="369">
        <v>4.0723981900452486</v>
      </c>
      <c r="IF19" s="369">
        <v>2.1505376344086025</v>
      </c>
      <c r="IG19" s="146">
        <v>80.995475113122168</v>
      </c>
      <c r="IH19" s="146">
        <v>74.193548387096769</v>
      </c>
      <c r="II19" s="146">
        <v>11.374163664436439</v>
      </c>
      <c r="IJ19" s="146">
        <v>6.5585331452750344</v>
      </c>
      <c r="IK19" s="146">
        <v>7.7428663033023399</v>
      </c>
      <c r="IL19" s="146">
        <v>12.855687073763425</v>
      </c>
      <c r="IM19" s="148">
        <v>109.38649601439512</v>
      </c>
      <c r="IN19" s="137">
        <v>100.0288333229512</v>
      </c>
      <c r="IO19" s="369">
        <v>0.252844500632111</v>
      </c>
      <c r="IP19" s="369">
        <v>0</v>
      </c>
      <c r="IQ19" s="369">
        <v>2.5477707006369399</v>
      </c>
      <c r="IR19" s="369">
        <v>0</v>
      </c>
      <c r="IS19" s="146">
        <v>82.165605095541395</v>
      </c>
      <c r="IT19" s="146">
        <v>92.1875</v>
      </c>
      <c r="IU19" s="146">
        <v>9.9241466498103694</v>
      </c>
      <c r="IV19" s="146">
        <v>6.2105773896166898</v>
      </c>
      <c r="IW19" s="146">
        <v>15.5366228848657</v>
      </c>
      <c r="IX19" s="146">
        <v>17.448843416370099</v>
      </c>
      <c r="IY19" s="341">
        <v>6</v>
      </c>
      <c r="IZ19" s="369">
        <v>0.248756218905473</v>
      </c>
      <c r="JA19" s="369">
        <v>8.2191780821917799</v>
      </c>
      <c r="JB19" s="369">
        <v>95.890410958904098</v>
      </c>
      <c r="JC19" s="369">
        <v>3.0265339966832498</v>
      </c>
      <c r="JD19" s="146">
        <v>13.8277024378772</v>
      </c>
    </row>
    <row r="20" spans="1:264" ht="18" customHeight="1">
      <c r="A20" s="280"/>
      <c r="B20" s="281" t="s">
        <v>87</v>
      </c>
      <c r="C20" s="281" t="s">
        <v>87</v>
      </c>
      <c r="D20" s="282" t="s">
        <v>1757</v>
      </c>
      <c r="E20" s="283" t="s">
        <v>1259</v>
      </c>
      <c r="F20" s="282" t="s">
        <v>119</v>
      </c>
      <c r="G20" s="283" t="s">
        <v>0</v>
      </c>
      <c r="H20" s="284" t="s">
        <v>87</v>
      </c>
      <c r="I20" s="284" t="s">
        <v>87</v>
      </c>
      <c r="J20" s="284" t="s">
        <v>87</v>
      </c>
      <c r="K20" s="284" t="s">
        <v>87</v>
      </c>
      <c r="L20" s="284" t="s">
        <v>87</v>
      </c>
      <c r="M20" s="285">
        <v>42597</v>
      </c>
      <c r="N20" s="284" t="s">
        <v>87</v>
      </c>
      <c r="O20" s="284" t="s">
        <v>87</v>
      </c>
      <c r="P20" s="284" t="s">
        <v>87</v>
      </c>
      <c r="Q20" s="284" t="s">
        <v>87</v>
      </c>
      <c r="R20" s="286">
        <v>107.90092253532966</v>
      </c>
      <c r="S20" s="286">
        <v>109.3385843762172</v>
      </c>
      <c r="T20" s="287">
        <v>33.756201552348898</v>
      </c>
      <c r="U20" s="292">
        <v>26.818670745201473</v>
      </c>
      <c r="V20" s="286">
        <v>5.6338028169014089</v>
      </c>
      <c r="W20" s="286">
        <v>4.225352112676056</v>
      </c>
      <c r="X20" s="286">
        <v>9.8591549295774641</v>
      </c>
      <c r="Y20" s="284" t="s">
        <v>87</v>
      </c>
      <c r="Z20" s="284" t="s">
        <v>87</v>
      </c>
      <c r="AA20" s="284" t="s">
        <v>87</v>
      </c>
      <c r="AB20" s="284" t="s">
        <v>87</v>
      </c>
      <c r="AC20" s="284" t="s">
        <v>87</v>
      </c>
      <c r="AD20" s="284" t="s">
        <v>87</v>
      </c>
      <c r="AE20" s="284" t="s">
        <v>87</v>
      </c>
      <c r="AF20" s="284" t="s">
        <v>87</v>
      </c>
      <c r="AG20" s="284" t="s">
        <v>87</v>
      </c>
      <c r="AH20" s="284" t="s">
        <v>87</v>
      </c>
      <c r="AI20" s="284" t="s">
        <v>87</v>
      </c>
      <c r="AJ20" s="284" t="s">
        <v>87</v>
      </c>
      <c r="AK20" s="284" t="s">
        <v>87</v>
      </c>
      <c r="AL20" s="284" t="s">
        <v>87</v>
      </c>
      <c r="AM20" s="284" t="s">
        <v>87</v>
      </c>
      <c r="AN20" s="284" t="s">
        <v>87</v>
      </c>
      <c r="AO20" s="284" t="s">
        <v>87</v>
      </c>
      <c r="AP20" s="284" t="s">
        <v>87</v>
      </c>
      <c r="AQ20" s="284" t="s">
        <v>87</v>
      </c>
      <c r="AR20" s="284" t="s">
        <v>87</v>
      </c>
      <c r="AS20" s="284" t="s">
        <v>87</v>
      </c>
      <c r="AT20" s="284" t="s">
        <v>87</v>
      </c>
      <c r="AU20" s="284" t="s">
        <v>87</v>
      </c>
      <c r="AV20" s="284" t="s">
        <v>87</v>
      </c>
      <c r="AW20" s="288" t="s">
        <v>87</v>
      </c>
      <c r="AX20" s="288" t="s">
        <v>87</v>
      </c>
      <c r="AY20" s="288" t="s">
        <v>87</v>
      </c>
      <c r="AZ20" s="288" t="s">
        <v>87</v>
      </c>
      <c r="BA20" s="288" t="s">
        <v>87</v>
      </c>
      <c r="BB20" s="287">
        <v>11</v>
      </c>
      <c r="BC20" s="287">
        <v>5</v>
      </c>
      <c r="BD20" s="289" t="s">
        <v>88</v>
      </c>
      <c r="BE20" s="289" t="s">
        <v>88</v>
      </c>
      <c r="BF20" s="289" t="s">
        <v>88</v>
      </c>
      <c r="BG20" s="287">
        <v>0</v>
      </c>
      <c r="BH20" s="286">
        <v>0</v>
      </c>
      <c r="BI20" s="287">
        <v>25</v>
      </c>
      <c r="BJ20" s="286">
        <v>58.689579078338845</v>
      </c>
      <c r="BK20" s="287">
        <v>0</v>
      </c>
      <c r="BL20" s="286">
        <v>0</v>
      </c>
      <c r="BM20" s="287">
        <v>0</v>
      </c>
      <c r="BN20" s="290">
        <v>0</v>
      </c>
      <c r="BO20" s="291">
        <v>0</v>
      </c>
      <c r="BP20" s="290">
        <v>0</v>
      </c>
      <c r="BQ20" s="287">
        <v>0</v>
      </c>
      <c r="BR20" s="290">
        <v>0</v>
      </c>
      <c r="BS20" s="287">
        <v>0</v>
      </c>
      <c r="BT20" s="290">
        <v>0</v>
      </c>
      <c r="BU20" s="287">
        <v>0</v>
      </c>
      <c r="BV20" s="290">
        <v>0</v>
      </c>
      <c r="BW20" s="287">
        <v>0</v>
      </c>
      <c r="BX20" s="290">
        <v>0</v>
      </c>
      <c r="BY20" s="292">
        <v>0</v>
      </c>
      <c r="BZ20" s="293">
        <v>0</v>
      </c>
      <c r="CA20" s="287">
        <v>32</v>
      </c>
      <c r="CB20" s="290">
        <v>75.122661220273727</v>
      </c>
      <c r="CC20" s="292">
        <v>0</v>
      </c>
      <c r="CD20" s="293">
        <v>0</v>
      </c>
      <c r="CE20" s="292">
        <v>0</v>
      </c>
      <c r="CF20" s="293">
        <v>0</v>
      </c>
      <c r="CG20" s="287">
        <v>14</v>
      </c>
      <c r="CH20" s="290">
        <v>32.866164283869757</v>
      </c>
      <c r="CI20" s="287">
        <v>61</v>
      </c>
      <c r="CJ20" s="290">
        <v>143.20257295114678</v>
      </c>
      <c r="CK20" s="287">
        <v>8</v>
      </c>
      <c r="CL20" s="290">
        <v>18.780665305068432</v>
      </c>
      <c r="CM20" s="292">
        <v>0</v>
      </c>
      <c r="CN20" s="296">
        <v>0</v>
      </c>
      <c r="CO20" s="287">
        <v>9</v>
      </c>
      <c r="CP20" s="290">
        <v>21.128248468201985</v>
      </c>
      <c r="CQ20" s="292">
        <v>0</v>
      </c>
      <c r="CR20" s="293">
        <v>0</v>
      </c>
      <c r="CS20" s="292">
        <v>0</v>
      </c>
      <c r="CT20" s="293">
        <v>0</v>
      </c>
      <c r="CU20" s="292">
        <v>0</v>
      </c>
      <c r="CV20" s="293">
        <v>0</v>
      </c>
      <c r="CW20" s="292">
        <v>0</v>
      </c>
      <c r="CX20" s="293">
        <v>0</v>
      </c>
      <c r="CY20" s="292">
        <v>0</v>
      </c>
      <c r="CZ20" s="293">
        <v>0</v>
      </c>
      <c r="DA20" s="292">
        <v>0</v>
      </c>
      <c r="DB20" s="293">
        <v>0</v>
      </c>
      <c r="DC20" s="292">
        <v>0</v>
      </c>
      <c r="DD20" s="292">
        <v>0</v>
      </c>
      <c r="DE20" s="292">
        <v>0</v>
      </c>
      <c r="DF20" s="292">
        <v>0</v>
      </c>
      <c r="DG20" s="292">
        <v>0</v>
      </c>
      <c r="DH20" s="292">
        <v>0</v>
      </c>
      <c r="DI20" s="292">
        <v>0</v>
      </c>
      <c r="DJ20" s="292">
        <v>0</v>
      </c>
      <c r="DK20" s="292">
        <v>0</v>
      </c>
      <c r="DL20" s="292">
        <v>0</v>
      </c>
      <c r="DM20" s="292">
        <v>0</v>
      </c>
      <c r="DN20" s="292">
        <v>0</v>
      </c>
      <c r="DO20" s="292">
        <v>0</v>
      </c>
      <c r="DP20" s="292">
        <v>0</v>
      </c>
      <c r="DQ20" s="292">
        <v>0</v>
      </c>
      <c r="DR20" s="292">
        <v>0</v>
      </c>
      <c r="DS20" s="292">
        <v>0</v>
      </c>
      <c r="DT20" s="292">
        <v>0</v>
      </c>
      <c r="DU20" s="292">
        <v>0</v>
      </c>
      <c r="DV20" s="292">
        <v>0</v>
      </c>
      <c r="DW20" s="292">
        <v>0</v>
      </c>
      <c r="DX20" s="292">
        <v>0</v>
      </c>
      <c r="DY20" s="292">
        <v>0</v>
      </c>
      <c r="DZ20" s="292">
        <v>0</v>
      </c>
      <c r="EA20" s="292">
        <v>0</v>
      </c>
      <c r="EB20" s="293">
        <v>0</v>
      </c>
      <c r="EC20" s="292">
        <v>0</v>
      </c>
      <c r="ED20" s="292">
        <v>0</v>
      </c>
      <c r="EE20" s="292">
        <v>0</v>
      </c>
      <c r="EF20" s="293">
        <v>0</v>
      </c>
      <c r="EG20" s="292">
        <v>0</v>
      </c>
      <c r="EH20" s="292">
        <v>0</v>
      </c>
      <c r="EI20" s="292">
        <v>0</v>
      </c>
      <c r="EJ20" s="292">
        <v>0</v>
      </c>
      <c r="EK20" s="292">
        <v>0</v>
      </c>
      <c r="EL20" s="292">
        <v>0</v>
      </c>
      <c r="EM20" s="292">
        <v>0</v>
      </c>
      <c r="EN20" s="292">
        <v>0</v>
      </c>
      <c r="EO20" s="292">
        <v>0</v>
      </c>
      <c r="EP20" s="292">
        <v>0</v>
      </c>
      <c r="EQ20" s="292">
        <v>0</v>
      </c>
      <c r="ER20" s="292">
        <v>0</v>
      </c>
      <c r="ES20" s="292">
        <v>0</v>
      </c>
      <c r="ET20" s="292">
        <v>0</v>
      </c>
      <c r="EU20" s="292">
        <v>0</v>
      </c>
      <c r="EV20" s="292">
        <v>0</v>
      </c>
      <c r="EW20" s="292">
        <v>0</v>
      </c>
      <c r="EX20" s="292">
        <v>0</v>
      </c>
      <c r="EY20" s="292">
        <v>0</v>
      </c>
      <c r="EZ20" s="292">
        <v>0</v>
      </c>
      <c r="FA20" s="292">
        <v>0</v>
      </c>
      <c r="FB20" s="292">
        <v>0</v>
      </c>
      <c r="FC20" s="292">
        <v>0</v>
      </c>
      <c r="FD20" s="292">
        <v>0</v>
      </c>
      <c r="FE20" s="292">
        <v>0</v>
      </c>
      <c r="FF20" s="292">
        <v>0</v>
      </c>
      <c r="FG20" s="292">
        <v>0</v>
      </c>
      <c r="FH20" s="292">
        <v>0</v>
      </c>
      <c r="FI20" s="292">
        <v>0</v>
      </c>
      <c r="FJ20" s="292">
        <v>0</v>
      </c>
      <c r="FK20" s="297">
        <v>0</v>
      </c>
      <c r="FL20" s="293">
        <v>0</v>
      </c>
      <c r="FM20" s="297">
        <v>0</v>
      </c>
      <c r="FN20" s="293">
        <v>0</v>
      </c>
      <c r="FO20" s="297">
        <v>0</v>
      </c>
      <c r="FP20" s="293">
        <v>0</v>
      </c>
      <c r="FQ20" s="283">
        <v>0</v>
      </c>
      <c r="FR20" s="294">
        <v>0</v>
      </c>
      <c r="FS20" s="283">
        <v>0</v>
      </c>
      <c r="FT20" s="294">
        <v>0</v>
      </c>
      <c r="FU20" s="297">
        <v>0</v>
      </c>
      <c r="FV20" s="293">
        <v>0</v>
      </c>
      <c r="FW20" s="295">
        <v>0</v>
      </c>
      <c r="FX20" s="295">
        <v>0</v>
      </c>
      <c r="FY20" s="295">
        <v>0</v>
      </c>
      <c r="FZ20" s="295">
        <v>0</v>
      </c>
      <c r="GA20" s="295">
        <v>0</v>
      </c>
      <c r="GB20" s="292">
        <v>0</v>
      </c>
      <c r="GC20" s="292">
        <v>0</v>
      </c>
      <c r="GD20" s="292">
        <v>0</v>
      </c>
      <c r="GE20" s="292">
        <v>0</v>
      </c>
      <c r="GF20" s="292">
        <v>0</v>
      </c>
      <c r="GG20" s="293">
        <v>0</v>
      </c>
      <c r="GH20" s="293">
        <v>0</v>
      </c>
      <c r="GI20" s="293">
        <v>0</v>
      </c>
      <c r="GJ20" s="293">
        <v>0</v>
      </c>
      <c r="GK20" s="293">
        <v>0</v>
      </c>
      <c r="GL20" s="293">
        <v>0</v>
      </c>
      <c r="GM20" s="293">
        <v>0</v>
      </c>
      <c r="GN20" s="293">
        <v>0</v>
      </c>
      <c r="GO20" s="293">
        <v>0</v>
      </c>
      <c r="GP20" s="293">
        <v>0</v>
      </c>
      <c r="GQ20" s="293">
        <v>0</v>
      </c>
      <c r="GR20" s="293">
        <v>0</v>
      </c>
      <c r="GS20" s="293">
        <v>0</v>
      </c>
      <c r="GT20" s="293">
        <v>0</v>
      </c>
      <c r="GU20" s="293">
        <v>0</v>
      </c>
      <c r="GV20" s="293">
        <v>0</v>
      </c>
      <c r="GW20" s="293">
        <v>0</v>
      </c>
      <c r="GX20" s="293">
        <v>0</v>
      </c>
      <c r="GY20" s="293">
        <v>0</v>
      </c>
      <c r="GZ20" s="293">
        <v>0</v>
      </c>
      <c r="HA20" s="293">
        <v>0</v>
      </c>
      <c r="HB20" s="293">
        <v>0</v>
      </c>
      <c r="HC20" s="293">
        <v>0</v>
      </c>
      <c r="HD20" s="293">
        <v>0</v>
      </c>
      <c r="HE20" s="293">
        <v>0</v>
      </c>
      <c r="HF20" s="293">
        <v>0</v>
      </c>
      <c r="HG20" s="293">
        <v>0</v>
      </c>
      <c r="HH20" s="293">
        <v>0</v>
      </c>
      <c r="HI20" s="293">
        <v>0</v>
      </c>
      <c r="HJ20" s="134">
        <v>2.347583163133554</v>
      </c>
      <c r="HK20" s="134">
        <v>2.347583163133554</v>
      </c>
      <c r="HL20" s="134">
        <v>35.213747447003314</v>
      </c>
      <c r="HM20" s="146">
        <v>120.15326805882</v>
      </c>
      <c r="HN20" s="146">
        <v>121.638524172171</v>
      </c>
      <c r="HO20" s="368">
        <v>8.9325591782045494E-2</v>
      </c>
      <c r="HP20" s="368">
        <v>0</v>
      </c>
      <c r="HQ20" s="368">
        <v>2.2471910112359601</v>
      </c>
      <c r="HR20" s="368">
        <v>0</v>
      </c>
      <c r="HS20" s="134">
        <v>87.640449438202296</v>
      </c>
      <c r="HT20" s="134">
        <v>86.1111111111111</v>
      </c>
      <c r="HU20" s="134">
        <v>3.9749888343010298</v>
      </c>
      <c r="HV20" s="134">
        <v>2.2655758338577701</v>
      </c>
      <c r="HW20" s="134">
        <v>13.0470881271498</v>
      </c>
      <c r="HX20" s="134">
        <v>19.912187017918601</v>
      </c>
      <c r="HY20" s="146">
        <v>117.12016287677451</v>
      </c>
      <c r="HZ20" s="146">
        <v>113.59322488464601</v>
      </c>
      <c r="IA20" s="386">
        <v>8</v>
      </c>
      <c r="IB20" s="386">
        <v>1</v>
      </c>
      <c r="IC20" s="369">
        <v>0.50125313283208017</v>
      </c>
      <c r="ID20" s="369">
        <v>4.8638132295719845E-2</v>
      </c>
      <c r="IE20" s="369">
        <v>4.9079754601226995</v>
      </c>
      <c r="IF20" s="369">
        <v>0.68493150684931503</v>
      </c>
      <c r="IG20" s="146">
        <v>76.073619631901849</v>
      </c>
      <c r="IH20" s="146">
        <v>78.767123287671239</v>
      </c>
      <c r="II20" s="146">
        <v>10.213032581453634</v>
      </c>
      <c r="IJ20" s="146">
        <v>7.1011673151750969</v>
      </c>
      <c r="IK20" s="146">
        <v>10.829083145534337</v>
      </c>
      <c r="IL20" s="146">
        <v>15.830070013053282</v>
      </c>
      <c r="IM20" s="148">
        <v>92.249274671471554</v>
      </c>
      <c r="IN20" s="137">
        <v>79.74107851178313</v>
      </c>
      <c r="IO20" s="369">
        <v>8.1967213114754106E-2</v>
      </c>
      <c r="IP20" s="388">
        <v>7.4515648286140101E-2</v>
      </c>
      <c r="IQ20" s="369">
        <v>0.79365079365079405</v>
      </c>
      <c r="IR20" s="388">
        <v>0.79365079365079405</v>
      </c>
      <c r="IS20" s="146">
        <v>80.158730158730194</v>
      </c>
      <c r="IT20" s="146">
        <v>82.539682539682502</v>
      </c>
      <c r="IU20" s="146">
        <v>10.327868852459</v>
      </c>
      <c r="IV20" s="146">
        <v>9.3889716840536508</v>
      </c>
      <c r="IW20" s="146">
        <v>17.154065620542099</v>
      </c>
      <c r="IX20" s="146">
        <v>19.5749827228749</v>
      </c>
      <c r="IY20" s="341">
        <v>2</v>
      </c>
      <c r="IZ20" s="369">
        <v>0.13860013860013901</v>
      </c>
      <c r="JA20" s="369">
        <v>4.0816326530612201</v>
      </c>
      <c r="JB20" s="369">
        <v>97.959183673469397</v>
      </c>
      <c r="JC20" s="369">
        <v>3.3957033957034</v>
      </c>
      <c r="JD20" s="146">
        <v>13.539812507416601</v>
      </c>
    </row>
    <row r="21" spans="1:264" ht="18" customHeight="1">
      <c r="A21" s="280"/>
      <c r="B21" s="281" t="s">
        <v>87</v>
      </c>
      <c r="C21" s="281" t="s">
        <v>87</v>
      </c>
      <c r="D21" s="282" t="s">
        <v>1758</v>
      </c>
      <c r="E21" s="283" t="s">
        <v>1260</v>
      </c>
      <c r="F21" s="282" t="s">
        <v>119</v>
      </c>
      <c r="G21" s="283" t="s">
        <v>0</v>
      </c>
      <c r="H21" s="284" t="s">
        <v>87</v>
      </c>
      <c r="I21" s="284" t="s">
        <v>87</v>
      </c>
      <c r="J21" s="284" t="s">
        <v>87</v>
      </c>
      <c r="K21" s="284" t="s">
        <v>87</v>
      </c>
      <c r="L21" s="284" t="s">
        <v>87</v>
      </c>
      <c r="M21" s="285">
        <v>47912</v>
      </c>
      <c r="N21" s="284" t="s">
        <v>87</v>
      </c>
      <c r="O21" s="284" t="s">
        <v>87</v>
      </c>
      <c r="P21" s="284" t="s">
        <v>87</v>
      </c>
      <c r="Q21" s="284" t="s">
        <v>87</v>
      </c>
      <c r="R21" s="286">
        <v>114.58797799343472</v>
      </c>
      <c r="S21" s="286">
        <v>112.40710833084164</v>
      </c>
      <c r="T21" s="287">
        <v>84.787195949859324</v>
      </c>
      <c r="U21" s="287">
        <v>50.773211026737442</v>
      </c>
      <c r="V21" s="286">
        <v>7.2780203784570592</v>
      </c>
      <c r="W21" s="286">
        <v>4.512372634643377</v>
      </c>
      <c r="X21" s="286">
        <v>11.790393013100436</v>
      </c>
      <c r="Y21" s="284" t="s">
        <v>87</v>
      </c>
      <c r="Z21" s="284" t="s">
        <v>87</v>
      </c>
      <c r="AA21" s="284" t="s">
        <v>87</v>
      </c>
      <c r="AB21" s="284" t="s">
        <v>87</v>
      </c>
      <c r="AC21" s="284" t="s">
        <v>87</v>
      </c>
      <c r="AD21" s="284" t="s">
        <v>87</v>
      </c>
      <c r="AE21" s="284" t="s">
        <v>87</v>
      </c>
      <c r="AF21" s="284" t="s">
        <v>87</v>
      </c>
      <c r="AG21" s="284" t="s">
        <v>87</v>
      </c>
      <c r="AH21" s="284" t="s">
        <v>87</v>
      </c>
      <c r="AI21" s="284" t="s">
        <v>87</v>
      </c>
      <c r="AJ21" s="284" t="s">
        <v>87</v>
      </c>
      <c r="AK21" s="284" t="s">
        <v>87</v>
      </c>
      <c r="AL21" s="284" t="s">
        <v>87</v>
      </c>
      <c r="AM21" s="284" t="s">
        <v>87</v>
      </c>
      <c r="AN21" s="284" t="s">
        <v>87</v>
      </c>
      <c r="AO21" s="284" t="s">
        <v>87</v>
      </c>
      <c r="AP21" s="284" t="s">
        <v>87</v>
      </c>
      <c r="AQ21" s="284" t="s">
        <v>87</v>
      </c>
      <c r="AR21" s="284" t="s">
        <v>87</v>
      </c>
      <c r="AS21" s="284" t="s">
        <v>87</v>
      </c>
      <c r="AT21" s="284" t="s">
        <v>87</v>
      </c>
      <c r="AU21" s="284" t="s">
        <v>87</v>
      </c>
      <c r="AV21" s="284" t="s">
        <v>87</v>
      </c>
      <c r="AW21" s="288" t="s">
        <v>87</v>
      </c>
      <c r="AX21" s="288" t="s">
        <v>87</v>
      </c>
      <c r="AY21" s="288" t="s">
        <v>87</v>
      </c>
      <c r="AZ21" s="288" t="s">
        <v>87</v>
      </c>
      <c r="BA21" s="288" t="s">
        <v>87</v>
      </c>
      <c r="BB21" s="287">
        <v>11</v>
      </c>
      <c r="BC21" s="287">
        <v>8</v>
      </c>
      <c r="BD21" s="289" t="s">
        <v>88</v>
      </c>
      <c r="BE21" s="289" t="s">
        <v>88</v>
      </c>
      <c r="BF21" s="289" t="s">
        <v>88</v>
      </c>
      <c r="BG21" s="287">
        <v>0</v>
      </c>
      <c r="BH21" s="286">
        <v>0</v>
      </c>
      <c r="BI21" s="287">
        <v>30</v>
      </c>
      <c r="BJ21" s="286">
        <v>62.614793788612452</v>
      </c>
      <c r="BK21" s="287">
        <v>0</v>
      </c>
      <c r="BL21" s="286">
        <v>0</v>
      </c>
      <c r="BM21" s="287">
        <v>0</v>
      </c>
      <c r="BN21" s="290">
        <v>0</v>
      </c>
      <c r="BO21" s="291">
        <v>10</v>
      </c>
      <c r="BP21" s="290">
        <v>20.871597929537486</v>
      </c>
      <c r="BQ21" s="287">
        <v>0</v>
      </c>
      <c r="BR21" s="290">
        <v>0</v>
      </c>
      <c r="BS21" s="287">
        <v>0</v>
      </c>
      <c r="BT21" s="290">
        <v>0</v>
      </c>
      <c r="BU21" s="287">
        <v>0</v>
      </c>
      <c r="BV21" s="290">
        <v>0</v>
      </c>
      <c r="BW21" s="287">
        <v>0</v>
      </c>
      <c r="BX21" s="290">
        <v>0</v>
      </c>
      <c r="BY21" s="292">
        <v>0</v>
      </c>
      <c r="BZ21" s="293">
        <v>0</v>
      </c>
      <c r="CA21" s="287">
        <v>21</v>
      </c>
      <c r="CB21" s="290">
        <v>43.830355652028715</v>
      </c>
      <c r="CC21" s="292">
        <v>0</v>
      </c>
      <c r="CD21" s="293">
        <v>0</v>
      </c>
      <c r="CE21" s="292">
        <v>0</v>
      </c>
      <c r="CF21" s="293">
        <v>0</v>
      </c>
      <c r="CG21" s="287">
        <v>52</v>
      </c>
      <c r="CH21" s="290">
        <v>108.53230923359493</v>
      </c>
      <c r="CI21" s="287">
        <v>53</v>
      </c>
      <c r="CJ21" s="290">
        <v>110.61946902654867</v>
      </c>
      <c r="CK21" s="287">
        <v>1</v>
      </c>
      <c r="CL21" s="290">
        <v>2.0871597929537486</v>
      </c>
      <c r="CM21" s="292">
        <v>0</v>
      </c>
      <c r="CN21" s="296">
        <v>0</v>
      </c>
      <c r="CO21" s="287">
        <v>3</v>
      </c>
      <c r="CP21" s="290">
        <v>6.2614793788612459</v>
      </c>
      <c r="CQ21" s="292">
        <v>0</v>
      </c>
      <c r="CR21" s="293">
        <v>0</v>
      </c>
      <c r="CS21" s="292">
        <v>0</v>
      </c>
      <c r="CT21" s="293">
        <v>0</v>
      </c>
      <c r="CU21" s="292">
        <v>0</v>
      </c>
      <c r="CV21" s="293">
        <v>0</v>
      </c>
      <c r="CW21" s="292">
        <v>0</v>
      </c>
      <c r="CX21" s="293">
        <v>0</v>
      </c>
      <c r="CY21" s="292">
        <v>0</v>
      </c>
      <c r="CZ21" s="293">
        <v>0</v>
      </c>
      <c r="DA21" s="292">
        <v>0</v>
      </c>
      <c r="DB21" s="293">
        <v>0</v>
      </c>
      <c r="DC21" s="292">
        <v>0</v>
      </c>
      <c r="DD21" s="292">
        <v>0</v>
      </c>
      <c r="DE21" s="292">
        <v>0</v>
      </c>
      <c r="DF21" s="292">
        <v>0</v>
      </c>
      <c r="DG21" s="292">
        <v>0</v>
      </c>
      <c r="DH21" s="292">
        <v>0</v>
      </c>
      <c r="DI21" s="292">
        <v>0</v>
      </c>
      <c r="DJ21" s="292">
        <v>0</v>
      </c>
      <c r="DK21" s="292">
        <v>0</v>
      </c>
      <c r="DL21" s="292">
        <v>0</v>
      </c>
      <c r="DM21" s="292">
        <v>0</v>
      </c>
      <c r="DN21" s="292">
        <v>0</v>
      </c>
      <c r="DO21" s="292">
        <v>0</v>
      </c>
      <c r="DP21" s="292">
        <v>0</v>
      </c>
      <c r="DQ21" s="292">
        <v>0</v>
      </c>
      <c r="DR21" s="292">
        <v>0</v>
      </c>
      <c r="DS21" s="292">
        <v>0</v>
      </c>
      <c r="DT21" s="292">
        <v>0</v>
      </c>
      <c r="DU21" s="292">
        <v>0</v>
      </c>
      <c r="DV21" s="292">
        <v>0</v>
      </c>
      <c r="DW21" s="292">
        <v>0</v>
      </c>
      <c r="DX21" s="292">
        <v>0</v>
      </c>
      <c r="DY21" s="292">
        <v>0</v>
      </c>
      <c r="DZ21" s="292">
        <v>0</v>
      </c>
      <c r="EA21" s="292">
        <v>0</v>
      </c>
      <c r="EB21" s="293">
        <v>0</v>
      </c>
      <c r="EC21" s="292">
        <v>0</v>
      </c>
      <c r="ED21" s="292">
        <v>0</v>
      </c>
      <c r="EE21" s="292">
        <v>0</v>
      </c>
      <c r="EF21" s="293">
        <v>0</v>
      </c>
      <c r="EG21" s="292">
        <v>0</v>
      </c>
      <c r="EH21" s="292">
        <v>0</v>
      </c>
      <c r="EI21" s="292">
        <v>0</v>
      </c>
      <c r="EJ21" s="292">
        <v>0</v>
      </c>
      <c r="EK21" s="292">
        <v>0</v>
      </c>
      <c r="EL21" s="292">
        <v>0</v>
      </c>
      <c r="EM21" s="292">
        <v>0</v>
      </c>
      <c r="EN21" s="292">
        <v>0</v>
      </c>
      <c r="EO21" s="292">
        <v>0</v>
      </c>
      <c r="EP21" s="292">
        <v>0</v>
      </c>
      <c r="EQ21" s="292">
        <v>0</v>
      </c>
      <c r="ER21" s="292">
        <v>0</v>
      </c>
      <c r="ES21" s="292">
        <v>0</v>
      </c>
      <c r="ET21" s="292">
        <v>0</v>
      </c>
      <c r="EU21" s="292">
        <v>0</v>
      </c>
      <c r="EV21" s="292">
        <v>0</v>
      </c>
      <c r="EW21" s="292">
        <v>0</v>
      </c>
      <c r="EX21" s="292">
        <v>0</v>
      </c>
      <c r="EY21" s="292">
        <v>0</v>
      </c>
      <c r="EZ21" s="292">
        <v>0</v>
      </c>
      <c r="FA21" s="292">
        <v>0</v>
      </c>
      <c r="FB21" s="292">
        <v>0</v>
      </c>
      <c r="FC21" s="292">
        <v>0</v>
      </c>
      <c r="FD21" s="292">
        <v>0</v>
      </c>
      <c r="FE21" s="292">
        <v>0</v>
      </c>
      <c r="FF21" s="292">
        <v>0</v>
      </c>
      <c r="FG21" s="292">
        <v>0</v>
      </c>
      <c r="FH21" s="292">
        <v>0</v>
      </c>
      <c r="FI21" s="292">
        <v>0</v>
      </c>
      <c r="FJ21" s="292">
        <v>0</v>
      </c>
      <c r="FK21" s="297">
        <v>0</v>
      </c>
      <c r="FL21" s="293">
        <v>0</v>
      </c>
      <c r="FM21" s="291">
        <v>0</v>
      </c>
      <c r="FN21" s="290">
        <v>0</v>
      </c>
      <c r="FO21" s="297">
        <v>0</v>
      </c>
      <c r="FP21" s="293">
        <v>0</v>
      </c>
      <c r="FQ21" s="283">
        <v>0</v>
      </c>
      <c r="FR21" s="294">
        <v>0</v>
      </c>
      <c r="FS21" s="283">
        <v>0</v>
      </c>
      <c r="FT21" s="294">
        <v>0</v>
      </c>
      <c r="FU21" s="297">
        <v>0</v>
      </c>
      <c r="FV21" s="293">
        <v>0</v>
      </c>
      <c r="FW21" s="295">
        <v>0</v>
      </c>
      <c r="FX21" s="295">
        <v>0</v>
      </c>
      <c r="FY21" s="295">
        <v>0</v>
      </c>
      <c r="FZ21" s="295">
        <v>0</v>
      </c>
      <c r="GA21" s="295">
        <v>0</v>
      </c>
      <c r="GB21" s="292">
        <v>0</v>
      </c>
      <c r="GC21" s="292">
        <v>0</v>
      </c>
      <c r="GD21" s="292">
        <v>0</v>
      </c>
      <c r="GE21" s="292">
        <v>0</v>
      </c>
      <c r="GF21" s="292">
        <v>0</v>
      </c>
      <c r="GG21" s="293">
        <v>0</v>
      </c>
      <c r="GH21" s="293">
        <v>0</v>
      </c>
      <c r="GI21" s="293">
        <v>0</v>
      </c>
      <c r="GJ21" s="293">
        <v>0</v>
      </c>
      <c r="GK21" s="293">
        <v>0</v>
      </c>
      <c r="GL21" s="293">
        <v>0</v>
      </c>
      <c r="GM21" s="293">
        <v>0</v>
      </c>
      <c r="GN21" s="293">
        <v>0</v>
      </c>
      <c r="GO21" s="293">
        <v>0</v>
      </c>
      <c r="GP21" s="293">
        <v>0</v>
      </c>
      <c r="GQ21" s="293">
        <v>0</v>
      </c>
      <c r="GR21" s="293">
        <v>0</v>
      </c>
      <c r="GS21" s="293">
        <v>0</v>
      </c>
      <c r="GT21" s="293">
        <v>0</v>
      </c>
      <c r="GU21" s="293">
        <v>0</v>
      </c>
      <c r="GV21" s="293">
        <v>0</v>
      </c>
      <c r="GW21" s="293">
        <v>0</v>
      </c>
      <c r="GX21" s="293">
        <v>0</v>
      </c>
      <c r="GY21" s="293">
        <v>0</v>
      </c>
      <c r="GZ21" s="293">
        <v>0</v>
      </c>
      <c r="HA21" s="293">
        <v>0</v>
      </c>
      <c r="HB21" s="293">
        <v>0</v>
      </c>
      <c r="HC21" s="293">
        <v>0</v>
      </c>
      <c r="HD21" s="293">
        <v>0</v>
      </c>
      <c r="HE21" s="293">
        <v>0</v>
      </c>
      <c r="HF21" s="293">
        <v>0</v>
      </c>
      <c r="HG21" s="293">
        <v>0</v>
      </c>
      <c r="HH21" s="293">
        <v>0</v>
      </c>
      <c r="HI21" s="293">
        <v>0</v>
      </c>
      <c r="HJ21" s="134">
        <v>0</v>
      </c>
      <c r="HK21" s="134">
        <v>4.1743195859074973</v>
      </c>
      <c r="HL21" s="134">
        <v>40.699615962598095</v>
      </c>
      <c r="HM21" s="146">
        <v>125.572411899202</v>
      </c>
      <c r="HN21" s="146">
        <v>128.57565591195001</v>
      </c>
      <c r="HO21" s="369">
        <v>0.31570639305445902</v>
      </c>
      <c r="HP21" s="369">
        <v>5.67536889897843E-2</v>
      </c>
      <c r="HQ21" s="369">
        <v>12.5</v>
      </c>
      <c r="HR21" s="369">
        <v>2.5</v>
      </c>
      <c r="HS21" s="134">
        <v>87.5</v>
      </c>
      <c r="HT21" s="134">
        <v>92.5</v>
      </c>
      <c r="HU21" s="134">
        <v>2.52565114443567</v>
      </c>
      <c r="HV21" s="134">
        <v>2.2701475595913698</v>
      </c>
      <c r="HW21" s="134">
        <v>5.7548579970104603</v>
      </c>
      <c r="HX21" s="134">
        <v>9.4142933906501902</v>
      </c>
      <c r="HY21" s="146">
        <v>110.44497606521099</v>
      </c>
      <c r="HZ21" s="146">
        <v>114.20899476800901</v>
      </c>
      <c r="IA21" s="386">
        <v>5</v>
      </c>
      <c r="IB21" s="386">
        <v>3</v>
      </c>
      <c r="IC21" s="369">
        <v>0.39463299131807422</v>
      </c>
      <c r="ID21" s="369">
        <v>0.16348773841961853</v>
      </c>
      <c r="IE21" s="369">
        <v>3.6496350364963499</v>
      </c>
      <c r="IF21" s="369">
        <v>1.910828025477707</v>
      </c>
      <c r="IG21" s="146">
        <v>77.372262773722639</v>
      </c>
      <c r="IH21" s="146">
        <v>83.439490445859875</v>
      </c>
      <c r="II21" s="146">
        <v>10.812943962115233</v>
      </c>
      <c r="IJ21" s="146">
        <v>8.5558583106267037</v>
      </c>
      <c r="IK21" s="146">
        <v>6.268688594617684</v>
      </c>
      <c r="IL21" s="146">
        <v>10.383747178329571</v>
      </c>
      <c r="IM21" s="148">
        <v>105.67332209342757</v>
      </c>
      <c r="IN21" s="137">
        <v>110.84744945418382</v>
      </c>
      <c r="IO21" s="369">
        <v>0.1953125</v>
      </c>
      <c r="IP21" s="388">
        <v>0</v>
      </c>
      <c r="IQ21" s="369">
        <v>1.65289256198347</v>
      </c>
      <c r="IR21" s="388">
        <v>0</v>
      </c>
      <c r="IS21" s="146">
        <v>77.685950413223097</v>
      </c>
      <c r="IT21" s="146">
        <v>88.9908256880734</v>
      </c>
      <c r="IU21" s="146">
        <v>11.81640625</v>
      </c>
      <c r="IV21" s="146">
        <v>8.2763857251328794</v>
      </c>
      <c r="IW21" s="146">
        <v>13.617949516983501</v>
      </c>
      <c r="IX21" s="146">
        <v>15.4617572219728</v>
      </c>
      <c r="IY21" s="341">
        <v>4</v>
      </c>
      <c r="IZ21" s="369">
        <v>0.264200792602378</v>
      </c>
      <c r="JA21" s="369">
        <v>5.4794520547945202</v>
      </c>
      <c r="JB21" s="369">
        <v>95.890410958904098</v>
      </c>
      <c r="JC21" s="369">
        <v>4.8216644649934004</v>
      </c>
      <c r="JD21" s="146">
        <v>12.7475381452224</v>
      </c>
    </row>
    <row r="22" spans="1:264" ht="18" customHeight="1">
      <c r="A22" s="280"/>
      <c r="B22" s="281" t="s">
        <v>87</v>
      </c>
      <c r="C22" s="281" t="s">
        <v>87</v>
      </c>
      <c r="D22" s="282" t="s">
        <v>1759</v>
      </c>
      <c r="E22" s="283" t="s">
        <v>1261</v>
      </c>
      <c r="F22" s="282" t="s">
        <v>119</v>
      </c>
      <c r="G22" s="283" t="s">
        <v>0</v>
      </c>
      <c r="H22" s="284" t="s">
        <v>87</v>
      </c>
      <c r="I22" s="284" t="s">
        <v>87</v>
      </c>
      <c r="J22" s="284" t="s">
        <v>87</v>
      </c>
      <c r="K22" s="284" t="s">
        <v>87</v>
      </c>
      <c r="L22" s="284" t="s">
        <v>87</v>
      </c>
      <c r="M22" s="285">
        <v>67503</v>
      </c>
      <c r="N22" s="284" t="s">
        <v>87</v>
      </c>
      <c r="O22" s="284" t="s">
        <v>87</v>
      </c>
      <c r="P22" s="284" t="s">
        <v>87</v>
      </c>
      <c r="Q22" s="284" t="s">
        <v>87</v>
      </c>
      <c r="R22" s="286">
        <v>114.64463207150234</v>
      </c>
      <c r="S22" s="286">
        <v>117.24911811315677</v>
      </c>
      <c r="T22" s="287">
        <v>99.892180497141112</v>
      </c>
      <c r="U22" s="287">
        <v>81.648891751687927</v>
      </c>
      <c r="V22" s="286">
        <v>8.6698337292161511</v>
      </c>
      <c r="W22" s="286">
        <v>2.9691211401425175</v>
      </c>
      <c r="X22" s="286">
        <v>11.63895486935867</v>
      </c>
      <c r="Y22" s="284" t="s">
        <v>87</v>
      </c>
      <c r="Z22" s="284" t="s">
        <v>87</v>
      </c>
      <c r="AA22" s="284" t="s">
        <v>87</v>
      </c>
      <c r="AB22" s="284" t="s">
        <v>87</v>
      </c>
      <c r="AC22" s="284" t="s">
        <v>87</v>
      </c>
      <c r="AD22" s="284" t="s">
        <v>87</v>
      </c>
      <c r="AE22" s="284" t="s">
        <v>87</v>
      </c>
      <c r="AF22" s="284" t="s">
        <v>87</v>
      </c>
      <c r="AG22" s="284" t="s">
        <v>87</v>
      </c>
      <c r="AH22" s="284" t="s">
        <v>87</v>
      </c>
      <c r="AI22" s="284" t="s">
        <v>87</v>
      </c>
      <c r="AJ22" s="284" t="s">
        <v>87</v>
      </c>
      <c r="AK22" s="284" t="s">
        <v>87</v>
      </c>
      <c r="AL22" s="284" t="s">
        <v>87</v>
      </c>
      <c r="AM22" s="284" t="s">
        <v>87</v>
      </c>
      <c r="AN22" s="284" t="s">
        <v>87</v>
      </c>
      <c r="AO22" s="284" t="s">
        <v>87</v>
      </c>
      <c r="AP22" s="284" t="s">
        <v>87</v>
      </c>
      <c r="AQ22" s="284" t="s">
        <v>87</v>
      </c>
      <c r="AR22" s="284" t="s">
        <v>87</v>
      </c>
      <c r="AS22" s="284" t="s">
        <v>87</v>
      </c>
      <c r="AT22" s="284" t="s">
        <v>87</v>
      </c>
      <c r="AU22" s="284" t="s">
        <v>87</v>
      </c>
      <c r="AV22" s="284" t="s">
        <v>87</v>
      </c>
      <c r="AW22" s="288" t="s">
        <v>87</v>
      </c>
      <c r="AX22" s="288" t="s">
        <v>87</v>
      </c>
      <c r="AY22" s="288" t="s">
        <v>87</v>
      </c>
      <c r="AZ22" s="288" t="s">
        <v>87</v>
      </c>
      <c r="BA22" s="288" t="s">
        <v>87</v>
      </c>
      <c r="BB22" s="287">
        <v>12</v>
      </c>
      <c r="BC22" s="287">
        <v>14</v>
      </c>
      <c r="BD22" s="289" t="s">
        <v>88</v>
      </c>
      <c r="BE22" s="289" t="s">
        <v>88</v>
      </c>
      <c r="BF22" s="289" t="s">
        <v>88</v>
      </c>
      <c r="BG22" s="287">
        <v>0</v>
      </c>
      <c r="BH22" s="286">
        <v>0</v>
      </c>
      <c r="BI22" s="287">
        <v>29</v>
      </c>
      <c r="BJ22" s="286">
        <v>42.961053582803729</v>
      </c>
      <c r="BK22" s="287">
        <v>0</v>
      </c>
      <c r="BL22" s="286">
        <v>0</v>
      </c>
      <c r="BM22" s="287">
        <v>0</v>
      </c>
      <c r="BN22" s="290">
        <v>0</v>
      </c>
      <c r="BO22" s="291">
        <v>0</v>
      </c>
      <c r="BP22" s="290">
        <v>0</v>
      </c>
      <c r="BQ22" s="287">
        <v>0</v>
      </c>
      <c r="BR22" s="290">
        <v>0</v>
      </c>
      <c r="BS22" s="287">
        <v>0</v>
      </c>
      <c r="BT22" s="290">
        <v>0</v>
      </c>
      <c r="BU22" s="287">
        <v>0</v>
      </c>
      <c r="BV22" s="290">
        <v>0</v>
      </c>
      <c r="BW22" s="287">
        <v>0</v>
      </c>
      <c r="BX22" s="290">
        <v>0</v>
      </c>
      <c r="BY22" s="292">
        <v>0</v>
      </c>
      <c r="BZ22" s="293">
        <v>0</v>
      </c>
      <c r="CA22" s="287">
        <v>70</v>
      </c>
      <c r="CB22" s="290">
        <v>103.69909485504348</v>
      </c>
      <c r="CC22" s="292">
        <v>0</v>
      </c>
      <c r="CD22" s="293">
        <v>0</v>
      </c>
      <c r="CE22" s="292">
        <v>0</v>
      </c>
      <c r="CF22" s="293">
        <v>0</v>
      </c>
      <c r="CG22" s="287">
        <v>53</v>
      </c>
      <c r="CH22" s="290">
        <v>78.515028961675768</v>
      </c>
      <c r="CI22" s="287">
        <v>59</v>
      </c>
      <c r="CJ22" s="290">
        <v>87.403522806393781</v>
      </c>
      <c r="CK22" s="287">
        <v>14</v>
      </c>
      <c r="CL22" s="290">
        <v>20.739818971008695</v>
      </c>
      <c r="CM22" s="292">
        <v>141</v>
      </c>
      <c r="CN22" s="296">
        <v>208.87960535087331</v>
      </c>
      <c r="CO22" s="287">
        <v>1</v>
      </c>
      <c r="CP22" s="290">
        <v>1.4814156407863355</v>
      </c>
      <c r="CQ22" s="292">
        <v>0</v>
      </c>
      <c r="CR22" s="293">
        <v>0</v>
      </c>
      <c r="CS22" s="287">
        <v>4</v>
      </c>
      <c r="CT22" s="290">
        <v>5.9256625631453419</v>
      </c>
      <c r="CU22" s="292">
        <v>0</v>
      </c>
      <c r="CV22" s="293">
        <v>0</v>
      </c>
      <c r="CW22" s="292">
        <v>0</v>
      </c>
      <c r="CX22" s="293">
        <v>0</v>
      </c>
      <c r="CY22" s="292">
        <v>0</v>
      </c>
      <c r="CZ22" s="293">
        <v>0</v>
      </c>
      <c r="DA22" s="292">
        <v>0</v>
      </c>
      <c r="DB22" s="293">
        <v>0</v>
      </c>
      <c r="DC22" s="292">
        <v>0</v>
      </c>
      <c r="DD22" s="292">
        <v>0</v>
      </c>
      <c r="DE22" s="292">
        <v>0</v>
      </c>
      <c r="DF22" s="292">
        <v>0</v>
      </c>
      <c r="DG22" s="292">
        <v>0</v>
      </c>
      <c r="DH22" s="292">
        <v>0</v>
      </c>
      <c r="DI22" s="292">
        <v>0</v>
      </c>
      <c r="DJ22" s="292">
        <v>0</v>
      </c>
      <c r="DK22" s="292">
        <v>0</v>
      </c>
      <c r="DL22" s="292">
        <v>0</v>
      </c>
      <c r="DM22" s="292">
        <v>0</v>
      </c>
      <c r="DN22" s="292">
        <v>0</v>
      </c>
      <c r="DO22" s="292">
        <v>0</v>
      </c>
      <c r="DP22" s="292">
        <v>0</v>
      </c>
      <c r="DQ22" s="292">
        <v>0</v>
      </c>
      <c r="DR22" s="292">
        <v>0</v>
      </c>
      <c r="DS22" s="292">
        <v>0</v>
      </c>
      <c r="DT22" s="292">
        <v>0</v>
      </c>
      <c r="DU22" s="292">
        <v>0</v>
      </c>
      <c r="DV22" s="292">
        <v>0</v>
      </c>
      <c r="DW22" s="292">
        <v>0</v>
      </c>
      <c r="DX22" s="292">
        <v>0</v>
      </c>
      <c r="DY22" s="292">
        <v>0</v>
      </c>
      <c r="DZ22" s="292">
        <v>0</v>
      </c>
      <c r="EA22" s="292">
        <v>0</v>
      </c>
      <c r="EB22" s="293">
        <v>0</v>
      </c>
      <c r="EC22" s="292">
        <v>0</v>
      </c>
      <c r="ED22" s="292">
        <v>0</v>
      </c>
      <c r="EE22" s="292">
        <v>0</v>
      </c>
      <c r="EF22" s="293">
        <v>0</v>
      </c>
      <c r="EG22" s="292">
        <v>0</v>
      </c>
      <c r="EH22" s="292">
        <v>0</v>
      </c>
      <c r="EI22" s="292">
        <v>0</v>
      </c>
      <c r="EJ22" s="292">
        <v>0</v>
      </c>
      <c r="EK22" s="292">
        <v>0</v>
      </c>
      <c r="EL22" s="292">
        <v>0</v>
      </c>
      <c r="EM22" s="292">
        <v>0</v>
      </c>
      <c r="EN22" s="292">
        <v>0</v>
      </c>
      <c r="EO22" s="292">
        <v>0</v>
      </c>
      <c r="EP22" s="292">
        <v>0</v>
      </c>
      <c r="EQ22" s="292">
        <v>0</v>
      </c>
      <c r="ER22" s="292">
        <v>0</v>
      </c>
      <c r="ES22" s="292">
        <v>0</v>
      </c>
      <c r="ET22" s="292">
        <v>0</v>
      </c>
      <c r="EU22" s="292">
        <v>0</v>
      </c>
      <c r="EV22" s="292">
        <v>0</v>
      </c>
      <c r="EW22" s="292">
        <v>0</v>
      </c>
      <c r="EX22" s="292">
        <v>0</v>
      </c>
      <c r="EY22" s="292">
        <v>0</v>
      </c>
      <c r="EZ22" s="292">
        <v>0</v>
      </c>
      <c r="FA22" s="292">
        <v>0</v>
      </c>
      <c r="FB22" s="292">
        <v>0</v>
      </c>
      <c r="FC22" s="292">
        <v>0</v>
      </c>
      <c r="FD22" s="292">
        <v>0</v>
      </c>
      <c r="FE22" s="292">
        <v>0</v>
      </c>
      <c r="FF22" s="292">
        <v>0</v>
      </c>
      <c r="FG22" s="292">
        <v>0</v>
      </c>
      <c r="FH22" s="292">
        <v>0</v>
      </c>
      <c r="FI22" s="292">
        <v>0</v>
      </c>
      <c r="FJ22" s="292">
        <v>0</v>
      </c>
      <c r="FK22" s="297">
        <v>0</v>
      </c>
      <c r="FL22" s="293">
        <v>0</v>
      </c>
      <c r="FM22" s="297">
        <v>0</v>
      </c>
      <c r="FN22" s="293">
        <v>0</v>
      </c>
      <c r="FO22" s="297">
        <v>0</v>
      </c>
      <c r="FP22" s="293">
        <v>0</v>
      </c>
      <c r="FQ22" s="283">
        <v>0</v>
      </c>
      <c r="FR22" s="294">
        <v>0</v>
      </c>
      <c r="FS22" s="283">
        <v>0</v>
      </c>
      <c r="FT22" s="294">
        <v>0</v>
      </c>
      <c r="FU22" s="297">
        <v>0</v>
      </c>
      <c r="FV22" s="293">
        <v>0</v>
      </c>
      <c r="FW22" s="295">
        <v>0</v>
      </c>
      <c r="FX22" s="295">
        <v>0</v>
      </c>
      <c r="FY22" s="295">
        <v>0</v>
      </c>
      <c r="FZ22" s="295">
        <v>0</v>
      </c>
      <c r="GA22" s="295">
        <v>0</v>
      </c>
      <c r="GB22" s="292">
        <v>0</v>
      </c>
      <c r="GC22" s="292">
        <v>0</v>
      </c>
      <c r="GD22" s="292">
        <v>0</v>
      </c>
      <c r="GE22" s="292">
        <v>0</v>
      </c>
      <c r="GF22" s="292">
        <v>0</v>
      </c>
      <c r="GG22" s="293">
        <v>0</v>
      </c>
      <c r="GH22" s="293">
        <v>0</v>
      </c>
      <c r="GI22" s="293">
        <v>0</v>
      </c>
      <c r="GJ22" s="293">
        <v>0</v>
      </c>
      <c r="GK22" s="293">
        <v>0</v>
      </c>
      <c r="GL22" s="293">
        <v>0</v>
      </c>
      <c r="GM22" s="293">
        <v>0</v>
      </c>
      <c r="GN22" s="293">
        <v>0</v>
      </c>
      <c r="GO22" s="293">
        <v>0</v>
      </c>
      <c r="GP22" s="293">
        <v>0</v>
      </c>
      <c r="GQ22" s="293">
        <v>0</v>
      </c>
      <c r="GR22" s="293">
        <v>0</v>
      </c>
      <c r="GS22" s="293">
        <v>0</v>
      </c>
      <c r="GT22" s="293">
        <v>0</v>
      </c>
      <c r="GU22" s="293">
        <v>0</v>
      </c>
      <c r="GV22" s="293">
        <v>0</v>
      </c>
      <c r="GW22" s="293">
        <v>0</v>
      </c>
      <c r="GX22" s="293">
        <v>0</v>
      </c>
      <c r="GY22" s="293">
        <v>0</v>
      </c>
      <c r="GZ22" s="293">
        <v>0</v>
      </c>
      <c r="HA22" s="293">
        <v>0</v>
      </c>
      <c r="HB22" s="293">
        <v>0</v>
      </c>
      <c r="HC22" s="293">
        <v>0</v>
      </c>
      <c r="HD22" s="293">
        <v>0</v>
      </c>
      <c r="HE22" s="293">
        <v>0</v>
      </c>
      <c r="HF22" s="293">
        <v>0</v>
      </c>
      <c r="HG22" s="293">
        <v>0</v>
      </c>
      <c r="HH22" s="293">
        <v>0</v>
      </c>
      <c r="HI22" s="293">
        <v>0</v>
      </c>
      <c r="HJ22" s="134">
        <v>0</v>
      </c>
      <c r="HK22" s="134">
        <v>1.4814156407863355</v>
      </c>
      <c r="HL22" s="134">
        <v>26.058101121431637</v>
      </c>
      <c r="HM22" s="146">
        <v>132.82479634824301</v>
      </c>
      <c r="HN22" s="146">
        <v>136.77521549125501</v>
      </c>
      <c r="HO22" s="368">
        <v>0.15495867768595001</v>
      </c>
      <c r="HP22" s="368">
        <v>0</v>
      </c>
      <c r="HQ22" s="368">
        <v>5.8823529411764701</v>
      </c>
      <c r="HR22" s="368">
        <v>0</v>
      </c>
      <c r="HS22" s="134">
        <v>88.235294117647101</v>
      </c>
      <c r="HT22" s="134">
        <v>88.405797101449295</v>
      </c>
      <c r="HU22" s="134">
        <v>2.6342975206611601</v>
      </c>
      <c r="HV22" s="134">
        <v>2.9818496110630899</v>
      </c>
      <c r="HW22" s="134">
        <v>6.8649723129348299</v>
      </c>
      <c r="HX22" s="134">
        <v>8.5927770859277697</v>
      </c>
      <c r="HY22" s="146">
        <v>124.29631588126708</v>
      </c>
      <c r="HZ22" s="146">
        <v>125.495898644517</v>
      </c>
      <c r="IA22" s="386">
        <v>7</v>
      </c>
      <c r="IB22" s="386">
        <v>2</v>
      </c>
      <c r="IC22" s="369">
        <v>0.39727582292849034</v>
      </c>
      <c r="ID22" s="369">
        <v>9.5419847328244267E-2</v>
      </c>
      <c r="IE22" s="369">
        <v>3.286384976525822</v>
      </c>
      <c r="IF22" s="369">
        <v>1.3986013986013985</v>
      </c>
      <c r="IG22" s="146">
        <v>67.605633802816897</v>
      </c>
      <c r="IH22" s="146">
        <v>72.027972027972027</v>
      </c>
      <c r="II22" s="146">
        <v>12.088535754824063</v>
      </c>
      <c r="IJ22" s="146">
        <v>6.8225190839694649</v>
      </c>
      <c r="IK22" s="146">
        <v>7.0637512423683084</v>
      </c>
      <c r="IL22" s="146">
        <v>9.2374185041388905</v>
      </c>
      <c r="IM22" s="148">
        <v>102.98395280570433</v>
      </c>
      <c r="IN22" s="137">
        <v>92.249073645987238</v>
      </c>
      <c r="IO22" s="369">
        <v>0.17346053772766701</v>
      </c>
      <c r="IP22" s="369">
        <v>0.16597510373443999</v>
      </c>
      <c r="IQ22" s="369">
        <v>1.5748031496063</v>
      </c>
      <c r="IR22" s="369">
        <v>2.0408163265306101</v>
      </c>
      <c r="IS22" s="146">
        <v>78.740157480315006</v>
      </c>
      <c r="IT22" s="146">
        <v>88.775510204081598</v>
      </c>
      <c r="IU22" s="146">
        <v>11.014744145706899</v>
      </c>
      <c r="IV22" s="146">
        <v>8.1327800829875496</v>
      </c>
      <c r="IW22" s="146">
        <v>9.6091033610789207</v>
      </c>
      <c r="IX22" s="146">
        <v>10.3581095148865</v>
      </c>
      <c r="IY22" s="341">
        <v>10</v>
      </c>
      <c r="IZ22" s="369">
        <v>0.553097345132743</v>
      </c>
      <c r="JA22" s="369">
        <v>13.3333333333333</v>
      </c>
      <c r="JB22" s="369">
        <v>97.3333333333333</v>
      </c>
      <c r="JC22" s="369">
        <v>4.1482300884955796</v>
      </c>
      <c r="JD22" s="146">
        <v>11.413083290601399</v>
      </c>
    </row>
    <row r="23" spans="1:264" ht="18" customHeight="1">
      <c r="A23" s="280"/>
      <c r="B23" s="281" t="s">
        <v>87</v>
      </c>
      <c r="C23" s="281" t="s">
        <v>87</v>
      </c>
      <c r="D23" s="282" t="s">
        <v>1760</v>
      </c>
      <c r="E23" s="283" t="s">
        <v>1262</v>
      </c>
      <c r="F23" s="282" t="s">
        <v>119</v>
      </c>
      <c r="G23" s="283" t="s">
        <v>0</v>
      </c>
      <c r="H23" s="284" t="s">
        <v>87</v>
      </c>
      <c r="I23" s="284" t="s">
        <v>87</v>
      </c>
      <c r="J23" s="284" t="s">
        <v>87</v>
      </c>
      <c r="K23" s="284" t="s">
        <v>87</v>
      </c>
      <c r="L23" s="284" t="s">
        <v>87</v>
      </c>
      <c r="M23" s="285">
        <v>222696</v>
      </c>
      <c r="N23" s="284" t="s">
        <v>87</v>
      </c>
      <c r="O23" s="284" t="s">
        <v>87</v>
      </c>
      <c r="P23" s="284" t="s">
        <v>87</v>
      </c>
      <c r="Q23" s="284" t="s">
        <v>87</v>
      </c>
      <c r="R23" s="286">
        <v>107.98503095868455</v>
      </c>
      <c r="S23" s="286">
        <v>108.52368347578877</v>
      </c>
      <c r="T23" s="287">
        <v>176.80421862840876</v>
      </c>
      <c r="U23" s="287">
        <v>130.8512226626749</v>
      </c>
      <c r="V23" s="286">
        <v>12.10003677822729</v>
      </c>
      <c r="W23" s="286">
        <v>4.5972784111805813</v>
      </c>
      <c r="X23" s="286">
        <v>16.69731518940787</v>
      </c>
      <c r="Y23" s="284" t="s">
        <v>87</v>
      </c>
      <c r="Z23" s="284" t="s">
        <v>87</v>
      </c>
      <c r="AA23" s="284" t="s">
        <v>87</v>
      </c>
      <c r="AB23" s="284" t="s">
        <v>87</v>
      </c>
      <c r="AC23" s="284" t="s">
        <v>87</v>
      </c>
      <c r="AD23" s="284" t="s">
        <v>87</v>
      </c>
      <c r="AE23" s="284" t="s">
        <v>87</v>
      </c>
      <c r="AF23" s="284" t="s">
        <v>87</v>
      </c>
      <c r="AG23" s="284" t="s">
        <v>87</v>
      </c>
      <c r="AH23" s="284" t="s">
        <v>87</v>
      </c>
      <c r="AI23" s="284" t="s">
        <v>87</v>
      </c>
      <c r="AJ23" s="284" t="s">
        <v>87</v>
      </c>
      <c r="AK23" s="284" t="s">
        <v>87</v>
      </c>
      <c r="AL23" s="284" t="s">
        <v>87</v>
      </c>
      <c r="AM23" s="284" t="s">
        <v>87</v>
      </c>
      <c r="AN23" s="284" t="s">
        <v>87</v>
      </c>
      <c r="AO23" s="284" t="s">
        <v>87</v>
      </c>
      <c r="AP23" s="284" t="s">
        <v>87</v>
      </c>
      <c r="AQ23" s="284" t="s">
        <v>87</v>
      </c>
      <c r="AR23" s="284" t="s">
        <v>87</v>
      </c>
      <c r="AS23" s="284" t="s">
        <v>87</v>
      </c>
      <c r="AT23" s="284" t="s">
        <v>87</v>
      </c>
      <c r="AU23" s="284" t="s">
        <v>87</v>
      </c>
      <c r="AV23" s="284" t="s">
        <v>87</v>
      </c>
      <c r="AW23" s="288" t="s">
        <v>87</v>
      </c>
      <c r="AX23" s="288" t="s">
        <v>87</v>
      </c>
      <c r="AY23" s="288" t="s">
        <v>87</v>
      </c>
      <c r="AZ23" s="288" t="s">
        <v>87</v>
      </c>
      <c r="BA23" s="288" t="s">
        <v>87</v>
      </c>
      <c r="BB23" s="287">
        <v>31</v>
      </c>
      <c r="BC23" s="287">
        <v>34</v>
      </c>
      <c r="BD23" s="289" t="s">
        <v>88</v>
      </c>
      <c r="BE23" s="289" t="s">
        <v>88</v>
      </c>
      <c r="BF23" s="289" t="s">
        <v>88</v>
      </c>
      <c r="BG23" s="287">
        <v>55</v>
      </c>
      <c r="BH23" s="286">
        <v>24.69734525990588</v>
      </c>
      <c r="BI23" s="287">
        <v>326</v>
      </c>
      <c r="BJ23" s="286">
        <v>146.3879009950785</v>
      </c>
      <c r="BK23" s="287">
        <v>0</v>
      </c>
      <c r="BL23" s="286">
        <v>0</v>
      </c>
      <c r="BM23" s="287">
        <v>0</v>
      </c>
      <c r="BN23" s="290">
        <v>0</v>
      </c>
      <c r="BO23" s="291">
        <v>175</v>
      </c>
      <c r="BP23" s="290">
        <v>78.582462190609618</v>
      </c>
      <c r="BQ23" s="287">
        <v>0</v>
      </c>
      <c r="BR23" s="290">
        <v>0</v>
      </c>
      <c r="BS23" s="287">
        <v>51</v>
      </c>
      <c r="BT23" s="290">
        <v>22.901174695549088</v>
      </c>
      <c r="BU23" s="287">
        <v>0</v>
      </c>
      <c r="BV23" s="290">
        <v>0</v>
      </c>
      <c r="BW23" s="287">
        <v>44</v>
      </c>
      <c r="BX23" s="290">
        <v>19.757876207924706</v>
      </c>
      <c r="BY23" s="292">
        <v>0</v>
      </c>
      <c r="BZ23" s="293">
        <v>0</v>
      </c>
      <c r="CA23" s="287">
        <v>651</v>
      </c>
      <c r="CB23" s="290">
        <v>292.3267593490678</v>
      </c>
      <c r="CC23" s="292">
        <v>239</v>
      </c>
      <c r="CD23" s="293">
        <v>107.3211912203183</v>
      </c>
      <c r="CE23" s="287">
        <v>98</v>
      </c>
      <c r="CF23" s="290">
        <v>44.006178826741383</v>
      </c>
      <c r="CG23" s="287">
        <v>623</v>
      </c>
      <c r="CH23" s="290">
        <v>279.75356539857029</v>
      </c>
      <c r="CI23" s="287">
        <v>596</v>
      </c>
      <c r="CJ23" s="290">
        <v>267.62941408916191</v>
      </c>
      <c r="CK23" s="287">
        <v>259</v>
      </c>
      <c r="CL23" s="290">
        <v>116.30204404210224</v>
      </c>
      <c r="CM23" s="292">
        <v>0</v>
      </c>
      <c r="CN23" s="296">
        <v>0</v>
      </c>
      <c r="CO23" s="287">
        <v>114</v>
      </c>
      <c r="CP23" s="290">
        <v>51.190861084168553</v>
      </c>
      <c r="CQ23" s="287">
        <v>0</v>
      </c>
      <c r="CR23" s="290">
        <v>0</v>
      </c>
      <c r="CS23" s="292">
        <v>0</v>
      </c>
      <c r="CT23" s="293">
        <v>0</v>
      </c>
      <c r="CU23" s="287">
        <v>44</v>
      </c>
      <c r="CV23" s="290">
        <v>19.757876207924706</v>
      </c>
      <c r="CW23" s="287">
        <v>399</v>
      </c>
      <c r="CX23" s="290">
        <v>179.16801379458994</v>
      </c>
      <c r="CY23" s="287">
        <v>399</v>
      </c>
      <c r="CZ23" s="290">
        <v>179.16801379458994</v>
      </c>
      <c r="DA23" s="292">
        <v>0</v>
      </c>
      <c r="DB23" s="293">
        <v>0</v>
      </c>
      <c r="DC23" s="287">
        <v>20</v>
      </c>
      <c r="DD23" s="287">
        <v>17</v>
      </c>
      <c r="DE23" s="287">
        <v>351</v>
      </c>
      <c r="DF23" s="287">
        <v>10885</v>
      </c>
      <c r="DG23" s="287">
        <v>3957</v>
      </c>
      <c r="DH23" s="287">
        <v>1215</v>
      </c>
      <c r="DI23" s="287">
        <v>30</v>
      </c>
      <c r="DJ23" s="287">
        <v>322</v>
      </c>
      <c r="DK23" s="287">
        <v>73</v>
      </c>
      <c r="DL23" s="287">
        <v>522</v>
      </c>
      <c r="DM23" s="287">
        <v>9</v>
      </c>
      <c r="DN23" s="287">
        <v>0</v>
      </c>
      <c r="DO23" s="287">
        <v>39</v>
      </c>
      <c r="DP23" s="287">
        <v>179</v>
      </c>
      <c r="DQ23" s="287">
        <v>0</v>
      </c>
      <c r="DR23" s="287">
        <v>0</v>
      </c>
      <c r="DS23" s="287">
        <v>0</v>
      </c>
      <c r="DT23" s="287">
        <v>0</v>
      </c>
      <c r="DU23" s="287">
        <v>27838</v>
      </c>
      <c r="DV23" s="287">
        <v>5056</v>
      </c>
      <c r="DW23" s="287">
        <v>61</v>
      </c>
      <c r="DX23" s="287">
        <v>485</v>
      </c>
      <c r="DY23" s="287">
        <v>485</v>
      </c>
      <c r="DZ23" s="287">
        <v>303</v>
      </c>
      <c r="EA23" s="287">
        <v>12343</v>
      </c>
      <c r="EB23" s="290">
        <v>24.353884793000098</v>
      </c>
      <c r="EC23" s="287">
        <v>213</v>
      </c>
      <c r="ED23" s="287">
        <v>4003</v>
      </c>
      <c r="EE23" s="287">
        <v>1075</v>
      </c>
      <c r="EF23" s="290">
        <v>26.854858855858105</v>
      </c>
      <c r="EG23" s="287">
        <v>102</v>
      </c>
      <c r="EH23" s="287">
        <v>166</v>
      </c>
      <c r="EI23" s="287">
        <v>31</v>
      </c>
      <c r="EJ23" s="287">
        <v>2</v>
      </c>
      <c r="EK23" s="287">
        <v>244</v>
      </c>
      <c r="EL23" s="287">
        <v>0</v>
      </c>
      <c r="EM23" s="287">
        <v>38</v>
      </c>
      <c r="EN23" s="287">
        <v>5</v>
      </c>
      <c r="EO23" s="287">
        <v>20</v>
      </c>
      <c r="EP23" s="287">
        <v>15</v>
      </c>
      <c r="EQ23" s="287">
        <v>22</v>
      </c>
      <c r="ER23" s="287">
        <v>0</v>
      </c>
      <c r="ES23" s="287">
        <v>4</v>
      </c>
      <c r="ET23" s="287">
        <v>0</v>
      </c>
      <c r="EU23" s="287">
        <v>1</v>
      </c>
      <c r="EV23" s="287">
        <v>1653</v>
      </c>
      <c r="EW23" s="287">
        <v>15</v>
      </c>
      <c r="EX23" s="287">
        <v>18</v>
      </c>
      <c r="EY23" s="287">
        <v>402</v>
      </c>
      <c r="EZ23" s="287">
        <v>0</v>
      </c>
      <c r="FA23" s="287">
        <v>14</v>
      </c>
      <c r="FB23" s="287">
        <v>6</v>
      </c>
      <c r="FC23" s="287">
        <v>8</v>
      </c>
      <c r="FD23" s="287">
        <v>11</v>
      </c>
      <c r="FE23" s="287">
        <v>5</v>
      </c>
      <c r="FF23" s="287">
        <v>29</v>
      </c>
      <c r="FG23" s="287">
        <v>264</v>
      </c>
      <c r="FH23" s="287">
        <v>483</v>
      </c>
      <c r="FI23" s="287">
        <v>65</v>
      </c>
      <c r="FJ23" s="287">
        <v>2725</v>
      </c>
      <c r="FK23" s="291">
        <v>4</v>
      </c>
      <c r="FL23" s="290">
        <v>1.7961705643567913</v>
      </c>
      <c r="FM23" s="297">
        <v>1</v>
      </c>
      <c r="FN23" s="293">
        <v>0.44904264108919784</v>
      </c>
      <c r="FO23" s="291">
        <v>2</v>
      </c>
      <c r="FP23" s="290">
        <v>0.89808528217839567</v>
      </c>
      <c r="FQ23" s="283">
        <v>1</v>
      </c>
      <c r="FR23" s="294">
        <v>0.44904264108919784</v>
      </c>
      <c r="FS23" s="283">
        <v>0</v>
      </c>
      <c r="FT23" s="294">
        <v>0</v>
      </c>
      <c r="FU23" s="297">
        <v>20</v>
      </c>
      <c r="FV23" s="293">
        <v>8.9808528217839569</v>
      </c>
      <c r="FW23" s="295">
        <v>1</v>
      </c>
      <c r="FX23" s="295">
        <v>0</v>
      </c>
      <c r="FY23" s="295">
        <v>1</v>
      </c>
      <c r="FZ23" s="295">
        <v>0</v>
      </c>
      <c r="GA23" s="295">
        <v>0</v>
      </c>
      <c r="GB23" s="287">
        <v>6</v>
      </c>
      <c r="GC23" s="287">
        <v>71</v>
      </c>
      <c r="GD23" s="287">
        <v>676</v>
      </c>
      <c r="GE23" s="287">
        <v>29</v>
      </c>
      <c r="GF23" s="287">
        <v>32</v>
      </c>
      <c r="GG23" s="290">
        <v>104</v>
      </c>
      <c r="GH23" s="290">
        <v>520.5</v>
      </c>
      <c r="GI23" s="290">
        <v>24</v>
      </c>
      <c r="GJ23" s="290">
        <v>3</v>
      </c>
      <c r="GK23" s="290">
        <v>1</v>
      </c>
      <c r="GL23" s="290">
        <v>1</v>
      </c>
      <c r="GM23" s="290">
        <v>3</v>
      </c>
      <c r="GN23" s="290">
        <v>3</v>
      </c>
      <c r="GO23" s="290">
        <v>1</v>
      </c>
      <c r="GP23" s="290">
        <v>4</v>
      </c>
      <c r="GQ23" s="290">
        <v>0</v>
      </c>
      <c r="GR23" s="290">
        <v>1</v>
      </c>
      <c r="GS23" s="290">
        <v>0</v>
      </c>
      <c r="GT23" s="290">
        <v>0</v>
      </c>
      <c r="GU23" s="290">
        <v>2</v>
      </c>
      <c r="GV23" s="290">
        <v>3</v>
      </c>
      <c r="GW23" s="290">
        <v>1</v>
      </c>
      <c r="GX23" s="290">
        <v>1</v>
      </c>
      <c r="GY23" s="290">
        <v>2</v>
      </c>
      <c r="GZ23" s="290">
        <v>2</v>
      </c>
      <c r="HA23" s="290">
        <v>0</v>
      </c>
      <c r="HB23" s="290">
        <v>0</v>
      </c>
      <c r="HC23" s="290">
        <v>0</v>
      </c>
      <c r="HD23" s="290">
        <v>0</v>
      </c>
      <c r="HE23" s="290">
        <v>2</v>
      </c>
      <c r="HF23" s="290">
        <v>0</v>
      </c>
      <c r="HG23" s="290">
        <v>1</v>
      </c>
      <c r="HH23" s="290">
        <v>8</v>
      </c>
      <c r="HI23" s="290">
        <v>2</v>
      </c>
      <c r="HJ23" s="134">
        <v>1.7961705643567913</v>
      </c>
      <c r="HK23" s="134">
        <v>2.6942558465351869</v>
      </c>
      <c r="HL23" s="134">
        <v>36.855174767395916</v>
      </c>
      <c r="HM23" s="146">
        <v>118.128672517892</v>
      </c>
      <c r="HN23" s="146">
        <v>111.415055804695</v>
      </c>
      <c r="HO23" s="368">
        <v>0.15544041450777199</v>
      </c>
      <c r="HP23" s="368">
        <v>1.77619893428064E-2</v>
      </c>
      <c r="HQ23" s="368">
        <v>7.8947368421052602</v>
      </c>
      <c r="HR23" s="368">
        <v>0.952380952380952</v>
      </c>
      <c r="HS23" s="134">
        <v>88.157894736842096</v>
      </c>
      <c r="HT23" s="134">
        <v>86.6666666666667</v>
      </c>
      <c r="HU23" s="134">
        <v>1.9689119170984499</v>
      </c>
      <c r="HV23" s="134">
        <v>1.8650088809946701</v>
      </c>
      <c r="HW23" s="134">
        <v>4.5665317997908801</v>
      </c>
      <c r="HX23" s="134">
        <v>7.1066435484932997</v>
      </c>
      <c r="HY23" s="146">
        <v>119.44552439687006</v>
      </c>
      <c r="HZ23" s="146">
        <v>114.29171526307</v>
      </c>
      <c r="IA23" s="386">
        <v>20</v>
      </c>
      <c r="IB23" s="386">
        <v>15</v>
      </c>
      <c r="IC23" s="369">
        <v>0.42835724994645535</v>
      </c>
      <c r="ID23" s="369">
        <v>0.21856331050560981</v>
      </c>
      <c r="IE23" s="369">
        <v>4.6620046620046622</v>
      </c>
      <c r="IF23" s="369">
        <v>3.5885167464114831</v>
      </c>
      <c r="IG23" s="146">
        <v>77.622377622377627</v>
      </c>
      <c r="IH23" s="146">
        <v>87.559808612440193</v>
      </c>
      <c r="II23" s="146">
        <v>9.1882630113514683</v>
      </c>
      <c r="IJ23" s="146">
        <v>6.0906309194229928</v>
      </c>
      <c r="IK23" s="146">
        <v>5.5257535118425238</v>
      </c>
      <c r="IL23" s="146">
        <v>9.064372407435858</v>
      </c>
      <c r="IM23" s="148">
        <v>92.577671567812416</v>
      </c>
      <c r="IN23" s="137">
        <v>91.481408971801244</v>
      </c>
      <c r="IO23" s="369">
        <v>0.13950892857142899</v>
      </c>
      <c r="IP23" s="369">
        <v>4.2698548249359501E-2</v>
      </c>
      <c r="IQ23" s="369">
        <v>1.4285714285714299</v>
      </c>
      <c r="IR23" s="369">
        <v>0.56657223796033995</v>
      </c>
      <c r="IS23" s="146">
        <v>84.285714285714306</v>
      </c>
      <c r="IT23" s="146">
        <v>95.467422096317307</v>
      </c>
      <c r="IU23" s="146">
        <v>9.765625</v>
      </c>
      <c r="IV23" s="146">
        <v>7.5362937660119602</v>
      </c>
      <c r="IW23" s="146">
        <v>10.662687377060299</v>
      </c>
      <c r="IX23" s="146">
        <v>11.7816729531839</v>
      </c>
      <c r="IY23" s="341">
        <v>14</v>
      </c>
      <c r="IZ23" s="369">
        <v>0.303292894280763</v>
      </c>
      <c r="JA23" s="369">
        <v>6.7632850241545901</v>
      </c>
      <c r="JB23" s="369">
        <v>97.101449275362299</v>
      </c>
      <c r="JC23" s="369">
        <v>4.4844020797226998</v>
      </c>
      <c r="JD23" s="146">
        <v>7.8111625661172397</v>
      </c>
    </row>
    <row r="24" spans="1:264" ht="18" customHeight="1">
      <c r="A24" s="280"/>
      <c r="B24" s="281" t="s">
        <v>87</v>
      </c>
      <c r="C24" s="281" t="s">
        <v>87</v>
      </c>
      <c r="D24" s="282" t="s">
        <v>1761</v>
      </c>
      <c r="E24" s="283" t="s">
        <v>1263</v>
      </c>
      <c r="F24" s="282" t="s">
        <v>119</v>
      </c>
      <c r="G24" s="283" t="s">
        <v>0</v>
      </c>
      <c r="H24" s="284" t="s">
        <v>87</v>
      </c>
      <c r="I24" s="284" t="s">
        <v>87</v>
      </c>
      <c r="J24" s="284" t="s">
        <v>87</v>
      </c>
      <c r="K24" s="284" t="s">
        <v>87</v>
      </c>
      <c r="L24" s="284" t="s">
        <v>87</v>
      </c>
      <c r="M24" s="285">
        <v>70846</v>
      </c>
      <c r="N24" s="284" t="s">
        <v>87</v>
      </c>
      <c r="O24" s="284" t="s">
        <v>87</v>
      </c>
      <c r="P24" s="284" t="s">
        <v>87</v>
      </c>
      <c r="Q24" s="284" t="s">
        <v>87</v>
      </c>
      <c r="R24" s="286">
        <v>114.00154789806048</v>
      </c>
      <c r="S24" s="286">
        <v>109.95146589374778</v>
      </c>
      <c r="T24" s="287">
        <v>114.59005978209768</v>
      </c>
      <c r="U24" s="287">
        <v>55.752808211511137</v>
      </c>
      <c r="V24" s="286">
        <v>5.7116104868913862</v>
      </c>
      <c r="W24" s="286">
        <v>1.8726591760299627</v>
      </c>
      <c r="X24" s="286">
        <v>7.5842696629213489</v>
      </c>
      <c r="Y24" s="284" t="s">
        <v>87</v>
      </c>
      <c r="Z24" s="284" t="s">
        <v>87</v>
      </c>
      <c r="AA24" s="284" t="s">
        <v>87</v>
      </c>
      <c r="AB24" s="284" t="s">
        <v>87</v>
      </c>
      <c r="AC24" s="284" t="s">
        <v>87</v>
      </c>
      <c r="AD24" s="284" t="s">
        <v>87</v>
      </c>
      <c r="AE24" s="284" t="s">
        <v>87</v>
      </c>
      <c r="AF24" s="284" t="s">
        <v>87</v>
      </c>
      <c r="AG24" s="284" t="s">
        <v>87</v>
      </c>
      <c r="AH24" s="284" t="s">
        <v>87</v>
      </c>
      <c r="AI24" s="284" t="s">
        <v>87</v>
      </c>
      <c r="AJ24" s="284" t="s">
        <v>87</v>
      </c>
      <c r="AK24" s="284" t="s">
        <v>87</v>
      </c>
      <c r="AL24" s="284" t="s">
        <v>87</v>
      </c>
      <c r="AM24" s="284" t="s">
        <v>87</v>
      </c>
      <c r="AN24" s="284" t="s">
        <v>87</v>
      </c>
      <c r="AO24" s="284" t="s">
        <v>87</v>
      </c>
      <c r="AP24" s="284" t="s">
        <v>87</v>
      </c>
      <c r="AQ24" s="284" t="s">
        <v>87</v>
      </c>
      <c r="AR24" s="284" t="s">
        <v>87</v>
      </c>
      <c r="AS24" s="284" t="s">
        <v>87</v>
      </c>
      <c r="AT24" s="284" t="s">
        <v>87</v>
      </c>
      <c r="AU24" s="284" t="s">
        <v>87</v>
      </c>
      <c r="AV24" s="284" t="s">
        <v>87</v>
      </c>
      <c r="AW24" s="288" t="s">
        <v>87</v>
      </c>
      <c r="AX24" s="288" t="s">
        <v>87</v>
      </c>
      <c r="AY24" s="288" t="s">
        <v>87</v>
      </c>
      <c r="AZ24" s="288" t="s">
        <v>87</v>
      </c>
      <c r="BA24" s="288" t="s">
        <v>87</v>
      </c>
      <c r="BB24" s="287">
        <v>9</v>
      </c>
      <c r="BC24" s="287">
        <v>13</v>
      </c>
      <c r="BD24" s="289" t="s">
        <v>88</v>
      </c>
      <c r="BE24" s="289" t="s">
        <v>88</v>
      </c>
      <c r="BF24" s="289" t="s">
        <v>88</v>
      </c>
      <c r="BG24" s="287">
        <v>0</v>
      </c>
      <c r="BH24" s="286">
        <v>0</v>
      </c>
      <c r="BI24" s="287">
        <v>41</v>
      </c>
      <c r="BJ24" s="286">
        <v>57.872004065155409</v>
      </c>
      <c r="BK24" s="287">
        <v>0</v>
      </c>
      <c r="BL24" s="286">
        <v>0</v>
      </c>
      <c r="BM24" s="287">
        <v>0</v>
      </c>
      <c r="BN24" s="290">
        <v>0</v>
      </c>
      <c r="BO24" s="291">
        <v>24</v>
      </c>
      <c r="BP24" s="290">
        <v>33.876295062529991</v>
      </c>
      <c r="BQ24" s="287">
        <v>0</v>
      </c>
      <c r="BR24" s="290">
        <v>0</v>
      </c>
      <c r="BS24" s="287">
        <v>0</v>
      </c>
      <c r="BT24" s="290">
        <v>0</v>
      </c>
      <c r="BU24" s="287">
        <v>0</v>
      </c>
      <c r="BV24" s="290">
        <v>0</v>
      </c>
      <c r="BW24" s="287">
        <v>10</v>
      </c>
      <c r="BX24" s="290">
        <v>14.115122942720831</v>
      </c>
      <c r="BY24" s="292">
        <v>0</v>
      </c>
      <c r="BZ24" s="293">
        <v>0</v>
      </c>
      <c r="CA24" s="287">
        <v>94</v>
      </c>
      <c r="CB24" s="290">
        <v>132.68215566157582</v>
      </c>
      <c r="CC24" s="292">
        <v>0</v>
      </c>
      <c r="CD24" s="293">
        <v>0</v>
      </c>
      <c r="CE24" s="292">
        <v>1</v>
      </c>
      <c r="CF24" s="293">
        <v>1.411512294272083</v>
      </c>
      <c r="CG24" s="287">
        <v>108</v>
      </c>
      <c r="CH24" s="290">
        <v>152.44332778138497</v>
      </c>
      <c r="CI24" s="287">
        <v>34</v>
      </c>
      <c r="CJ24" s="290">
        <v>47.991418005250821</v>
      </c>
      <c r="CK24" s="287">
        <v>0</v>
      </c>
      <c r="CL24" s="290">
        <v>0</v>
      </c>
      <c r="CM24" s="292">
        <v>0</v>
      </c>
      <c r="CN24" s="296">
        <v>0</v>
      </c>
      <c r="CO24" s="287">
        <v>17</v>
      </c>
      <c r="CP24" s="290">
        <v>23.995709002625411</v>
      </c>
      <c r="CQ24" s="292">
        <v>0</v>
      </c>
      <c r="CR24" s="293">
        <v>0</v>
      </c>
      <c r="CS24" s="292">
        <v>0</v>
      </c>
      <c r="CT24" s="293">
        <v>0</v>
      </c>
      <c r="CU24" s="292">
        <v>0</v>
      </c>
      <c r="CV24" s="293">
        <v>0</v>
      </c>
      <c r="CW24" s="292">
        <v>0</v>
      </c>
      <c r="CX24" s="293">
        <v>0</v>
      </c>
      <c r="CY24" s="292">
        <v>0</v>
      </c>
      <c r="CZ24" s="293">
        <v>0</v>
      </c>
      <c r="DA24" s="292">
        <v>0</v>
      </c>
      <c r="DB24" s="293">
        <v>0</v>
      </c>
      <c r="DC24" s="292">
        <v>0</v>
      </c>
      <c r="DD24" s="292">
        <v>0</v>
      </c>
      <c r="DE24" s="292">
        <v>0</v>
      </c>
      <c r="DF24" s="292">
        <v>0</v>
      </c>
      <c r="DG24" s="292">
        <v>0</v>
      </c>
      <c r="DH24" s="292">
        <v>0</v>
      </c>
      <c r="DI24" s="292">
        <v>0</v>
      </c>
      <c r="DJ24" s="292">
        <v>0</v>
      </c>
      <c r="DK24" s="292">
        <v>0</v>
      </c>
      <c r="DL24" s="292">
        <v>0</v>
      </c>
      <c r="DM24" s="292">
        <v>0</v>
      </c>
      <c r="DN24" s="292">
        <v>0</v>
      </c>
      <c r="DO24" s="292">
        <v>0</v>
      </c>
      <c r="DP24" s="292">
        <v>0</v>
      </c>
      <c r="DQ24" s="292">
        <v>0</v>
      </c>
      <c r="DR24" s="292">
        <v>0</v>
      </c>
      <c r="DS24" s="292">
        <v>0</v>
      </c>
      <c r="DT24" s="292">
        <v>0</v>
      </c>
      <c r="DU24" s="292">
        <v>0</v>
      </c>
      <c r="DV24" s="292">
        <v>0</v>
      </c>
      <c r="DW24" s="292">
        <v>0</v>
      </c>
      <c r="DX24" s="292">
        <v>0</v>
      </c>
      <c r="DY24" s="292">
        <v>0</v>
      </c>
      <c r="DZ24" s="292">
        <v>0</v>
      </c>
      <c r="EA24" s="292">
        <v>0</v>
      </c>
      <c r="EB24" s="293">
        <v>0</v>
      </c>
      <c r="EC24" s="292">
        <v>0</v>
      </c>
      <c r="ED24" s="292">
        <v>0</v>
      </c>
      <c r="EE24" s="292">
        <v>0</v>
      </c>
      <c r="EF24" s="293">
        <v>0</v>
      </c>
      <c r="EG24" s="292">
        <v>0</v>
      </c>
      <c r="EH24" s="292">
        <v>0</v>
      </c>
      <c r="EI24" s="292">
        <v>0</v>
      </c>
      <c r="EJ24" s="292">
        <v>0</v>
      </c>
      <c r="EK24" s="292">
        <v>0</v>
      </c>
      <c r="EL24" s="292">
        <v>0</v>
      </c>
      <c r="EM24" s="292">
        <v>0</v>
      </c>
      <c r="EN24" s="292">
        <v>0</v>
      </c>
      <c r="EO24" s="292">
        <v>0</v>
      </c>
      <c r="EP24" s="292">
        <v>0</v>
      </c>
      <c r="EQ24" s="292">
        <v>0</v>
      </c>
      <c r="ER24" s="292">
        <v>0</v>
      </c>
      <c r="ES24" s="292">
        <v>0</v>
      </c>
      <c r="ET24" s="292">
        <v>0</v>
      </c>
      <c r="EU24" s="292">
        <v>0</v>
      </c>
      <c r="EV24" s="292">
        <v>0</v>
      </c>
      <c r="EW24" s="292">
        <v>0</v>
      </c>
      <c r="EX24" s="292">
        <v>0</v>
      </c>
      <c r="EY24" s="292">
        <v>0</v>
      </c>
      <c r="EZ24" s="292">
        <v>0</v>
      </c>
      <c r="FA24" s="292">
        <v>0</v>
      </c>
      <c r="FB24" s="292">
        <v>0</v>
      </c>
      <c r="FC24" s="292">
        <v>0</v>
      </c>
      <c r="FD24" s="292">
        <v>0</v>
      </c>
      <c r="FE24" s="292">
        <v>0</v>
      </c>
      <c r="FF24" s="292">
        <v>0</v>
      </c>
      <c r="FG24" s="292">
        <v>0</v>
      </c>
      <c r="FH24" s="292">
        <v>0</v>
      </c>
      <c r="FI24" s="292">
        <v>0</v>
      </c>
      <c r="FJ24" s="292">
        <v>0</v>
      </c>
      <c r="FK24" s="297">
        <v>0</v>
      </c>
      <c r="FL24" s="293">
        <v>0</v>
      </c>
      <c r="FM24" s="297">
        <v>0</v>
      </c>
      <c r="FN24" s="293">
        <v>0</v>
      </c>
      <c r="FO24" s="297">
        <v>0</v>
      </c>
      <c r="FP24" s="293">
        <v>0</v>
      </c>
      <c r="FQ24" s="283">
        <v>0</v>
      </c>
      <c r="FR24" s="294">
        <v>0</v>
      </c>
      <c r="FS24" s="283">
        <v>0</v>
      </c>
      <c r="FT24" s="294">
        <v>0</v>
      </c>
      <c r="FU24" s="297">
        <v>0</v>
      </c>
      <c r="FV24" s="293">
        <v>0</v>
      </c>
      <c r="FW24" s="295">
        <v>0</v>
      </c>
      <c r="FX24" s="295">
        <v>0</v>
      </c>
      <c r="FY24" s="295">
        <v>0</v>
      </c>
      <c r="FZ24" s="295">
        <v>0</v>
      </c>
      <c r="GA24" s="295">
        <v>0</v>
      </c>
      <c r="GB24" s="292">
        <v>0</v>
      </c>
      <c r="GC24" s="292">
        <v>0</v>
      </c>
      <c r="GD24" s="292">
        <v>0</v>
      </c>
      <c r="GE24" s="292">
        <v>0</v>
      </c>
      <c r="GF24" s="292">
        <v>0</v>
      </c>
      <c r="GG24" s="293">
        <v>0</v>
      </c>
      <c r="GH24" s="293">
        <v>0</v>
      </c>
      <c r="GI24" s="293">
        <v>0</v>
      </c>
      <c r="GJ24" s="293">
        <v>0</v>
      </c>
      <c r="GK24" s="293">
        <v>0</v>
      </c>
      <c r="GL24" s="293">
        <v>0</v>
      </c>
      <c r="GM24" s="293">
        <v>0</v>
      </c>
      <c r="GN24" s="293">
        <v>0</v>
      </c>
      <c r="GO24" s="293">
        <v>0</v>
      </c>
      <c r="GP24" s="293">
        <v>0</v>
      </c>
      <c r="GQ24" s="293">
        <v>0</v>
      </c>
      <c r="GR24" s="293">
        <v>0</v>
      </c>
      <c r="GS24" s="293">
        <v>0</v>
      </c>
      <c r="GT24" s="293">
        <v>0</v>
      </c>
      <c r="GU24" s="293">
        <v>0</v>
      </c>
      <c r="GV24" s="293">
        <v>0</v>
      </c>
      <c r="GW24" s="293">
        <v>0</v>
      </c>
      <c r="GX24" s="293">
        <v>0</v>
      </c>
      <c r="GY24" s="293">
        <v>0</v>
      </c>
      <c r="GZ24" s="293">
        <v>0</v>
      </c>
      <c r="HA24" s="293">
        <v>0</v>
      </c>
      <c r="HB24" s="293">
        <v>0</v>
      </c>
      <c r="HC24" s="293">
        <v>0</v>
      </c>
      <c r="HD24" s="293">
        <v>0</v>
      </c>
      <c r="HE24" s="293">
        <v>0</v>
      </c>
      <c r="HF24" s="293">
        <v>0</v>
      </c>
      <c r="HG24" s="293">
        <v>0</v>
      </c>
      <c r="HH24" s="293">
        <v>0</v>
      </c>
      <c r="HI24" s="293">
        <v>0</v>
      </c>
      <c r="HJ24" s="134">
        <v>1.411512294272083</v>
      </c>
      <c r="HK24" s="134">
        <v>1.411512294272083</v>
      </c>
      <c r="HL24" s="134">
        <v>29.17595912260396</v>
      </c>
      <c r="HM24" s="146">
        <v>123.60709270874401</v>
      </c>
      <c r="HN24" s="146">
        <v>129.45076748387299</v>
      </c>
      <c r="HO24" s="369">
        <v>0</v>
      </c>
      <c r="HP24" s="369">
        <v>0</v>
      </c>
      <c r="HQ24" s="369">
        <v>0</v>
      </c>
      <c r="HR24" s="369">
        <v>0</v>
      </c>
      <c r="HS24" s="134">
        <v>83.928571428571402</v>
      </c>
      <c r="HT24" s="134">
        <v>94.230769230769198</v>
      </c>
      <c r="HU24" s="134">
        <v>2.65151515151515</v>
      </c>
      <c r="HV24" s="134">
        <v>1.9309320460453001</v>
      </c>
      <c r="HW24" s="134">
        <v>8.4585659081150695</v>
      </c>
      <c r="HX24" s="134">
        <v>10.623671155209101</v>
      </c>
      <c r="HY24" s="146">
        <v>110.52235826265668</v>
      </c>
      <c r="HZ24" s="146">
        <v>116.689083739552</v>
      </c>
      <c r="IA24" s="386">
        <v>4</v>
      </c>
      <c r="IB24" s="386">
        <v>7</v>
      </c>
      <c r="IC24" s="369">
        <v>0.17271157167530224</v>
      </c>
      <c r="ID24" s="369">
        <v>0.23286759813705921</v>
      </c>
      <c r="IE24" s="369">
        <v>1.6</v>
      </c>
      <c r="IF24" s="369">
        <v>3.3816425120772946</v>
      </c>
      <c r="IG24" s="146">
        <v>69.599999999999994</v>
      </c>
      <c r="IH24" s="146">
        <v>78.74396135265701</v>
      </c>
      <c r="II24" s="146">
        <v>10.794473229706391</v>
      </c>
      <c r="IJ24" s="146">
        <v>6.88622754491018</v>
      </c>
      <c r="IK24" s="146">
        <v>9.0310576785458707</v>
      </c>
      <c r="IL24" s="146">
        <v>12.14032600992204</v>
      </c>
      <c r="IM24" s="148">
        <v>109.55829751780797</v>
      </c>
      <c r="IN24" s="137">
        <v>97.148690012037008</v>
      </c>
      <c r="IO24" s="369">
        <v>0.26595744680851102</v>
      </c>
      <c r="IP24" s="388">
        <v>4.7938638542665397E-2</v>
      </c>
      <c r="IQ24" s="369">
        <v>2.5641025641025599</v>
      </c>
      <c r="IR24" s="388">
        <v>0.76923076923076905</v>
      </c>
      <c r="IS24" s="146">
        <v>71.282051282051299</v>
      </c>
      <c r="IT24" s="146">
        <v>85.384615384615401</v>
      </c>
      <c r="IU24" s="146">
        <v>10.372340425531901</v>
      </c>
      <c r="IV24" s="146">
        <v>6.2320230105465004</v>
      </c>
      <c r="IW24" s="146">
        <v>14.312383322962001</v>
      </c>
      <c r="IX24" s="146">
        <v>15.522210076517901</v>
      </c>
      <c r="IY24" s="341">
        <v>4</v>
      </c>
      <c r="IZ24" s="369">
        <v>0.22637238256932701</v>
      </c>
      <c r="JA24" s="369">
        <v>6.3492063492063497</v>
      </c>
      <c r="JB24" s="369">
        <v>77.7777777777778</v>
      </c>
      <c r="JC24" s="369">
        <v>3.5653650254668898</v>
      </c>
      <c r="JD24" s="146">
        <v>9.6172927002126194</v>
      </c>
    </row>
    <row r="25" spans="1:264" ht="18" customHeight="1">
      <c r="A25" s="280"/>
      <c r="B25" s="281" t="s">
        <v>87</v>
      </c>
      <c r="C25" s="281" t="s">
        <v>87</v>
      </c>
      <c r="D25" s="282" t="s">
        <v>1762</v>
      </c>
      <c r="E25" s="283" t="s">
        <v>1264</v>
      </c>
      <c r="F25" s="282" t="s">
        <v>119</v>
      </c>
      <c r="G25" s="283" t="s">
        <v>0</v>
      </c>
      <c r="H25" s="284" t="s">
        <v>87</v>
      </c>
      <c r="I25" s="284" t="s">
        <v>87</v>
      </c>
      <c r="J25" s="284" t="s">
        <v>87</v>
      </c>
      <c r="K25" s="284" t="s">
        <v>87</v>
      </c>
      <c r="L25" s="284" t="s">
        <v>87</v>
      </c>
      <c r="M25" s="285">
        <v>343436</v>
      </c>
      <c r="N25" s="284" t="s">
        <v>87</v>
      </c>
      <c r="O25" s="284" t="s">
        <v>87</v>
      </c>
      <c r="P25" s="284" t="s">
        <v>87</v>
      </c>
      <c r="Q25" s="284" t="s">
        <v>87</v>
      </c>
      <c r="R25" s="286">
        <v>104.75109769072679</v>
      </c>
      <c r="S25" s="286">
        <v>110.3928161397189</v>
      </c>
      <c r="T25" s="287">
        <v>155.48059393036056</v>
      </c>
      <c r="U25" s="287">
        <v>229.99367818643941</v>
      </c>
      <c r="V25" s="286">
        <v>8.8755921216654201</v>
      </c>
      <c r="W25" s="286">
        <v>5.0112191473448018</v>
      </c>
      <c r="X25" s="286">
        <v>13.886811269010222</v>
      </c>
      <c r="Y25" s="284" t="s">
        <v>87</v>
      </c>
      <c r="Z25" s="284" t="s">
        <v>87</v>
      </c>
      <c r="AA25" s="284" t="s">
        <v>87</v>
      </c>
      <c r="AB25" s="284" t="s">
        <v>87</v>
      </c>
      <c r="AC25" s="284" t="s">
        <v>87</v>
      </c>
      <c r="AD25" s="284" t="s">
        <v>87</v>
      </c>
      <c r="AE25" s="284" t="s">
        <v>87</v>
      </c>
      <c r="AF25" s="284" t="s">
        <v>87</v>
      </c>
      <c r="AG25" s="284" t="s">
        <v>87</v>
      </c>
      <c r="AH25" s="284" t="s">
        <v>87</v>
      </c>
      <c r="AI25" s="284" t="s">
        <v>87</v>
      </c>
      <c r="AJ25" s="284" t="s">
        <v>87</v>
      </c>
      <c r="AK25" s="284" t="s">
        <v>87</v>
      </c>
      <c r="AL25" s="284" t="s">
        <v>87</v>
      </c>
      <c r="AM25" s="284" t="s">
        <v>87</v>
      </c>
      <c r="AN25" s="284" t="s">
        <v>87</v>
      </c>
      <c r="AO25" s="284" t="s">
        <v>87</v>
      </c>
      <c r="AP25" s="284" t="s">
        <v>87</v>
      </c>
      <c r="AQ25" s="284" t="s">
        <v>87</v>
      </c>
      <c r="AR25" s="284" t="s">
        <v>87</v>
      </c>
      <c r="AS25" s="284" t="s">
        <v>87</v>
      </c>
      <c r="AT25" s="284" t="s">
        <v>87</v>
      </c>
      <c r="AU25" s="284" t="s">
        <v>87</v>
      </c>
      <c r="AV25" s="284" t="s">
        <v>87</v>
      </c>
      <c r="AW25" s="288" t="s">
        <v>87</v>
      </c>
      <c r="AX25" s="288" t="s">
        <v>87</v>
      </c>
      <c r="AY25" s="288" t="s">
        <v>87</v>
      </c>
      <c r="AZ25" s="288" t="s">
        <v>87</v>
      </c>
      <c r="BA25" s="288" t="s">
        <v>87</v>
      </c>
      <c r="BB25" s="287">
        <v>47</v>
      </c>
      <c r="BC25" s="287">
        <v>70</v>
      </c>
      <c r="BD25" s="289" t="s">
        <v>88</v>
      </c>
      <c r="BE25" s="289" t="s">
        <v>88</v>
      </c>
      <c r="BF25" s="289" t="s">
        <v>88</v>
      </c>
      <c r="BG25" s="287">
        <v>91</v>
      </c>
      <c r="BH25" s="286">
        <v>26.496931014803337</v>
      </c>
      <c r="BI25" s="287">
        <v>502</v>
      </c>
      <c r="BJ25" s="286">
        <v>146.16988318056349</v>
      </c>
      <c r="BK25" s="287">
        <v>0</v>
      </c>
      <c r="BL25" s="286">
        <v>0</v>
      </c>
      <c r="BM25" s="287">
        <v>10</v>
      </c>
      <c r="BN25" s="290">
        <v>2.9117506609674</v>
      </c>
      <c r="BO25" s="291">
        <v>206</v>
      </c>
      <c r="BP25" s="290">
        <v>59.982063615928439</v>
      </c>
      <c r="BQ25" s="287">
        <v>0</v>
      </c>
      <c r="BR25" s="290">
        <v>0</v>
      </c>
      <c r="BS25" s="287">
        <v>66</v>
      </c>
      <c r="BT25" s="290">
        <v>19.217554362384842</v>
      </c>
      <c r="BU25" s="287">
        <v>0</v>
      </c>
      <c r="BV25" s="290">
        <v>0</v>
      </c>
      <c r="BW25" s="287">
        <v>93</v>
      </c>
      <c r="BX25" s="290">
        <v>27.07928114699682</v>
      </c>
      <c r="BY25" s="292">
        <v>0</v>
      </c>
      <c r="BZ25" s="293">
        <v>0</v>
      </c>
      <c r="CA25" s="287">
        <v>645</v>
      </c>
      <c r="CB25" s="290">
        <v>187.80791763239731</v>
      </c>
      <c r="CC25" s="292">
        <v>0</v>
      </c>
      <c r="CD25" s="293">
        <v>0</v>
      </c>
      <c r="CE25" s="287">
        <v>16</v>
      </c>
      <c r="CF25" s="290">
        <v>4.6588010575478398</v>
      </c>
      <c r="CG25" s="287">
        <v>526</v>
      </c>
      <c r="CH25" s="290">
        <v>153.15808476688525</v>
      </c>
      <c r="CI25" s="287">
        <v>585</v>
      </c>
      <c r="CJ25" s="290">
        <v>170.33741366659291</v>
      </c>
      <c r="CK25" s="287">
        <v>121</v>
      </c>
      <c r="CL25" s="290">
        <v>35.232182997705543</v>
      </c>
      <c r="CM25" s="287">
        <v>264</v>
      </c>
      <c r="CN25" s="294">
        <v>76.870217449539368</v>
      </c>
      <c r="CO25" s="287">
        <v>143</v>
      </c>
      <c r="CP25" s="290">
        <v>41.638034451833825</v>
      </c>
      <c r="CQ25" s="292">
        <v>2</v>
      </c>
      <c r="CR25" s="293">
        <v>0.58235013219347997</v>
      </c>
      <c r="CS25" s="287">
        <v>0</v>
      </c>
      <c r="CT25" s="290">
        <v>0</v>
      </c>
      <c r="CU25" s="287">
        <v>21</v>
      </c>
      <c r="CV25" s="290">
        <v>6.1146763880315405</v>
      </c>
      <c r="CW25" s="287">
        <v>77</v>
      </c>
      <c r="CX25" s="290">
        <v>22.420480089448983</v>
      </c>
      <c r="CY25" s="287">
        <v>7</v>
      </c>
      <c r="CZ25" s="290">
        <v>2.0382254626771803</v>
      </c>
      <c r="DA25" s="292">
        <v>0</v>
      </c>
      <c r="DB25" s="293">
        <v>0</v>
      </c>
      <c r="DC25" s="287">
        <v>0</v>
      </c>
      <c r="DD25" s="287">
        <v>38</v>
      </c>
      <c r="DE25" s="287">
        <v>424</v>
      </c>
      <c r="DF25" s="287">
        <v>12902</v>
      </c>
      <c r="DG25" s="287">
        <v>0</v>
      </c>
      <c r="DH25" s="287">
        <v>0</v>
      </c>
      <c r="DI25" s="287">
        <v>0</v>
      </c>
      <c r="DJ25" s="287">
        <v>0</v>
      </c>
      <c r="DK25" s="287">
        <v>0</v>
      </c>
      <c r="DL25" s="287">
        <v>0</v>
      </c>
      <c r="DM25" s="287">
        <v>0</v>
      </c>
      <c r="DN25" s="287">
        <v>841</v>
      </c>
      <c r="DO25" s="287">
        <v>0</v>
      </c>
      <c r="DP25" s="287">
        <v>61</v>
      </c>
      <c r="DQ25" s="287">
        <v>0</v>
      </c>
      <c r="DR25" s="287">
        <v>0</v>
      </c>
      <c r="DS25" s="287">
        <v>0</v>
      </c>
      <c r="DT25" s="287">
        <v>33367</v>
      </c>
      <c r="DU25" s="287">
        <v>0</v>
      </c>
      <c r="DV25" s="287">
        <v>4742</v>
      </c>
      <c r="DW25" s="287">
        <v>4642</v>
      </c>
      <c r="DX25" s="287">
        <v>430</v>
      </c>
      <c r="DY25" s="287">
        <v>430</v>
      </c>
      <c r="DZ25" s="287">
        <v>3010</v>
      </c>
      <c r="EA25" s="287">
        <v>15111</v>
      </c>
      <c r="EB25" s="290">
        <v>14.830256104824301</v>
      </c>
      <c r="EC25" s="287">
        <v>132</v>
      </c>
      <c r="ED25" s="287">
        <v>5004</v>
      </c>
      <c r="EE25" s="287">
        <v>827</v>
      </c>
      <c r="EF25" s="290">
        <v>16.526778577138291</v>
      </c>
      <c r="EG25" s="287">
        <v>198</v>
      </c>
      <c r="EH25" s="287">
        <v>203</v>
      </c>
      <c r="EI25" s="287">
        <v>85</v>
      </c>
      <c r="EJ25" s="287">
        <v>3</v>
      </c>
      <c r="EK25" s="287">
        <v>311</v>
      </c>
      <c r="EL25" s="287">
        <v>1</v>
      </c>
      <c r="EM25" s="287">
        <v>25</v>
      </c>
      <c r="EN25" s="287">
        <v>8</v>
      </c>
      <c r="EO25" s="287">
        <v>38</v>
      </c>
      <c r="EP25" s="287">
        <v>20</v>
      </c>
      <c r="EQ25" s="287">
        <v>27</v>
      </c>
      <c r="ER25" s="287">
        <v>0</v>
      </c>
      <c r="ES25" s="287">
        <v>0</v>
      </c>
      <c r="ET25" s="287">
        <v>0</v>
      </c>
      <c r="EU25" s="287">
        <v>0</v>
      </c>
      <c r="EV25" s="287">
        <v>1923</v>
      </c>
      <c r="EW25" s="287">
        <v>32</v>
      </c>
      <c r="EX25" s="287">
        <v>8</v>
      </c>
      <c r="EY25" s="287">
        <v>0</v>
      </c>
      <c r="EZ25" s="287">
        <v>27</v>
      </c>
      <c r="FA25" s="287">
        <v>20</v>
      </c>
      <c r="FB25" s="287">
        <v>2</v>
      </c>
      <c r="FC25" s="287">
        <v>3</v>
      </c>
      <c r="FD25" s="287">
        <v>13</v>
      </c>
      <c r="FE25" s="287">
        <v>1</v>
      </c>
      <c r="FF25" s="287">
        <v>26</v>
      </c>
      <c r="FG25" s="287">
        <v>335</v>
      </c>
      <c r="FH25" s="287">
        <v>370</v>
      </c>
      <c r="FI25" s="287">
        <v>109</v>
      </c>
      <c r="FJ25" s="287">
        <v>2456</v>
      </c>
      <c r="FK25" s="291">
        <v>6</v>
      </c>
      <c r="FL25" s="290">
        <v>1.7470503965804403</v>
      </c>
      <c r="FM25" s="297">
        <v>2</v>
      </c>
      <c r="FN25" s="293">
        <v>0.58235013219347997</v>
      </c>
      <c r="FO25" s="297">
        <v>0</v>
      </c>
      <c r="FP25" s="293">
        <v>0</v>
      </c>
      <c r="FQ25" s="283">
        <v>1</v>
      </c>
      <c r="FR25" s="294">
        <v>0.29117506609673999</v>
      </c>
      <c r="FS25" s="283">
        <v>1</v>
      </c>
      <c r="FT25" s="294">
        <v>0.29117506609673999</v>
      </c>
      <c r="FU25" s="297">
        <v>0</v>
      </c>
      <c r="FV25" s="293">
        <v>0</v>
      </c>
      <c r="FW25" s="295">
        <v>1</v>
      </c>
      <c r="FX25" s="295">
        <v>0</v>
      </c>
      <c r="FY25" s="295">
        <v>1</v>
      </c>
      <c r="FZ25" s="295">
        <v>0</v>
      </c>
      <c r="GA25" s="295">
        <v>0</v>
      </c>
      <c r="GB25" s="287">
        <v>6320</v>
      </c>
      <c r="GC25" s="287">
        <v>0</v>
      </c>
      <c r="GD25" s="287">
        <v>0</v>
      </c>
      <c r="GE25" s="287">
        <v>0</v>
      </c>
      <c r="GF25" s="287">
        <v>68</v>
      </c>
      <c r="GG25" s="290">
        <v>156.19999999999999</v>
      </c>
      <c r="GH25" s="290">
        <v>666.6</v>
      </c>
      <c r="GI25" s="290">
        <v>43</v>
      </c>
      <c r="GJ25" s="290">
        <v>7</v>
      </c>
      <c r="GK25" s="290">
        <v>1</v>
      </c>
      <c r="GL25" s="290">
        <v>1</v>
      </c>
      <c r="GM25" s="290">
        <v>5</v>
      </c>
      <c r="GN25" s="290">
        <v>5</v>
      </c>
      <c r="GO25" s="290">
        <v>2</v>
      </c>
      <c r="GP25" s="290">
        <v>4</v>
      </c>
      <c r="GQ25" s="290">
        <v>1</v>
      </c>
      <c r="GR25" s="290">
        <v>0</v>
      </c>
      <c r="GS25" s="290">
        <v>0</v>
      </c>
      <c r="GT25" s="290">
        <v>9</v>
      </c>
      <c r="GU25" s="290">
        <v>0</v>
      </c>
      <c r="GV25" s="290">
        <v>0</v>
      </c>
      <c r="GW25" s="290">
        <v>1</v>
      </c>
      <c r="GX25" s="290">
        <v>1</v>
      </c>
      <c r="GY25" s="290">
        <v>1</v>
      </c>
      <c r="GZ25" s="290">
        <v>2</v>
      </c>
      <c r="HA25" s="290">
        <v>1</v>
      </c>
      <c r="HB25" s="290">
        <v>1</v>
      </c>
      <c r="HC25" s="290">
        <v>0</v>
      </c>
      <c r="HD25" s="290">
        <v>1</v>
      </c>
      <c r="HE25" s="290">
        <v>1</v>
      </c>
      <c r="HF25" s="290">
        <v>1</v>
      </c>
      <c r="HG25" s="290">
        <v>2</v>
      </c>
      <c r="HH25" s="290">
        <v>11</v>
      </c>
      <c r="HI25" s="290">
        <v>1</v>
      </c>
      <c r="HJ25" s="134">
        <v>2.0382254626771803</v>
      </c>
      <c r="HK25" s="134">
        <v>5.8235013219348</v>
      </c>
      <c r="HL25" s="134">
        <v>28.752081901722594</v>
      </c>
      <c r="HM25" s="146">
        <v>111.003909240532</v>
      </c>
      <c r="HN25" s="146">
        <v>118.69607780755101</v>
      </c>
      <c r="HO25" s="368">
        <v>7.1394574012375103E-2</v>
      </c>
      <c r="HP25" s="368">
        <v>5.1240008198401299E-2</v>
      </c>
      <c r="HQ25" s="368">
        <v>5.1724137931034502</v>
      </c>
      <c r="HR25" s="368">
        <v>4.7619047619047601</v>
      </c>
      <c r="HS25" s="134">
        <v>82.758620689655203</v>
      </c>
      <c r="HT25" s="134">
        <v>83.809523809523796</v>
      </c>
      <c r="HU25" s="134">
        <v>1.3802950975725801</v>
      </c>
      <c r="HV25" s="134">
        <v>1.0760401721664301</v>
      </c>
      <c r="HW25" s="134">
        <v>6.6279984843627</v>
      </c>
      <c r="HX25" s="134">
        <v>7.6054185481069796</v>
      </c>
      <c r="HY25" s="146">
        <v>102.62588938361712</v>
      </c>
      <c r="HZ25" s="146">
        <v>109.111510335215</v>
      </c>
      <c r="IA25" s="386">
        <v>26</v>
      </c>
      <c r="IB25" s="386">
        <v>25</v>
      </c>
      <c r="IC25" s="369">
        <v>0.27027027027027029</v>
      </c>
      <c r="ID25" s="369">
        <v>0.20664572656637462</v>
      </c>
      <c r="IE25" s="369">
        <v>2.8017241379310347</v>
      </c>
      <c r="IF25" s="369">
        <v>2.9585798816568047</v>
      </c>
      <c r="IG25" s="146">
        <v>63.900862068965516</v>
      </c>
      <c r="IH25" s="146">
        <v>72.781065088757401</v>
      </c>
      <c r="II25" s="146">
        <v>9.6465696465696471</v>
      </c>
      <c r="IJ25" s="146">
        <v>6.9846255579434624</v>
      </c>
      <c r="IK25" s="146">
        <v>7.3798802081056269</v>
      </c>
      <c r="IL25" s="146">
        <v>9.3449114275790208</v>
      </c>
      <c r="IM25" s="148">
        <v>101.02808772815268</v>
      </c>
      <c r="IN25" s="137">
        <v>102.12065575793629</v>
      </c>
      <c r="IO25" s="369">
        <v>0.21901007446342499</v>
      </c>
      <c r="IP25" s="369">
        <v>8.4234170995367105E-2</v>
      </c>
      <c r="IQ25" s="369">
        <v>3.0487804878048799</v>
      </c>
      <c r="IR25" s="369">
        <v>1.47783251231527</v>
      </c>
      <c r="IS25" s="146">
        <v>75.406504065040707</v>
      </c>
      <c r="IT25" s="146">
        <v>82.019704433497495</v>
      </c>
      <c r="IU25" s="146">
        <v>7.1835304424003503</v>
      </c>
      <c r="IV25" s="146">
        <v>5.6998455706865103</v>
      </c>
      <c r="IW25" s="146">
        <v>12.2663139329806</v>
      </c>
      <c r="IX25" s="146">
        <v>12.734136479907599</v>
      </c>
      <c r="IY25" s="341">
        <v>32</v>
      </c>
      <c r="IZ25" s="369">
        <v>0.37309082429753998</v>
      </c>
      <c r="JA25" s="369">
        <v>9.1168091168091205</v>
      </c>
      <c r="JB25" s="369">
        <v>75.783475783475794</v>
      </c>
      <c r="JC25" s="369">
        <v>4.0923399790136399</v>
      </c>
      <c r="JD25" s="146">
        <v>9.0253560263980503</v>
      </c>
    </row>
    <row r="26" spans="1:264" ht="18" customHeight="1">
      <c r="A26" s="280"/>
      <c r="B26" s="281" t="s">
        <v>87</v>
      </c>
      <c r="C26" s="281" t="s">
        <v>87</v>
      </c>
      <c r="D26" s="282" t="s">
        <v>1763</v>
      </c>
      <c r="E26" s="283" t="s">
        <v>1265</v>
      </c>
      <c r="F26" s="282" t="s">
        <v>119</v>
      </c>
      <c r="G26" s="283" t="s">
        <v>0</v>
      </c>
      <c r="H26" s="284" t="s">
        <v>87</v>
      </c>
      <c r="I26" s="284" t="s">
        <v>87</v>
      </c>
      <c r="J26" s="284" t="s">
        <v>87</v>
      </c>
      <c r="K26" s="284" t="s">
        <v>87</v>
      </c>
      <c r="L26" s="284" t="s">
        <v>87</v>
      </c>
      <c r="M26" s="285">
        <v>236516</v>
      </c>
      <c r="N26" s="284" t="s">
        <v>87</v>
      </c>
      <c r="O26" s="284" t="s">
        <v>87</v>
      </c>
      <c r="P26" s="284" t="s">
        <v>87</v>
      </c>
      <c r="Q26" s="284" t="s">
        <v>87</v>
      </c>
      <c r="R26" s="286">
        <v>120.66396099064679</v>
      </c>
      <c r="S26" s="286">
        <v>122.09846903683315</v>
      </c>
      <c r="T26" s="287">
        <v>480.53349205277118</v>
      </c>
      <c r="U26" s="287">
        <v>365.0546349917488</v>
      </c>
      <c r="V26" s="286">
        <v>12.905296950240771</v>
      </c>
      <c r="W26" s="286">
        <v>1.9261637239165328</v>
      </c>
      <c r="X26" s="286">
        <v>14.831460674157304</v>
      </c>
      <c r="Y26" s="284" t="s">
        <v>87</v>
      </c>
      <c r="Z26" s="284" t="s">
        <v>87</v>
      </c>
      <c r="AA26" s="284" t="s">
        <v>87</v>
      </c>
      <c r="AB26" s="284" t="s">
        <v>87</v>
      </c>
      <c r="AC26" s="284" t="s">
        <v>87</v>
      </c>
      <c r="AD26" s="284" t="s">
        <v>87</v>
      </c>
      <c r="AE26" s="284" t="s">
        <v>87</v>
      </c>
      <c r="AF26" s="284" t="s">
        <v>87</v>
      </c>
      <c r="AG26" s="284" t="s">
        <v>87</v>
      </c>
      <c r="AH26" s="284" t="s">
        <v>87</v>
      </c>
      <c r="AI26" s="284" t="s">
        <v>87</v>
      </c>
      <c r="AJ26" s="284" t="s">
        <v>87</v>
      </c>
      <c r="AK26" s="284" t="s">
        <v>87</v>
      </c>
      <c r="AL26" s="284" t="s">
        <v>87</v>
      </c>
      <c r="AM26" s="284" t="s">
        <v>87</v>
      </c>
      <c r="AN26" s="284" t="s">
        <v>87</v>
      </c>
      <c r="AO26" s="284" t="s">
        <v>87</v>
      </c>
      <c r="AP26" s="284" t="s">
        <v>87</v>
      </c>
      <c r="AQ26" s="284" t="s">
        <v>87</v>
      </c>
      <c r="AR26" s="284" t="s">
        <v>87</v>
      </c>
      <c r="AS26" s="284" t="s">
        <v>87</v>
      </c>
      <c r="AT26" s="284" t="s">
        <v>87</v>
      </c>
      <c r="AU26" s="284" t="s">
        <v>87</v>
      </c>
      <c r="AV26" s="284" t="s">
        <v>87</v>
      </c>
      <c r="AW26" s="288" t="s">
        <v>87</v>
      </c>
      <c r="AX26" s="288" t="s">
        <v>87</v>
      </c>
      <c r="AY26" s="288" t="s">
        <v>87</v>
      </c>
      <c r="AZ26" s="288" t="s">
        <v>87</v>
      </c>
      <c r="BA26" s="288" t="s">
        <v>87</v>
      </c>
      <c r="BB26" s="287">
        <v>28</v>
      </c>
      <c r="BC26" s="287">
        <v>44</v>
      </c>
      <c r="BD26" s="289" t="s">
        <v>88</v>
      </c>
      <c r="BE26" s="289" t="s">
        <v>88</v>
      </c>
      <c r="BF26" s="289" t="s">
        <v>88</v>
      </c>
      <c r="BG26" s="287">
        <v>66</v>
      </c>
      <c r="BH26" s="286">
        <v>27.905088873480018</v>
      </c>
      <c r="BI26" s="287">
        <v>500</v>
      </c>
      <c r="BJ26" s="286">
        <v>211.40218843545469</v>
      </c>
      <c r="BK26" s="287">
        <v>0</v>
      </c>
      <c r="BL26" s="286">
        <v>0</v>
      </c>
      <c r="BM26" s="287">
        <v>0</v>
      </c>
      <c r="BN26" s="290">
        <v>0</v>
      </c>
      <c r="BO26" s="291">
        <v>216</v>
      </c>
      <c r="BP26" s="290">
        <v>91.325745404116432</v>
      </c>
      <c r="BQ26" s="287">
        <v>11</v>
      </c>
      <c r="BR26" s="290">
        <v>4.650848145580003</v>
      </c>
      <c r="BS26" s="287">
        <v>65</v>
      </c>
      <c r="BT26" s="290">
        <v>27.482284496609111</v>
      </c>
      <c r="BU26" s="287">
        <v>0</v>
      </c>
      <c r="BV26" s="290">
        <v>0</v>
      </c>
      <c r="BW26" s="287">
        <v>40</v>
      </c>
      <c r="BX26" s="290">
        <v>16.912175074836377</v>
      </c>
      <c r="BY26" s="292">
        <v>0</v>
      </c>
      <c r="BZ26" s="293">
        <v>0</v>
      </c>
      <c r="CA26" s="287">
        <v>452</v>
      </c>
      <c r="CB26" s="290">
        <v>191.10757834565104</v>
      </c>
      <c r="CC26" s="292">
        <v>0</v>
      </c>
      <c r="CD26" s="293">
        <v>0</v>
      </c>
      <c r="CE26" s="287">
        <v>61</v>
      </c>
      <c r="CF26" s="290">
        <v>25.791066989125468</v>
      </c>
      <c r="CG26" s="287">
        <v>594</v>
      </c>
      <c r="CH26" s="290">
        <v>251.14579986132017</v>
      </c>
      <c r="CI26" s="287">
        <v>597</v>
      </c>
      <c r="CJ26" s="290">
        <v>252.41421299193289</v>
      </c>
      <c r="CK26" s="287">
        <v>192</v>
      </c>
      <c r="CL26" s="290">
        <v>81.178440359214605</v>
      </c>
      <c r="CM26" s="287">
        <v>0</v>
      </c>
      <c r="CN26" s="294">
        <v>0</v>
      </c>
      <c r="CO26" s="287">
        <v>112</v>
      </c>
      <c r="CP26" s="290">
        <v>47.354090209541852</v>
      </c>
      <c r="CQ26" s="287">
        <v>0</v>
      </c>
      <c r="CR26" s="290">
        <v>0</v>
      </c>
      <c r="CS26" s="292">
        <v>1</v>
      </c>
      <c r="CT26" s="293">
        <v>0.42280437687090938</v>
      </c>
      <c r="CU26" s="287">
        <v>46</v>
      </c>
      <c r="CV26" s="290">
        <v>19.449001336061833</v>
      </c>
      <c r="CW26" s="287">
        <v>460</v>
      </c>
      <c r="CX26" s="290">
        <v>194.49001336061829</v>
      </c>
      <c r="CY26" s="287">
        <v>460</v>
      </c>
      <c r="CZ26" s="290">
        <v>194.49001336061829</v>
      </c>
      <c r="DA26" s="292">
        <v>0</v>
      </c>
      <c r="DB26" s="293">
        <v>0</v>
      </c>
      <c r="DC26" s="287">
        <v>0</v>
      </c>
      <c r="DD26" s="287">
        <v>0</v>
      </c>
      <c r="DE26" s="287">
        <v>289</v>
      </c>
      <c r="DF26" s="287">
        <v>13279</v>
      </c>
      <c r="DG26" s="287">
        <v>0</v>
      </c>
      <c r="DH26" s="287">
        <v>1035</v>
      </c>
      <c r="DI26" s="287">
        <v>75</v>
      </c>
      <c r="DJ26" s="287">
        <v>311</v>
      </c>
      <c r="DK26" s="287">
        <v>150</v>
      </c>
      <c r="DL26" s="287">
        <v>4</v>
      </c>
      <c r="DM26" s="287">
        <v>0</v>
      </c>
      <c r="DN26" s="287">
        <v>837</v>
      </c>
      <c r="DO26" s="287">
        <v>79</v>
      </c>
      <c r="DP26" s="287">
        <v>59</v>
      </c>
      <c r="DQ26" s="287">
        <v>0</v>
      </c>
      <c r="DR26" s="287">
        <v>0</v>
      </c>
      <c r="DS26" s="287">
        <v>16</v>
      </c>
      <c r="DT26" s="287">
        <v>4025</v>
      </c>
      <c r="DU26" s="287">
        <v>0</v>
      </c>
      <c r="DV26" s="287">
        <v>6872</v>
      </c>
      <c r="DW26" s="287">
        <v>10470</v>
      </c>
      <c r="DX26" s="287">
        <v>755</v>
      </c>
      <c r="DY26" s="287">
        <v>743</v>
      </c>
      <c r="DZ26" s="287">
        <v>4269</v>
      </c>
      <c r="EA26" s="287">
        <v>21105</v>
      </c>
      <c r="EB26" s="290">
        <v>30.945273631840799</v>
      </c>
      <c r="EC26" s="287">
        <v>465</v>
      </c>
      <c r="ED26" s="287">
        <v>7069</v>
      </c>
      <c r="EE26" s="287">
        <v>2212</v>
      </c>
      <c r="EF26" s="290">
        <v>31.291554675343047</v>
      </c>
      <c r="EG26" s="287">
        <v>402</v>
      </c>
      <c r="EH26" s="287">
        <v>293</v>
      </c>
      <c r="EI26" s="287">
        <v>110</v>
      </c>
      <c r="EJ26" s="287">
        <v>4</v>
      </c>
      <c r="EK26" s="287">
        <v>516</v>
      </c>
      <c r="EL26" s="287">
        <v>4</v>
      </c>
      <c r="EM26" s="287">
        <v>27</v>
      </c>
      <c r="EN26" s="287">
        <v>7</v>
      </c>
      <c r="EO26" s="287">
        <v>52</v>
      </c>
      <c r="EP26" s="287">
        <v>76</v>
      </c>
      <c r="EQ26" s="287">
        <v>43</v>
      </c>
      <c r="ER26" s="287">
        <v>0</v>
      </c>
      <c r="ES26" s="287">
        <v>2</v>
      </c>
      <c r="ET26" s="287">
        <v>0</v>
      </c>
      <c r="EU26" s="287">
        <v>0</v>
      </c>
      <c r="EV26" s="287">
        <v>8958</v>
      </c>
      <c r="EW26" s="287">
        <v>92</v>
      </c>
      <c r="EX26" s="287">
        <v>88</v>
      </c>
      <c r="EY26" s="287">
        <v>0</v>
      </c>
      <c r="EZ26" s="287">
        <v>59</v>
      </c>
      <c r="FA26" s="287">
        <v>49</v>
      </c>
      <c r="FB26" s="287">
        <v>6</v>
      </c>
      <c r="FC26" s="287">
        <v>7</v>
      </c>
      <c r="FD26" s="287">
        <v>15</v>
      </c>
      <c r="FE26" s="287">
        <v>2</v>
      </c>
      <c r="FF26" s="287">
        <v>36</v>
      </c>
      <c r="FG26" s="287">
        <v>666</v>
      </c>
      <c r="FH26" s="287">
        <v>883</v>
      </c>
      <c r="FI26" s="287">
        <v>604</v>
      </c>
      <c r="FJ26" s="287">
        <v>4594</v>
      </c>
      <c r="FK26" s="291">
        <v>4</v>
      </c>
      <c r="FL26" s="290">
        <v>1.6912175074836375</v>
      </c>
      <c r="FM26" s="291">
        <v>1</v>
      </c>
      <c r="FN26" s="290">
        <v>0.42280437687090938</v>
      </c>
      <c r="FO26" s="297">
        <v>2</v>
      </c>
      <c r="FP26" s="293">
        <v>0.84560875374181876</v>
      </c>
      <c r="FQ26" s="283">
        <v>2</v>
      </c>
      <c r="FR26" s="294">
        <v>0.84560875374181876</v>
      </c>
      <c r="FS26" s="283">
        <v>1</v>
      </c>
      <c r="FT26" s="294">
        <v>0.42280437687090938</v>
      </c>
      <c r="FU26" s="297">
        <v>0</v>
      </c>
      <c r="FV26" s="293">
        <v>0</v>
      </c>
      <c r="FW26" s="295">
        <v>2</v>
      </c>
      <c r="FX26" s="295">
        <v>0</v>
      </c>
      <c r="FY26" s="295">
        <v>2</v>
      </c>
      <c r="FZ26" s="295">
        <v>0</v>
      </c>
      <c r="GA26" s="295">
        <v>0</v>
      </c>
      <c r="GB26" s="287">
        <v>11583</v>
      </c>
      <c r="GC26" s="287">
        <v>0</v>
      </c>
      <c r="GD26" s="287">
        <v>1444</v>
      </c>
      <c r="GE26" s="287">
        <v>73</v>
      </c>
      <c r="GF26" s="287">
        <v>2</v>
      </c>
      <c r="GG26" s="290">
        <v>142.6</v>
      </c>
      <c r="GH26" s="290">
        <v>858.4</v>
      </c>
      <c r="GI26" s="290">
        <v>47.7</v>
      </c>
      <c r="GJ26" s="290">
        <v>3</v>
      </c>
      <c r="GK26" s="290">
        <v>2</v>
      </c>
      <c r="GL26" s="290">
        <v>1</v>
      </c>
      <c r="GM26" s="290">
        <v>5</v>
      </c>
      <c r="GN26" s="290">
        <v>4</v>
      </c>
      <c r="GO26" s="290">
        <v>1</v>
      </c>
      <c r="GP26" s="290">
        <v>7</v>
      </c>
      <c r="GQ26" s="290">
        <v>2</v>
      </c>
      <c r="GR26" s="290">
        <v>0</v>
      </c>
      <c r="GS26" s="290">
        <v>0</v>
      </c>
      <c r="GT26" s="290">
        <v>11</v>
      </c>
      <c r="GU26" s="290">
        <v>2</v>
      </c>
      <c r="GV26" s="290">
        <v>6</v>
      </c>
      <c r="GW26" s="290">
        <v>1</v>
      </c>
      <c r="GX26" s="290">
        <v>2</v>
      </c>
      <c r="GY26" s="290">
        <v>3.8</v>
      </c>
      <c r="GZ26" s="290">
        <v>5</v>
      </c>
      <c r="HA26" s="290">
        <v>0</v>
      </c>
      <c r="HB26" s="290">
        <v>2</v>
      </c>
      <c r="HC26" s="290">
        <v>1</v>
      </c>
      <c r="HD26" s="290">
        <v>1</v>
      </c>
      <c r="HE26" s="290">
        <v>1</v>
      </c>
      <c r="HF26" s="290">
        <v>3</v>
      </c>
      <c r="HG26" s="290">
        <v>3</v>
      </c>
      <c r="HH26" s="290">
        <v>16</v>
      </c>
      <c r="HI26" s="290">
        <v>3</v>
      </c>
      <c r="HJ26" s="134">
        <v>1.2684131306127282</v>
      </c>
      <c r="HK26" s="134">
        <v>2.5368262612254564</v>
      </c>
      <c r="HL26" s="134">
        <v>37.921324561551877</v>
      </c>
      <c r="HM26" s="146">
        <v>129.80725490165</v>
      </c>
      <c r="HN26" s="146">
        <v>133.21128062405299</v>
      </c>
      <c r="HO26" s="368">
        <v>7.7841203943954301E-2</v>
      </c>
      <c r="HP26" s="368">
        <v>6.8870523415978005E-2</v>
      </c>
      <c r="HQ26" s="368">
        <v>20</v>
      </c>
      <c r="HR26" s="368">
        <v>14.285714285714301</v>
      </c>
      <c r="HS26" s="134">
        <v>86.6666666666667</v>
      </c>
      <c r="HT26" s="134">
        <v>85.714285714285694</v>
      </c>
      <c r="HU26" s="134">
        <v>0.38920601971977198</v>
      </c>
      <c r="HV26" s="134">
        <v>0.48209366391184599</v>
      </c>
      <c r="HW26" s="134">
        <v>4.0563647226056299</v>
      </c>
      <c r="HX26" s="134">
        <v>6.3764869457747597</v>
      </c>
      <c r="HY26" s="146">
        <v>115.5433855377217</v>
      </c>
      <c r="HZ26" s="146">
        <v>126.743276891251</v>
      </c>
      <c r="IA26" s="386">
        <v>19</v>
      </c>
      <c r="IB26" s="386">
        <v>19</v>
      </c>
      <c r="IC26" s="369">
        <v>0.50344462109167998</v>
      </c>
      <c r="ID26" s="369">
        <v>0.32612427051150017</v>
      </c>
      <c r="IE26" s="369">
        <v>4.5023696682464456</v>
      </c>
      <c r="IF26" s="369">
        <v>4.3678160919540225</v>
      </c>
      <c r="IG26" s="146">
        <v>82.70142180094787</v>
      </c>
      <c r="IH26" s="146">
        <v>83.908045977011497</v>
      </c>
      <c r="II26" s="146">
        <v>11.181770005299416</v>
      </c>
      <c r="IJ26" s="146">
        <v>7.466529351184346</v>
      </c>
      <c r="IK26" s="146">
        <v>4.1243484889062856</v>
      </c>
      <c r="IL26" s="146">
        <v>7.0890622586126995</v>
      </c>
      <c r="IM26" s="148">
        <v>110.25714503641515</v>
      </c>
      <c r="IN26" s="137">
        <v>108.93715621766798</v>
      </c>
      <c r="IO26" s="369">
        <v>0.181214134702507</v>
      </c>
      <c r="IP26" s="369">
        <v>4.26257459505541E-2</v>
      </c>
      <c r="IQ26" s="369">
        <v>3.4682080924855501</v>
      </c>
      <c r="IR26" s="369">
        <v>1.2987012987013</v>
      </c>
      <c r="IS26" s="146">
        <v>87.861271676300603</v>
      </c>
      <c r="IT26" s="146">
        <v>94.805194805194802</v>
      </c>
      <c r="IU26" s="146">
        <v>5.2250075505889502</v>
      </c>
      <c r="IV26" s="146">
        <v>3.2821824381926699</v>
      </c>
      <c r="IW26" s="146">
        <v>8.9118227348611292</v>
      </c>
      <c r="IX26" s="146">
        <v>10.3122489125315</v>
      </c>
      <c r="IY26" s="341">
        <v>16</v>
      </c>
      <c r="IZ26" s="369">
        <v>0.31520882584712401</v>
      </c>
      <c r="JA26" s="369">
        <v>5.4421768707483</v>
      </c>
      <c r="JB26" s="369">
        <v>97.959183673469397</v>
      </c>
      <c r="JC26" s="369">
        <v>5.7919621749408998</v>
      </c>
      <c r="JD26" s="146">
        <v>8.0044029043720109</v>
      </c>
    </row>
    <row r="27" spans="1:264" ht="18" customHeight="1">
      <c r="A27" s="280"/>
      <c r="B27" s="281" t="s">
        <v>87</v>
      </c>
      <c r="C27" s="281" t="s">
        <v>87</v>
      </c>
      <c r="D27" s="282" t="s">
        <v>1764</v>
      </c>
      <c r="E27" s="283" t="s">
        <v>1266</v>
      </c>
      <c r="F27" s="282" t="s">
        <v>119</v>
      </c>
      <c r="G27" s="283" t="s">
        <v>0</v>
      </c>
      <c r="H27" s="284" t="s">
        <v>87</v>
      </c>
      <c r="I27" s="284" t="s">
        <v>87</v>
      </c>
      <c r="J27" s="284" t="s">
        <v>87</v>
      </c>
      <c r="K27" s="284" t="s">
        <v>87</v>
      </c>
      <c r="L27" s="284" t="s">
        <v>87</v>
      </c>
      <c r="M27" s="285">
        <v>76621</v>
      </c>
      <c r="N27" s="284" t="s">
        <v>87</v>
      </c>
      <c r="O27" s="284" t="s">
        <v>87</v>
      </c>
      <c r="P27" s="284" t="s">
        <v>87</v>
      </c>
      <c r="Q27" s="284" t="s">
        <v>87</v>
      </c>
      <c r="R27" s="286">
        <v>112.69766915473826</v>
      </c>
      <c r="S27" s="286">
        <v>109.60346962153105</v>
      </c>
      <c r="T27" s="287">
        <v>86.981395986092593</v>
      </c>
      <c r="U27" s="287">
        <v>42.671000487806339</v>
      </c>
      <c r="V27" s="286">
        <v>6.2060889929742391</v>
      </c>
      <c r="W27" s="286">
        <v>1.873536299765808</v>
      </c>
      <c r="X27" s="286">
        <v>8.0796252927400474</v>
      </c>
      <c r="Y27" s="284" t="s">
        <v>87</v>
      </c>
      <c r="Z27" s="284" t="s">
        <v>87</v>
      </c>
      <c r="AA27" s="284" t="s">
        <v>87</v>
      </c>
      <c r="AB27" s="284" t="s">
        <v>87</v>
      </c>
      <c r="AC27" s="284" t="s">
        <v>87</v>
      </c>
      <c r="AD27" s="284" t="s">
        <v>87</v>
      </c>
      <c r="AE27" s="284" t="s">
        <v>87</v>
      </c>
      <c r="AF27" s="284" t="s">
        <v>87</v>
      </c>
      <c r="AG27" s="284" t="s">
        <v>87</v>
      </c>
      <c r="AH27" s="284" t="s">
        <v>87</v>
      </c>
      <c r="AI27" s="284" t="s">
        <v>87</v>
      </c>
      <c r="AJ27" s="284" t="s">
        <v>87</v>
      </c>
      <c r="AK27" s="284" t="s">
        <v>87</v>
      </c>
      <c r="AL27" s="284" t="s">
        <v>87</v>
      </c>
      <c r="AM27" s="284" t="s">
        <v>87</v>
      </c>
      <c r="AN27" s="284" t="s">
        <v>87</v>
      </c>
      <c r="AO27" s="284" t="s">
        <v>87</v>
      </c>
      <c r="AP27" s="284" t="s">
        <v>87</v>
      </c>
      <c r="AQ27" s="284" t="s">
        <v>87</v>
      </c>
      <c r="AR27" s="284" t="s">
        <v>87</v>
      </c>
      <c r="AS27" s="284" t="s">
        <v>87</v>
      </c>
      <c r="AT27" s="284" t="s">
        <v>87</v>
      </c>
      <c r="AU27" s="284" t="s">
        <v>87</v>
      </c>
      <c r="AV27" s="284" t="s">
        <v>87</v>
      </c>
      <c r="AW27" s="288" t="s">
        <v>87</v>
      </c>
      <c r="AX27" s="288" t="s">
        <v>87</v>
      </c>
      <c r="AY27" s="288" t="s">
        <v>87</v>
      </c>
      <c r="AZ27" s="288" t="s">
        <v>87</v>
      </c>
      <c r="BA27" s="288" t="s">
        <v>87</v>
      </c>
      <c r="BB27" s="287">
        <v>10</v>
      </c>
      <c r="BC27" s="287">
        <v>11</v>
      </c>
      <c r="BD27" s="289" t="s">
        <v>88</v>
      </c>
      <c r="BE27" s="289" t="s">
        <v>88</v>
      </c>
      <c r="BF27" s="289" t="s">
        <v>88</v>
      </c>
      <c r="BG27" s="287">
        <v>0</v>
      </c>
      <c r="BH27" s="286">
        <v>0</v>
      </c>
      <c r="BI27" s="287">
        <v>11</v>
      </c>
      <c r="BJ27" s="286">
        <v>14.35637749442059</v>
      </c>
      <c r="BK27" s="287">
        <v>0</v>
      </c>
      <c r="BL27" s="286">
        <v>0</v>
      </c>
      <c r="BM27" s="287">
        <v>0</v>
      </c>
      <c r="BN27" s="290">
        <v>0</v>
      </c>
      <c r="BO27" s="291">
        <v>0</v>
      </c>
      <c r="BP27" s="290">
        <v>0</v>
      </c>
      <c r="BQ27" s="287">
        <v>0</v>
      </c>
      <c r="BR27" s="290">
        <v>0</v>
      </c>
      <c r="BS27" s="287">
        <v>14</v>
      </c>
      <c r="BT27" s="290">
        <v>18.271753174717112</v>
      </c>
      <c r="BU27" s="287">
        <v>0</v>
      </c>
      <c r="BV27" s="290">
        <v>0</v>
      </c>
      <c r="BW27" s="287">
        <v>15</v>
      </c>
      <c r="BX27" s="290">
        <v>19.576878401482624</v>
      </c>
      <c r="BY27" s="292">
        <v>0</v>
      </c>
      <c r="BZ27" s="293">
        <v>0</v>
      </c>
      <c r="CA27" s="287">
        <v>20</v>
      </c>
      <c r="CB27" s="290">
        <v>26.10250453531016</v>
      </c>
      <c r="CC27" s="292">
        <v>0</v>
      </c>
      <c r="CD27" s="293">
        <v>0</v>
      </c>
      <c r="CE27" s="292">
        <v>0</v>
      </c>
      <c r="CF27" s="293">
        <v>0</v>
      </c>
      <c r="CG27" s="287">
        <v>67</v>
      </c>
      <c r="CH27" s="290">
        <v>87.443390193289048</v>
      </c>
      <c r="CI27" s="287">
        <v>184</v>
      </c>
      <c r="CJ27" s="290">
        <v>240.1430417248535</v>
      </c>
      <c r="CK27" s="287">
        <v>33</v>
      </c>
      <c r="CL27" s="290">
        <v>43.069132483261768</v>
      </c>
      <c r="CM27" s="292">
        <v>0</v>
      </c>
      <c r="CN27" s="296">
        <v>0</v>
      </c>
      <c r="CO27" s="287">
        <v>6</v>
      </c>
      <c r="CP27" s="290">
        <v>7.8307513605930481</v>
      </c>
      <c r="CQ27" s="292">
        <v>0</v>
      </c>
      <c r="CR27" s="293">
        <v>0</v>
      </c>
      <c r="CS27" s="292">
        <v>0</v>
      </c>
      <c r="CT27" s="293">
        <v>0</v>
      </c>
      <c r="CU27" s="292">
        <v>0</v>
      </c>
      <c r="CV27" s="293">
        <v>0</v>
      </c>
      <c r="CW27" s="292">
        <v>0</v>
      </c>
      <c r="CX27" s="293">
        <v>0</v>
      </c>
      <c r="CY27" s="292">
        <v>0</v>
      </c>
      <c r="CZ27" s="293">
        <v>0</v>
      </c>
      <c r="DA27" s="292">
        <v>0</v>
      </c>
      <c r="DB27" s="293">
        <v>0</v>
      </c>
      <c r="DC27" s="292">
        <v>0</v>
      </c>
      <c r="DD27" s="292">
        <v>0</v>
      </c>
      <c r="DE27" s="292">
        <v>0</v>
      </c>
      <c r="DF27" s="292">
        <v>0</v>
      </c>
      <c r="DG27" s="292">
        <v>0</v>
      </c>
      <c r="DH27" s="292">
        <v>0</v>
      </c>
      <c r="DI27" s="292">
        <v>0</v>
      </c>
      <c r="DJ27" s="292">
        <v>0</v>
      </c>
      <c r="DK27" s="292">
        <v>0</v>
      </c>
      <c r="DL27" s="292">
        <v>0</v>
      </c>
      <c r="DM27" s="292">
        <v>0</v>
      </c>
      <c r="DN27" s="292">
        <v>0</v>
      </c>
      <c r="DO27" s="292">
        <v>0</v>
      </c>
      <c r="DP27" s="292">
        <v>0</v>
      </c>
      <c r="DQ27" s="292">
        <v>0</v>
      </c>
      <c r="DR27" s="292">
        <v>0</v>
      </c>
      <c r="DS27" s="292">
        <v>0</v>
      </c>
      <c r="DT27" s="292">
        <v>0</v>
      </c>
      <c r="DU27" s="292">
        <v>0</v>
      </c>
      <c r="DV27" s="292">
        <v>0</v>
      </c>
      <c r="DW27" s="292">
        <v>0</v>
      </c>
      <c r="DX27" s="292">
        <v>0</v>
      </c>
      <c r="DY27" s="292">
        <v>0</v>
      </c>
      <c r="DZ27" s="292">
        <v>0</v>
      </c>
      <c r="EA27" s="292">
        <v>0</v>
      </c>
      <c r="EB27" s="293">
        <v>0</v>
      </c>
      <c r="EC27" s="292">
        <v>0</v>
      </c>
      <c r="ED27" s="292">
        <v>0</v>
      </c>
      <c r="EE27" s="292">
        <v>0</v>
      </c>
      <c r="EF27" s="293">
        <v>0</v>
      </c>
      <c r="EG27" s="292">
        <v>0</v>
      </c>
      <c r="EH27" s="292">
        <v>0</v>
      </c>
      <c r="EI27" s="292">
        <v>0</v>
      </c>
      <c r="EJ27" s="292">
        <v>0</v>
      </c>
      <c r="EK27" s="292">
        <v>0</v>
      </c>
      <c r="EL27" s="292">
        <v>0</v>
      </c>
      <c r="EM27" s="292">
        <v>0</v>
      </c>
      <c r="EN27" s="292">
        <v>0</v>
      </c>
      <c r="EO27" s="292">
        <v>0</v>
      </c>
      <c r="EP27" s="292">
        <v>0</v>
      </c>
      <c r="EQ27" s="292">
        <v>0</v>
      </c>
      <c r="ER27" s="292">
        <v>0</v>
      </c>
      <c r="ES27" s="292">
        <v>0</v>
      </c>
      <c r="ET27" s="292">
        <v>0</v>
      </c>
      <c r="EU27" s="292">
        <v>0</v>
      </c>
      <c r="EV27" s="292">
        <v>0</v>
      </c>
      <c r="EW27" s="292">
        <v>0</v>
      </c>
      <c r="EX27" s="292">
        <v>0</v>
      </c>
      <c r="EY27" s="292">
        <v>0</v>
      </c>
      <c r="EZ27" s="292">
        <v>0</v>
      </c>
      <c r="FA27" s="292">
        <v>0</v>
      </c>
      <c r="FB27" s="292">
        <v>0</v>
      </c>
      <c r="FC27" s="292">
        <v>0</v>
      </c>
      <c r="FD27" s="292">
        <v>0</v>
      </c>
      <c r="FE27" s="292">
        <v>0</v>
      </c>
      <c r="FF27" s="292">
        <v>0</v>
      </c>
      <c r="FG27" s="292">
        <v>0</v>
      </c>
      <c r="FH27" s="292">
        <v>0</v>
      </c>
      <c r="FI27" s="292">
        <v>0</v>
      </c>
      <c r="FJ27" s="292">
        <v>0</v>
      </c>
      <c r="FK27" s="297">
        <v>1</v>
      </c>
      <c r="FL27" s="293">
        <v>1.3051252267655082</v>
      </c>
      <c r="FM27" s="297">
        <v>0</v>
      </c>
      <c r="FN27" s="293">
        <v>0</v>
      </c>
      <c r="FO27" s="297">
        <v>0</v>
      </c>
      <c r="FP27" s="293">
        <v>0</v>
      </c>
      <c r="FQ27" s="283">
        <v>0</v>
      </c>
      <c r="FR27" s="294">
        <v>0</v>
      </c>
      <c r="FS27" s="283">
        <v>0</v>
      </c>
      <c r="FT27" s="294">
        <v>0</v>
      </c>
      <c r="FU27" s="297">
        <v>0</v>
      </c>
      <c r="FV27" s="293">
        <v>0</v>
      </c>
      <c r="FW27" s="295">
        <v>0</v>
      </c>
      <c r="FX27" s="295">
        <v>0</v>
      </c>
      <c r="FY27" s="295">
        <v>0</v>
      </c>
      <c r="FZ27" s="295">
        <v>0</v>
      </c>
      <c r="GA27" s="295">
        <v>0</v>
      </c>
      <c r="GB27" s="292">
        <v>0</v>
      </c>
      <c r="GC27" s="292">
        <v>0</v>
      </c>
      <c r="GD27" s="292">
        <v>0</v>
      </c>
      <c r="GE27" s="292">
        <v>0</v>
      </c>
      <c r="GF27" s="292">
        <v>0</v>
      </c>
      <c r="GG27" s="293">
        <v>0</v>
      </c>
      <c r="GH27" s="293">
        <v>0</v>
      </c>
      <c r="GI27" s="293">
        <v>0</v>
      </c>
      <c r="GJ27" s="293">
        <v>0</v>
      </c>
      <c r="GK27" s="293">
        <v>0</v>
      </c>
      <c r="GL27" s="293">
        <v>0</v>
      </c>
      <c r="GM27" s="293">
        <v>0</v>
      </c>
      <c r="GN27" s="293">
        <v>0</v>
      </c>
      <c r="GO27" s="293">
        <v>0</v>
      </c>
      <c r="GP27" s="293">
        <v>0</v>
      </c>
      <c r="GQ27" s="293">
        <v>0</v>
      </c>
      <c r="GR27" s="293">
        <v>0</v>
      </c>
      <c r="GS27" s="293">
        <v>0</v>
      </c>
      <c r="GT27" s="293">
        <v>0</v>
      </c>
      <c r="GU27" s="293">
        <v>0</v>
      </c>
      <c r="GV27" s="293">
        <v>0</v>
      </c>
      <c r="GW27" s="293">
        <v>0</v>
      </c>
      <c r="GX27" s="293">
        <v>0</v>
      </c>
      <c r="GY27" s="293">
        <v>0</v>
      </c>
      <c r="GZ27" s="293">
        <v>0</v>
      </c>
      <c r="HA27" s="293">
        <v>0</v>
      </c>
      <c r="HB27" s="293">
        <v>0</v>
      </c>
      <c r="HC27" s="293">
        <v>0</v>
      </c>
      <c r="HD27" s="293">
        <v>0</v>
      </c>
      <c r="HE27" s="293">
        <v>0</v>
      </c>
      <c r="HF27" s="293">
        <v>0</v>
      </c>
      <c r="HG27" s="293">
        <v>0</v>
      </c>
      <c r="HH27" s="293">
        <v>0</v>
      </c>
      <c r="HI27" s="293">
        <v>0</v>
      </c>
      <c r="HJ27" s="134">
        <v>2.6102504535310165</v>
      </c>
      <c r="HK27" s="134">
        <v>0</v>
      </c>
      <c r="HL27" s="134">
        <v>18.141240652040562</v>
      </c>
      <c r="HM27" s="146">
        <v>118.545939146131</v>
      </c>
      <c r="HN27" s="146">
        <v>133.745049182907</v>
      </c>
      <c r="HO27" s="368">
        <v>5.6915196357427401E-2</v>
      </c>
      <c r="HP27" s="368">
        <v>4.7393364928909998E-2</v>
      </c>
      <c r="HQ27" s="368">
        <v>5.2631578947368398</v>
      </c>
      <c r="HR27" s="368">
        <v>5.8823529411764701</v>
      </c>
      <c r="HS27" s="134">
        <v>84.210526315789494</v>
      </c>
      <c r="HT27" s="134">
        <v>82.352941176470594</v>
      </c>
      <c r="HU27" s="134">
        <v>1.0813887307911201</v>
      </c>
      <c r="HV27" s="134">
        <v>0.80568720379146896</v>
      </c>
      <c r="HW27" s="134">
        <v>7.1779493396286602</v>
      </c>
      <c r="HX27" s="134">
        <v>8.8969530125758602</v>
      </c>
      <c r="HY27" s="146">
        <v>111.99340235079711</v>
      </c>
      <c r="HZ27" s="146">
        <v>109.050177491217</v>
      </c>
      <c r="IA27" s="386">
        <v>8</v>
      </c>
      <c r="IB27" s="386">
        <v>3</v>
      </c>
      <c r="IC27" s="369">
        <v>0.47393364928909953</v>
      </c>
      <c r="ID27" s="369">
        <v>0.13368983957219249</v>
      </c>
      <c r="IE27" s="369">
        <v>5.0632911392405067</v>
      </c>
      <c r="IF27" s="369">
        <v>1.9736842105263157</v>
      </c>
      <c r="IG27" s="146">
        <v>70.886075949367083</v>
      </c>
      <c r="IH27" s="146">
        <v>74.342105263157904</v>
      </c>
      <c r="II27" s="146">
        <v>9.3601895734597154</v>
      </c>
      <c r="IJ27" s="146">
        <v>6.7736185383244205</v>
      </c>
      <c r="IK27" s="146">
        <v>6.8441304484955525</v>
      </c>
      <c r="IL27" s="146">
        <v>9.6352374397797664</v>
      </c>
      <c r="IM27" s="148">
        <v>117.72418087289786</v>
      </c>
      <c r="IN27" s="137">
        <v>101.95894411583429</v>
      </c>
      <c r="IO27" s="388">
        <v>7.2411296162201294E-2</v>
      </c>
      <c r="IP27" s="388">
        <v>6.4766839378238406E-2</v>
      </c>
      <c r="IQ27" s="388">
        <v>0.89285714285714302</v>
      </c>
      <c r="IR27" s="388">
        <v>1.2987012987013</v>
      </c>
      <c r="IS27" s="146">
        <v>73.214285714285694</v>
      </c>
      <c r="IT27" s="146">
        <v>84.415584415584405</v>
      </c>
      <c r="IU27" s="146">
        <v>8.1100651701665498</v>
      </c>
      <c r="IV27" s="146">
        <v>4.9870466321243496</v>
      </c>
      <c r="IW27" s="146">
        <v>10.812356979404999</v>
      </c>
      <c r="IX27" s="146">
        <v>11.3784961859789</v>
      </c>
      <c r="IY27" s="341">
        <v>4</v>
      </c>
      <c r="IZ27" s="369">
        <v>0.26525198938992001</v>
      </c>
      <c r="JA27" s="369">
        <v>5</v>
      </c>
      <c r="JB27" s="369">
        <v>75</v>
      </c>
      <c r="JC27" s="369">
        <v>5.3050397877984103</v>
      </c>
      <c r="JD27" s="146">
        <v>8.4840142651567305</v>
      </c>
    </row>
    <row r="28" spans="1:264" ht="18" customHeight="1">
      <c r="A28" s="280"/>
      <c r="B28" s="281" t="s">
        <v>87</v>
      </c>
      <c r="C28" s="281" t="s">
        <v>87</v>
      </c>
      <c r="D28" s="282" t="s">
        <v>1765</v>
      </c>
      <c r="E28" s="283" t="s">
        <v>1267</v>
      </c>
      <c r="F28" s="282" t="s">
        <v>120</v>
      </c>
      <c r="G28" s="283" t="s">
        <v>1</v>
      </c>
      <c r="H28" s="284" t="s">
        <v>87</v>
      </c>
      <c r="I28" s="284" t="s">
        <v>87</v>
      </c>
      <c r="J28" s="284" t="s">
        <v>87</v>
      </c>
      <c r="K28" s="284" t="s">
        <v>87</v>
      </c>
      <c r="L28" s="284" t="s">
        <v>87</v>
      </c>
      <c r="M28" s="285">
        <v>291789</v>
      </c>
      <c r="N28" s="284" t="s">
        <v>87</v>
      </c>
      <c r="O28" s="284" t="s">
        <v>87</v>
      </c>
      <c r="P28" s="284" t="s">
        <v>87</v>
      </c>
      <c r="Q28" s="284" t="s">
        <v>87</v>
      </c>
      <c r="R28" s="286">
        <v>124.36314892914051</v>
      </c>
      <c r="S28" s="286">
        <v>117.08482415977875</v>
      </c>
      <c r="T28" s="287">
        <v>657.05960497105298</v>
      </c>
      <c r="U28" s="287">
        <v>370.19484979718118</v>
      </c>
      <c r="V28" s="286">
        <v>9.860557768924302</v>
      </c>
      <c r="W28" s="286">
        <v>11.329681274900398</v>
      </c>
      <c r="X28" s="286">
        <v>21.1902390438247</v>
      </c>
      <c r="Y28" s="284" t="s">
        <v>87</v>
      </c>
      <c r="Z28" s="284" t="s">
        <v>87</v>
      </c>
      <c r="AA28" s="284" t="s">
        <v>87</v>
      </c>
      <c r="AB28" s="284" t="s">
        <v>87</v>
      </c>
      <c r="AC28" s="284" t="s">
        <v>87</v>
      </c>
      <c r="AD28" s="284" t="s">
        <v>87</v>
      </c>
      <c r="AE28" s="284" t="s">
        <v>87</v>
      </c>
      <c r="AF28" s="284" t="s">
        <v>87</v>
      </c>
      <c r="AG28" s="284" t="s">
        <v>87</v>
      </c>
      <c r="AH28" s="284" t="s">
        <v>87</v>
      </c>
      <c r="AI28" s="284" t="s">
        <v>87</v>
      </c>
      <c r="AJ28" s="284" t="s">
        <v>87</v>
      </c>
      <c r="AK28" s="284" t="s">
        <v>87</v>
      </c>
      <c r="AL28" s="284" t="s">
        <v>87</v>
      </c>
      <c r="AM28" s="284" t="s">
        <v>87</v>
      </c>
      <c r="AN28" s="284" t="s">
        <v>87</v>
      </c>
      <c r="AO28" s="284" t="s">
        <v>87</v>
      </c>
      <c r="AP28" s="284" t="s">
        <v>87</v>
      </c>
      <c r="AQ28" s="284" t="s">
        <v>87</v>
      </c>
      <c r="AR28" s="284" t="s">
        <v>87</v>
      </c>
      <c r="AS28" s="284" t="s">
        <v>87</v>
      </c>
      <c r="AT28" s="284" t="s">
        <v>87</v>
      </c>
      <c r="AU28" s="284" t="s">
        <v>87</v>
      </c>
      <c r="AV28" s="284" t="s">
        <v>87</v>
      </c>
      <c r="AW28" s="288" t="s">
        <v>87</v>
      </c>
      <c r="AX28" s="288" t="s">
        <v>87</v>
      </c>
      <c r="AY28" s="288" t="s">
        <v>87</v>
      </c>
      <c r="AZ28" s="288" t="s">
        <v>87</v>
      </c>
      <c r="BA28" s="288" t="s">
        <v>87</v>
      </c>
      <c r="BB28" s="287">
        <v>48</v>
      </c>
      <c r="BC28" s="287">
        <v>67</v>
      </c>
      <c r="BD28" s="289" t="s">
        <v>88</v>
      </c>
      <c r="BE28" s="289" t="s">
        <v>88</v>
      </c>
      <c r="BF28" s="289" t="s">
        <v>88</v>
      </c>
      <c r="BG28" s="287">
        <v>75</v>
      </c>
      <c r="BH28" s="286">
        <v>25.703504929932247</v>
      </c>
      <c r="BI28" s="287">
        <v>451</v>
      </c>
      <c r="BJ28" s="286">
        <v>154.56374297865923</v>
      </c>
      <c r="BK28" s="287">
        <v>19</v>
      </c>
      <c r="BL28" s="286">
        <v>6.5115545822495022</v>
      </c>
      <c r="BM28" s="287">
        <v>73</v>
      </c>
      <c r="BN28" s="290">
        <v>25.018078131800717</v>
      </c>
      <c r="BO28" s="291">
        <v>286</v>
      </c>
      <c r="BP28" s="290">
        <v>98.016032132808292</v>
      </c>
      <c r="BQ28" s="287">
        <v>0</v>
      </c>
      <c r="BR28" s="290">
        <v>0</v>
      </c>
      <c r="BS28" s="287">
        <v>18</v>
      </c>
      <c r="BT28" s="290">
        <v>6.1688411831837389</v>
      </c>
      <c r="BU28" s="287">
        <v>0</v>
      </c>
      <c r="BV28" s="290">
        <v>0</v>
      </c>
      <c r="BW28" s="287">
        <v>46</v>
      </c>
      <c r="BX28" s="290">
        <v>15.76481635702511</v>
      </c>
      <c r="BY28" s="287">
        <v>44</v>
      </c>
      <c r="BZ28" s="290">
        <v>15.079389558893583</v>
      </c>
      <c r="CA28" s="287">
        <v>864</v>
      </c>
      <c r="CB28" s="290">
        <v>296.10437679281944</v>
      </c>
      <c r="CC28" s="292">
        <v>448</v>
      </c>
      <c r="CD28" s="293">
        <v>153.53560278146193</v>
      </c>
      <c r="CE28" s="287">
        <v>39</v>
      </c>
      <c r="CF28" s="290">
        <v>13.365822563564768</v>
      </c>
      <c r="CG28" s="287">
        <v>419</v>
      </c>
      <c r="CH28" s="290">
        <v>143.59691420855481</v>
      </c>
      <c r="CI28" s="287">
        <v>1177</v>
      </c>
      <c r="CJ28" s="290">
        <v>403.37367070040341</v>
      </c>
      <c r="CK28" s="287">
        <v>365</v>
      </c>
      <c r="CL28" s="290">
        <v>125.09039065900359</v>
      </c>
      <c r="CM28" s="287">
        <v>608</v>
      </c>
      <c r="CN28" s="294">
        <v>208.36974663198407</v>
      </c>
      <c r="CO28" s="287">
        <v>170</v>
      </c>
      <c r="CP28" s="290">
        <v>58.261277841179755</v>
      </c>
      <c r="CQ28" s="287">
        <v>0</v>
      </c>
      <c r="CR28" s="290">
        <v>0</v>
      </c>
      <c r="CS28" s="287">
        <v>15</v>
      </c>
      <c r="CT28" s="290">
        <v>5.1407009859864488</v>
      </c>
      <c r="CU28" s="287">
        <v>156</v>
      </c>
      <c r="CV28" s="290">
        <v>53.463290254259071</v>
      </c>
      <c r="CW28" s="287">
        <v>821</v>
      </c>
      <c r="CX28" s="290">
        <v>281.36770063299161</v>
      </c>
      <c r="CY28" s="287">
        <v>336</v>
      </c>
      <c r="CZ28" s="290">
        <v>115.15170208609645</v>
      </c>
      <c r="DA28" s="287">
        <v>29</v>
      </c>
      <c r="DB28" s="290">
        <v>9.9386885729071341</v>
      </c>
      <c r="DC28" s="287">
        <v>0</v>
      </c>
      <c r="DD28" s="287">
        <v>564</v>
      </c>
      <c r="DE28" s="287">
        <v>1110</v>
      </c>
      <c r="DF28" s="287">
        <v>8214</v>
      </c>
      <c r="DG28" s="287">
        <v>0</v>
      </c>
      <c r="DH28" s="287">
        <v>586</v>
      </c>
      <c r="DI28" s="287">
        <v>364</v>
      </c>
      <c r="DJ28" s="287">
        <v>0</v>
      </c>
      <c r="DK28" s="287">
        <v>0</v>
      </c>
      <c r="DL28" s="287">
        <v>0</v>
      </c>
      <c r="DM28" s="287">
        <v>0</v>
      </c>
      <c r="DN28" s="287">
        <v>533</v>
      </c>
      <c r="DO28" s="287">
        <v>0</v>
      </c>
      <c r="DP28" s="287">
        <v>0</v>
      </c>
      <c r="DQ28" s="287">
        <v>0</v>
      </c>
      <c r="DR28" s="287">
        <v>0</v>
      </c>
      <c r="DS28" s="287">
        <v>0</v>
      </c>
      <c r="DT28" s="287">
        <v>0</v>
      </c>
      <c r="DU28" s="287">
        <v>21252</v>
      </c>
      <c r="DV28" s="287">
        <v>4635</v>
      </c>
      <c r="DW28" s="287">
        <v>542</v>
      </c>
      <c r="DX28" s="287">
        <v>643</v>
      </c>
      <c r="DY28" s="287">
        <v>594</v>
      </c>
      <c r="DZ28" s="287">
        <v>2444</v>
      </c>
      <c r="EA28" s="287">
        <v>11727</v>
      </c>
      <c r="EB28" s="290">
        <v>30.314658480429799</v>
      </c>
      <c r="EC28" s="287">
        <v>122</v>
      </c>
      <c r="ED28" s="287">
        <v>4012</v>
      </c>
      <c r="EE28" s="287">
        <v>1195</v>
      </c>
      <c r="EF28" s="290">
        <v>29.785643070787636</v>
      </c>
      <c r="EG28" s="287">
        <v>236</v>
      </c>
      <c r="EH28" s="287">
        <v>116</v>
      </c>
      <c r="EI28" s="287">
        <v>31</v>
      </c>
      <c r="EJ28" s="287">
        <v>19</v>
      </c>
      <c r="EK28" s="287">
        <v>391</v>
      </c>
      <c r="EL28" s="287">
        <v>4</v>
      </c>
      <c r="EM28" s="287">
        <v>35</v>
      </c>
      <c r="EN28" s="287">
        <v>16</v>
      </c>
      <c r="EO28" s="287">
        <v>23</v>
      </c>
      <c r="EP28" s="287">
        <v>9</v>
      </c>
      <c r="EQ28" s="287">
        <v>17</v>
      </c>
      <c r="ER28" s="287">
        <v>0</v>
      </c>
      <c r="ES28" s="287">
        <v>2</v>
      </c>
      <c r="ET28" s="287">
        <v>0</v>
      </c>
      <c r="EU28" s="287">
        <v>2</v>
      </c>
      <c r="EV28" s="287">
        <v>4381</v>
      </c>
      <c r="EW28" s="287">
        <v>0</v>
      </c>
      <c r="EX28" s="287">
        <v>123</v>
      </c>
      <c r="EY28" s="287">
        <v>771</v>
      </c>
      <c r="EZ28" s="287">
        <v>7</v>
      </c>
      <c r="FA28" s="287">
        <v>36</v>
      </c>
      <c r="FB28" s="287">
        <v>3</v>
      </c>
      <c r="FC28" s="287">
        <v>3</v>
      </c>
      <c r="FD28" s="287">
        <v>4</v>
      </c>
      <c r="FE28" s="287">
        <v>0</v>
      </c>
      <c r="FF28" s="287">
        <v>3</v>
      </c>
      <c r="FG28" s="287">
        <v>294</v>
      </c>
      <c r="FH28" s="287">
        <v>410</v>
      </c>
      <c r="FI28" s="287">
        <v>352</v>
      </c>
      <c r="FJ28" s="287">
        <v>1612</v>
      </c>
      <c r="FK28" s="291">
        <v>21</v>
      </c>
      <c r="FL28" s="290">
        <v>7.1969813803810281</v>
      </c>
      <c r="FM28" s="291">
        <v>6</v>
      </c>
      <c r="FN28" s="290">
        <v>2.0562803943945798</v>
      </c>
      <c r="FO28" s="291">
        <v>3</v>
      </c>
      <c r="FP28" s="290">
        <v>1.0281401971972899</v>
      </c>
      <c r="FQ28" s="283">
        <v>3</v>
      </c>
      <c r="FR28" s="294">
        <v>1.0281401971972899</v>
      </c>
      <c r="FS28" s="283">
        <v>1</v>
      </c>
      <c r="FT28" s="294">
        <v>0.34271339906576326</v>
      </c>
      <c r="FU28" s="291">
        <v>24</v>
      </c>
      <c r="FV28" s="290">
        <v>8.2251215775783191</v>
      </c>
      <c r="FW28" s="295">
        <v>1</v>
      </c>
      <c r="FX28" s="295">
        <v>0</v>
      </c>
      <c r="FY28" s="295">
        <v>1</v>
      </c>
      <c r="FZ28" s="295">
        <v>0</v>
      </c>
      <c r="GA28" s="295">
        <v>0</v>
      </c>
      <c r="GB28" s="287">
        <v>10225</v>
      </c>
      <c r="GC28" s="287">
        <v>1595</v>
      </c>
      <c r="GD28" s="287">
        <v>4106</v>
      </c>
      <c r="GE28" s="287">
        <v>49</v>
      </c>
      <c r="GF28" s="287">
        <v>56</v>
      </c>
      <c r="GG28" s="290">
        <v>347.2</v>
      </c>
      <c r="GH28" s="290">
        <v>584.29999999999995</v>
      </c>
      <c r="GI28" s="290">
        <v>36.5</v>
      </c>
      <c r="GJ28" s="290">
        <v>8</v>
      </c>
      <c r="GK28" s="290">
        <v>4</v>
      </c>
      <c r="GL28" s="290">
        <v>7</v>
      </c>
      <c r="GM28" s="290">
        <v>11</v>
      </c>
      <c r="GN28" s="290">
        <v>8</v>
      </c>
      <c r="GO28" s="290">
        <v>3</v>
      </c>
      <c r="GP28" s="290">
        <v>18</v>
      </c>
      <c r="GQ28" s="290">
        <v>2</v>
      </c>
      <c r="GR28" s="290">
        <v>2</v>
      </c>
      <c r="GS28" s="290">
        <v>0</v>
      </c>
      <c r="GT28" s="290">
        <v>39</v>
      </c>
      <c r="GU28" s="290">
        <v>0</v>
      </c>
      <c r="GV28" s="290">
        <v>2</v>
      </c>
      <c r="GW28" s="290">
        <v>0</v>
      </c>
      <c r="GX28" s="290">
        <v>0</v>
      </c>
      <c r="GY28" s="290">
        <v>1</v>
      </c>
      <c r="GZ28" s="290">
        <v>2</v>
      </c>
      <c r="HA28" s="290">
        <v>0</v>
      </c>
      <c r="HB28" s="290">
        <v>0</v>
      </c>
      <c r="HC28" s="290">
        <v>1</v>
      </c>
      <c r="HD28" s="290">
        <v>1</v>
      </c>
      <c r="HE28" s="290">
        <v>0</v>
      </c>
      <c r="HF28" s="290">
        <v>1</v>
      </c>
      <c r="HG28" s="290">
        <v>3</v>
      </c>
      <c r="HH28" s="290">
        <v>3</v>
      </c>
      <c r="HI28" s="290">
        <v>2.2000000000000002</v>
      </c>
      <c r="HJ28" s="134">
        <v>0.68542679813152652</v>
      </c>
      <c r="HK28" s="134">
        <v>9.5959751738413708</v>
      </c>
      <c r="HL28" s="134">
        <v>35.350887113633483</v>
      </c>
      <c r="HM28" s="146">
        <v>116.421098261487</v>
      </c>
      <c r="HN28" s="146">
        <v>99.347776535668402</v>
      </c>
      <c r="HO28" s="368">
        <v>6.06980273141123E-2</v>
      </c>
      <c r="HP28" s="368">
        <v>3.0508733124856999E-2</v>
      </c>
      <c r="HQ28" s="368">
        <v>5.4545454545454497</v>
      </c>
      <c r="HR28" s="368">
        <v>3.5714285714285698</v>
      </c>
      <c r="HS28" s="134">
        <v>81.818181818181799</v>
      </c>
      <c r="HT28" s="134">
        <v>93.75</v>
      </c>
      <c r="HU28" s="134">
        <v>1.11279716742539</v>
      </c>
      <c r="HV28" s="134">
        <v>0.854244527495996</v>
      </c>
      <c r="HW28" s="134">
        <v>9.5350846871759405</v>
      </c>
      <c r="HX28" s="134">
        <v>11.743963567938501</v>
      </c>
      <c r="HY28" s="146">
        <v>150.77611332009351</v>
      </c>
      <c r="HZ28" s="146">
        <v>132.806771817374</v>
      </c>
      <c r="IA28" s="386">
        <v>29</v>
      </c>
      <c r="IB28" s="386">
        <v>29</v>
      </c>
      <c r="IC28" s="369">
        <v>0.19007668611129316</v>
      </c>
      <c r="ID28" s="369">
        <v>0.13040741073837575</v>
      </c>
      <c r="IE28" s="369">
        <v>2.1044992743105952</v>
      </c>
      <c r="IF28" s="369">
        <v>2.3144453312051079</v>
      </c>
      <c r="IG28" s="146">
        <v>74.528301886792448</v>
      </c>
      <c r="IH28" s="146">
        <v>76.775738228252195</v>
      </c>
      <c r="II28" s="146">
        <v>9.0319197745297242</v>
      </c>
      <c r="IJ28" s="146">
        <v>5.6344995053512008</v>
      </c>
      <c r="IK28" s="146">
        <v>12.939854821984101</v>
      </c>
      <c r="IL28" s="146">
        <v>17.5582296295125</v>
      </c>
      <c r="IM28" s="148">
        <v>138.95892331712574</v>
      </c>
      <c r="IN28" s="137">
        <v>125.33140004206641</v>
      </c>
      <c r="IO28" s="369">
        <v>0.13359366971534301</v>
      </c>
      <c r="IP28" s="369">
        <v>3.2428050263477899E-2</v>
      </c>
      <c r="IQ28" s="369">
        <v>1.01246105919003</v>
      </c>
      <c r="IR28" s="369">
        <v>0.32948929159802298</v>
      </c>
      <c r="IS28" s="146">
        <v>76.012461059190002</v>
      </c>
      <c r="IT28" s="146">
        <v>85.337726523887994</v>
      </c>
      <c r="IU28" s="146">
        <v>13.194943993423101</v>
      </c>
      <c r="IV28" s="146">
        <v>9.8419132549655508</v>
      </c>
      <c r="IW28" s="146">
        <v>20.9530765937083</v>
      </c>
      <c r="IX28" s="146">
        <v>22.1280814818153</v>
      </c>
      <c r="IY28" s="341">
        <v>30</v>
      </c>
      <c r="IZ28" s="369">
        <v>0.30750307503074997</v>
      </c>
      <c r="JA28" s="369">
        <v>5.2083333333333304</v>
      </c>
      <c r="JB28" s="369">
        <v>93.9236111111111</v>
      </c>
      <c r="JC28" s="369">
        <v>5.9040590405904103</v>
      </c>
      <c r="JD28" s="146">
        <v>11.911576350785101</v>
      </c>
    </row>
    <row r="29" spans="1:264" ht="18" customHeight="1">
      <c r="A29" s="280"/>
      <c r="B29" s="281" t="s">
        <v>87</v>
      </c>
      <c r="C29" s="281" t="s">
        <v>87</v>
      </c>
      <c r="D29" s="282" t="s">
        <v>1766</v>
      </c>
      <c r="E29" s="283" t="s">
        <v>1268</v>
      </c>
      <c r="F29" s="282" t="s">
        <v>120</v>
      </c>
      <c r="G29" s="283" t="s">
        <v>1</v>
      </c>
      <c r="H29" s="284" t="s">
        <v>87</v>
      </c>
      <c r="I29" s="284" t="s">
        <v>87</v>
      </c>
      <c r="J29" s="284" t="s">
        <v>87</v>
      </c>
      <c r="K29" s="284" t="s">
        <v>87</v>
      </c>
      <c r="L29" s="284" t="s">
        <v>87</v>
      </c>
      <c r="M29" s="285">
        <v>323447</v>
      </c>
      <c r="N29" s="284" t="s">
        <v>87</v>
      </c>
      <c r="O29" s="284" t="s">
        <v>87</v>
      </c>
      <c r="P29" s="284" t="s">
        <v>87</v>
      </c>
      <c r="Q29" s="284" t="s">
        <v>87</v>
      </c>
      <c r="R29" s="286">
        <v>111.40363354147745</v>
      </c>
      <c r="S29" s="286">
        <v>105.90465905770301</v>
      </c>
      <c r="T29" s="287">
        <v>330.53080527863631</v>
      </c>
      <c r="U29" s="287">
        <v>125.72634946934204</v>
      </c>
      <c r="V29" s="286">
        <v>11.655722326454034</v>
      </c>
      <c r="W29" s="286">
        <v>9.6622889305816138</v>
      </c>
      <c r="X29" s="286">
        <v>21.318011257035646</v>
      </c>
      <c r="Y29" s="284" t="s">
        <v>87</v>
      </c>
      <c r="Z29" s="284" t="s">
        <v>87</v>
      </c>
      <c r="AA29" s="284" t="s">
        <v>87</v>
      </c>
      <c r="AB29" s="284" t="s">
        <v>87</v>
      </c>
      <c r="AC29" s="284" t="s">
        <v>87</v>
      </c>
      <c r="AD29" s="284" t="s">
        <v>87</v>
      </c>
      <c r="AE29" s="284" t="s">
        <v>87</v>
      </c>
      <c r="AF29" s="284" t="s">
        <v>87</v>
      </c>
      <c r="AG29" s="284" t="s">
        <v>87</v>
      </c>
      <c r="AH29" s="284" t="s">
        <v>87</v>
      </c>
      <c r="AI29" s="284" t="s">
        <v>87</v>
      </c>
      <c r="AJ29" s="284" t="s">
        <v>87</v>
      </c>
      <c r="AK29" s="284" t="s">
        <v>87</v>
      </c>
      <c r="AL29" s="284" t="s">
        <v>87</v>
      </c>
      <c r="AM29" s="284" t="s">
        <v>87</v>
      </c>
      <c r="AN29" s="284" t="s">
        <v>87</v>
      </c>
      <c r="AO29" s="284" t="s">
        <v>87</v>
      </c>
      <c r="AP29" s="284" t="s">
        <v>87</v>
      </c>
      <c r="AQ29" s="284" t="s">
        <v>87</v>
      </c>
      <c r="AR29" s="284" t="s">
        <v>87</v>
      </c>
      <c r="AS29" s="284" t="s">
        <v>87</v>
      </c>
      <c r="AT29" s="284" t="s">
        <v>87</v>
      </c>
      <c r="AU29" s="284" t="s">
        <v>87</v>
      </c>
      <c r="AV29" s="284" t="s">
        <v>87</v>
      </c>
      <c r="AW29" s="288" t="s">
        <v>87</v>
      </c>
      <c r="AX29" s="288" t="s">
        <v>87</v>
      </c>
      <c r="AY29" s="288" t="s">
        <v>87</v>
      </c>
      <c r="AZ29" s="288" t="s">
        <v>87</v>
      </c>
      <c r="BA29" s="288" t="s">
        <v>87</v>
      </c>
      <c r="BB29" s="287">
        <v>39</v>
      </c>
      <c r="BC29" s="287">
        <v>73</v>
      </c>
      <c r="BD29" s="289" t="s">
        <v>88</v>
      </c>
      <c r="BE29" s="289" t="s">
        <v>88</v>
      </c>
      <c r="BF29" s="289" t="s">
        <v>88</v>
      </c>
      <c r="BG29" s="287">
        <v>100</v>
      </c>
      <c r="BH29" s="286">
        <v>30.916966303598429</v>
      </c>
      <c r="BI29" s="287">
        <v>514</v>
      </c>
      <c r="BJ29" s="286">
        <v>158.91320680049591</v>
      </c>
      <c r="BK29" s="287">
        <v>14</v>
      </c>
      <c r="BL29" s="286">
        <v>4.3283752825037798</v>
      </c>
      <c r="BM29" s="287">
        <v>13</v>
      </c>
      <c r="BN29" s="290">
        <v>4.0192056194677948</v>
      </c>
      <c r="BO29" s="291">
        <v>166</v>
      </c>
      <c r="BP29" s="290">
        <v>51.322164063973389</v>
      </c>
      <c r="BQ29" s="287">
        <v>0</v>
      </c>
      <c r="BR29" s="290">
        <v>0</v>
      </c>
      <c r="BS29" s="287">
        <v>56</v>
      </c>
      <c r="BT29" s="290">
        <v>17.313501130015119</v>
      </c>
      <c r="BU29" s="287">
        <v>0</v>
      </c>
      <c r="BV29" s="290">
        <v>0</v>
      </c>
      <c r="BW29" s="287">
        <v>30</v>
      </c>
      <c r="BX29" s="290">
        <v>9.2750898910795279</v>
      </c>
      <c r="BY29" s="287">
        <v>0</v>
      </c>
      <c r="BZ29" s="290">
        <v>0</v>
      </c>
      <c r="CA29" s="287">
        <v>773</v>
      </c>
      <c r="CB29" s="290">
        <v>238.98814952681585</v>
      </c>
      <c r="CC29" s="292">
        <v>0</v>
      </c>
      <c r="CD29" s="293">
        <v>0</v>
      </c>
      <c r="CE29" s="287">
        <v>3</v>
      </c>
      <c r="CF29" s="290">
        <v>0.92750898910795276</v>
      </c>
      <c r="CG29" s="287">
        <v>335</v>
      </c>
      <c r="CH29" s="290">
        <v>103.57183711705474</v>
      </c>
      <c r="CI29" s="287">
        <v>683</v>
      </c>
      <c r="CJ29" s="290">
        <v>211.16287985357727</v>
      </c>
      <c r="CK29" s="287">
        <v>404</v>
      </c>
      <c r="CL29" s="290">
        <v>124.90454386653764</v>
      </c>
      <c r="CM29" s="287">
        <v>1786</v>
      </c>
      <c r="CN29" s="294">
        <v>552.17701818226794</v>
      </c>
      <c r="CO29" s="287">
        <v>121</v>
      </c>
      <c r="CP29" s="290">
        <v>37.409529227354092</v>
      </c>
      <c r="CQ29" s="287">
        <v>6</v>
      </c>
      <c r="CR29" s="290">
        <v>1.8550179782159055</v>
      </c>
      <c r="CS29" s="287">
        <v>0</v>
      </c>
      <c r="CT29" s="290">
        <v>0</v>
      </c>
      <c r="CU29" s="287">
        <v>280</v>
      </c>
      <c r="CV29" s="290">
        <v>86.567505650075589</v>
      </c>
      <c r="CW29" s="287">
        <v>907</v>
      </c>
      <c r="CX29" s="290">
        <v>280.41688437363774</v>
      </c>
      <c r="CY29" s="287">
        <v>907</v>
      </c>
      <c r="CZ29" s="290">
        <v>280.41688437363774</v>
      </c>
      <c r="DA29" s="292">
        <v>0</v>
      </c>
      <c r="DB29" s="293">
        <v>0</v>
      </c>
      <c r="DC29" s="287">
        <v>0</v>
      </c>
      <c r="DD29" s="287">
        <v>0</v>
      </c>
      <c r="DE29" s="287">
        <v>0</v>
      </c>
      <c r="DF29" s="287">
        <v>0</v>
      </c>
      <c r="DG29" s="287">
        <v>0</v>
      </c>
      <c r="DH29" s="287">
        <v>0</v>
      </c>
      <c r="DI29" s="287">
        <v>0</v>
      </c>
      <c r="DJ29" s="287">
        <v>0</v>
      </c>
      <c r="DK29" s="287">
        <v>0</v>
      </c>
      <c r="DL29" s="287">
        <v>0</v>
      </c>
      <c r="DM29" s="287">
        <v>0</v>
      </c>
      <c r="DN29" s="287">
        <v>0</v>
      </c>
      <c r="DO29" s="287">
        <v>0</v>
      </c>
      <c r="DP29" s="287">
        <v>0</v>
      </c>
      <c r="DQ29" s="287">
        <v>0</v>
      </c>
      <c r="DR29" s="287">
        <v>0</v>
      </c>
      <c r="DS29" s="287">
        <v>0</v>
      </c>
      <c r="DT29" s="287">
        <v>0</v>
      </c>
      <c r="DU29" s="287">
        <v>0</v>
      </c>
      <c r="DV29" s="287">
        <v>0</v>
      </c>
      <c r="DW29" s="287">
        <v>0</v>
      </c>
      <c r="DX29" s="287">
        <v>0</v>
      </c>
      <c r="DY29" s="287">
        <v>0</v>
      </c>
      <c r="DZ29" s="287">
        <v>0</v>
      </c>
      <c r="EA29" s="287">
        <v>0</v>
      </c>
      <c r="EB29" s="290">
        <v>0</v>
      </c>
      <c r="EC29" s="287">
        <v>0</v>
      </c>
      <c r="ED29" s="287">
        <v>0</v>
      </c>
      <c r="EE29" s="287">
        <v>0</v>
      </c>
      <c r="EF29" s="290">
        <v>0</v>
      </c>
      <c r="EG29" s="287">
        <v>0</v>
      </c>
      <c r="EH29" s="287">
        <v>0</v>
      </c>
      <c r="EI29" s="287">
        <v>0</v>
      </c>
      <c r="EJ29" s="287">
        <v>0</v>
      </c>
      <c r="EK29" s="287">
        <v>0</v>
      </c>
      <c r="EL29" s="287">
        <v>0</v>
      </c>
      <c r="EM29" s="287">
        <v>0</v>
      </c>
      <c r="EN29" s="287">
        <v>0</v>
      </c>
      <c r="EO29" s="287">
        <v>0</v>
      </c>
      <c r="EP29" s="287">
        <v>0</v>
      </c>
      <c r="EQ29" s="287">
        <v>0</v>
      </c>
      <c r="ER29" s="287">
        <v>0</v>
      </c>
      <c r="ES29" s="287">
        <v>0</v>
      </c>
      <c r="ET29" s="287">
        <v>0</v>
      </c>
      <c r="EU29" s="287">
        <v>0</v>
      </c>
      <c r="EV29" s="287">
        <v>0</v>
      </c>
      <c r="EW29" s="287">
        <v>0</v>
      </c>
      <c r="EX29" s="287">
        <v>0</v>
      </c>
      <c r="EY29" s="287">
        <v>0</v>
      </c>
      <c r="EZ29" s="287">
        <v>0</v>
      </c>
      <c r="FA29" s="287">
        <v>0</v>
      </c>
      <c r="FB29" s="287">
        <v>0</v>
      </c>
      <c r="FC29" s="287">
        <v>0</v>
      </c>
      <c r="FD29" s="287">
        <v>0</v>
      </c>
      <c r="FE29" s="287">
        <v>0</v>
      </c>
      <c r="FF29" s="287">
        <v>0</v>
      </c>
      <c r="FG29" s="287">
        <v>0</v>
      </c>
      <c r="FH29" s="287">
        <v>0</v>
      </c>
      <c r="FI29" s="287">
        <v>0</v>
      </c>
      <c r="FJ29" s="287">
        <v>0</v>
      </c>
      <c r="FK29" s="291">
        <v>5</v>
      </c>
      <c r="FL29" s="290">
        <v>1.5458483151799212</v>
      </c>
      <c r="FM29" s="291">
        <v>4</v>
      </c>
      <c r="FN29" s="290">
        <v>1.236678652143937</v>
      </c>
      <c r="FO29" s="297">
        <v>0</v>
      </c>
      <c r="FP29" s="293">
        <v>0</v>
      </c>
      <c r="FQ29" s="283">
        <v>0</v>
      </c>
      <c r="FR29" s="294">
        <v>0</v>
      </c>
      <c r="FS29" s="283">
        <v>0</v>
      </c>
      <c r="FT29" s="294">
        <v>0</v>
      </c>
      <c r="FU29" s="297">
        <v>0</v>
      </c>
      <c r="FV29" s="293">
        <v>0</v>
      </c>
      <c r="FW29" s="295">
        <v>0</v>
      </c>
      <c r="FX29" s="295">
        <v>0</v>
      </c>
      <c r="FY29" s="295">
        <v>0</v>
      </c>
      <c r="FZ29" s="295">
        <v>0</v>
      </c>
      <c r="GA29" s="295">
        <v>0</v>
      </c>
      <c r="GB29" s="287">
        <v>0</v>
      </c>
      <c r="GC29" s="287">
        <v>0</v>
      </c>
      <c r="GD29" s="287">
        <v>0</v>
      </c>
      <c r="GE29" s="287">
        <v>0</v>
      </c>
      <c r="GF29" s="287">
        <v>0</v>
      </c>
      <c r="GG29" s="290">
        <v>0</v>
      </c>
      <c r="GH29" s="290">
        <v>0</v>
      </c>
      <c r="GI29" s="290">
        <v>0</v>
      </c>
      <c r="GJ29" s="290">
        <v>0</v>
      </c>
      <c r="GK29" s="290">
        <v>0</v>
      </c>
      <c r="GL29" s="290">
        <v>0</v>
      </c>
      <c r="GM29" s="290">
        <v>0</v>
      </c>
      <c r="GN29" s="290">
        <v>0</v>
      </c>
      <c r="GO29" s="290">
        <v>0</v>
      </c>
      <c r="GP29" s="290">
        <v>0</v>
      </c>
      <c r="GQ29" s="290">
        <v>0</v>
      </c>
      <c r="GR29" s="290">
        <v>0</v>
      </c>
      <c r="GS29" s="290">
        <v>0</v>
      </c>
      <c r="GT29" s="290">
        <v>0</v>
      </c>
      <c r="GU29" s="290">
        <v>0</v>
      </c>
      <c r="GV29" s="290">
        <v>0</v>
      </c>
      <c r="GW29" s="290">
        <v>0</v>
      </c>
      <c r="GX29" s="290">
        <v>0</v>
      </c>
      <c r="GY29" s="290">
        <v>0</v>
      </c>
      <c r="GZ29" s="290">
        <v>0</v>
      </c>
      <c r="HA29" s="290">
        <v>0</v>
      </c>
      <c r="HB29" s="290">
        <v>0</v>
      </c>
      <c r="HC29" s="290">
        <v>0</v>
      </c>
      <c r="HD29" s="290">
        <v>0</v>
      </c>
      <c r="HE29" s="290">
        <v>0</v>
      </c>
      <c r="HF29" s="290">
        <v>0</v>
      </c>
      <c r="HG29" s="290">
        <v>0</v>
      </c>
      <c r="HH29" s="290">
        <v>0</v>
      </c>
      <c r="HI29" s="290">
        <v>0</v>
      </c>
      <c r="HJ29" s="134">
        <v>0.61833932607196851</v>
      </c>
      <c r="HK29" s="134">
        <v>4.0192056194677948</v>
      </c>
      <c r="HL29" s="134">
        <v>52.435174850902932</v>
      </c>
      <c r="HM29" s="146">
        <v>107.307465295821</v>
      </c>
      <c r="HN29" s="146">
        <v>95.320814763165203</v>
      </c>
      <c r="HO29" s="368">
        <v>2.4768824306472901E-2</v>
      </c>
      <c r="HP29" s="368">
        <v>6.0968174612852097E-3</v>
      </c>
      <c r="HQ29" s="368">
        <v>1.14942528735632</v>
      </c>
      <c r="HR29" s="368">
        <v>0.37593984962406002</v>
      </c>
      <c r="HS29" s="134">
        <v>85.440613026819904</v>
      </c>
      <c r="HT29" s="134">
        <v>89.097744360902297</v>
      </c>
      <c r="HU29" s="134">
        <v>2.1548877146631402</v>
      </c>
      <c r="HV29" s="134">
        <v>1.62175344470187</v>
      </c>
      <c r="HW29" s="134">
        <v>7.9699444058373903</v>
      </c>
      <c r="HX29" s="134">
        <v>12.1889619148753</v>
      </c>
      <c r="HY29" s="146">
        <v>127.56866715440731</v>
      </c>
      <c r="HZ29" s="146">
        <v>122.997771615319</v>
      </c>
      <c r="IA29" s="386">
        <v>27</v>
      </c>
      <c r="IB29" s="386">
        <v>37</v>
      </c>
      <c r="IC29" s="369">
        <v>0.23541721161391577</v>
      </c>
      <c r="ID29" s="369">
        <v>0.22544479649037291</v>
      </c>
      <c r="IE29" s="369">
        <v>2.0408163265306123</v>
      </c>
      <c r="IF29" s="369">
        <v>3.1732418524871351</v>
      </c>
      <c r="IG29" s="146">
        <v>75.510204081632651</v>
      </c>
      <c r="IH29" s="146">
        <v>78.21612349914237</v>
      </c>
      <c r="II29" s="146">
        <v>11.535443369081873</v>
      </c>
      <c r="IJ29" s="146">
        <v>7.104557640750671</v>
      </c>
      <c r="IK29" s="146">
        <v>7.444405837387075</v>
      </c>
      <c r="IL29" s="146">
        <v>12.629509514106132</v>
      </c>
      <c r="IM29" s="148">
        <v>105.4139011852387</v>
      </c>
      <c r="IN29" s="137">
        <v>98.172607006825672</v>
      </c>
      <c r="IO29" s="369">
        <v>9.1911764705882304E-2</v>
      </c>
      <c r="IP29" s="369">
        <v>2.50815149235014E-2</v>
      </c>
      <c r="IQ29" s="369">
        <v>1.08564535585042</v>
      </c>
      <c r="IR29" s="369">
        <v>0.53475935828876997</v>
      </c>
      <c r="IS29" s="146">
        <v>81.302774427020495</v>
      </c>
      <c r="IT29" s="146">
        <v>84.313725490196106</v>
      </c>
      <c r="IU29" s="146">
        <v>8.4660947712418295</v>
      </c>
      <c r="IV29" s="146">
        <v>4.6902432906947604</v>
      </c>
      <c r="IW29" s="146">
        <v>17.542318405828201</v>
      </c>
      <c r="IX29" s="146">
        <v>19.341066705541799</v>
      </c>
      <c r="IY29" s="341">
        <v>32</v>
      </c>
      <c r="IZ29" s="369">
        <v>0.389673648319532</v>
      </c>
      <c r="JA29" s="369">
        <v>7.2727272727272698</v>
      </c>
      <c r="JB29" s="369">
        <v>91.818181818181799</v>
      </c>
      <c r="JC29" s="369">
        <v>5.3580126643935699</v>
      </c>
      <c r="JD29" s="146">
        <v>9.0434233561978008</v>
      </c>
    </row>
    <row r="30" spans="1:264" ht="18" customHeight="1">
      <c r="A30" s="280"/>
      <c r="B30" s="281" t="s">
        <v>87</v>
      </c>
      <c r="C30" s="281" t="s">
        <v>87</v>
      </c>
      <c r="D30" s="282" t="s">
        <v>1767</v>
      </c>
      <c r="E30" s="283" t="s">
        <v>1269</v>
      </c>
      <c r="F30" s="282" t="s">
        <v>120</v>
      </c>
      <c r="G30" s="283" t="s">
        <v>1</v>
      </c>
      <c r="H30" s="284" t="s">
        <v>87</v>
      </c>
      <c r="I30" s="284" t="s">
        <v>87</v>
      </c>
      <c r="J30" s="284" t="s">
        <v>87</v>
      </c>
      <c r="K30" s="284" t="s">
        <v>87</v>
      </c>
      <c r="L30" s="284" t="s">
        <v>87</v>
      </c>
      <c r="M30" s="285">
        <v>310640</v>
      </c>
      <c r="N30" s="284" t="s">
        <v>87</v>
      </c>
      <c r="O30" s="284" t="s">
        <v>87</v>
      </c>
      <c r="P30" s="284" t="s">
        <v>87</v>
      </c>
      <c r="Q30" s="284" t="s">
        <v>87</v>
      </c>
      <c r="R30" s="286">
        <v>124.83668658225815</v>
      </c>
      <c r="S30" s="286">
        <v>121.49971205092831</v>
      </c>
      <c r="T30" s="287">
        <v>686.58827578618411</v>
      </c>
      <c r="U30" s="287">
        <v>458.66161075877562</v>
      </c>
      <c r="V30" s="286">
        <v>12.757100881488736</v>
      </c>
      <c r="W30" s="286">
        <v>8.7659157688540645</v>
      </c>
      <c r="X30" s="286">
        <v>21.523016650342804</v>
      </c>
      <c r="Y30" s="284" t="s">
        <v>87</v>
      </c>
      <c r="Z30" s="284" t="s">
        <v>87</v>
      </c>
      <c r="AA30" s="284" t="s">
        <v>87</v>
      </c>
      <c r="AB30" s="284" t="s">
        <v>87</v>
      </c>
      <c r="AC30" s="284" t="s">
        <v>87</v>
      </c>
      <c r="AD30" s="284" t="s">
        <v>87</v>
      </c>
      <c r="AE30" s="284" t="s">
        <v>87</v>
      </c>
      <c r="AF30" s="284" t="s">
        <v>87</v>
      </c>
      <c r="AG30" s="284" t="s">
        <v>87</v>
      </c>
      <c r="AH30" s="284" t="s">
        <v>87</v>
      </c>
      <c r="AI30" s="284" t="s">
        <v>87</v>
      </c>
      <c r="AJ30" s="284" t="s">
        <v>87</v>
      </c>
      <c r="AK30" s="284" t="s">
        <v>87</v>
      </c>
      <c r="AL30" s="284" t="s">
        <v>87</v>
      </c>
      <c r="AM30" s="284" t="s">
        <v>87</v>
      </c>
      <c r="AN30" s="284" t="s">
        <v>87</v>
      </c>
      <c r="AO30" s="284" t="s">
        <v>87</v>
      </c>
      <c r="AP30" s="284" t="s">
        <v>87</v>
      </c>
      <c r="AQ30" s="284" t="s">
        <v>87</v>
      </c>
      <c r="AR30" s="284" t="s">
        <v>87</v>
      </c>
      <c r="AS30" s="284" t="s">
        <v>87</v>
      </c>
      <c r="AT30" s="284" t="s">
        <v>87</v>
      </c>
      <c r="AU30" s="284" t="s">
        <v>87</v>
      </c>
      <c r="AV30" s="284" t="s">
        <v>87</v>
      </c>
      <c r="AW30" s="288" t="s">
        <v>87</v>
      </c>
      <c r="AX30" s="288" t="s">
        <v>87</v>
      </c>
      <c r="AY30" s="288" t="s">
        <v>87</v>
      </c>
      <c r="AZ30" s="288" t="s">
        <v>87</v>
      </c>
      <c r="BA30" s="288" t="s">
        <v>87</v>
      </c>
      <c r="BB30" s="287">
        <v>52</v>
      </c>
      <c r="BC30" s="287">
        <v>87</v>
      </c>
      <c r="BD30" s="289" t="s">
        <v>88</v>
      </c>
      <c r="BE30" s="289" t="s">
        <v>88</v>
      </c>
      <c r="BF30" s="289" t="s">
        <v>88</v>
      </c>
      <c r="BG30" s="287">
        <v>105</v>
      </c>
      <c r="BH30" s="286">
        <v>33.801184651043009</v>
      </c>
      <c r="BI30" s="287">
        <v>477</v>
      </c>
      <c r="BJ30" s="286">
        <v>153.55395312902394</v>
      </c>
      <c r="BK30" s="287">
        <v>23</v>
      </c>
      <c r="BL30" s="286">
        <v>7.4040690187998974</v>
      </c>
      <c r="BM30" s="287">
        <v>39</v>
      </c>
      <c r="BN30" s="290">
        <v>12.55472572753026</v>
      </c>
      <c r="BO30" s="291">
        <v>325</v>
      </c>
      <c r="BP30" s="290">
        <v>104.6227143960855</v>
      </c>
      <c r="BQ30" s="287">
        <v>0</v>
      </c>
      <c r="BR30" s="290">
        <v>0</v>
      </c>
      <c r="BS30" s="287">
        <v>78</v>
      </c>
      <c r="BT30" s="290">
        <v>25.109451455060519</v>
      </c>
      <c r="BU30" s="287">
        <v>0</v>
      </c>
      <c r="BV30" s="290">
        <v>0</v>
      </c>
      <c r="BW30" s="287">
        <v>75</v>
      </c>
      <c r="BX30" s="290">
        <v>24.143703322173579</v>
      </c>
      <c r="BY30" s="292">
        <v>0</v>
      </c>
      <c r="BZ30" s="293">
        <v>0</v>
      </c>
      <c r="CA30" s="287">
        <v>287</v>
      </c>
      <c r="CB30" s="290">
        <v>92.389904712850893</v>
      </c>
      <c r="CC30" s="287">
        <v>635</v>
      </c>
      <c r="CD30" s="290">
        <v>204.41668812773628</v>
      </c>
      <c r="CE30" s="287">
        <v>55</v>
      </c>
      <c r="CF30" s="290">
        <v>17.705382436260624</v>
      </c>
      <c r="CG30" s="287">
        <v>226</v>
      </c>
      <c r="CH30" s="290">
        <v>72.753026010816384</v>
      </c>
      <c r="CI30" s="287">
        <v>1795</v>
      </c>
      <c r="CJ30" s="290">
        <v>577.83929951068762</v>
      </c>
      <c r="CK30" s="287">
        <v>575</v>
      </c>
      <c r="CL30" s="290">
        <v>185.1017254699974</v>
      </c>
      <c r="CM30" s="287">
        <v>1480</v>
      </c>
      <c r="CN30" s="294">
        <v>476.43574555755862</v>
      </c>
      <c r="CO30" s="287">
        <v>174</v>
      </c>
      <c r="CP30" s="290">
        <v>56.0133917074427</v>
      </c>
      <c r="CQ30" s="287">
        <v>0</v>
      </c>
      <c r="CR30" s="290">
        <v>0</v>
      </c>
      <c r="CS30" s="287">
        <v>17</v>
      </c>
      <c r="CT30" s="290">
        <v>5.4725727530260109</v>
      </c>
      <c r="CU30" s="287">
        <v>76</v>
      </c>
      <c r="CV30" s="290">
        <v>24.465619366469223</v>
      </c>
      <c r="CW30" s="287">
        <v>1167</v>
      </c>
      <c r="CX30" s="290">
        <v>375.67602369302085</v>
      </c>
      <c r="CY30" s="287">
        <v>1167</v>
      </c>
      <c r="CZ30" s="290">
        <v>375.67602369302085</v>
      </c>
      <c r="DA30" s="292">
        <v>0</v>
      </c>
      <c r="DB30" s="293">
        <v>0</v>
      </c>
      <c r="DC30" s="287">
        <v>0</v>
      </c>
      <c r="DD30" s="287">
        <v>2578</v>
      </c>
      <c r="DE30" s="287">
        <v>747</v>
      </c>
      <c r="DF30" s="287">
        <v>11334</v>
      </c>
      <c r="DG30" s="287">
        <v>0</v>
      </c>
      <c r="DH30" s="287">
        <v>1303</v>
      </c>
      <c r="DI30" s="287">
        <v>219</v>
      </c>
      <c r="DJ30" s="287">
        <v>177</v>
      </c>
      <c r="DK30" s="287">
        <v>114</v>
      </c>
      <c r="DL30" s="287">
        <v>316</v>
      </c>
      <c r="DM30" s="287">
        <v>0</v>
      </c>
      <c r="DN30" s="287">
        <v>1032</v>
      </c>
      <c r="DO30" s="287">
        <v>93</v>
      </c>
      <c r="DP30" s="287">
        <v>67</v>
      </c>
      <c r="DQ30" s="287">
        <v>280</v>
      </c>
      <c r="DR30" s="287">
        <v>0</v>
      </c>
      <c r="DS30" s="287">
        <v>14</v>
      </c>
      <c r="DT30" s="287">
        <v>0</v>
      </c>
      <c r="DU30" s="287">
        <v>29314</v>
      </c>
      <c r="DV30" s="287">
        <v>8883</v>
      </c>
      <c r="DW30" s="287">
        <v>9428</v>
      </c>
      <c r="DX30" s="287">
        <v>657</v>
      </c>
      <c r="DY30" s="287">
        <v>642</v>
      </c>
      <c r="DZ30" s="287">
        <v>5252</v>
      </c>
      <c r="EA30" s="287">
        <v>15205</v>
      </c>
      <c r="EB30" s="290">
        <v>33.475830318973998</v>
      </c>
      <c r="EC30" s="287">
        <v>200</v>
      </c>
      <c r="ED30" s="287">
        <v>4242</v>
      </c>
      <c r="EE30" s="287">
        <v>1194</v>
      </c>
      <c r="EF30" s="290">
        <v>28.147100424328148</v>
      </c>
      <c r="EG30" s="287">
        <v>330</v>
      </c>
      <c r="EH30" s="287">
        <v>209</v>
      </c>
      <c r="EI30" s="287">
        <v>124</v>
      </c>
      <c r="EJ30" s="287">
        <v>19</v>
      </c>
      <c r="EK30" s="287">
        <v>384</v>
      </c>
      <c r="EL30" s="287">
        <v>3</v>
      </c>
      <c r="EM30" s="287">
        <v>37</v>
      </c>
      <c r="EN30" s="287">
        <v>14</v>
      </c>
      <c r="EO30" s="287">
        <v>52</v>
      </c>
      <c r="EP30" s="287">
        <v>67</v>
      </c>
      <c r="EQ30" s="287">
        <v>62</v>
      </c>
      <c r="ER30" s="287">
        <v>0</v>
      </c>
      <c r="ES30" s="287">
        <v>0</v>
      </c>
      <c r="ET30" s="287">
        <v>29</v>
      </c>
      <c r="EU30" s="287">
        <v>0</v>
      </c>
      <c r="EV30" s="287">
        <v>4800</v>
      </c>
      <c r="EW30" s="287">
        <v>12</v>
      </c>
      <c r="EX30" s="287">
        <v>28</v>
      </c>
      <c r="EY30" s="287">
        <v>1014</v>
      </c>
      <c r="EZ30" s="287">
        <v>0</v>
      </c>
      <c r="FA30" s="287">
        <v>33</v>
      </c>
      <c r="FB30" s="287">
        <v>3</v>
      </c>
      <c r="FC30" s="287">
        <v>0</v>
      </c>
      <c r="FD30" s="287">
        <v>8</v>
      </c>
      <c r="FE30" s="287">
        <v>2</v>
      </c>
      <c r="FF30" s="287">
        <v>47</v>
      </c>
      <c r="FG30" s="287">
        <v>524</v>
      </c>
      <c r="FH30" s="287">
        <v>678</v>
      </c>
      <c r="FI30" s="287">
        <v>503</v>
      </c>
      <c r="FJ30" s="287">
        <v>2928</v>
      </c>
      <c r="FK30" s="291">
        <v>10</v>
      </c>
      <c r="FL30" s="290">
        <v>3.2191604429564773</v>
      </c>
      <c r="FM30" s="291">
        <v>3</v>
      </c>
      <c r="FN30" s="290">
        <v>0.96574813288694306</v>
      </c>
      <c r="FO30" s="291">
        <v>2</v>
      </c>
      <c r="FP30" s="290">
        <v>0.64383208859129537</v>
      </c>
      <c r="FQ30" s="283">
        <v>4</v>
      </c>
      <c r="FR30" s="294">
        <v>1.2876641771825907</v>
      </c>
      <c r="FS30" s="283">
        <v>1</v>
      </c>
      <c r="FT30" s="294">
        <v>0.32191604429564769</v>
      </c>
      <c r="FU30" s="291">
        <v>22</v>
      </c>
      <c r="FV30" s="290">
        <v>7.0821529745042486</v>
      </c>
      <c r="FW30" s="295">
        <v>1</v>
      </c>
      <c r="FX30" s="295">
        <v>1</v>
      </c>
      <c r="FY30" s="295">
        <v>0</v>
      </c>
      <c r="FZ30" s="295">
        <v>0</v>
      </c>
      <c r="GA30" s="295">
        <v>0</v>
      </c>
      <c r="GB30" s="287">
        <v>12710</v>
      </c>
      <c r="GC30" s="287">
        <v>0</v>
      </c>
      <c r="GD30" s="287">
        <v>4468</v>
      </c>
      <c r="GE30" s="287">
        <v>0</v>
      </c>
      <c r="GF30" s="287">
        <v>25</v>
      </c>
      <c r="GG30" s="290">
        <v>171.7</v>
      </c>
      <c r="GH30" s="290">
        <v>726.1</v>
      </c>
      <c r="GI30" s="290">
        <v>34</v>
      </c>
      <c r="GJ30" s="290">
        <v>5</v>
      </c>
      <c r="GK30" s="290">
        <v>1</v>
      </c>
      <c r="GL30" s="290">
        <v>3</v>
      </c>
      <c r="GM30" s="290">
        <v>7</v>
      </c>
      <c r="GN30" s="290">
        <v>5</v>
      </c>
      <c r="GO30" s="290">
        <v>1</v>
      </c>
      <c r="GP30" s="290">
        <v>5</v>
      </c>
      <c r="GQ30" s="290">
        <v>1</v>
      </c>
      <c r="GR30" s="290">
        <v>2</v>
      </c>
      <c r="GS30" s="290">
        <v>0</v>
      </c>
      <c r="GT30" s="290">
        <v>11</v>
      </c>
      <c r="GU30" s="290">
        <v>1</v>
      </c>
      <c r="GV30" s="290">
        <v>4</v>
      </c>
      <c r="GW30" s="290">
        <v>1</v>
      </c>
      <c r="GX30" s="290">
        <v>2</v>
      </c>
      <c r="GY30" s="290">
        <v>4</v>
      </c>
      <c r="GZ30" s="290">
        <v>2</v>
      </c>
      <c r="HA30" s="290">
        <v>0</v>
      </c>
      <c r="HB30" s="290">
        <v>0</v>
      </c>
      <c r="HC30" s="290">
        <v>1</v>
      </c>
      <c r="HD30" s="290">
        <v>0</v>
      </c>
      <c r="HE30" s="290">
        <v>1</v>
      </c>
      <c r="HF30" s="290">
        <v>1.4</v>
      </c>
      <c r="HG30" s="290">
        <v>3</v>
      </c>
      <c r="HH30" s="290">
        <v>21.8</v>
      </c>
      <c r="HI30" s="290">
        <v>8</v>
      </c>
      <c r="HJ30" s="134">
        <v>1.6095802214782386</v>
      </c>
      <c r="HK30" s="134">
        <v>9.6574813288694319</v>
      </c>
      <c r="HL30" s="134">
        <v>30.871748647952611</v>
      </c>
      <c r="HM30" s="146">
        <v>122.642204126373</v>
      </c>
      <c r="HN30" s="146">
        <v>108.641247083945</v>
      </c>
      <c r="HO30" s="368">
        <v>2.1588946459412801E-2</v>
      </c>
      <c r="HP30" s="368">
        <v>4.1396439906168099E-2</v>
      </c>
      <c r="HQ30" s="368">
        <v>1.61290322580645</v>
      </c>
      <c r="HR30" s="368">
        <v>3.2608695652173898</v>
      </c>
      <c r="HS30" s="134">
        <v>91.935483870967701</v>
      </c>
      <c r="HT30" s="134">
        <v>95.652173913043498</v>
      </c>
      <c r="HU30" s="134">
        <v>1.3385146804835899</v>
      </c>
      <c r="HV30" s="134">
        <v>1.26949082378915</v>
      </c>
      <c r="HW30" s="134">
        <v>4.0142660840834399</v>
      </c>
      <c r="HX30" s="134">
        <v>6.3027395676800397</v>
      </c>
      <c r="HY30" s="146">
        <v>143.51212894359404</v>
      </c>
      <c r="HZ30" s="146">
        <v>132.57114439292499</v>
      </c>
      <c r="IA30" s="386">
        <v>36</v>
      </c>
      <c r="IB30" s="386">
        <v>48</v>
      </c>
      <c r="IC30" s="369">
        <v>0.30724588205171971</v>
      </c>
      <c r="ID30" s="369">
        <v>0.23334953816237242</v>
      </c>
      <c r="IE30" s="369">
        <v>3.75</v>
      </c>
      <c r="IF30" s="369">
        <v>4.5714285714285712</v>
      </c>
      <c r="IG30" s="146">
        <v>87.083333333333329</v>
      </c>
      <c r="IH30" s="146">
        <v>88.476190476190482</v>
      </c>
      <c r="II30" s="146">
        <v>8.193223521379192</v>
      </c>
      <c r="IJ30" s="146">
        <v>5.1045211473018961</v>
      </c>
      <c r="IK30" s="146">
        <v>7.6888634995136567</v>
      </c>
      <c r="IL30" s="146">
        <v>13.463761414865333</v>
      </c>
      <c r="IM30" s="148">
        <v>138.65003417544807</v>
      </c>
      <c r="IN30" s="137">
        <v>120.09288008524643</v>
      </c>
      <c r="IO30" s="369">
        <v>0.24418036789842101</v>
      </c>
      <c r="IP30" s="369">
        <v>6.42535874919683E-2</v>
      </c>
      <c r="IQ30" s="369">
        <v>2.0134228187919501</v>
      </c>
      <c r="IR30" s="369">
        <v>0.83333333333333304</v>
      </c>
      <c r="IS30" s="146">
        <v>87.651006711409394</v>
      </c>
      <c r="IT30" s="146">
        <v>89.1666666666667</v>
      </c>
      <c r="IU30" s="146">
        <v>12.1276249389549</v>
      </c>
      <c r="IV30" s="146">
        <v>7.7104304990361996</v>
      </c>
      <c r="IW30" s="146">
        <v>13.121807556026001</v>
      </c>
      <c r="IX30" s="146">
        <v>14.115128748609701</v>
      </c>
      <c r="IY30" s="341">
        <v>29</v>
      </c>
      <c r="IZ30" s="369">
        <v>0.46400000000000002</v>
      </c>
      <c r="JA30" s="369">
        <v>5.6640625</v>
      </c>
      <c r="JB30" s="369">
        <v>95.5078125</v>
      </c>
      <c r="JC30" s="369">
        <v>8.1920000000000002</v>
      </c>
      <c r="JD30" s="146">
        <v>7.01075020228875</v>
      </c>
    </row>
    <row r="31" spans="1:264" ht="18" customHeight="1">
      <c r="A31" s="280"/>
      <c r="B31" s="281" t="s">
        <v>87</v>
      </c>
      <c r="C31" s="281" t="s">
        <v>87</v>
      </c>
      <c r="D31" s="282" t="s">
        <v>1768</v>
      </c>
      <c r="E31" s="283" t="s">
        <v>1270</v>
      </c>
      <c r="F31" s="282" t="s">
        <v>120</v>
      </c>
      <c r="G31" s="283" t="s">
        <v>1</v>
      </c>
      <c r="H31" s="284" t="s">
        <v>87</v>
      </c>
      <c r="I31" s="284" t="s">
        <v>87</v>
      </c>
      <c r="J31" s="284" t="s">
        <v>87</v>
      </c>
      <c r="K31" s="284" t="s">
        <v>87</v>
      </c>
      <c r="L31" s="284" t="s">
        <v>87</v>
      </c>
      <c r="M31" s="285">
        <v>131631</v>
      </c>
      <c r="N31" s="284" t="s">
        <v>87</v>
      </c>
      <c r="O31" s="284" t="s">
        <v>87</v>
      </c>
      <c r="P31" s="284" t="s">
        <v>87</v>
      </c>
      <c r="Q31" s="284" t="s">
        <v>87</v>
      </c>
      <c r="R31" s="286">
        <v>127.71313193251714</v>
      </c>
      <c r="S31" s="286">
        <v>110.53390317659108</v>
      </c>
      <c r="T31" s="287">
        <v>405.12997007503373</v>
      </c>
      <c r="U31" s="287">
        <v>116.26624507151928</v>
      </c>
      <c r="V31" s="286">
        <v>9.6188747731397459</v>
      </c>
      <c r="W31" s="286">
        <v>6.0344827586206895</v>
      </c>
      <c r="X31" s="286">
        <v>15.653357531760436</v>
      </c>
      <c r="Y31" s="284" t="s">
        <v>87</v>
      </c>
      <c r="Z31" s="284" t="s">
        <v>87</v>
      </c>
      <c r="AA31" s="284" t="s">
        <v>87</v>
      </c>
      <c r="AB31" s="284" t="s">
        <v>87</v>
      </c>
      <c r="AC31" s="284" t="s">
        <v>87</v>
      </c>
      <c r="AD31" s="284" t="s">
        <v>87</v>
      </c>
      <c r="AE31" s="284" t="s">
        <v>87</v>
      </c>
      <c r="AF31" s="284" t="s">
        <v>87</v>
      </c>
      <c r="AG31" s="284" t="s">
        <v>87</v>
      </c>
      <c r="AH31" s="284" t="s">
        <v>87</v>
      </c>
      <c r="AI31" s="284" t="s">
        <v>87</v>
      </c>
      <c r="AJ31" s="284" t="s">
        <v>87</v>
      </c>
      <c r="AK31" s="284" t="s">
        <v>87</v>
      </c>
      <c r="AL31" s="284" t="s">
        <v>87</v>
      </c>
      <c r="AM31" s="284" t="s">
        <v>87</v>
      </c>
      <c r="AN31" s="284" t="s">
        <v>87</v>
      </c>
      <c r="AO31" s="284" t="s">
        <v>87</v>
      </c>
      <c r="AP31" s="284" t="s">
        <v>87</v>
      </c>
      <c r="AQ31" s="284" t="s">
        <v>87</v>
      </c>
      <c r="AR31" s="284" t="s">
        <v>87</v>
      </c>
      <c r="AS31" s="284" t="s">
        <v>87</v>
      </c>
      <c r="AT31" s="284" t="s">
        <v>87</v>
      </c>
      <c r="AU31" s="284" t="s">
        <v>87</v>
      </c>
      <c r="AV31" s="284" t="s">
        <v>87</v>
      </c>
      <c r="AW31" s="288" t="s">
        <v>87</v>
      </c>
      <c r="AX31" s="288" t="s">
        <v>87</v>
      </c>
      <c r="AY31" s="288" t="s">
        <v>87</v>
      </c>
      <c r="AZ31" s="288" t="s">
        <v>87</v>
      </c>
      <c r="BA31" s="288" t="s">
        <v>87</v>
      </c>
      <c r="BB31" s="287">
        <v>63</v>
      </c>
      <c r="BC31" s="287">
        <v>65</v>
      </c>
      <c r="BD31" s="289" t="s">
        <v>88</v>
      </c>
      <c r="BE31" s="289" t="s">
        <v>88</v>
      </c>
      <c r="BF31" s="289" t="s">
        <v>88</v>
      </c>
      <c r="BG31" s="287">
        <v>11</v>
      </c>
      <c r="BH31" s="286">
        <v>8.3566940918172765</v>
      </c>
      <c r="BI31" s="287">
        <v>111</v>
      </c>
      <c r="BJ31" s="286">
        <v>84.326640381065246</v>
      </c>
      <c r="BK31" s="287">
        <v>0</v>
      </c>
      <c r="BL31" s="286">
        <v>0</v>
      </c>
      <c r="BM31" s="287">
        <v>0</v>
      </c>
      <c r="BN31" s="290">
        <v>0</v>
      </c>
      <c r="BO31" s="291">
        <v>13</v>
      </c>
      <c r="BP31" s="290">
        <v>9.876093017602237</v>
      </c>
      <c r="BQ31" s="287">
        <v>0</v>
      </c>
      <c r="BR31" s="290">
        <v>0</v>
      </c>
      <c r="BS31" s="287">
        <v>0</v>
      </c>
      <c r="BT31" s="290">
        <v>0</v>
      </c>
      <c r="BU31" s="287">
        <v>0</v>
      </c>
      <c r="BV31" s="290">
        <v>0</v>
      </c>
      <c r="BW31" s="287">
        <v>15</v>
      </c>
      <c r="BX31" s="290">
        <v>11.395491943387196</v>
      </c>
      <c r="BY31" s="292">
        <v>0</v>
      </c>
      <c r="BZ31" s="293">
        <v>0</v>
      </c>
      <c r="CA31" s="287">
        <v>159</v>
      </c>
      <c r="CB31" s="290">
        <v>120.79221459990428</v>
      </c>
      <c r="CC31" s="292">
        <v>0</v>
      </c>
      <c r="CD31" s="293">
        <v>0</v>
      </c>
      <c r="CE31" s="292">
        <v>0</v>
      </c>
      <c r="CF31" s="293">
        <v>0</v>
      </c>
      <c r="CG31" s="287">
        <v>119</v>
      </c>
      <c r="CH31" s="290">
        <v>90.404236084205081</v>
      </c>
      <c r="CI31" s="287">
        <v>563</v>
      </c>
      <c r="CJ31" s="290">
        <v>427.71079760846607</v>
      </c>
      <c r="CK31" s="287">
        <v>152</v>
      </c>
      <c r="CL31" s="290">
        <v>115.47431835965691</v>
      </c>
      <c r="CM31" s="287">
        <v>73</v>
      </c>
      <c r="CN31" s="294">
        <v>55.458060791151027</v>
      </c>
      <c r="CO31" s="287">
        <v>28</v>
      </c>
      <c r="CP31" s="290">
        <v>21.271584960989433</v>
      </c>
      <c r="CQ31" s="287">
        <v>0</v>
      </c>
      <c r="CR31" s="290">
        <v>0</v>
      </c>
      <c r="CS31" s="287">
        <v>0</v>
      </c>
      <c r="CT31" s="290">
        <v>0</v>
      </c>
      <c r="CU31" s="292">
        <v>0</v>
      </c>
      <c r="CV31" s="293">
        <v>0</v>
      </c>
      <c r="CW31" s="292">
        <v>0</v>
      </c>
      <c r="CX31" s="293">
        <v>0</v>
      </c>
      <c r="CY31" s="292">
        <v>0</v>
      </c>
      <c r="CZ31" s="293">
        <v>0</v>
      </c>
      <c r="DA31" s="292">
        <v>0</v>
      </c>
      <c r="DB31" s="293">
        <v>0</v>
      </c>
      <c r="DC31" s="292">
        <v>0</v>
      </c>
      <c r="DD31" s="292">
        <v>0</v>
      </c>
      <c r="DE31" s="292">
        <v>0</v>
      </c>
      <c r="DF31" s="292">
        <v>0</v>
      </c>
      <c r="DG31" s="292">
        <v>0</v>
      </c>
      <c r="DH31" s="292">
        <v>0</v>
      </c>
      <c r="DI31" s="292">
        <v>0</v>
      </c>
      <c r="DJ31" s="292">
        <v>0</v>
      </c>
      <c r="DK31" s="292">
        <v>0</v>
      </c>
      <c r="DL31" s="292">
        <v>0</v>
      </c>
      <c r="DM31" s="292">
        <v>0</v>
      </c>
      <c r="DN31" s="292">
        <v>0</v>
      </c>
      <c r="DO31" s="292">
        <v>0</v>
      </c>
      <c r="DP31" s="292">
        <v>0</v>
      </c>
      <c r="DQ31" s="292">
        <v>0</v>
      </c>
      <c r="DR31" s="292">
        <v>0</v>
      </c>
      <c r="DS31" s="292">
        <v>0</v>
      </c>
      <c r="DT31" s="292">
        <v>0</v>
      </c>
      <c r="DU31" s="292">
        <v>0</v>
      </c>
      <c r="DV31" s="292">
        <v>0</v>
      </c>
      <c r="DW31" s="292">
        <v>0</v>
      </c>
      <c r="DX31" s="292">
        <v>0</v>
      </c>
      <c r="DY31" s="292">
        <v>0</v>
      </c>
      <c r="DZ31" s="292">
        <v>0</v>
      </c>
      <c r="EA31" s="292">
        <v>0</v>
      </c>
      <c r="EB31" s="293">
        <v>0</v>
      </c>
      <c r="EC31" s="292">
        <v>0</v>
      </c>
      <c r="ED31" s="292">
        <v>0</v>
      </c>
      <c r="EE31" s="292">
        <v>0</v>
      </c>
      <c r="EF31" s="293">
        <v>0</v>
      </c>
      <c r="EG31" s="292">
        <v>0</v>
      </c>
      <c r="EH31" s="292">
        <v>0</v>
      </c>
      <c r="EI31" s="292">
        <v>0</v>
      </c>
      <c r="EJ31" s="292">
        <v>0</v>
      </c>
      <c r="EK31" s="292">
        <v>0</v>
      </c>
      <c r="EL31" s="292">
        <v>0</v>
      </c>
      <c r="EM31" s="292">
        <v>0</v>
      </c>
      <c r="EN31" s="292">
        <v>0</v>
      </c>
      <c r="EO31" s="292">
        <v>0</v>
      </c>
      <c r="EP31" s="292">
        <v>0</v>
      </c>
      <c r="EQ31" s="292">
        <v>0</v>
      </c>
      <c r="ER31" s="292">
        <v>0</v>
      </c>
      <c r="ES31" s="292">
        <v>0</v>
      </c>
      <c r="ET31" s="292">
        <v>0</v>
      </c>
      <c r="EU31" s="292">
        <v>0</v>
      </c>
      <c r="EV31" s="292">
        <v>0</v>
      </c>
      <c r="EW31" s="292">
        <v>0</v>
      </c>
      <c r="EX31" s="292">
        <v>0</v>
      </c>
      <c r="EY31" s="292">
        <v>0</v>
      </c>
      <c r="EZ31" s="292">
        <v>0</v>
      </c>
      <c r="FA31" s="292">
        <v>0</v>
      </c>
      <c r="FB31" s="292">
        <v>0</v>
      </c>
      <c r="FC31" s="292">
        <v>0</v>
      </c>
      <c r="FD31" s="292">
        <v>0</v>
      </c>
      <c r="FE31" s="292">
        <v>0</v>
      </c>
      <c r="FF31" s="292">
        <v>0</v>
      </c>
      <c r="FG31" s="292">
        <v>0</v>
      </c>
      <c r="FH31" s="292">
        <v>0</v>
      </c>
      <c r="FI31" s="292">
        <v>0</v>
      </c>
      <c r="FJ31" s="292">
        <v>0</v>
      </c>
      <c r="FK31" s="297">
        <v>1</v>
      </c>
      <c r="FL31" s="293">
        <v>0.75969946289247969</v>
      </c>
      <c r="FM31" s="297">
        <v>1</v>
      </c>
      <c r="FN31" s="293">
        <v>0.75969946289247969</v>
      </c>
      <c r="FO31" s="297">
        <v>0</v>
      </c>
      <c r="FP31" s="293">
        <v>0</v>
      </c>
      <c r="FQ31" s="283">
        <v>0</v>
      </c>
      <c r="FR31" s="294">
        <v>0</v>
      </c>
      <c r="FS31" s="283">
        <v>0</v>
      </c>
      <c r="FT31" s="294">
        <v>0</v>
      </c>
      <c r="FU31" s="297">
        <v>0</v>
      </c>
      <c r="FV31" s="293">
        <v>0</v>
      </c>
      <c r="FW31" s="295">
        <v>0</v>
      </c>
      <c r="FX31" s="295">
        <v>0</v>
      </c>
      <c r="FY31" s="295">
        <v>0</v>
      </c>
      <c r="FZ31" s="295">
        <v>0</v>
      </c>
      <c r="GA31" s="295">
        <v>0</v>
      </c>
      <c r="GB31" s="292">
        <v>0</v>
      </c>
      <c r="GC31" s="292">
        <v>0</v>
      </c>
      <c r="GD31" s="292">
        <v>0</v>
      </c>
      <c r="GE31" s="292">
        <v>0</v>
      </c>
      <c r="GF31" s="292">
        <v>0</v>
      </c>
      <c r="GG31" s="293">
        <v>0</v>
      </c>
      <c r="GH31" s="293">
        <v>0</v>
      </c>
      <c r="GI31" s="293">
        <v>0</v>
      </c>
      <c r="GJ31" s="293">
        <v>0</v>
      </c>
      <c r="GK31" s="293">
        <v>0</v>
      </c>
      <c r="GL31" s="293">
        <v>0</v>
      </c>
      <c r="GM31" s="293">
        <v>0</v>
      </c>
      <c r="GN31" s="293">
        <v>0</v>
      </c>
      <c r="GO31" s="293">
        <v>0</v>
      </c>
      <c r="GP31" s="293">
        <v>0</v>
      </c>
      <c r="GQ31" s="293">
        <v>0</v>
      </c>
      <c r="GR31" s="293">
        <v>0</v>
      </c>
      <c r="GS31" s="293">
        <v>0</v>
      </c>
      <c r="GT31" s="293">
        <v>0</v>
      </c>
      <c r="GU31" s="293">
        <v>0</v>
      </c>
      <c r="GV31" s="293">
        <v>0</v>
      </c>
      <c r="GW31" s="293">
        <v>0</v>
      </c>
      <c r="GX31" s="293">
        <v>0</v>
      </c>
      <c r="GY31" s="293">
        <v>0</v>
      </c>
      <c r="GZ31" s="293">
        <v>0</v>
      </c>
      <c r="HA31" s="293">
        <v>0</v>
      </c>
      <c r="HB31" s="293">
        <v>0</v>
      </c>
      <c r="HC31" s="293">
        <v>0</v>
      </c>
      <c r="HD31" s="293">
        <v>0</v>
      </c>
      <c r="HE31" s="293">
        <v>0</v>
      </c>
      <c r="HF31" s="293">
        <v>0</v>
      </c>
      <c r="HG31" s="293">
        <v>0</v>
      </c>
      <c r="HH31" s="293">
        <v>0</v>
      </c>
      <c r="HI31" s="293">
        <v>0</v>
      </c>
      <c r="HJ31" s="134">
        <v>0</v>
      </c>
      <c r="HK31" s="134">
        <v>3.0387978515699188</v>
      </c>
      <c r="HL31" s="134">
        <v>23.246803564509882</v>
      </c>
      <c r="HM31" s="146">
        <v>127.15451885820301</v>
      </c>
      <c r="HN31" s="146">
        <v>88.233896418320199</v>
      </c>
      <c r="HO31" s="368">
        <v>7.4340230454714398E-2</v>
      </c>
      <c r="HP31" s="368">
        <v>7.4536476288083506E-2</v>
      </c>
      <c r="HQ31" s="368">
        <v>10.526315789473699</v>
      </c>
      <c r="HR31" s="368">
        <v>9.7560975609756095</v>
      </c>
      <c r="HS31" s="134">
        <v>94.736842105263193</v>
      </c>
      <c r="HT31" s="134">
        <v>96.341463414634106</v>
      </c>
      <c r="HU31" s="134">
        <v>0.70623218931978704</v>
      </c>
      <c r="HV31" s="134">
        <v>0.76399888195285603</v>
      </c>
      <c r="HW31" s="134">
        <v>15.9946089680545</v>
      </c>
      <c r="HX31" s="134">
        <v>20.8522118078373</v>
      </c>
      <c r="HY31" s="146">
        <v>154.65441818532005</v>
      </c>
      <c r="HZ31" s="146">
        <v>128.0805246802</v>
      </c>
      <c r="IA31" s="386">
        <v>36</v>
      </c>
      <c r="IB31" s="386">
        <v>21</v>
      </c>
      <c r="IC31" s="369">
        <v>0.44226044226044231</v>
      </c>
      <c r="ID31" s="369">
        <v>0.18515253041791571</v>
      </c>
      <c r="IE31" s="369">
        <v>4.5056320400500622</v>
      </c>
      <c r="IF31" s="369">
        <v>3.1866464339908953</v>
      </c>
      <c r="IG31" s="146">
        <v>80.475594493116404</v>
      </c>
      <c r="IH31" s="146">
        <v>86.191198786039465</v>
      </c>
      <c r="II31" s="146">
        <v>9.8157248157248169</v>
      </c>
      <c r="IJ31" s="146">
        <v>5.8102627402574498</v>
      </c>
      <c r="IK31" s="146">
        <v>16.83240447309948</v>
      </c>
      <c r="IL31" s="146">
        <v>23.677930342752397</v>
      </c>
      <c r="IM31" s="148">
        <v>137.02902117380947</v>
      </c>
      <c r="IN31" s="137">
        <v>120.74617564575752</v>
      </c>
      <c r="IO31" s="369">
        <v>0.33455472359407401</v>
      </c>
      <c r="IP31" s="369">
        <v>0.167095115681234</v>
      </c>
      <c r="IQ31" s="369">
        <v>2.9247910863509698</v>
      </c>
      <c r="IR31" s="369">
        <v>1.9461077844311401</v>
      </c>
      <c r="IS31" s="146">
        <v>83.844011142061305</v>
      </c>
      <c r="IT31" s="146">
        <v>92.215568862275504</v>
      </c>
      <c r="IU31" s="146">
        <v>11.438585311454499</v>
      </c>
      <c r="IV31" s="146">
        <v>8.5861182519280206</v>
      </c>
      <c r="IW31" s="146">
        <v>25.322866548493302</v>
      </c>
      <c r="IX31" s="146">
        <v>26.391390916848401</v>
      </c>
      <c r="IY31" s="341">
        <v>18</v>
      </c>
      <c r="IZ31" s="369">
        <v>0.31573408174004602</v>
      </c>
      <c r="JA31" s="369">
        <v>4.9180327868852496</v>
      </c>
      <c r="JB31" s="369">
        <v>93.442622950819697</v>
      </c>
      <c r="JC31" s="369">
        <v>6.4199263287142596</v>
      </c>
      <c r="JD31" s="146">
        <v>14.1562618891156</v>
      </c>
    </row>
    <row r="32" spans="1:264" ht="18" customHeight="1">
      <c r="A32" s="280"/>
      <c r="B32" s="281" t="s">
        <v>87</v>
      </c>
      <c r="C32" s="281" t="s">
        <v>87</v>
      </c>
      <c r="D32" s="282" t="s">
        <v>1769</v>
      </c>
      <c r="E32" s="283" t="s">
        <v>1271</v>
      </c>
      <c r="F32" s="282" t="s">
        <v>120</v>
      </c>
      <c r="G32" s="283" t="s">
        <v>1</v>
      </c>
      <c r="H32" s="284" t="s">
        <v>87</v>
      </c>
      <c r="I32" s="284" t="s">
        <v>87</v>
      </c>
      <c r="J32" s="284" t="s">
        <v>87</v>
      </c>
      <c r="K32" s="284" t="s">
        <v>87</v>
      </c>
      <c r="L32" s="284" t="s">
        <v>87</v>
      </c>
      <c r="M32" s="285">
        <v>176307</v>
      </c>
      <c r="N32" s="284" t="s">
        <v>87</v>
      </c>
      <c r="O32" s="284" t="s">
        <v>87</v>
      </c>
      <c r="P32" s="284" t="s">
        <v>87</v>
      </c>
      <c r="Q32" s="284" t="s">
        <v>87</v>
      </c>
      <c r="R32" s="286">
        <v>109.02531622148481</v>
      </c>
      <c r="S32" s="286">
        <v>100.10542560738584</v>
      </c>
      <c r="T32" s="287">
        <v>144.28874613021299</v>
      </c>
      <c r="U32" s="292">
        <v>1.2585092172746499</v>
      </c>
      <c r="V32" s="286">
        <v>9.3696027633851475</v>
      </c>
      <c r="W32" s="286">
        <v>8.5924006908462864</v>
      </c>
      <c r="X32" s="286">
        <v>17.962003454231436</v>
      </c>
      <c r="Y32" s="284" t="s">
        <v>87</v>
      </c>
      <c r="Z32" s="284" t="s">
        <v>87</v>
      </c>
      <c r="AA32" s="284" t="s">
        <v>87</v>
      </c>
      <c r="AB32" s="284" t="s">
        <v>87</v>
      </c>
      <c r="AC32" s="284" t="s">
        <v>87</v>
      </c>
      <c r="AD32" s="284" t="s">
        <v>87</v>
      </c>
      <c r="AE32" s="284" t="s">
        <v>87</v>
      </c>
      <c r="AF32" s="284" t="s">
        <v>87</v>
      </c>
      <c r="AG32" s="284" t="s">
        <v>87</v>
      </c>
      <c r="AH32" s="284" t="s">
        <v>87</v>
      </c>
      <c r="AI32" s="284" t="s">
        <v>87</v>
      </c>
      <c r="AJ32" s="284" t="s">
        <v>87</v>
      </c>
      <c r="AK32" s="284" t="s">
        <v>87</v>
      </c>
      <c r="AL32" s="284" t="s">
        <v>87</v>
      </c>
      <c r="AM32" s="284" t="s">
        <v>87</v>
      </c>
      <c r="AN32" s="284" t="s">
        <v>87</v>
      </c>
      <c r="AO32" s="284" t="s">
        <v>87</v>
      </c>
      <c r="AP32" s="284" t="s">
        <v>87</v>
      </c>
      <c r="AQ32" s="284" t="s">
        <v>87</v>
      </c>
      <c r="AR32" s="284" t="s">
        <v>87</v>
      </c>
      <c r="AS32" s="284" t="s">
        <v>87</v>
      </c>
      <c r="AT32" s="284" t="s">
        <v>87</v>
      </c>
      <c r="AU32" s="284" t="s">
        <v>87</v>
      </c>
      <c r="AV32" s="284" t="s">
        <v>87</v>
      </c>
      <c r="AW32" s="288" t="s">
        <v>87</v>
      </c>
      <c r="AX32" s="288" t="s">
        <v>87</v>
      </c>
      <c r="AY32" s="288" t="s">
        <v>87</v>
      </c>
      <c r="AZ32" s="288" t="s">
        <v>87</v>
      </c>
      <c r="BA32" s="288" t="s">
        <v>87</v>
      </c>
      <c r="BB32" s="287">
        <v>29</v>
      </c>
      <c r="BC32" s="287">
        <v>37</v>
      </c>
      <c r="BD32" s="289" t="s">
        <v>88</v>
      </c>
      <c r="BE32" s="289" t="s">
        <v>88</v>
      </c>
      <c r="BF32" s="289" t="s">
        <v>88</v>
      </c>
      <c r="BG32" s="287">
        <v>14</v>
      </c>
      <c r="BH32" s="286">
        <v>7.9406943570022737</v>
      </c>
      <c r="BI32" s="287">
        <v>132</v>
      </c>
      <c r="BJ32" s="286">
        <v>74.869403937450016</v>
      </c>
      <c r="BK32" s="287">
        <v>0</v>
      </c>
      <c r="BL32" s="286">
        <v>0</v>
      </c>
      <c r="BM32" s="287">
        <v>0</v>
      </c>
      <c r="BN32" s="290">
        <v>0</v>
      </c>
      <c r="BO32" s="291">
        <v>67</v>
      </c>
      <c r="BP32" s="290">
        <v>38.001894422796596</v>
      </c>
      <c r="BQ32" s="287">
        <v>0</v>
      </c>
      <c r="BR32" s="290">
        <v>0</v>
      </c>
      <c r="BS32" s="287">
        <v>15</v>
      </c>
      <c r="BT32" s="290">
        <v>8.507886811073865</v>
      </c>
      <c r="BU32" s="287">
        <v>0</v>
      </c>
      <c r="BV32" s="290">
        <v>0</v>
      </c>
      <c r="BW32" s="287">
        <v>0</v>
      </c>
      <c r="BX32" s="290">
        <v>0</v>
      </c>
      <c r="BY32" s="292">
        <v>0</v>
      </c>
      <c r="BZ32" s="293">
        <v>0</v>
      </c>
      <c r="CA32" s="287">
        <v>406</v>
      </c>
      <c r="CB32" s="290">
        <v>230.28013635306598</v>
      </c>
      <c r="CC32" s="292">
        <v>0</v>
      </c>
      <c r="CD32" s="293">
        <v>0</v>
      </c>
      <c r="CE32" s="287">
        <v>55</v>
      </c>
      <c r="CF32" s="290">
        <v>31.195584973937503</v>
      </c>
      <c r="CG32" s="287">
        <v>216</v>
      </c>
      <c r="CH32" s="290">
        <v>122.51357007946365</v>
      </c>
      <c r="CI32" s="287">
        <v>528</v>
      </c>
      <c r="CJ32" s="290">
        <v>299.47761574980007</v>
      </c>
      <c r="CK32" s="287">
        <v>95</v>
      </c>
      <c r="CL32" s="290">
        <v>53.883283136801147</v>
      </c>
      <c r="CM32" s="287">
        <v>301</v>
      </c>
      <c r="CN32" s="294">
        <v>170.72492867554891</v>
      </c>
      <c r="CO32" s="287">
        <v>42</v>
      </c>
      <c r="CP32" s="290">
        <v>23.822083071006823</v>
      </c>
      <c r="CQ32" s="287">
        <v>0</v>
      </c>
      <c r="CR32" s="290">
        <v>0</v>
      </c>
      <c r="CS32" s="287">
        <v>52</v>
      </c>
      <c r="CT32" s="290">
        <v>29.494007611722733</v>
      </c>
      <c r="CU32" s="287">
        <v>15</v>
      </c>
      <c r="CV32" s="290">
        <v>8.507886811073865</v>
      </c>
      <c r="CW32" s="287">
        <v>146</v>
      </c>
      <c r="CX32" s="290">
        <v>82.810098294452288</v>
      </c>
      <c r="CY32" s="287">
        <v>146</v>
      </c>
      <c r="CZ32" s="290">
        <v>82.810098294452288</v>
      </c>
      <c r="DA32" s="292">
        <v>0</v>
      </c>
      <c r="DB32" s="293">
        <v>0</v>
      </c>
      <c r="DC32" s="287">
        <v>0</v>
      </c>
      <c r="DD32" s="287">
        <v>2699</v>
      </c>
      <c r="DE32" s="287">
        <v>116</v>
      </c>
      <c r="DF32" s="287">
        <v>5793</v>
      </c>
      <c r="DG32" s="287">
        <v>0</v>
      </c>
      <c r="DH32" s="287">
        <v>599</v>
      </c>
      <c r="DI32" s="287">
        <v>5</v>
      </c>
      <c r="DJ32" s="287">
        <v>117</v>
      </c>
      <c r="DK32" s="287">
        <v>0</v>
      </c>
      <c r="DL32" s="287">
        <v>364</v>
      </c>
      <c r="DM32" s="287">
        <v>3</v>
      </c>
      <c r="DN32" s="287">
        <v>500</v>
      </c>
      <c r="DO32" s="287">
        <v>21</v>
      </c>
      <c r="DP32" s="287">
        <v>17</v>
      </c>
      <c r="DQ32" s="287">
        <v>7</v>
      </c>
      <c r="DR32" s="287">
        <v>0</v>
      </c>
      <c r="DS32" s="287">
        <v>23</v>
      </c>
      <c r="DT32" s="287">
        <v>0</v>
      </c>
      <c r="DU32" s="287">
        <v>0</v>
      </c>
      <c r="DV32" s="287">
        <v>1930</v>
      </c>
      <c r="DW32" s="287">
        <v>0</v>
      </c>
      <c r="DX32" s="287">
        <v>117</v>
      </c>
      <c r="DY32" s="287">
        <v>112</v>
      </c>
      <c r="DZ32" s="287">
        <v>2196</v>
      </c>
      <c r="EA32" s="287">
        <v>6157</v>
      </c>
      <c r="EB32" s="290">
        <v>19.701153159006001</v>
      </c>
      <c r="EC32" s="287">
        <v>122</v>
      </c>
      <c r="ED32" s="287">
        <v>2283</v>
      </c>
      <c r="EE32" s="287">
        <v>392</v>
      </c>
      <c r="EF32" s="290">
        <v>17.170389837932547</v>
      </c>
      <c r="EG32" s="287">
        <v>47</v>
      </c>
      <c r="EH32" s="287">
        <v>77</v>
      </c>
      <c r="EI32" s="287">
        <v>31</v>
      </c>
      <c r="EJ32" s="287">
        <v>2</v>
      </c>
      <c r="EK32" s="287">
        <v>134</v>
      </c>
      <c r="EL32" s="287">
        <v>0</v>
      </c>
      <c r="EM32" s="287">
        <v>0</v>
      </c>
      <c r="EN32" s="287">
        <v>13</v>
      </c>
      <c r="EO32" s="287">
        <v>12</v>
      </c>
      <c r="EP32" s="287">
        <v>44</v>
      </c>
      <c r="EQ32" s="287">
        <v>15</v>
      </c>
      <c r="ER32" s="287">
        <v>0</v>
      </c>
      <c r="ES32" s="287">
        <v>1</v>
      </c>
      <c r="ET32" s="287">
        <v>0</v>
      </c>
      <c r="EU32" s="287">
        <v>0</v>
      </c>
      <c r="EV32" s="287">
        <v>1113</v>
      </c>
      <c r="EW32" s="287">
        <v>0</v>
      </c>
      <c r="EX32" s="287">
        <v>4</v>
      </c>
      <c r="EY32" s="287">
        <v>1113</v>
      </c>
      <c r="EZ32" s="287">
        <v>0</v>
      </c>
      <c r="FA32" s="287">
        <v>6</v>
      </c>
      <c r="FB32" s="287">
        <v>1</v>
      </c>
      <c r="FC32" s="287">
        <v>0</v>
      </c>
      <c r="FD32" s="287">
        <v>2</v>
      </c>
      <c r="FE32" s="287">
        <v>0</v>
      </c>
      <c r="FF32" s="287">
        <v>7</v>
      </c>
      <c r="FG32" s="287">
        <v>84</v>
      </c>
      <c r="FH32" s="287">
        <v>145</v>
      </c>
      <c r="FI32" s="287">
        <v>129</v>
      </c>
      <c r="FJ32" s="287">
        <v>2090</v>
      </c>
      <c r="FK32" s="291">
        <v>2</v>
      </c>
      <c r="FL32" s="290">
        <v>1.134384908143182</v>
      </c>
      <c r="FM32" s="297">
        <v>0</v>
      </c>
      <c r="FN32" s="293">
        <v>0</v>
      </c>
      <c r="FO32" s="297">
        <v>1</v>
      </c>
      <c r="FP32" s="293">
        <v>0.56719245407159102</v>
      </c>
      <c r="FQ32" s="283">
        <v>1</v>
      </c>
      <c r="FR32" s="294">
        <v>0.56719245407159102</v>
      </c>
      <c r="FS32" s="283">
        <v>1</v>
      </c>
      <c r="FT32" s="294">
        <v>0.56719245407159102</v>
      </c>
      <c r="FU32" s="297">
        <v>0</v>
      </c>
      <c r="FV32" s="293">
        <v>0</v>
      </c>
      <c r="FW32" s="295">
        <v>1</v>
      </c>
      <c r="FX32" s="295">
        <v>0</v>
      </c>
      <c r="FY32" s="295">
        <v>1</v>
      </c>
      <c r="FZ32" s="295">
        <v>0</v>
      </c>
      <c r="GA32" s="295">
        <v>0</v>
      </c>
      <c r="GB32" s="287">
        <v>3028</v>
      </c>
      <c r="GC32" s="287">
        <v>0</v>
      </c>
      <c r="GD32" s="287">
        <v>2990</v>
      </c>
      <c r="GE32" s="287">
        <v>0</v>
      </c>
      <c r="GF32" s="287">
        <v>1</v>
      </c>
      <c r="GG32" s="290">
        <v>51</v>
      </c>
      <c r="GH32" s="290">
        <v>297.69</v>
      </c>
      <c r="GI32" s="290">
        <v>18.774000000000001</v>
      </c>
      <c r="GJ32" s="290">
        <v>1</v>
      </c>
      <c r="GK32" s="290">
        <v>1</v>
      </c>
      <c r="GL32" s="290">
        <v>0</v>
      </c>
      <c r="GM32" s="290">
        <v>3</v>
      </c>
      <c r="GN32" s="290">
        <v>2</v>
      </c>
      <c r="GO32" s="290">
        <v>0</v>
      </c>
      <c r="GP32" s="290">
        <v>2</v>
      </c>
      <c r="GQ32" s="290">
        <v>0</v>
      </c>
      <c r="GR32" s="290">
        <v>0</v>
      </c>
      <c r="GS32" s="290">
        <v>0</v>
      </c>
      <c r="GT32" s="290">
        <v>4</v>
      </c>
      <c r="GU32" s="290">
        <v>0</v>
      </c>
      <c r="GV32" s="290">
        <v>1</v>
      </c>
      <c r="GW32" s="290">
        <v>0</v>
      </c>
      <c r="GX32" s="290">
        <v>0</v>
      </c>
      <c r="GY32" s="290">
        <v>1</v>
      </c>
      <c r="GZ32" s="290">
        <v>2</v>
      </c>
      <c r="HA32" s="290">
        <v>0</v>
      </c>
      <c r="HB32" s="290">
        <v>0</v>
      </c>
      <c r="HC32" s="290">
        <v>0</v>
      </c>
      <c r="HD32" s="290">
        <v>0</v>
      </c>
      <c r="HE32" s="290">
        <v>1</v>
      </c>
      <c r="HF32" s="290">
        <v>1</v>
      </c>
      <c r="HG32" s="290">
        <v>2</v>
      </c>
      <c r="HH32" s="290">
        <v>6</v>
      </c>
      <c r="HI32" s="290">
        <v>1</v>
      </c>
      <c r="HJ32" s="134">
        <v>0</v>
      </c>
      <c r="HK32" s="134">
        <v>5.1047320866443195</v>
      </c>
      <c r="HL32" s="134">
        <v>39.802730464473896</v>
      </c>
      <c r="HM32" s="146">
        <v>102.855380650886</v>
      </c>
      <c r="HN32" s="146">
        <v>91.206475487583106</v>
      </c>
      <c r="HO32" s="368">
        <v>3.6859565057132303E-2</v>
      </c>
      <c r="HP32" s="368">
        <v>1.7382235355466701E-2</v>
      </c>
      <c r="HQ32" s="368">
        <v>1.2096774193548401</v>
      </c>
      <c r="HR32" s="368">
        <v>0.68027210884353695</v>
      </c>
      <c r="HS32" s="134">
        <v>85.080645161290306</v>
      </c>
      <c r="HT32" s="134">
        <v>80.952380952380906</v>
      </c>
      <c r="HU32" s="134">
        <v>3.04705737805627</v>
      </c>
      <c r="HV32" s="134">
        <v>2.5551885972536099</v>
      </c>
      <c r="HW32" s="134">
        <v>10.291862811028899</v>
      </c>
      <c r="HX32" s="134">
        <v>15.1570809803169</v>
      </c>
      <c r="HY32" s="146">
        <v>132.86947903961314</v>
      </c>
      <c r="HZ32" s="146">
        <v>114.40701599335</v>
      </c>
      <c r="IA32" s="386">
        <v>15</v>
      </c>
      <c r="IB32" s="386">
        <v>15</v>
      </c>
      <c r="IC32" s="369">
        <v>0.18621973929236499</v>
      </c>
      <c r="ID32" s="369">
        <v>0.12606101353054877</v>
      </c>
      <c r="IE32" s="369">
        <v>1.7381228273464659</v>
      </c>
      <c r="IF32" s="369">
        <v>2.1582733812949639</v>
      </c>
      <c r="IG32" s="146">
        <v>74.739281575898033</v>
      </c>
      <c r="IH32" s="146">
        <v>83.021582733812949</v>
      </c>
      <c r="II32" s="146">
        <v>10.713842333954066</v>
      </c>
      <c r="IJ32" s="146">
        <v>5.8408269602487604</v>
      </c>
      <c r="IK32" s="146">
        <v>10.910558170813719</v>
      </c>
      <c r="IL32" s="146">
        <v>16.782718350786777</v>
      </c>
      <c r="IM32" s="148">
        <v>119.7191105390809</v>
      </c>
      <c r="IN32" s="137">
        <v>99.621397338007867</v>
      </c>
      <c r="IO32" s="369">
        <v>0.17168721710629001</v>
      </c>
      <c r="IP32" s="369">
        <v>4.7996160307175399E-2</v>
      </c>
      <c r="IQ32" s="369">
        <v>1.6616314199395801</v>
      </c>
      <c r="IR32" s="369">
        <v>0.683760683760684</v>
      </c>
      <c r="IS32" s="146">
        <v>70.996978851963704</v>
      </c>
      <c r="IT32" s="146">
        <v>73.3333333333333</v>
      </c>
      <c r="IU32" s="146">
        <v>10.3324488840331</v>
      </c>
      <c r="IV32" s="146">
        <v>7.0194384449244103</v>
      </c>
      <c r="IW32" s="146">
        <v>24.8877765860247</v>
      </c>
      <c r="IX32" s="146">
        <v>27.962290943515299</v>
      </c>
      <c r="IY32" s="341">
        <v>15</v>
      </c>
      <c r="IZ32" s="369">
        <v>0.218404193360513</v>
      </c>
      <c r="JA32" s="369">
        <v>5.3956834532374103</v>
      </c>
      <c r="JB32" s="369">
        <v>93.165467625899296</v>
      </c>
      <c r="JC32" s="369">
        <v>4.04775771694817</v>
      </c>
      <c r="JD32" s="146">
        <v>12.903667964252399</v>
      </c>
    </row>
    <row r="33" spans="1:264" ht="18" customHeight="1">
      <c r="A33" s="280"/>
      <c r="B33" s="281" t="s">
        <v>87</v>
      </c>
      <c r="C33" s="281" t="s">
        <v>87</v>
      </c>
      <c r="D33" s="282" t="s">
        <v>1770</v>
      </c>
      <c r="E33" s="283" t="s">
        <v>1272</v>
      </c>
      <c r="F33" s="282" t="s">
        <v>120</v>
      </c>
      <c r="G33" s="283" t="s">
        <v>1</v>
      </c>
      <c r="H33" s="284" t="s">
        <v>87</v>
      </c>
      <c r="I33" s="284" t="s">
        <v>87</v>
      </c>
      <c r="J33" s="284" t="s">
        <v>87</v>
      </c>
      <c r="K33" s="284" t="s">
        <v>87</v>
      </c>
      <c r="L33" s="284" t="s">
        <v>87</v>
      </c>
      <c r="M33" s="285">
        <v>74451</v>
      </c>
      <c r="N33" s="284" t="s">
        <v>87</v>
      </c>
      <c r="O33" s="284" t="s">
        <v>87</v>
      </c>
      <c r="P33" s="284" t="s">
        <v>87</v>
      </c>
      <c r="Q33" s="284" t="s">
        <v>87</v>
      </c>
      <c r="R33" s="286">
        <v>127.36813650586345</v>
      </c>
      <c r="S33" s="286">
        <v>112.1378956543949</v>
      </c>
      <c r="T33" s="287">
        <v>203.05619370391241</v>
      </c>
      <c r="U33" s="287">
        <v>64.619758230586626</v>
      </c>
      <c r="V33" s="286">
        <v>11.882129277566539</v>
      </c>
      <c r="W33" s="286">
        <v>5.418250950570342</v>
      </c>
      <c r="X33" s="286">
        <v>17.300380228136884</v>
      </c>
      <c r="Y33" s="284" t="s">
        <v>87</v>
      </c>
      <c r="Z33" s="284" t="s">
        <v>87</v>
      </c>
      <c r="AA33" s="284" t="s">
        <v>87</v>
      </c>
      <c r="AB33" s="284" t="s">
        <v>87</v>
      </c>
      <c r="AC33" s="284" t="s">
        <v>87</v>
      </c>
      <c r="AD33" s="284" t="s">
        <v>87</v>
      </c>
      <c r="AE33" s="284" t="s">
        <v>87</v>
      </c>
      <c r="AF33" s="284" t="s">
        <v>87</v>
      </c>
      <c r="AG33" s="284" t="s">
        <v>87</v>
      </c>
      <c r="AH33" s="284" t="s">
        <v>87</v>
      </c>
      <c r="AI33" s="284" t="s">
        <v>87</v>
      </c>
      <c r="AJ33" s="284" t="s">
        <v>87</v>
      </c>
      <c r="AK33" s="284" t="s">
        <v>87</v>
      </c>
      <c r="AL33" s="284" t="s">
        <v>87</v>
      </c>
      <c r="AM33" s="284" t="s">
        <v>87</v>
      </c>
      <c r="AN33" s="284" t="s">
        <v>87</v>
      </c>
      <c r="AO33" s="284" t="s">
        <v>87</v>
      </c>
      <c r="AP33" s="284" t="s">
        <v>87</v>
      </c>
      <c r="AQ33" s="284" t="s">
        <v>87</v>
      </c>
      <c r="AR33" s="284" t="s">
        <v>87</v>
      </c>
      <c r="AS33" s="284" t="s">
        <v>87</v>
      </c>
      <c r="AT33" s="284" t="s">
        <v>87</v>
      </c>
      <c r="AU33" s="284" t="s">
        <v>87</v>
      </c>
      <c r="AV33" s="284" t="s">
        <v>87</v>
      </c>
      <c r="AW33" s="288" t="s">
        <v>87</v>
      </c>
      <c r="AX33" s="288" t="s">
        <v>87</v>
      </c>
      <c r="AY33" s="288" t="s">
        <v>87</v>
      </c>
      <c r="AZ33" s="288" t="s">
        <v>87</v>
      </c>
      <c r="BA33" s="288" t="s">
        <v>87</v>
      </c>
      <c r="BB33" s="287">
        <v>12</v>
      </c>
      <c r="BC33" s="287">
        <v>17</v>
      </c>
      <c r="BD33" s="289" t="s">
        <v>88</v>
      </c>
      <c r="BE33" s="289" t="s">
        <v>88</v>
      </c>
      <c r="BF33" s="289" t="s">
        <v>88</v>
      </c>
      <c r="BG33" s="287">
        <v>0</v>
      </c>
      <c r="BH33" s="286">
        <v>0</v>
      </c>
      <c r="BI33" s="287">
        <v>43</v>
      </c>
      <c r="BJ33" s="286">
        <v>57.756108044217008</v>
      </c>
      <c r="BK33" s="287">
        <v>0</v>
      </c>
      <c r="BL33" s="286">
        <v>0</v>
      </c>
      <c r="BM33" s="287">
        <v>0</v>
      </c>
      <c r="BN33" s="290">
        <v>0</v>
      </c>
      <c r="BO33" s="291">
        <v>43</v>
      </c>
      <c r="BP33" s="290">
        <v>57.756108044217008</v>
      </c>
      <c r="BQ33" s="287">
        <v>0</v>
      </c>
      <c r="BR33" s="290">
        <v>0</v>
      </c>
      <c r="BS33" s="287">
        <v>20</v>
      </c>
      <c r="BT33" s="290">
        <v>26.863306067077673</v>
      </c>
      <c r="BU33" s="287">
        <v>0</v>
      </c>
      <c r="BV33" s="290">
        <v>0</v>
      </c>
      <c r="BW33" s="287">
        <v>10</v>
      </c>
      <c r="BX33" s="290">
        <v>13.431653033538836</v>
      </c>
      <c r="BY33" s="292">
        <v>0</v>
      </c>
      <c r="BZ33" s="293">
        <v>0</v>
      </c>
      <c r="CA33" s="287">
        <v>119</v>
      </c>
      <c r="CB33" s="290">
        <v>159.83667109911215</v>
      </c>
      <c r="CC33" s="292">
        <v>0</v>
      </c>
      <c r="CD33" s="293">
        <v>0</v>
      </c>
      <c r="CE33" s="287">
        <v>6</v>
      </c>
      <c r="CF33" s="290">
        <v>8.0589918201233015</v>
      </c>
      <c r="CG33" s="287">
        <v>115</v>
      </c>
      <c r="CH33" s="290">
        <v>154.46400988569664</v>
      </c>
      <c r="CI33" s="287">
        <v>118</v>
      </c>
      <c r="CJ33" s="290">
        <v>158.49350579575827</v>
      </c>
      <c r="CK33" s="287">
        <v>40</v>
      </c>
      <c r="CL33" s="290">
        <v>53.726612134155346</v>
      </c>
      <c r="CM33" s="287">
        <v>19</v>
      </c>
      <c r="CN33" s="294">
        <v>25.520140763723791</v>
      </c>
      <c r="CO33" s="287">
        <v>28</v>
      </c>
      <c r="CP33" s="290">
        <v>37.608628493908746</v>
      </c>
      <c r="CQ33" s="292">
        <v>0</v>
      </c>
      <c r="CR33" s="293">
        <v>0</v>
      </c>
      <c r="CS33" s="287">
        <v>0</v>
      </c>
      <c r="CT33" s="290">
        <v>0</v>
      </c>
      <c r="CU33" s="287">
        <v>21</v>
      </c>
      <c r="CV33" s="290">
        <v>28.206471370431558</v>
      </c>
      <c r="CW33" s="287">
        <v>28</v>
      </c>
      <c r="CX33" s="290">
        <v>37.608628493908746</v>
      </c>
      <c r="CY33" s="287">
        <v>28</v>
      </c>
      <c r="CZ33" s="290">
        <v>37.608628493908746</v>
      </c>
      <c r="DA33" s="292">
        <v>0</v>
      </c>
      <c r="DB33" s="293">
        <v>0</v>
      </c>
      <c r="DC33" s="287">
        <v>0</v>
      </c>
      <c r="DD33" s="287">
        <v>0</v>
      </c>
      <c r="DE33" s="287">
        <v>0</v>
      </c>
      <c r="DF33" s="287">
        <v>0</v>
      </c>
      <c r="DG33" s="287">
        <v>0</v>
      </c>
      <c r="DH33" s="287">
        <v>0</v>
      </c>
      <c r="DI33" s="287">
        <v>0</v>
      </c>
      <c r="DJ33" s="287">
        <v>0</v>
      </c>
      <c r="DK33" s="287">
        <v>0</v>
      </c>
      <c r="DL33" s="287">
        <v>0</v>
      </c>
      <c r="DM33" s="287">
        <v>0</v>
      </c>
      <c r="DN33" s="287">
        <v>0</v>
      </c>
      <c r="DO33" s="287">
        <v>0</v>
      </c>
      <c r="DP33" s="287">
        <v>0</v>
      </c>
      <c r="DQ33" s="287">
        <v>0</v>
      </c>
      <c r="DR33" s="287">
        <v>0</v>
      </c>
      <c r="DS33" s="287">
        <v>0</v>
      </c>
      <c r="DT33" s="287">
        <v>0</v>
      </c>
      <c r="DU33" s="287">
        <v>0</v>
      </c>
      <c r="DV33" s="287">
        <v>0</v>
      </c>
      <c r="DW33" s="287">
        <v>0</v>
      </c>
      <c r="DX33" s="287">
        <v>0</v>
      </c>
      <c r="DY33" s="287">
        <v>0</v>
      </c>
      <c r="DZ33" s="287">
        <v>0</v>
      </c>
      <c r="EA33" s="287">
        <v>0</v>
      </c>
      <c r="EB33" s="290">
        <v>0</v>
      </c>
      <c r="EC33" s="287">
        <v>0</v>
      </c>
      <c r="ED33" s="287">
        <v>0</v>
      </c>
      <c r="EE33" s="287">
        <v>0</v>
      </c>
      <c r="EF33" s="290">
        <v>0</v>
      </c>
      <c r="EG33" s="287">
        <v>0</v>
      </c>
      <c r="EH33" s="287">
        <v>0</v>
      </c>
      <c r="EI33" s="287">
        <v>0</v>
      </c>
      <c r="EJ33" s="287">
        <v>0</v>
      </c>
      <c r="EK33" s="287">
        <v>0</v>
      </c>
      <c r="EL33" s="287">
        <v>0</v>
      </c>
      <c r="EM33" s="287">
        <v>0</v>
      </c>
      <c r="EN33" s="287">
        <v>0</v>
      </c>
      <c r="EO33" s="287">
        <v>0</v>
      </c>
      <c r="EP33" s="287">
        <v>0</v>
      </c>
      <c r="EQ33" s="287">
        <v>0</v>
      </c>
      <c r="ER33" s="287">
        <v>0</v>
      </c>
      <c r="ES33" s="287">
        <v>0</v>
      </c>
      <c r="ET33" s="287">
        <v>0</v>
      </c>
      <c r="EU33" s="287">
        <v>0</v>
      </c>
      <c r="EV33" s="287">
        <v>0</v>
      </c>
      <c r="EW33" s="287">
        <v>0</v>
      </c>
      <c r="EX33" s="287">
        <v>0</v>
      </c>
      <c r="EY33" s="287">
        <v>0</v>
      </c>
      <c r="EZ33" s="287">
        <v>0</v>
      </c>
      <c r="FA33" s="287">
        <v>0</v>
      </c>
      <c r="FB33" s="287">
        <v>0</v>
      </c>
      <c r="FC33" s="287">
        <v>0</v>
      </c>
      <c r="FD33" s="287">
        <v>0</v>
      </c>
      <c r="FE33" s="287">
        <v>0</v>
      </c>
      <c r="FF33" s="287">
        <v>0</v>
      </c>
      <c r="FG33" s="287">
        <v>0</v>
      </c>
      <c r="FH33" s="287">
        <v>0</v>
      </c>
      <c r="FI33" s="287">
        <v>0</v>
      </c>
      <c r="FJ33" s="287">
        <v>0</v>
      </c>
      <c r="FK33" s="291">
        <v>1</v>
      </c>
      <c r="FL33" s="290">
        <v>1.3431653033538837</v>
      </c>
      <c r="FM33" s="291">
        <v>1</v>
      </c>
      <c r="FN33" s="290">
        <v>1.3431653033538837</v>
      </c>
      <c r="FO33" s="297">
        <v>0</v>
      </c>
      <c r="FP33" s="293">
        <v>0</v>
      </c>
      <c r="FQ33" s="283">
        <v>0</v>
      </c>
      <c r="FR33" s="294">
        <v>0</v>
      </c>
      <c r="FS33" s="283">
        <v>0</v>
      </c>
      <c r="FT33" s="294">
        <v>0</v>
      </c>
      <c r="FU33" s="297">
        <v>0</v>
      </c>
      <c r="FV33" s="293">
        <v>0</v>
      </c>
      <c r="FW33" s="295">
        <v>0</v>
      </c>
      <c r="FX33" s="295">
        <v>0</v>
      </c>
      <c r="FY33" s="295">
        <v>0</v>
      </c>
      <c r="FZ33" s="295">
        <v>0</v>
      </c>
      <c r="GA33" s="295">
        <v>0</v>
      </c>
      <c r="GB33" s="287">
        <v>0</v>
      </c>
      <c r="GC33" s="287">
        <v>0</v>
      </c>
      <c r="GD33" s="287">
        <v>0</v>
      </c>
      <c r="GE33" s="287">
        <v>0</v>
      </c>
      <c r="GF33" s="287">
        <v>0</v>
      </c>
      <c r="GG33" s="290">
        <v>0</v>
      </c>
      <c r="GH33" s="290">
        <v>0</v>
      </c>
      <c r="GI33" s="290">
        <v>0</v>
      </c>
      <c r="GJ33" s="290">
        <v>0</v>
      </c>
      <c r="GK33" s="290">
        <v>0</v>
      </c>
      <c r="GL33" s="290">
        <v>0</v>
      </c>
      <c r="GM33" s="290">
        <v>0</v>
      </c>
      <c r="GN33" s="290">
        <v>0</v>
      </c>
      <c r="GO33" s="290">
        <v>0</v>
      </c>
      <c r="GP33" s="290">
        <v>0</v>
      </c>
      <c r="GQ33" s="290">
        <v>0</v>
      </c>
      <c r="GR33" s="290">
        <v>0</v>
      </c>
      <c r="GS33" s="290">
        <v>0</v>
      </c>
      <c r="GT33" s="290">
        <v>0</v>
      </c>
      <c r="GU33" s="290">
        <v>0</v>
      </c>
      <c r="GV33" s="290">
        <v>0</v>
      </c>
      <c r="GW33" s="290">
        <v>0</v>
      </c>
      <c r="GX33" s="290">
        <v>0</v>
      </c>
      <c r="GY33" s="290">
        <v>0</v>
      </c>
      <c r="GZ33" s="290">
        <v>0</v>
      </c>
      <c r="HA33" s="290">
        <v>0</v>
      </c>
      <c r="HB33" s="290">
        <v>0</v>
      </c>
      <c r="HC33" s="290">
        <v>0</v>
      </c>
      <c r="HD33" s="290">
        <v>0</v>
      </c>
      <c r="HE33" s="290">
        <v>0</v>
      </c>
      <c r="HF33" s="290">
        <v>0</v>
      </c>
      <c r="HG33" s="290">
        <v>0</v>
      </c>
      <c r="HH33" s="290">
        <v>0</v>
      </c>
      <c r="HI33" s="290">
        <v>0</v>
      </c>
      <c r="HJ33" s="134">
        <v>1.3431653033538837</v>
      </c>
      <c r="HK33" s="134">
        <v>2.6863306067077675</v>
      </c>
      <c r="HL33" s="134">
        <v>26.326039945736124</v>
      </c>
      <c r="HM33" s="146">
        <v>128.63477166378499</v>
      </c>
      <c r="HN33" s="146">
        <v>103.06535361709901</v>
      </c>
      <c r="HO33" s="368">
        <v>7.6511094108645705E-2</v>
      </c>
      <c r="HP33" s="368">
        <v>5.3433075073470497E-2</v>
      </c>
      <c r="HQ33" s="368">
        <v>8</v>
      </c>
      <c r="HR33" s="368">
        <v>11.1111111111111</v>
      </c>
      <c r="HS33" s="134">
        <v>88</v>
      </c>
      <c r="HT33" s="134">
        <v>100</v>
      </c>
      <c r="HU33" s="134">
        <v>0.95638867635807201</v>
      </c>
      <c r="HV33" s="134">
        <v>0.48089767566123398</v>
      </c>
      <c r="HW33" s="134">
        <v>9.3444562036979395</v>
      </c>
      <c r="HX33" s="134">
        <v>14.7276352176989</v>
      </c>
      <c r="HY33" s="146">
        <v>155.33840327041003</v>
      </c>
      <c r="HZ33" s="146">
        <v>123.344058630387</v>
      </c>
      <c r="IA33" s="386">
        <v>5</v>
      </c>
      <c r="IB33" s="386">
        <v>7</v>
      </c>
      <c r="IC33" s="369">
        <v>0.16583747927031509</v>
      </c>
      <c r="ID33" s="369">
        <v>0.16099356025758971</v>
      </c>
      <c r="IE33" s="369">
        <v>1.7123287671232876</v>
      </c>
      <c r="IF33" s="369">
        <v>2.766798418972332</v>
      </c>
      <c r="IG33" s="146">
        <v>62.671232876712324</v>
      </c>
      <c r="IH33" s="146">
        <v>59.288537549407117</v>
      </c>
      <c r="II33" s="146">
        <v>9.6849087893864017</v>
      </c>
      <c r="IJ33" s="146">
        <v>5.818767249310028</v>
      </c>
      <c r="IK33" s="146">
        <v>10.265828301064559</v>
      </c>
      <c r="IL33" s="146">
        <v>16.804939224387418</v>
      </c>
      <c r="IM33" s="148">
        <v>129.16823531561198</v>
      </c>
      <c r="IN33" s="137">
        <v>110.98098669808705</v>
      </c>
      <c r="IO33" s="369">
        <v>0.20712510356255201</v>
      </c>
      <c r="IP33" s="388">
        <v>9.7624471200780993E-2</v>
      </c>
      <c r="IQ33" s="369">
        <v>2.1551724137931001</v>
      </c>
      <c r="IR33" s="388">
        <v>1.4354066985645899</v>
      </c>
      <c r="IS33" s="146">
        <v>64.224137931034505</v>
      </c>
      <c r="IT33" s="146">
        <v>70.813397129186598</v>
      </c>
      <c r="IU33" s="146">
        <v>9.6106048053023994</v>
      </c>
      <c r="IV33" s="146">
        <v>6.8011714936544099</v>
      </c>
      <c r="IW33" s="146">
        <v>17.400741611648701</v>
      </c>
      <c r="IX33" s="146">
        <v>19.7867298578199</v>
      </c>
      <c r="IY33" s="341">
        <v>5</v>
      </c>
      <c r="IZ33" s="369">
        <v>0.19402405898331401</v>
      </c>
      <c r="JA33" s="369">
        <v>3.3333333333333299</v>
      </c>
      <c r="JB33" s="369">
        <v>93.3333333333333</v>
      </c>
      <c r="JC33" s="369">
        <v>5.8207217694994204</v>
      </c>
      <c r="JD33" s="146">
        <v>10.881728728535601</v>
      </c>
    </row>
    <row r="34" spans="1:264" ht="18" customHeight="1">
      <c r="A34" s="280"/>
      <c r="B34" s="281" t="s">
        <v>87</v>
      </c>
      <c r="C34" s="281" t="s">
        <v>87</v>
      </c>
      <c r="D34" s="282" t="s">
        <v>1771</v>
      </c>
      <c r="E34" s="283" t="s">
        <v>1273</v>
      </c>
      <c r="F34" s="282" t="s">
        <v>121</v>
      </c>
      <c r="G34" s="283" t="s">
        <v>2</v>
      </c>
      <c r="H34" s="284" t="s">
        <v>87</v>
      </c>
      <c r="I34" s="284" t="s">
        <v>87</v>
      </c>
      <c r="J34" s="284" t="s">
        <v>87</v>
      </c>
      <c r="K34" s="284" t="s">
        <v>87</v>
      </c>
      <c r="L34" s="284" t="s">
        <v>87</v>
      </c>
      <c r="M34" s="285">
        <v>476758</v>
      </c>
      <c r="N34" s="284" t="s">
        <v>87</v>
      </c>
      <c r="O34" s="284" t="s">
        <v>87</v>
      </c>
      <c r="P34" s="284" t="s">
        <v>87</v>
      </c>
      <c r="Q34" s="284" t="s">
        <v>87</v>
      </c>
      <c r="R34" s="286">
        <v>99.1361257137427</v>
      </c>
      <c r="S34" s="286">
        <v>101.62817982869237</v>
      </c>
      <c r="T34" s="298" t="s">
        <v>88</v>
      </c>
      <c r="U34" s="287">
        <v>47.91865677243959</v>
      </c>
      <c r="V34" s="286">
        <v>12.415654520917679</v>
      </c>
      <c r="W34" s="286">
        <v>8.1935608251397731</v>
      </c>
      <c r="X34" s="286">
        <v>20.609215346057454</v>
      </c>
      <c r="Y34" s="284" t="s">
        <v>87</v>
      </c>
      <c r="Z34" s="284" t="s">
        <v>87</v>
      </c>
      <c r="AA34" s="284" t="s">
        <v>87</v>
      </c>
      <c r="AB34" s="284" t="s">
        <v>87</v>
      </c>
      <c r="AC34" s="284" t="s">
        <v>87</v>
      </c>
      <c r="AD34" s="284" t="s">
        <v>87</v>
      </c>
      <c r="AE34" s="284" t="s">
        <v>87</v>
      </c>
      <c r="AF34" s="284" t="s">
        <v>87</v>
      </c>
      <c r="AG34" s="284" t="s">
        <v>87</v>
      </c>
      <c r="AH34" s="284" t="s">
        <v>87</v>
      </c>
      <c r="AI34" s="284" t="s">
        <v>87</v>
      </c>
      <c r="AJ34" s="284" t="s">
        <v>87</v>
      </c>
      <c r="AK34" s="284" t="s">
        <v>87</v>
      </c>
      <c r="AL34" s="284" t="s">
        <v>87</v>
      </c>
      <c r="AM34" s="284" t="s">
        <v>87</v>
      </c>
      <c r="AN34" s="284" t="s">
        <v>87</v>
      </c>
      <c r="AO34" s="284" t="s">
        <v>87</v>
      </c>
      <c r="AP34" s="284" t="s">
        <v>87</v>
      </c>
      <c r="AQ34" s="284" t="s">
        <v>87</v>
      </c>
      <c r="AR34" s="284" t="s">
        <v>87</v>
      </c>
      <c r="AS34" s="284" t="s">
        <v>87</v>
      </c>
      <c r="AT34" s="284" t="s">
        <v>87</v>
      </c>
      <c r="AU34" s="284" t="s">
        <v>87</v>
      </c>
      <c r="AV34" s="284" t="s">
        <v>87</v>
      </c>
      <c r="AW34" s="288" t="s">
        <v>87</v>
      </c>
      <c r="AX34" s="288" t="s">
        <v>87</v>
      </c>
      <c r="AY34" s="288" t="s">
        <v>87</v>
      </c>
      <c r="AZ34" s="288" t="s">
        <v>87</v>
      </c>
      <c r="BA34" s="288" t="s">
        <v>87</v>
      </c>
      <c r="BB34" s="287">
        <v>125</v>
      </c>
      <c r="BC34" s="287">
        <v>131</v>
      </c>
      <c r="BD34" s="289" t="s">
        <v>88</v>
      </c>
      <c r="BE34" s="289" t="s">
        <v>88</v>
      </c>
      <c r="BF34" s="289" t="s">
        <v>88</v>
      </c>
      <c r="BG34" s="287">
        <v>201</v>
      </c>
      <c r="BH34" s="286">
        <v>42.15975400517663</v>
      </c>
      <c r="BI34" s="287">
        <v>802</v>
      </c>
      <c r="BJ34" s="286">
        <v>168.21951598085403</v>
      </c>
      <c r="BK34" s="287">
        <v>67</v>
      </c>
      <c r="BL34" s="286">
        <v>14.053251335058878</v>
      </c>
      <c r="BM34" s="287">
        <v>65</v>
      </c>
      <c r="BN34" s="290">
        <v>13.633751295206373</v>
      </c>
      <c r="BO34" s="291">
        <v>374</v>
      </c>
      <c r="BP34" s="290">
        <v>78.446507452418217</v>
      </c>
      <c r="BQ34" s="287">
        <v>0</v>
      </c>
      <c r="BR34" s="290">
        <v>0</v>
      </c>
      <c r="BS34" s="287">
        <v>38</v>
      </c>
      <c r="BT34" s="290">
        <v>7.9705007571975717</v>
      </c>
      <c r="BU34" s="287">
        <v>0</v>
      </c>
      <c r="BV34" s="290">
        <v>0</v>
      </c>
      <c r="BW34" s="287">
        <v>72</v>
      </c>
      <c r="BX34" s="290">
        <v>15.102001434690136</v>
      </c>
      <c r="BY34" s="292">
        <v>0</v>
      </c>
      <c r="BZ34" s="293">
        <v>0</v>
      </c>
      <c r="CA34" s="287">
        <v>1438</v>
      </c>
      <c r="CB34" s="290">
        <v>301.6205286539502</v>
      </c>
      <c r="CC34" s="287">
        <v>786</v>
      </c>
      <c r="CD34" s="290">
        <v>164.86351566203399</v>
      </c>
      <c r="CE34" s="287">
        <v>183</v>
      </c>
      <c r="CF34" s="290">
        <v>38.384253646504099</v>
      </c>
      <c r="CG34" s="287">
        <v>527</v>
      </c>
      <c r="CH34" s="290">
        <v>110.53826050113474</v>
      </c>
      <c r="CI34" s="287">
        <v>2599</v>
      </c>
      <c r="CJ34" s="290">
        <v>545.14030178832866</v>
      </c>
      <c r="CK34" s="287">
        <v>880</v>
      </c>
      <c r="CL34" s="290">
        <v>184.58001753510166</v>
      </c>
      <c r="CM34" s="287">
        <v>923</v>
      </c>
      <c r="CN34" s="294">
        <v>193.59926839193051</v>
      </c>
      <c r="CO34" s="287">
        <v>298</v>
      </c>
      <c r="CP34" s="290">
        <v>62.50550593802307</v>
      </c>
      <c r="CQ34" s="292">
        <v>1</v>
      </c>
      <c r="CR34" s="293">
        <v>0.20975001992625189</v>
      </c>
      <c r="CS34" s="292">
        <v>5</v>
      </c>
      <c r="CT34" s="293">
        <v>1.0487500996312595</v>
      </c>
      <c r="CU34" s="287">
        <v>127</v>
      </c>
      <c r="CV34" s="290">
        <v>26.638252530633988</v>
      </c>
      <c r="CW34" s="287">
        <v>1117</v>
      </c>
      <c r="CX34" s="290">
        <v>234.29077225762336</v>
      </c>
      <c r="CY34" s="287">
        <v>1117</v>
      </c>
      <c r="CZ34" s="290">
        <v>234.29077225762336</v>
      </c>
      <c r="DA34" s="292">
        <v>0</v>
      </c>
      <c r="DB34" s="293">
        <v>0</v>
      </c>
      <c r="DC34" s="287">
        <v>0</v>
      </c>
      <c r="DD34" s="287">
        <v>3639</v>
      </c>
      <c r="DE34" s="287">
        <v>1790</v>
      </c>
      <c r="DF34" s="287">
        <v>31441</v>
      </c>
      <c r="DG34" s="287">
        <v>0</v>
      </c>
      <c r="DH34" s="287">
        <v>729</v>
      </c>
      <c r="DI34" s="287">
        <v>0</v>
      </c>
      <c r="DJ34" s="287">
        <v>244</v>
      </c>
      <c r="DK34" s="287">
        <v>412</v>
      </c>
      <c r="DL34" s="287">
        <v>1584</v>
      </c>
      <c r="DM34" s="287">
        <v>52</v>
      </c>
      <c r="DN34" s="287">
        <v>2346</v>
      </c>
      <c r="DO34" s="287">
        <v>49</v>
      </c>
      <c r="DP34" s="287">
        <v>168</v>
      </c>
      <c r="DQ34" s="287">
        <v>1</v>
      </c>
      <c r="DR34" s="287">
        <v>0</v>
      </c>
      <c r="DS34" s="287">
        <v>152</v>
      </c>
      <c r="DT34" s="287">
        <v>10009</v>
      </c>
      <c r="DU34" s="287">
        <v>70331</v>
      </c>
      <c r="DV34" s="287">
        <v>11693</v>
      </c>
      <c r="DW34" s="287">
        <v>7828</v>
      </c>
      <c r="DX34" s="287">
        <v>1598</v>
      </c>
      <c r="DY34" s="287">
        <v>1358</v>
      </c>
      <c r="DZ34" s="287">
        <v>11303</v>
      </c>
      <c r="EA34" s="287">
        <v>38686</v>
      </c>
      <c r="EB34" s="290">
        <v>24.859122163056401</v>
      </c>
      <c r="EC34" s="287">
        <v>349</v>
      </c>
      <c r="ED34" s="287">
        <v>12851</v>
      </c>
      <c r="EE34" s="287">
        <v>3021</v>
      </c>
      <c r="EF34" s="290">
        <v>23.507898218037507</v>
      </c>
      <c r="EG34" s="287">
        <v>440</v>
      </c>
      <c r="EH34" s="287">
        <v>255</v>
      </c>
      <c r="EI34" s="287">
        <v>136</v>
      </c>
      <c r="EJ34" s="287">
        <v>61</v>
      </c>
      <c r="EK34" s="287">
        <v>978</v>
      </c>
      <c r="EL34" s="287">
        <v>12</v>
      </c>
      <c r="EM34" s="287">
        <v>61</v>
      </c>
      <c r="EN34" s="287">
        <v>22</v>
      </c>
      <c r="EO34" s="287">
        <v>107</v>
      </c>
      <c r="EP34" s="287">
        <v>23</v>
      </c>
      <c r="EQ34" s="287">
        <v>120</v>
      </c>
      <c r="ER34" s="287">
        <v>0</v>
      </c>
      <c r="ES34" s="287">
        <v>6</v>
      </c>
      <c r="ET34" s="287">
        <v>1</v>
      </c>
      <c r="EU34" s="287">
        <v>1</v>
      </c>
      <c r="EV34" s="287">
        <v>8974</v>
      </c>
      <c r="EW34" s="287">
        <v>39</v>
      </c>
      <c r="EX34" s="287">
        <v>16</v>
      </c>
      <c r="EY34" s="287">
        <v>1843</v>
      </c>
      <c r="EZ34" s="287">
        <v>12</v>
      </c>
      <c r="FA34" s="287">
        <v>66</v>
      </c>
      <c r="FB34" s="287">
        <v>8</v>
      </c>
      <c r="FC34" s="287">
        <v>8</v>
      </c>
      <c r="FD34" s="287">
        <v>23</v>
      </c>
      <c r="FE34" s="287">
        <v>9</v>
      </c>
      <c r="FF34" s="287">
        <v>68</v>
      </c>
      <c r="FG34" s="287">
        <v>809</v>
      </c>
      <c r="FH34" s="287">
        <v>1136</v>
      </c>
      <c r="FI34" s="287">
        <v>427</v>
      </c>
      <c r="FJ34" s="287">
        <v>5150</v>
      </c>
      <c r="FK34" s="291">
        <v>26</v>
      </c>
      <c r="FL34" s="290">
        <v>5.4535005180825493</v>
      </c>
      <c r="FM34" s="291">
        <v>11</v>
      </c>
      <c r="FN34" s="290">
        <v>2.3072502191887709</v>
      </c>
      <c r="FO34" s="291">
        <v>3</v>
      </c>
      <c r="FP34" s="290">
        <v>0.6292500597787557</v>
      </c>
      <c r="FQ34" s="283">
        <v>4</v>
      </c>
      <c r="FR34" s="294">
        <v>0.83900007970500756</v>
      </c>
      <c r="FS34" s="283">
        <v>1</v>
      </c>
      <c r="FT34" s="294">
        <v>0.20975001992625189</v>
      </c>
      <c r="FU34" s="291">
        <v>50</v>
      </c>
      <c r="FV34" s="290">
        <v>10.487500996312594</v>
      </c>
      <c r="FW34" s="295">
        <v>2</v>
      </c>
      <c r="FX34" s="295">
        <v>1</v>
      </c>
      <c r="FY34" s="295">
        <v>1</v>
      </c>
      <c r="FZ34" s="295">
        <v>0</v>
      </c>
      <c r="GA34" s="295">
        <v>0</v>
      </c>
      <c r="GB34" s="287">
        <v>21946</v>
      </c>
      <c r="GC34" s="287">
        <v>3882</v>
      </c>
      <c r="GD34" s="287">
        <v>6883</v>
      </c>
      <c r="GE34" s="287">
        <v>0</v>
      </c>
      <c r="GF34" s="287">
        <v>30</v>
      </c>
      <c r="GG34" s="290">
        <v>688.3</v>
      </c>
      <c r="GH34" s="290">
        <v>1826.01</v>
      </c>
      <c r="GI34" s="290">
        <v>97.52</v>
      </c>
      <c r="GJ34" s="290">
        <v>28</v>
      </c>
      <c r="GK34" s="290">
        <v>7.52</v>
      </c>
      <c r="GL34" s="290">
        <v>7.38</v>
      </c>
      <c r="GM34" s="290">
        <v>23.76</v>
      </c>
      <c r="GN34" s="290">
        <v>18.38</v>
      </c>
      <c r="GO34" s="290">
        <v>5</v>
      </c>
      <c r="GP34" s="290">
        <v>26</v>
      </c>
      <c r="GQ34" s="290">
        <v>5</v>
      </c>
      <c r="GR34" s="290">
        <v>4</v>
      </c>
      <c r="GS34" s="290">
        <v>0</v>
      </c>
      <c r="GT34" s="290">
        <v>75.52</v>
      </c>
      <c r="GU34" s="290">
        <v>3</v>
      </c>
      <c r="GV34" s="290">
        <v>6</v>
      </c>
      <c r="GW34" s="290">
        <v>2</v>
      </c>
      <c r="GX34" s="290">
        <v>2</v>
      </c>
      <c r="GY34" s="290">
        <v>9</v>
      </c>
      <c r="GZ34" s="290">
        <v>6</v>
      </c>
      <c r="HA34" s="290">
        <v>1</v>
      </c>
      <c r="HB34" s="290">
        <v>1</v>
      </c>
      <c r="HC34" s="290">
        <v>2</v>
      </c>
      <c r="HD34" s="290">
        <v>1</v>
      </c>
      <c r="HE34" s="290">
        <v>6</v>
      </c>
      <c r="HF34" s="290">
        <v>4</v>
      </c>
      <c r="HG34" s="290">
        <v>9</v>
      </c>
      <c r="HH34" s="290">
        <v>6</v>
      </c>
      <c r="HI34" s="290">
        <v>2</v>
      </c>
      <c r="HJ34" s="134">
        <v>1.4682501394837633</v>
      </c>
      <c r="HK34" s="134">
        <v>7.1315006774925651</v>
      </c>
      <c r="HL34" s="134">
        <v>40.030791302925181</v>
      </c>
      <c r="HM34" s="146">
        <v>88.616858394547805</v>
      </c>
      <c r="HN34" s="146">
        <v>89.432456174229102</v>
      </c>
      <c r="HO34" s="368">
        <v>0.13401831583649801</v>
      </c>
      <c r="HP34" s="368">
        <v>4.32583521895381E-2</v>
      </c>
      <c r="HQ34" s="368">
        <v>4.3557168784028999</v>
      </c>
      <c r="HR34" s="368">
        <v>1.8678160919540201</v>
      </c>
      <c r="HS34" s="134">
        <v>91.470054446461006</v>
      </c>
      <c r="HT34" s="134">
        <v>95.402298850574695</v>
      </c>
      <c r="HU34" s="134">
        <v>3.0768371677462598</v>
      </c>
      <c r="HV34" s="134">
        <v>2.3159856249168098</v>
      </c>
      <c r="HW34" s="134">
        <v>7.1666301501351102</v>
      </c>
      <c r="HX34" s="134">
        <v>14.0941546411368</v>
      </c>
      <c r="HY34" s="146">
        <v>118.1109992545742</v>
      </c>
      <c r="HZ34" s="146">
        <v>118.421172146464</v>
      </c>
      <c r="IA34" s="386">
        <v>54</v>
      </c>
      <c r="IB34" s="386">
        <v>45</v>
      </c>
      <c r="IC34" s="369">
        <v>0.34879214571760753</v>
      </c>
      <c r="ID34" s="369">
        <v>0.18460781096160159</v>
      </c>
      <c r="IE34" s="369">
        <v>4.2553191489361701</v>
      </c>
      <c r="IF34" s="369">
        <v>3.5488958990536279</v>
      </c>
      <c r="IG34" s="146">
        <v>77.777777777777786</v>
      </c>
      <c r="IH34" s="146">
        <v>83.123028391167196</v>
      </c>
      <c r="II34" s="146">
        <v>8.1966154243637774</v>
      </c>
      <c r="IJ34" s="146">
        <v>5.2018378733180182</v>
      </c>
      <c r="IK34" s="146">
        <v>6.9923941281417257</v>
      </c>
      <c r="IL34" s="146">
        <v>13.421192304996143</v>
      </c>
      <c r="IM34" s="148">
        <v>86.696264506265123</v>
      </c>
      <c r="IN34" s="137">
        <v>89.751061079960081</v>
      </c>
      <c r="IO34" s="369">
        <v>0.39512400168137901</v>
      </c>
      <c r="IP34" s="369">
        <v>9.6176965616734805E-2</v>
      </c>
      <c r="IQ34" s="369">
        <v>6.1598951507208399</v>
      </c>
      <c r="IR34" s="369">
        <v>2.7164685908319202</v>
      </c>
      <c r="IS34" s="146">
        <v>88.728702490170406</v>
      </c>
      <c r="IT34" s="146">
        <v>92.869269949066194</v>
      </c>
      <c r="IU34" s="146">
        <v>6.41445985708281</v>
      </c>
      <c r="IV34" s="146">
        <v>3.5405145467660502</v>
      </c>
      <c r="IW34" s="146">
        <v>14.4108317947261</v>
      </c>
      <c r="IX34" s="146">
        <v>16.582546888065899</v>
      </c>
      <c r="IY34" s="341">
        <v>52</v>
      </c>
      <c r="IZ34" s="369">
        <v>0.37771482530689299</v>
      </c>
      <c r="JA34" s="369">
        <v>12.0649651972158</v>
      </c>
      <c r="JB34" s="369">
        <v>97.215777262181007</v>
      </c>
      <c r="JC34" s="369">
        <v>3.1306748020629001</v>
      </c>
      <c r="JD34" s="146">
        <v>10.5550937841113</v>
      </c>
    </row>
    <row r="35" spans="1:264" ht="18" customHeight="1">
      <c r="A35" s="280"/>
      <c r="B35" s="281" t="s">
        <v>87</v>
      </c>
      <c r="C35" s="281" t="s">
        <v>87</v>
      </c>
      <c r="D35" s="282" t="s">
        <v>1772</v>
      </c>
      <c r="E35" s="283" t="s">
        <v>1274</v>
      </c>
      <c r="F35" s="282" t="s">
        <v>121</v>
      </c>
      <c r="G35" s="283" t="s">
        <v>2</v>
      </c>
      <c r="H35" s="284" t="s">
        <v>87</v>
      </c>
      <c r="I35" s="284" t="s">
        <v>87</v>
      </c>
      <c r="J35" s="284" t="s">
        <v>87</v>
      </c>
      <c r="K35" s="284" t="s">
        <v>87</v>
      </c>
      <c r="L35" s="284" t="s">
        <v>87</v>
      </c>
      <c r="M35" s="285">
        <v>225155</v>
      </c>
      <c r="N35" s="284" t="s">
        <v>87</v>
      </c>
      <c r="O35" s="284" t="s">
        <v>87</v>
      </c>
      <c r="P35" s="284" t="s">
        <v>87</v>
      </c>
      <c r="Q35" s="284" t="s">
        <v>87</v>
      </c>
      <c r="R35" s="286">
        <v>99.329965104588894</v>
      </c>
      <c r="S35" s="286">
        <v>91.785538590939666</v>
      </c>
      <c r="T35" s="298" t="s">
        <v>88</v>
      </c>
      <c r="U35" s="298" t="s">
        <v>88</v>
      </c>
      <c r="V35" s="286">
        <v>13.823437009110901</v>
      </c>
      <c r="W35" s="286">
        <v>11.498586239396795</v>
      </c>
      <c r="X35" s="286">
        <v>25.322023248507698</v>
      </c>
      <c r="Y35" s="284" t="s">
        <v>87</v>
      </c>
      <c r="Z35" s="284" t="s">
        <v>87</v>
      </c>
      <c r="AA35" s="284" t="s">
        <v>87</v>
      </c>
      <c r="AB35" s="284" t="s">
        <v>87</v>
      </c>
      <c r="AC35" s="284" t="s">
        <v>87</v>
      </c>
      <c r="AD35" s="284" t="s">
        <v>87</v>
      </c>
      <c r="AE35" s="284" t="s">
        <v>87</v>
      </c>
      <c r="AF35" s="284" t="s">
        <v>87</v>
      </c>
      <c r="AG35" s="284" t="s">
        <v>87</v>
      </c>
      <c r="AH35" s="284" t="s">
        <v>87</v>
      </c>
      <c r="AI35" s="284" t="s">
        <v>87</v>
      </c>
      <c r="AJ35" s="284" t="s">
        <v>87</v>
      </c>
      <c r="AK35" s="284" t="s">
        <v>87</v>
      </c>
      <c r="AL35" s="284" t="s">
        <v>87</v>
      </c>
      <c r="AM35" s="284" t="s">
        <v>87</v>
      </c>
      <c r="AN35" s="284" t="s">
        <v>87</v>
      </c>
      <c r="AO35" s="284" t="s">
        <v>87</v>
      </c>
      <c r="AP35" s="284" t="s">
        <v>87</v>
      </c>
      <c r="AQ35" s="284" t="s">
        <v>87</v>
      </c>
      <c r="AR35" s="284" t="s">
        <v>87</v>
      </c>
      <c r="AS35" s="284" t="s">
        <v>87</v>
      </c>
      <c r="AT35" s="284" t="s">
        <v>87</v>
      </c>
      <c r="AU35" s="284" t="s">
        <v>87</v>
      </c>
      <c r="AV35" s="284" t="s">
        <v>87</v>
      </c>
      <c r="AW35" s="288" t="s">
        <v>87</v>
      </c>
      <c r="AX35" s="288" t="s">
        <v>87</v>
      </c>
      <c r="AY35" s="288" t="s">
        <v>87</v>
      </c>
      <c r="AZ35" s="288" t="s">
        <v>87</v>
      </c>
      <c r="BA35" s="288" t="s">
        <v>87</v>
      </c>
      <c r="BB35" s="287">
        <v>78</v>
      </c>
      <c r="BC35" s="287">
        <v>72</v>
      </c>
      <c r="BD35" s="289" t="s">
        <v>88</v>
      </c>
      <c r="BE35" s="289" t="s">
        <v>88</v>
      </c>
      <c r="BF35" s="289" t="s">
        <v>88</v>
      </c>
      <c r="BG35" s="287">
        <v>31</v>
      </c>
      <c r="BH35" s="286">
        <v>13.768292953742977</v>
      </c>
      <c r="BI35" s="287">
        <v>140</v>
      </c>
      <c r="BJ35" s="286">
        <v>62.179387533032802</v>
      </c>
      <c r="BK35" s="287">
        <v>0</v>
      </c>
      <c r="BL35" s="286">
        <v>0</v>
      </c>
      <c r="BM35" s="287">
        <v>0</v>
      </c>
      <c r="BN35" s="290">
        <v>0</v>
      </c>
      <c r="BO35" s="291">
        <v>67</v>
      </c>
      <c r="BP35" s="290">
        <v>29.757278319379981</v>
      </c>
      <c r="BQ35" s="287">
        <v>0</v>
      </c>
      <c r="BR35" s="290">
        <v>0</v>
      </c>
      <c r="BS35" s="287">
        <v>0</v>
      </c>
      <c r="BT35" s="290">
        <v>0</v>
      </c>
      <c r="BU35" s="287">
        <v>0</v>
      </c>
      <c r="BV35" s="290">
        <v>0</v>
      </c>
      <c r="BW35" s="287">
        <v>18</v>
      </c>
      <c r="BX35" s="290">
        <v>7.9944926828185032</v>
      </c>
      <c r="BY35" s="287">
        <v>16</v>
      </c>
      <c r="BZ35" s="290">
        <v>7.1062157180608923</v>
      </c>
      <c r="CA35" s="287">
        <v>359</v>
      </c>
      <c r="CB35" s="290">
        <v>159.44571517399126</v>
      </c>
      <c r="CC35" s="287">
        <v>388</v>
      </c>
      <c r="CD35" s="290">
        <v>172.32573116297661</v>
      </c>
      <c r="CE35" s="292">
        <v>33</v>
      </c>
      <c r="CF35" s="293">
        <v>14.656569918500587</v>
      </c>
      <c r="CG35" s="287">
        <v>200</v>
      </c>
      <c r="CH35" s="290">
        <v>88.827696475761144</v>
      </c>
      <c r="CI35" s="287">
        <v>1208</v>
      </c>
      <c r="CJ35" s="290">
        <v>536.51928671359724</v>
      </c>
      <c r="CK35" s="287">
        <v>420</v>
      </c>
      <c r="CL35" s="290">
        <v>186.5381625990984</v>
      </c>
      <c r="CM35" s="287">
        <v>87</v>
      </c>
      <c r="CN35" s="294">
        <v>38.640047966956097</v>
      </c>
      <c r="CO35" s="287">
        <v>48</v>
      </c>
      <c r="CP35" s="290">
        <v>21.318647154182674</v>
      </c>
      <c r="CQ35" s="292">
        <v>1</v>
      </c>
      <c r="CR35" s="293">
        <v>0.44413848237880577</v>
      </c>
      <c r="CS35" s="292">
        <v>0</v>
      </c>
      <c r="CT35" s="293">
        <v>0</v>
      </c>
      <c r="CU35" s="287">
        <v>39</v>
      </c>
      <c r="CV35" s="290">
        <v>17.321400812773422</v>
      </c>
      <c r="CW35" s="287">
        <v>589</v>
      </c>
      <c r="CX35" s="290">
        <v>261.59756612111659</v>
      </c>
      <c r="CY35" s="287">
        <v>589</v>
      </c>
      <c r="CZ35" s="290">
        <v>261.59756612111659</v>
      </c>
      <c r="DA35" s="292">
        <v>0</v>
      </c>
      <c r="DB35" s="293">
        <v>0</v>
      </c>
      <c r="DC35" s="287">
        <v>24</v>
      </c>
      <c r="DD35" s="287">
        <v>0</v>
      </c>
      <c r="DE35" s="287">
        <v>469</v>
      </c>
      <c r="DF35" s="287">
        <v>11133</v>
      </c>
      <c r="DG35" s="287">
        <v>6035</v>
      </c>
      <c r="DH35" s="287">
        <v>429</v>
      </c>
      <c r="DI35" s="287">
        <v>116</v>
      </c>
      <c r="DJ35" s="287">
        <v>68</v>
      </c>
      <c r="DK35" s="287">
        <v>13</v>
      </c>
      <c r="DL35" s="287">
        <v>407</v>
      </c>
      <c r="DM35" s="287">
        <v>0</v>
      </c>
      <c r="DN35" s="287">
        <v>999</v>
      </c>
      <c r="DO35" s="287">
        <v>28</v>
      </c>
      <c r="DP35" s="287">
        <v>20</v>
      </c>
      <c r="DQ35" s="287">
        <v>0</v>
      </c>
      <c r="DR35" s="287">
        <v>0</v>
      </c>
      <c r="DS35" s="287">
        <v>63</v>
      </c>
      <c r="DT35" s="287">
        <v>9316</v>
      </c>
      <c r="DU35" s="287">
        <v>0</v>
      </c>
      <c r="DV35" s="287">
        <v>3073</v>
      </c>
      <c r="DW35" s="287">
        <v>1008</v>
      </c>
      <c r="DX35" s="287">
        <v>390</v>
      </c>
      <c r="DY35" s="287">
        <v>387</v>
      </c>
      <c r="DZ35" s="287">
        <v>4796</v>
      </c>
      <c r="EA35" s="287">
        <v>11133</v>
      </c>
      <c r="EB35" s="290">
        <v>22.9228420012575</v>
      </c>
      <c r="EC35" s="287">
        <v>342</v>
      </c>
      <c r="ED35" s="287">
        <v>3962</v>
      </c>
      <c r="EE35" s="287">
        <v>883</v>
      </c>
      <c r="EF35" s="290">
        <v>22.286723876829882</v>
      </c>
      <c r="EG35" s="287">
        <v>122</v>
      </c>
      <c r="EH35" s="287">
        <v>143</v>
      </c>
      <c r="EI35" s="287">
        <v>69</v>
      </c>
      <c r="EJ35" s="287">
        <v>0</v>
      </c>
      <c r="EK35" s="287">
        <v>302</v>
      </c>
      <c r="EL35" s="287">
        <v>0</v>
      </c>
      <c r="EM35" s="287">
        <v>6</v>
      </c>
      <c r="EN35" s="287">
        <v>33</v>
      </c>
      <c r="EO35" s="287">
        <v>14</v>
      </c>
      <c r="EP35" s="287">
        <v>13</v>
      </c>
      <c r="EQ35" s="287">
        <v>42</v>
      </c>
      <c r="ER35" s="287">
        <v>0</v>
      </c>
      <c r="ES35" s="287">
        <v>5</v>
      </c>
      <c r="ET35" s="287">
        <v>2</v>
      </c>
      <c r="EU35" s="287">
        <v>2</v>
      </c>
      <c r="EV35" s="287">
        <v>2167</v>
      </c>
      <c r="EW35" s="287">
        <v>3</v>
      </c>
      <c r="EX35" s="287">
        <v>12</v>
      </c>
      <c r="EY35" s="287">
        <v>693</v>
      </c>
      <c r="EZ35" s="287">
        <v>0</v>
      </c>
      <c r="FA35" s="287">
        <v>6</v>
      </c>
      <c r="FB35" s="287">
        <v>1</v>
      </c>
      <c r="FC35" s="287">
        <v>44</v>
      </c>
      <c r="FD35" s="287">
        <v>6</v>
      </c>
      <c r="FE35" s="287">
        <v>3</v>
      </c>
      <c r="FF35" s="287">
        <v>34</v>
      </c>
      <c r="FG35" s="287">
        <v>202</v>
      </c>
      <c r="FH35" s="287">
        <v>342</v>
      </c>
      <c r="FI35" s="287">
        <v>112</v>
      </c>
      <c r="FJ35" s="287">
        <v>1850</v>
      </c>
      <c r="FK35" s="291">
        <v>3</v>
      </c>
      <c r="FL35" s="290">
        <v>1.3324154471364171</v>
      </c>
      <c r="FM35" s="297">
        <v>0</v>
      </c>
      <c r="FN35" s="293">
        <v>0</v>
      </c>
      <c r="FO35" s="297">
        <v>0</v>
      </c>
      <c r="FP35" s="293">
        <v>0</v>
      </c>
      <c r="FQ35" s="283">
        <v>1</v>
      </c>
      <c r="FR35" s="294">
        <v>0.44413848237880577</v>
      </c>
      <c r="FS35" s="283">
        <v>0</v>
      </c>
      <c r="FT35" s="294">
        <v>0</v>
      </c>
      <c r="FU35" s="291">
        <v>24</v>
      </c>
      <c r="FV35" s="290">
        <v>10.659323577091337</v>
      </c>
      <c r="FW35" s="295">
        <v>1</v>
      </c>
      <c r="FX35" s="295">
        <v>0</v>
      </c>
      <c r="FY35" s="295">
        <v>1</v>
      </c>
      <c r="FZ35" s="295">
        <v>0</v>
      </c>
      <c r="GA35" s="295">
        <v>0</v>
      </c>
      <c r="GB35" s="287">
        <v>6101</v>
      </c>
      <c r="GC35" s="287">
        <v>825</v>
      </c>
      <c r="GD35" s="287">
        <v>4342</v>
      </c>
      <c r="GE35" s="287">
        <v>0</v>
      </c>
      <c r="GF35" s="287">
        <v>7</v>
      </c>
      <c r="GG35" s="290">
        <v>100</v>
      </c>
      <c r="GH35" s="290">
        <v>324.06</v>
      </c>
      <c r="GI35" s="290">
        <v>19.77</v>
      </c>
      <c r="GJ35" s="290">
        <v>2</v>
      </c>
      <c r="GK35" s="290">
        <v>3</v>
      </c>
      <c r="GL35" s="290">
        <v>0</v>
      </c>
      <c r="GM35" s="290">
        <v>2</v>
      </c>
      <c r="GN35" s="290">
        <v>1</v>
      </c>
      <c r="GO35" s="290">
        <v>0</v>
      </c>
      <c r="GP35" s="290">
        <v>6</v>
      </c>
      <c r="GQ35" s="290">
        <v>1</v>
      </c>
      <c r="GR35" s="290">
        <v>0</v>
      </c>
      <c r="GS35" s="290">
        <v>0</v>
      </c>
      <c r="GT35" s="290">
        <v>6</v>
      </c>
      <c r="GU35" s="290">
        <v>1</v>
      </c>
      <c r="GV35" s="290">
        <v>1</v>
      </c>
      <c r="GW35" s="290">
        <v>1</v>
      </c>
      <c r="GX35" s="290">
        <v>0</v>
      </c>
      <c r="GY35" s="290">
        <v>0</v>
      </c>
      <c r="GZ35" s="290">
        <v>2</v>
      </c>
      <c r="HA35" s="290">
        <v>1</v>
      </c>
      <c r="HB35" s="290">
        <v>1</v>
      </c>
      <c r="HC35" s="290">
        <v>0</v>
      </c>
      <c r="HD35" s="290">
        <v>0</v>
      </c>
      <c r="HE35" s="290">
        <v>2</v>
      </c>
      <c r="HF35" s="290">
        <v>1</v>
      </c>
      <c r="HG35" s="290">
        <v>2</v>
      </c>
      <c r="HH35" s="290">
        <v>9</v>
      </c>
      <c r="HI35" s="290">
        <v>0.2</v>
      </c>
      <c r="HJ35" s="134">
        <v>0.44413848237880577</v>
      </c>
      <c r="HK35" s="134">
        <v>8.4386311651973092</v>
      </c>
      <c r="HL35" s="134">
        <v>31.578246097133086</v>
      </c>
      <c r="HM35" s="146">
        <v>94.010067439556096</v>
      </c>
      <c r="HN35" s="146">
        <v>80.2504834880489</v>
      </c>
      <c r="HO35" s="368">
        <v>8.7074303405572706E-2</v>
      </c>
      <c r="HP35" s="368">
        <v>7.2992700729927001E-2</v>
      </c>
      <c r="HQ35" s="368">
        <v>4.8913043478260896</v>
      </c>
      <c r="HR35" s="368">
        <v>3.9370078740157499</v>
      </c>
      <c r="HS35" s="134">
        <v>91.847826086956502</v>
      </c>
      <c r="HT35" s="134">
        <v>94.094488188976399</v>
      </c>
      <c r="HU35" s="134">
        <v>1.78018575851393</v>
      </c>
      <c r="HV35" s="134">
        <v>1.8540145985401499</v>
      </c>
      <c r="HW35" s="134">
        <v>9.6310303883196298</v>
      </c>
      <c r="HX35" s="134">
        <v>16.496163682864498</v>
      </c>
      <c r="HY35" s="146">
        <v>107.9852088772637</v>
      </c>
      <c r="HZ35" s="146">
        <v>112.175191620975</v>
      </c>
      <c r="IA35" s="386">
        <v>47</v>
      </c>
      <c r="IB35" s="386">
        <v>28</v>
      </c>
      <c r="IC35" s="369">
        <v>0.47302737520128824</v>
      </c>
      <c r="ID35" s="369">
        <v>0.2006593091586642</v>
      </c>
      <c r="IE35" s="369">
        <v>6.638418079096045</v>
      </c>
      <c r="IF35" s="369">
        <v>4.0057224606580828</v>
      </c>
      <c r="IG35" s="146">
        <v>80.790960451977398</v>
      </c>
      <c r="IH35" s="146">
        <v>82.975679542203153</v>
      </c>
      <c r="II35" s="146">
        <v>7.1256038647342992</v>
      </c>
      <c r="IJ35" s="146">
        <v>5.009316325068081</v>
      </c>
      <c r="IK35" s="146">
        <v>9.549672369057566</v>
      </c>
      <c r="IL35" s="146">
        <v>16.902630617464375</v>
      </c>
      <c r="IM35" s="148">
        <v>97.037718069145015</v>
      </c>
      <c r="IN35" s="137">
        <v>95.054471505869799</v>
      </c>
      <c r="IO35" s="369">
        <v>0.35160620105481899</v>
      </c>
      <c r="IP35" s="369">
        <v>7.8145350351654097E-2</v>
      </c>
      <c r="IQ35" s="369">
        <v>4.7109207708779399</v>
      </c>
      <c r="IR35" s="369">
        <v>1.72413793103448</v>
      </c>
      <c r="IS35" s="146">
        <v>88.650963597430405</v>
      </c>
      <c r="IT35" s="146">
        <v>93.965517241379303</v>
      </c>
      <c r="IU35" s="146">
        <v>7.4636407223909202</v>
      </c>
      <c r="IV35" s="146">
        <v>4.5324303203959397</v>
      </c>
      <c r="IW35" s="146">
        <v>17.020289086328098</v>
      </c>
      <c r="IX35" s="146">
        <v>19.2713551058572</v>
      </c>
      <c r="IY35" s="341">
        <v>24</v>
      </c>
      <c r="IZ35" s="369">
        <v>0.27822861117551601</v>
      </c>
      <c r="JA35" s="369">
        <v>16.783216783216801</v>
      </c>
      <c r="JB35" s="369">
        <v>96.503496503496507</v>
      </c>
      <c r="JC35" s="369">
        <v>1.6577788082541201</v>
      </c>
      <c r="JD35" s="146">
        <v>14.002557544757</v>
      </c>
    </row>
    <row r="36" spans="1:264" ht="18" customHeight="1">
      <c r="A36" s="280"/>
      <c r="B36" s="281" t="s">
        <v>87</v>
      </c>
      <c r="C36" s="281" t="s">
        <v>87</v>
      </c>
      <c r="D36" s="282" t="s">
        <v>1773</v>
      </c>
      <c r="E36" s="283" t="s">
        <v>1275</v>
      </c>
      <c r="F36" s="282" t="s">
        <v>121</v>
      </c>
      <c r="G36" s="283" t="s">
        <v>2</v>
      </c>
      <c r="H36" s="284" t="s">
        <v>87</v>
      </c>
      <c r="I36" s="284" t="s">
        <v>87</v>
      </c>
      <c r="J36" s="284" t="s">
        <v>87</v>
      </c>
      <c r="K36" s="284" t="s">
        <v>87</v>
      </c>
      <c r="L36" s="284" t="s">
        <v>87</v>
      </c>
      <c r="M36" s="285">
        <v>135317</v>
      </c>
      <c r="N36" s="284" t="s">
        <v>87</v>
      </c>
      <c r="O36" s="284" t="s">
        <v>87</v>
      </c>
      <c r="P36" s="284" t="s">
        <v>87</v>
      </c>
      <c r="Q36" s="284" t="s">
        <v>87</v>
      </c>
      <c r="R36" s="286">
        <v>99.106967731459633</v>
      </c>
      <c r="S36" s="286">
        <v>105.72873144619457</v>
      </c>
      <c r="T36" s="298" t="s">
        <v>88</v>
      </c>
      <c r="U36" s="292">
        <v>60.522744743757585</v>
      </c>
      <c r="V36" s="286">
        <v>9.2974115161119926</v>
      </c>
      <c r="W36" s="286">
        <v>5.3882725832012683</v>
      </c>
      <c r="X36" s="286">
        <v>14.68568409931326</v>
      </c>
      <c r="Y36" s="284" t="s">
        <v>87</v>
      </c>
      <c r="Z36" s="284" t="s">
        <v>87</v>
      </c>
      <c r="AA36" s="284" t="s">
        <v>87</v>
      </c>
      <c r="AB36" s="284" t="s">
        <v>87</v>
      </c>
      <c r="AC36" s="284" t="s">
        <v>87</v>
      </c>
      <c r="AD36" s="284" t="s">
        <v>87</v>
      </c>
      <c r="AE36" s="284" t="s">
        <v>87</v>
      </c>
      <c r="AF36" s="284" t="s">
        <v>87</v>
      </c>
      <c r="AG36" s="284" t="s">
        <v>87</v>
      </c>
      <c r="AH36" s="284" t="s">
        <v>87</v>
      </c>
      <c r="AI36" s="284" t="s">
        <v>87</v>
      </c>
      <c r="AJ36" s="284" t="s">
        <v>87</v>
      </c>
      <c r="AK36" s="284" t="s">
        <v>87</v>
      </c>
      <c r="AL36" s="284" t="s">
        <v>87</v>
      </c>
      <c r="AM36" s="284" t="s">
        <v>87</v>
      </c>
      <c r="AN36" s="284" t="s">
        <v>87</v>
      </c>
      <c r="AO36" s="284" t="s">
        <v>87</v>
      </c>
      <c r="AP36" s="284" t="s">
        <v>87</v>
      </c>
      <c r="AQ36" s="284" t="s">
        <v>87</v>
      </c>
      <c r="AR36" s="284" t="s">
        <v>87</v>
      </c>
      <c r="AS36" s="284" t="s">
        <v>87</v>
      </c>
      <c r="AT36" s="284" t="s">
        <v>87</v>
      </c>
      <c r="AU36" s="284" t="s">
        <v>87</v>
      </c>
      <c r="AV36" s="284" t="s">
        <v>87</v>
      </c>
      <c r="AW36" s="288" t="s">
        <v>87</v>
      </c>
      <c r="AX36" s="288" t="s">
        <v>87</v>
      </c>
      <c r="AY36" s="288" t="s">
        <v>87</v>
      </c>
      <c r="AZ36" s="288" t="s">
        <v>87</v>
      </c>
      <c r="BA36" s="288" t="s">
        <v>87</v>
      </c>
      <c r="BB36" s="287">
        <v>61</v>
      </c>
      <c r="BC36" s="287">
        <v>47</v>
      </c>
      <c r="BD36" s="289" t="s">
        <v>88</v>
      </c>
      <c r="BE36" s="289" t="s">
        <v>88</v>
      </c>
      <c r="BF36" s="289" t="s">
        <v>88</v>
      </c>
      <c r="BG36" s="287">
        <v>44</v>
      </c>
      <c r="BH36" s="286">
        <v>32.516239644686181</v>
      </c>
      <c r="BI36" s="287">
        <v>164</v>
      </c>
      <c r="BJ36" s="286">
        <v>121.19689322110305</v>
      </c>
      <c r="BK36" s="287">
        <v>0</v>
      </c>
      <c r="BL36" s="286">
        <v>0</v>
      </c>
      <c r="BM36" s="287">
        <v>0</v>
      </c>
      <c r="BN36" s="290">
        <v>0</v>
      </c>
      <c r="BO36" s="291">
        <v>36</v>
      </c>
      <c r="BP36" s="290">
        <v>26.604196072925056</v>
      </c>
      <c r="BQ36" s="287">
        <v>0</v>
      </c>
      <c r="BR36" s="290">
        <v>0</v>
      </c>
      <c r="BS36" s="287">
        <v>0</v>
      </c>
      <c r="BT36" s="290">
        <v>0</v>
      </c>
      <c r="BU36" s="287">
        <v>0</v>
      </c>
      <c r="BV36" s="290">
        <v>0</v>
      </c>
      <c r="BW36" s="287">
        <v>0</v>
      </c>
      <c r="BX36" s="290">
        <v>0</v>
      </c>
      <c r="BY36" s="292">
        <v>0</v>
      </c>
      <c r="BZ36" s="293">
        <v>0</v>
      </c>
      <c r="CA36" s="287">
        <v>169</v>
      </c>
      <c r="CB36" s="290">
        <v>124.89192045345374</v>
      </c>
      <c r="CC36" s="287">
        <v>323</v>
      </c>
      <c r="CD36" s="290">
        <v>238.69875920985538</v>
      </c>
      <c r="CE36" s="287">
        <v>0</v>
      </c>
      <c r="CF36" s="290">
        <v>0</v>
      </c>
      <c r="CG36" s="287">
        <v>89</v>
      </c>
      <c r="CH36" s="290">
        <v>65.771484735842506</v>
      </c>
      <c r="CI36" s="287">
        <v>633</v>
      </c>
      <c r="CJ36" s="290">
        <v>467.79044761559891</v>
      </c>
      <c r="CK36" s="287">
        <v>144</v>
      </c>
      <c r="CL36" s="290">
        <v>106.41678429170022</v>
      </c>
      <c r="CM36" s="287">
        <v>844</v>
      </c>
      <c r="CN36" s="294">
        <v>623.72059682079862</v>
      </c>
      <c r="CO36" s="287">
        <v>65</v>
      </c>
      <c r="CP36" s="290">
        <v>48.035354020559126</v>
      </c>
      <c r="CQ36" s="292">
        <v>0</v>
      </c>
      <c r="CR36" s="293">
        <v>0</v>
      </c>
      <c r="CS36" s="287">
        <v>14</v>
      </c>
      <c r="CT36" s="290">
        <v>10.346076250581966</v>
      </c>
      <c r="CU36" s="287">
        <v>25</v>
      </c>
      <c r="CV36" s="290">
        <v>18.475136161753515</v>
      </c>
      <c r="CW36" s="287">
        <v>33</v>
      </c>
      <c r="CX36" s="290">
        <v>24.387179733514635</v>
      </c>
      <c r="CY36" s="287">
        <v>33</v>
      </c>
      <c r="CZ36" s="290">
        <v>24.387179733514635</v>
      </c>
      <c r="DA36" s="292">
        <v>0</v>
      </c>
      <c r="DB36" s="293">
        <v>0</v>
      </c>
      <c r="DC36" s="287">
        <v>0</v>
      </c>
      <c r="DD36" s="287">
        <v>0</v>
      </c>
      <c r="DE36" s="287">
        <v>415</v>
      </c>
      <c r="DF36" s="287">
        <v>6744</v>
      </c>
      <c r="DG36" s="287">
        <v>0</v>
      </c>
      <c r="DH36" s="287">
        <v>645</v>
      </c>
      <c r="DI36" s="287">
        <v>77</v>
      </c>
      <c r="DJ36" s="287">
        <v>199</v>
      </c>
      <c r="DK36" s="287">
        <v>33</v>
      </c>
      <c r="DL36" s="287">
        <v>443</v>
      </c>
      <c r="DM36" s="287">
        <v>0</v>
      </c>
      <c r="DN36" s="287">
        <v>0</v>
      </c>
      <c r="DO36" s="287">
        <v>12</v>
      </c>
      <c r="DP36" s="287">
        <v>89</v>
      </c>
      <c r="DQ36" s="287">
        <v>0</v>
      </c>
      <c r="DR36" s="287">
        <v>0</v>
      </c>
      <c r="DS36" s="287">
        <v>54</v>
      </c>
      <c r="DT36" s="287">
        <v>0</v>
      </c>
      <c r="DU36" s="287">
        <v>0</v>
      </c>
      <c r="DV36" s="287">
        <v>1953</v>
      </c>
      <c r="DW36" s="287">
        <v>2483</v>
      </c>
      <c r="DX36" s="287">
        <v>266</v>
      </c>
      <c r="DY36" s="287">
        <v>264</v>
      </c>
      <c r="DZ36" s="287">
        <v>3704</v>
      </c>
      <c r="EA36" s="287">
        <v>7930</v>
      </c>
      <c r="EB36" s="290">
        <v>24.7540983606557</v>
      </c>
      <c r="EC36" s="287">
        <v>204</v>
      </c>
      <c r="ED36" s="287">
        <v>2676</v>
      </c>
      <c r="EE36" s="287">
        <v>730</v>
      </c>
      <c r="EF36" s="290">
        <v>27.279521674140504</v>
      </c>
      <c r="EG36" s="287">
        <v>141</v>
      </c>
      <c r="EH36" s="287">
        <v>101</v>
      </c>
      <c r="EI36" s="287">
        <v>10</v>
      </c>
      <c r="EJ36" s="287">
        <v>2</v>
      </c>
      <c r="EK36" s="287">
        <v>187</v>
      </c>
      <c r="EL36" s="287">
        <v>2</v>
      </c>
      <c r="EM36" s="287">
        <v>32</v>
      </c>
      <c r="EN36" s="287">
        <v>8</v>
      </c>
      <c r="EO36" s="287">
        <v>13</v>
      </c>
      <c r="EP36" s="287">
        <v>20</v>
      </c>
      <c r="EQ36" s="287">
        <v>4</v>
      </c>
      <c r="ER36" s="287">
        <v>0</v>
      </c>
      <c r="ES36" s="287">
        <v>0</v>
      </c>
      <c r="ET36" s="287">
        <v>0</v>
      </c>
      <c r="EU36" s="287">
        <v>0</v>
      </c>
      <c r="EV36" s="287">
        <v>1835</v>
      </c>
      <c r="EW36" s="287">
        <v>0</v>
      </c>
      <c r="EX36" s="287">
        <v>0</v>
      </c>
      <c r="EY36" s="287">
        <v>0</v>
      </c>
      <c r="EZ36" s="287">
        <v>0</v>
      </c>
      <c r="FA36" s="287">
        <v>5</v>
      </c>
      <c r="FB36" s="287">
        <v>1</v>
      </c>
      <c r="FC36" s="287">
        <v>1</v>
      </c>
      <c r="FD36" s="287">
        <v>6</v>
      </c>
      <c r="FE36" s="287">
        <v>0</v>
      </c>
      <c r="FF36" s="287">
        <v>17</v>
      </c>
      <c r="FG36" s="287">
        <v>120</v>
      </c>
      <c r="FH36" s="287">
        <v>135</v>
      </c>
      <c r="FI36" s="287">
        <v>62</v>
      </c>
      <c r="FJ36" s="287">
        <v>2428</v>
      </c>
      <c r="FK36" s="291">
        <v>2</v>
      </c>
      <c r="FL36" s="290">
        <v>1.4780108929402809</v>
      </c>
      <c r="FM36" s="297">
        <v>0</v>
      </c>
      <c r="FN36" s="293">
        <v>0</v>
      </c>
      <c r="FO36" s="291">
        <v>1</v>
      </c>
      <c r="FP36" s="290">
        <v>0.73900544647014044</v>
      </c>
      <c r="FQ36" s="283">
        <v>0</v>
      </c>
      <c r="FR36" s="294">
        <v>0</v>
      </c>
      <c r="FS36" s="283">
        <v>0</v>
      </c>
      <c r="FT36" s="294">
        <v>0</v>
      </c>
      <c r="FU36" s="291">
        <v>20</v>
      </c>
      <c r="FV36" s="290">
        <v>14.780108929402809</v>
      </c>
      <c r="FW36" s="295">
        <v>1</v>
      </c>
      <c r="FX36" s="295">
        <v>0</v>
      </c>
      <c r="FY36" s="295">
        <v>1</v>
      </c>
      <c r="FZ36" s="295">
        <v>0</v>
      </c>
      <c r="GA36" s="295">
        <v>0</v>
      </c>
      <c r="GB36" s="287">
        <v>5531</v>
      </c>
      <c r="GC36" s="287">
        <v>0</v>
      </c>
      <c r="GD36" s="287">
        <v>1848</v>
      </c>
      <c r="GE36" s="287">
        <v>0</v>
      </c>
      <c r="GF36" s="287">
        <v>3</v>
      </c>
      <c r="GG36" s="290">
        <v>76.28</v>
      </c>
      <c r="GH36" s="290">
        <v>307.39999999999998</v>
      </c>
      <c r="GI36" s="290">
        <v>15.77</v>
      </c>
      <c r="GJ36" s="290">
        <v>5</v>
      </c>
      <c r="GK36" s="290">
        <v>1</v>
      </c>
      <c r="GL36" s="290">
        <v>0</v>
      </c>
      <c r="GM36" s="290">
        <v>0</v>
      </c>
      <c r="GN36" s="290">
        <v>0</v>
      </c>
      <c r="GO36" s="290">
        <v>2</v>
      </c>
      <c r="GP36" s="290">
        <v>4</v>
      </c>
      <c r="GQ36" s="290">
        <v>0</v>
      </c>
      <c r="GR36" s="290">
        <v>1</v>
      </c>
      <c r="GS36" s="290">
        <v>0</v>
      </c>
      <c r="GT36" s="290">
        <v>7</v>
      </c>
      <c r="GU36" s="290">
        <v>0</v>
      </c>
      <c r="GV36" s="290">
        <v>1</v>
      </c>
      <c r="GW36" s="290">
        <v>0</v>
      </c>
      <c r="GX36" s="290">
        <v>0</v>
      </c>
      <c r="GY36" s="290">
        <v>1</v>
      </c>
      <c r="GZ36" s="290">
        <v>2</v>
      </c>
      <c r="HA36" s="290">
        <v>0</v>
      </c>
      <c r="HB36" s="290">
        <v>0</v>
      </c>
      <c r="HC36" s="290">
        <v>0</v>
      </c>
      <c r="HD36" s="290">
        <v>1</v>
      </c>
      <c r="HE36" s="290">
        <v>1</v>
      </c>
      <c r="HF36" s="290">
        <v>1</v>
      </c>
      <c r="HG36" s="290">
        <v>1</v>
      </c>
      <c r="HH36" s="290">
        <v>3</v>
      </c>
      <c r="HI36" s="290">
        <v>0</v>
      </c>
      <c r="HJ36" s="134">
        <v>0</v>
      </c>
      <c r="HK36" s="134">
        <v>2.2170163394104216</v>
      </c>
      <c r="HL36" s="134">
        <v>25.421787358572832</v>
      </c>
      <c r="HM36" s="146">
        <v>99.433136641176006</v>
      </c>
      <c r="HN36" s="146">
        <v>94.871676317006703</v>
      </c>
      <c r="HO36" s="368">
        <v>0.30004286326618101</v>
      </c>
      <c r="HP36" s="368">
        <v>0.14121634343814701</v>
      </c>
      <c r="HQ36" s="368">
        <v>7.4204946996466399</v>
      </c>
      <c r="HR36" s="368">
        <v>4.0871934604904601</v>
      </c>
      <c r="HS36" s="134">
        <v>87.985865724381597</v>
      </c>
      <c r="HT36" s="134">
        <v>93.460490463215294</v>
      </c>
      <c r="HU36" s="134">
        <v>4.0434347763966301</v>
      </c>
      <c r="HV36" s="134">
        <v>3.4550932027866699</v>
      </c>
      <c r="HW36" s="134">
        <v>8.0825012754172398</v>
      </c>
      <c r="HX36" s="134">
        <v>15.5152113638953</v>
      </c>
      <c r="HY36" s="146">
        <v>112.64408090311488</v>
      </c>
      <c r="HZ36" s="146">
        <v>132.916343723094</v>
      </c>
      <c r="IA36" s="386">
        <v>28</v>
      </c>
      <c r="IB36" s="386">
        <v>15</v>
      </c>
      <c r="IC36" s="369">
        <v>0.47773417505545129</v>
      </c>
      <c r="ID36" s="369">
        <v>0.17906171660498985</v>
      </c>
      <c r="IE36" s="369">
        <v>8.3582089552238816</v>
      </c>
      <c r="IF36" s="369">
        <v>4.7770700636942678</v>
      </c>
      <c r="IG36" s="146">
        <v>79.402985074626869</v>
      </c>
      <c r="IH36" s="146">
        <v>78.343949044585997</v>
      </c>
      <c r="II36" s="146">
        <v>5.7157481658420064</v>
      </c>
      <c r="IJ36" s="146">
        <v>3.7483586009311209</v>
      </c>
      <c r="IK36" s="146">
        <v>8.9461409518256687</v>
      </c>
      <c r="IL36" s="146">
        <v>16.187473888108169</v>
      </c>
      <c r="IM36" s="148">
        <v>101.46995122782666</v>
      </c>
      <c r="IN36" s="137">
        <v>121.15652792189648</v>
      </c>
      <c r="IO36" s="369">
        <v>0.39190071848465102</v>
      </c>
      <c r="IP36" s="369">
        <v>0.111888111888112</v>
      </c>
      <c r="IQ36" s="369">
        <v>5.1724137931034502</v>
      </c>
      <c r="IR36" s="369">
        <v>2.3668639053254399</v>
      </c>
      <c r="IS36" s="146">
        <v>81.465517241379303</v>
      </c>
      <c r="IT36" s="146">
        <v>90.532544378698205</v>
      </c>
      <c r="IU36" s="146">
        <v>7.5767472240365796</v>
      </c>
      <c r="IV36" s="146">
        <v>4.7272727272727302</v>
      </c>
      <c r="IW36" s="146">
        <v>13.227654902800801</v>
      </c>
      <c r="IX36" s="146">
        <v>14.6690616155018</v>
      </c>
      <c r="IY36" s="341">
        <v>11</v>
      </c>
      <c r="IZ36" s="369">
        <v>0.28475278281128702</v>
      </c>
      <c r="JA36" s="369">
        <v>17.460317460317501</v>
      </c>
      <c r="JB36" s="369">
        <v>100</v>
      </c>
      <c r="JC36" s="369">
        <v>1.6308568470100999</v>
      </c>
      <c r="JD36" s="146">
        <v>10.566295719548799</v>
      </c>
    </row>
    <row r="37" spans="1:264" ht="18" customHeight="1">
      <c r="A37" s="280"/>
      <c r="B37" s="281" t="s">
        <v>87</v>
      </c>
      <c r="C37" s="281" t="s">
        <v>87</v>
      </c>
      <c r="D37" s="282" t="s">
        <v>1774</v>
      </c>
      <c r="E37" s="283" t="s">
        <v>1276</v>
      </c>
      <c r="F37" s="282" t="s">
        <v>121</v>
      </c>
      <c r="G37" s="283" t="s">
        <v>2</v>
      </c>
      <c r="H37" s="284" t="s">
        <v>87</v>
      </c>
      <c r="I37" s="284" t="s">
        <v>87</v>
      </c>
      <c r="J37" s="284" t="s">
        <v>87</v>
      </c>
      <c r="K37" s="284" t="s">
        <v>87</v>
      </c>
      <c r="L37" s="284" t="s">
        <v>87</v>
      </c>
      <c r="M37" s="285">
        <v>129451</v>
      </c>
      <c r="N37" s="284" t="s">
        <v>87</v>
      </c>
      <c r="O37" s="284" t="s">
        <v>87</v>
      </c>
      <c r="P37" s="284" t="s">
        <v>87</v>
      </c>
      <c r="Q37" s="284" t="s">
        <v>87</v>
      </c>
      <c r="R37" s="286">
        <v>100.26508514711732</v>
      </c>
      <c r="S37" s="286">
        <v>99.685836996538498</v>
      </c>
      <c r="T37" s="287">
        <v>3.8811615768065622</v>
      </c>
      <c r="U37" s="298" t="s">
        <v>88</v>
      </c>
      <c r="V37" s="286">
        <v>10.409638554216867</v>
      </c>
      <c r="W37" s="286">
        <v>6.3614457831325302</v>
      </c>
      <c r="X37" s="286">
        <v>16.7710843373494</v>
      </c>
      <c r="Y37" s="284" t="s">
        <v>87</v>
      </c>
      <c r="Z37" s="284" t="s">
        <v>87</v>
      </c>
      <c r="AA37" s="284" t="s">
        <v>87</v>
      </c>
      <c r="AB37" s="284" t="s">
        <v>87</v>
      </c>
      <c r="AC37" s="284" t="s">
        <v>87</v>
      </c>
      <c r="AD37" s="284" t="s">
        <v>87</v>
      </c>
      <c r="AE37" s="284" t="s">
        <v>87</v>
      </c>
      <c r="AF37" s="284" t="s">
        <v>87</v>
      </c>
      <c r="AG37" s="284" t="s">
        <v>87</v>
      </c>
      <c r="AH37" s="284" t="s">
        <v>87</v>
      </c>
      <c r="AI37" s="284" t="s">
        <v>87</v>
      </c>
      <c r="AJ37" s="284" t="s">
        <v>87</v>
      </c>
      <c r="AK37" s="284" t="s">
        <v>87</v>
      </c>
      <c r="AL37" s="284" t="s">
        <v>87</v>
      </c>
      <c r="AM37" s="284" t="s">
        <v>87</v>
      </c>
      <c r="AN37" s="284" t="s">
        <v>87</v>
      </c>
      <c r="AO37" s="284" t="s">
        <v>87</v>
      </c>
      <c r="AP37" s="284" t="s">
        <v>87</v>
      </c>
      <c r="AQ37" s="284" t="s">
        <v>87</v>
      </c>
      <c r="AR37" s="284" t="s">
        <v>87</v>
      </c>
      <c r="AS37" s="284" t="s">
        <v>87</v>
      </c>
      <c r="AT37" s="284" t="s">
        <v>87</v>
      </c>
      <c r="AU37" s="284" t="s">
        <v>87</v>
      </c>
      <c r="AV37" s="284" t="s">
        <v>87</v>
      </c>
      <c r="AW37" s="288" t="s">
        <v>87</v>
      </c>
      <c r="AX37" s="288" t="s">
        <v>87</v>
      </c>
      <c r="AY37" s="288" t="s">
        <v>87</v>
      </c>
      <c r="AZ37" s="288" t="s">
        <v>87</v>
      </c>
      <c r="BA37" s="288" t="s">
        <v>87</v>
      </c>
      <c r="BB37" s="287">
        <v>46</v>
      </c>
      <c r="BC37" s="287">
        <v>55</v>
      </c>
      <c r="BD37" s="289" t="s">
        <v>88</v>
      </c>
      <c r="BE37" s="289" t="s">
        <v>88</v>
      </c>
      <c r="BF37" s="289" t="s">
        <v>88</v>
      </c>
      <c r="BG37" s="287">
        <v>0</v>
      </c>
      <c r="BH37" s="286">
        <v>0</v>
      </c>
      <c r="BI37" s="287">
        <v>122</v>
      </c>
      <c r="BJ37" s="286">
        <v>94.244154158716427</v>
      </c>
      <c r="BK37" s="287">
        <v>0</v>
      </c>
      <c r="BL37" s="286">
        <v>0</v>
      </c>
      <c r="BM37" s="287">
        <v>0</v>
      </c>
      <c r="BN37" s="290">
        <v>0</v>
      </c>
      <c r="BO37" s="291">
        <v>0</v>
      </c>
      <c r="BP37" s="290">
        <v>0</v>
      </c>
      <c r="BQ37" s="287">
        <v>0</v>
      </c>
      <c r="BR37" s="290">
        <v>0</v>
      </c>
      <c r="BS37" s="287">
        <v>0</v>
      </c>
      <c r="BT37" s="290">
        <v>0</v>
      </c>
      <c r="BU37" s="287">
        <v>0</v>
      </c>
      <c r="BV37" s="290">
        <v>0</v>
      </c>
      <c r="BW37" s="287">
        <v>0</v>
      </c>
      <c r="BX37" s="290">
        <v>0</v>
      </c>
      <c r="BY37" s="292">
        <v>0</v>
      </c>
      <c r="BZ37" s="293">
        <v>0</v>
      </c>
      <c r="CA37" s="287">
        <v>204</v>
      </c>
      <c r="CB37" s="290">
        <v>157.58858564244386</v>
      </c>
      <c r="CC37" s="287">
        <v>513</v>
      </c>
      <c r="CD37" s="290">
        <v>396.28894330673381</v>
      </c>
      <c r="CE37" s="292">
        <v>28</v>
      </c>
      <c r="CF37" s="293">
        <v>21.629805872492295</v>
      </c>
      <c r="CG37" s="287">
        <v>160</v>
      </c>
      <c r="CH37" s="290">
        <v>123.59889069995596</v>
      </c>
      <c r="CI37" s="287">
        <v>449</v>
      </c>
      <c r="CJ37" s="290">
        <v>346.84938702675146</v>
      </c>
      <c r="CK37" s="287">
        <v>107</v>
      </c>
      <c r="CL37" s="290">
        <v>82.656758155595554</v>
      </c>
      <c r="CM37" s="292">
        <v>0</v>
      </c>
      <c r="CN37" s="296">
        <v>0</v>
      </c>
      <c r="CO37" s="287">
        <v>27</v>
      </c>
      <c r="CP37" s="290">
        <v>20.857312805617571</v>
      </c>
      <c r="CQ37" s="287">
        <v>10</v>
      </c>
      <c r="CR37" s="290">
        <v>7.7249306687472474</v>
      </c>
      <c r="CS37" s="292">
        <v>0</v>
      </c>
      <c r="CT37" s="293">
        <v>0</v>
      </c>
      <c r="CU37" s="287">
        <v>12</v>
      </c>
      <c r="CV37" s="290">
        <v>9.2699168024966969</v>
      </c>
      <c r="CW37" s="287">
        <v>240</v>
      </c>
      <c r="CX37" s="290">
        <v>185.39833604993396</v>
      </c>
      <c r="CY37" s="287">
        <v>240</v>
      </c>
      <c r="CZ37" s="290">
        <v>185.39833604993396</v>
      </c>
      <c r="DA37" s="292">
        <v>0</v>
      </c>
      <c r="DB37" s="293">
        <v>0</v>
      </c>
      <c r="DC37" s="287">
        <v>24</v>
      </c>
      <c r="DD37" s="287">
        <v>0</v>
      </c>
      <c r="DE37" s="287">
        <v>239</v>
      </c>
      <c r="DF37" s="287">
        <v>6815</v>
      </c>
      <c r="DG37" s="287">
        <v>5718</v>
      </c>
      <c r="DH37" s="287">
        <v>327</v>
      </c>
      <c r="DI37" s="287">
        <v>71</v>
      </c>
      <c r="DJ37" s="287">
        <v>191</v>
      </c>
      <c r="DK37" s="287">
        <v>2</v>
      </c>
      <c r="DL37" s="287">
        <v>262</v>
      </c>
      <c r="DM37" s="287">
        <v>0</v>
      </c>
      <c r="DN37" s="287">
        <v>0</v>
      </c>
      <c r="DO37" s="287">
        <v>89</v>
      </c>
      <c r="DP37" s="287">
        <v>13</v>
      </c>
      <c r="DQ37" s="287">
        <v>1</v>
      </c>
      <c r="DR37" s="287">
        <v>0</v>
      </c>
      <c r="DS37" s="287">
        <v>6</v>
      </c>
      <c r="DT37" s="287">
        <v>4584</v>
      </c>
      <c r="DU37" s="287">
        <v>0</v>
      </c>
      <c r="DV37" s="287">
        <v>2099</v>
      </c>
      <c r="DW37" s="287">
        <v>97</v>
      </c>
      <c r="DX37" s="287">
        <v>229</v>
      </c>
      <c r="DY37" s="287">
        <v>0</v>
      </c>
      <c r="DZ37" s="287">
        <v>2880</v>
      </c>
      <c r="EA37" s="287">
        <v>7895</v>
      </c>
      <c r="EB37" s="290">
        <v>15.617479417352801</v>
      </c>
      <c r="EC37" s="287">
        <v>252</v>
      </c>
      <c r="ED37" s="287">
        <v>2547</v>
      </c>
      <c r="EE37" s="287">
        <v>452</v>
      </c>
      <c r="EF37" s="290">
        <v>17.746368276403611</v>
      </c>
      <c r="EG37" s="287">
        <v>59</v>
      </c>
      <c r="EH37" s="287">
        <v>77</v>
      </c>
      <c r="EI37" s="287">
        <v>27</v>
      </c>
      <c r="EJ37" s="287">
        <v>0</v>
      </c>
      <c r="EK37" s="287">
        <v>131</v>
      </c>
      <c r="EL37" s="287">
        <v>0</v>
      </c>
      <c r="EM37" s="287">
        <v>0</v>
      </c>
      <c r="EN37" s="287">
        <v>13</v>
      </c>
      <c r="EO37" s="287">
        <v>12</v>
      </c>
      <c r="EP37" s="287">
        <v>8</v>
      </c>
      <c r="EQ37" s="287">
        <v>11</v>
      </c>
      <c r="ER37" s="287">
        <v>0</v>
      </c>
      <c r="ES37" s="287">
        <v>0</v>
      </c>
      <c r="ET37" s="287">
        <v>1</v>
      </c>
      <c r="EU37" s="287">
        <v>0</v>
      </c>
      <c r="EV37" s="287">
        <v>1430</v>
      </c>
      <c r="EW37" s="287">
        <v>0</v>
      </c>
      <c r="EX37" s="287">
        <v>0</v>
      </c>
      <c r="EY37" s="287">
        <v>0</v>
      </c>
      <c r="EZ37" s="287">
        <v>0</v>
      </c>
      <c r="FA37" s="287">
        <v>5</v>
      </c>
      <c r="FB37" s="287">
        <v>1</v>
      </c>
      <c r="FC37" s="287">
        <v>1</v>
      </c>
      <c r="FD37" s="287">
        <v>7</v>
      </c>
      <c r="FE37" s="287">
        <v>1</v>
      </c>
      <c r="FF37" s="287">
        <v>23</v>
      </c>
      <c r="FG37" s="287">
        <v>46</v>
      </c>
      <c r="FH37" s="287">
        <v>196</v>
      </c>
      <c r="FI37" s="287">
        <v>112</v>
      </c>
      <c r="FJ37" s="287">
        <v>1803</v>
      </c>
      <c r="FK37" s="291">
        <v>3</v>
      </c>
      <c r="FL37" s="290">
        <v>2.3174792006241742</v>
      </c>
      <c r="FM37" s="297">
        <v>0</v>
      </c>
      <c r="FN37" s="293">
        <v>0</v>
      </c>
      <c r="FO37" s="297">
        <v>0</v>
      </c>
      <c r="FP37" s="293">
        <v>0</v>
      </c>
      <c r="FQ37" s="283">
        <v>1</v>
      </c>
      <c r="FR37" s="294">
        <v>0.77249306687472485</v>
      </c>
      <c r="FS37" s="283">
        <v>0</v>
      </c>
      <c r="FT37" s="294">
        <v>0</v>
      </c>
      <c r="FU37" s="291">
        <v>24</v>
      </c>
      <c r="FV37" s="290">
        <v>18.539833604993394</v>
      </c>
      <c r="FW37" s="295">
        <v>1</v>
      </c>
      <c r="FX37" s="295">
        <v>0</v>
      </c>
      <c r="FY37" s="295">
        <v>1</v>
      </c>
      <c r="FZ37" s="295">
        <v>0</v>
      </c>
      <c r="GA37" s="295">
        <v>0</v>
      </c>
      <c r="GB37" s="287">
        <v>0</v>
      </c>
      <c r="GC37" s="287">
        <v>0</v>
      </c>
      <c r="GD37" s="287">
        <v>0</v>
      </c>
      <c r="GE37" s="287">
        <v>0</v>
      </c>
      <c r="GF37" s="287">
        <v>0</v>
      </c>
      <c r="GG37" s="290">
        <v>76.150000000000006</v>
      </c>
      <c r="GH37" s="290">
        <v>249.83</v>
      </c>
      <c r="GI37" s="290">
        <v>15.77</v>
      </c>
      <c r="GJ37" s="290">
        <v>4</v>
      </c>
      <c r="GK37" s="290">
        <v>0</v>
      </c>
      <c r="GL37" s="290">
        <v>0</v>
      </c>
      <c r="GM37" s="290">
        <v>2</v>
      </c>
      <c r="GN37" s="290">
        <v>2</v>
      </c>
      <c r="GO37" s="290">
        <v>0</v>
      </c>
      <c r="GP37" s="290">
        <v>3</v>
      </c>
      <c r="GQ37" s="290">
        <v>1</v>
      </c>
      <c r="GR37" s="290">
        <v>0</v>
      </c>
      <c r="GS37" s="290">
        <v>0</v>
      </c>
      <c r="GT37" s="290">
        <v>1</v>
      </c>
      <c r="GU37" s="290">
        <v>1</v>
      </c>
      <c r="GV37" s="290">
        <v>1</v>
      </c>
      <c r="GW37" s="290">
        <v>1</v>
      </c>
      <c r="GX37" s="290">
        <v>1</v>
      </c>
      <c r="GY37" s="290">
        <v>2</v>
      </c>
      <c r="GZ37" s="290">
        <v>1</v>
      </c>
      <c r="HA37" s="290">
        <v>0</v>
      </c>
      <c r="HB37" s="290">
        <v>1</v>
      </c>
      <c r="HC37" s="290">
        <v>0</v>
      </c>
      <c r="HD37" s="290">
        <v>0</v>
      </c>
      <c r="HE37" s="290">
        <v>1</v>
      </c>
      <c r="HF37" s="290">
        <v>0</v>
      </c>
      <c r="HG37" s="290">
        <v>0</v>
      </c>
      <c r="HH37" s="290">
        <v>5</v>
      </c>
      <c r="HI37" s="290">
        <v>0</v>
      </c>
      <c r="HJ37" s="134">
        <v>3.0899722674988994</v>
      </c>
      <c r="HK37" s="134">
        <v>3.8624653343736237</v>
      </c>
      <c r="HL37" s="134">
        <v>41.869124224610083</v>
      </c>
      <c r="HM37" s="146">
        <v>97.990248573836595</v>
      </c>
      <c r="HN37" s="146">
        <v>74.163371363933095</v>
      </c>
      <c r="HO37" s="368">
        <v>7.0942111237230404E-2</v>
      </c>
      <c r="HP37" s="368">
        <v>6.3556628956400199E-2</v>
      </c>
      <c r="HQ37" s="368">
        <v>4.0983606557377001</v>
      </c>
      <c r="HR37" s="368">
        <v>4.31034482758621</v>
      </c>
      <c r="HS37" s="134">
        <v>88.524590163934405</v>
      </c>
      <c r="HT37" s="134">
        <v>90.517241379310306</v>
      </c>
      <c r="HU37" s="134">
        <v>1.7309875141884199</v>
      </c>
      <c r="HV37" s="134">
        <v>1.4745137917884801</v>
      </c>
      <c r="HW37" s="134">
        <v>13.590439568724999</v>
      </c>
      <c r="HX37" s="134">
        <v>18.028903103529998</v>
      </c>
      <c r="HY37" s="146">
        <v>104.22017685234725</v>
      </c>
      <c r="HZ37" s="146">
        <v>119.27091491114</v>
      </c>
      <c r="IA37" s="386">
        <v>25</v>
      </c>
      <c r="IB37" s="386">
        <v>23</v>
      </c>
      <c r="IC37" s="369">
        <v>0.34350096180269307</v>
      </c>
      <c r="ID37" s="369">
        <v>0.26638869585360203</v>
      </c>
      <c r="IE37" s="369">
        <v>5.3191489361702127</v>
      </c>
      <c r="IF37" s="369">
        <v>5.9278350515463911</v>
      </c>
      <c r="IG37" s="146">
        <v>81.063829787234042</v>
      </c>
      <c r="IH37" s="146">
        <v>86.340206185567013</v>
      </c>
      <c r="II37" s="146">
        <v>6.457818081890629</v>
      </c>
      <c r="IJ37" s="146">
        <v>4.4938614778781565</v>
      </c>
      <c r="IK37" s="146">
        <v>14.70255598280932</v>
      </c>
      <c r="IL37" s="146">
        <v>20.465134644239122</v>
      </c>
      <c r="IM37" s="148">
        <v>109.28612041178052</v>
      </c>
      <c r="IN37" s="137">
        <v>102.78701907493829</v>
      </c>
      <c r="IO37" s="369">
        <v>0.27932960893854702</v>
      </c>
      <c r="IP37" s="369">
        <v>8.3375020843755199E-2</v>
      </c>
      <c r="IQ37" s="369">
        <v>2.8673835125448002</v>
      </c>
      <c r="IR37" s="369">
        <v>1.30890052356021</v>
      </c>
      <c r="IS37" s="146">
        <v>84.408602150537604</v>
      </c>
      <c r="IT37" s="146">
        <v>93.455497382198899</v>
      </c>
      <c r="IU37" s="146">
        <v>9.7416201117318408</v>
      </c>
      <c r="IV37" s="146">
        <v>6.3698515924628998</v>
      </c>
      <c r="IW37" s="146">
        <v>23.718051331305698</v>
      </c>
      <c r="IX37" s="146">
        <v>24.709190142786301</v>
      </c>
      <c r="IY37" s="341">
        <v>21</v>
      </c>
      <c r="IZ37" s="369">
        <v>0.33626901521217001</v>
      </c>
      <c r="JA37" s="369">
        <v>18.260869565217401</v>
      </c>
      <c r="JB37" s="369">
        <v>94.7826086956522</v>
      </c>
      <c r="JC37" s="369">
        <v>1.84147317854283</v>
      </c>
      <c r="JD37" s="146">
        <v>17.6656400536998</v>
      </c>
    </row>
    <row r="38" spans="1:264" ht="18" customHeight="1">
      <c r="A38" s="280"/>
      <c r="B38" s="281" t="s">
        <v>87</v>
      </c>
      <c r="C38" s="281" t="s">
        <v>87</v>
      </c>
      <c r="D38" s="282" t="s">
        <v>1775</v>
      </c>
      <c r="E38" s="283" t="s">
        <v>1277</v>
      </c>
      <c r="F38" s="282" t="s">
        <v>121</v>
      </c>
      <c r="G38" s="283" t="s">
        <v>2</v>
      </c>
      <c r="H38" s="284" t="s">
        <v>87</v>
      </c>
      <c r="I38" s="284" t="s">
        <v>87</v>
      </c>
      <c r="J38" s="284" t="s">
        <v>87</v>
      </c>
      <c r="K38" s="284" t="s">
        <v>87</v>
      </c>
      <c r="L38" s="284" t="s">
        <v>87</v>
      </c>
      <c r="M38" s="285">
        <v>63536</v>
      </c>
      <c r="N38" s="284" t="s">
        <v>87</v>
      </c>
      <c r="O38" s="284" t="s">
        <v>87</v>
      </c>
      <c r="P38" s="284" t="s">
        <v>87</v>
      </c>
      <c r="Q38" s="284" t="s">
        <v>87</v>
      </c>
      <c r="R38" s="286">
        <v>109.12131432154899</v>
      </c>
      <c r="S38" s="286">
        <v>103.66722448756714</v>
      </c>
      <c r="T38" s="287">
        <v>71.802736714868388</v>
      </c>
      <c r="U38" s="292">
        <v>19.668480806408184</v>
      </c>
      <c r="V38" s="286">
        <v>10.414657666345226</v>
      </c>
      <c r="W38" s="286">
        <v>8.389585342333655</v>
      </c>
      <c r="X38" s="286">
        <v>18.804243008678881</v>
      </c>
      <c r="Y38" s="284" t="s">
        <v>87</v>
      </c>
      <c r="Z38" s="284" t="s">
        <v>87</v>
      </c>
      <c r="AA38" s="284" t="s">
        <v>87</v>
      </c>
      <c r="AB38" s="284" t="s">
        <v>87</v>
      </c>
      <c r="AC38" s="284" t="s">
        <v>87</v>
      </c>
      <c r="AD38" s="284" t="s">
        <v>87</v>
      </c>
      <c r="AE38" s="284" t="s">
        <v>87</v>
      </c>
      <c r="AF38" s="284" t="s">
        <v>87</v>
      </c>
      <c r="AG38" s="284" t="s">
        <v>87</v>
      </c>
      <c r="AH38" s="284" t="s">
        <v>87</v>
      </c>
      <c r="AI38" s="284" t="s">
        <v>87</v>
      </c>
      <c r="AJ38" s="284" t="s">
        <v>87</v>
      </c>
      <c r="AK38" s="284" t="s">
        <v>87</v>
      </c>
      <c r="AL38" s="284" t="s">
        <v>87</v>
      </c>
      <c r="AM38" s="284" t="s">
        <v>87</v>
      </c>
      <c r="AN38" s="284" t="s">
        <v>87</v>
      </c>
      <c r="AO38" s="284" t="s">
        <v>87</v>
      </c>
      <c r="AP38" s="284" t="s">
        <v>87</v>
      </c>
      <c r="AQ38" s="284" t="s">
        <v>87</v>
      </c>
      <c r="AR38" s="284" t="s">
        <v>87</v>
      </c>
      <c r="AS38" s="284" t="s">
        <v>87</v>
      </c>
      <c r="AT38" s="284" t="s">
        <v>87</v>
      </c>
      <c r="AU38" s="284" t="s">
        <v>87</v>
      </c>
      <c r="AV38" s="284" t="s">
        <v>87</v>
      </c>
      <c r="AW38" s="288" t="s">
        <v>87</v>
      </c>
      <c r="AX38" s="288" t="s">
        <v>87</v>
      </c>
      <c r="AY38" s="288" t="s">
        <v>87</v>
      </c>
      <c r="AZ38" s="288" t="s">
        <v>87</v>
      </c>
      <c r="BA38" s="288" t="s">
        <v>87</v>
      </c>
      <c r="BB38" s="287">
        <v>25</v>
      </c>
      <c r="BC38" s="287">
        <v>21</v>
      </c>
      <c r="BD38" s="289" t="s">
        <v>88</v>
      </c>
      <c r="BE38" s="289" t="s">
        <v>88</v>
      </c>
      <c r="BF38" s="289" t="s">
        <v>88</v>
      </c>
      <c r="BG38" s="287">
        <v>0</v>
      </c>
      <c r="BH38" s="286">
        <v>0</v>
      </c>
      <c r="BI38" s="287">
        <v>68</v>
      </c>
      <c r="BJ38" s="286">
        <v>107.0259380508688</v>
      </c>
      <c r="BK38" s="287">
        <v>0</v>
      </c>
      <c r="BL38" s="286">
        <v>0</v>
      </c>
      <c r="BM38" s="287">
        <v>13</v>
      </c>
      <c r="BN38" s="290">
        <v>20.460841097960209</v>
      </c>
      <c r="BO38" s="291">
        <v>22</v>
      </c>
      <c r="BP38" s="290">
        <v>34.626038781163437</v>
      </c>
      <c r="BQ38" s="287">
        <v>0</v>
      </c>
      <c r="BR38" s="290">
        <v>0</v>
      </c>
      <c r="BS38" s="287">
        <v>0</v>
      </c>
      <c r="BT38" s="290">
        <v>0</v>
      </c>
      <c r="BU38" s="287">
        <v>0</v>
      </c>
      <c r="BV38" s="290">
        <v>0</v>
      </c>
      <c r="BW38" s="287">
        <v>0</v>
      </c>
      <c r="BX38" s="290">
        <v>0</v>
      </c>
      <c r="BY38" s="292">
        <v>0</v>
      </c>
      <c r="BZ38" s="293">
        <v>0</v>
      </c>
      <c r="CA38" s="287">
        <v>130</v>
      </c>
      <c r="CB38" s="290">
        <v>204.60841097960213</v>
      </c>
      <c r="CC38" s="292">
        <v>0</v>
      </c>
      <c r="CD38" s="293">
        <v>0</v>
      </c>
      <c r="CE38" s="287">
        <v>21</v>
      </c>
      <c r="CF38" s="290">
        <v>33.052127927474189</v>
      </c>
      <c r="CG38" s="287">
        <v>61</v>
      </c>
      <c r="CH38" s="290">
        <v>96.008562075044068</v>
      </c>
      <c r="CI38" s="287">
        <v>198</v>
      </c>
      <c r="CJ38" s="290">
        <v>311.63434903047096</v>
      </c>
      <c r="CK38" s="287">
        <v>29</v>
      </c>
      <c r="CL38" s="290">
        <v>45.643414756988165</v>
      </c>
      <c r="CM38" s="292">
        <v>0</v>
      </c>
      <c r="CN38" s="296">
        <v>0</v>
      </c>
      <c r="CO38" s="287">
        <v>15</v>
      </c>
      <c r="CP38" s="290">
        <v>23.608662805338707</v>
      </c>
      <c r="CQ38" s="292">
        <v>0</v>
      </c>
      <c r="CR38" s="293">
        <v>0</v>
      </c>
      <c r="CS38" s="292">
        <v>0</v>
      </c>
      <c r="CT38" s="293">
        <v>0</v>
      </c>
      <c r="CU38" s="287">
        <v>6</v>
      </c>
      <c r="CV38" s="290">
        <v>9.4434651221354819</v>
      </c>
      <c r="CW38" s="287">
        <v>174</v>
      </c>
      <c r="CX38" s="290">
        <v>273.86048854192899</v>
      </c>
      <c r="CY38" s="287">
        <v>174</v>
      </c>
      <c r="CZ38" s="290">
        <v>273.86048854192899</v>
      </c>
      <c r="DA38" s="292">
        <v>0</v>
      </c>
      <c r="DB38" s="293">
        <v>0</v>
      </c>
      <c r="DC38" s="287">
        <v>0</v>
      </c>
      <c r="DD38" s="287">
        <v>1146</v>
      </c>
      <c r="DE38" s="287">
        <v>23</v>
      </c>
      <c r="DF38" s="287">
        <v>5248</v>
      </c>
      <c r="DG38" s="287">
        <v>0</v>
      </c>
      <c r="DH38" s="287">
        <v>227</v>
      </c>
      <c r="DI38" s="287">
        <v>81</v>
      </c>
      <c r="DJ38" s="287">
        <v>44</v>
      </c>
      <c r="DK38" s="287">
        <v>13</v>
      </c>
      <c r="DL38" s="287">
        <v>0</v>
      </c>
      <c r="DM38" s="287">
        <v>0</v>
      </c>
      <c r="DN38" s="287">
        <v>0</v>
      </c>
      <c r="DO38" s="287">
        <v>0</v>
      </c>
      <c r="DP38" s="287">
        <v>0</v>
      </c>
      <c r="DQ38" s="287">
        <v>0</v>
      </c>
      <c r="DR38" s="287">
        <v>0</v>
      </c>
      <c r="DS38" s="287">
        <v>3</v>
      </c>
      <c r="DT38" s="287">
        <v>0</v>
      </c>
      <c r="DU38" s="287">
        <v>0</v>
      </c>
      <c r="DV38" s="287">
        <v>1458</v>
      </c>
      <c r="DW38" s="287">
        <v>582</v>
      </c>
      <c r="DX38" s="287">
        <v>0</v>
      </c>
      <c r="DY38" s="287">
        <v>0</v>
      </c>
      <c r="DZ38" s="287">
        <v>0</v>
      </c>
      <c r="EA38" s="287">
        <v>6311</v>
      </c>
      <c r="EB38" s="290">
        <v>14.1182063064491</v>
      </c>
      <c r="EC38" s="287">
        <v>172</v>
      </c>
      <c r="ED38" s="287">
        <v>1910</v>
      </c>
      <c r="EE38" s="287">
        <v>228</v>
      </c>
      <c r="EF38" s="290">
        <v>11.937172774869111</v>
      </c>
      <c r="EG38" s="287">
        <v>25</v>
      </c>
      <c r="EH38" s="287">
        <v>28</v>
      </c>
      <c r="EI38" s="287">
        <v>16</v>
      </c>
      <c r="EJ38" s="287">
        <v>0</v>
      </c>
      <c r="EK38" s="287">
        <v>98</v>
      </c>
      <c r="EL38" s="287">
        <v>0</v>
      </c>
      <c r="EM38" s="287">
        <v>0</v>
      </c>
      <c r="EN38" s="287">
        <v>13</v>
      </c>
      <c r="EO38" s="287">
        <v>2</v>
      </c>
      <c r="EP38" s="287">
        <v>71</v>
      </c>
      <c r="EQ38" s="287">
        <v>7</v>
      </c>
      <c r="ER38" s="287">
        <v>0</v>
      </c>
      <c r="ES38" s="287">
        <v>1</v>
      </c>
      <c r="ET38" s="287">
        <v>0</v>
      </c>
      <c r="EU38" s="287">
        <v>0</v>
      </c>
      <c r="EV38" s="287">
        <v>840</v>
      </c>
      <c r="EW38" s="287">
        <v>0</v>
      </c>
      <c r="EX38" s="287">
        <v>0</v>
      </c>
      <c r="EY38" s="287">
        <v>0</v>
      </c>
      <c r="EZ38" s="287">
        <v>0</v>
      </c>
      <c r="FA38" s="287">
        <v>29</v>
      </c>
      <c r="FB38" s="287">
        <v>5</v>
      </c>
      <c r="FC38" s="287">
        <v>3</v>
      </c>
      <c r="FD38" s="287">
        <v>21</v>
      </c>
      <c r="FE38" s="287">
        <v>0</v>
      </c>
      <c r="FF38" s="287">
        <v>310</v>
      </c>
      <c r="FG38" s="287">
        <v>29</v>
      </c>
      <c r="FH38" s="287">
        <v>125</v>
      </c>
      <c r="FI38" s="287">
        <v>5</v>
      </c>
      <c r="FJ38" s="287">
        <v>1519</v>
      </c>
      <c r="FK38" s="297">
        <v>0</v>
      </c>
      <c r="FL38" s="293">
        <v>0</v>
      </c>
      <c r="FM38" s="297">
        <v>1</v>
      </c>
      <c r="FN38" s="293">
        <v>1.573910853689247</v>
      </c>
      <c r="FO38" s="297">
        <v>0</v>
      </c>
      <c r="FP38" s="293">
        <v>0</v>
      </c>
      <c r="FQ38" s="283">
        <v>0</v>
      </c>
      <c r="FR38" s="294">
        <v>0</v>
      </c>
      <c r="FS38" s="283">
        <v>0</v>
      </c>
      <c r="FT38" s="294">
        <v>0</v>
      </c>
      <c r="FU38" s="297">
        <v>0</v>
      </c>
      <c r="FV38" s="293">
        <v>0</v>
      </c>
      <c r="FW38" s="295">
        <v>1</v>
      </c>
      <c r="FX38" s="295">
        <v>0</v>
      </c>
      <c r="FY38" s="295">
        <v>1</v>
      </c>
      <c r="FZ38" s="295">
        <v>0</v>
      </c>
      <c r="GA38" s="295">
        <v>0</v>
      </c>
      <c r="GB38" s="287">
        <v>2244</v>
      </c>
      <c r="GC38" s="287">
        <v>0</v>
      </c>
      <c r="GD38" s="287">
        <v>0</v>
      </c>
      <c r="GE38" s="287">
        <v>0</v>
      </c>
      <c r="GF38" s="287">
        <v>0</v>
      </c>
      <c r="GG38" s="290">
        <v>54.59</v>
      </c>
      <c r="GH38" s="290">
        <v>249</v>
      </c>
      <c r="GI38" s="290">
        <v>14</v>
      </c>
      <c r="GJ38" s="290">
        <v>0</v>
      </c>
      <c r="GK38" s="290">
        <v>0</v>
      </c>
      <c r="GL38" s="290">
        <v>0</v>
      </c>
      <c r="GM38" s="290">
        <v>0</v>
      </c>
      <c r="GN38" s="290">
        <v>1</v>
      </c>
      <c r="GO38" s="290">
        <v>0</v>
      </c>
      <c r="GP38" s="290">
        <v>2</v>
      </c>
      <c r="GQ38" s="290">
        <v>0</v>
      </c>
      <c r="GR38" s="290">
        <v>0</v>
      </c>
      <c r="GS38" s="290">
        <v>0</v>
      </c>
      <c r="GT38" s="290">
        <v>0</v>
      </c>
      <c r="GU38" s="290">
        <v>0</v>
      </c>
      <c r="GV38" s="290">
        <v>0</v>
      </c>
      <c r="GW38" s="290">
        <v>0</v>
      </c>
      <c r="GX38" s="290">
        <v>1</v>
      </c>
      <c r="GY38" s="290">
        <v>2</v>
      </c>
      <c r="GZ38" s="290">
        <v>1</v>
      </c>
      <c r="HA38" s="290">
        <v>0</v>
      </c>
      <c r="HB38" s="290">
        <v>0</v>
      </c>
      <c r="HC38" s="290">
        <v>0</v>
      </c>
      <c r="HD38" s="290">
        <v>0</v>
      </c>
      <c r="HE38" s="290">
        <v>0</v>
      </c>
      <c r="HF38" s="290">
        <v>0</v>
      </c>
      <c r="HG38" s="290">
        <v>0</v>
      </c>
      <c r="HH38" s="290">
        <v>2</v>
      </c>
      <c r="HI38" s="290">
        <v>1</v>
      </c>
      <c r="HJ38" s="134">
        <v>1.573910853689247</v>
      </c>
      <c r="HK38" s="134">
        <v>4.721732561067741</v>
      </c>
      <c r="HL38" s="134">
        <v>15.896499622261395</v>
      </c>
      <c r="HM38" s="146">
        <v>125.600710003755</v>
      </c>
      <c r="HN38" s="146">
        <v>87.341917622692094</v>
      </c>
      <c r="HO38" s="368">
        <v>0.141292829388908</v>
      </c>
      <c r="HP38" s="368">
        <v>9.6781998548270007E-2</v>
      </c>
      <c r="HQ38" s="368">
        <v>5.7971014492753596</v>
      </c>
      <c r="HR38" s="368">
        <v>5.9701492537313401</v>
      </c>
      <c r="HS38" s="134">
        <v>95.652173913043498</v>
      </c>
      <c r="HT38" s="134">
        <v>100</v>
      </c>
      <c r="HU38" s="134">
        <v>2.4373013069586702</v>
      </c>
      <c r="HV38" s="134">
        <v>1.6210984756835201</v>
      </c>
      <c r="HW38" s="134">
        <v>12.3808047135437</v>
      </c>
      <c r="HX38" s="134">
        <v>19.721337579617799</v>
      </c>
      <c r="HY38" s="146">
        <v>113.74594263105868</v>
      </c>
      <c r="HZ38" s="146">
        <v>118.012596078036</v>
      </c>
      <c r="IA38" s="386">
        <v>14</v>
      </c>
      <c r="IB38" s="386">
        <v>8</v>
      </c>
      <c r="IC38" s="369">
        <v>0.48209366391184572</v>
      </c>
      <c r="ID38" s="369">
        <v>0.20171457387796271</v>
      </c>
      <c r="IE38" s="369">
        <v>6.6037735849056602</v>
      </c>
      <c r="IF38" s="369">
        <v>4.7904191616766472</v>
      </c>
      <c r="IG38" s="146">
        <v>82.075471698113205</v>
      </c>
      <c r="IH38" s="146">
        <v>87.425149700598809</v>
      </c>
      <c r="II38" s="146">
        <v>7.3002754820936637</v>
      </c>
      <c r="IJ38" s="146">
        <v>4.2107917297024713</v>
      </c>
      <c r="IK38" s="146">
        <v>10.620978370416312</v>
      </c>
      <c r="IL38" s="146">
        <v>17.00636942675159</v>
      </c>
      <c r="IM38" s="148">
        <v>98.833271074408444</v>
      </c>
      <c r="IN38" s="137">
        <v>95.410876532532853</v>
      </c>
      <c r="IO38" s="369">
        <v>0.34912718204488802</v>
      </c>
      <c r="IP38" s="369">
        <v>4.09332787556283E-2</v>
      </c>
      <c r="IQ38" s="369">
        <v>5.5118110236220499</v>
      </c>
      <c r="IR38" s="369">
        <v>1.2048192771084301</v>
      </c>
      <c r="IS38" s="146">
        <v>81.889763779527598</v>
      </c>
      <c r="IT38" s="146">
        <v>90.361445783132496</v>
      </c>
      <c r="IU38" s="146">
        <v>6.3341645885286804</v>
      </c>
      <c r="IV38" s="146">
        <v>3.39746213671715</v>
      </c>
      <c r="IW38" s="146">
        <v>17.608958173235301</v>
      </c>
      <c r="IX38" s="146">
        <v>18.815176392278701</v>
      </c>
      <c r="IY38" s="341">
        <v>7</v>
      </c>
      <c r="IZ38" s="369">
        <v>0.19146608315098501</v>
      </c>
      <c r="JA38" s="369">
        <v>11.864406779661</v>
      </c>
      <c r="JB38" s="369">
        <v>98.305084745762699</v>
      </c>
      <c r="JC38" s="369">
        <v>1.6137855579868701</v>
      </c>
      <c r="JD38" s="146">
        <v>21.346613545816702</v>
      </c>
    </row>
    <row r="39" spans="1:264" ht="18" customHeight="1">
      <c r="A39" s="280"/>
      <c r="B39" s="281" t="s">
        <v>87</v>
      </c>
      <c r="C39" s="281" t="s">
        <v>87</v>
      </c>
      <c r="D39" s="282" t="s">
        <v>1776</v>
      </c>
      <c r="E39" s="283" t="s">
        <v>1278</v>
      </c>
      <c r="F39" s="282" t="s">
        <v>121</v>
      </c>
      <c r="G39" s="283" t="s">
        <v>2</v>
      </c>
      <c r="H39" s="284" t="s">
        <v>87</v>
      </c>
      <c r="I39" s="284" t="s">
        <v>87</v>
      </c>
      <c r="J39" s="284" t="s">
        <v>87</v>
      </c>
      <c r="K39" s="284" t="s">
        <v>87</v>
      </c>
      <c r="L39" s="284" t="s">
        <v>87</v>
      </c>
      <c r="M39" s="285">
        <v>48561</v>
      </c>
      <c r="N39" s="284" t="s">
        <v>87</v>
      </c>
      <c r="O39" s="284" t="s">
        <v>87</v>
      </c>
      <c r="P39" s="284" t="s">
        <v>87</v>
      </c>
      <c r="Q39" s="284" t="s">
        <v>87</v>
      </c>
      <c r="R39" s="286">
        <v>106.18170010584316</v>
      </c>
      <c r="S39" s="286">
        <v>105.94287197324783</v>
      </c>
      <c r="T39" s="287">
        <v>35.16375100612845</v>
      </c>
      <c r="U39" s="287">
        <v>24.064781603873314</v>
      </c>
      <c r="V39" s="286">
        <v>12.76595744680851</v>
      </c>
      <c r="W39" s="286">
        <v>12.015018773466833</v>
      </c>
      <c r="X39" s="286">
        <v>24.780976220275345</v>
      </c>
      <c r="Y39" s="284" t="s">
        <v>87</v>
      </c>
      <c r="Z39" s="284" t="s">
        <v>87</v>
      </c>
      <c r="AA39" s="284" t="s">
        <v>87</v>
      </c>
      <c r="AB39" s="284" t="s">
        <v>87</v>
      </c>
      <c r="AC39" s="284" t="s">
        <v>87</v>
      </c>
      <c r="AD39" s="284" t="s">
        <v>87</v>
      </c>
      <c r="AE39" s="284" t="s">
        <v>87</v>
      </c>
      <c r="AF39" s="284" t="s">
        <v>87</v>
      </c>
      <c r="AG39" s="284" t="s">
        <v>87</v>
      </c>
      <c r="AH39" s="284" t="s">
        <v>87</v>
      </c>
      <c r="AI39" s="284" t="s">
        <v>87</v>
      </c>
      <c r="AJ39" s="284" t="s">
        <v>87</v>
      </c>
      <c r="AK39" s="284" t="s">
        <v>87</v>
      </c>
      <c r="AL39" s="284" t="s">
        <v>87</v>
      </c>
      <c r="AM39" s="284" t="s">
        <v>87</v>
      </c>
      <c r="AN39" s="284" t="s">
        <v>87</v>
      </c>
      <c r="AO39" s="284" t="s">
        <v>87</v>
      </c>
      <c r="AP39" s="284" t="s">
        <v>87</v>
      </c>
      <c r="AQ39" s="284" t="s">
        <v>87</v>
      </c>
      <c r="AR39" s="284" t="s">
        <v>87</v>
      </c>
      <c r="AS39" s="284" t="s">
        <v>87</v>
      </c>
      <c r="AT39" s="284" t="s">
        <v>87</v>
      </c>
      <c r="AU39" s="284" t="s">
        <v>87</v>
      </c>
      <c r="AV39" s="284" t="s">
        <v>87</v>
      </c>
      <c r="AW39" s="288" t="s">
        <v>87</v>
      </c>
      <c r="AX39" s="288" t="s">
        <v>87</v>
      </c>
      <c r="AY39" s="288" t="s">
        <v>87</v>
      </c>
      <c r="AZ39" s="288" t="s">
        <v>87</v>
      </c>
      <c r="BA39" s="288" t="s">
        <v>87</v>
      </c>
      <c r="BB39" s="287">
        <v>23</v>
      </c>
      <c r="BC39" s="287">
        <v>16</v>
      </c>
      <c r="BD39" s="289" t="s">
        <v>88</v>
      </c>
      <c r="BE39" s="289" t="s">
        <v>88</v>
      </c>
      <c r="BF39" s="289" t="s">
        <v>88</v>
      </c>
      <c r="BG39" s="287">
        <v>0</v>
      </c>
      <c r="BH39" s="286">
        <v>0</v>
      </c>
      <c r="BI39" s="287">
        <v>34</v>
      </c>
      <c r="BJ39" s="286">
        <v>70.015032639360811</v>
      </c>
      <c r="BK39" s="287">
        <v>0</v>
      </c>
      <c r="BL39" s="286">
        <v>0</v>
      </c>
      <c r="BM39" s="287">
        <v>0</v>
      </c>
      <c r="BN39" s="290">
        <v>0</v>
      </c>
      <c r="BO39" s="291">
        <v>13</v>
      </c>
      <c r="BP39" s="290">
        <v>26.770453656226191</v>
      </c>
      <c r="BQ39" s="287">
        <v>0</v>
      </c>
      <c r="BR39" s="290">
        <v>0</v>
      </c>
      <c r="BS39" s="287">
        <v>0</v>
      </c>
      <c r="BT39" s="290">
        <v>0</v>
      </c>
      <c r="BU39" s="287">
        <v>0</v>
      </c>
      <c r="BV39" s="290">
        <v>0</v>
      </c>
      <c r="BW39" s="287">
        <v>0</v>
      </c>
      <c r="BX39" s="290">
        <v>0</v>
      </c>
      <c r="BY39" s="292">
        <v>0</v>
      </c>
      <c r="BZ39" s="293">
        <v>0</v>
      </c>
      <c r="CA39" s="287">
        <v>48</v>
      </c>
      <c r="CB39" s="290">
        <v>98.844751961450541</v>
      </c>
      <c r="CC39" s="292">
        <v>58</v>
      </c>
      <c r="CD39" s="293">
        <v>119.43740862008607</v>
      </c>
      <c r="CE39" s="287">
        <v>3</v>
      </c>
      <c r="CF39" s="290">
        <v>6.1777969975906588</v>
      </c>
      <c r="CG39" s="287">
        <v>52</v>
      </c>
      <c r="CH39" s="290">
        <v>107.08181462490477</v>
      </c>
      <c r="CI39" s="287">
        <v>271</v>
      </c>
      <c r="CJ39" s="290">
        <v>558.06099544902281</v>
      </c>
      <c r="CK39" s="287">
        <v>91</v>
      </c>
      <c r="CL39" s="290">
        <v>187.39317559358332</v>
      </c>
      <c r="CM39" s="292">
        <v>0</v>
      </c>
      <c r="CN39" s="296">
        <v>0</v>
      </c>
      <c r="CO39" s="287">
        <v>11</v>
      </c>
      <c r="CP39" s="290">
        <v>22.651922324499083</v>
      </c>
      <c r="CQ39" s="292">
        <v>0</v>
      </c>
      <c r="CR39" s="293">
        <v>0</v>
      </c>
      <c r="CS39" s="292">
        <v>0</v>
      </c>
      <c r="CT39" s="293">
        <v>0</v>
      </c>
      <c r="CU39" s="287">
        <v>7</v>
      </c>
      <c r="CV39" s="290">
        <v>14.41485966104487</v>
      </c>
      <c r="CW39" s="287">
        <v>99</v>
      </c>
      <c r="CX39" s="290">
        <v>203.86730092049177</v>
      </c>
      <c r="CY39" s="287">
        <v>99</v>
      </c>
      <c r="CZ39" s="290">
        <v>203.86730092049177</v>
      </c>
      <c r="DA39" s="292">
        <v>0</v>
      </c>
      <c r="DB39" s="293">
        <v>0</v>
      </c>
      <c r="DC39" s="287">
        <v>0</v>
      </c>
      <c r="DD39" s="287">
        <v>0</v>
      </c>
      <c r="DE39" s="287">
        <v>51</v>
      </c>
      <c r="DF39" s="287">
        <v>3403</v>
      </c>
      <c r="DG39" s="287">
        <v>0</v>
      </c>
      <c r="DH39" s="287">
        <v>272</v>
      </c>
      <c r="DI39" s="287">
        <v>27</v>
      </c>
      <c r="DJ39" s="287">
        <v>30</v>
      </c>
      <c r="DK39" s="287">
        <v>18</v>
      </c>
      <c r="DL39" s="287">
        <v>0</v>
      </c>
      <c r="DM39" s="287">
        <v>0</v>
      </c>
      <c r="DN39" s="287">
        <v>372</v>
      </c>
      <c r="DO39" s="287">
        <v>31</v>
      </c>
      <c r="DP39" s="287">
        <v>8</v>
      </c>
      <c r="DQ39" s="287">
        <v>0</v>
      </c>
      <c r="DR39" s="287">
        <v>0</v>
      </c>
      <c r="DS39" s="287">
        <v>0</v>
      </c>
      <c r="DT39" s="287">
        <v>0</v>
      </c>
      <c r="DU39" s="287">
        <v>8190</v>
      </c>
      <c r="DV39" s="287">
        <v>538</v>
      </c>
      <c r="DW39" s="287">
        <v>0</v>
      </c>
      <c r="DX39" s="287">
        <v>122</v>
      </c>
      <c r="DY39" s="287">
        <v>0</v>
      </c>
      <c r="DZ39" s="287">
        <v>0</v>
      </c>
      <c r="EA39" s="287">
        <v>4025</v>
      </c>
      <c r="EB39" s="290">
        <v>14.360248447205</v>
      </c>
      <c r="EC39" s="287">
        <v>134</v>
      </c>
      <c r="ED39" s="287">
        <v>1214</v>
      </c>
      <c r="EE39" s="287">
        <v>227</v>
      </c>
      <c r="EF39" s="290">
        <v>18.698517298187809</v>
      </c>
      <c r="EG39" s="287">
        <v>8</v>
      </c>
      <c r="EH39" s="287">
        <v>72</v>
      </c>
      <c r="EI39" s="287">
        <v>13</v>
      </c>
      <c r="EJ39" s="287">
        <v>0</v>
      </c>
      <c r="EK39" s="287">
        <v>48</v>
      </c>
      <c r="EL39" s="287">
        <v>0</v>
      </c>
      <c r="EM39" s="287">
        <v>0</v>
      </c>
      <c r="EN39" s="287">
        <v>9</v>
      </c>
      <c r="EO39" s="287">
        <v>9</v>
      </c>
      <c r="EP39" s="287">
        <v>4</v>
      </c>
      <c r="EQ39" s="287">
        <v>4</v>
      </c>
      <c r="ER39" s="287">
        <v>0</v>
      </c>
      <c r="ES39" s="287">
        <v>0</v>
      </c>
      <c r="ET39" s="287">
        <v>0</v>
      </c>
      <c r="EU39" s="287">
        <v>0</v>
      </c>
      <c r="EV39" s="287">
        <v>469</v>
      </c>
      <c r="EW39" s="287">
        <v>0</v>
      </c>
      <c r="EX39" s="287">
        <v>0</v>
      </c>
      <c r="EY39" s="287">
        <v>144</v>
      </c>
      <c r="EZ39" s="287">
        <v>0</v>
      </c>
      <c r="FA39" s="287">
        <v>1</v>
      </c>
      <c r="FB39" s="287">
        <v>1</v>
      </c>
      <c r="FC39" s="287">
        <v>0</v>
      </c>
      <c r="FD39" s="287">
        <v>0</v>
      </c>
      <c r="FE39" s="287">
        <v>0</v>
      </c>
      <c r="FF39" s="287">
        <v>4</v>
      </c>
      <c r="FG39" s="287">
        <v>27</v>
      </c>
      <c r="FH39" s="287">
        <v>51</v>
      </c>
      <c r="FI39" s="287">
        <v>6</v>
      </c>
      <c r="FJ39" s="287">
        <v>743</v>
      </c>
      <c r="FK39" s="291">
        <v>0</v>
      </c>
      <c r="FL39" s="290">
        <v>0</v>
      </c>
      <c r="FM39" s="297">
        <v>0</v>
      </c>
      <c r="FN39" s="293">
        <v>0</v>
      </c>
      <c r="FO39" s="297">
        <v>0</v>
      </c>
      <c r="FP39" s="293">
        <v>0</v>
      </c>
      <c r="FQ39" s="283">
        <v>1</v>
      </c>
      <c r="FR39" s="294">
        <v>2.0592656658635531</v>
      </c>
      <c r="FS39" s="283">
        <v>0</v>
      </c>
      <c r="FT39" s="294">
        <v>0</v>
      </c>
      <c r="FU39" s="297">
        <v>4</v>
      </c>
      <c r="FV39" s="293">
        <v>8.2370626634542123</v>
      </c>
      <c r="FW39" s="295">
        <v>1</v>
      </c>
      <c r="FX39" s="295">
        <v>0</v>
      </c>
      <c r="FY39" s="295">
        <v>1</v>
      </c>
      <c r="FZ39" s="295">
        <v>0</v>
      </c>
      <c r="GA39" s="295">
        <v>0</v>
      </c>
      <c r="GB39" s="287">
        <v>0</v>
      </c>
      <c r="GC39" s="287">
        <v>0</v>
      </c>
      <c r="GD39" s="287">
        <v>0</v>
      </c>
      <c r="GE39" s="287">
        <v>0</v>
      </c>
      <c r="GF39" s="287">
        <v>0</v>
      </c>
      <c r="GG39" s="290">
        <v>27.8</v>
      </c>
      <c r="GH39" s="290">
        <v>161.88</v>
      </c>
      <c r="GI39" s="290">
        <v>11</v>
      </c>
      <c r="GJ39" s="290">
        <v>0</v>
      </c>
      <c r="GK39" s="290">
        <v>1</v>
      </c>
      <c r="GL39" s="290">
        <v>0</v>
      </c>
      <c r="GM39" s="290">
        <v>1</v>
      </c>
      <c r="GN39" s="290">
        <v>0</v>
      </c>
      <c r="GO39" s="290">
        <v>0</v>
      </c>
      <c r="GP39" s="290">
        <v>0</v>
      </c>
      <c r="GQ39" s="290">
        <v>0</v>
      </c>
      <c r="GR39" s="290">
        <v>0</v>
      </c>
      <c r="GS39" s="290">
        <v>0</v>
      </c>
      <c r="GT39" s="290">
        <v>1</v>
      </c>
      <c r="GU39" s="290">
        <v>0</v>
      </c>
      <c r="GV39" s="290">
        <v>1</v>
      </c>
      <c r="GW39" s="290">
        <v>0</v>
      </c>
      <c r="GX39" s="290">
        <v>0</v>
      </c>
      <c r="GY39" s="290">
        <v>1</v>
      </c>
      <c r="GZ39" s="290">
        <v>1</v>
      </c>
      <c r="HA39" s="290">
        <v>1</v>
      </c>
      <c r="HB39" s="290">
        <v>0</v>
      </c>
      <c r="HC39" s="290">
        <v>0</v>
      </c>
      <c r="HD39" s="290">
        <v>0</v>
      </c>
      <c r="HE39" s="290">
        <v>0</v>
      </c>
      <c r="HF39" s="290">
        <v>0</v>
      </c>
      <c r="HG39" s="290">
        <v>1</v>
      </c>
      <c r="HH39" s="290">
        <v>2</v>
      </c>
      <c r="HI39" s="290">
        <v>0</v>
      </c>
      <c r="HJ39" s="134">
        <v>2.0592656658635531</v>
      </c>
      <c r="HK39" s="134">
        <v>6.1777969975906588</v>
      </c>
      <c r="HL39" s="134">
        <v>22.651922324499083</v>
      </c>
      <c r="HM39" s="146">
        <v>89.975012479442597</v>
      </c>
      <c r="HN39" s="146">
        <v>73.735465951144405</v>
      </c>
      <c r="HO39" s="368">
        <v>0.30518819938962399</v>
      </c>
      <c r="HP39" s="368">
        <v>3.2362459546925598E-2</v>
      </c>
      <c r="HQ39" s="368">
        <v>12</v>
      </c>
      <c r="HR39" s="368">
        <v>1.25</v>
      </c>
      <c r="HS39" s="134">
        <v>98</v>
      </c>
      <c r="HT39" s="134">
        <v>96.25</v>
      </c>
      <c r="HU39" s="134">
        <v>2.5432349949135298</v>
      </c>
      <c r="HV39" s="134">
        <v>2.5889967637540501</v>
      </c>
      <c r="HW39" s="134">
        <v>7.5710754017305302</v>
      </c>
      <c r="HX39" s="134">
        <v>14.5050461670603</v>
      </c>
      <c r="HY39" s="146">
        <v>121.68473391133945</v>
      </c>
      <c r="HZ39" s="146">
        <v>112.00810187757899</v>
      </c>
      <c r="IA39" s="386">
        <v>11</v>
      </c>
      <c r="IB39" s="386">
        <v>8</v>
      </c>
      <c r="IC39" s="369">
        <v>0.5678884873515746</v>
      </c>
      <c r="ID39" s="369">
        <v>0.26333113890717574</v>
      </c>
      <c r="IE39" s="369">
        <v>8.59375</v>
      </c>
      <c r="IF39" s="369">
        <v>6.2992125984251963</v>
      </c>
      <c r="IG39" s="146">
        <v>86.71875</v>
      </c>
      <c r="IH39" s="146">
        <v>88.188976377952756</v>
      </c>
      <c r="II39" s="146">
        <v>6.6081569437274137</v>
      </c>
      <c r="IJ39" s="146">
        <v>4.1803818301514157</v>
      </c>
      <c r="IK39" s="146">
        <v>8.1376184590028835</v>
      </c>
      <c r="IL39" s="146">
        <v>16.008159759501826</v>
      </c>
      <c r="IM39" s="148">
        <v>107.16015386167011</v>
      </c>
      <c r="IN39" s="137">
        <v>109.63768724972415</v>
      </c>
      <c r="IO39" s="369">
        <v>0.51546391752577303</v>
      </c>
      <c r="IP39" s="369">
        <v>0.18738288569643999</v>
      </c>
      <c r="IQ39" s="369">
        <v>7.3170731707317103</v>
      </c>
      <c r="IR39" s="369">
        <v>3.8961038961039001</v>
      </c>
      <c r="IS39" s="146">
        <v>89.024390243902403</v>
      </c>
      <c r="IT39" s="146">
        <v>93.506493506493499</v>
      </c>
      <c r="IU39" s="146">
        <v>7.0446735395189002</v>
      </c>
      <c r="IV39" s="146">
        <v>4.8094940662086199</v>
      </c>
      <c r="IW39" s="146">
        <v>13.0447456638974</v>
      </c>
      <c r="IX39" s="146">
        <v>15.9916926272066</v>
      </c>
      <c r="IY39" s="341">
        <v>3</v>
      </c>
      <c r="IZ39" s="369">
        <v>0.16787912702853899</v>
      </c>
      <c r="JA39" s="369">
        <v>13.0434782608696</v>
      </c>
      <c r="JB39" s="369">
        <v>100</v>
      </c>
      <c r="JC39" s="369">
        <v>1.2870733072188001</v>
      </c>
      <c r="JD39" s="146">
        <v>15.653854412712001</v>
      </c>
    </row>
    <row r="40" spans="1:264" ht="18" customHeight="1">
      <c r="A40" s="280"/>
      <c r="B40" s="281" t="s">
        <v>87</v>
      </c>
      <c r="C40" s="281" t="s">
        <v>87</v>
      </c>
      <c r="D40" s="282" t="s">
        <v>1777</v>
      </c>
      <c r="E40" s="283" t="s">
        <v>1279</v>
      </c>
      <c r="F40" s="282" t="s">
        <v>121</v>
      </c>
      <c r="G40" s="283" t="s">
        <v>2</v>
      </c>
      <c r="H40" s="284" t="s">
        <v>87</v>
      </c>
      <c r="I40" s="284" t="s">
        <v>87</v>
      </c>
      <c r="J40" s="284" t="s">
        <v>87</v>
      </c>
      <c r="K40" s="284" t="s">
        <v>87</v>
      </c>
      <c r="L40" s="284" t="s">
        <v>87</v>
      </c>
      <c r="M40" s="285">
        <v>85809</v>
      </c>
      <c r="N40" s="284" t="s">
        <v>87</v>
      </c>
      <c r="O40" s="284" t="s">
        <v>87</v>
      </c>
      <c r="P40" s="284" t="s">
        <v>87</v>
      </c>
      <c r="Q40" s="284" t="s">
        <v>87</v>
      </c>
      <c r="R40" s="286">
        <v>100.50728758533796</v>
      </c>
      <c r="S40" s="286">
        <v>103.59749929151438</v>
      </c>
      <c r="T40" s="292">
        <v>4.936231694037815</v>
      </c>
      <c r="U40" s="292">
        <v>25.488689379858897</v>
      </c>
      <c r="V40" s="286">
        <v>7.5405214940098659</v>
      </c>
      <c r="W40" s="286">
        <v>5.7082452431289639</v>
      </c>
      <c r="X40" s="286">
        <v>13.248766737138832</v>
      </c>
      <c r="Y40" s="284" t="s">
        <v>87</v>
      </c>
      <c r="Z40" s="284" t="s">
        <v>87</v>
      </c>
      <c r="AA40" s="284" t="s">
        <v>87</v>
      </c>
      <c r="AB40" s="284" t="s">
        <v>87</v>
      </c>
      <c r="AC40" s="284" t="s">
        <v>87</v>
      </c>
      <c r="AD40" s="284" t="s">
        <v>87</v>
      </c>
      <c r="AE40" s="284" t="s">
        <v>87</v>
      </c>
      <c r="AF40" s="284" t="s">
        <v>87</v>
      </c>
      <c r="AG40" s="284" t="s">
        <v>87</v>
      </c>
      <c r="AH40" s="284" t="s">
        <v>87</v>
      </c>
      <c r="AI40" s="284" t="s">
        <v>87</v>
      </c>
      <c r="AJ40" s="284" t="s">
        <v>87</v>
      </c>
      <c r="AK40" s="284" t="s">
        <v>87</v>
      </c>
      <c r="AL40" s="284" t="s">
        <v>87</v>
      </c>
      <c r="AM40" s="284" t="s">
        <v>87</v>
      </c>
      <c r="AN40" s="284" t="s">
        <v>87</v>
      </c>
      <c r="AO40" s="284" t="s">
        <v>87</v>
      </c>
      <c r="AP40" s="284" t="s">
        <v>87</v>
      </c>
      <c r="AQ40" s="284" t="s">
        <v>87</v>
      </c>
      <c r="AR40" s="284" t="s">
        <v>87</v>
      </c>
      <c r="AS40" s="284" t="s">
        <v>87</v>
      </c>
      <c r="AT40" s="284" t="s">
        <v>87</v>
      </c>
      <c r="AU40" s="284" t="s">
        <v>87</v>
      </c>
      <c r="AV40" s="284" t="s">
        <v>87</v>
      </c>
      <c r="AW40" s="288" t="s">
        <v>87</v>
      </c>
      <c r="AX40" s="288" t="s">
        <v>87</v>
      </c>
      <c r="AY40" s="288" t="s">
        <v>87</v>
      </c>
      <c r="AZ40" s="288" t="s">
        <v>87</v>
      </c>
      <c r="BA40" s="288" t="s">
        <v>87</v>
      </c>
      <c r="BB40" s="287">
        <v>24</v>
      </c>
      <c r="BC40" s="287">
        <v>27</v>
      </c>
      <c r="BD40" s="289" t="s">
        <v>88</v>
      </c>
      <c r="BE40" s="289" t="s">
        <v>88</v>
      </c>
      <c r="BF40" s="289" t="s">
        <v>88</v>
      </c>
      <c r="BG40" s="287">
        <v>10</v>
      </c>
      <c r="BH40" s="286">
        <v>11.653789229567995</v>
      </c>
      <c r="BI40" s="287">
        <v>19</v>
      </c>
      <c r="BJ40" s="286">
        <v>22.142199536179191</v>
      </c>
      <c r="BK40" s="287">
        <v>0</v>
      </c>
      <c r="BL40" s="286">
        <v>0</v>
      </c>
      <c r="BM40" s="287">
        <v>0</v>
      </c>
      <c r="BN40" s="290">
        <v>0</v>
      </c>
      <c r="BO40" s="291">
        <v>11</v>
      </c>
      <c r="BP40" s="290">
        <v>12.819168152524794</v>
      </c>
      <c r="BQ40" s="287">
        <v>0</v>
      </c>
      <c r="BR40" s="290">
        <v>0</v>
      </c>
      <c r="BS40" s="287">
        <v>0</v>
      </c>
      <c r="BT40" s="290">
        <v>0</v>
      </c>
      <c r="BU40" s="287">
        <v>0</v>
      </c>
      <c r="BV40" s="290">
        <v>0</v>
      </c>
      <c r="BW40" s="287">
        <v>0</v>
      </c>
      <c r="BX40" s="290">
        <v>0</v>
      </c>
      <c r="BY40" s="292">
        <v>0</v>
      </c>
      <c r="BZ40" s="293">
        <v>0</v>
      </c>
      <c r="CA40" s="287">
        <v>111</v>
      </c>
      <c r="CB40" s="290">
        <v>129.35706044820472</v>
      </c>
      <c r="CC40" s="292">
        <v>0</v>
      </c>
      <c r="CD40" s="293">
        <v>0</v>
      </c>
      <c r="CE40" s="287">
        <v>9</v>
      </c>
      <c r="CF40" s="290">
        <v>10.488410306611193</v>
      </c>
      <c r="CG40" s="287">
        <v>42</v>
      </c>
      <c r="CH40" s="290">
        <v>48.945914764185581</v>
      </c>
      <c r="CI40" s="287">
        <v>300</v>
      </c>
      <c r="CJ40" s="290">
        <v>349.61367688703984</v>
      </c>
      <c r="CK40" s="287">
        <v>105</v>
      </c>
      <c r="CL40" s="290">
        <v>122.36478691046393</v>
      </c>
      <c r="CM40" s="287">
        <v>13</v>
      </c>
      <c r="CN40" s="294">
        <v>15.149925998438391</v>
      </c>
      <c r="CO40" s="287">
        <v>18</v>
      </c>
      <c r="CP40" s="290">
        <v>20.976820613222387</v>
      </c>
      <c r="CQ40" s="287">
        <v>0</v>
      </c>
      <c r="CR40" s="290">
        <v>0</v>
      </c>
      <c r="CS40" s="292">
        <v>61</v>
      </c>
      <c r="CT40" s="293">
        <v>71.088114300364765</v>
      </c>
      <c r="CU40" s="287">
        <v>13</v>
      </c>
      <c r="CV40" s="290">
        <v>15.149925998438391</v>
      </c>
      <c r="CW40" s="287">
        <v>172</v>
      </c>
      <c r="CX40" s="290">
        <v>200.44517474856949</v>
      </c>
      <c r="CY40" s="292">
        <v>172</v>
      </c>
      <c r="CZ40" s="293">
        <v>200.44517474856949</v>
      </c>
      <c r="DA40" s="292">
        <v>0</v>
      </c>
      <c r="DB40" s="293">
        <v>0</v>
      </c>
      <c r="DC40" s="287">
        <v>0</v>
      </c>
      <c r="DD40" s="287">
        <v>0</v>
      </c>
      <c r="DE40" s="287">
        <v>18</v>
      </c>
      <c r="DF40" s="287">
        <v>5061</v>
      </c>
      <c r="DG40" s="287">
        <v>0</v>
      </c>
      <c r="DH40" s="287">
        <v>575</v>
      </c>
      <c r="DI40" s="287">
        <v>44</v>
      </c>
      <c r="DJ40" s="287">
        <v>61</v>
      </c>
      <c r="DK40" s="287">
        <v>43</v>
      </c>
      <c r="DL40" s="287">
        <v>60</v>
      </c>
      <c r="DM40" s="287">
        <v>0</v>
      </c>
      <c r="DN40" s="287">
        <v>0</v>
      </c>
      <c r="DO40" s="287">
        <v>0</v>
      </c>
      <c r="DP40" s="287">
        <v>17</v>
      </c>
      <c r="DQ40" s="287">
        <v>0</v>
      </c>
      <c r="DR40" s="287">
        <v>0</v>
      </c>
      <c r="DS40" s="287">
        <v>2</v>
      </c>
      <c r="DT40" s="287">
        <v>5989</v>
      </c>
      <c r="DU40" s="287">
        <v>0</v>
      </c>
      <c r="DV40" s="287">
        <v>1322</v>
      </c>
      <c r="DW40" s="287">
        <v>1463</v>
      </c>
      <c r="DX40" s="287">
        <v>111</v>
      </c>
      <c r="DY40" s="287">
        <v>0</v>
      </c>
      <c r="DZ40" s="287">
        <v>0</v>
      </c>
      <c r="EA40" s="287">
        <v>5617</v>
      </c>
      <c r="EB40" s="290">
        <v>14.082250311554199</v>
      </c>
      <c r="EC40" s="287">
        <v>193</v>
      </c>
      <c r="ED40" s="287">
        <v>1716</v>
      </c>
      <c r="EE40" s="287">
        <v>217</v>
      </c>
      <c r="EF40" s="290">
        <v>12.645687645687644</v>
      </c>
      <c r="EG40" s="287">
        <v>34</v>
      </c>
      <c r="EH40" s="287">
        <v>63</v>
      </c>
      <c r="EI40" s="287">
        <v>5</v>
      </c>
      <c r="EJ40" s="287">
        <v>2</v>
      </c>
      <c r="EK40" s="287">
        <v>62</v>
      </c>
      <c r="EL40" s="287">
        <v>0</v>
      </c>
      <c r="EM40" s="287">
        <v>0</v>
      </c>
      <c r="EN40" s="287">
        <v>15</v>
      </c>
      <c r="EO40" s="287">
        <v>4</v>
      </c>
      <c r="EP40" s="287">
        <v>5</v>
      </c>
      <c r="EQ40" s="287">
        <v>3</v>
      </c>
      <c r="ER40" s="287">
        <v>0</v>
      </c>
      <c r="ES40" s="287">
        <v>0</v>
      </c>
      <c r="ET40" s="287">
        <v>0</v>
      </c>
      <c r="EU40" s="287">
        <v>0</v>
      </c>
      <c r="EV40" s="287">
        <v>703</v>
      </c>
      <c r="EW40" s="287">
        <v>0</v>
      </c>
      <c r="EX40" s="287">
        <v>0</v>
      </c>
      <c r="EY40" s="287">
        <v>0</v>
      </c>
      <c r="EZ40" s="287">
        <v>0</v>
      </c>
      <c r="FA40" s="287">
        <v>0</v>
      </c>
      <c r="FB40" s="287">
        <v>0</v>
      </c>
      <c r="FC40" s="287">
        <v>0</v>
      </c>
      <c r="FD40" s="287">
        <v>1</v>
      </c>
      <c r="FE40" s="287">
        <v>1</v>
      </c>
      <c r="FF40" s="287">
        <v>4</v>
      </c>
      <c r="FG40" s="287">
        <v>33</v>
      </c>
      <c r="FH40" s="287">
        <v>115</v>
      </c>
      <c r="FI40" s="287">
        <v>12</v>
      </c>
      <c r="FJ40" s="287">
        <v>1069</v>
      </c>
      <c r="FK40" s="291">
        <v>2</v>
      </c>
      <c r="FL40" s="290">
        <v>2.3307578459135989</v>
      </c>
      <c r="FM40" s="297">
        <v>0</v>
      </c>
      <c r="FN40" s="293">
        <v>0</v>
      </c>
      <c r="FO40" s="297">
        <v>0</v>
      </c>
      <c r="FP40" s="293">
        <v>0</v>
      </c>
      <c r="FQ40" s="283">
        <v>1</v>
      </c>
      <c r="FR40" s="294">
        <v>1.1653789229567995</v>
      </c>
      <c r="FS40" s="283">
        <v>0</v>
      </c>
      <c r="FT40" s="294">
        <v>0</v>
      </c>
      <c r="FU40" s="297">
        <v>0</v>
      </c>
      <c r="FV40" s="293">
        <v>0</v>
      </c>
      <c r="FW40" s="295">
        <v>1</v>
      </c>
      <c r="FX40" s="295">
        <v>0</v>
      </c>
      <c r="FY40" s="295">
        <v>1</v>
      </c>
      <c r="FZ40" s="295">
        <v>0</v>
      </c>
      <c r="GA40" s="295">
        <v>0</v>
      </c>
      <c r="GB40" s="287">
        <v>0</v>
      </c>
      <c r="GC40" s="287">
        <v>0</v>
      </c>
      <c r="GD40" s="287">
        <v>0</v>
      </c>
      <c r="GE40" s="287">
        <v>0</v>
      </c>
      <c r="GF40" s="287">
        <v>0</v>
      </c>
      <c r="GG40" s="290">
        <v>41.27</v>
      </c>
      <c r="GH40" s="290">
        <v>186.22</v>
      </c>
      <c r="GI40" s="290">
        <v>12</v>
      </c>
      <c r="GJ40" s="290">
        <v>0</v>
      </c>
      <c r="GK40" s="290">
        <v>0.33</v>
      </c>
      <c r="GL40" s="290">
        <v>0.1</v>
      </c>
      <c r="GM40" s="290">
        <v>1</v>
      </c>
      <c r="GN40" s="290">
        <v>0</v>
      </c>
      <c r="GO40" s="290">
        <v>0.1</v>
      </c>
      <c r="GP40" s="290">
        <v>1.8</v>
      </c>
      <c r="GQ40" s="290">
        <v>0.05</v>
      </c>
      <c r="GR40" s="290">
        <v>0</v>
      </c>
      <c r="GS40" s="290">
        <v>0</v>
      </c>
      <c r="GT40" s="290">
        <v>0.33</v>
      </c>
      <c r="GU40" s="290">
        <v>0</v>
      </c>
      <c r="GV40" s="290">
        <v>1</v>
      </c>
      <c r="GW40" s="290">
        <v>1</v>
      </c>
      <c r="GX40" s="290">
        <v>0</v>
      </c>
      <c r="GY40" s="290">
        <v>1</v>
      </c>
      <c r="GZ40" s="290">
        <v>1</v>
      </c>
      <c r="HA40" s="290">
        <v>0</v>
      </c>
      <c r="HB40" s="290">
        <v>0</v>
      </c>
      <c r="HC40" s="290">
        <v>0</v>
      </c>
      <c r="HD40" s="290">
        <v>0</v>
      </c>
      <c r="HE40" s="290">
        <v>1</v>
      </c>
      <c r="HF40" s="290">
        <v>0</v>
      </c>
      <c r="HG40" s="290">
        <v>0</v>
      </c>
      <c r="HH40" s="290">
        <v>1</v>
      </c>
      <c r="HI40" s="290">
        <v>0</v>
      </c>
      <c r="HJ40" s="134">
        <v>0</v>
      </c>
      <c r="HK40" s="134">
        <v>3.4961367688703979</v>
      </c>
      <c r="HL40" s="134">
        <v>36.942511857730544</v>
      </c>
      <c r="HM40" s="146">
        <v>94.2030373481265</v>
      </c>
      <c r="HN40" s="146">
        <v>79.875053856399305</v>
      </c>
      <c r="HO40" s="368">
        <v>3.09693403530505E-2</v>
      </c>
      <c r="HP40" s="368">
        <v>7.0126227208976197E-2</v>
      </c>
      <c r="HQ40" s="368">
        <v>1.8518518518518501</v>
      </c>
      <c r="HR40" s="368">
        <v>6.5217391304347796</v>
      </c>
      <c r="HS40" s="134">
        <v>88.8888888888889</v>
      </c>
      <c r="HT40" s="134">
        <v>91.304347826086996</v>
      </c>
      <c r="HU40" s="134">
        <v>1.6723443790647301</v>
      </c>
      <c r="HV40" s="134">
        <v>1.0752688172042999</v>
      </c>
      <c r="HW40" s="134">
        <v>7.3737020184342601</v>
      </c>
      <c r="HX40" s="134">
        <v>12.3381428042915</v>
      </c>
      <c r="HY40" s="146">
        <v>128.02128979932127</v>
      </c>
      <c r="HZ40" s="146">
        <v>145.109233229778</v>
      </c>
      <c r="IA40" s="386">
        <v>16</v>
      </c>
      <c r="IB40" s="386">
        <v>15</v>
      </c>
      <c r="IC40" s="369">
        <v>0.4800480048004801</v>
      </c>
      <c r="ID40" s="369">
        <v>0.32071840923669021</v>
      </c>
      <c r="IE40" s="369">
        <v>6.8965517241379306</v>
      </c>
      <c r="IF40" s="369">
        <v>7.2115384615384608</v>
      </c>
      <c r="IG40" s="146">
        <v>90.08620689655173</v>
      </c>
      <c r="IH40" s="146">
        <v>91.826923076923066</v>
      </c>
      <c r="II40" s="146">
        <v>6.9606960696069597</v>
      </c>
      <c r="IJ40" s="146">
        <v>4.4472952747487708</v>
      </c>
      <c r="IK40" s="146">
        <v>8.3012483957531202</v>
      </c>
      <c r="IL40" s="146">
        <v>14.243433222345542</v>
      </c>
      <c r="IM40" s="148">
        <v>96.167828469347711</v>
      </c>
      <c r="IN40" s="137">
        <v>88.000482490197257</v>
      </c>
      <c r="IO40" s="369">
        <v>0.32007315957933202</v>
      </c>
      <c r="IP40" s="388">
        <v>8.2169268693508601E-2</v>
      </c>
      <c r="IQ40" s="369">
        <v>5.7851239669421499</v>
      </c>
      <c r="IR40" s="388">
        <v>2.4096385542168699</v>
      </c>
      <c r="IS40" s="146">
        <v>89.2561983471074</v>
      </c>
      <c r="IT40" s="146">
        <v>92.771084337349393</v>
      </c>
      <c r="IU40" s="146">
        <v>5.5326931870141696</v>
      </c>
      <c r="IV40" s="146">
        <v>3.4100246507806098</v>
      </c>
      <c r="IW40" s="146">
        <v>12.300702189178001</v>
      </c>
      <c r="IX40" s="146">
        <v>13.705410479604</v>
      </c>
      <c r="IY40" s="341">
        <v>6</v>
      </c>
      <c r="IZ40" s="369">
        <v>0.21802325581395299</v>
      </c>
      <c r="JA40" s="369">
        <v>12</v>
      </c>
      <c r="JB40" s="369">
        <v>98</v>
      </c>
      <c r="JC40" s="369">
        <v>1.8168604651162801</v>
      </c>
      <c r="JD40" s="146">
        <v>12.930077691453899</v>
      </c>
    </row>
    <row r="41" spans="1:264" ht="18" customHeight="1">
      <c r="A41" s="280"/>
      <c r="B41" s="281" t="s">
        <v>87</v>
      </c>
      <c r="C41" s="281" t="s">
        <v>87</v>
      </c>
      <c r="D41" s="282" t="s">
        <v>1778</v>
      </c>
      <c r="E41" s="283" t="s">
        <v>1280</v>
      </c>
      <c r="F41" s="282" t="s">
        <v>121</v>
      </c>
      <c r="G41" s="283" t="s">
        <v>2</v>
      </c>
      <c r="H41" s="284" t="s">
        <v>87</v>
      </c>
      <c r="I41" s="284" t="s">
        <v>87</v>
      </c>
      <c r="J41" s="284" t="s">
        <v>87</v>
      </c>
      <c r="K41" s="284" t="s">
        <v>87</v>
      </c>
      <c r="L41" s="284" t="s">
        <v>87</v>
      </c>
      <c r="M41" s="285">
        <v>59279</v>
      </c>
      <c r="N41" s="284" t="s">
        <v>87</v>
      </c>
      <c r="O41" s="284" t="s">
        <v>87</v>
      </c>
      <c r="P41" s="284" t="s">
        <v>87</v>
      </c>
      <c r="Q41" s="284" t="s">
        <v>87</v>
      </c>
      <c r="R41" s="286">
        <v>104.37394722871997</v>
      </c>
      <c r="S41" s="286">
        <v>101.8112859898373</v>
      </c>
      <c r="T41" s="292">
        <v>27.867825107015051</v>
      </c>
      <c r="U41" s="292">
        <v>8.2726387068563554</v>
      </c>
      <c r="V41" s="286">
        <v>8.5882352941176467</v>
      </c>
      <c r="W41" s="286">
        <v>5.6470588235294121</v>
      </c>
      <c r="X41" s="286">
        <v>14.23529411764706</v>
      </c>
      <c r="Y41" s="284" t="s">
        <v>87</v>
      </c>
      <c r="Z41" s="284" t="s">
        <v>87</v>
      </c>
      <c r="AA41" s="284" t="s">
        <v>87</v>
      </c>
      <c r="AB41" s="284" t="s">
        <v>87</v>
      </c>
      <c r="AC41" s="284" t="s">
        <v>87</v>
      </c>
      <c r="AD41" s="284" t="s">
        <v>87</v>
      </c>
      <c r="AE41" s="284" t="s">
        <v>87</v>
      </c>
      <c r="AF41" s="284" t="s">
        <v>87</v>
      </c>
      <c r="AG41" s="284" t="s">
        <v>87</v>
      </c>
      <c r="AH41" s="284" t="s">
        <v>87</v>
      </c>
      <c r="AI41" s="284" t="s">
        <v>87</v>
      </c>
      <c r="AJ41" s="284" t="s">
        <v>87</v>
      </c>
      <c r="AK41" s="284" t="s">
        <v>87</v>
      </c>
      <c r="AL41" s="284" t="s">
        <v>87</v>
      </c>
      <c r="AM41" s="284" t="s">
        <v>87</v>
      </c>
      <c r="AN41" s="284" t="s">
        <v>87</v>
      </c>
      <c r="AO41" s="284" t="s">
        <v>87</v>
      </c>
      <c r="AP41" s="284" t="s">
        <v>87</v>
      </c>
      <c r="AQ41" s="284" t="s">
        <v>87</v>
      </c>
      <c r="AR41" s="284" t="s">
        <v>87</v>
      </c>
      <c r="AS41" s="284" t="s">
        <v>87</v>
      </c>
      <c r="AT41" s="284" t="s">
        <v>87</v>
      </c>
      <c r="AU41" s="284" t="s">
        <v>87</v>
      </c>
      <c r="AV41" s="284" t="s">
        <v>87</v>
      </c>
      <c r="AW41" s="288" t="s">
        <v>87</v>
      </c>
      <c r="AX41" s="288" t="s">
        <v>87</v>
      </c>
      <c r="AY41" s="288" t="s">
        <v>87</v>
      </c>
      <c r="AZ41" s="288" t="s">
        <v>87</v>
      </c>
      <c r="BA41" s="288" t="s">
        <v>87</v>
      </c>
      <c r="BB41" s="287">
        <v>22</v>
      </c>
      <c r="BC41" s="287">
        <v>20</v>
      </c>
      <c r="BD41" s="289" t="s">
        <v>88</v>
      </c>
      <c r="BE41" s="289" t="s">
        <v>88</v>
      </c>
      <c r="BF41" s="289" t="s">
        <v>88</v>
      </c>
      <c r="BG41" s="287">
        <v>0</v>
      </c>
      <c r="BH41" s="286">
        <v>0</v>
      </c>
      <c r="BI41" s="287">
        <v>47</v>
      </c>
      <c r="BJ41" s="286">
        <v>79.2860878219943</v>
      </c>
      <c r="BK41" s="287">
        <v>0</v>
      </c>
      <c r="BL41" s="286">
        <v>0</v>
      </c>
      <c r="BM41" s="287">
        <v>0</v>
      </c>
      <c r="BN41" s="290">
        <v>0</v>
      </c>
      <c r="BO41" s="291">
        <v>10</v>
      </c>
      <c r="BP41" s="290">
        <v>16.86938038765836</v>
      </c>
      <c r="BQ41" s="287">
        <v>0</v>
      </c>
      <c r="BR41" s="290">
        <v>0</v>
      </c>
      <c r="BS41" s="287">
        <v>0</v>
      </c>
      <c r="BT41" s="290">
        <v>0</v>
      </c>
      <c r="BU41" s="287">
        <v>0</v>
      </c>
      <c r="BV41" s="290">
        <v>0</v>
      </c>
      <c r="BW41" s="287">
        <v>0</v>
      </c>
      <c r="BX41" s="290">
        <v>0</v>
      </c>
      <c r="BY41" s="292">
        <v>0</v>
      </c>
      <c r="BZ41" s="293">
        <v>0</v>
      </c>
      <c r="CA41" s="287">
        <v>84</v>
      </c>
      <c r="CB41" s="290">
        <v>141.70279525633023</v>
      </c>
      <c r="CC41" s="287">
        <v>0</v>
      </c>
      <c r="CD41" s="290">
        <v>0</v>
      </c>
      <c r="CE41" s="287">
        <v>7</v>
      </c>
      <c r="CF41" s="290">
        <v>11.808566271360853</v>
      </c>
      <c r="CG41" s="287">
        <v>47</v>
      </c>
      <c r="CH41" s="290">
        <v>79.2860878219943</v>
      </c>
      <c r="CI41" s="287">
        <v>123</v>
      </c>
      <c r="CJ41" s="290">
        <v>207.49337876819783</v>
      </c>
      <c r="CK41" s="287">
        <v>37</v>
      </c>
      <c r="CL41" s="290">
        <v>62.41670743433594</v>
      </c>
      <c r="CM41" s="292">
        <v>0</v>
      </c>
      <c r="CN41" s="296">
        <v>0</v>
      </c>
      <c r="CO41" s="287">
        <v>23</v>
      </c>
      <c r="CP41" s="290">
        <v>38.799574891614228</v>
      </c>
      <c r="CQ41" s="292">
        <v>0</v>
      </c>
      <c r="CR41" s="293">
        <v>0</v>
      </c>
      <c r="CS41" s="292">
        <v>0</v>
      </c>
      <c r="CT41" s="293">
        <v>0</v>
      </c>
      <c r="CU41" s="292">
        <v>4</v>
      </c>
      <c r="CV41" s="293">
        <v>6.7477521550633446</v>
      </c>
      <c r="CW41" s="292">
        <v>4</v>
      </c>
      <c r="CX41" s="293">
        <v>6.7477521550633446</v>
      </c>
      <c r="CY41" s="292">
        <v>4</v>
      </c>
      <c r="CZ41" s="293">
        <v>6.7477521550633446</v>
      </c>
      <c r="DA41" s="292">
        <v>0</v>
      </c>
      <c r="DB41" s="293">
        <v>0</v>
      </c>
      <c r="DC41" s="287">
        <v>0</v>
      </c>
      <c r="DD41" s="287">
        <v>0</v>
      </c>
      <c r="DE41" s="287">
        <v>4</v>
      </c>
      <c r="DF41" s="287">
        <v>3949</v>
      </c>
      <c r="DG41" s="287">
        <v>0</v>
      </c>
      <c r="DH41" s="287">
        <v>182</v>
      </c>
      <c r="DI41" s="287">
        <v>38</v>
      </c>
      <c r="DJ41" s="287">
        <v>81</v>
      </c>
      <c r="DK41" s="287">
        <v>103</v>
      </c>
      <c r="DL41" s="287">
        <v>38</v>
      </c>
      <c r="DM41" s="287">
        <v>0</v>
      </c>
      <c r="DN41" s="287">
        <v>0</v>
      </c>
      <c r="DO41" s="287">
        <v>0</v>
      </c>
      <c r="DP41" s="287">
        <v>4</v>
      </c>
      <c r="DQ41" s="287">
        <v>0</v>
      </c>
      <c r="DR41" s="287">
        <v>0</v>
      </c>
      <c r="DS41" s="287">
        <v>0</v>
      </c>
      <c r="DT41" s="287">
        <v>0</v>
      </c>
      <c r="DU41" s="287">
        <v>0</v>
      </c>
      <c r="DV41" s="287">
        <v>1166</v>
      </c>
      <c r="DW41" s="287">
        <v>388</v>
      </c>
      <c r="DX41" s="287">
        <v>53</v>
      </c>
      <c r="DY41" s="287">
        <v>0</v>
      </c>
      <c r="DZ41" s="287">
        <v>0</v>
      </c>
      <c r="EA41" s="287">
        <v>4785</v>
      </c>
      <c r="EB41" s="290">
        <v>11.7032392894462</v>
      </c>
      <c r="EC41" s="287">
        <v>107</v>
      </c>
      <c r="ED41" s="287">
        <v>1552</v>
      </c>
      <c r="EE41" s="287">
        <v>244</v>
      </c>
      <c r="EF41" s="290">
        <v>15.721649484536082</v>
      </c>
      <c r="EG41" s="287">
        <v>14</v>
      </c>
      <c r="EH41" s="287">
        <v>59</v>
      </c>
      <c r="EI41" s="287">
        <v>20</v>
      </c>
      <c r="EJ41" s="287">
        <v>0</v>
      </c>
      <c r="EK41" s="287">
        <v>73</v>
      </c>
      <c r="EL41" s="287">
        <v>0</v>
      </c>
      <c r="EM41" s="287">
        <v>1</v>
      </c>
      <c r="EN41" s="287">
        <v>15</v>
      </c>
      <c r="EO41" s="287">
        <v>12</v>
      </c>
      <c r="EP41" s="287">
        <v>97</v>
      </c>
      <c r="EQ41" s="287">
        <v>8</v>
      </c>
      <c r="ER41" s="287">
        <v>0</v>
      </c>
      <c r="ES41" s="287">
        <v>1</v>
      </c>
      <c r="ET41" s="287">
        <v>0</v>
      </c>
      <c r="EU41" s="287">
        <v>0</v>
      </c>
      <c r="EV41" s="287">
        <v>427</v>
      </c>
      <c r="EW41" s="287">
        <v>0</v>
      </c>
      <c r="EX41" s="287">
        <v>0</v>
      </c>
      <c r="EY41" s="287">
        <v>0</v>
      </c>
      <c r="EZ41" s="287">
        <v>0</v>
      </c>
      <c r="FA41" s="287">
        <v>1</v>
      </c>
      <c r="FB41" s="287">
        <v>0</v>
      </c>
      <c r="FC41" s="287">
        <v>0</v>
      </c>
      <c r="FD41" s="287">
        <v>2</v>
      </c>
      <c r="FE41" s="287">
        <v>1</v>
      </c>
      <c r="FF41" s="287">
        <v>10</v>
      </c>
      <c r="FG41" s="287">
        <v>30</v>
      </c>
      <c r="FH41" s="287">
        <v>56</v>
      </c>
      <c r="FI41" s="287">
        <v>0</v>
      </c>
      <c r="FJ41" s="287">
        <v>1349</v>
      </c>
      <c r="FK41" s="297">
        <v>0</v>
      </c>
      <c r="FL41" s="293">
        <v>0</v>
      </c>
      <c r="FM41" s="297">
        <v>0</v>
      </c>
      <c r="FN41" s="293">
        <v>0</v>
      </c>
      <c r="FO41" s="297">
        <v>0</v>
      </c>
      <c r="FP41" s="293">
        <v>0</v>
      </c>
      <c r="FQ41" s="283">
        <v>1</v>
      </c>
      <c r="FR41" s="294">
        <v>1.6869380387658361</v>
      </c>
      <c r="FS41" s="283">
        <v>0</v>
      </c>
      <c r="FT41" s="294">
        <v>0</v>
      </c>
      <c r="FU41" s="291">
        <v>0</v>
      </c>
      <c r="FV41" s="290">
        <v>0</v>
      </c>
      <c r="FW41" s="295">
        <v>1</v>
      </c>
      <c r="FX41" s="295">
        <v>0</v>
      </c>
      <c r="FY41" s="295">
        <v>1</v>
      </c>
      <c r="FZ41" s="295">
        <v>0</v>
      </c>
      <c r="GA41" s="295">
        <v>0</v>
      </c>
      <c r="GB41" s="287">
        <v>0</v>
      </c>
      <c r="GC41" s="287">
        <v>0</v>
      </c>
      <c r="GD41" s="287">
        <v>0</v>
      </c>
      <c r="GE41" s="287">
        <v>0</v>
      </c>
      <c r="GF41" s="287">
        <v>0</v>
      </c>
      <c r="GG41" s="290">
        <v>47.1</v>
      </c>
      <c r="GH41" s="290">
        <v>219.99</v>
      </c>
      <c r="GI41" s="290">
        <v>13.65</v>
      </c>
      <c r="GJ41" s="290">
        <v>0</v>
      </c>
      <c r="GK41" s="290">
        <v>0</v>
      </c>
      <c r="GL41" s="290">
        <v>0</v>
      </c>
      <c r="GM41" s="290">
        <v>3</v>
      </c>
      <c r="GN41" s="290">
        <v>3</v>
      </c>
      <c r="GO41" s="290">
        <v>0</v>
      </c>
      <c r="GP41" s="290">
        <v>2</v>
      </c>
      <c r="GQ41" s="290">
        <v>0</v>
      </c>
      <c r="GR41" s="290">
        <v>0</v>
      </c>
      <c r="GS41" s="290">
        <v>0</v>
      </c>
      <c r="GT41" s="290">
        <v>4</v>
      </c>
      <c r="GU41" s="290">
        <v>0</v>
      </c>
      <c r="GV41" s="290">
        <v>1</v>
      </c>
      <c r="GW41" s="290">
        <v>0</v>
      </c>
      <c r="GX41" s="290">
        <v>1</v>
      </c>
      <c r="GY41" s="290">
        <v>1</v>
      </c>
      <c r="GZ41" s="290">
        <v>1</v>
      </c>
      <c r="HA41" s="290">
        <v>0</v>
      </c>
      <c r="HB41" s="290">
        <v>1</v>
      </c>
      <c r="HC41" s="290">
        <v>0</v>
      </c>
      <c r="HD41" s="290">
        <v>0</v>
      </c>
      <c r="HE41" s="290">
        <v>1</v>
      </c>
      <c r="HF41" s="290">
        <v>0</v>
      </c>
      <c r="HG41" s="290">
        <v>0</v>
      </c>
      <c r="HH41" s="290">
        <v>3</v>
      </c>
      <c r="HI41" s="290">
        <v>1</v>
      </c>
      <c r="HJ41" s="134">
        <v>0</v>
      </c>
      <c r="HK41" s="134">
        <v>1.6869380387658361</v>
      </c>
      <c r="HL41" s="134">
        <v>11.977260075237437</v>
      </c>
      <c r="HM41" s="146">
        <v>98.471674583031998</v>
      </c>
      <c r="HN41" s="146">
        <v>90.776550879003395</v>
      </c>
      <c r="HO41" s="368">
        <v>0</v>
      </c>
      <c r="HP41" s="368">
        <v>0</v>
      </c>
      <c r="HQ41" s="368">
        <v>0</v>
      </c>
      <c r="HR41" s="368">
        <v>0</v>
      </c>
      <c r="HS41" s="134">
        <v>87.5</v>
      </c>
      <c r="HT41" s="134">
        <v>95.384615384615401</v>
      </c>
      <c r="HU41" s="134">
        <v>1.4660965180207699</v>
      </c>
      <c r="HV41" s="134">
        <v>1.4863937800137199</v>
      </c>
      <c r="HW41" s="134">
        <v>13.8875950939295</v>
      </c>
      <c r="HX41" s="134">
        <v>20.022920759659499</v>
      </c>
      <c r="HY41" s="146">
        <v>121.37018914689703</v>
      </c>
      <c r="HZ41" s="146">
        <v>127.77964756125201</v>
      </c>
      <c r="IA41" s="386">
        <v>14</v>
      </c>
      <c r="IB41" s="386">
        <v>12</v>
      </c>
      <c r="IC41" s="369">
        <v>0.45045045045045046</v>
      </c>
      <c r="ID41" s="369">
        <v>0.26708212775428447</v>
      </c>
      <c r="IE41" s="369">
        <v>5.0541516245487363</v>
      </c>
      <c r="IF41" s="369">
        <v>5.02092050209205</v>
      </c>
      <c r="IG41" s="146">
        <v>77.25631768953069</v>
      </c>
      <c r="IH41" s="146">
        <v>85.355648535564853</v>
      </c>
      <c r="II41" s="146">
        <v>8.9124839124839124</v>
      </c>
      <c r="IJ41" s="146">
        <v>5.3193857111061646</v>
      </c>
      <c r="IK41" s="146">
        <v>11.915851575842261</v>
      </c>
      <c r="IL41" s="146">
        <v>19.736411263916175</v>
      </c>
      <c r="IM41" s="148">
        <v>95.565740879726917</v>
      </c>
      <c r="IN41" s="137">
        <v>91.164199594099344</v>
      </c>
      <c r="IO41" s="369">
        <v>0.33883947479881399</v>
      </c>
      <c r="IP41" s="369">
        <v>0</v>
      </c>
      <c r="IQ41" s="369">
        <v>5.71428571428571</v>
      </c>
      <c r="IR41" s="369">
        <v>0</v>
      </c>
      <c r="IS41" s="146">
        <v>87.857142857142904</v>
      </c>
      <c r="IT41" s="146">
        <v>89.629629629629605</v>
      </c>
      <c r="IU41" s="146">
        <v>5.9296908089792497</v>
      </c>
      <c r="IV41" s="146">
        <v>5.0204537002603198</v>
      </c>
      <c r="IW41" s="146">
        <v>19.1412255655612</v>
      </c>
      <c r="IX41" s="146">
        <v>21.038188886347999</v>
      </c>
      <c r="IY41" s="341">
        <v>8</v>
      </c>
      <c r="IZ41" s="369">
        <v>0.29574861367837302</v>
      </c>
      <c r="JA41" s="369">
        <v>16.326530612244898</v>
      </c>
      <c r="JB41" s="369">
        <v>93.877551020408205</v>
      </c>
      <c r="JC41" s="369">
        <v>1.8114602587800399</v>
      </c>
      <c r="JD41" s="146">
        <v>15.8316961362148</v>
      </c>
    </row>
    <row r="42" spans="1:264" ht="18" customHeight="1">
      <c r="A42" s="280"/>
      <c r="B42" s="281" t="s">
        <v>87</v>
      </c>
      <c r="C42" s="281" t="s">
        <v>87</v>
      </c>
      <c r="D42" s="282" t="s">
        <v>1779</v>
      </c>
      <c r="E42" s="283" t="s">
        <v>1281</v>
      </c>
      <c r="F42" s="282" t="s">
        <v>121</v>
      </c>
      <c r="G42" s="283" t="s">
        <v>2</v>
      </c>
      <c r="H42" s="284" t="s">
        <v>87</v>
      </c>
      <c r="I42" s="284" t="s">
        <v>87</v>
      </c>
      <c r="J42" s="284" t="s">
        <v>87</v>
      </c>
      <c r="K42" s="284" t="s">
        <v>87</v>
      </c>
      <c r="L42" s="284" t="s">
        <v>87</v>
      </c>
      <c r="M42" s="285">
        <v>55728</v>
      </c>
      <c r="N42" s="284" t="s">
        <v>87</v>
      </c>
      <c r="O42" s="284" t="s">
        <v>87</v>
      </c>
      <c r="P42" s="284" t="s">
        <v>87</v>
      </c>
      <c r="Q42" s="284" t="s">
        <v>87</v>
      </c>
      <c r="R42" s="286">
        <v>103.62366258816358</v>
      </c>
      <c r="S42" s="286">
        <v>98.491255158433177</v>
      </c>
      <c r="T42" s="292">
        <v>24.233829521908888</v>
      </c>
      <c r="U42" s="298" t="s">
        <v>88</v>
      </c>
      <c r="V42" s="286">
        <v>9.3980992608236527</v>
      </c>
      <c r="W42" s="286">
        <v>3.8014783526927136</v>
      </c>
      <c r="X42" s="286">
        <v>13.199577613516366</v>
      </c>
      <c r="Y42" s="284" t="s">
        <v>87</v>
      </c>
      <c r="Z42" s="284" t="s">
        <v>87</v>
      </c>
      <c r="AA42" s="284" t="s">
        <v>87</v>
      </c>
      <c r="AB42" s="284" t="s">
        <v>87</v>
      </c>
      <c r="AC42" s="284" t="s">
        <v>87</v>
      </c>
      <c r="AD42" s="284" t="s">
        <v>87</v>
      </c>
      <c r="AE42" s="284" t="s">
        <v>87</v>
      </c>
      <c r="AF42" s="284" t="s">
        <v>87</v>
      </c>
      <c r="AG42" s="284" t="s">
        <v>87</v>
      </c>
      <c r="AH42" s="284" t="s">
        <v>87</v>
      </c>
      <c r="AI42" s="284" t="s">
        <v>87</v>
      </c>
      <c r="AJ42" s="284" t="s">
        <v>87</v>
      </c>
      <c r="AK42" s="284" t="s">
        <v>87</v>
      </c>
      <c r="AL42" s="284" t="s">
        <v>87</v>
      </c>
      <c r="AM42" s="284" t="s">
        <v>87</v>
      </c>
      <c r="AN42" s="284" t="s">
        <v>87</v>
      </c>
      <c r="AO42" s="284" t="s">
        <v>87</v>
      </c>
      <c r="AP42" s="284" t="s">
        <v>87</v>
      </c>
      <c r="AQ42" s="284" t="s">
        <v>87</v>
      </c>
      <c r="AR42" s="284" t="s">
        <v>87</v>
      </c>
      <c r="AS42" s="284" t="s">
        <v>87</v>
      </c>
      <c r="AT42" s="284" t="s">
        <v>87</v>
      </c>
      <c r="AU42" s="284" t="s">
        <v>87</v>
      </c>
      <c r="AV42" s="284" t="s">
        <v>87</v>
      </c>
      <c r="AW42" s="288" t="s">
        <v>87</v>
      </c>
      <c r="AX42" s="288" t="s">
        <v>87</v>
      </c>
      <c r="AY42" s="288" t="s">
        <v>87</v>
      </c>
      <c r="AZ42" s="288" t="s">
        <v>87</v>
      </c>
      <c r="BA42" s="288" t="s">
        <v>87</v>
      </c>
      <c r="BB42" s="287">
        <v>25</v>
      </c>
      <c r="BC42" s="287">
        <v>22</v>
      </c>
      <c r="BD42" s="289" t="s">
        <v>88</v>
      </c>
      <c r="BE42" s="289" t="s">
        <v>88</v>
      </c>
      <c r="BF42" s="289" t="s">
        <v>88</v>
      </c>
      <c r="BG42" s="287">
        <v>0</v>
      </c>
      <c r="BH42" s="286">
        <v>0</v>
      </c>
      <c r="BI42" s="287">
        <v>38</v>
      </c>
      <c r="BJ42" s="286">
        <v>68.188343382141838</v>
      </c>
      <c r="BK42" s="287">
        <v>0</v>
      </c>
      <c r="BL42" s="286">
        <v>0</v>
      </c>
      <c r="BM42" s="287">
        <v>0</v>
      </c>
      <c r="BN42" s="290">
        <v>0</v>
      </c>
      <c r="BO42" s="297">
        <v>0</v>
      </c>
      <c r="BP42" s="293">
        <v>0</v>
      </c>
      <c r="BQ42" s="287">
        <v>0</v>
      </c>
      <c r="BR42" s="290">
        <v>0</v>
      </c>
      <c r="BS42" s="287">
        <v>0</v>
      </c>
      <c r="BT42" s="290">
        <v>0</v>
      </c>
      <c r="BU42" s="287">
        <v>0</v>
      </c>
      <c r="BV42" s="290">
        <v>0</v>
      </c>
      <c r="BW42" s="287">
        <v>0</v>
      </c>
      <c r="BX42" s="290">
        <v>0</v>
      </c>
      <c r="BY42" s="292">
        <v>0</v>
      </c>
      <c r="BZ42" s="293">
        <v>0</v>
      </c>
      <c r="CA42" s="287">
        <v>73</v>
      </c>
      <c r="CB42" s="290">
        <v>130.99339649727247</v>
      </c>
      <c r="CC42" s="287">
        <v>0</v>
      </c>
      <c r="CD42" s="290">
        <v>0</v>
      </c>
      <c r="CE42" s="287">
        <v>4</v>
      </c>
      <c r="CF42" s="290">
        <v>7.1777203560149303</v>
      </c>
      <c r="CG42" s="287">
        <v>31</v>
      </c>
      <c r="CH42" s="290">
        <v>55.627332759115703</v>
      </c>
      <c r="CI42" s="287">
        <v>153</v>
      </c>
      <c r="CJ42" s="290">
        <v>274.54780361757105</v>
      </c>
      <c r="CK42" s="287">
        <v>38</v>
      </c>
      <c r="CL42" s="290">
        <v>68.188343382141838</v>
      </c>
      <c r="CM42" s="292">
        <v>0</v>
      </c>
      <c r="CN42" s="296">
        <v>0</v>
      </c>
      <c r="CO42" s="287">
        <v>12</v>
      </c>
      <c r="CP42" s="290">
        <v>21.533161068044787</v>
      </c>
      <c r="CQ42" s="292">
        <v>2</v>
      </c>
      <c r="CR42" s="293">
        <v>3.5888601780074652</v>
      </c>
      <c r="CS42" s="292">
        <v>0</v>
      </c>
      <c r="CT42" s="293">
        <v>0</v>
      </c>
      <c r="CU42" s="287">
        <v>6</v>
      </c>
      <c r="CV42" s="290">
        <v>10.766580534022394</v>
      </c>
      <c r="CW42" s="287">
        <v>185</v>
      </c>
      <c r="CX42" s="290">
        <v>331.96956646569049</v>
      </c>
      <c r="CY42" s="292">
        <v>0</v>
      </c>
      <c r="CZ42" s="293">
        <v>0</v>
      </c>
      <c r="DA42" s="292">
        <v>0</v>
      </c>
      <c r="DB42" s="293">
        <v>0</v>
      </c>
      <c r="DC42" s="287">
        <v>0</v>
      </c>
      <c r="DD42" s="287">
        <v>0</v>
      </c>
      <c r="DE42" s="287">
        <v>8</v>
      </c>
      <c r="DF42" s="287">
        <v>975</v>
      </c>
      <c r="DG42" s="287">
        <v>0</v>
      </c>
      <c r="DH42" s="287">
        <v>263</v>
      </c>
      <c r="DI42" s="287">
        <v>3</v>
      </c>
      <c r="DJ42" s="287">
        <v>33</v>
      </c>
      <c r="DK42" s="287">
        <v>2</v>
      </c>
      <c r="DL42" s="287">
        <v>78</v>
      </c>
      <c r="DM42" s="287">
        <v>0</v>
      </c>
      <c r="DN42" s="287">
        <v>0</v>
      </c>
      <c r="DO42" s="287">
        <v>4</v>
      </c>
      <c r="DP42" s="287">
        <v>7</v>
      </c>
      <c r="DQ42" s="287">
        <v>0</v>
      </c>
      <c r="DR42" s="287">
        <v>0</v>
      </c>
      <c r="DS42" s="287">
        <v>0</v>
      </c>
      <c r="DT42" s="287">
        <v>0</v>
      </c>
      <c r="DU42" s="287">
        <v>6882</v>
      </c>
      <c r="DV42" s="287">
        <v>870</v>
      </c>
      <c r="DW42" s="287">
        <v>124</v>
      </c>
      <c r="DX42" s="287">
        <v>92</v>
      </c>
      <c r="DY42" s="287">
        <v>53</v>
      </c>
      <c r="DZ42" s="287">
        <v>1287</v>
      </c>
      <c r="EA42" s="287">
        <v>4703</v>
      </c>
      <c r="EB42" s="290">
        <v>12.204975547522899</v>
      </c>
      <c r="EC42" s="287">
        <v>100</v>
      </c>
      <c r="ED42" s="287">
        <v>1368</v>
      </c>
      <c r="EE42" s="287">
        <v>171</v>
      </c>
      <c r="EF42" s="290">
        <v>12.5</v>
      </c>
      <c r="EG42" s="287">
        <v>8</v>
      </c>
      <c r="EH42" s="287">
        <v>40</v>
      </c>
      <c r="EI42" s="287">
        <v>13</v>
      </c>
      <c r="EJ42" s="287">
        <v>0</v>
      </c>
      <c r="EK42" s="287">
        <v>56</v>
      </c>
      <c r="EL42" s="287">
        <v>0</v>
      </c>
      <c r="EM42" s="287">
        <v>0</v>
      </c>
      <c r="EN42" s="287">
        <v>11</v>
      </c>
      <c r="EO42" s="287">
        <v>7</v>
      </c>
      <c r="EP42" s="287">
        <v>73</v>
      </c>
      <c r="EQ42" s="287">
        <v>12</v>
      </c>
      <c r="ER42" s="287">
        <v>0</v>
      </c>
      <c r="ES42" s="287">
        <v>0</v>
      </c>
      <c r="ET42" s="287">
        <v>0</v>
      </c>
      <c r="EU42" s="287">
        <v>0</v>
      </c>
      <c r="EV42" s="287">
        <v>679</v>
      </c>
      <c r="EW42" s="287">
        <v>0</v>
      </c>
      <c r="EX42" s="287">
        <v>0</v>
      </c>
      <c r="EY42" s="287">
        <v>240</v>
      </c>
      <c r="EZ42" s="287">
        <v>0</v>
      </c>
      <c r="FA42" s="287">
        <v>2</v>
      </c>
      <c r="FB42" s="287">
        <v>1</v>
      </c>
      <c r="FC42" s="287">
        <v>1</v>
      </c>
      <c r="FD42" s="287">
        <v>0</v>
      </c>
      <c r="FE42" s="287">
        <v>1</v>
      </c>
      <c r="FF42" s="287">
        <v>9</v>
      </c>
      <c r="FG42" s="287">
        <v>8</v>
      </c>
      <c r="FH42" s="287">
        <v>97</v>
      </c>
      <c r="FI42" s="287">
        <v>0</v>
      </c>
      <c r="FJ42" s="287">
        <v>1041</v>
      </c>
      <c r="FK42" s="291">
        <v>2</v>
      </c>
      <c r="FL42" s="290">
        <v>3.5888601780074652</v>
      </c>
      <c r="FM42" s="297">
        <v>0</v>
      </c>
      <c r="FN42" s="293">
        <v>0</v>
      </c>
      <c r="FO42" s="297">
        <v>0</v>
      </c>
      <c r="FP42" s="293">
        <v>0</v>
      </c>
      <c r="FQ42" s="283">
        <v>1</v>
      </c>
      <c r="FR42" s="294">
        <v>1.7944300890037326</v>
      </c>
      <c r="FS42" s="283">
        <v>0</v>
      </c>
      <c r="FT42" s="294">
        <v>0</v>
      </c>
      <c r="FU42" s="291">
        <v>0</v>
      </c>
      <c r="FV42" s="290">
        <v>0</v>
      </c>
      <c r="FW42" s="295">
        <v>1</v>
      </c>
      <c r="FX42" s="295">
        <v>0</v>
      </c>
      <c r="FY42" s="295">
        <v>1</v>
      </c>
      <c r="FZ42" s="295">
        <v>0</v>
      </c>
      <c r="GA42" s="295">
        <v>0</v>
      </c>
      <c r="GB42" s="287">
        <v>0</v>
      </c>
      <c r="GC42" s="287">
        <v>0</v>
      </c>
      <c r="GD42" s="287">
        <v>0</v>
      </c>
      <c r="GE42" s="287">
        <v>0</v>
      </c>
      <c r="GF42" s="287">
        <v>0</v>
      </c>
      <c r="GG42" s="290">
        <v>52.85</v>
      </c>
      <c r="GH42" s="290">
        <v>160.91999999999999</v>
      </c>
      <c r="GI42" s="290">
        <v>12</v>
      </c>
      <c r="GJ42" s="290">
        <v>1</v>
      </c>
      <c r="GK42" s="290">
        <v>1</v>
      </c>
      <c r="GL42" s="290">
        <v>0</v>
      </c>
      <c r="GM42" s="290">
        <v>2</v>
      </c>
      <c r="GN42" s="290">
        <v>1</v>
      </c>
      <c r="GO42" s="290">
        <v>0</v>
      </c>
      <c r="GP42" s="290">
        <v>1</v>
      </c>
      <c r="GQ42" s="290">
        <v>0</v>
      </c>
      <c r="GR42" s="290">
        <v>0</v>
      </c>
      <c r="GS42" s="290">
        <v>0</v>
      </c>
      <c r="GT42" s="290">
        <v>4</v>
      </c>
      <c r="GU42" s="290">
        <v>0</v>
      </c>
      <c r="GV42" s="290">
        <v>0</v>
      </c>
      <c r="GW42" s="290">
        <v>0</v>
      </c>
      <c r="GX42" s="290">
        <v>0</v>
      </c>
      <c r="GY42" s="290">
        <v>2</v>
      </c>
      <c r="GZ42" s="290">
        <v>1</v>
      </c>
      <c r="HA42" s="290">
        <v>0</v>
      </c>
      <c r="HB42" s="290">
        <v>0</v>
      </c>
      <c r="HC42" s="290">
        <v>0</v>
      </c>
      <c r="HD42" s="290">
        <v>0</v>
      </c>
      <c r="HE42" s="290">
        <v>1</v>
      </c>
      <c r="HF42" s="290">
        <v>0</v>
      </c>
      <c r="HG42" s="290">
        <v>1</v>
      </c>
      <c r="HH42" s="290">
        <v>1</v>
      </c>
      <c r="HI42" s="290">
        <v>0</v>
      </c>
      <c r="HJ42" s="134">
        <v>0</v>
      </c>
      <c r="HK42" s="134">
        <v>0</v>
      </c>
      <c r="HL42" s="134">
        <v>33.37639965546942</v>
      </c>
      <c r="HM42" s="146">
        <v>91.780909097593707</v>
      </c>
      <c r="HN42" s="146">
        <v>84.301433899418498</v>
      </c>
      <c r="HO42" s="368">
        <v>0.123243776189302</v>
      </c>
      <c r="HP42" s="369">
        <v>1.8321729571271501E-2</v>
      </c>
      <c r="HQ42" s="368">
        <v>4.31034482758621</v>
      </c>
      <c r="HR42" s="369">
        <v>0.92592592592592604</v>
      </c>
      <c r="HS42" s="134">
        <v>85.344827586206904</v>
      </c>
      <c r="HT42" s="134">
        <v>94.4444444444444</v>
      </c>
      <c r="HU42" s="134">
        <v>2.8592556075918201</v>
      </c>
      <c r="HV42" s="134">
        <v>1.97874679369732</v>
      </c>
      <c r="HW42" s="134">
        <v>15.522463402322099</v>
      </c>
      <c r="HX42" s="134">
        <v>22.2023276633841</v>
      </c>
      <c r="HY42" s="146">
        <v>126.94453486971533</v>
      </c>
      <c r="HZ42" s="146">
        <v>115.815501433813</v>
      </c>
      <c r="IA42" s="386">
        <v>13</v>
      </c>
      <c r="IB42" s="386">
        <v>11</v>
      </c>
      <c r="IC42" s="369">
        <v>0.3236245954692557</v>
      </c>
      <c r="ID42" s="369">
        <v>0.20587684821261462</v>
      </c>
      <c r="IE42" s="369">
        <v>4.1935483870967749</v>
      </c>
      <c r="IF42" s="369">
        <v>4.9327354260089686</v>
      </c>
      <c r="IG42" s="146">
        <v>81.290322580645153</v>
      </c>
      <c r="IH42" s="146">
        <v>86.995515695067255</v>
      </c>
      <c r="II42" s="146">
        <v>7.7172018919591734</v>
      </c>
      <c r="IJ42" s="146">
        <v>4.1736851955830057</v>
      </c>
      <c r="IK42" s="146">
        <v>16.691906444556619</v>
      </c>
      <c r="IL42" s="146">
        <v>23.079677708146821</v>
      </c>
      <c r="IM42" s="148">
        <v>98.256454322463156</v>
      </c>
      <c r="IN42" s="137">
        <v>89.324283695101315</v>
      </c>
      <c r="IO42" s="369">
        <v>0.28700287002870001</v>
      </c>
      <c r="IP42" s="369">
        <v>3.7850113550340701E-2</v>
      </c>
      <c r="IQ42" s="369">
        <v>4.7297297297297298</v>
      </c>
      <c r="IR42" s="369">
        <v>1.0638297872340401</v>
      </c>
      <c r="IS42" s="146">
        <v>91.216216216216196</v>
      </c>
      <c r="IT42" s="146">
        <v>95.744680851063805</v>
      </c>
      <c r="IU42" s="146">
        <v>6.06806068060681</v>
      </c>
      <c r="IV42" s="146">
        <v>3.5579106737320201</v>
      </c>
      <c r="IW42" s="146">
        <v>21.450885109337001</v>
      </c>
      <c r="IX42" s="146">
        <v>23.059921414538302</v>
      </c>
      <c r="IY42" s="341">
        <v>7</v>
      </c>
      <c r="IZ42" s="369">
        <v>0.23592854735422999</v>
      </c>
      <c r="JA42" s="369">
        <v>13.461538461538501</v>
      </c>
      <c r="JB42" s="369">
        <v>94.230769230769198</v>
      </c>
      <c r="JC42" s="369">
        <v>1.75261206605999</v>
      </c>
      <c r="JD42" s="146">
        <v>17.4395702775291</v>
      </c>
    </row>
    <row r="43" spans="1:264" ht="18" customHeight="1">
      <c r="A43" s="280"/>
      <c r="B43" s="281" t="s">
        <v>87</v>
      </c>
      <c r="C43" s="281" t="s">
        <v>87</v>
      </c>
      <c r="D43" s="282" t="s">
        <v>1780</v>
      </c>
      <c r="E43" s="283" t="s">
        <v>1282</v>
      </c>
      <c r="F43" s="282" t="s">
        <v>122</v>
      </c>
      <c r="G43" s="283" t="s">
        <v>3</v>
      </c>
      <c r="H43" s="284" t="s">
        <v>87</v>
      </c>
      <c r="I43" s="284" t="s">
        <v>87</v>
      </c>
      <c r="J43" s="284" t="s">
        <v>87</v>
      </c>
      <c r="K43" s="284" t="s">
        <v>87</v>
      </c>
      <c r="L43" s="284" t="s">
        <v>87</v>
      </c>
      <c r="M43" s="285">
        <v>177192</v>
      </c>
      <c r="N43" s="284" t="s">
        <v>87</v>
      </c>
      <c r="O43" s="284" t="s">
        <v>87</v>
      </c>
      <c r="P43" s="284" t="s">
        <v>87</v>
      </c>
      <c r="Q43" s="284" t="s">
        <v>87</v>
      </c>
      <c r="R43" s="286">
        <v>95.959342052173852</v>
      </c>
      <c r="S43" s="286">
        <v>95.834709627163505</v>
      </c>
      <c r="T43" s="298" t="s">
        <v>88</v>
      </c>
      <c r="U43" s="298" t="s">
        <v>88</v>
      </c>
      <c r="V43" s="286">
        <v>11.101658868566568</v>
      </c>
      <c r="W43" s="286">
        <v>8.251807741386644</v>
      </c>
      <c r="X43" s="286">
        <v>19.353466609953212</v>
      </c>
      <c r="Y43" s="284" t="s">
        <v>87</v>
      </c>
      <c r="Z43" s="284" t="s">
        <v>87</v>
      </c>
      <c r="AA43" s="284" t="s">
        <v>87</v>
      </c>
      <c r="AB43" s="284" t="s">
        <v>87</v>
      </c>
      <c r="AC43" s="284" t="s">
        <v>87</v>
      </c>
      <c r="AD43" s="284" t="s">
        <v>87</v>
      </c>
      <c r="AE43" s="284" t="s">
        <v>87</v>
      </c>
      <c r="AF43" s="284" t="s">
        <v>87</v>
      </c>
      <c r="AG43" s="284" t="s">
        <v>87</v>
      </c>
      <c r="AH43" s="284" t="s">
        <v>87</v>
      </c>
      <c r="AI43" s="284" t="s">
        <v>87</v>
      </c>
      <c r="AJ43" s="284" t="s">
        <v>87</v>
      </c>
      <c r="AK43" s="284" t="s">
        <v>87</v>
      </c>
      <c r="AL43" s="284" t="s">
        <v>87</v>
      </c>
      <c r="AM43" s="284" t="s">
        <v>87</v>
      </c>
      <c r="AN43" s="284" t="s">
        <v>87</v>
      </c>
      <c r="AO43" s="284" t="s">
        <v>87</v>
      </c>
      <c r="AP43" s="284" t="s">
        <v>87</v>
      </c>
      <c r="AQ43" s="284" t="s">
        <v>87</v>
      </c>
      <c r="AR43" s="284" t="s">
        <v>87</v>
      </c>
      <c r="AS43" s="284" t="s">
        <v>87</v>
      </c>
      <c r="AT43" s="284" t="s">
        <v>87</v>
      </c>
      <c r="AU43" s="284" t="s">
        <v>87</v>
      </c>
      <c r="AV43" s="284" t="s">
        <v>87</v>
      </c>
      <c r="AW43" s="288" t="s">
        <v>87</v>
      </c>
      <c r="AX43" s="288" t="s">
        <v>87</v>
      </c>
      <c r="AY43" s="288" t="s">
        <v>87</v>
      </c>
      <c r="AZ43" s="288" t="s">
        <v>87</v>
      </c>
      <c r="BA43" s="288" t="s">
        <v>87</v>
      </c>
      <c r="BB43" s="287">
        <v>66</v>
      </c>
      <c r="BC43" s="287">
        <v>61</v>
      </c>
      <c r="BD43" s="289" t="s">
        <v>88</v>
      </c>
      <c r="BE43" s="289" t="s">
        <v>88</v>
      </c>
      <c r="BF43" s="289" t="s">
        <v>88</v>
      </c>
      <c r="BG43" s="287">
        <v>16</v>
      </c>
      <c r="BH43" s="286">
        <v>9.0297530362544585</v>
      </c>
      <c r="BI43" s="287">
        <v>176</v>
      </c>
      <c r="BJ43" s="286">
        <v>99.32728339879904</v>
      </c>
      <c r="BK43" s="287">
        <v>0</v>
      </c>
      <c r="BL43" s="286">
        <v>0</v>
      </c>
      <c r="BM43" s="287">
        <v>0</v>
      </c>
      <c r="BN43" s="290">
        <v>0</v>
      </c>
      <c r="BO43" s="291">
        <v>0</v>
      </c>
      <c r="BP43" s="290">
        <v>0</v>
      </c>
      <c r="BQ43" s="287">
        <v>0</v>
      </c>
      <c r="BR43" s="290">
        <v>0</v>
      </c>
      <c r="BS43" s="287">
        <v>0</v>
      </c>
      <c r="BT43" s="290">
        <v>0</v>
      </c>
      <c r="BU43" s="287">
        <v>0</v>
      </c>
      <c r="BV43" s="290">
        <v>0</v>
      </c>
      <c r="BW43" s="287">
        <v>20</v>
      </c>
      <c r="BX43" s="290">
        <v>11.287191295318072</v>
      </c>
      <c r="BY43" s="292">
        <v>0</v>
      </c>
      <c r="BZ43" s="293">
        <v>0</v>
      </c>
      <c r="CA43" s="287">
        <v>126</v>
      </c>
      <c r="CB43" s="290">
        <v>71.109305160503865</v>
      </c>
      <c r="CC43" s="292">
        <v>294</v>
      </c>
      <c r="CD43" s="293">
        <v>165.92171204117568</v>
      </c>
      <c r="CE43" s="287">
        <v>15</v>
      </c>
      <c r="CF43" s="290">
        <v>8.4653934714885555</v>
      </c>
      <c r="CG43" s="287">
        <v>78</v>
      </c>
      <c r="CH43" s="290">
        <v>44.020046051740486</v>
      </c>
      <c r="CI43" s="287">
        <v>499</v>
      </c>
      <c r="CJ43" s="290">
        <v>281.61542281818595</v>
      </c>
      <c r="CK43" s="287">
        <v>121</v>
      </c>
      <c r="CL43" s="290">
        <v>68.287507336674338</v>
      </c>
      <c r="CM43" s="292">
        <v>0</v>
      </c>
      <c r="CN43" s="296">
        <v>0</v>
      </c>
      <c r="CO43" s="287">
        <v>23</v>
      </c>
      <c r="CP43" s="290">
        <v>12.980269989615783</v>
      </c>
      <c r="CQ43" s="292">
        <v>0</v>
      </c>
      <c r="CR43" s="293">
        <v>0</v>
      </c>
      <c r="CS43" s="292">
        <v>0</v>
      </c>
      <c r="CT43" s="293">
        <v>0</v>
      </c>
      <c r="CU43" s="287">
        <v>14</v>
      </c>
      <c r="CV43" s="290">
        <v>7.9010339067226516</v>
      </c>
      <c r="CW43" s="287">
        <v>257</v>
      </c>
      <c r="CX43" s="290">
        <v>145.04040814483724</v>
      </c>
      <c r="CY43" s="287">
        <v>257</v>
      </c>
      <c r="CZ43" s="290">
        <v>145.04040814483724</v>
      </c>
      <c r="DA43" s="292">
        <v>0</v>
      </c>
      <c r="DB43" s="293">
        <v>0</v>
      </c>
      <c r="DC43" s="287">
        <v>12</v>
      </c>
      <c r="DD43" s="287">
        <v>0</v>
      </c>
      <c r="DE43" s="287">
        <v>208</v>
      </c>
      <c r="DF43" s="287">
        <v>5781</v>
      </c>
      <c r="DG43" s="287">
        <v>2857</v>
      </c>
      <c r="DH43" s="287">
        <v>133</v>
      </c>
      <c r="DI43" s="287">
        <v>83</v>
      </c>
      <c r="DJ43" s="287">
        <v>120</v>
      </c>
      <c r="DK43" s="287">
        <v>4</v>
      </c>
      <c r="DL43" s="287">
        <v>0</v>
      </c>
      <c r="DM43" s="287">
        <v>0</v>
      </c>
      <c r="DN43" s="287">
        <v>340</v>
      </c>
      <c r="DO43" s="287">
        <v>52</v>
      </c>
      <c r="DP43" s="287">
        <v>0</v>
      </c>
      <c r="DQ43" s="287">
        <v>0</v>
      </c>
      <c r="DR43" s="287">
        <v>0</v>
      </c>
      <c r="DS43" s="287">
        <v>0</v>
      </c>
      <c r="DT43" s="287">
        <v>5006</v>
      </c>
      <c r="DU43" s="287">
        <v>14567</v>
      </c>
      <c r="DV43" s="287">
        <v>1582</v>
      </c>
      <c r="DW43" s="287">
        <v>3299</v>
      </c>
      <c r="DX43" s="287">
        <v>142</v>
      </c>
      <c r="DY43" s="287">
        <v>0</v>
      </c>
      <c r="DZ43" s="287">
        <v>0</v>
      </c>
      <c r="EA43" s="287">
        <v>7410</v>
      </c>
      <c r="EB43" s="290">
        <v>10.5937921727395</v>
      </c>
      <c r="EC43" s="287">
        <v>160</v>
      </c>
      <c r="ED43" s="287">
        <v>2340</v>
      </c>
      <c r="EE43" s="287">
        <v>265</v>
      </c>
      <c r="EF43" s="290">
        <v>11.324786324786325</v>
      </c>
      <c r="EG43" s="287">
        <v>35</v>
      </c>
      <c r="EH43" s="287">
        <v>50</v>
      </c>
      <c r="EI43" s="287">
        <v>3</v>
      </c>
      <c r="EJ43" s="287">
        <v>0</v>
      </c>
      <c r="EK43" s="287">
        <v>130</v>
      </c>
      <c r="EL43" s="287">
        <v>0</v>
      </c>
      <c r="EM43" s="287">
        <v>0</v>
      </c>
      <c r="EN43" s="287">
        <v>5</v>
      </c>
      <c r="EO43" s="287">
        <v>16</v>
      </c>
      <c r="EP43" s="287">
        <v>8</v>
      </c>
      <c r="EQ43" s="287">
        <v>2</v>
      </c>
      <c r="ER43" s="287">
        <v>0</v>
      </c>
      <c r="ES43" s="287">
        <v>0</v>
      </c>
      <c r="ET43" s="287">
        <v>0</v>
      </c>
      <c r="EU43" s="287">
        <v>0</v>
      </c>
      <c r="EV43" s="287">
        <v>1140</v>
      </c>
      <c r="EW43" s="287">
        <v>0</v>
      </c>
      <c r="EX43" s="287">
        <v>0</v>
      </c>
      <c r="EY43" s="287">
        <v>0</v>
      </c>
      <c r="EZ43" s="287">
        <v>0</v>
      </c>
      <c r="FA43" s="287">
        <v>2</v>
      </c>
      <c r="FB43" s="287">
        <v>1</v>
      </c>
      <c r="FC43" s="287">
        <v>0</v>
      </c>
      <c r="FD43" s="287">
        <v>4</v>
      </c>
      <c r="FE43" s="287">
        <v>3</v>
      </c>
      <c r="FF43" s="287">
        <v>6</v>
      </c>
      <c r="FG43" s="287">
        <v>25</v>
      </c>
      <c r="FH43" s="287">
        <v>189</v>
      </c>
      <c r="FI43" s="287">
        <v>77</v>
      </c>
      <c r="FJ43" s="287">
        <v>2862</v>
      </c>
      <c r="FK43" s="291">
        <v>1</v>
      </c>
      <c r="FL43" s="290">
        <v>0.56435956476590365</v>
      </c>
      <c r="FM43" s="291">
        <v>2</v>
      </c>
      <c r="FN43" s="290">
        <v>1.1287191295318073</v>
      </c>
      <c r="FO43" s="297">
        <v>0</v>
      </c>
      <c r="FP43" s="293">
        <v>0</v>
      </c>
      <c r="FQ43" s="283">
        <v>1</v>
      </c>
      <c r="FR43" s="294">
        <v>0.56435956476590365</v>
      </c>
      <c r="FS43" s="283">
        <v>0</v>
      </c>
      <c r="FT43" s="294">
        <v>0</v>
      </c>
      <c r="FU43" s="291">
        <v>12</v>
      </c>
      <c r="FV43" s="290">
        <v>6.7723147771908438</v>
      </c>
      <c r="FW43" s="295">
        <v>1</v>
      </c>
      <c r="FX43" s="295">
        <v>0</v>
      </c>
      <c r="FY43" s="295">
        <v>0</v>
      </c>
      <c r="FZ43" s="295">
        <v>0</v>
      </c>
      <c r="GA43" s="295">
        <v>1</v>
      </c>
      <c r="GB43" s="287">
        <v>2283</v>
      </c>
      <c r="GC43" s="287">
        <v>0</v>
      </c>
      <c r="GD43" s="287">
        <v>0</v>
      </c>
      <c r="GE43" s="287">
        <v>0</v>
      </c>
      <c r="GF43" s="287">
        <v>0</v>
      </c>
      <c r="GG43" s="290">
        <v>86.79</v>
      </c>
      <c r="GH43" s="290">
        <v>265.13</v>
      </c>
      <c r="GI43" s="290">
        <v>24</v>
      </c>
      <c r="GJ43" s="290">
        <v>3</v>
      </c>
      <c r="GK43" s="290">
        <v>0</v>
      </c>
      <c r="GL43" s="290">
        <v>1</v>
      </c>
      <c r="GM43" s="290">
        <v>5</v>
      </c>
      <c r="GN43" s="290">
        <v>1</v>
      </c>
      <c r="GO43" s="290">
        <v>0</v>
      </c>
      <c r="GP43" s="290">
        <v>5</v>
      </c>
      <c r="GQ43" s="290">
        <v>0</v>
      </c>
      <c r="GR43" s="290">
        <v>0</v>
      </c>
      <c r="GS43" s="290">
        <v>0</v>
      </c>
      <c r="GT43" s="290">
        <v>11</v>
      </c>
      <c r="GU43" s="290">
        <v>0</v>
      </c>
      <c r="GV43" s="290">
        <v>2</v>
      </c>
      <c r="GW43" s="290">
        <v>0</v>
      </c>
      <c r="GX43" s="290">
        <v>0</v>
      </c>
      <c r="GY43" s="290">
        <v>2</v>
      </c>
      <c r="GZ43" s="290">
        <v>3</v>
      </c>
      <c r="HA43" s="290">
        <v>0</v>
      </c>
      <c r="HB43" s="290">
        <v>0</v>
      </c>
      <c r="HC43" s="290">
        <v>0</v>
      </c>
      <c r="HD43" s="290">
        <v>0</v>
      </c>
      <c r="HE43" s="290">
        <v>0</v>
      </c>
      <c r="HF43" s="290">
        <v>0</v>
      </c>
      <c r="HG43" s="290">
        <v>1</v>
      </c>
      <c r="HH43" s="290">
        <v>10</v>
      </c>
      <c r="HI43" s="290">
        <v>0.74</v>
      </c>
      <c r="HJ43" s="134">
        <v>2.2574382590636146</v>
      </c>
      <c r="HK43" s="134">
        <v>2.2574382590636146</v>
      </c>
      <c r="HL43" s="134">
        <v>12.52878233780306</v>
      </c>
      <c r="HM43" s="146">
        <v>99.779263638902407</v>
      </c>
      <c r="HN43" s="146">
        <v>91.820039040743097</v>
      </c>
      <c r="HO43" s="368">
        <v>0.186519711742264</v>
      </c>
      <c r="HP43" s="368">
        <v>4.54162070979044E-2</v>
      </c>
      <c r="HQ43" s="368">
        <v>4.8997772828507804</v>
      </c>
      <c r="HR43" s="368">
        <v>1.7456359102244401</v>
      </c>
      <c r="HS43" s="134">
        <v>76.391982182628098</v>
      </c>
      <c r="HT43" s="134">
        <v>80.548628428927699</v>
      </c>
      <c r="HU43" s="134">
        <v>3.8066977532852899</v>
      </c>
      <c r="HV43" s="134">
        <v>2.6016998637513802</v>
      </c>
      <c r="HW43" s="134">
        <v>12.692466602396401</v>
      </c>
      <c r="HX43" s="134">
        <v>22.4187530262896</v>
      </c>
      <c r="HY43" s="146">
        <v>92.676320791993803</v>
      </c>
      <c r="HZ43" s="146">
        <v>101.40670426639799</v>
      </c>
      <c r="IA43" s="386">
        <v>20</v>
      </c>
      <c r="IB43" s="386">
        <v>21</v>
      </c>
      <c r="IC43" s="369">
        <v>0.20633446817290829</v>
      </c>
      <c r="ID43" s="369">
        <v>0.16571969696969696</v>
      </c>
      <c r="IE43" s="369">
        <v>2.4570024570024569</v>
      </c>
      <c r="IF43" s="369">
        <v>3.2608695652173911</v>
      </c>
      <c r="IG43" s="146">
        <v>81.203931203931205</v>
      </c>
      <c r="IH43" s="146">
        <v>86.490683229813669</v>
      </c>
      <c r="II43" s="146">
        <v>8.3978128546373672</v>
      </c>
      <c r="IJ43" s="146">
        <v>5.0820707070707076</v>
      </c>
      <c r="IK43" s="146">
        <v>11.755956479823716</v>
      </c>
      <c r="IL43" s="146">
        <v>19.413825514825259</v>
      </c>
      <c r="IM43" s="148">
        <v>94.470628935141804</v>
      </c>
      <c r="IN43" s="137">
        <v>93.682335953500086</v>
      </c>
      <c r="IO43" s="369">
        <v>0.394218134034166</v>
      </c>
      <c r="IP43" s="369">
        <v>0.12501736352271101</v>
      </c>
      <c r="IQ43" s="369">
        <v>4.6332046332046302</v>
      </c>
      <c r="IR43" s="369">
        <v>2.2727272727272698</v>
      </c>
      <c r="IS43" s="146">
        <v>91.505791505791507</v>
      </c>
      <c r="IT43" s="146">
        <v>95.707070707070699</v>
      </c>
      <c r="IU43" s="146">
        <v>8.5085413929040694</v>
      </c>
      <c r="IV43" s="146">
        <v>5.5007639949993097</v>
      </c>
      <c r="IW43" s="146">
        <v>19.337916782577601</v>
      </c>
      <c r="IX43" s="146">
        <v>20.5402568036825</v>
      </c>
      <c r="IY43" s="341">
        <v>23</v>
      </c>
      <c r="IZ43" s="369">
        <v>0.30691219642380602</v>
      </c>
      <c r="JA43" s="369">
        <v>10.0436681222707</v>
      </c>
      <c r="JB43" s="369">
        <v>97.816593886462897</v>
      </c>
      <c r="JC43" s="369">
        <v>3.0557779556978901</v>
      </c>
      <c r="JD43" s="146">
        <v>15.1528098208437</v>
      </c>
    </row>
    <row r="44" spans="1:264" ht="18" customHeight="1">
      <c r="A44" s="280"/>
      <c r="B44" s="281" t="s">
        <v>87</v>
      </c>
      <c r="C44" s="281" t="s">
        <v>87</v>
      </c>
      <c r="D44" s="282" t="s">
        <v>1781</v>
      </c>
      <c r="E44" s="283" t="s">
        <v>1283</v>
      </c>
      <c r="F44" s="282" t="s">
        <v>122</v>
      </c>
      <c r="G44" s="283" t="s">
        <v>3</v>
      </c>
      <c r="H44" s="284" t="s">
        <v>87</v>
      </c>
      <c r="I44" s="284" t="s">
        <v>87</v>
      </c>
      <c r="J44" s="284" t="s">
        <v>87</v>
      </c>
      <c r="K44" s="284" t="s">
        <v>87</v>
      </c>
      <c r="L44" s="284" t="s">
        <v>87</v>
      </c>
      <c r="M44" s="285">
        <v>1528508</v>
      </c>
      <c r="N44" s="284" t="s">
        <v>87</v>
      </c>
      <c r="O44" s="284" t="s">
        <v>87</v>
      </c>
      <c r="P44" s="284" t="s">
        <v>87</v>
      </c>
      <c r="Q44" s="284" t="s">
        <v>87</v>
      </c>
      <c r="R44" s="286">
        <v>95.162389964257571</v>
      </c>
      <c r="S44" s="286">
        <v>97.72617700274715</v>
      </c>
      <c r="T44" s="298" t="s">
        <v>88</v>
      </c>
      <c r="U44" s="298" t="s">
        <v>88</v>
      </c>
      <c r="V44" s="286">
        <v>16.330795641140469</v>
      </c>
      <c r="W44" s="286">
        <v>8.3967756381549492</v>
      </c>
      <c r="X44" s="286">
        <v>24.727571279295418</v>
      </c>
      <c r="Y44" s="284" t="s">
        <v>87</v>
      </c>
      <c r="Z44" s="284" t="s">
        <v>87</v>
      </c>
      <c r="AA44" s="284" t="s">
        <v>87</v>
      </c>
      <c r="AB44" s="284" t="s">
        <v>87</v>
      </c>
      <c r="AC44" s="284" t="s">
        <v>87</v>
      </c>
      <c r="AD44" s="284" t="s">
        <v>87</v>
      </c>
      <c r="AE44" s="284" t="s">
        <v>87</v>
      </c>
      <c r="AF44" s="284" t="s">
        <v>87</v>
      </c>
      <c r="AG44" s="284" t="s">
        <v>87</v>
      </c>
      <c r="AH44" s="284" t="s">
        <v>87</v>
      </c>
      <c r="AI44" s="284" t="s">
        <v>87</v>
      </c>
      <c r="AJ44" s="284" t="s">
        <v>87</v>
      </c>
      <c r="AK44" s="284" t="s">
        <v>87</v>
      </c>
      <c r="AL44" s="284" t="s">
        <v>87</v>
      </c>
      <c r="AM44" s="284" t="s">
        <v>87</v>
      </c>
      <c r="AN44" s="284" t="s">
        <v>87</v>
      </c>
      <c r="AO44" s="284" t="s">
        <v>87</v>
      </c>
      <c r="AP44" s="284" t="s">
        <v>87</v>
      </c>
      <c r="AQ44" s="284" t="s">
        <v>87</v>
      </c>
      <c r="AR44" s="284" t="s">
        <v>87</v>
      </c>
      <c r="AS44" s="284" t="s">
        <v>87</v>
      </c>
      <c r="AT44" s="284" t="s">
        <v>87</v>
      </c>
      <c r="AU44" s="284" t="s">
        <v>87</v>
      </c>
      <c r="AV44" s="284" t="s">
        <v>87</v>
      </c>
      <c r="AW44" s="288" t="s">
        <v>87</v>
      </c>
      <c r="AX44" s="288" t="s">
        <v>87</v>
      </c>
      <c r="AY44" s="288" t="s">
        <v>87</v>
      </c>
      <c r="AZ44" s="288" t="s">
        <v>87</v>
      </c>
      <c r="BA44" s="288" t="s">
        <v>87</v>
      </c>
      <c r="BB44" s="287">
        <v>276</v>
      </c>
      <c r="BC44" s="287">
        <v>421</v>
      </c>
      <c r="BD44" s="289" t="s">
        <v>88</v>
      </c>
      <c r="BE44" s="289" t="s">
        <v>88</v>
      </c>
      <c r="BF44" s="289" t="s">
        <v>88</v>
      </c>
      <c r="BG44" s="287">
        <v>502</v>
      </c>
      <c r="BH44" s="286">
        <v>32.842484304956201</v>
      </c>
      <c r="BI44" s="287">
        <v>2593</v>
      </c>
      <c r="BJ44" s="286">
        <v>169.64255339193514</v>
      </c>
      <c r="BK44" s="287">
        <v>100</v>
      </c>
      <c r="BL44" s="286">
        <v>6.5423275507880883</v>
      </c>
      <c r="BM44" s="287">
        <v>109</v>
      </c>
      <c r="BN44" s="290">
        <v>7.1311370303590165</v>
      </c>
      <c r="BO44" s="291">
        <v>1190</v>
      </c>
      <c r="BP44" s="290">
        <v>77.853697854378254</v>
      </c>
      <c r="BQ44" s="287">
        <v>0</v>
      </c>
      <c r="BR44" s="290">
        <v>0</v>
      </c>
      <c r="BS44" s="287">
        <v>152</v>
      </c>
      <c r="BT44" s="290">
        <v>9.9443378771978956</v>
      </c>
      <c r="BU44" s="287">
        <v>0</v>
      </c>
      <c r="BV44" s="290">
        <v>0</v>
      </c>
      <c r="BW44" s="287">
        <v>292</v>
      </c>
      <c r="BX44" s="290">
        <v>19.103596448301218</v>
      </c>
      <c r="BY44" s="287">
        <v>31</v>
      </c>
      <c r="BZ44" s="290">
        <v>2.0281215407443076</v>
      </c>
      <c r="CA44" s="287">
        <v>2796</v>
      </c>
      <c r="CB44" s="290">
        <v>182.92347832003495</v>
      </c>
      <c r="CC44" s="287">
        <v>1286</v>
      </c>
      <c r="CD44" s="290">
        <v>84.134332303134826</v>
      </c>
      <c r="CE44" s="287">
        <v>306</v>
      </c>
      <c r="CF44" s="290">
        <v>20.019522305411549</v>
      </c>
      <c r="CG44" s="287">
        <v>4248</v>
      </c>
      <c r="CH44" s="290">
        <v>277.91807435747802</v>
      </c>
      <c r="CI44" s="287">
        <v>8544</v>
      </c>
      <c r="CJ44" s="290">
        <v>558.97646593933439</v>
      </c>
      <c r="CK44" s="287">
        <v>1985</v>
      </c>
      <c r="CL44" s="290">
        <v>129.86520188314358</v>
      </c>
      <c r="CM44" s="287">
        <v>7495</v>
      </c>
      <c r="CN44" s="294">
        <v>490.34744993156727</v>
      </c>
      <c r="CO44" s="287">
        <v>1703</v>
      </c>
      <c r="CP44" s="290">
        <v>111.41583818992116</v>
      </c>
      <c r="CQ44" s="287">
        <v>1</v>
      </c>
      <c r="CR44" s="290">
        <v>6.5423275507880879E-2</v>
      </c>
      <c r="CS44" s="287">
        <v>172</v>
      </c>
      <c r="CT44" s="290">
        <v>11.252803387355513</v>
      </c>
      <c r="CU44" s="287">
        <v>315</v>
      </c>
      <c r="CV44" s="290">
        <v>20.608331784982479</v>
      </c>
      <c r="CW44" s="287">
        <v>2383</v>
      </c>
      <c r="CX44" s="290">
        <v>155.90366553528014</v>
      </c>
      <c r="CY44" s="287">
        <v>2350</v>
      </c>
      <c r="CZ44" s="290">
        <v>153.7446974435201</v>
      </c>
      <c r="DA44" s="292">
        <v>0</v>
      </c>
      <c r="DB44" s="293">
        <v>0</v>
      </c>
      <c r="DC44" s="287">
        <v>47</v>
      </c>
      <c r="DD44" s="287">
        <v>4295</v>
      </c>
      <c r="DE44" s="287">
        <v>1804</v>
      </c>
      <c r="DF44" s="287">
        <v>38378</v>
      </c>
      <c r="DG44" s="287">
        <v>12790</v>
      </c>
      <c r="DH44" s="287">
        <v>1599</v>
      </c>
      <c r="DI44" s="287">
        <v>319</v>
      </c>
      <c r="DJ44" s="287">
        <v>124</v>
      </c>
      <c r="DK44" s="287">
        <v>411</v>
      </c>
      <c r="DL44" s="287">
        <v>311</v>
      </c>
      <c r="DM44" s="287">
        <v>112</v>
      </c>
      <c r="DN44" s="287">
        <v>5060</v>
      </c>
      <c r="DO44" s="287">
        <v>243</v>
      </c>
      <c r="DP44" s="287">
        <v>364</v>
      </c>
      <c r="DQ44" s="287">
        <v>217</v>
      </c>
      <c r="DR44" s="287">
        <v>1</v>
      </c>
      <c r="DS44" s="287">
        <v>29</v>
      </c>
      <c r="DT44" s="287">
        <v>16549</v>
      </c>
      <c r="DU44" s="287">
        <v>86597</v>
      </c>
      <c r="DV44" s="287">
        <v>22073</v>
      </c>
      <c r="DW44" s="287">
        <v>28594</v>
      </c>
      <c r="DX44" s="287">
        <v>2661</v>
      </c>
      <c r="DY44" s="287">
        <v>2296</v>
      </c>
      <c r="DZ44" s="287">
        <v>20683</v>
      </c>
      <c r="EA44" s="287">
        <v>53233</v>
      </c>
      <c r="EB44" s="290">
        <v>32.248793041910098</v>
      </c>
      <c r="EC44" s="287">
        <v>1143</v>
      </c>
      <c r="ED44" s="287">
        <v>17963</v>
      </c>
      <c r="EE44" s="287">
        <v>5649</v>
      </c>
      <c r="EF44" s="290">
        <v>31.447976395924961</v>
      </c>
      <c r="EG44" s="287">
        <v>867</v>
      </c>
      <c r="EH44" s="287">
        <v>491</v>
      </c>
      <c r="EI44" s="287">
        <v>496</v>
      </c>
      <c r="EJ44" s="287">
        <v>329</v>
      </c>
      <c r="EK44" s="287">
        <v>2302</v>
      </c>
      <c r="EL44" s="287">
        <v>28</v>
      </c>
      <c r="EM44" s="287">
        <v>80</v>
      </c>
      <c r="EN44" s="287">
        <v>51</v>
      </c>
      <c r="EO44" s="287">
        <v>113</v>
      </c>
      <c r="EP44" s="287">
        <v>133</v>
      </c>
      <c r="EQ44" s="287">
        <v>165</v>
      </c>
      <c r="ER44" s="287">
        <v>0</v>
      </c>
      <c r="ES44" s="287">
        <v>132</v>
      </c>
      <c r="ET44" s="287">
        <v>24</v>
      </c>
      <c r="EU44" s="287">
        <v>1</v>
      </c>
      <c r="EV44" s="287">
        <v>16802</v>
      </c>
      <c r="EW44" s="287">
        <v>79</v>
      </c>
      <c r="EX44" s="287">
        <v>47</v>
      </c>
      <c r="EY44" s="287">
        <v>3737</v>
      </c>
      <c r="EZ44" s="287">
        <v>63</v>
      </c>
      <c r="FA44" s="287">
        <v>81</v>
      </c>
      <c r="FB44" s="287">
        <v>14</v>
      </c>
      <c r="FC44" s="287">
        <v>35</v>
      </c>
      <c r="FD44" s="287">
        <v>43</v>
      </c>
      <c r="FE44" s="287">
        <v>17</v>
      </c>
      <c r="FF44" s="287">
        <v>219</v>
      </c>
      <c r="FG44" s="287">
        <v>1629</v>
      </c>
      <c r="FH44" s="287">
        <v>2285</v>
      </c>
      <c r="FI44" s="287">
        <v>1070</v>
      </c>
      <c r="FJ44" s="287">
        <v>9595</v>
      </c>
      <c r="FK44" s="291">
        <v>77</v>
      </c>
      <c r="FL44" s="290">
        <v>5.0375922141068283</v>
      </c>
      <c r="FM44" s="291">
        <v>22</v>
      </c>
      <c r="FN44" s="290">
        <v>1.4393120611733796</v>
      </c>
      <c r="FO44" s="291">
        <v>24</v>
      </c>
      <c r="FP44" s="290">
        <v>1.5701586121891413</v>
      </c>
      <c r="FQ44" s="283">
        <v>9</v>
      </c>
      <c r="FR44" s="294">
        <v>0.588809479570928</v>
      </c>
      <c r="FS44" s="283">
        <v>2</v>
      </c>
      <c r="FT44" s="294">
        <v>0.13084655101576176</v>
      </c>
      <c r="FU44" s="291">
        <v>75</v>
      </c>
      <c r="FV44" s="290">
        <v>4.9067456630910664</v>
      </c>
      <c r="FW44" s="295">
        <v>4</v>
      </c>
      <c r="FX44" s="295">
        <v>2</v>
      </c>
      <c r="FY44" s="295">
        <v>2</v>
      </c>
      <c r="FZ44" s="295">
        <v>0</v>
      </c>
      <c r="GA44" s="295">
        <v>0</v>
      </c>
      <c r="GB44" s="287">
        <v>43519</v>
      </c>
      <c r="GC44" s="287">
        <v>8579</v>
      </c>
      <c r="GD44" s="287">
        <v>19291</v>
      </c>
      <c r="GE44" s="287">
        <v>92</v>
      </c>
      <c r="GF44" s="287">
        <v>88</v>
      </c>
      <c r="GG44" s="290">
        <v>941.4</v>
      </c>
      <c r="GH44" s="290">
        <v>2449.8200000000002</v>
      </c>
      <c r="GI44" s="290">
        <v>135</v>
      </c>
      <c r="GJ44" s="290">
        <v>40</v>
      </c>
      <c r="GK44" s="290">
        <v>9</v>
      </c>
      <c r="GL44" s="290">
        <v>16</v>
      </c>
      <c r="GM44" s="290">
        <v>56</v>
      </c>
      <c r="GN44" s="290">
        <v>37</v>
      </c>
      <c r="GO44" s="290">
        <v>11.2</v>
      </c>
      <c r="GP44" s="290">
        <v>40</v>
      </c>
      <c r="GQ44" s="290">
        <v>10</v>
      </c>
      <c r="GR44" s="290">
        <v>14</v>
      </c>
      <c r="GS44" s="290">
        <v>1</v>
      </c>
      <c r="GT44" s="290">
        <v>91</v>
      </c>
      <c r="GU44" s="290">
        <v>5</v>
      </c>
      <c r="GV44" s="290">
        <v>8</v>
      </c>
      <c r="GW44" s="290">
        <v>5</v>
      </c>
      <c r="GX44" s="290">
        <v>5</v>
      </c>
      <c r="GY44" s="290">
        <v>7</v>
      </c>
      <c r="GZ44" s="290">
        <v>13</v>
      </c>
      <c r="HA44" s="290">
        <v>3</v>
      </c>
      <c r="HB44" s="290">
        <v>1</v>
      </c>
      <c r="HC44" s="290">
        <v>3</v>
      </c>
      <c r="HD44" s="290">
        <v>3</v>
      </c>
      <c r="HE44" s="290">
        <v>5</v>
      </c>
      <c r="HF44" s="290">
        <v>8</v>
      </c>
      <c r="HG44" s="290">
        <v>5</v>
      </c>
      <c r="HH44" s="290">
        <v>38.64</v>
      </c>
      <c r="HI44" s="290">
        <v>12.43</v>
      </c>
      <c r="HJ44" s="134">
        <v>0.78507930609457066</v>
      </c>
      <c r="HK44" s="134">
        <v>6.3460577242644467</v>
      </c>
      <c r="HL44" s="134">
        <v>32.271993342527487</v>
      </c>
      <c r="HM44" s="146">
        <v>97.385475492317994</v>
      </c>
      <c r="HN44" s="146">
        <v>94.701230278070099</v>
      </c>
      <c r="HO44" s="368">
        <v>0.116421568627451</v>
      </c>
      <c r="HP44" s="368">
        <v>5.8397125845806197E-2</v>
      </c>
      <c r="HQ44" s="368">
        <v>4.0656205420827396</v>
      </c>
      <c r="HR44" s="368">
        <v>2.8377544725478101</v>
      </c>
      <c r="HS44" s="134">
        <v>84.522111269614797</v>
      </c>
      <c r="HT44" s="134">
        <v>87.723627390499701</v>
      </c>
      <c r="HU44" s="134">
        <v>2.8635620915032698</v>
      </c>
      <c r="HV44" s="134">
        <v>2.0578639346967802</v>
      </c>
      <c r="HW44" s="134">
        <v>5.9043243718094303</v>
      </c>
      <c r="HX44" s="134">
        <v>13.785487846704701</v>
      </c>
      <c r="HY44" s="146">
        <v>89.725418782602219</v>
      </c>
      <c r="HZ44" s="146">
        <v>104.084261257343</v>
      </c>
      <c r="IA44" s="386">
        <v>108</v>
      </c>
      <c r="IB44" s="386">
        <v>108</v>
      </c>
      <c r="IC44" s="369">
        <v>0.22123440604707376</v>
      </c>
      <c r="ID44" s="369">
        <v>0.1292468974760953</v>
      </c>
      <c r="IE44" s="369">
        <v>2.5453688427999057</v>
      </c>
      <c r="IF44" s="369">
        <v>2.4215246636771304</v>
      </c>
      <c r="IG44" s="146">
        <v>82.653782700919166</v>
      </c>
      <c r="IH44" s="146">
        <v>86.345291479820631</v>
      </c>
      <c r="II44" s="146">
        <v>8.6916443042382774</v>
      </c>
      <c r="IJ44" s="146">
        <v>5.337418173549862</v>
      </c>
      <c r="IK44" s="146">
        <v>6.4759834846803823</v>
      </c>
      <c r="IL44" s="146">
        <v>15.457811998716714</v>
      </c>
      <c r="IM44" s="148">
        <v>93.514933010370555</v>
      </c>
      <c r="IN44" s="137">
        <v>93.70803189472386</v>
      </c>
      <c r="IO44" s="369">
        <v>0.36331500392772997</v>
      </c>
      <c r="IP44" s="369">
        <v>0.100410186292941</v>
      </c>
      <c r="IQ44" s="369">
        <v>4.5398773006135</v>
      </c>
      <c r="IR44" s="369">
        <v>2.3244312561820002</v>
      </c>
      <c r="IS44" s="146">
        <v>93.047034764826194</v>
      </c>
      <c r="IT44" s="146">
        <v>96.983184965380801</v>
      </c>
      <c r="IU44" s="146">
        <v>8.0027494108405293</v>
      </c>
      <c r="IV44" s="146">
        <v>4.3197743975388798</v>
      </c>
      <c r="IW44" s="146">
        <v>15.0536439229137</v>
      </c>
      <c r="IX44" s="146">
        <v>17.118283076358701</v>
      </c>
      <c r="IY44" s="341">
        <v>217</v>
      </c>
      <c r="IZ44" s="369">
        <v>0.401546973594123</v>
      </c>
      <c r="JA44" s="369">
        <v>9.3053173241852498</v>
      </c>
      <c r="JB44" s="369">
        <v>98.970840480274404</v>
      </c>
      <c r="JC44" s="369">
        <v>4.3152421309746298</v>
      </c>
      <c r="JD44" s="146">
        <v>12.5471652748169</v>
      </c>
    </row>
    <row r="45" spans="1:264" ht="18" customHeight="1">
      <c r="A45" s="280"/>
      <c r="B45" s="281" t="s">
        <v>87</v>
      </c>
      <c r="C45" s="281" t="s">
        <v>87</v>
      </c>
      <c r="D45" s="282" t="s">
        <v>1782</v>
      </c>
      <c r="E45" s="283" t="s">
        <v>1284</v>
      </c>
      <c r="F45" s="282" t="s">
        <v>122</v>
      </c>
      <c r="G45" s="283" t="s">
        <v>3</v>
      </c>
      <c r="H45" s="284" t="s">
        <v>87</v>
      </c>
      <c r="I45" s="284" t="s">
        <v>87</v>
      </c>
      <c r="J45" s="284" t="s">
        <v>87</v>
      </c>
      <c r="K45" s="284" t="s">
        <v>87</v>
      </c>
      <c r="L45" s="284" t="s">
        <v>87</v>
      </c>
      <c r="M45" s="285">
        <v>275831</v>
      </c>
      <c r="N45" s="284" t="s">
        <v>87</v>
      </c>
      <c r="O45" s="284" t="s">
        <v>87</v>
      </c>
      <c r="P45" s="284" t="s">
        <v>87</v>
      </c>
      <c r="Q45" s="284" t="s">
        <v>87</v>
      </c>
      <c r="R45" s="286">
        <v>104.03034504629684</v>
      </c>
      <c r="S45" s="286">
        <v>98.04689364385365</v>
      </c>
      <c r="T45" s="287">
        <v>117.31081728851041</v>
      </c>
      <c r="U45" s="298" t="s">
        <v>88</v>
      </c>
      <c r="V45" s="286">
        <v>13.741636644364386</v>
      </c>
      <c r="W45" s="286">
        <v>3.705609881626351</v>
      </c>
      <c r="X45" s="286">
        <v>17.447246525990735</v>
      </c>
      <c r="Y45" s="284" t="s">
        <v>87</v>
      </c>
      <c r="Z45" s="284" t="s">
        <v>87</v>
      </c>
      <c r="AA45" s="284" t="s">
        <v>87</v>
      </c>
      <c r="AB45" s="284" t="s">
        <v>87</v>
      </c>
      <c r="AC45" s="284" t="s">
        <v>87</v>
      </c>
      <c r="AD45" s="284" t="s">
        <v>87</v>
      </c>
      <c r="AE45" s="284" t="s">
        <v>87</v>
      </c>
      <c r="AF45" s="284" t="s">
        <v>87</v>
      </c>
      <c r="AG45" s="284" t="s">
        <v>87</v>
      </c>
      <c r="AH45" s="284" t="s">
        <v>87</v>
      </c>
      <c r="AI45" s="284" t="s">
        <v>87</v>
      </c>
      <c r="AJ45" s="284" t="s">
        <v>87</v>
      </c>
      <c r="AK45" s="284" t="s">
        <v>87</v>
      </c>
      <c r="AL45" s="284" t="s">
        <v>87</v>
      </c>
      <c r="AM45" s="284" t="s">
        <v>87</v>
      </c>
      <c r="AN45" s="284" t="s">
        <v>87</v>
      </c>
      <c r="AO45" s="284" t="s">
        <v>87</v>
      </c>
      <c r="AP45" s="284" t="s">
        <v>87</v>
      </c>
      <c r="AQ45" s="284" t="s">
        <v>87</v>
      </c>
      <c r="AR45" s="284" t="s">
        <v>87</v>
      </c>
      <c r="AS45" s="284" t="s">
        <v>87</v>
      </c>
      <c r="AT45" s="284" t="s">
        <v>87</v>
      </c>
      <c r="AU45" s="284" t="s">
        <v>87</v>
      </c>
      <c r="AV45" s="284" t="s">
        <v>87</v>
      </c>
      <c r="AW45" s="288" t="s">
        <v>87</v>
      </c>
      <c r="AX45" s="288" t="s">
        <v>87</v>
      </c>
      <c r="AY45" s="288" t="s">
        <v>87</v>
      </c>
      <c r="AZ45" s="288" t="s">
        <v>87</v>
      </c>
      <c r="BA45" s="288" t="s">
        <v>87</v>
      </c>
      <c r="BB45" s="287">
        <v>111</v>
      </c>
      <c r="BC45" s="287">
        <v>94</v>
      </c>
      <c r="BD45" s="289" t="s">
        <v>88</v>
      </c>
      <c r="BE45" s="289" t="s">
        <v>88</v>
      </c>
      <c r="BF45" s="289" t="s">
        <v>88</v>
      </c>
      <c r="BG45" s="287">
        <v>51</v>
      </c>
      <c r="BH45" s="286">
        <v>18.489582389216586</v>
      </c>
      <c r="BI45" s="287">
        <v>277</v>
      </c>
      <c r="BJ45" s="286">
        <v>100.42381023162734</v>
      </c>
      <c r="BK45" s="287">
        <v>12</v>
      </c>
      <c r="BL45" s="286">
        <v>4.350489973933314</v>
      </c>
      <c r="BM45" s="287">
        <v>41</v>
      </c>
      <c r="BN45" s="290">
        <v>14.864174077605488</v>
      </c>
      <c r="BO45" s="291">
        <v>117</v>
      </c>
      <c r="BP45" s="290">
        <v>42.417277245849817</v>
      </c>
      <c r="BQ45" s="287">
        <v>0</v>
      </c>
      <c r="BR45" s="290">
        <v>0</v>
      </c>
      <c r="BS45" s="287">
        <v>38</v>
      </c>
      <c r="BT45" s="290">
        <v>13.77655158412216</v>
      </c>
      <c r="BU45" s="287">
        <v>0</v>
      </c>
      <c r="BV45" s="290">
        <v>0</v>
      </c>
      <c r="BW45" s="287">
        <v>0</v>
      </c>
      <c r="BX45" s="290">
        <v>0</v>
      </c>
      <c r="BY45" s="292">
        <v>0</v>
      </c>
      <c r="BZ45" s="293">
        <v>0</v>
      </c>
      <c r="CA45" s="287">
        <v>454</v>
      </c>
      <c r="CB45" s="290">
        <v>164.59353734714372</v>
      </c>
      <c r="CC45" s="292">
        <v>0</v>
      </c>
      <c r="CD45" s="293">
        <v>0</v>
      </c>
      <c r="CE45" s="287">
        <v>42</v>
      </c>
      <c r="CF45" s="290">
        <v>15.226714908766599</v>
      </c>
      <c r="CG45" s="287">
        <v>445</v>
      </c>
      <c r="CH45" s="290">
        <v>161.33066986669374</v>
      </c>
      <c r="CI45" s="287">
        <v>1171</v>
      </c>
      <c r="CJ45" s="290">
        <v>424.53531328965926</v>
      </c>
      <c r="CK45" s="287">
        <v>197</v>
      </c>
      <c r="CL45" s="290">
        <v>71.420543738738573</v>
      </c>
      <c r="CM45" s="287">
        <v>476</v>
      </c>
      <c r="CN45" s="294">
        <v>172.56943563268811</v>
      </c>
      <c r="CO45" s="287">
        <v>78</v>
      </c>
      <c r="CP45" s="290">
        <v>28.278184830566541</v>
      </c>
      <c r="CQ45" s="292">
        <v>0</v>
      </c>
      <c r="CR45" s="293">
        <v>0</v>
      </c>
      <c r="CS45" s="292">
        <v>0</v>
      </c>
      <c r="CT45" s="293">
        <v>0</v>
      </c>
      <c r="CU45" s="287">
        <v>39</v>
      </c>
      <c r="CV45" s="290">
        <v>14.139092415283271</v>
      </c>
      <c r="CW45" s="287">
        <v>858</v>
      </c>
      <c r="CX45" s="290">
        <v>311.06003313623199</v>
      </c>
      <c r="CY45" s="287">
        <v>830</v>
      </c>
      <c r="CZ45" s="290">
        <v>300.9088898637209</v>
      </c>
      <c r="DA45" s="287">
        <v>28</v>
      </c>
      <c r="DB45" s="290">
        <v>10.151143272511067</v>
      </c>
      <c r="DC45" s="287">
        <v>0</v>
      </c>
      <c r="DD45" s="287">
        <v>0</v>
      </c>
      <c r="DE45" s="287">
        <v>618</v>
      </c>
      <c r="DF45" s="287">
        <v>11869</v>
      </c>
      <c r="DG45" s="287">
        <v>0</v>
      </c>
      <c r="DH45" s="287">
        <v>377</v>
      </c>
      <c r="DI45" s="287">
        <v>122</v>
      </c>
      <c r="DJ45" s="287">
        <v>34</v>
      </c>
      <c r="DK45" s="287">
        <v>97</v>
      </c>
      <c r="DL45" s="287">
        <v>598</v>
      </c>
      <c r="DM45" s="287">
        <v>0</v>
      </c>
      <c r="DN45" s="287">
        <v>1746</v>
      </c>
      <c r="DO45" s="287">
        <v>0</v>
      </c>
      <c r="DP45" s="287">
        <v>0</v>
      </c>
      <c r="DQ45" s="287">
        <v>7</v>
      </c>
      <c r="DR45" s="287">
        <v>0</v>
      </c>
      <c r="DS45" s="287">
        <v>0</v>
      </c>
      <c r="DT45" s="287">
        <v>20874</v>
      </c>
      <c r="DU45" s="287">
        <v>0</v>
      </c>
      <c r="DV45" s="287">
        <v>6730</v>
      </c>
      <c r="DW45" s="287">
        <v>4032</v>
      </c>
      <c r="DX45" s="287">
        <v>646</v>
      </c>
      <c r="DY45" s="287">
        <v>1230</v>
      </c>
      <c r="DZ45" s="287">
        <v>8578</v>
      </c>
      <c r="EA45" s="287">
        <v>13791</v>
      </c>
      <c r="EB45" s="290">
        <v>23.754622579943401</v>
      </c>
      <c r="EC45" s="287">
        <v>209</v>
      </c>
      <c r="ED45" s="287">
        <v>4539</v>
      </c>
      <c r="EE45" s="287">
        <v>1133</v>
      </c>
      <c r="EF45" s="290">
        <v>24.961445252258208</v>
      </c>
      <c r="EG45" s="287">
        <v>167</v>
      </c>
      <c r="EH45" s="287">
        <v>210</v>
      </c>
      <c r="EI45" s="287">
        <v>35</v>
      </c>
      <c r="EJ45" s="287">
        <v>4</v>
      </c>
      <c r="EK45" s="287">
        <v>327</v>
      </c>
      <c r="EL45" s="287">
        <v>0</v>
      </c>
      <c r="EM45" s="287">
        <v>18</v>
      </c>
      <c r="EN45" s="287">
        <v>15</v>
      </c>
      <c r="EO45" s="287">
        <v>31</v>
      </c>
      <c r="EP45" s="287">
        <v>34</v>
      </c>
      <c r="EQ45" s="287">
        <v>26</v>
      </c>
      <c r="ER45" s="287">
        <v>0</v>
      </c>
      <c r="ES45" s="287">
        <v>0</v>
      </c>
      <c r="ET45" s="287">
        <v>3</v>
      </c>
      <c r="EU45" s="287">
        <v>0</v>
      </c>
      <c r="EV45" s="287">
        <v>3255</v>
      </c>
      <c r="EW45" s="287">
        <v>0</v>
      </c>
      <c r="EX45" s="287">
        <v>8</v>
      </c>
      <c r="EY45" s="287">
        <v>1083</v>
      </c>
      <c r="EZ45" s="287">
        <v>0</v>
      </c>
      <c r="FA45" s="287">
        <v>18</v>
      </c>
      <c r="FB45" s="287">
        <v>7</v>
      </c>
      <c r="FC45" s="287">
        <v>4</v>
      </c>
      <c r="FD45" s="287">
        <v>5</v>
      </c>
      <c r="FE45" s="287">
        <v>4</v>
      </c>
      <c r="FF45" s="287">
        <v>42</v>
      </c>
      <c r="FG45" s="287">
        <v>297</v>
      </c>
      <c r="FH45" s="287">
        <v>639</v>
      </c>
      <c r="FI45" s="287">
        <v>75</v>
      </c>
      <c r="FJ45" s="287">
        <v>2550</v>
      </c>
      <c r="FK45" s="291">
        <v>5</v>
      </c>
      <c r="FL45" s="290">
        <v>1.8127041558055477</v>
      </c>
      <c r="FM45" s="291">
        <v>3</v>
      </c>
      <c r="FN45" s="290">
        <v>1.0876224934833285</v>
      </c>
      <c r="FO45" s="291">
        <v>2</v>
      </c>
      <c r="FP45" s="290">
        <v>0.72508166232221904</v>
      </c>
      <c r="FQ45" s="283">
        <v>1</v>
      </c>
      <c r="FR45" s="294">
        <v>0.36254083116110952</v>
      </c>
      <c r="FS45" s="283">
        <v>0</v>
      </c>
      <c r="FT45" s="294">
        <v>0</v>
      </c>
      <c r="FU45" s="297">
        <v>0</v>
      </c>
      <c r="FV45" s="293">
        <v>0</v>
      </c>
      <c r="FW45" s="295">
        <v>1</v>
      </c>
      <c r="FX45" s="295">
        <v>0</v>
      </c>
      <c r="FY45" s="295">
        <v>1</v>
      </c>
      <c r="FZ45" s="295">
        <v>0</v>
      </c>
      <c r="GA45" s="295">
        <v>0</v>
      </c>
      <c r="GB45" s="287">
        <v>13246</v>
      </c>
      <c r="GC45" s="287">
        <v>305</v>
      </c>
      <c r="GD45" s="287">
        <v>5096</v>
      </c>
      <c r="GE45" s="287">
        <v>543</v>
      </c>
      <c r="GF45" s="287">
        <v>9</v>
      </c>
      <c r="GG45" s="290">
        <v>169.7</v>
      </c>
      <c r="GH45" s="290">
        <v>471.7</v>
      </c>
      <c r="GI45" s="290">
        <v>31.9</v>
      </c>
      <c r="GJ45" s="290">
        <v>6</v>
      </c>
      <c r="GK45" s="290">
        <v>2</v>
      </c>
      <c r="GL45" s="290">
        <v>2</v>
      </c>
      <c r="GM45" s="290">
        <v>4</v>
      </c>
      <c r="GN45" s="290">
        <v>2</v>
      </c>
      <c r="GO45" s="290">
        <v>2</v>
      </c>
      <c r="GP45" s="290">
        <v>5</v>
      </c>
      <c r="GQ45" s="290">
        <v>2</v>
      </c>
      <c r="GR45" s="290">
        <v>2</v>
      </c>
      <c r="GS45" s="290">
        <v>0</v>
      </c>
      <c r="GT45" s="290">
        <v>3</v>
      </c>
      <c r="GU45" s="290">
        <v>1</v>
      </c>
      <c r="GV45" s="290">
        <v>2</v>
      </c>
      <c r="GW45" s="290">
        <v>0</v>
      </c>
      <c r="GX45" s="290">
        <v>1</v>
      </c>
      <c r="GY45" s="290">
        <v>2</v>
      </c>
      <c r="GZ45" s="290">
        <v>2</v>
      </c>
      <c r="HA45" s="290">
        <v>0</v>
      </c>
      <c r="HB45" s="290">
        <v>1</v>
      </c>
      <c r="HC45" s="290">
        <v>0</v>
      </c>
      <c r="HD45" s="290">
        <v>0</v>
      </c>
      <c r="HE45" s="290">
        <v>2</v>
      </c>
      <c r="HF45" s="290">
        <v>1</v>
      </c>
      <c r="HG45" s="290">
        <v>2</v>
      </c>
      <c r="HH45" s="290">
        <v>13.9</v>
      </c>
      <c r="HI45" s="290">
        <v>3</v>
      </c>
      <c r="HJ45" s="134">
        <v>1.4501633246444381</v>
      </c>
      <c r="HK45" s="134">
        <v>6.5257349608999711</v>
      </c>
      <c r="HL45" s="134">
        <v>23.49627126755151</v>
      </c>
      <c r="HM45" s="146">
        <v>107.474411992285</v>
      </c>
      <c r="HN45" s="146">
        <v>86.829807630397895</v>
      </c>
      <c r="HO45" s="368">
        <v>0.12301868937780901</v>
      </c>
      <c r="HP45" s="368">
        <v>3.8776085730400499E-2</v>
      </c>
      <c r="HQ45" s="368">
        <v>3.8980509745127399</v>
      </c>
      <c r="HR45" s="368">
        <v>1.46862483311081</v>
      </c>
      <c r="HS45" s="134">
        <v>85.007496251874102</v>
      </c>
      <c r="HT45" s="134">
        <v>85.313751668891896</v>
      </c>
      <c r="HU45" s="134">
        <v>3.15590253134611</v>
      </c>
      <c r="HV45" s="134">
        <v>2.6402989283699898</v>
      </c>
      <c r="HW45" s="134">
        <v>16.633200048890401</v>
      </c>
      <c r="HX45" s="134">
        <v>26.437988988698901</v>
      </c>
      <c r="HY45" s="146">
        <v>101.21330041868437</v>
      </c>
      <c r="HZ45" s="146">
        <v>106.886784901005</v>
      </c>
      <c r="IA45" s="386">
        <v>45</v>
      </c>
      <c r="IB45" s="386">
        <v>29</v>
      </c>
      <c r="IC45" s="369">
        <v>0.2875950661468652</v>
      </c>
      <c r="ID45" s="369">
        <v>0.14000193106111808</v>
      </c>
      <c r="IE45" s="369">
        <v>3.9964476021314388</v>
      </c>
      <c r="IF45" s="369">
        <v>3.1833150384193196</v>
      </c>
      <c r="IG45" s="146">
        <v>86.500888099467147</v>
      </c>
      <c r="IH45" s="146">
        <v>87.266739846322722</v>
      </c>
      <c r="II45" s="146">
        <v>7.1962676551415612</v>
      </c>
      <c r="IJ45" s="146">
        <v>4.3979916964371926</v>
      </c>
      <c r="IK45" s="146">
        <v>13.505962878245533</v>
      </c>
      <c r="IL45" s="146">
        <v>20.906983483048393</v>
      </c>
      <c r="IM45" s="148">
        <v>108.13504254990973</v>
      </c>
      <c r="IN45" s="137">
        <v>95.189313158050268</v>
      </c>
      <c r="IO45" s="369">
        <v>0.37842951750236498</v>
      </c>
      <c r="IP45" s="369">
        <v>0.12682844339223801</v>
      </c>
      <c r="IQ45" s="369">
        <v>4.2462845010615702</v>
      </c>
      <c r="IR45" s="369">
        <v>2.59067357512953</v>
      </c>
      <c r="IS45" s="146">
        <v>87.048832271762194</v>
      </c>
      <c r="IT45" s="146">
        <v>95.164075993091501</v>
      </c>
      <c r="IU45" s="146">
        <v>8.9120151371807008</v>
      </c>
      <c r="IV45" s="146">
        <v>4.8955779149403904</v>
      </c>
      <c r="IW45" s="146">
        <v>20.705613057324801</v>
      </c>
      <c r="IX45" s="146">
        <v>21.9153414999112</v>
      </c>
      <c r="IY45" s="341">
        <v>37</v>
      </c>
      <c r="IZ45" s="369">
        <v>0.32970949919800402</v>
      </c>
      <c r="JA45" s="369">
        <v>7.6604554865424399</v>
      </c>
      <c r="JB45" s="369">
        <v>98.550724637681199</v>
      </c>
      <c r="JC45" s="369">
        <v>4.3040456246658296</v>
      </c>
      <c r="JD45" s="146">
        <v>15.3053462764416</v>
      </c>
    </row>
    <row r="46" spans="1:264" ht="18" customHeight="1">
      <c r="A46" s="280"/>
      <c r="B46" s="281" t="s">
        <v>87</v>
      </c>
      <c r="C46" s="281" t="s">
        <v>87</v>
      </c>
      <c r="D46" s="282" t="s">
        <v>1783</v>
      </c>
      <c r="E46" s="283" t="s">
        <v>1285</v>
      </c>
      <c r="F46" s="282" t="s">
        <v>122</v>
      </c>
      <c r="G46" s="283" t="s">
        <v>3</v>
      </c>
      <c r="H46" s="284" t="s">
        <v>87</v>
      </c>
      <c r="I46" s="284" t="s">
        <v>87</v>
      </c>
      <c r="J46" s="284" t="s">
        <v>87</v>
      </c>
      <c r="K46" s="284" t="s">
        <v>87</v>
      </c>
      <c r="L46" s="284" t="s">
        <v>87</v>
      </c>
      <c r="M46" s="285">
        <v>352368</v>
      </c>
      <c r="N46" s="284" t="s">
        <v>87</v>
      </c>
      <c r="O46" s="284" t="s">
        <v>87</v>
      </c>
      <c r="P46" s="284" t="s">
        <v>87</v>
      </c>
      <c r="Q46" s="284" t="s">
        <v>87</v>
      </c>
      <c r="R46" s="286">
        <v>101.91181466163484</v>
      </c>
      <c r="S46" s="286">
        <v>98.398951845618029</v>
      </c>
      <c r="T46" s="287">
        <v>70.01045306582273</v>
      </c>
      <c r="U46" s="298" t="s">
        <v>88</v>
      </c>
      <c r="V46" s="286">
        <v>13.38792221084954</v>
      </c>
      <c r="W46" s="286">
        <v>3.9303991811668375</v>
      </c>
      <c r="X46" s="286">
        <v>17.318321392016376</v>
      </c>
      <c r="Y46" s="284" t="s">
        <v>87</v>
      </c>
      <c r="Z46" s="284" t="s">
        <v>87</v>
      </c>
      <c r="AA46" s="284" t="s">
        <v>87</v>
      </c>
      <c r="AB46" s="284" t="s">
        <v>87</v>
      </c>
      <c r="AC46" s="284" t="s">
        <v>87</v>
      </c>
      <c r="AD46" s="284" t="s">
        <v>87</v>
      </c>
      <c r="AE46" s="284" t="s">
        <v>87</v>
      </c>
      <c r="AF46" s="284" t="s">
        <v>87</v>
      </c>
      <c r="AG46" s="284" t="s">
        <v>87</v>
      </c>
      <c r="AH46" s="284" t="s">
        <v>87</v>
      </c>
      <c r="AI46" s="284" t="s">
        <v>87</v>
      </c>
      <c r="AJ46" s="284" t="s">
        <v>87</v>
      </c>
      <c r="AK46" s="284" t="s">
        <v>87</v>
      </c>
      <c r="AL46" s="284" t="s">
        <v>87</v>
      </c>
      <c r="AM46" s="284" t="s">
        <v>87</v>
      </c>
      <c r="AN46" s="284" t="s">
        <v>87</v>
      </c>
      <c r="AO46" s="284" t="s">
        <v>87</v>
      </c>
      <c r="AP46" s="284" t="s">
        <v>87</v>
      </c>
      <c r="AQ46" s="284" t="s">
        <v>87</v>
      </c>
      <c r="AR46" s="284" t="s">
        <v>87</v>
      </c>
      <c r="AS46" s="284" t="s">
        <v>87</v>
      </c>
      <c r="AT46" s="284" t="s">
        <v>87</v>
      </c>
      <c r="AU46" s="284" t="s">
        <v>87</v>
      </c>
      <c r="AV46" s="284" t="s">
        <v>87</v>
      </c>
      <c r="AW46" s="288" t="s">
        <v>87</v>
      </c>
      <c r="AX46" s="288" t="s">
        <v>87</v>
      </c>
      <c r="AY46" s="288" t="s">
        <v>87</v>
      </c>
      <c r="AZ46" s="288" t="s">
        <v>87</v>
      </c>
      <c r="BA46" s="288" t="s">
        <v>87</v>
      </c>
      <c r="BB46" s="287">
        <v>138</v>
      </c>
      <c r="BC46" s="287">
        <v>135</v>
      </c>
      <c r="BD46" s="289" t="s">
        <v>88</v>
      </c>
      <c r="BE46" s="289" t="s">
        <v>88</v>
      </c>
      <c r="BF46" s="289" t="s">
        <v>88</v>
      </c>
      <c r="BG46" s="287">
        <v>70</v>
      </c>
      <c r="BH46" s="286">
        <v>19.865595059710305</v>
      </c>
      <c r="BI46" s="287">
        <v>318</v>
      </c>
      <c r="BJ46" s="286">
        <v>90.246560414112523</v>
      </c>
      <c r="BK46" s="287">
        <v>10</v>
      </c>
      <c r="BL46" s="286">
        <v>2.8379421513871863</v>
      </c>
      <c r="BM46" s="287">
        <v>0</v>
      </c>
      <c r="BN46" s="290">
        <v>0</v>
      </c>
      <c r="BO46" s="291">
        <v>108</v>
      </c>
      <c r="BP46" s="290">
        <v>30.649775234981611</v>
      </c>
      <c r="BQ46" s="287">
        <v>0</v>
      </c>
      <c r="BR46" s="290">
        <v>0</v>
      </c>
      <c r="BS46" s="287">
        <v>0</v>
      </c>
      <c r="BT46" s="290">
        <v>0</v>
      </c>
      <c r="BU46" s="287">
        <v>0</v>
      </c>
      <c r="BV46" s="290">
        <v>0</v>
      </c>
      <c r="BW46" s="287">
        <v>51</v>
      </c>
      <c r="BX46" s="290">
        <v>14.473504972074648</v>
      </c>
      <c r="BY46" s="292">
        <v>0</v>
      </c>
      <c r="BZ46" s="293">
        <v>0</v>
      </c>
      <c r="CA46" s="287">
        <v>603</v>
      </c>
      <c r="CB46" s="290">
        <v>171.12791172864732</v>
      </c>
      <c r="CC46" s="292">
        <v>0</v>
      </c>
      <c r="CD46" s="293">
        <v>0</v>
      </c>
      <c r="CE46" s="287">
        <v>10</v>
      </c>
      <c r="CF46" s="290">
        <v>2.8379421513871863</v>
      </c>
      <c r="CG46" s="287">
        <v>573</v>
      </c>
      <c r="CH46" s="290">
        <v>162.61408527448577</v>
      </c>
      <c r="CI46" s="287">
        <v>1483</v>
      </c>
      <c r="CJ46" s="290">
        <v>420.86682105071975</v>
      </c>
      <c r="CK46" s="287">
        <v>235</v>
      </c>
      <c r="CL46" s="290">
        <v>66.691640557598873</v>
      </c>
      <c r="CM46" s="287">
        <v>513</v>
      </c>
      <c r="CN46" s="294">
        <v>145.58643236616265</v>
      </c>
      <c r="CO46" s="287">
        <v>135</v>
      </c>
      <c r="CP46" s="290">
        <v>38.312219043727012</v>
      </c>
      <c r="CQ46" s="292">
        <v>0</v>
      </c>
      <c r="CR46" s="293">
        <v>0</v>
      </c>
      <c r="CS46" s="292">
        <v>0</v>
      </c>
      <c r="CT46" s="293">
        <v>0</v>
      </c>
      <c r="CU46" s="287">
        <v>36</v>
      </c>
      <c r="CV46" s="290">
        <v>10.21659174499387</v>
      </c>
      <c r="CW46" s="287">
        <v>199</v>
      </c>
      <c r="CX46" s="290">
        <v>56.475048812605003</v>
      </c>
      <c r="CY46" s="287">
        <v>199</v>
      </c>
      <c r="CZ46" s="290">
        <v>56.475048812605003</v>
      </c>
      <c r="DA46" s="292">
        <v>0</v>
      </c>
      <c r="DB46" s="293">
        <v>0</v>
      </c>
      <c r="DC46" s="287">
        <v>0</v>
      </c>
      <c r="DD46" s="287">
        <v>70</v>
      </c>
      <c r="DE46" s="287">
        <v>349</v>
      </c>
      <c r="DF46" s="287">
        <v>12928</v>
      </c>
      <c r="DG46" s="287">
        <v>0</v>
      </c>
      <c r="DH46" s="287">
        <v>1201</v>
      </c>
      <c r="DI46" s="287">
        <v>265</v>
      </c>
      <c r="DJ46" s="287">
        <v>84</v>
      </c>
      <c r="DK46" s="287">
        <v>19</v>
      </c>
      <c r="DL46" s="287">
        <v>0</v>
      </c>
      <c r="DM46" s="287">
        <v>0</v>
      </c>
      <c r="DN46" s="287">
        <v>659</v>
      </c>
      <c r="DO46" s="287">
        <v>39</v>
      </c>
      <c r="DP46" s="287">
        <v>52</v>
      </c>
      <c r="DQ46" s="287">
        <v>83</v>
      </c>
      <c r="DR46" s="287">
        <v>44</v>
      </c>
      <c r="DS46" s="287">
        <v>16</v>
      </c>
      <c r="DT46" s="287">
        <v>16771</v>
      </c>
      <c r="DU46" s="287">
        <v>0</v>
      </c>
      <c r="DV46" s="287">
        <v>6090</v>
      </c>
      <c r="DW46" s="287">
        <v>4079</v>
      </c>
      <c r="DX46" s="287">
        <v>218</v>
      </c>
      <c r="DY46" s="287">
        <v>217</v>
      </c>
      <c r="DZ46" s="287">
        <v>2877</v>
      </c>
      <c r="EA46" s="287">
        <v>12634</v>
      </c>
      <c r="EB46" s="290">
        <v>18.497704606617098</v>
      </c>
      <c r="EC46" s="287">
        <v>211</v>
      </c>
      <c r="ED46" s="287">
        <v>4370</v>
      </c>
      <c r="EE46" s="287">
        <v>815</v>
      </c>
      <c r="EF46" s="290">
        <v>18.649885583524028</v>
      </c>
      <c r="EG46" s="287">
        <v>150</v>
      </c>
      <c r="EH46" s="287">
        <v>104</v>
      </c>
      <c r="EI46" s="287">
        <v>73</v>
      </c>
      <c r="EJ46" s="287">
        <v>0</v>
      </c>
      <c r="EK46" s="287">
        <v>358</v>
      </c>
      <c r="EL46" s="287">
        <v>0</v>
      </c>
      <c r="EM46" s="287">
        <v>24</v>
      </c>
      <c r="EN46" s="287">
        <v>24</v>
      </c>
      <c r="EO46" s="287">
        <v>11</v>
      </c>
      <c r="EP46" s="287">
        <v>19</v>
      </c>
      <c r="EQ46" s="287">
        <v>50</v>
      </c>
      <c r="ER46" s="287">
        <v>0</v>
      </c>
      <c r="ES46" s="287">
        <v>0</v>
      </c>
      <c r="ET46" s="287">
        <v>0</v>
      </c>
      <c r="EU46" s="287">
        <v>0</v>
      </c>
      <c r="EV46" s="287">
        <v>3504</v>
      </c>
      <c r="EW46" s="287">
        <v>0</v>
      </c>
      <c r="EX46" s="287">
        <v>82</v>
      </c>
      <c r="EY46" s="287">
        <v>0</v>
      </c>
      <c r="EZ46" s="287">
        <v>0</v>
      </c>
      <c r="FA46" s="287">
        <v>12</v>
      </c>
      <c r="FB46" s="287">
        <v>1</v>
      </c>
      <c r="FC46" s="287">
        <v>2</v>
      </c>
      <c r="FD46" s="287">
        <v>24</v>
      </c>
      <c r="FE46" s="287">
        <v>3</v>
      </c>
      <c r="FF46" s="287">
        <v>43</v>
      </c>
      <c r="FG46" s="287">
        <v>180</v>
      </c>
      <c r="FH46" s="287">
        <v>491</v>
      </c>
      <c r="FI46" s="287">
        <v>339</v>
      </c>
      <c r="FJ46" s="287">
        <v>3219</v>
      </c>
      <c r="FK46" s="291">
        <v>7</v>
      </c>
      <c r="FL46" s="290">
        <v>1.9865595059710301</v>
      </c>
      <c r="FM46" s="291">
        <v>2</v>
      </c>
      <c r="FN46" s="290">
        <v>0.56758843027743722</v>
      </c>
      <c r="FO46" s="291">
        <v>2</v>
      </c>
      <c r="FP46" s="290">
        <v>0.56758843027743722</v>
      </c>
      <c r="FQ46" s="283">
        <v>1</v>
      </c>
      <c r="FR46" s="294">
        <v>0.28379421513871861</v>
      </c>
      <c r="FS46" s="283">
        <v>0</v>
      </c>
      <c r="FT46" s="294">
        <v>0</v>
      </c>
      <c r="FU46" s="297">
        <v>0</v>
      </c>
      <c r="FV46" s="293">
        <v>0</v>
      </c>
      <c r="FW46" s="295">
        <v>1</v>
      </c>
      <c r="FX46" s="295">
        <v>0</v>
      </c>
      <c r="FY46" s="295">
        <v>1</v>
      </c>
      <c r="FZ46" s="295">
        <v>0</v>
      </c>
      <c r="GA46" s="295">
        <v>0</v>
      </c>
      <c r="GB46" s="287">
        <v>3971</v>
      </c>
      <c r="GC46" s="287">
        <v>0</v>
      </c>
      <c r="GD46" s="287">
        <v>0</v>
      </c>
      <c r="GE46" s="287">
        <v>0</v>
      </c>
      <c r="GF46" s="287">
        <v>8</v>
      </c>
      <c r="GG46" s="290">
        <v>141.69999999999999</v>
      </c>
      <c r="GH46" s="290">
        <v>563.20000000000005</v>
      </c>
      <c r="GI46" s="290">
        <v>36</v>
      </c>
      <c r="GJ46" s="290">
        <v>4</v>
      </c>
      <c r="GK46" s="290">
        <v>1</v>
      </c>
      <c r="GL46" s="290">
        <v>1.7</v>
      </c>
      <c r="GM46" s="290">
        <v>3</v>
      </c>
      <c r="GN46" s="290">
        <v>3</v>
      </c>
      <c r="GO46" s="290">
        <v>2</v>
      </c>
      <c r="GP46" s="290">
        <v>4</v>
      </c>
      <c r="GQ46" s="290">
        <v>2</v>
      </c>
      <c r="GR46" s="290">
        <v>3</v>
      </c>
      <c r="GS46" s="290">
        <v>0</v>
      </c>
      <c r="GT46" s="290">
        <v>5</v>
      </c>
      <c r="GU46" s="290">
        <v>1</v>
      </c>
      <c r="GV46" s="290">
        <v>1</v>
      </c>
      <c r="GW46" s="290">
        <v>0</v>
      </c>
      <c r="GX46" s="290">
        <v>1</v>
      </c>
      <c r="GY46" s="290">
        <v>3</v>
      </c>
      <c r="GZ46" s="290">
        <v>2</v>
      </c>
      <c r="HA46" s="290">
        <v>1</v>
      </c>
      <c r="HB46" s="290">
        <v>1</v>
      </c>
      <c r="HC46" s="290">
        <v>0</v>
      </c>
      <c r="HD46" s="290">
        <v>0</v>
      </c>
      <c r="HE46" s="290">
        <v>1</v>
      </c>
      <c r="HF46" s="290">
        <v>1</v>
      </c>
      <c r="HG46" s="290">
        <v>1</v>
      </c>
      <c r="HH46" s="290">
        <v>17</v>
      </c>
      <c r="HI46" s="290">
        <v>2</v>
      </c>
      <c r="HJ46" s="134">
        <v>0.56758843027743722</v>
      </c>
      <c r="HK46" s="134">
        <v>5.1082958724969352</v>
      </c>
      <c r="HL46" s="134">
        <v>24.091290923125818</v>
      </c>
      <c r="HM46" s="146">
        <v>110.86262186107299</v>
      </c>
      <c r="HN46" s="146">
        <v>93.487164343863299</v>
      </c>
      <c r="HO46" s="368">
        <v>0.10261672652642401</v>
      </c>
      <c r="HP46" s="368">
        <v>2.21012791115286E-2</v>
      </c>
      <c r="HQ46" s="368">
        <v>3.2459425717852701</v>
      </c>
      <c r="HR46" s="368">
        <v>1.12201963534362</v>
      </c>
      <c r="HS46" s="134">
        <v>87.765293383270901</v>
      </c>
      <c r="HT46" s="134">
        <v>91.584852734922904</v>
      </c>
      <c r="HU46" s="134">
        <v>3.1613845364486699</v>
      </c>
      <c r="HV46" s="134">
        <v>1.9697765008149799</v>
      </c>
      <c r="HW46" s="134">
        <v>15.031688424245701</v>
      </c>
      <c r="HX46" s="134">
        <v>25.325949323055099</v>
      </c>
      <c r="HY46" s="146">
        <v>93.240812408375689</v>
      </c>
      <c r="HZ46" s="146">
        <v>105.13127097768999</v>
      </c>
      <c r="IA46" s="386">
        <v>64</v>
      </c>
      <c r="IB46" s="386">
        <v>54</v>
      </c>
      <c r="IC46" s="369">
        <v>0.30578117534639271</v>
      </c>
      <c r="ID46" s="369">
        <v>0.18850799413530683</v>
      </c>
      <c r="IE46" s="369">
        <v>3.8717483363581371</v>
      </c>
      <c r="IF46" s="369">
        <v>3.7241379310344822</v>
      </c>
      <c r="IG46" s="146">
        <v>84.331518451300667</v>
      </c>
      <c r="IH46" s="146">
        <v>89.172413793103445</v>
      </c>
      <c r="II46" s="146">
        <v>7.8977544194935492</v>
      </c>
      <c r="IJ46" s="146">
        <v>5.0617887314110179</v>
      </c>
      <c r="IK46" s="146">
        <v>13.497372840041169</v>
      </c>
      <c r="IL46" s="146">
        <v>21.978098431825455</v>
      </c>
      <c r="IM46" s="148">
        <v>100.61380875652839</v>
      </c>
      <c r="IN46" s="137">
        <v>84.001722632049791</v>
      </c>
      <c r="IO46" s="369">
        <v>0.32551200325511997</v>
      </c>
      <c r="IP46" s="369">
        <v>8.2048877688565905E-2</v>
      </c>
      <c r="IQ46" s="369">
        <v>4.3049327354260098</v>
      </c>
      <c r="IR46" s="369">
        <v>1.9310344827586201</v>
      </c>
      <c r="IS46" s="146">
        <v>89.686098654708502</v>
      </c>
      <c r="IT46" s="146">
        <v>94.620689655172399</v>
      </c>
      <c r="IU46" s="146">
        <v>7.5613725756137304</v>
      </c>
      <c r="IV46" s="146">
        <v>4.2489597374435899</v>
      </c>
      <c r="IW46" s="146">
        <v>22.1450180540646</v>
      </c>
      <c r="IX46" s="146">
        <v>23.721159534608599</v>
      </c>
      <c r="IY46" s="341">
        <v>52</v>
      </c>
      <c r="IZ46" s="369">
        <v>0.30290673967495801</v>
      </c>
      <c r="JA46" s="369">
        <v>7.8313253012048198</v>
      </c>
      <c r="JB46" s="369">
        <v>98.795180722891601</v>
      </c>
      <c r="JC46" s="369">
        <v>3.86788606046485</v>
      </c>
      <c r="JD46" s="146">
        <v>17.4442867874134</v>
      </c>
    </row>
    <row r="47" spans="1:264" ht="18" customHeight="1">
      <c r="A47" s="280"/>
      <c r="B47" s="281" t="s">
        <v>87</v>
      </c>
      <c r="C47" s="281" t="s">
        <v>87</v>
      </c>
      <c r="D47" s="282" t="s">
        <v>1784</v>
      </c>
      <c r="E47" s="283" t="s">
        <v>1286</v>
      </c>
      <c r="F47" s="282" t="s">
        <v>123</v>
      </c>
      <c r="G47" s="283" t="s">
        <v>4</v>
      </c>
      <c r="H47" s="284" t="s">
        <v>87</v>
      </c>
      <c r="I47" s="284" t="s">
        <v>87</v>
      </c>
      <c r="J47" s="284" t="s">
        <v>87</v>
      </c>
      <c r="K47" s="284" t="s">
        <v>87</v>
      </c>
      <c r="L47" s="284" t="s">
        <v>87</v>
      </c>
      <c r="M47" s="285">
        <v>111552</v>
      </c>
      <c r="N47" s="284" t="s">
        <v>87</v>
      </c>
      <c r="O47" s="284" t="s">
        <v>87</v>
      </c>
      <c r="P47" s="284" t="s">
        <v>87</v>
      </c>
      <c r="Q47" s="284" t="s">
        <v>87</v>
      </c>
      <c r="R47" s="286">
        <v>114.0117565362934</v>
      </c>
      <c r="S47" s="286">
        <v>104.6842877517431</v>
      </c>
      <c r="T47" s="287">
        <v>178.20133287007025</v>
      </c>
      <c r="U47" s="287">
        <v>46.715667822255</v>
      </c>
      <c r="V47" s="286">
        <v>7.6369673491975654</v>
      </c>
      <c r="W47" s="286">
        <v>2.9883785279468733</v>
      </c>
      <c r="X47" s="286">
        <v>10.625345877144438</v>
      </c>
      <c r="Y47" s="284" t="s">
        <v>87</v>
      </c>
      <c r="Z47" s="284" t="s">
        <v>87</v>
      </c>
      <c r="AA47" s="284" t="s">
        <v>87</v>
      </c>
      <c r="AB47" s="284" t="s">
        <v>87</v>
      </c>
      <c r="AC47" s="284" t="s">
        <v>87</v>
      </c>
      <c r="AD47" s="284" t="s">
        <v>87</v>
      </c>
      <c r="AE47" s="284" t="s">
        <v>87</v>
      </c>
      <c r="AF47" s="284" t="s">
        <v>87</v>
      </c>
      <c r="AG47" s="284" t="s">
        <v>87</v>
      </c>
      <c r="AH47" s="284" t="s">
        <v>87</v>
      </c>
      <c r="AI47" s="284" t="s">
        <v>87</v>
      </c>
      <c r="AJ47" s="284" t="s">
        <v>87</v>
      </c>
      <c r="AK47" s="284" t="s">
        <v>87</v>
      </c>
      <c r="AL47" s="284" t="s">
        <v>87</v>
      </c>
      <c r="AM47" s="284" t="s">
        <v>87</v>
      </c>
      <c r="AN47" s="284" t="s">
        <v>87</v>
      </c>
      <c r="AO47" s="284" t="s">
        <v>87</v>
      </c>
      <c r="AP47" s="284" t="s">
        <v>87</v>
      </c>
      <c r="AQ47" s="284" t="s">
        <v>87</v>
      </c>
      <c r="AR47" s="284" t="s">
        <v>87</v>
      </c>
      <c r="AS47" s="284" t="s">
        <v>87</v>
      </c>
      <c r="AT47" s="284" t="s">
        <v>87</v>
      </c>
      <c r="AU47" s="284" t="s">
        <v>87</v>
      </c>
      <c r="AV47" s="284" t="s">
        <v>87</v>
      </c>
      <c r="AW47" s="288" t="s">
        <v>87</v>
      </c>
      <c r="AX47" s="288" t="s">
        <v>87</v>
      </c>
      <c r="AY47" s="288" t="s">
        <v>87</v>
      </c>
      <c r="AZ47" s="288" t="s">
        <v>87</v>
      </c>
      <c r="BA47" s="288" t="s">
        <v>87</v>
      </c>
      <c r="BB47" s="287">
        <v>16</v>
      </c>
      <c r="BC47" s="287">
        <v>25</v>
      </c>
      <c r="BD47" s="289" t="s">
        <v>88</v>
      </c>
      <c r="BE47" s="289" t="s">
        <v>88</v>
      </c>
      <c r="BF47" s="289" t="s">
        <v>88</v>
      </c>
      <c r="BG47" s="287">
        <v>29</v>
      </c>
      <c r="BH47" s="286">
        <v>25.996844520940908</v>
      </c>
      <c r="BI47" s="287">
        <v>151</v>
      </c>
      <c r="BJ47" s="286">
        <v>135.36288009179574</v>
      </c>
      <c r="BK47" s="287">
        <v>0</v>
      </c>
      <c r="BL47" s="286">
        <v>0</v>
      </c>
      <c r="BM47" s="287">
        <v>0</v>
      </c>
      <c r="BN47" s="290">
        <v>0</v>
      </c>
      <c r="BO47" s="291">
        <v>62</v>
      </c>
      <c r="BP47" s="290">
        <v>55.579460699942629</v>
      </c>
      <c r="BQ47" s="287">
        <v>0</v>
      </c>
      <c r="BR47" s="290">
        <v>0</v>
      </c>
      <c r="BS47" s="287">
        <v>26</v>
      </c>
      <c r="BT47" s="290">
        <v>23.307515777395295</v>
      </c>
      <c r="BU47" s="287">
        <v>0</v>
      </c>
      <c r="BV47" s="290">
        <v>0</v>
      </c>
      <c r="BW47" s="287">
        <v>18</v>
      </c>
      <c r="BX47" s="290">
        <v>16.135972461273667</v>
      </c>
      <c r="BY47" s="292">
        <v>0</v>
      </c>
      <c r="BZ47" s="293">
        <v>0</v>
      </c>
      <c r="CA47" s="287">
        <v>169</v>
      </c>
      <c r="CB47" s="290">
        <v>151.49885255306941</v>
      </c>
      <c r="CC47" s="292">
        <v>0</v>
      </c>
      <c r="CD47" s="293">
        <v>0</v>
      </c>
      <c r="CE47" s="287">
        <v>6</v>
      </c>
      <c r="CF47" s="290">
        <v>5.378657487091222</v>
      </c>
      <c r="CG47" s="287">
        <v>307</v>
      </c>
      <c r="CH47" s="290">
        <v>275.20797475616757</v>
      </c>
      <c r="CI47" s="287">
        <v>570</v>
      </c>
      <c r="CJ47" s="290">
        <v>510.97246127366611</v>
      </c>
      <c r="CK47" s="287">
        <v>176</v>
      </c>
      <c r="CL47" s="290">
        <v>157.77395295467585</v>
      </c>
      <c r="CM47" s="292">
        <v>0</v>
      </c>
      <c r="CN47" s="296">
        <v>0</v>
      </c>
      <c r="CO47" s="287">
        <v>35</v>
      </c>
      <c r="CP47" s="290">
        <v>31.375502008032129</v>
      </c>
      <c r="CQ47" s="287">
        <v>1</v>
      </c>
      <c r="CR47" s="290">
        <v>0.89644291451520364</v>
      </c>
      <c r="CS47" s="292">
        <v>0</v>
      </c>
      <c r="CT47" s="293">
        <v>0</v>
      </c>
      <c r="CU47" s="287">
        <v>219</v>
      </c>
      <c r="CV47" s="290">
        <v>196.32099827882962</v>
      </c>
      <c r="CW47" s="287">
        <v>219</v>
      </c>
      <c r="CX47" s="290">
        <v>196.32099827882962</v>
      </c>
      <c r="CY47" s="287">
        <v>0</v>
      </c>
      <c r="CZ47" s="290">
        <v>0</v>
      </c>
      <c r="DA47" s="292">
        <v>0</v>
      </c>
      <c r="DB47" s="293">
        <v>0</v>
      </c>
      <c r="DC47" s="287">
        <v>0</v>
      </c>
      <c r="DD47" s="287">
        <v>0</v>
      </c>
      <c r="DE47" s="287">
        <v>211</v>
      </c>
      <c r="DF47" s="287">
        <v>4980</v>
      </c>
      <c r="DG47" s="287">
        <v>0</v>
      </c>
      <c r="DH47" s="287">
        <v>272</v>
      </c>
      <c r="DI47" s="287">
        <v>85</v>
      </c>
      <c r="DJ47" s="287">
        <v>78</v>
      </c>
      <c r="DK47" s="287">
        <v>34</v>
      </c>
      <c r="DL47" s="287">
        <v>112</v>
      </c>
      <c r="DM47" s="287">
        <v>0</v>
      </c>
      <c r="DN47" s="287">
        <v>88</v>
      </c>
      <c r="DO47" s="287">
        <v>37</v>
      </c>
      <c r="DP47" s="287">
        <v>21</v>
      </c>
      <c r="DQ47" s="287">
        <v>0</v>
      </c>
      <c r="DR47" s="287">
        <v>0</v>
      </c>
      <c r="DS47" s="287">
        <v>62</v>
      </c>
      <c r="DT47" s="287">
        <v>2829</v>
      </c>
      <c r="DU47" s="287">
        <v>0</v>
      </c>
      <c r="DV47" s="287">
        <v>2717</v>
      </c>
      <c r="DW47" s="287">
        <v>680</v>
      </c>
      <c r="DX47" s="287">
        <v>214</v>
      </c>
      <c r="DY47" s="287">
        <v>0</v>
      </c>
      <c r="DZ47" s="287">
        <v>0</v>
      </c>
      <c r="EA47" s="287">
        <v>6775</v>
      </c>
      <c r="EB47" s="290">
        <v>21.107011070110701</v>
      </c>
      <c r="EC47" s="287">
        <v>194</v>
      </c>
      <c r="ED47" s="287">
        <v>2335</v>
      </c>
      <c r="EE47" s="287">
        <v>469</v>
      </c>
      <c r="EF47" s="290">
        <v>20.085653104925054</v>
      </c>
      <c r="EG47" s="287">
        <v>97</v>
      </c>
      <c r="EH47" s="287">
        <v>47</v>
      </c>
      <c r="EI47" s="287">
        <v>21</v>
      </c>
      <c r="EJ47" s="287">
        <v>0</v>
      </c>
      <c r="EK47" s="287">
        <v>145</v>
      </c>
      <c r="EL47" s="287">
        <v>0</v>
      </c>
      <c r="EM47" s="287">
        <v>12</v>
      </c>
      <c r="EN47" s="287">
        <v>27</v>
      </c>
      <c r="EO47" s="287">
        <v>0</v>
      </c>
      <c r="EP47" s="287">
        <v>78</v>
      </c>
      <c r="EQ47" s="287">
        <v>14</v>
      </c>
      <c r="ER47" s="287">
        <v>0</v>
      </c>
      <c r="ES47" s="287">
        <v>0</v>
      </c>
      <c r="ET47" s="287">
        <v>0</v>
      </c>
      <c r="EU47" s="287">
        <v>0</v>
      </c>
      <c r="EV47" s="287">
        <v>1530</v>
      </c>
      <c r="EW47" s="287">
        <v>0</v>
      </c>
      <c r="EX47" s="287">
        <v>0</v>
      </c>
      <c r="EY47" s="287">
        <v>0</v>
      </c>
      <c r="EZ47" s="287">
        <v>0</v>
      </c>
      <c r="FA47" s="287">
        <v>0</v>
      </c>
      <c r="FB47" s="287">
        <v>0</v>
      </c>
      <c r="FC47" s="287">
        <v>0</v>
      </c>
      <c r="FD47" s="287">
        <v>0</v>
      </c>
      <c r="FE47" s="287">
        <v>0</v>
      </c>
      <c r="FF47" s="287">
        <v>9</v>
      </c>
      <c r="FG47" s="287">
        <v>137</v>
      </c>
      <c r="FH47" s="287">
        <v>179</v>
      </c>
      <c r="FI47" s="287">
        <v>19</v>
      </c>
      <c r="FJ47" s="287">
        <v>1511</v>
      </c>
      <c r="FK47" s="297">
        <v>1</v>
      </c>
      <c r="FL47" s="293">
        <v>0.89644291451520364</v>
      </c>
      <c r="FM47" s="297">
        <v>0</v>
      </c>
      <c r="FN47" s="293">
        <v>0</v>
      </c>
      <c r="FO47" s="297">
        <v>0</v>
      </c>
      <c r="FP47" s="293">
        <v>0</v>
      </c>
      <c r="FQ47" s="283">
        <v>0</v>
      </c>
      <c r="FR47" s="294">
        <v>0</v>
      </c>
      <c r="FS47" s="283">
        <v>0</v>
      </c>
      <c r="FT47" s="294">
        <v>0</v>
      </c>
      <c r="FU47" s="297">
        <v>0</v>
      </c>
      <c r="FV47" s="293">
        <v>0</v>
      </c>
      <c r="FW47" s="295">
        <v>1</v>
      </c>
      <c r="FX47" s="295">
        <v>0</v>
      </c>
      <c r="FY47" s="295">
        <v>1</v>
      </c>
      <c r="FZ47" s="295">
        <v>0</v>
      </c>
      <c r="GA47" s="295">
        <v>0</v>
      </c>
      <c r="GB47" s="287">
        <v>4280</v>
      </c>
      <c r="GC47" s="287">
        <v>0</v>
      </c>
      <c r="GD47" s="287">
        <v>0</v>
      </c>
      <c r="GE47" s="287">
        <v>0</v>
      </c>
      <c r="GF47" s="287">
        <v>0</v>
      </c>
      <c r="GG47" s="290">
        <v>67.400000000000006</v>
      </c>
      <c r="GH47" s="290">
        <v>323.60000000000002</v>
      </c>
      <c r="GI47" s="290">
        <v>16.3</v>
      </c>
      <c r="GJ47" s="290">
        <v>3</v>
      </c>
      <c r="GK47" s="290">
        <v>0</v>
      </c>
      <c r="GL47" s="290">
        <v>0</v>
      </c>
      <c r="GM47" s="290">
        <v>4</v>
      </c>
      <c r="GN47" s="290">
        <v>0</v>
      </c>
      <c r="GO47" s="290">
        <v>2</v>
      </c>
      <c r="GP47" s="290">
        <v>3</v>
      </c>
      <c r="GQ47" s="290">
        <v>0</v>
      </c>
      <c r="GR47" s="290">
        <v>0</v>
      </c>
      <c r="GS47" s="290">
        <v>0</v>
      </c>
      <c r="GT47" s="290">
        <v>5</v>
      </c>
      <c r="GU47" s="290">
        <v>0</v>
      </c>
      <c r="GV47" s="290">
        <v>2</v>
      </c>
      <c r="GW47" s="290">
        <v>0</v>
      </c>
      <c r="GX47" s="290">
        <v>0</v>
      </c>
      <c r="GY47" s="290">
        <v>3</v>
      </c>
      <c r="GZ47" s="290">
        <v>1</v>
      </c>
      <c r="HA47" s="290">
        <v>0</v>
      </c>
      <c r="HB47" s="290">
        <v>0</v>
      </c>
      <c r="HC47" s="290">
        <v>1</v>
      </c>
      <c r="HD47" s="290">
        <v>0</v>
      </c>
      <c r="HE47" s="290">
        <v>1</v>
      </c>
      <c r="HF47" s="290">
        <v>1</v>
      </c>
      <c r="HG47" s="290">
        <v>4</v>
      </c>
      <c r="HH47" s="290">
        <v>4</v>
      </c>
      <c r="HI47" s="290">
        <v>3</v>
      </c>
      <c r="HJ47" s="134">
        <v>1.7928858290304073</v>
      </c>
      <c r="HK47" s="134">
        <v>4.4822145725760185</v>
      </c>
      <c r="HL47" s="134">
        <v>22.859294320137693</v>
      </c>
      <c r="HM47" s="146">
        <v>99.420354530569995</v>
      </c>
      <c r="HN47" s="146">
        <v>93.757516513040997</v>
      </c>
      <c r="HO47" s="368">
        <v>3.7835792659856197E-2</v>
      </c>
      <c r="HP47" s="369">
        <v>0</v>
      </c>
      <c r="HQ47" s="368">
        <v>4.3478260869565197</v>
      </c>
      <c r="HR47" s="369">
        <v>0</v>
      </c>
      <c r="HS47" s="134">
        <v>26.086956521739101</v>
      </c>
      <c r="HT47" s="134">
        <v>20.588235294117599</v>
      </c>
      <c r="HU47" s="134">
        <v>0.87022323117669298</v>
      </c>
      <c r="HV47" s="134">
        <v>0.78071182548794504</v>
      </c>
      <c r="HW47" s="134">
        <v>5.0805071732549498</v>
      </c>
      <c r="HX47" s="134">
        <v>8.9517441604715593</v>
      </c>
      <c r="HY47" s="146">
        <v>140.21337787108416</v>
      </c>
      <c r="HZ47" s="146">
        <v>110.08218409880099</v>
      </c>
      <c r="IA47" s="386">
        <v>6</v>
      </c>
      <c r="IB47" s="386">
        <v>9</v>
      </c>
      <c r="IC47" s="369">
        <v>0.19795447047179149</v>
      </c>
      <c r="ID47" s="369">
        <v>0.18679950186799502</v>
      </c>
      <c r="IE47" s="369">
        <v>2.3904382470119523</v>
      </c>
      <c r="IF47" s="369">
        <v>3.4615384615384617</v>
      </c>
      <c r="IG47" s="146">
        <v>76.494023904382473</v>
      </c>
      <c r="IH47" s="146">
        <v>83.846153846153854</v>
      </c>
      <c r="II47" s="146">
        <v>8.281095348069945</v>
      </c>
      <c r="IJ47" s="146">
        <v>5.3964300539643002</v>
      </c>
      <c r="IK47" s="146">
        <v>7.1249945158601324</v>
      </c>
      <c r="IL47" s="146">
        <v>12.387278405841728</v>
      </c>
      <c r="IM47" s="148">
        <v>137.88490543571695</v>
      </c>
      <c r="IN47" s="137">
        <v>144.99931140910479</v>
      </c>
      <c r="IO47" s="388">
        <v>0.53827751196172202</v>
      </c>
      <c r="IP47" s="369">
        <v>0.393356643356643</v>
      </c>
      <c r="IQ47" s="388">
        <v>7.7586206896551699</v>
      </c>
      <c r="IR47" s="369">
        <v>8.5714285714285694</v>
      </c>
      <c r="IS47" s="146">
        <v>85.344827586206904</v>
      </c>
      <c r="IT47" s="146">
        <v>92.380952380952394</v>
      </c>
      <c r="IU47" s="146">
        <v>6.9377990430622001</v>
      </c>
      <c r="IV47" s="146">
        <v>4.5891608391608401</v>
      </c>
      <c r="IW47" s="146">
        <v>11.212045793927301</v>
      </c>
      <c r="IX47" s="146">
        <v>12.2972808194123</v>
      </c>
      <c r="IY47" s="341">
        <v>5</v>
      </c>
      <c r="IZ47" s="369">
        <v>0.21008403361344499</v>
      </c>
      <c r="JA47" s="369">
        <v>2.80898876404494</v>
      </c>
      <c r="JB47" s="369">
        <v>94.382022471910105</v>
      </c>
      <c r="JC47" s="369">
        <v>7.47899159663866</v>
      </c>
      <c r="JD47" s="146">
        <v>8.7581929353802792</v>
      </c>
    </row>
    <row r="48" spans="1:264" ht="18" customHeight="1">
      <c r="A48" s="280"/>
      <c r="B48" s="281" t="s">
        <v>87</v>
      </c>
      <c r="C48" s="281" t="s">
        <v>87</v>
      </c>
      <c r="D48" s="282" t="s">
        <v>1785</v>
      </c>
      <c r="E48" s="283" t="s">
        <v>1287</v>
      </c>
      <c r="F48" s="282" t="s">
        <v>123</v>
      </c>
      <c r="G48" s="283" t="s">
        <v>4</v>
      </c>
      <c r="H48" s="284" t="s">
        <v>87</v>
      </c>
      <c r="I48" s="284" t="s">
        <v>87</v>
      </c>
      <c r="J48" s="284" t="s">
        <v>87</v>
      </c>
      <c r="K48" s="284" t="s">
        <v>87</v>
      </c>
      <c r="L48" s="284" t="s">
        <v>87</v>
      </c>
      <c r="M48" s="285">
        <v>35605</v>
      </c>
      <c r="N48" s="284" t="s">
        <v>87</v>
      </c>
      <c r="O48" s="284" t="s">
        <v>87</v>
      </c>
      <c r="P48" s="284" t="s">
        <v>87</v>
      </c>
      <c r="Q48" s="284" t="s">
        <v>87</v>
      </c>
      <c r="R48" s="286">
        <v>109.9503493597027</v>
      </c>
      <c r="S48" s="286">
        <v>104.55359438537863</v>
      </c>
      <c r="T48" s="287">
        <v>46.787760556690955</v>
      </c>
      <c r="U48" s="292">
        <v>16.419378916425046</v>
      </c>
      <c r="V48" s="286">
        <v>11.420204978038068</v>
      </c>
      <c r="W48" s="286">
        <v>7.7598828696925333</v>
      </c>
      <c r="X48" s="286">
        <v>19.180087847730601</v>
      </c>
      <c r="Y48" s="284" t="s">
        <v>87</v>
      </c>
      <c r="Z48" s="284" t="s">
        <v>87</v>
      </c>
      <c r="AA48" s="284" t="s">
        <v>87</v>
      </c>
      <c r="AB48" s="284" t="s">
        <v>87</v>
      </c>
      <c r="AC48" s="284" t="s">
        <v>87</v>
      </c>
      <c r="AD48" s="284" t="s">
        <v>87</v>
      </c>
      <c r="AE48" s="284" t="s">
        <v>87</v>
      </c>
      <c r="AF48" s="284" t="s">
        <v>87</v>
      </c>
      <c r="AG48" s="284" t="s">
        <v>87</v>
      </c>
      <c r="AH48" s="284" t="s">
        <v>87</v>
      </c>
      <c r="AI48" s="284" t="s">
        <v>87</v>
      </c>
      <c r="AJ48" s="284" t="s">
        <v>87</v>
      </c>
      <c r="AK48" s="284" t="s">
        <v>87</v>
      </c>
      <c r="AL48" s="284" t="s">
        <v>87</v>
      </c>
      <c r="AM48" s="284" t="s">
        <v>87</v>
      </c>
      <c r="AN48" s="284" t="s">
        <v>87</v>
      </c>
      <c r="AO48" s="284" t="s">
        <v>87</v>
      </c>
      <c r="AP48" s="284" t="s">
        <v>87</v>
      </c>
      <c r="AQ48" s="284" t="s">
        <v>87</v>
      </c>
      <c r="AR48" s="284" t="s">
        <v>87</v>
      </c>
      <c r="AS48" s="284" t="s">
        <v>87</v>
      </c>
      <c r="AT48" s="284" t="s">
        <v>87</v>
      </c>
      <c r="AU48" s="284" t="s">
        <v>87</v>
      </c>
      <c r="AV48" s="284" t="s">
        <v>87</v>
      </c>
      <c r="AW48" s="288" t="s">
        <v>87</v>
      </c>
      <c r="AX48" s="288" t="s">
        <v>87</v>
      </c>
      <c r="AY48" s="288" t="s">
        <v>87</v>
      </c>
      <c r="AZ48" s="288" t="s">
        <v>87</v>
      </c>
      <c r="BA48" s="288" t="s">
        <v>87</v>
      </c>
      <c r="BB48" s="287">
        <v>2</v>
      </c>
      <c r="BC48" s="287">
        <v>4</v>
      </c>
      <c r="BD48" s="289" t="s">
        <v>88</v>
      </c>
      <c r="BE48" s="289" t="s">
        <v>88</v>
      </c>
      <c r="BF48" s="289" t="s">
        <v>88</v>
      </c>
      <c r="BG48" s="287">
        <v>0</v>
      </c>
      <c r="BH48" s="286">
        <v>0</v>
      </c>
      <c r="BI48" s="287">
        <v>15</v>
      </c>
      <c r="BJ48" s="286">
        <v>42.128914478303606</v>
      </c>
      <c r="BK48" s="287">
        <v>0</v>
      </c>
      <c r="BL48" s="286">
        <v>0</v>
      </c>
      <c r="BM48" s="287">
        <v>0</v>
      </c>
      <c r="BN48" s="290">
        <v>0</v>
      </c>
      <c r="BO48" s="291">
        <v>0</v>
      </c>
      <c r="BP48" s="290">
        <v>0</v>
      </c>
      <c r="BQ48" s="287">
        <v>0</v>
      </c>
      <c r="BR48" s="290">
        <v>0</v>
      </c>
      <c r="BS48" s="287">
        <v>0</v>
      </c>
      <c r="BT48" s="290">
        <v>0</v>
      </c>
      <c r="BU48" s="287">
        <v>0</v>
      </c>
      <c r="BV48" s="290">
        <v>0</v>
      </c>
      <c r="BW48" s="287">
        <v>0</v>
      </c>
      <c r="BX48" s="290">
        <v>0</v>
      </c>
      <c r="BY48" s="292">
        <v>0</v>
      </c>
      <c r="BZ48" s="293">
        <v>0</v>
      </c>
      <c r="CA48" s="287">
        <v>24</v>
      </c>
      <c r="CB48" s="290">
        <v>67.406263165285779</v>
      </c>
      <c r="CC48" s="292">
        <v>0</v>
      </c>
      <c r="CD48" s="293">
        <v>0</v>
      </c>
      <c r="CE48" s="292">
        <v>1</v>
      </c>
      <c r="CF48" s="293">
        <v>2.8085942985535741</v>
      </c>
      <c r="CG48" s="287">
        <v>19</v>
      </c>
      <c r="CH48" s="290">
        <v>53.36329167251791</v>
      </c>
      <c r="CI48" s="287">
        <v>188</v>
      </c>
      <c r="CJ48" s="290">
        <v>528.01572812807194</v>
      </c>
      <c r="CK48" s="287">
        <v>15</v>
      </c>
      <c r="CL48" s="290">
        <v>42.128914478303606</v>
      </c>
      <c r="CM48" s="287">
        <v>93</v>
      </c>
      <c r="CN48" s="294">
        <v>261.19926976548237</v>
      </c>
      <c r="CO48" s="287">
        <v>5</v>
      </c>
      <c r="CP48" s="290">
        <v>14.042971492767871</v>
      </c>
      <c r="CQ48" s="292">
        <v>0</v>
      </c>
      <c r="CR48" s="293">
        <v>0</v>
      </c>
      <c r="CS48" s="292">
        <v>1</v>
      </c>
      <c r="CT48" s="293">
        <v>2.8085942985535741</v>
      </c>
      <c r="CU48" s="292">
        <v>0</v>
      </c>
      <c r="CV48" s="293">
        <v>0</v>
      </c>
      <c r="CW48" s="292">
        <v>0</v>
      </c>
      <c r="CX48" s="293">
        <v>0</v>
      </c>
      <c r="CY48" s="292">
        <v>0</v>
      </c>
      <c r="CZ48" s="293">
        <v>0</v>
      </c>
      <c r="DA48" s="292">
        <v>0</v>
      </c>
      <c r="DB48" s="293">
        <v>0</v>
      </c>
      <c r="DC48" s="292">
        <v>0</v>
      </c>
      <c r="DD48" s="292">
        <v>0</v>
      </c>
      <c r="DE48" s="292">
        <v>0</v>
      </c>
      <c r="DF48" s="292">
        <v>2541</v>
      </c>
      <c r="DG48" s="292">
        <v>0</v>
      </c>
      <c r="DH48" s="292">
        <v>141</v>
      </c>
      <c r="DI48" s="292">
        <v>4</v>
      </c>
      <c r="DJ48" s="292">
        <v>0</v>
      </c>
      <c r="DK48" s="292">
        <v>0</v>
      </c>
      <c r="DL48" s="292">
        <v>0</v>
      </c>
      <c r="DM48" s="292">
        <v>0</v>
      </c>
      <c r="DN48" s="292">
        <v>0</v>
      </c>
      <c r="DO48" s="292">
        <v>20</v>
      </c>
      <c r="DP48" s="292">
        <v>0</v>
      </c>
      <c r="DQ48" s="292">
        <v>0</v>
      </c>
      <c r="DR48" s="292">
        <v>0</v>
      </c>
      <c r="DS48" s="292">
        <v>0</v>
      </c>
      <c r="DT48" s="292">
        <v>0</v>
      </c>
      <c r="DU48" s="292">
        <v>0</v>
      </c>
      <c r="DV48" s="292">
        <v>313</v>
      </c>
      <c r="DW48" s="292">
        <v>736</v>
      </c>
      <c r="DX48" s="292">
        <v>0</v>
      </c>
      <c r="DY48" s="292">
        <v>0</v>
      </c>
      <c r="DZ48" s="292">
        <v>0</v>
      </c>
      <c r="EA48" s="292">
        <v>2729</v>
      </c>
      <c r="EB48" s="293">
        <v>15.1703920850128</v>
      </c>
      <c r="EC48" s="292">
        <v>111</v>
      </c>
      <c r="ED48" s="292">
        <v>879</v>
      </c>
      <c r="EE48" s="292">
        <v>70</v>
      </c>
      <c r="EF48" s="293">
        <v>7.9635949943117179</v>
      </c>
      <c r="EG48" s="292">
        <v>2</v>
      </c>
      <c r="EH48" s="292">
        <v>24</v>
      </c>
      <c r="EI48" s="292">
        <v>1</v>
      </c>
      <c r="EJ48" s="292">
        <v>0</v>
      </c>
      <c r="EK48" s="292">
        <v>15</v>
      </c>
      <c r="EL48" s="292">
        <v>0</v>
      </c>
      <c r="EM48" s="292">
        <v>0</v>
      </c>
      <c r="EN48" s="292">
        <v>2</v>
      </c>
      <c r="EO48" s="292">
        <v>3</v>
      </c>
      <c r="EP48" s="292">
        <v>0</v>
      </c>
      <c r="EQ48" s="292">
        <v>1</v>
      </c>
      <c r="ER48" s="292">
        <v>0</v>
      </c>
      <c r="ES48" s="292">
        <v>0</v>
      </c>
      <c r="ET48" s="292">
        <v>0</v>
      </c>
      <c r="EU48" s="292">
        <v>0</v>
      </c>
      <c r="EV48" s="292">
        <v>0</v>
      </c>
      <c r="EW48" s="292">
        <v>0</v>
      </c>
      <c r="EX48" s="292">
        <v>0</v>
      </c>
      <c r="EY48" s="292">
        <v>0</v>
      </c>
      <c r="EZ48" s="292">
        <v>0</v>
      </c>
      <c r="FA48" s="292">
        <v>0</v>
      </c>
      <c r="FB48" s="292">
        <v>0</v>
      </c>
      <c r="FC48" s="292">
        <v>0</v>
      </c>
      <c r="FD48" s="292">
        <v>0</v>
      </c>
      <c r="FE48" s="292">
        <v>0</v>
      </c>
      <c r="FF48" s="292">
        <v>0</v>
      </c>
      <c r="FG48" s="292">
        <v>20</v>
      </c>
      <c r="FH48" s="292">
        <v>50</v>
      </c>
      <c r="FI48" s="292">
        <v>14</v>
      </c>
      <c r="FJ48" s="292">
        <v>432</v>
      </c>
      <c r="FK48" s="297">
        <v>0</v>
      </c>
      <c r="FL48" s="293">
        <v>0</v>
      </c>
      <c r="FM48" s="297">
        <v>0</v>
      </c>
      <c r="FN48" s="293">
        <v>0</v>
      </c>
      <c r="FO48" s="297">
        <v>0</v>
      </c>
      <c r="FP48" s="293">
        <v>0</v>
      </c>
      <c r="FQ48" s="283">
        <v>0</v>
      </c>
      <c r="FR48" s="294">
        <v>0</v>
      </c>
      <c r="FS48" s="283">
        <v>0</v>
      </c>
      <c r="FT48" s="294">
        <v>0</v>
      </c>
      <c r="FU48" s="297">
        <v>0</v>
      </c>
      <c r="FV48" s="293">
        <v>0</v>
      </c>
      <c r="FW48" s="295">
        <v>1</v>
      </c>
      <c r="FX48" s="295">
        <v>0</v>
      </c>
      <c r="FY48" s="295">
        <v>0</v>
      </c>
      <c r="FZ48" s="295">
        <v>0</v>
      </c>
      <c r="GA48" s="295">
        <v>1</v>
      </c>
      <c r="GB48" s="292">
        <v>0</v>
      </c>
      <c r="GC48" s="292">
        <v>0</v>
      </c>
      <c r="GD48" s="292">
        <v>0</v>
      </c>
      <c r="GE48" s="292">
        <v>0</v>
      </c>
      <c r="GF48" s="292">
        <v>0</v>
      </c>
      <c r="GG48" s="293">
        <v>19.34</v>
      </c>
      <c r="GH48" s="293">
        <v>141.19999999999999</v>
      </c>
      <c r="GI48" s="293">
        <v>8</v>
      </c>
      <c r="GJ48" s="293">
        <v>0</v>
      </c>
      <c r="GK48" s="293">
        <v>0</v>
      </c>
      <c r="GL48" s="293">
        <v>0</v>
      </c>
      <c r="GM48" s="293">
        <v>1</v>
      </c>
      <c r="GN48" s="293">
        <v>1</v>
      </c>
      <c r="GO48" s="293">
        <v>0</v>
      </c>
      <c r="GP48" s="293">
        <v>0</v>
      </c>
      <c r="GQ48" s="293">
        <v>0</v>
      </c>
      <c r="GR48" s="293">
        <v>0.08</v>
      </c>
      <c r="GS48" s="293">
        <v>0</v>
      </c>
      <c r="GT48" s="293">
        <v>1.02</v>
      </c>
      <c r="GU48" s="293">
        <v>0</v>
      </c>
      <c r="GV48" s="293">
        <v>0</v>
      </c>
      <c r="GW48" s="293">
        <v>0</v>
      </c>
      <c r="GX48" s="293">
        <v>0</v>
      </c>
      <c r="GY48" s="293">
        <v>1</v>
      </c>
      <c r="GZ48" s="293">
        <v>0</v>
      </c>
      <c r="HA48" s="293">
        <v>0</v>
      </c>
      <c r="HB48" s="293">
        <v>0</v>
      </c>
      <c r="HC48" s="293">
        <v>0</v>
      </c>
      <c r="HD48" s="293">
        <v>0</v>
      </c>
      <c r="HE48" s="293">
        <v>1</v>
      </c>
      <c r="HF48" s="293">
        <v>0</v>
      </c>
      <c r="HG48" s="293">
        <v>0</v>
      </c>
      <c r="HH48" s="293">
        <v>2</v>
      </c>
      <c r="HI48" s="293">
        <v>0</v>
      </c>
      <c r="HJ48" s="134">
        <v>0</v>
      </c>
      <c r="HK48" s="134">
        <v>2.8085942985535741</v>
      </c>
      <c r="HL48" s="134">
        <v>34.826569302064314</v>
      </c>
      <c r="HM48" s="146">
        <v>99.196397635488594</v>
      </c>
      <c r="HN48" s="146">
        <v>95.870999999999995</v>
      </c>
      <c r="HO48" s="369">
        <v>6.4935064935064901E-2</v>
      </c>
      <c r="HP48" s="369">
        <v>5.1203277009728598E-2</v>
      </c>
      <c r="HQ48" s="369">
        <v>2.2727272727272698</v>
      </c>
      <c r="HR48" s="369">
        <v>2.7777777777777799</v>
      </c>
      <c r="HS48" s="134">
        <v>86.363636363636402</v>
      </c>
      <c r="HT48" s="134">
        <v>83.3333333333333</v>
      </c>
      <c r="HU48" s="134">
        <v>2.8571428571428599</v>
      </c>
      <c r="HV48" s="134">
        <v>1.84331797235023</v>
      </c>
      <c r="HW48" s="134">
        <v>8.2782408738143207</v>
      </c>
      <c r="HX48" s="134">
        <v>10.4423495286439</v>
      </c>
      <c r="HY48" s="146">
        <v>128.30799999999999</v>
      </c>
      <c r="HZ48" s="146">
        <v>106.35599999999999</v>
      </c>
      <c r="IA48" s="386">
        <v>1</v>
      </c>
      <c r="IB48" s="386">
        <v>2</v>
      </c>
      <c r="IC48" s="369">
        <v>6.4143681847338027E-2</v>
      </c>
      <c r="ID48" s="369">
        <v>9.4473311289560699E-2</v>
      </c>
      <c r="IE48" s="369">
        <v>0.70921985815602839</v>
      </c>
      <c r="IF48" s="369">
        <v>1.5151515151515151</v>
      </c>
      <c r="IG48" s="146">
        <v>57.446808510638306</v>
      </c>
      <c r="IH48" s="146">
        <v>70.454545454545453</v>
      </c>
      <c r="II48" s="146">
        <v>9.0442591404746633</v>
      </c>
      <c r="IJ48" s="146">
        <v>6.2352385451110059</v>
      </c>
      <c r="IK48" s="146">
        <v>9.2699051451566543</v>
      </c>
      <c r="IL48" s="146">
        <v>12.661348803480783</v>
      </c>
      <c r="IM48" s="148">
        <v>137.56709084555553</v>
      </c>
      <c r="IN48" s="137">
        <v>147.93299999999999</v>
      </c>
      <c r="IO48" s="369">
        <v>0</v>
      </c>
      <c r="IP48" s="369">
        <v>0</v>
      </c>
      <c r="IQ48" s="369">
        <v>0</v>
      </c>
      <c r="IR48" s="369">
        <v>0</v>
      </c>
      <c r="IS48" s="146">
        <v>81.609195402298894</v>
      </c>
      <c r="IT48" s="146">
        <v>92.452830188679201</v>
      </c>
      <c r="IU48" s="146">
        <v>8.67397806580259</v>
      </c>
      <c r="IV48" s="146">
        <v>5.2165354330708702</v>
      </c>
      <c r="IW48" s="146">
        <v>12.0290423861852</v>
      </c>
      <c r="IX48" s="146">
        <v>13.4842329270652</v>
      </c>
      <c r="IY48" s="341">
        <v>1</v>
      </c>
      <c r="IZ48" s="369">
        <v>0.17361111111111099</v>
      </c>
      <c r="JA48" s="369">
        <v>3.4482758620689702</v>
      </c>
      <c r="JB48" s="369">
        <v>100</v>
      </c>
      <c r="JC48" s="369">
        <v>5.0347222222222197</v>
      </c>
      <c r="JD48" s="146">
        <v>4.7425670775924598</v>
      </c>
    </row>
    <row r="49" spans="1:264" ht="18" customHeight="1">
      <c r="A49" s="280"/>
      <c r="B49" s="281" t="s">
        <v>87</v>
      </c>
      <c r="C49" s="281" t="s">
        <v>87</v>
      </c>
      <c r="D49" s="282" t="s">
        <v>1786</v>
      </c>
      <c r="E49" s="283" t="s">
        <v>1288</v>
      </c>
      <c r="F49" s="282" t="s">
        <v>123</v>
      </c>
      <c r="G49" s="283" t="s">
        <v>4</v>
      </c>
      <c r="H49" s="284" t="s">
        <v>87</v>
      </c>
      <c r="I49" s="284" t="s">
        <v>87</v>
      </c>
      <c r="J49" s="284" t="s">
        <v>87</v>
      </c>
      <c r="K49" s="284" t="s">
        <v>87</v>
      </c>
      <c r="L49" s="284" t="s">
        <v>87</v>
      </c>
      <c r="M49" s="285">
        <v>82476</v>
      </c>
      <c r="N49" s="284" t="s">
        <v>87</v>
      </c>
      <c r="O49" s="284" t="s">
        <v>87</v>
      </c>
      <c r="P49" s="284" t="s">
        <v>87</v>
      </c>
      <c r="Q49" s="284" t="s">
        <v>87</v>
      </c>
      <c r="R49" s="286">
        <v>123.03555940700477</v>
      </c>
      <c r="S49" s="286">
        <v>106.65115461164811</v>
      </c>
      <c r="T49" s="287">
        <v>237.59086420526955</v>
      </c>
      <c r="U49" s="287">
        <v>53.882188199361053</v>
      </c>
      <c r="V49" s="286">
        <v>9.2193808882907131</v>
      </c>
      <c r="W49" s="286">
        <v>4.8452220726783315</v>
      </c>
      <c r="X49" s="286">
        <v>14.064602960969044</v>
      </c>
      <c r="Y49" s="284" t="s">
        <v>87</v>
      </c>
      <c r="Z49" s="284" t="s">
        <v>87</v>
      </c>
      <c r="AA49" s="284" t="s">
        <v>87</v>
      </c>
      <c r="AB49" s="284" t="s">
        <v>87</v>
      </c>
      <c r="AC49" s="284" t="s">
        <v>87</v>
      </c>
      <c r="AD49" s="284" t="s">
        <v>87</v>
      </c>
      <c r="AE49" s="284" t="s">
        <v>87</v>
      </c>
      <c r="AF49" s="284" t="s">
        <v>87</v>
      </c>
      <c r="AG49" s="284" t="s">
        <v>87</v>
      </c>
      <c r="AH49" s="284" t="s">
        <v>87</v>
      </c>
      <c r="AI49" s="284" t="s">
        <v>87</v>
      </c>
      <c r="AJ49" s="284" t="s">
        <v>87</v>
      </c>
      <c r="AK49" s="284" t="s">
        <v>87</v>
      </c>
      <c r="AL49" s="284" t="s">
        <v>87</v>
      </c>
      <c r="AM49" s="284" t="s">
        <v>87</v>
      </c>
      <c r="AN49" s="284" t="s">
        <v>87</v>
      </c>
      <c r="AO49" s="284" t="s">
        <v>87</v>
      </c>
      <c r="AP49" s="284" t="s">
        <v>87</v>
      </c>
      <c r="AQ49" s="284" t="s">
        <v>87</v>
      </c>
      <c r="AR49" s="284" t="s">
        <v>87</v>
      </c>
      <c r="AS49" s="284" t="s">
        <v>87</v>
      </c>
      <c r="AT49" s="284" t="s">
        <v>87</v>
      </c>
      <c r="AU49" s="284" t="s">
        <v>87</v>
      </c>
      <c r="AV49" s="284" t="s">
        <v>87</v>
      </c>
      <c r="AW49" s="288" t="s">
        <v>87</v>
      </c>
      <c r="AX49" s="288" t="s">
        <v>87</v>
      </c>
      <c r="AY49" s="288" t="s">
        <v>87</v>
      </c>
      <c r="AZ49" s="288" t="s">
        <v>87</v>
      </c>
      <c r="BA49" s="288" t="s">
        <v>87</v>
      </c>
      <c r="BB49" s="287">
        <v>18</v>
      </c>
      <c r="BC49" s="287">
        <v>24</v>
      </c>
      <c r="BD49" s="289" t="s">
        <v>88</v>
      </c>
      <c r="BE49" s="289" t="s">
        <v>88</v>
      </c>
      <c r="BF49" s="289" t="s">
        <v>88</v>
      </c>
      <c r="BG49" s="287">
        <v>19</v>
      </c>
      <c r="BH49" s="286">
        <v>23.037004704398857</v>
      </c>
      <c r="BI49" s="287">
        <v>145</v>
      </c>
      <c r="BJ49" s="286">
        <v>175.80872011251756</v>
      </c>
      <c r="BK49" s="287">
        <v>10</v>
      </c>
      <c r="BL49" s="286">
        <v>12.124739318104661</v>
      </c>
      <c r="BM49" s="287">
        <v>0</v>
      </c>
      <c r="BN49" s="290">
        <v>0</v>
      </c>
      <c r="BO49" s="291">
        <v>49</v>
      </c>
      <c r="BP49" s="290">
        <v>59.41122265871283</v>
      </c>
      <c r="BQ49" s="287">
        <v>0</v>
      </c>
      <c r="BR49" s="290">
        <v>0</v>
      </c>
      <c r="BS49" s="287">
        <v>0</v>
      </c>
      <c r="BT49" s="290">
        <v>0</v>
      </c>
      <c r="BU49" s="287">
        <v>0</v>
      </c>
      <c r="BV49" s="290">
        <v>0</v>
      </c>
      <c r="BW49" s="287">
        <v>17</v>
      </c>
      <c r="BX49" s="290">
        <v>20.612056840777925</v>
      </c>
      <c r="BY49" s="292">
        <v>0</v>
      </c>
      <c r="BZ49" s="293">
        <v>0</v>
      </c>
      <c r="CA49" s="287">
        <v>231</v>
      </c>
      <c r="CB49" s="290">
        <v>280.08147824821765</v>
      </c>
      <c r="CC49" s="292">
        <v>0</v>
      </c>
      <c r="CD49" s="293">
        <v>0</v>
      </c>
      <c r="CE49" s="287">
        <v>18</v>
      </c>
      <c r="CF49" s="290">
        <v>21.824530772588389</v>
      </c>
      <c r="CG49" s="287">
        <v>388</v>
      </c>
      <c r="CH49" s="290">
        <v>470.43988554246084</v>
      </c>
      <c r="CI49" s="287">
        <v>631</v>
      </c>
      <c r="CJ49" s="290">
        <v>765.07105097240401</v>
      </c>
      <c r="CK49" s="287">
        <v>186</v>
      </c>
      <c r="CL49" s="290">
        <v>225.52015131674671</v>
      </c>
      <c r="CM49" s="287">
        <v>98</v>
      </c>
      <c r="CN49" s="294">
        <v>118.82244531742566</v>
      </c>
      <c r="CO49" s="287">
        <v>39</v>
      </c>
      <c r="CP49" s="290">
        <v>47.286483340608179</v>
      </c>
      <c r="CQ49" s="292">
        <v>0</v>
      </c>
      <c r="CR49" s="293">
        <v>0</v>
      </c>
      <c r="CS49" s="292">
        <v>0</v>
      </c>
      <c r="CT49" s="293">
        <v>0</v>
      </c>
      <c r="CU49" s="287">
        <v>17</v>
      </c>
      <c r="CV49" s="290">
        <v>20.612056840777925</v>
      </c>
      <c r="CW49" s="287">
        <v>371</v>
      </c>
      <c r="CX49" s="290">
        <v>449.8278287016829</v>
      </c>
      <c r="CY49" s="292">
        <v>0</v>
      </c>
      <c r="CZ49" s="293">
        <v>0</v>
      </c>
      <c r="DA49" s="292">
        <v>0</v>
      </c>
      <c r="DB49" s="293">
        <v>0</v>
      </c>
      <c r="DC49" s="287">
        <v>0</v>
      </c>
      <c r="DD49" s="287">
        <v>0</v>
      </c>
      <c r="DE49" s="287">
        <v>90</v>
      </c>
      <c r="DF49" s="287">
        <v>5573</v>
      </c>
      <c r="DG49" s="287">
        <v>0</v>
      </c>
      <c r="DH49" s="287">
        <v>584</v>
      </c>
      <c r="DI49" s="287">
        <v>22</v>
      </c>
      <c r="DJ49" s="287">
        <v>129</v>
      </c>
      <c r="DK49" s="287">
        <v>161</v>
      </c>
      <c r="DL49" s="287">
        <v>1084</v>
      </c>
      <c r="DM49" s="287">
        <v>0</v>
      </c>
      <c r="DN49" s="287">
        <v>0</v>
      </c>
      <c r="DO49" s="287">
        <v>57</v>
      </c>
      <c r="DP49" s="287">
        <v>8</v>
      </c>
      <c r="DQ49" s="287">
        <v>35</v>
      </c>
      <c r="DR49" s="287">
        <v>0</v>
      </c>
      <c r="DS49" s="287">
        <v>0</v>
      </c>
      <c r="DT49" s="287">
        <v>12200</v>
      </c>
      <c r="DU49" s="287">
        <v>0</v>
      </c>
      <c r="DV49" s="287">
        <v>909</v>
      </c>
      <c r="DW49" s="287">
        <v>133</v>
      </c>
      <c r="DX49" s="287">
        <v>194</v>
      </c>
      <c r="DY49" s="287">
        <v>37</v>
      </c>
      <c r="DZ49" s="287">
        <v>1515</v>
      </c>
      <c r="EA49" s="287">
        <v>6780</v>
      </c>
      <c r="EB49" s="290">
        <v>16.769911504424801</v>
      </c>
      <c r="EC49" s="287">
        <v>179</v>
      </c>
      <c r="ED49" s="287">
        <v>2188</v>
      </c>
      <c r="EE49" s="287">
        <v>415</v>
      </c>
      <c r="EF49" s="290">
        <v>18.967093235831811</v>
      </c>
      <c r="EG49" s="287">
        <v>47</v>
      </c>
      <c r="EH49" s="287">
        <v>81</v>
      </c>
      <c r="EI49" s="287">
        <v>21</v>
      </c>
      <c r="EJ49" s="287">
        <v>0</v>
      </c>
      <c r="EK49" s="287">
        <v>88</v>
      </c>
      <c r="EL49" s="287">
        <v>0</v>
      </c>
      <c r="EM49" s="287">
        <v>0</v>
      </c>
      <c r="EN49" s="287">
        <v>0</v>
      </c>
      <c r="EO49" s="287">
        <v>21</v>
      </c>
      <c r="EP49" s="287">
        <v>4</v>
      </c>
      <c r="EQ49" s="287">
        <v>14</v>
      </c>
      <c r="ER49" s="287">
        <v>0</v>
      </c>
      <c r="ES49" s="287">
        <v>0</v>
      </c>
      <c r="ET49" s="287">
        <v>0</v>
      </c>
      <c r="EU49" s="287">
        <v>0</v>
      </c>
      <c r="EV49" s="287">
        <v>1313</v>
      </c>
      <c r="EW49" s="287">
        <v>0</v>
      </c>
      <c r="EX49" s="287">
        <v>0</v>
      </c>
      <c r="EY49" s="287">
        <v>0</v>
      </c>
      <c r="EZ49" s="287">
        <v>0</v>
      </c>
      <c r="FA49" s="287">
        <v>10</v>
      </c>
      <c r="FB49" s="287">
        <v>1</v>
      </c>
      <c r="FC49" s="287">
        <v>0</v>
      </c>
      <c r="FD49" s="287">
        <v>0</v>
      </c>
      <c r="FE49" s="287">
        <v>3</v>
      </c>
      <c r="FF49" s="287">
        <v>11</v>
      </c>
      <c r="FG49" s="287">
        <v>114</v>
      </c>
      <c r="FH49" s="287">
        <v>103</v>
      </c>
      <c r="FI49" s="287">
        <v>96</v>
      </c>
      <c r="FJ49" s="287">
        <v>1180</v>
      </c>
      <c r="FK49" s="291">
        <v>2</v>
      </c>
      <c r="FL49" s="290">
        <v>2.4249478636209321</v>
      </c>
      <c r="FM49" s="291">
        <v>1</v>
      </c>
      <c r="FN49" s="290">
        <v>1.212473931810466</v>
      </c>
      <c r="FO49" s="297">
        <v>0</v>
      </c>
      <c r="FP49" s="293">
        <v>0</v>
      </c>
      <c r="FQ49" s="283">
        <v>0</v>
      </c>
      <c r="FR49" s="294">
        <v>0</v>
      </c>
      <c r="FS49" s="283">
        <v>0</v>
      </c>
      <c r="FT49" s="294">
        <v>0</v>
      </c>
      <c r="FU49" s="297">
        <v>0</v>
      </c>
      <c r="FV49" s="293">
        <v>0</v>
      </c>
      <c r="FW49" s="295">
        <v>1</v>
      </c>
      <c r="FX49" s="295">
        <v>0</v>
      </c>
      <c r="FY49" s="295">
        <v>0</v>
      </c>
      <c r="FZ49" s="295">
        <v>0</v>
      </c>
      <c r="GA49" s="295">
        <v>1</v>
      </c>
      <c r="GB49" s="287">
        <v>3690</v>
      </c>
      <c r="GC49" s="287">
        <v>0</v>
      </c>
      <c r="GD49" s="287">
        <v>0</v>
      </c>
      <c r="GE49" s="287">
        <v>0</v>
      </c>
      <c r="GF49" s="287">
        <v>0</v>
      </c>
      <c r="GG49" s="290">
        <v>47.9</v>
      </c>
      <c r="GH49" s="290">
        <v>270.89999999999998</v>
      </c>
      <c r="GI49" s="290">
        <v>15.9</v>
      </c>
      <c r="GJ49" s="290">
        <v>0.8</v>
      </c>
      <c r="GK49" s="290">
        <v>1</v>
      </c>
      <c r="GL49" s="290">
        <v>1</v>
      </c>
      <c r="GM49" s="290">
        <v>2</v>
      </c>
      <c r="GN49" s="290">
        <v>2</v>
      </c>
      <c r="GO49" s="290">
        <v>0</v>
      </c>
      <c r="GP49" s="290">
        <v>1</v>
      </c>
      <c r="GQ49" s="290">
        <v>0</v>
      </c>
      <c r="GR49" s="290">
        <v>0</v>
      </c>
      <c r="GS49" s="290">
        <v>0</v>
      </c>
      <c r="GT49" s="290">
        <v>6</v>
      </c>
      <c r="GU49" s="290">
        <v>0</v>
      </c>
      <c r="GV49" s="290">
        <v>1</v>
      </c>
      <c r="GW49" s="290">
        <v>0</v>
      </c>
      <c r="GX49" s="290">
        <v>0</v>
      </c>
      <c r="GY49" s="290">
        <v>2</v>
      </c>
      <c r="GZ49" s="290">
        <v>1</v>
      </c>
      <c r="HA49" s="290">
        <v>0</v>
      </c>
      <c r="HB49" s="290">
        <v>0</v>
      </c>
      <c r="HC49" s="290">
        <v>0</v>
      </c>
      <c r="HD49" s="290">
        <v>0</v>
      </c>
      <c r="HE49" s="290">
        <v>2</v>
      </c>
      <c r="HF49" s="290">
        <v>0</v>
      </c>
      <c r="HG49" s="290">
        <v>2</v>
      </c>
      <c r="HH49" s="290">
        <v>4</v>
      </c>
      <c r="HI49" s="290">
        <v>1</v>
      </c>
      <c r="HJ49" s="134">
        <v>1.212473931810466</v>
      </c>
      <c r="HK49" s="134">
        <v>6.0623696590523304</v>
      </c>
      <c r="HL49" s="134">
        <v>28.493137397545954</v>
      </c>
      <c r="HM49" s="146">
        <v>107.450930891121</v>
      </c>
      <c r="HN49" s="146">
        <v>92.594325878568398</v>
      </c>
      <c r="HO49" s="368">
        <v>9.6899224806201598E-2</v>
      </c>
      <c r="HP49" s="369">
        <v>1.8244845831052701E-2</v>
      </c>
      <c r="HQ49" s="368">
        <v>5</v>
      </c>
      <c r="HR49" s="369">
        <v>0.934579439252336</v>
      </c>
      <c r="HS49" s="134">
        <v>77.5</v>
      </c>
      <c r="HT49" s="134">
        <v>85.046728971962594</v>
      </c>
      <c r="HU49" s="134">
        <v>1.93798449612403</v>
      </c>
      <c r="HV49" s="134">
        <v>1.9521985039226399</v>
      </c>
      <c r="HW49" s="134">
        <v>13.606072897954499</v>
      </c>
      <c r="HX49" s="134">
        <v>18.7181104167861</v>
      </c>
      <c r="HY49" s="146">
        <v>118.51010052419014</v>
      </c>
      <c r="HZ49" s="146">
        <v>111.592692104308</v>
      </c>
      <c r="IA49" s="386">
        <v>8</v>
      </c>
      <c r="IB49" s="386">
        <v>9</v>
      </c>
      <c r="IC49" s="369">
        <v>0.21917808219178081</v>
      </c>
      <c r="ID49" s="369">
        <v>0.1749271137026239</v>
      </c>
      <c r="IE49" s="369">
        <v>2.3391812865497075</v>
      </c>
      <c r="IF49" s="369">
        <v>2.6706231454005933</v>
      </c>
      <c r="IG49" s="146">
        <v>54.093567251461991</v>
      </c>
      <c r="IH49" s="146">
        <v>67.359050445103861</v>
      </c>
      <c r="II49" s="146">
        <v>9.3698630136986303</v>
      </c>
      <c r="IJ49" s="146">
        <v>6.5500485908649182</v>
      </c>
      <c r="IK49" s="146">
        <v>11.490989163817583</v>
      </c>
      <c r="IL49" s="146">
        <v>16.614114544516426</v>
      </c>
      <c r="IM49" s="148">
        <v>160.17883894853574</v>
      </c>
      <c r="IN49" s="137">
        <v>141.31344622574383</v>
      </c>
      <c r="IO49" s="369">
        <v>0.21052631578947401</v>
      </c>
      <c r="IP49" s="369">
        <v>0.14253135689851801</v>
      </c>
      <c r="IQ49" s="369">
        <v>1.3452914798206299</v>
      </c>
      <c r="IR49" s="369">
        <v>1.27551020408163</v>
      </c>
      <c r="IS49" s="146">
        <v>76.681614349775799</v>
      </c>
      <c r="IT49" s="146">
        <v>82.908163265306101</v>
      </c>
      <c r="IU49" s="146">
        <v>15.6491228070175</v>
      </c>
      <c r="IV49" s="146">
        <v>11.1744583808438</v>
      </c>
      <c r="IW49" s="146">
        <v>20.154291224686599</v>
      </c>
      <c r="IX49" s="146">
        <v>21.720446909914799</v>
      </c>
      <c r="IY49" s="341">
        <v>9</v>
      </c>
      <c r="IZ49" s="369">
        <v>0.16280752532561499</v>
      </c>
      <c r="JA49" s="369">
        <v>2.4390243902439002</v>
      </c>
      <c r="JB49" s="369">
        <v>86.449864498644999</v>
      </c>
      <c r="JC49" s="369">
        <v>6.6751085383502202</v>
      </c>
      <c r="JD49" s="146">
        <v>23.6140572149286</v>
      </c>
    </row>
    <row r="50" spans="1:264" ht="18" customHeight="1">
      <c r="A50" s="280"/>
      <c r="B50" s="281" t="s">
        <v>87</v>
      </c>
      <c r="C50" s="281" t="s">
        <v>87</v>
      </c>
      <c r="D50" s="282" t="s">
        <v>1787</v>
      </c>
      <c r="E50" s="283" t="s">
        <v>1289</v>
      </c>
      <c r="F50" s="282" t="s">
        <v>123</v>
      </c>
      <c r="G50" s="283" t="s">
        <v>4</v>
      </c>
      <c r="H50" s="284" t="s">
        <v>87</v>
      </c>
      <c r="I50" s="284" t="s">
        <v>87</v>
      </c>
      <c r="J50" s="284" t="s">
        <v>87</v>
      </c>
      <c r="K50" s="284" t="s">
        <v>87</v>
      </c>
      <c r="L50" s="284" t="s">
        <v>87</v>
      </c>
      <c r="M50" s="285">
        <v>400911</v>
      </c>
      <c r="N50" s="284" t="s">
        <v>87</v>
      </c>
      <c r="O50" s="284" t="s">
        <v>87</v>
      </c>
      <c r="P50" s="284" t="s">
        <v>87</v>
      </c>
      <c r="Q50" s="284" t="s">
        <v>87</v>
      </c>
      <c r="R50" s="286">
        <v>108.82177643196293</v>
      </c>
      <c r="S50" s="286">
        <v>106.31478446318501</v>
      </c>
      <c r="T50" s="287">
        <v>340.0730381866365</v>
      </c>
      <c r="U50" s="287">
        <v>181.22039652771991</v>
      </c>
      <c r="V50" s="286">
        <v>8.6912886391007618</v>
      </c>
      <c r="W50" s="286">
        <v>6.0818948213568849</v>
      </c>
      <c r="X50" s="286">
        <v>14.773183460457648</v>
      </c>
      <c r="Y50" s="284" t="s">
        <v>87</v>
      </c>
      <c r="Z50" s="284" t="s">
        <v>87</v>
      </c>
      <c r="AA50" s="284" t="s">
        <v>87</v>
      </c>
      <c r="AB50" s="284" t="s">
        <v>87</v>
      </c>
      <c r="AC50" s="284" t="s">
        <v>87</v>
      </c>
      <c r="AD50" s="284" t="s">
        <v>87</v>
      </c>
      <c r="AE50" s="284" t="s">
        <v>87</v>
      </c>
      <c r="AF50" s="284" t="s">
        <v>87</v>
      </c>
      <c r="AG50" s="284" t="s">
        <v>87</v>
      </c>
      <c r="AH50" s="284" t="s">
        <v>87</v>
      </c>
      <c r="AI50" s="284" t="s">
        <v>87</v>
      </c>
      <c r="AJ50" s="284" t="s">
        <v>87</v>
      </c>
      <c r="AK50" s="284" t="s">
        <v>87</v>
      </c>
      <c r="AL50" s="284" t="s">
        <v>87</v>
      </c>
      <c r="AM50" s="284" t="s">
        <v>87</v>
      </c>
      <c r="AN50" s="284" t="s">
        <v>87</v>
      </c>
      <c r="AO50" s="284" t="s">
        <v>87</v>
      </c>
      <c r="AP50" s="284" t="s">
        <v>87</v>
      </c>
      <c r="AQ50" s="284" t="s">
        <v>87</v>
      </c>
      <c r="AR50" s="284" t="s">
        <v>87</v>
      </c>
      <c r="AS50" s="284" t="s">
        <v>87</v>
      </c>
      <c r="AT50" s="284" t="s">
        <v>87</v>
      </c>
      <c r="AU50" s="284" t="s">
        <v>87</v>
      </c>
      <c r="AV50" s="284" t="s">
        <v>87</v>
      </c>
      <c r="AW50" s="288" t="s">
        <v>87</v>
      </c>
      <c r="AX50" s="288" t="s">
        <v>87</v>
      </c>
      <c r="AY50" s="288" t="s">
        <v>87</v>
      </c>
      <c r="AZ50" s="288" t="s">
        <v>87</v>
      </c>
      <c r="BA50" s="288" t="s">
        <v>87</v>
      </c>
      <c r="BB50" s="287">
        <v>65</v>
      </c>
      <c r="BC50" s="287">
        <v>69</v>
      </c>
      <c r="BD50" s="289" t="s">
        <v>88</v>
      </c>
      <c r="BE50" s="289" t="s">
        <v>88</v>
      </c>
      <c r="BF50" s="289" t="s">
        <v>88</v>
      </c>
      <c r="BG50" s="287">
        <v>117</v>
      </c>
      <c r="BH50" s="286">
        <v>29.183534500175849</v>
      </c>
      <c r="BI50" s="287">
        <v>554</v>
      </c>
      <c r="BJ50" s="286">
        <v>138.18528301792668</v>
      </c>
      <c r="BK50" s="287">
        <v>27</v>
      </c>
      <c r="BL50" s="286">
        <v>6.7346618077328886</v>
      </c>
      <c r="BM50" s="287">
        <v>73</v>
      </c>
      <c r="BN50" s="290">
        <v>18.208530072759292</v>
      </c>
      <c r="BO50" s="291">
        <v>420</v>
      </c>
      <c r="BP50" s="290">
        <v>104.76140589806715</v>
      </c>
      <c r="BQ50" s="287">
        <v>0</v>
      </c>
      <c r="BR50" s="290">
        <v>0</v>
      </c>
      <c r="BS50" s="287">
        <v>11</v>
      </c>
      <c r="BT50" s="290">
        <v>2.7437511068541398</v>
      </c>
      <c r="BU50" s="287">
        <v>0</v>
      </c>
      <c r="BV50" s="290">
        <v>0</v>
      </c>
      <c r="BW50" s="287">
        <v>24</v>
      </c>
      <c r="BX50" s="290">
        <v>5.9863660513181234</v>
      </c>
      <c r="BY50" s="287">
        <v>17</v>
      </c>
      <c r="BZ50" s="290">
        <v>4.2403426196836707</v>
      </c>
      <c r="CA50" s="287">
        <v>1255</v>
      </c>
      <c r="CB50" s="290">
        <v>313.03705810017681</v>
      </c>
      <c r="CC50" s="287">
        <v>956</v>
      </c>
      <c r="CD50" s="290">
        <v>238.45691437750523</v>
      </c>
      <c r="CE50" s="287">
        <v>125</v>
      </c>
      <c r="CF50" s="290">
        <v>31.178989850615221</v>
      </c>
      <c r="CG50" s="287">
        <v>1331</v>
      </c>
      <c r="CH50" s="290">
        <v>331.99388392935089</v>
      </c>
      <c r="CI50" s="287">
        <v>2660</v>
      </c>
      <c r="CJ50" s="290">
        <v>663.48890402109191</v>
      </c>
      <c r="CK50" s="287">
        <v>825</v>
      </c>
      <c r="CL50" s="290">
        <v>205.78133301406049</v>
      </c>
      <c r="CM50" s="287">
        <v>3416</v>
      </c>
      <c r="CN50" s="294">
        <v>852.05943463761287</v>
      </c>
      <c r="CO50" s="287">
        <v>225</v>
      </c>
      <c r="CP50" s="290">
        <v>56.122181731107403</v>
      </c>
      <c r="CQ50" s="287">
        <v>8</v>
      </c>
      <c r="CR50" s="290">
        <v>1.9954553504393742</v>
      </c>
      <c r="CS50" s="287">
        <v>13</v>
      </c>
      <c r="CT50" s="290">
        <v>3.2426149444639836</v>
      </c>
      <c r="CU50" s="287">
        <v>119</v>
      </c>
      <c r="CV50" s="290">
        <v>29.682398337785695</v>
      </c>
      <c r="CW50" s="287">
        <v>815</v>
      </c>
      <c r="CX50" s="290">
        <v>203.28701382601125</v>
      </c>
      <c r="CY50" s="287">
        <v>802</v>
      </c>
      <c r="CZ50" s="290">
        <v>200.04439888154729</v>
      </c>
      <c r="DA50" s="287">
        <v>13</v>
      </c>
      <c r="DB50" s="290">
        <v>3.2426149444639836</v>
      </c>
      <c r="DC50" s="287">
        <v>0</v>
      </c>
      <c r="DD50" s="287">
        <v>0</v>
      </c>
      <c r="DE50" s="287">
        <v>1150</v>
      </c>
      <c r="DF50" s="287">
        <v>25055</v>
      </c>
      <c r="DG50" s="287">
        <v>0</v>
      </c>
      <c r="DH50" s="287">
        <v>1625</v>
      </c>
      <c r="DI50" s="287">
        <v>684</v>
      </c>
      <c r="DJ50" s="287">
        <v>73</v>
      </c>
      <c r="DK50" s="287">
        <v>141</v>
      </c>
      <c r="DL50" s="287">
        <v>386</v>
      </c>
      <c r="DM50" s="287">
        <v>0</v>
      </c>
      <c r="DN50" s="287">
        <v>1449</v>
      </c>
      <c r="DO50" s="287">
        <v>89</v>
      </c>
      <c r="DP50" s="287">
        <v>133</v>
      </c>
      <c r="DQ50" s="287">
        <v>9</v>
      </c>
      <c r="DR50" s="287">
        <v>0</v>
      </c>
      <c r="DS50" s="287">
        <v>0</v>
      </c>
      <c r="DT50" s="287">
        <v>18046</v>
      </c>
      <c r="DU50" s="287">
        <v>22352</v>
      </c>
      <c r="DV50" s="287">
        <v>7131</v>
      </c>
      <c r="DW50" s="287">
        <v>1932</v>
      </c>
      <c r="DX50" s="287">
        <v>1106</v>
      </c>
      <c r="DY50" s="287">
        <v>379</v>
      </c>
      <c r="DZ50" s="287">
        <v>3131</v>
      </c>
      <c r="EA50" s="287">
        <v>31417</v>
      </c>
      <c r="EB50" s="290">
        <v>36.451602635515798</v>
      </c>
      <c r="EC50" s="287">
        <v>561</v>
      </c>
      <c r="ED50" s="287">
        <v>10502</v>
      </c>
      <c r="EE50" s="287">
        <v>3296</v>
      </c>
      <c r="EF50" s="290">
        <v>31.384498190820796</v>
      </c>
      <c r="EG50" s="287">
        <v>570</v>
      </c>
      <c r="EH50" s="287">
        <v>419</v>
      </c>
      <c r="EI50" s="287">
        <v>146</v>
      </c>
      <c r="EJ50" s="287">
        <v>55</v>
      </c>
      <c r="EK50" s="287">
        <v>955</v>
      </c>
      <c r="EL50" s="287">
        <v>9</v>
      </c>
      <c r="EM50" s="287">
        <v>55</v>
      </c>
      <c r="EN50" s="287">
        <v>50</v>
      </c>
      <c r="EO50" s="287">
        <v>33</v>
      </c>
      <c r="EP50" s="287">
        <v>249</v>
      </c>
      <c r="EQ50" s="287">
        <v>69</v>
      </c>
      <c r="ER50" s="287">
        <v>2</v>
      </c>
      <c r="ES50" s="287">
        <v>7</v>
      </c>
      <c r="ET50" s="287">
        <v>7</v>
      </c>
      <c r="EU50" s="287">
        <v>0</v>
      </c>
      <c r="EV50" s="287">
        <v>7493</v>
      </c>
      <c r="EW50" s="287">
        <v>220</v>
      </c>
      <c r="EX50" s="287">
        <v>30</v>
      </c>
      <c r="EY50" s="287">
        <v>396</v>
      </c>
      <c r="EZ50" s="287">
        <v>34</v>
      </c>
      <c r="FA50" s="287">
        <v>54</v>
      </c>
      <c r="FB50" s="287">
        <v>14</v>
      </c>
      <c r="FC50" s="287">
        <v>11</v>
      </c>
      <c r="FD50" s="287">
        <v>17</v>
      </c>
      <c r="FE50" s="287">
        <v>5</v>
      </c>
      <c r="FF50" s="287">
        <v>38</v>
      </c>
      <c r="FG50" s="287">
        <v>587</v>
      </c>
      <c r="FH50" s="287">
        <v>2414</v>
      </c>
      <c r="FI50" s="287">
        <v>284</v>
      </c>
      <c r="FJ50" s="287">
        <v>9825</v>
      </c>
      <c r="FK50" s="291">
        <v>21</v>
      </c>
      <c r="FL50" s="290">
        <v>5.2380702949033573</v>
      </c>
      <c r="FM50" s="291">
        <v>10</v>
      </c>
      <c r="FN50" s="290">
        <v>2.4943191880492179</v>
      </c>
      <c r="FO50" s="291">
        <v>4</v>
      </c>
      <c r="FP50" s="290">
        <v>0.99772767521968708</v>
      </c>
      <c r="FQ50" s="283">
        <v>3</v>
      </c>
      <c r="FR50" s="294">
        <v>0.74829575641476542</v>
      </c>
      <c r="FS50" s="283">
        <v>1</v>
      </c>
      <c r="FT50" s="294">
        <v>0.24943191880492177</v>
      </c>
      <c r="FU50" s="291">
        <v>34</v>
      </c>
      <c r="FV50" s="290">
        <v>8.4806852393673413</v>
      </c>
      <c r="FW50" s="295">
        <v>3</v>
      </c>
      <c r="FX50" s="295">
        <v>1</v>
      </c>
      <c r="FY50" s="295">
        <v>2</v>
      </c>
      <c r="FZ50" s="295">
        <v>0</v>
      </c>
      <c r="GA50" s="295">
        <v>0</v>
      </c>
      <c r="GB50" s="287">
        <v>20808</v>
      </c>
      <c r="GC50" s="287">
        <v>946</v>
      </c>
      <c r="GD50" s="287">
        <v>2557</v>
      </c>
      <c r="GE50" s="287">
        <v>0</v>
      </c>
      <c r="GF50" s="287">
        <v>92</v>
      </c>
      <c r="GG50" s="290">
        <v>570.16</v>
      </c>
      <c r="GH50" s="290">
        <v>1543.5</v>
      </c>
      <c r="GI50" s="290">
        <v>68.400000000000006</v>
      </c>
      <c r="GJ50" s="290">
        <v>13.6</v>
      </c>
      <c r="GK50" s="290">
        <v>4.1500000000000004</v>
      </c>
      <c r="GL50" s="290">
        <v>5.19</v>
      </c>
      <c r="GM50" s="290">
        <v>19.2</v>
      </c>
      <c r="GN50" s="290">
        <v>13.2</v>
      </c>
      <c r="GO50" s="290">
        <v>8</v>
      </c>
      <c r="GP50" s="290">
        <v>22.375</v>
      </c>
      <c r="GQ50" s="290">
        <v>1.2</v>
      </c>
      <c r="GR50" s="290">
        <v>4</v>
      </c>
      <c r="GS50" s="290">
        <v>0</v>
      </c>
      <c r="GT50" s="290">
        <v>47.424999999999997</v>
      </c>
      <c r="GU50" s="290">
        <v>2</v>
      </c>
      <c r="GV50" s="290">
        <v>5</v>
      </c>
      <c r="GW50" s="290">
        <v>1</v>
      </c>
      <c r="GX50" s="290">
        <v>0</v>
      </c>
      <c r="GY50" s="290">
        <v>6</v>
      </c>
      <c r="GZ50" s="290">
        <v>4</v>
      </c>
      <c r="HA50" s="290">
        <v>0</v>
      </c>
      <c r="HB50" s="290">
        <v>1</v>
      </c>
      <c r="HC50" s="290">
        <v>1</v>
      </c>
      <c r="HD50" s="290">
        <v>0</v>
      </c>
      <c r="HE50" s="290">
        <v>2</v>
      </c>
      <c r="HF50" s="290">
        <v>0</v>
      </c>
      <c r="HG50" s="290">
        <v>3</v>
      </c>
      <c r="HH50" s="290">
        <v>26.8</v>
      </c>
      <c r="HI50" s="290">
        <v>6</v>
      </c>
      <c r="HJ50" s="134">
        <v>1.4965915128295308</v>
      </c>
      <c r="HK50" s="134">
        <v>8.7301171581722627</v>
      </c>
      <c r="HL50" s="134">
        <v>29.894415468769882</v>
      </c>
      <c r="HM50" s="146">
        <v>94.339247287141106</v>
      </c>
      <c r="HN50" s="146">
        <v>94.897594881564103</v>
      </c>
      <c r="HO50" s="368">
        <v>0.13043478260869601</v>
      </c>
      <c r="HP50" s="368">
        <v>7.5209175519413404E-2</v>
      </c>
      <c r="HQ50" s="368">
        <v>2.8753993610223598</v>
      </c>
      <c r="HR50" s="368">
        <v>2.0356234096692098</v>
      </c>
      <c r="HS50" s="134">
        <v>86.261980830670893</v>
      </c>
      <c r="HT50" s="134">
        <v>95.674300254452902</v>
      </c>
      <c r="HU50" s="134">
        <v>4.5362318840579698</v>
      </c>
      <c r="HV50" s="134">
        <v>3.6946507473911798</v>
      </c>
      <c r="HW50" s="134">
        <v>3.4270172257479601</v>
      </c>
      <c r="HX50" s="134">
        <v>6.3322869594213902</v>
      </c>
      <c r="HY50" s="146">
        <v>115.16599473374151</v>
      </c>
      <c r="HZ50" s="146">
        <v>107.868870998811</v>
      </c>
      <c r="IA50" s="386">
        <v>42</v>
      </c>
      <c r="IB50" s="386">
        <v>26</v>
      </c>
      <c r="IC50" s="369">
        <v>0.43919272194917913</v>
      </c>
      <c r="ID50" s="369">
        <v>0.16231739293295044</v>
      </c>
      <c r="IE50" s="369">
        <v>5.0970873786407767</v>
      </c>
      <c r="IF50" s="369">
        <v>3.1823745410036719</v>
      </c>
      <c r="IG50" s="146">
        <v>79.975728155339809</v>
      </c>
      <c r="IH50" s="146">
        <v>82.986536107711146</v>
      </c>
      <c r="II50" s="146">
        <v>8.6165429258600845</v>
      </c>
      <c r="IJ50" s="146">
        <v>5.1005119240854038</v>
      </c>
      <c r="IK50" s="146">
        <v>4.8050770625566637</v>
      </c>
      <c r="IL50" s="146">
        <v>9.5013050927363256</v>
      </c>
      <c r="IM50" s="148">
        <v>137.19839519269999</v>
      </c>
      <c r="IN50" s="137">
        <v>143.7673003433396</v>
      </c>
      <c r="IO50" s="369">
        <v>0.33341271731364602</v>
      </c>
      <c r="IP50" s="369">
        <v>0.15968772178850199</v>
      </c>
      <c r="IQ50" s="369">
        <v>3.1460674157303399</v>
      </c>
      <c r="IR50" s="369">
        <v>2.5139664804469302</v>
      </c>
      <c r="IS50" s="146">
        <v>80.898876404494402</v>
      </c>
      <c r="IT50" s="146">
        <v>91.620111731843593</v>
      </c>
      <c r="IU50" s="146">
        <v>10.597761371755199</v>
      </c>
      <c r="IV50" s="146">
        <v>6.3520227111426504</v>
      </c>
      <c r="IW50" s="146">
        <v>6.9139268297072096</v>
      </c>
      <c r="IX50" s="146">
        <v>7.3677048935499396</v>
      </c>
      <c r="IY50" s="341">
        <v>24</v>
      </c>
      <c r="IZ50" s="369">
        <v>0.29869321717486003</v>
      </c>
      <c r="JA50" s="369">
        <v>4.6783625730994096</v>
      </c>
      <c r="JB50" s="369">
        <v>94.541910331384003</v>
      </c>
      <c r="JC50" s="369">
        <v>6.3845675171126297</v>
      </c>
      <c r="JD50" s="146">
        <v>7.2636747271953697</v>
      </c>
    </row>
    <row r="51" spans="1:264" ht="18" customHeight="1">
      <c r="A51" s="280"/>
      <c r="B51" s="281" t="s">
        <v>87</v>
      </c>
      <c r="C51" s="281" t="s">
        <v>87</v>
      </c>
      <c r="D51" s="282" t="s">
        <v>1788</v>
      </c>
      <c r="E51" s="283" t="s">
        <v>1290</v>
      </c>
      <c r="F51" s="282" t="s">
        <v>123</v>
      </c>
      <c r="G51" s="283" t="s">
        <v>4</v>
      </c>
      <c r="H51" s="284" t="s">
        <v>87</v>
      </c>
      <c r="I51" s="284" t="s">
        <v>87</v>
      </c>
      <c r="J51" s="284" t="s">
        <v>87</v>
      </c>
      <c r="K51" s="284" t="s">
        <v>87</v>
      </c>
      <c r="L51" s="284" t="s">
        <v>87</v>
      </c>
      <c r="M51" s="285">
        <v>105251</v>
      </c>
      <c r="N51" s="284" t="s">
        <v>87</v>
      </c>
      <c r="O51" s="284" t="s">
        <v>87</v>
      </c>
      <c r="P51" s="284" t="s">
        <v>87</v>
      </c>
      <c r="Q51" s="284" t="s">
        <v>87</v>
      </c>
      <c r="R51" s="286">
        <v>104.28823970109227</v>
      </c>
      <c r="S51" s="286">
        <v>96.913776278229165</v>
      </c>
      <c r="T51" s="287">
        <v>47.739287835692267</v>
      </c>
      <c r="U51" s="298" t="s">
        <v>88</v>
      </c>
      <c r="V51" s="286">
        <v>8.0025204788909896</v>
      </c>
      <c r="W51" s="286">
        <v>7.1833648393194709</v>
      </c>
      <c r="X51" s="286">
        <v>15.18588531821046</v>
      </c>
      <c r="Y51" s="284" t="s">
        <v>87</v>
      </c>
      <c r="Z51" s="284" t="s">
        <v>87</v>
      </c>
      <c r="AA51" s="284" t="s">
        <v>87</v>
      </c>
      <c r="AB51" s="284" t="s">
        <v>87</v>
      </c>
      <c r="AC51" s="284" t="s">
        <v>87</v>
      </c>
      <c r="AD51" s="284" t="s">
        <v>87</v>
      </c>
      <c r="AE51" s="284" t="s">
        <v>87</v>
      </c>
      <c r="AF51" s="284" t="s">
        <v>87</v>
      </c>
      <c r="AG51" s="284" t="s">
        <v>87</v>
      </c>
      <c r="AH51" s="284" t="s">
        <v>87</v>
      </c>
      <c r="AI51" s="284" t="s">
        <v>87</v>
      </c>
      <c r="AJ51" s="284" t="s">
        <v>87</v>
      </c>
      <c r="AK51" s="284" t="s">
        <v>87</v>
      </c>
      <c r="AL51" s="284" t="s">
        <v>87</v>
      </c>
      <c r="AM51" s="284" t="s">
        <v>87</v>
      </c>
      <c r="AN51" s="284" t="s">
        <v>87</v>
      </c>
      <c r="AO51" s="284" t="s">
        <v>87</v>
      </c>
      <c r="AP51" s="284" t="s">
        <v>87</v>
      </c>
      <c r="AQ51" s="284" t="s">
        <v>87</v>
      </c>
      <c r="AR51" s="284" t="s">
        <v>87</v>
      </c>
      <c r="AS51" s="284" t="s">
        <v>87</v>
      </c>
      <c r="AT51" s="284" t="s">
        <v>87</v>
      </c>
      <c r="AU51" s="284" t="s">
        <v>87</v>
      </c>
      <c r="AV51" s="284" t="s">
        <v>87</v>
      </c>
      <c r="AW51" s="288" t="s">
        <v>87</v>
      </c>
      <c r="AX51" s="288" t="s">
        <v>87</v>
      </c>
      <c r="AY51" s="288" t="s">
        <v>87</v>
      </c>
      <c r="AZ51" s="288" t="s">
        <v>87</v>
      </c>
      <c r="BA51" s="288" t="s">
        <v>87</v>
      </c>
      <c r="BB51" s="287">
        <v>16</v>
      </c>
      <c r="BC51" s="287">
        <v>11</v>
      </c>
      <c r="BD51" s="289" t="s">
        <v>88</v>
      </c>
      <c r="BE51" s="289" t="s">
        <v>88</v>
      </c>
      <c r="BF51" s="289" t="s">
        <v>88</v>
      </c>
      <c r="BG51" s="287">
        <v>10</v>
      </c>
      <c r="BH51" s="286">
        <v>9.5010973767470137</v>
      </c>
      <c r="BI51" s="287">
        <v>130</v>
      </c>
      <c r="BJ51" s="286">
        <v>123.51426589771118</v>
      </c>
      <c r="BK51" s="287">
        <v>10</v>
      </c>
      <c r="BL51" s="286">
        <v>9.5010973767470137</v>
      </c>
      <c r="BM51" s="287">
        <v>0</v>
      </c>
      <c r="BN51" s="290">
        <v>0</v>
      </c>
      <c r="BO51" s="291">
        <v>88</v>
      </c>
      <c r="BP51" s="290">
        <v>83.609656915373733</v>
      </c>
      <c r="BQ51" s="287">
        <v>13</v>
      </c>
      <c r="BR51" s="290">
        <v>12.351426589771117</v>
      </c>
      <c r="BS51" s="287">
        <v>13</v>
      </c>
      <c r="BT51" s="290">
        <v>12.351426589771117</v>
      </c>
      <c r="BU51" s="287">
        <v>0</v>
      </c>
      <c r="BV51" s="290">
        <v>0</v>
      </c>
      <c r="BW51" s="287">
        <v>0</v>
      </c>
      <c r="BX51" s="290">
        <v>0</v>
      </c>
      <c r="BY51" s="292">
        <v>0</v>
      </c>
      <c r="BZ51" s="293">
        <v>0</v>
      </c>
      <c r="CA51" s="287">
        <v>164</v>
      </c>
      <c r="CB51" s="290">
        <v>155.81799697865102</v>
      </c>
      <c r="CC51" s="292">
        <v>0</v>
      </c>
      <c r="CD51" s="293">
        <v>0</v>
      </c>
      <c r="CE51" s="287">
        <v>13</v>
      </c>
      <c r="CF51" s="290">
        <v>12.351426589771117</v>
      </c>
      <c r="CG51" s="287">
        <v>352</v>
      </c>
      <c r="CH51" s="290">
        <v>334.43862766149493</v>
      </c>
      <c r="CI51" s="287">
        <v>498</v>
      </c>
      <c r="CJ51" s="290">
        <v>473.15464936200135</v>
      </c>
      <c r="CK51" s="287">
        <v>152</v>
      </c>
      <c r="CL51" s="290">
        <v>144.41668012655461</v>
      </c>
      <c r="CM51" s="292">
        <v>0</v>
      </c>
      <c r="CN51" s="296">
        <v>0</v>
      </c>
      <c r="CO51" s="287">
        <v>29</v>
      </c>
      <c r="CP51" s="290">
        <v>27.553182392566342</v>
      </c>
      <c r="CQ51" s="292">
        <v>2</v>
      </c>
      <c r="CR51" s="293">
        <v>1.9002194753494028</v>
      </c>
      <c r="CS51" s="292">
        <v>59</v>
      </c>
      <c r="CT51" s="293">
        <v>56.056474522807385</v>
      </c>
      <c r="CU51" s="287">
        <v>19</v>
      </c>
      <c r="CV51" s="290">
        <v>18.052085015819326</v>
      </c>
      <c r="CW51" s="287">
        <v>19</v>
      </c>
      <c r="CX51" s="290">
        <v>18.052085015819326</v>
      </c>
      <c r="CY51" s="287">
        <v>19</v>
      </c>
      <c r="CZ51" s="290">
        <v>18.052085015819326</v>
      </c>
      <c r="DA51" s="292">
        <v>0</v>
      </c>
      <c r="DB51" s="293">
        <v>0</v>
      </c>
      <c r="DC51" s="287">
        <v>0</v>
      </c>
      <c r="DD51" s="287">
        <v>0</v>
      </c>
      <c r="DE51" s="287">
        <v>98</v>
      </c>
      <c r="DF51" s="287">
        <v>7754</v>
      </c>
      <c r="DG51" s="287">
        <v>0</v>
      </c>
      <c r="DH51" s="287">
        <v>393</v>
      </c>
      <c r="DI51" s="287">
        <v>25</v>
      </c>
      <c r="DJ51" s="287">
        <v>3</v>
      </c>
      <c r="DK51" s="287">
        <v>18</v>
      </c>
      <c r="DL51" s="287">
        <v>174</v>
      </c>
      <c r="DM51" s="287">
        <v>0</v>
      </c>
      <c r="DN51" s="287">
        <v>0</v>
      </c>
      <c r="DO51" s="287">
        <v>0</v>
      </c>
      <c r="DP51" s="287">
        <v>13</v>
      </c>
      <c r="DQ51" s="287">
        <v>0</v>
      </c>
      <c r="DR51" s="287">
        <v>0</v>
      </c>
      <c r="DS51" s="287">
        <v>0</v>
      </c>
      <c r="DT51" s="287">
        <v>7798</v>
      </c>
      <c r="DU51" s="287">
        <v>0</v>
      </c>
      <c r="DV51" s="287">
        <v>2131</v>
      </c>
      <c r="DW51" s="287">
        <v>1521</v>
      </c>
      <c r="DX51" s="287">
        <v>178</v>
      </c>
      <c r="DY51" s="287">
        <v>0</v>
      </c>
      <c r="DZ51" s="287">
        <v>0</v>
      </c>
      <c r="EA51" s="287">
        <v>8780</v>
      </c>
      <c r="EB51" s="290">
        <v>16.150341685649199</v>
      </c>
      <c r="EC51" s="287">
        <v>310</v>
      </c>
      <c r="ED51" s="287">
        <v>2790</v>
      </c>
      <c r="EE51" s="287">
        <v>452</v>
      </c>
      <c r="EF51" s="290">
        <v>16.200716845878134</v>
      </c>
      <c r="EG51" s="287">
        <v>53</v>
      </c>
      <c r="EH51" s="287">
        <v>62</v>
      </c>
      <c r="EI51" s="287">
        <v>18</v>
      </c>
      <c r="EJ51" s="287">
        <v>0</v>
      </c>
      <c r="EK51" s="287">
        <v>118</v>
      </c>
      <c r="EL51" s="287">
        <v>0</v>
      </c>
      <c r="EM51" s="287">
        <v>7</v>
      </c>
      <c r="EN51" s="287">
        <v>12</v>
      </c>
      <c r="EO51" s="287">
        <v>1</v>
      </c>
      <c r="EP51" s="287">
        <v>7</v>
      </c>
      <c r="EQ51" s="287">
        <v>10</v>
      </c>
      <c r="ER51" s="287">
        <v>0</v>
      </c>
      <c r="ES51" s="287">
        <v>1</v>
      </c>
      <c r="ET51" s="287">
        <v>0</v>
      </c>
      <c r="EU51" s="287">
        <v>0</v>
      </c>
      <c r="EV51" s="287">
        <v>910</v>
      </c>
      <c r="EW51" s="287">
        <v>0</v>
      </c>
      <c r="EX51" s="287">
        <v>0</v>
      </c>
      <c r="EY51" s="287">
        <v>0</v>
      </c>
      <c r="EZ51" s="287">
        <v>0</v>
      </c>
      <c r="FA51" s="287">
        <v>11</v>
      </c>
      <c r="FB51" s="287">
        <v>0</v>
      </c>
      <c r="FC51" s="287">
        <v>3</v>
      </c>
      <c r="FD51" s="287">
        <v>1</v>
      </c>
      <c r="FE51" s="287">
        <v>1</v>
      </c>
      <c r="FF51" s="287">
        <v>3</v>
      </c>
      <c r="FG51" s="287">
        <v>76</v>
      </c>
      <c r="FH51" s="287">
        <v>155</v>
      </c>
      <c r="FI51" s="287">
        <v>130</v>
      </c>
      <c r="FJ51" s="287">
        <v>862</v>
      </c>
      <c r="FK51" s="291">
        <v>2</v>
      </c>
      <c r="FL51" s="290">
        <v>1.9002194753494028</v>
      </c>
      <c r="FM51" s="291">
        <v>2</v>
      </c>
      <c r="FN51" s="290">
        <v>1.9002194753494028</v>
      </c>
      <c r="FO51" s="297">
        <v>0</v>
      </c>
      <c r="FP51" s="293">
        <v>0</v>
      </c>
      <c r="FQ51" s="283">
        <v>0</v>
      </c>
      <c r="FR51" s="294">
        <v>0</v>
      </c>
      <c r="FS51" s="283">
        <v>0</v>
      </c>
      <c r="FT51" s="294">
        <v>0</v>
      </c>
      <c r="FU51" s="297">
        <v>0</v>
      </c>
      <c r="FV51" s="293">
        <v>0</v>
      </c>
      <c r="FW51" s="295">
        <v>1</v>
      </c>
      <c r="FX51" s="295">
        <v>0</v>
      </c>
      <c r="FY51" s="295">
        <v>0</v>
      </c>
      <c r="FZ51" s="295">
        <v>0</v>
      </c>
      <c r="GA51" s="295">
        <v>1</v>
      </c>
      <c r="GB51" s="287">
        <v>3287</v>
      </c>
      <c r="GC51" s="287">
        <v>0</v>
      </c>
      <c r="GD51" s="287">
        <v>0</v>
      </c>
      <c r="GE51" s="287">
        <v>0</v>
      </c>
      <c r="GF51" s="287">
        <v>0</v>
      </c>
      <c r="GG51" s="290">
        <v>73.807000000000002</v>
      </c>
      <c r="GH51" s="290">
        <v>363</v>
      </c>
      <c r="GI51" s="290">
        <v>18</v>
      </c>
      <c r="GJ51" s="290">
        <v>3</v>
      </c>
      <c r="GK51" s="290">
        <v>0.04</v>
      </c>
      <c r="GL51" s="290">
        <v>2.133</v>
      </c>
      <c r="GM51" s="290">
        <v>1.0860000000000001</v>
      </c>
      <c r="GN51" s="290">
        <v>0</v>
      </c>
      <c r="GO51" s="290">
        <v>1</v>
      </c>
      <c r="GP51" s="290">
        <v>1.347</v>
      </c>
      <c r="GQ51" s="290">
        <v>0</v>
      </c>
      <c r="GR51" s="290">
        <v>0.23300000000000001</v>
      </c>
      <c r="GS51" s="290">
        <v>0</v>
      </c>
      <c r="GT51" s="290">
        <v>6.1539999999999999</v>
      </c>
      <c r="GU51" s="290">
        <v>0</v>
      </c>
      <c r="GV51" s="290">
        <v>0</v>
      </c>
      <c r="GW51" s="290">
        <v>0</v>
      </c>
      <c r="GX51" s="290">
        <v>0</v>
      </c>
      <c r="GY51" s="290">
        <v>1</v>
      </c>
      <c r="GZ51" s="290">
        <v>2</v>
      </c>
      <c r="HA51" s="290">
        <v>0</v>
      </c>
      <c r="HB51" s="290">
        <v>0</v>
      </c>
      <c r="HC51" s="290">
        <v>0</v>
      </c>
      <c r="HD51" s="290">
        <v>0</v>
      </c>
      <c r="HE51" s="290">
        <v>1</v>
      </c>
      <c r="HF51" s="290">
        <v>1</v>
      </c>
      <c r="HG51" s="290">
        <v>2</v>
      </c>
      <c r="HH51" s="290">
        <v>5</v>
      </c>
      <c r="HI51" s="290">
        <v>1</v>
      </c>
      <c r="HJ51" s="134">
        <v>1.9002194753494028</v>
      </c>
      <c r="HK51" s="134">
        <v>5.7006584260482089</v>
      </c>
      <c r="HL51" s="134">
        <v>14.631689960190402</v>
      </c>
      <c r="HM51" s="146">
        <v>97.158229828028695</v>
      </c>
      <c r="HN51" s="146">
        <v>81.170979476417003</v>
      </c>
      <c r="HO51" s="368">
        <v>0</v>
      </c>
      <c r="HP51" s="368">
        <v>3.4916201117318399E-2</v>
      </c>
      <c r="HQ51" s="368">
        <v>0</v>
      </c>
      <c r="HR51" s="368">
        <v>2.2727272727272698</v>
      </c>
      <c r="HS51" s="134">
        <v>70</v>
      </c>
      <c r="HT51" s="134">
        <v>93.181818181818201</v>
      </c>
      <c r="HU51" s="134">
        <v>1.96367206676485</v>
      </c>
      <c r="HV51" s="134">
        <v>1.5363128491620099</v>
      </c>
      <c r="HW51" s="134">
        <v>3.2473247788020601</v>
      </c>
      <c r="HX51" s="134">
        <v>5.5182253313696599</v>
      </c>
      <c r="HY51" s="146">
        <v>110.99332500518931</v>
      </c>
      <c r="HZ51" s="146">
        <v>115.65128248507</v>
      </c>
      <c r="IA51" s="386">
        <v>9</v>
      </c>
      <c r="IB51" s="386">
        <v>8</v>
      </c>
      <c r="IC51" s="369">
        <v>0.23872679045092837</v>
      </c>
      <c r="ID51" s="369">
        <v>0.16618196925633569</v>
      </c>
      <c r="IE51" s="369">
        <v>2.4523160762942782</v>
      </c>
      <c r="IF51" s="369">
        <v>3.0651340996168579</v>
      </c>
      <c r="IG51" s="146">
        <v>71.389645776566752</v>
      </c>
      <c r="IH51" s="146">
        <v>79.693486590038304</v>
      </c>
      <c r="II51" s="146">
        <v>9.7347480106100797</v>
      </c>
      <c r="IJ51" s="146">
        <v>5.4216867469879517</v>
      </c>
      <c r="IK51" s="146">
        <v>9.3899105943391863</v>
      </c>
      <c r="IL51" s="146">
        <v>13.448085419734904</v>
      </c>
      <c r="IM51" s="148">
        <v>125.14415196202063</v>
      </c>
      <c r="IN51" s="137">
        <v>132.66666912482</v>
      </c>
      <c r="IO51" s="369">
        <v>0.42918454935622302</v>
      </c>
      <c r="IP51" s="369">
        <v>9.7323600973236002E-2</v>
      </c>
      <c r="IQ51" s="369">
        <v>2.1671826625386998</v>
      </c>
      <c r="IR51" s="369">
        <v>0.76923076923076905</v>
      </c>
      <c r="IS51" s="146">
        <v>67.182662538699702</v>
      </c>
      <c r="IT51" s="146">
        <v>78.461538461538495</v>
      </c>
      <c r="IU51" s="146">
        <v>19.803801348865701</v>
      </c>
      <c r="IV51" s="146">
        <v>12.6520681265207</v>
      </c>
      <c r="IW51" s="146">
        <v>11.9713685316522</v>
      </c>
      <c r="IX51" s="146">
        <v>12.652854336944801</v>
      </c>
      <c r="IY51" s="341">
        <v>0</v>
      </c>
      <c r="IZ51" s="369">
        <v>0</v>
      </c>
      <c r="JA51" s="369">
        <v>0</v>
      </c>
      <c r="JB51" s="369">
        <v>92.413793103448299</v>
      </c>
      <c r="JC51" s="369">
        <v>7.1569595261599197</v>
      </c>
      <c r="JD51" s="146">
        <v>6.0198821796759896</v>
      </c>
    </row>
    <row r="52" spans="1:264" ht="18" customHeight="1">
      <c r="A52" s="280"/>
      <c r="B52" s="281" t="s">
        <v>87</v>
      </c>
      <c r="C52" s="281" t="s">
        <v>87</v>
      </c>
      <c r="D52" s="282" t="s">
        <v>1789</v>
      </c>
      <c r="E52" s="283" t="s">
        <v>1291</v>
      </c>
      <c r="F52" s="282" t="s">
        <v>123</v>
      </c>
      <c r="G52" s="283" t="s">
        <v>4</v>
      </c>
      <c r="H52" s="284" t="s">
        <v>87</v>
      </c>
      <c r="I52" s="284" t="s">
        <v>87</v>
      </c>
      <c r="J52" s="284" t="s">
        <v>87</v>
      </c>
      <c r="K52" s="284" t="s">
        <v>87</v>
      </c>
      <c r="L52" s="284" t="s">
        <v>87</v>
      </c>
      <c r="M52" s="285">
        <v>130585</v>
      </c>
      <c r="N52" s="284" t="s">
        <v>87</v>
      </c>
      <c r="O52" s="284" t="s">
        <v>87</v>
      </c>
      <c r="P52" s="284" t="s">
        <v>87</v>
      </c>
      <c r="Q52" s="284" t="s">
        <v>87</v>
      </c>
      <c r="R52" s="286">
        <v>109.98198119749334</v>
      </c>
      <c r="S52" s="286">
        <v>99.239908550048412</v>
      </c>
      <c r="T52" s="287">
        <v>147.21296457881226</v>
      </c>
      <c r="U52" s="298" t="s">
        <v>88</v>
      </c>
      <c r="V52" s="286">
        <v>10.550458715596331</v>
      </c>
      <c r="W52" s="286">
        <v>6.4678899082568808</v>
      </c>
      <c r="X52" s="286">
        <v>17.01834862385321</v>
      </c>
      <c r="Y52" s="284" t="s">
        <v>87</v>
      </c>
      <c r="Z52" s="284" t="s">
        <v>87</v>
      </c>
      <c r="AA52" s="284" t="s">
        <v>87</v>
      </c>
      <c r="AB52" s="284" t="s">
        <v>87</v>
      </c>
      <c r="AC52" s="284" t="s">
        <v>87</v>
      </c>
      <c r="AD52" s="284" t="s">
        <v>87</v>
      </c>
      <c r="AE52" s="284" t="s">
        <v>87</v>
      </c>
      <c r="AF52" s="284" t="s">
        <v>87</v>
      </c>
      <c r="AG52" s="284" t="s">
        <v>87</v>
      </c>
      <c r="AH52" s="284" t="s">
        <v>87</v>
      </c>
      <c r="AI52" s="284" t="s">
        <v>87</v>
      </c>
      <c r="AJ52" s="284" t="s">
        <v>87</v>
      </c>
      <c r="AK52" s="284" t="s">
        <v>87</v>
      </c>
      <c r="AL52" s="284" t="s">
        <v>87</v>
      </c>
      <c r="AM52" s="284" t="s">
        <v>87</v>
      </c>
      <c r="AN52" s="284" t="s">
        <v>87</v>
      </c>
      <c r="AO52" s="284" t="s">
        <v>87</v>
      </c>
      <c r="AP52" s="284" t="s">
        <v>87</v>
      </c>
      <c r="AQ52" s="284" t="s">
        <v>87</v>
      </c>
      <c r="AR52" s="284" t="s">
        <v>87</v>
      </c>
      <c r="AS52" s="284" t="s">
        <v>87</v>
      </c>
      <c r="AT52" s="284" t="s">
        <v>87</v>
      </c>
      <c r="AU52" s="284" t="s">
        <v>87</v>
      </c>
      <c r="AV52" s="284" t="s">
        <v>87</v>
      </c>
      <c r="AW52" s="288" t="s">
        <v>87</v>
      </c>
      <c r="AX52" s="288" t="s">
        <v>87</v>
      </c>
      <c r="AY52" s="288" t="s">
        <v>87</v>
      </c>
      <c r="AZ52" s="288" t="s">
        <v>87</v>
      </c>
      <c r="BA52" s="288" t="s">
        <v>87</v>
      </c>
      <c r="BB52" s="287">
        <v>46</v>
      </c>
      <c r="BC52" s="287">
        <v>34</v>
      </c>
      <c r="BD52" s="289" t="s">
        <v>88</v>
      </c>
      <c r="BE52" s="289" t="s">
        <v>88</v>
      </c>
      <c r="BF52" s="289" t="s">
        <v>88</v>
      </c>
      <c r="BG52" s="287">
        <v>26</v>
      </c>
      <c r="BH52" s="286">
        <v>19.91040318566451</v>
      </c>
      <c r="BI52" s="287">
        <v>124</v>
      </c>
      <c r="BJ52" s="286">
        <v>94.957307500861504</v>
      </c>
      <c r="BK52" s="287">
        <v>0</v>
      </c>
      <c r="BL52" s="286">
        <v>0</v>
      </c>
      <c r="BM52" s="287">
        <v>0</v>
      </c>
      <c r="BN52" s="290">
        <v>0</v>
      </c>
      <c r="BO52" s="291">
        <v>97</v>
      </c>
      <c r="BP52" s="290">
        <v>74.281119577286816</v>
      </c>
      <c r="BQ52" s="287">
        <v>0</v>
      </c>
      <c r="BR52" s="290">
        <v>0</v>
      </c>
      <c r="BS52" s="287">
        <v>56</v>
      </c>
      <c r="BT52" s="290">
        <v>42.883945322969716</v>
      </c>
      <c r="BU52" s="287">
        <v>0</v>
      </c>
      <c r="BV52" s="290">
        <v>0</v>
      </c>
      <c r="BW52" s="287">
        <v>0</v>
      </c>
      <c r="BX52" s="290">
        <v>0</v>
      </c>
      <c r="BY52" s="292">
        <v>0</v>
      </c>
      <c r="BZ52" s="293">
        <v>0</v>
      </c>
      <c r="CA52" s="287">
        <v>178</v>
      </c>
      <c r="CB52" s="290">
        <v>136.30968334801088</v>
      </c>
      <c r="CC52" s="287">
        <v>305</v>
      </c>
      <c r="CD52" s="290">
        <v>233.56434506260291</v>
      </c>
      <c r="CE52" s="287">
        <v>49</v>
      </c>
      <c r="CF52" s="290">
        <v>37.523452157598499</v>
      </c>
      <c r="CG52" s="287">
        <v>208</v>
      </c>
      <c r="CH52" s="290">
        <v>159.28322548531608</v>
      </c>
      <c r="CI52" s="287">
        <v>721</v>
      </c>
      <c r="CJ52" s="290">
        <v>552.13079603323501</v>
      </c>
      <c r="CK52" s="287">
        <v>200</v>
      </c>
      <c r="CL52" s="290">
        <v>153.15694758203469</v>
      </c>
      <c r="CM52" s="287">
        <v>19</v>
      </c>
      <c r="CN52" s="294">
        <v>14.549910020293295</v>
      </c>
      <c r="CO52" s="287">
        <v>34</v>
      </c>
      <c r="CP52" s="290">
        <v>26.036681088945897</v>
      </c>
      <c r="CQ52" s="292">
        <v>0</v>
      </c>
      <c r="CR52" s="293">
        <v>0</v>
      </c>
      <c r="CS52" s="292">
        <v>0</v>
      </c>
      <c r="CT52" s="293">
        <v>0</v>
      </c>
      <c r="CU52" s="287">
        <v>15</v>
      </c>
      <c r="CV52" s="290">
        <v>11.486771068652603</v>
      </c>
      <c r="CW52" s="287">
        <v>26</v>
      </c>
      <c r="CX52" s="290">
        <v>19.91040318566451</v>
      </c>
      <c r="CY52" s="292">
        <v>26</v>
      </c>
      <c r="CZ52" s="293">
        <v>19.91040318566451</v>
      </c>
      <c r="DA52" s="292">
        <v>0</v>
      </c>
      <c r="DB52" s="293">
        <v>0</v>
      </c>
      <c r="DC52" s="287">
        <v>13</v>
      </c>
      <c r="DD52" s="287">
        <v>0</v>
      </c>
      <c r="DE52" s="287">
        <v>158</v>
      </c>
      <c r="DF52" s="287">
        <v>7614</v>
      </c>
      <c r="DG52" s="287">
        <v>4218</v>
      </c>
      <c r="DH52" s="287">
        <v>721</v>
      </c>
      <c r="DI52" s="287">
        <v>197</v>
      </c>
      <c r="DJ52" s="287">
        <v>34</v>
      </c>
      <c r="DK52" s="287">
        <v>1</v>
      </c>
      <c r="DL52" s="287">
        <v>96</v>
      </c>
      <c r="DM52" s="287">
        <v>0</v>
      </c>
      <c r="DN52" s="287">
        <v>0</v>
      </c>
      <c r="DO52" s="287">
        <v>0</v>
      </c>
      <c r="DP52" s="287">
        <v>1</v>
      </c>
      <c r="DQ52" s="287">
        <v>9</v>
      </c>
      <c r="DR52" s="287">
        <v>0</v>
      </c>
      <c r="DS52" s="287">
        <v>0</v>
      </c>
      <c r="DT52" s="287">
        <v>0</v>
      </c>
      <c r="DU52" s="287">
        <v>0</v>
      </c>
      <c r="DV52" s="287">
        <v>2299</v>
      </c>
      <c r="DW52" s="287">
        <v>4239</v>
      </c>
      <c r="DX52" s="287">
        <v>245</v>
      </c>
      <c r="DY52" s="287">
        <v>0</v>
      </c>
      <c r="DZ52" s="287">
        <v>0</v>
      </c>
      <c r="EA52" s="287">
        <v>8475</v>
      </c>
      <c r="EB52" s="290">
        <v>34.6902654867257</v>
      </c>
      <c r="EC52" s="287">
        <v>322</v>
      </c>
      <c r="ED52" s="287">
        <v>2829</v>
      </c>
      <c r="EE52" s="287">
        <v>888</v>
      </c>
      <c r="EF52" s="290">
        <v>31.38918345705196</v>
      </c>
      <c r="EG52" s="287">
        <v>142</v>
      </c>
      <c r="EH52" s="287">
        <v>285</v>
      </c>
      <c r="EI52" s="287">
        <v>24</v>
      </c>
      <c r="EJ52" s="287">
        <v>0</v>
      </c>
      <c r="EK52" s="287">
        <v>156</v>
      </c>
      <c r="EL52" s="287">
        <v>0</v>
      </c>
      <c r="EM52" s="287">
        <v>12</v>
      </c>
      <c r="EN52" s="287">
        <v>5</v>
      </c>
      <c r="EO52" s="287">
        <v>9</v>
      </c>
      <c r="EP52" s="287">
        <v>15</v>
      </c>
      <c r="EQ52" s="287">
        <v>11</v>
      </c>
      <c r="ER52" s="287">
        <v>0</v>
      </c>
      <c r="ES52" s="287">
        <v>2</v>
      </c>
      <c r="ET52" s="287">
        <v>0</v>
      </c>
      <c r="EU52" s="287">
        <v>0</v>
      </c>
      <c r="EV52" s="287">
        <v>1740</v>
      </c>
      <c r="EW52" s="287">
        <v>0</v>
      </c>
      <c r="EX52" s="287">
        <v>0</v>
      </c>
      <c r="EY52" s="287">
        <v>0</v>
      </c>
      <c r="EZ52" s="287">
        <v>0</v>
      </c>
      <c r="FA52" s="287">
        <v>4</v>
      </c>
      <c r="FB52" s="287">
        <v>6</v>
      </c>
      <c r="FC52" s="287">
        <v>0</v>
      </c>
      <c r="FD52" s="287">
        <v>2</v>
      </c>
      <c r="FE52" s="287">
        <v>3</v>
      </c>
      <c r="FF52" s="287">
        <v>6</v>
      </c>
      <c r="FG52" s="287">
        <v>207</v>
      </c>
      <c r="FH52" s="287">
        <v>287</v>
      </c>
      <c r="FI52" s="287">
        <v>114</v>
      </c>
      <c r="FJ52" s="287">
        <v>507</v>
      </c>
      <c r="FK52" s="291">
        <v>1</v>
      </c>
      <c r="FL52" s="290">
        <v>0.76578473791017354</v>
      </c>
      <c r="FM52" s="297">
        <v>0</v>
      </c>
      <c r="FN52" s="293">
        <v>0</v>
      </c>
      <c r="FO52" s="297">
        <v>0</v>
      </c>
      <c r="FP52" s="293">
        <v>0</v>
      </c>
      <c r="FQ52" s="283">
        <v>0</v>
      </c>
      <c r="FR52" s="294">
        <v>0</v>
      </c>
      <c r="FS52" s="283">
        <v>0</v>
      </c>
      <c r="FT52" s="294">
        <v>0</v>
      </c>
      <c r="FU52" s="291">
        <v>13</v>
      </c>
      <c r="FV52" s="290">
        <v>9.955201592832255</v>
      </c>
      <c r="FW52" s="295">
        <v>1</v>
      </c>
      <c r="FX52" s="295">
        <v>0</v>
      </c>
      <c r="FY52" s="295">
        <v>1</v>
      </c>
      <c r="FZ52" s="295">
        <v>0</v>
      </c>
      <c r="GA52" s="295">
        <v>0</v>
      </c>
      <c r="GB52" s="287">
        <v>3958</v>
      </c>
      <c r="GC52" s="287">
        <v>0</v>
      </c>
      <c r="GD52" s="287">
        <v>0</v>
      </c>
      <c r="GE52" s="287">
        <v>0</v>
      </c>
      <c r="GF52" s="287">
        <v>0</v>
      </c>
      <c r="GG52" s="290">
        <v>78.5</v>
      </c>
      <c r="GH52" s="290">
        <v>345.4</v>
      </c>
      <c r="GI52" s="290">
        <v>18</v>
      </c>
      <c r="GJ52" s="290">
        <v>4</v>
      </c>
      <c r="GK52" s="290">
        <v>0</v>
      </c>
      <c r="GL52" s="290">
        <v>0</v>
      </c>
      <c r="GM52" s="290">
        <v>1</v>
      </c>
      <c r="GN52" s="290">
        <v>0</v>
      </c>
      <c r="GO52" s="290">
        <v>0</v>
      </c>
      <c r="GP52" s="290">
        <v>2</v>
      </c>
      <c r="GQ52" s="290">
        <v>0</v>
      </c>
      <c r="GR52" s="290">
        <v>0</v>
      </c>
      <c r="GS52" s="290">
        <v>0</v>
      </c>
      <c r="GT52" s="290">
        <v>0</v>
      </c>
      <c r="GU52" s="290">
        <v>1</v>
      </c>
      <c r="GV52" s="290">
        <v>0</v>
      </c>
      <c r="GW52" s="290">
        <v>0</v>
      </c>
      <c r="GX52" s="290">
        <v>0</v>
      </c>
      <c r="GY52" s="290">
        <v>2</v>
      </c>
      <c r="GZ52" s="290">
        <v>2</v>
      </c>
      <c r="HA52" s="290">
        <v>0</v>
      </c>
      <c r="HB52" s="290">
        <v>0</v>
      </c>
      <c r="HC52" s="290">
        <v>0</v>
      </c>
      <c r="HD52" s="290">
        <v>0</v>
      </c>
      <c r="HE52" s="290">
        <v>1</v>
      </c>
      <c r="HF52" s="290">
        <v>0</v>
      </c>
      <c r="HG52" s="290">
        <v>1</v>
      </c>
      <c r="HH52" s="290">
        <v>6</v>
      </c>
      <c r="HI52" s="290">
        <v>0</v>
      </c>
      <c r="HJ52" s="134">
        <v>0</v>
      </c>
      <c r="HK52" s="134">
        <v>6.8920626411915604</v>
      </c>
      <c r="HL52" s="134">
        <v>15.392273231994489</v>
      </c>
      <c r="HM52" s="146">
        <v>94.561336309336397</v>
      </c>
      <c r="HN52" s="146">
        <v>85.639394792560296</v>
      </c>
      <c r="HO52" s="368">
        <v>0.141007563132932</v>
      </c>
      <c r="HP52" s="368">
        <v>5.1114291555918998E-2</v>
      </c>
      <c r="HQ52" s="368">
        <v>7.4829931972789101</v>
      </c>
      <c r="HR52" s="368">
        <v>4.5045045045045002</v>
      </c>
      <c r="HS52" s="134">
        <v>70.748299319727906</v>
      </c>
      <c r="HT52" s="134">
        <v>86.486486486486498</v>
      </c>
      <c r="HU52" s="134">
        <v>1.884373798231</v>
      </c>
      <c r="HV52" s="134">
        <v>1.1347372725414</v>
      </c>
      <c r="HW52" s="134">
        <v>12.679656245369699</v>
      </c>
      <c r="HX52" s="134">
        <v>17.544818539571502</v>
      </c>
      <c r="HY52" s="146">
        <v>114.94484248285102</v>
      </c>
      <c r="HZ52" s="146">
        <v>104.25339754550301</v>
      </c>
      <c r="IA52" s="386">
        <v>23</v>
      </c>
      <c r="IB52" s="386">
        <v>11</v>
      </c>
      <c r="IC52" s="369">
        <v>0.27251184834123221</v>
      </c>
      <c r="ID52" s="369">
        <v>0.10324760653275765</v>
      </c>
      <c r="IE52" s="369">
        <v>3.2303370786516856</v>
      </c>
      <c r="IF52" s="369">
        <v>2.1235521235521233</v>
      </c>
      <c r="IG52" s="146">
        <v>69.943820224719104</v>
      </c>
      <c r="IH52" s="146">
        <v>74.131274131274125</v>
      </c>
      <c r="II52" s="146">
        <v>8.4360189573459721</v>
      </c>
      <c r="IJ52" s="146">
        <v>4.8620236530880421</v>
      </c>
      <c r="IK52" s="146">
        <v>16.835827530004448</v>
      </c>
      <c r="IL52" s="146">
        <v>22.168780061215564</v>
      </c>
      <c r="IM52" s="148">
        <v>146.60786871470759</v>
      </c>
      <c r="IN52" s="137">
        <v>123.98191908405116</v>
      </c>
      <c r="IO52" s="369">
        <v>0.27656141968195402</v>
      </c>
      <c r="IP52" s="369">
        <v>0.24881248586292701</v>
      </c>
      <c r="IQ52" s="369">
        <v>3.23450134770889</v>
      </c>
      <c r="IR52" s="369">
        <v>3.2738095238095202</v>
      </c>
      <c r="IS52" s="146">
        <v>83.288409703504001</v>
      </c>
      <c r="IT52" s="146">
        <v>85.714285714285694</v>
      </c>
      <c r="IU52" s="146">
        <v>8.5503572251670903</v>
      </c>
      <c r="IV52" s="146">
        <v>7.6000904772675897</v>
      </c>
      <c r="IW52" s="146">
        <v>15.778317737682899</v>
      </c>
      <c r="IX52" s="146">
        <v>15.723020331063299</v>
      </c>
      <c r="IY52" s="341">
        <v>7</v>
      </c>
      <c r="IZ52" s="369">
        <v>0.17658930373360199</v>
      </c>
      <c r="JA52" s="369">
        <v>3.1674208144796401</v>
      </c>
      <c r="JB52" s="369">
        <v>94.570135746606297</v>
      </c>
      <c r="JC52" s="369">
        <v>5.5751765893037302</v>
      </c>
      <c r="JD52" s="146">
        <v>10.2572511295729</v>
      </c>
    </row>
    <row r="53" spans="1:264" ht="18" customHeight="1">
      <c r="A53" s="280"/>
      <c r="B53" s="281" t="s">
        <v>87</v>
      </c>
      <c r="C53" s="281" t="s">
        <v>87</v>
      </c>
      <c r="D53" s="282" t="s">
        <v>1790</v>
      </c>
      <c r="E53" s="283" t="s">
        <v>1292</v>
      </c>
      <c r="F53" s="282" t="s">
        <v>123</v>
      </c>
      <c r="G53" s="283" t="s">
        <v>4</v>
      </c>
      <c r="H53" s="284" t="s">
        <v>87</v>
      </c>
      <c r="I53" s="284" t="s">
        <v>87</v>
      </c>
      <c r="J53" s="284" t="s">
        <v>87</v>
      </c>
      <c r="K53" s="284" t="s">
        <v>87</v>
      </c>
      <c r="L53" s="284" t="s">
        <v>87</v>
      </c>
      <c r="M53" s="285">
        <v>92197</v>
      </c>
      <c r="N53" s="284" t="s">
        <v>87</v>
      </c>
      <c r="O53" s="284" t="s">
        <v>87</v>
      </c>
      <c r="P53" s="284" t="s">
        <v>87</v>
      </c>
      <c r="Q53" s="284" t="s">
        <v>87</v>
      </c>
      <c r="R53" s="286">
        <v>104.86999999999999</v>
      </c>
      <c r="S53" s="286">
        <v>100.37200000000001</v>
      </c>
      <c r="T53" s="292">
        <v>51.593115285591693</v>
      </c>
      <c r="U53" s="292">
        <v>2.9983262264377117</v>
      </c>
      <c r="V53" s="286">
        <v>13.460275771503611</v>
      </c>
      <c r="W53" s="286">
        <v>8.470124753775444</v>
      </c>
      <c r="X53" s="286">
        <v>21.930400525279055</v>
      </c>
      <c r="Y53" s="284" t="s">
        <v>87</v>
      </c>
      <c r="Z53" s="284" t="s">
        <v>87</v>
      </c>
      <c r="AA53" s="284" t="s">
        <v>87</v>
      </c>
      <c r="AB53" s="284" t="s">
        <v>87</v>
      </c>
      <c r="AC53" s="284" t="s">
        <v>87</v>
      </c>
      <c r="AD53" s="284" t="s">
        <v>87</v>
      </c>
      <c r="AE53" s="284" t="s">
        <v>87</v>
      </c>
      <c r="AF53" s="284" t="s">
        <v>87</v>
      </c>
      <c r="AG53" s="284" t="s">
        <v>87</v>
      </c>
      <c r="AH53" s="284" t="s">
        <v>87</v>
      </c>
      <c r="AI53" s="284" t="s">
        <v>87</v>
      </c>
      <c r="AJ53" s="284" t="s">
        <v>87</v>
      </c>
      <c r="AK53" s="284" t="s">
        <v>87</v>
      </c>
      <c r="AL53" s="284" t="s">
        <v>87</v>
      </c>
      <c r="AM53" s="284" t="s">
        <v>87</v>
      </c>
      <c r="AN53" s="284" t="s">
        <v>87</v>
      </c>
      <c r="AO53" s="284" t="s">
        <v>87</v>
      </c>
      <c r="AP53" s="284" t="s">
        <v>87</v>
      </c>
      <c r="AQ53" s="284" t="s">
        <v>87</v>
      </c>
      <c r="AR53" s="284" t="s">
        <v>87</v>
      </c>
      <c r="AS53" s="284" t="s">
        <v>87</v>
      </c>
      <c r="AT53" s="284" t="s">
        <v>87</v>
      </c>
      <c r="AU53" s="284" t="s">
        <v>87</v>
      </c>
      <c r="AV53" s="284" t="s">
        <v>87</v>
      </c>
      <c r="AW53" s="288" t="s">
        <v>87</v>
      </c>
      <c r="AX53" s="288" t="s">
        <v>87</v>
      </c>
      <c r="AY53" s="288" t="s">
        <v>87</v>
      </c>
      <c r="AZ53" s="288" t="s">
        <v>87</v>
      </c>
      <c r="BA53" s="288" t="s">
        <v>87</v>
      </c>
      <c r="BB53" s="287">
        <v>24</v>
      </c>
      <c r="BC53" s="287">
        <v>32</v>
      </c>
      <c r="BD53" s="289" t="s">
        <v>88</v>
      </c>
      <c r="BE53" s="289" t="s">
        <v>88</v>
      </c>
      <c r="BF53" s="289" t="s">
        <v>88</v>
      </c>
      <c r="BG53" s="287">
        <v>36</v>
      </c>
      <c r="BH53" s="286">
        <v>39.046823649359524</v>
      </c>
      <c r="BI53" s="287">
        <v>118</v>
      </c>
      <c r="BJ53" s="286">
        <v>127.98681085067845</v>
      </c>
      <c r="BK53" s="287">
        <v>0</v>
      </c>
      <c r="BL53" s="286">
        <v>0</v>
      </c>
      <c r="BM53" s="287">
        <v>0</v>
      </c>
      <c r="BN53" s="290">
        <v>0</v>
      </c>
      <c r="BO53" s="291">
        <v>56</v>
      </c>
      <c r="BP53" s="290">
        <v>60.739503454559255</v>
      </c>
      <c r="BQ53" s="287">
        <v>0</v>
      </c>
      <c r="BR53" s="290">
        <v>0</v>
      </c>
      <c r="BS53" s="287">
        <v>12</v>
      </c>
      <c r="BT53" s="290">
        <v>13.015607883119841</v>
      </c>
      <c r="BU53" s="287">
        <v>0</v>
      </c>
      <c r="BV53" s="290">
        <v>0</v>
      </c>
      <c r="BW53" s="287">
        <v>0</v>
      </c>
      <c r="BX53" s="290">
        <v>0</v>
      </c>
      <c r="BY53" s="292">
        <v>0</v>
      </c>
      <c r="BZ53" s="293">
        <v>0</v>
      </c>
      <c r="CA53" s="287">
        <v>156</v>
      </c>
      <c r="CB53" s="290">
        <v>169.20290248055792</v>
      </c>
      <c r="CC53" s="292">
        <v>0</v>
      </c>
      <c r="CD53" s="293">
        <v>0</v>
      </c>
      <c r="CE53" s="287">
        <v>20</v>
      </c>
      <c r="CF53" s="290">
        <v>21.692679805199734</v>
      </c>
      <c r="CG53" s="287">
        <v>259</v>
      </c>
      <c r="CH53" s="290">
        <v>280.9202034773366</v>
      </c>
      <c r="CI53" s="287">
        <v>506</v>
      </c>
      <c r="CJ53" s="290">
        <v>548.82479907155334</v>
      </c>
      <c r="CK53" s="287">
        <v>106</v>
      </c>
      <c r="CL53" s="290">
        <v>114.9712029675586</v>
      </c>
      <c r="CM53" s="287">
        <v>0</v>
      </c>
      <c r="CN53" s="294">
        <v>0</v>
      </c>
      <c r="CO53" s="287">
        <v>33</v>
      </c>
      <c r="CP53" s="290">
        <v>35.79292167857956</v>
      </c>
      <c r="CQ53" s="287">
        <v>0</v>
      </c>
      <c r="CR53" s="290">
        <v>0</v>
      </c>
      <c r="CS53" s="292">
        <v>14</v>
      </c>
      <c r="CT53" s="293">
        <v>15.184875863639814</v>
      </c>
      <c r="CU53" s="287">
        <v>33</v>
      </c>
      <c r="CV53" s="290">
        <v>35.79292167857956</v>
      </c>
      <c r="CW53" s="287">
        <v>36</v>
      </c>
      <c r="CX53" s="290">
        <v>39.046823649359524</v>
      </c>
      <c r="CY53" s="287">
        <v>36</v>
      </c>
      <c r="CZ53" s="290">
        <v>39.046823649359524</v>
      </c>
      <c r="DA53" s="292">
        <v>0</v>
      </c>
      <c r="DB53" s="293">
        <v>0</v>
      </c>
      <c r="DC53" s="287">
        <v>0</v>
      </c>
      <c r="DD53" s="287">
        <v>0</v>
      </c>
      <c r="DE53" s="287">
        <v>102</v>
      </c>
      <c r="DF53" s="287">
        <v>6950</v>
      </c>
      <c r="DG53" s="287">
        <v>0</v>
      </c>
      <c r="DH53" s="287">
        <v>653</v>
      </c>
      <c r="DI53" s="287">
        <v>260</v>
      </c>
      <c r="DJ53" s="287">
        <v>87</v>
      </c>
      <c r="DK53" s="287">
        <v>22</v>
      </c>
      <c r="DL53" s="287">
        <v>0</v>
      </c>
      <c r="DM53" s="287">
        <v>0</v>
      </c>
      <c r="DN53" s="287">
        <v>0</v>
      </c>
      <c r="DO53" s="287">
        <v>2</v>
      </c>
      <c r="DP53" s="287">
        <v>10</v>
      </c>
      <c r="DQ53" s="287">
        <v>2</v>
      </c>
      <c r="DR53" s="287">
        <v>0</v>
      </c>
      <c r="DS53" s="287">
        <v>39</v>
      </c>
      <c r="DT53" s="287">
        <v>0</v>
      </c>
      <c r="DU53" s="287">
        <v>0</v>
      </c>
      <c r="DV53" s="287">
        <v>2126</v>
      </c>
      <c r="DW53" s="287">
        <v>5281</v>
      </c>
      <c r="DX53" s="287">
        <v>292</v>
      </c>
      <c r="DY53" s="287">
        <v>0</v>
      </c>
      <c r="DZ53" s="287">
        <v>0</v>
      </c>
      <c r="EA53" s="287">
        <v>8388</v>
      </c>
      <c r="EB53" s="290">
        <v>18.550309966619</v>
      </c>
      <c r="EC53" s="287">
        <v>256</v>
      </c>
      <c r="ED53" s="287">
        <v>2857</v>
      </c>
      <c r="EE53" s="287">
        <v>407</v>
      </c>
      <c r="EF53" s="290">
        <v>14.245712285614282</v>
      </c>
      <c r="EG53" s="287">
        <v>67</v>
      </c>
      <c r="EH53" s="287">
        <v>53</v>
      </c>
      <c r="EI53" s="287">
        <v>27</v>
      </c>
      <c r="EJ53" s="287">
        <v>18</v>
      </c>
      <c r="EK53" s="287">
        <v>205</v>
      </c>
      <c r="EL53" s="287">
        <v>0</v>
      </c>
      <c r="EM53" s="287">
        <v>8</v>
      </c>
      <c r="EN53" s="287">
        <v>21</v>
      </c>
      <c r="EO53" s="287">
        <v>1</v>
      </c>
      <c r="EP53" s="287">
        <v>10</v>
      </c>
      <c r="EQ53" s="287">
        <v>26</v>
      </c>
      <c r="ER53" s="287">
        <v>0</v>
      </c>
      <c r="ES53" s="287">
        <v>0</v>
      </c>
      <c r="ET53" s="287">
        <v>0</v>
      </c>
      <c r="EU53" s="287">
        <v>0</v>
      </c>
      <c r="EV53" s="287">
        <v>1531</v>
      </c>
      <c r="EW53" s="287">
        <v>0</v>
      </c>
      <c r="EX53" s="287">
        <v>0</v>
      </c>
      <c r="EY53" s="287">
        <v>0</v>
      </c>
      <c r="EZ53" s="287">
        <v>0</v>
      </c>
      <c r="FA53" s="287">
        <v>7</v>
      </c>
      <c r="FB53" s="287">
        <v>1</v>
      </c>
      <c r="FC53" s="287">
        <v>1</v>
      </c>
      <c r="FD53" s="287">
        <v>0</v>
      </c>
      <c r="FE53" s="287">
        <v>0</v>
      </c>
      <c r="FF53" s="287">
        <v>21</v>
      </c>
      <c r="FG53" s="287">
        <v>122</v>
      </c>
      <c r="FH53" s="287">
        <v>153</v>
      </c>
      <c r="FI53" s="287">
        <v>99</v>
      </c>
      <c r="FJ53" s="287">
        <v>2232</v>
      </c>
      <c r="FK53" s="291">
        <v>1</v>
      </c>
      <c r="FL53" s="290">
        <v>1.0846339902599866</v>
      </c>
      <c r="FM53" s="291">
        <v>3</v>
      </c>
      <c r="FN53" s="290">
        <v>3.2539019707799604</v>
      </c>
      <c r="FO53" s="297">
        <v>0</v>
      </c>
      <c r="FP53" s="293">
        <v>0</v>
      </c>
      <c r="FQ53" s="283">
        <v>0</v>
      </c>
      <c r="FR53" s="294">
        <v>0</v>
      </c>
      <c r="FS53" s="283">
        <v>0</v>
      </c>
      <c r="FT53" s="294">
        <v>0</v>
      </c>
      <c r="FU53" s="297">
        <v>0</v>
      </c>
      <c r="FV53" s="293">
        <v>0</v>
      </c>
      <c r="FW53" s="295">
        <v>1</v>
      </c>
      <c r="FX53" s="295">
        <v>0</v>
      </c>
      <c r="FY53" s="295">
        <v>1</v>
      </c>
      <c r="FZ53" s="295">
        <v>0</v>
      </c>
      <c r="GA53" s="295">
        <v>0</v>
      </c>
      <c r="GB53" s="287">
        <v>5630</v>
      </c>
      <c r="GC53" s="287">
        <v>0</v>
      </c>
      <c r="GD53" s="287">
        <v>0</v>
      </c>
      <c r="GE53" s="287">
        <v>0</v>
      </c>
      <c r="GF53" s="287">
        <v>0</v>
      </c>
      <c r="GG53" s="290">
        <v>69</v>
      </c>
      <c r="GH53" s="290">
        <v>403.5</v>
      </c>
      <c r="GI53" s="290">
        <v>20.399999999999999</v>
      </c>
      <c r="GJ53" s="290">
        <v>0.23</v>
      </c>
      <c r="GK53" s="290">
        <v>0.35</v>
      </c>
      <c r="GL53" s="290">
        <v>2</v>
      </c>
      <c r="GM53" s="290">
        <v>1</v>
      </c>
      <c r="GN53" s="290">
        <v>0</v>
      </c>
      <c r="GO53" s="290">
        <v>0</v>
      </c>
      <c r="GP53" s="290">
        <v>3</v>
      </c>
      <c r="GQ53" s="290">
        <v>1</v>
      </c>
      <c r="GR53" s="290">
        <v>0</v>
      </c>
      <c r="GS53" s="290">
        <v>0</v>
      </c>
      <c r="GT53" s="290">
        <v>0</v>
      </c>
      <c r="GU53" s="290">
        <v>0</v>
      </c>
      <c r="GV53" s="290">
        <v>0</v>
      </c>
      <c r="GW53" s="290">
        <v>0</v>
      </c>
      <c r="GX53" s="290">
        <v>1</v>
      </c>
      <c r="GY53" s="290">
        <v>1</v>
      </c>
      <c r="GZ53" s="290">
        <v>2</v>
      </c>
      <c r="HA53" s="290">
        <v>0</v>
      </c>
      <c r="HB53" s="290">
        <v>0</v>
      </c>
      <c r="HC53" s="290">
        <v>0</v>
      </c>
      <c r="HD53" s="290">
        <v>0</v>
      </c>
      <c r="HE53" s="290">
        <v>0</v>
      </c>
      <c r="HF53" s="290">
        <v>0</v>
      </c>
      <c r="HG53" s="290">
        <v>1</v>
      </c>
      <c r="HH53" s="290">
        <v>5</v>
      </c>
      <c r="HI53" s="290">
        <v>0</v>
      </c>
      <c r="HJ53" s="134">
        <v>1.0846339902599866</v>
      </c>
      <c r="HK53" s="134">
        <v>11.930973892859855</v>
      </c>
      <c r="HL53" s="134">
        <v>25.922752367213679</v>
      </c>
      <c r="HM53" s="146">
        <v>105.97199999999999</v>
      </c>
      <c r="HN53" s="146">
        <v>83.87</v>
      </c>
      <c r="HO53" s="368">
        <v>4.8677592081778402E-2</v>
      </c>
      <c r="HP53" s="368">
        <v>2.4891101431238301E-2</v>
      </c>
      <c r="HQ53" s="368">
        <v>6.12244897959184</v>
      </c>
      <c r="HR53" s="368">
        <v>4.3478260869565197</v>
      </c>
      <c r="HS53" s="134">
        <v>89.7959183673469</v>
      </c>
      <c r="HT53" s="134">
        <v>95.652173913043498</v>
      </c>
      <c r="HU53" s="134">
        <v>0.795067337335713</v>
      </c>
      <c r="HV53" s="134">
        <v>0.57249533291848198</v>
      </c>
      <c r="HW53" s="134">
        <v>14.217909503216999</v>
      </c>
      <c r="HX53" s="134">
        <v>22.259033026193201</v>
      </c>
      <c r="HY53" s="146">
        <v>101.274</v>
      </c>
      <c r="HZ53" s="146">
        <v>93.896000000000001</v>
      </c>
      <c r="IA53" s="386">
        <v>16</v>
      </c>
      <c r="IB53" s="386">
        <v>13</v>
      </c>
      <c r="IC53" s="369">
        <v>0.26556016597510373</v>
      </c>
      <c r="ID53" s="369">
        <v>0.15809315335035876</v>
      </c>
      <c r="IE53" s="369">
        <v>3.3898305084745761</v>
      </c>
      <c r="IF53" s="369">
        <v>2.869757174392936</v>
      </c>
      <c r="IG53" s="146">
        <v>71.186440677966104</v>
      </c>
      <c r="IH53" s="146">
        <v>81.456953642384107</v>
      </c>
      <c r="II53" s="146">
        <v>7.8340248962655599</v>
      </c>
      <c r="IJ53" s="146">
        <v>5.5089383436701933</v>
      </c>
      <c r="IK53" s="146">
        <v>14.729458917835672</v>
      </c>
      <c r="IL53" s="146">
        <v>23.408220312661765</v>
      </c>
      <c r="IM53" s="148">
        <v>127.07399999999997</v>
      </c>
      <c r="IN53" s="137">
        <v>122.736</v>
      </c>
      <c r="IO53" s="369">
        <v>0.14876524843796499</v>
      </c>
      <c r="IP53" s="369">
        <v>2.6954177897574101E-2</v>
      </c>
      <c r="IQ53" s="369">
        <v>3.7313432835820901</v>
      </c>
      <c r="IR53" s="369">
        <v>1.16279069767442</v>
      </c>
      <c r="IS53" s="146">
        <v>80.597014925373102</v>
      </c>
      <c r="IT53" s="146">
        <v>88.3720930232558</v>
      </c>
      <c r="IU53" s="146">
        <v>3.9869086581374602</v>
      </c>
      <c r="IV53" s="146">
        <v>2.3180592991913702</v>
      </c>
      <c r="IW53" s="146">
        <v>21.158820486290701</v>
      </c>
      <c r="IX53" s="146">
        <v>21.795054007959099</v>
      </c>
      <c r="IY53" s="341">
        <v>13</v>
      </c>
      <c r="IZ53" s="369">
        <v>0.31085604973696801</v>
      </c>
      <c r="JA53" s="369">
        <v>8.1761006289308202</v>
      </c>
      <c r="JB53" s="369">
        <v>94.968553459119505</v>
      </c>
      <c r="JC53" s="369">
        <v>3.8020086083213802</v>
      </c>
      <c r="JD53" s="146">
        <v>14.8203747799979</v>
      </c>
    </row>
    <row r="54" spans="1:264" ht="18" customHeight="1">
      <c r="A54" s="280"/>
      <c r="B54" s="281" t="s">
        <v>87</v>
      </c>
      <c r="C54" s="281" t="s">
        <v>87</v>
      </c>
      <c r="D54" s="282" t="s">
        <v>1791</v>
      </c>
      <c r="E54" s="283" t="s">
        <v>1293</v>
      </c>
      <c r="F54" s="282" t="s">
        <v>123</v>
      </c>
      <c r="G54" s="283" t="s">
        <v>4</v>
      </c>
      <c r="H54" s="284" t="s">
        <v>87</v>
      </c>
      <c r="I54" s="284" t="s">
        <v>87</v>
      </c>
      <c r="J54" s="284" t="s">
        <v>87</v>
      </c>
      <c r="K54" s="284" t="s">
        <v>87</v>
      </c>
      <c r="L54" s="284" t="s">
        <v>87</v>
      </c>
      <c r="M54" s="285">
        <v>64542</v>
      </c>
      <c r="N54" s="284" t="s">
        <v>87</v>
      </c>
      <c r="O54" s="284" t="s">
        <v>87</v>
      </c>
      <c r="P54" s="284" t="s">
        <v>87</v>
      </c>
      <c r="Q54" s="284" t="s">
        <v>87</v>
      </c>
      <c r="R54" s="286">
        <v>107.49388493421235</v>
      </c>
      <c r="S54" s="286">
        <v>104.67024986815569</v>
      </c>
      <c r="T54" s="287">
        <v>57.932768772304826</v>
      </c>
      <c r="U54" s="287">
        <v>26.771216505387656</v>
      </c>
      <c r="V54" s="286">
        <v>10.876897133220909</v>
      </c>
      <c r="W54" s="286">
        <v>9.1905564924114671</v>
      </c>
      <c r="X54" s="286">
        <v>20.067453625632378</v>
      </c>
      <c r="Y54" s="284" t="s">
        <v>87</v>
      </c>
      <c r="Z54" s="284" t="s">
        <v>87</v>
      </c>
      <c r="AA54" s="284" t="s">
        <v>87</v>
      </c>
      <c r="AB54" s="284" t="s">
        <v>87</v>
      </c>
      <c r="AC54" s="284" t="s">
        <v>87</v>
      </c>
      <c r="AD54" s="284" t="s">
        <v>87</v>
      </c>
      <c r="AE54" s="284" t="s">
        <v>87</v>
      </c>
      <c r="AF54" s="284" t="s">
        <v>87</v>
      </c>
      <c r="AG54" s="284" t="s">
        <v>87</v>
      </c>
      <c r="AH54" s="284" t="s">
        <v>87</v>
      </c>
      <c r="AI54" s="284" t="s">
        <v>87</v>
      </c>
      <c r="AJ54" s="284" t="s">
        <v>87</v>
      </c>
      <c r="AK54" s="284" t="s">
        <v>87</v>
      </c>
      <c r="AL54" s="284" t="s">
        <v>87</v>
      </c>
      <c r="AM54" s="284" t="s">
        <v>87</v>
      </c>
      <c r="AN54" s="284" t="s">
        <v>87</v>
      </c>
      <c r="AO54" s="284" t="s">
        <v>87</v>
      </c>
      <c r="AP54" s="284" t="s">
        <v>87</v>
      </c>
      <c r="AQ54" s="284" t="s">
        <v>87</v>
      </c>
      <c r="AR54" s="284" t="s">
        <v>87</v>
      </c>
      <c r="AS54" s="284" t="s">
        <v>87</v>
      </c>
      <c r="AT54" s="284" t="s">
        <v>87</v>
      </c>
      <c r="AU54" s="284" t="s">
        <v>87</v>
      </c>
      <c r="AV54" s="284" t="s">
        <v>87</v>
      </c>
      <c r="AW54" s="288" t="s">
        <v>87</v>
      </c>
      <c r="AX54" s="288" t="s">
        <v>87</v>
      </c>
      <c r="AY54" s="288" t="s">
        <v>87</v>
      </c>
      <c r="AZ54" s="288" t="s">
        <v>87</v>
      </c>
      <c r="BA54" s="288" t="s">
        <v>87</v>
      </c>
      <c r="BB54" s="287">
        <v>16</v>
      </c>
      <c r="BC54" s="287">
        <v>8</v>
      </c>
      <c r="BD54" s="289" t="s">
        <v>88</v>
      </c>
      <c r="BE54" s="289" t="s">
        <v>88</v>
      </c>
      <c r="BF54" s="289" t="s">
        <v>88</v>
      </c>
      <c r="BG54" s="287">
        <v>0</v>
      </c>
      <c r="BH54" s="286">
        <v>0</v>
      </c>
      <c r="BI54" s="287">
        <v>45</v>
      </c>
      <c r="BJ54" s="286">
        <v>69.722041461373991</v>
      </c>
      <c r="BK54" s="287">
        <v>0</v>
      </c>
      <c r="BL54" s="286">
        <v>0</v>
      </c>
      <c r="BM54" s="287">
        <v>0</v>
      </c>
      <c r="BN54" s="290">
        <v>0</v>
      </c>
      <c r="BO54" s="291">
        <v>0</v>
      </c>
      <c r="BP54" s="290">
        <v>0</v>
      </c>
      <c r="BQ54" s="287">
        <v>0</v>
      </c>
      <c r="BR54" s="290">
        <v>0</v>
      </c>
      <c r="BS54" s="287">
        <v>0</v>
      </c>
      <c r="BT54" s="290">
        <v>0</v>
      </c>
      <c r="BU54" s="287">
        <v>0</v>
      </c>
      <c r="BV54" s="290">
        <v>0</v>
      </c>
      <c r="BW54" s="287">
        <v>11</v>
      </c>
      <c r="BX54" s="290">
        <v>17.043165690558087</v>
      </c>
      <c r="BY54" s="292">
        <v>0</v>
      </c>
      <c r="BZ54" s="293">
        <v>0</v>
      </c>
      <c r="CA54" s="287">
        <v>47</v>
      </c>
      <c r="CB54" s="290">
        <v>72.820798859657273</v>
      </c>
      <c r="CC54" s="292">
        <v>0</v>
      </c>
      <c r="CD54" s="293">
        <v>0</v>
      </c>
      <c r="CE54" s="287">
        <v>8</v>
      </c>
      <c r="CF54" s="290">
        <v>12.395029593133152</v>
      </c>
      <c r="CG54" s="287">
        <v>90</v>
      </c>
      <c r="CH54" s="290">
        <v>139.44408292274798</v>
      </c>
      <c r="CI54" s="287">
        <v>250</v>
      </c>
      <c r="CJ54" s="290">
        <v>387.34467478541109</v>
      </c>
      <c r="CK54" s="287">
        <v>70</v>
      </c>
      <c r="CL54" s="290">
        <v>108.45650893991508</v>
      </c>
      <c r="CM54" s="287">
        <v>15</v>
      </c>
      <c r="CN54" s="294">
        <v>23.240680487124664</v>
      </c>
      <c r="CO54" s="287">
        <v>10</v>
      </c>
      <c r="CP54" s="290">
        <v>15.493786991416442</v>
      </c>
      <c r="CQ54" s="292">
        <v>0</v>
      </c>
      <c r="CR54" s="293">
        <v>0</v>
      </c>
      <c r="CS54" s="292">
        <v>0</v>
      </c>
      <c r="CT54" s="293">
        <v>0</v>
      </c>
      <c r="CU54" s="292">
        <v>0</v>
      </c>
      <c r="CV54" s="293">
        <v>0</v>
      </c>
      <c r="CW54" s="292">
        <v>0</v>
      </c>
      <c r="CX54" s="293">
        <v>0</v>
      </c>
      <c r="CY54" s="292">
        <v>0</v>
      </c>
      <c r="CZ54" s="293">
        <v>0</v>
      </c>
      <c r="DA54" s="292">
        <v>0</v>
      </c>
      <c r="DB54" s="293">
        <v>0</v>
      </c>
      <c r="DC54" s="287">
        <v>0</v>
      </c>
      <c r="DD54" s="287">
        <v>0</v>
      </c>
      <c r="DE54" s="287">
        <v>0</v>
      </c>
      <c r="DF54" s="287">
        <v>3760</v>
      </c>
      <c r="DG54" s="287">
        <v>0</v>
      </c>
      <c r="DH54" s="287">
        <v>179</v>
      </c>
      <c r="DI54" s="287">
        <v>42</v>
      </c>
      <c r="DJ54" s="287">
        <v>0</v>
      </c>
      <c r="DK54" s="287">
        <v>0</v>
      </c>
      <c r="DL54" s="287">
        <v>20</v>
      </c>
      <c r="DM54" s="287">
        <v>0</v>
      </c>
      <c r="DN54" s="287">
        <v>0</v>
      </c>
      <c r="DO54" s="287">
        <v>0</v>
      </c>
      <c r="DP54" s="287">
        <v>27</v>
      </c>
      <c r="DQ54" s="287">
        <v>0</v>
      </c>
      <c r="DR54" s="287">
        <v>0</v>
      </c>
      <c r="DS54" s="287">
        <v>0</v>
      </c>
      <c r="DT54" s="287">
        <v>0</v>
      </c>
      <c r="DU54" s="287">
        <v>0</v>
      </c>
      <c r="DV54" s="287">
        <v>632</v>
      </c>
      <c r="DW54" s="287">
        <v>1434</v>
      </c>
      <c r="DX54" s="287">
        <v>0</v>
      </c>
      <c r="DY54" s="287">
        <v>0</v>
      </c>
      <c r="DZ54" s="287">
        <v>0</v>
      </c>
      <c r="EA54" s="287">
        <v>3859</v>
      </c>
      <c r="EB54" s="290">
        <v>9.8211972013475002</v>
      </c>
      <c r="EC54" s="287">
        <v>88</v>
      </c>
      <c r="ED54" s="287">
        <v>1103</v>
      </c>
      <c r="EE54" s="287">
        <v>101</v>
      </c>
      <c r="EF54" s="290">
        <v>9.1568449682683593</v>
      </c>
      <c r="EG54" s="287">
        <v>24</v>
      </c>
      <c r="EH54" s="287">
        <v>18</v>
      </c>
      <c r="EI54" s="287">
        <v>3</v>
      </c>
      <c r="EJ54" s="287">
        <v>0</v>
      </c>
      <c r="EK54" s="287">
        <v>38</v>
      </c>
      <c r="EL54" s="287">
        <v>0</v>
      </c>
      <c r="EM54" s="287">
        <v>2</v>
      </c>
      <c r="EN54" s="287">
        <v>3</v>
      </c>
      <c r="EO54" s="287">
        <v>2</v>
      </c>
      <c r="EP54" s="287">
        <v>7</v>
      </c>
      <c r="EQ54" s="287">
        <v>0</v>
      </c>
      <c r="ER54" s="287">
        <v>0</v>
      </c>
      <c r="ES54" s="287">
        <v>0</v>
      </c>
      <c r="ET54" s="287">
        <v>0</v>
      </c>
      <c r="EU54" s="287">
        <v>0</v>
      </c>
      <c r="EV54" s="287">
        <v>0</v>
      </c>
      <c r="EW54" s="287">
        <v>0</v>
      </c>
      <c r="EX54" s="287">
        <v>0</v>
      </c>
      <c r="EY54" s="287">
        <v>0</v>
      </c>
      <c r="EZ54" s="287">
        <v>0</v>
      </c>
      <c r="FA54" s="287">
        <v>0</v>
      </c>
      <c r="FB54" s="287">
        <v>0</v>
      </c>
      <c r="FC54" s="287">
        <v>0</v>
      </c>
      <c r="FD54" s="287">
        <v>0</v>
      </c>
      <c r="FE54" s="287">
        <v>0</v>
      </c>
      <c r="FF54" s="287">
        <v>0</v>
      </c>
      <c r="FG54" s="287">
        <v>28</v>
      </c>
      <c r="FH54" s="287">
        <v>46</v>
      </c>
      <c r="FI54" s="287">
        <v>166</v>
      </c>
      <c r="FJ54" s="287">
        <v>607</v>
      </c>
      <c r="FK54" s="297">
        <v>0</v>
      </c>
      <c r="FL54" s="293">
        <v>0</v>
      </c>
      <c r="FM54" s="291">
        <v>1</v>
      </c>
      <c r="FN54" s="290">
        <v>1.5493786991416441</v>
      </c>
      <c r="FO54" s="297">
        <v>0</v>
      </c>
      <c r="FP54" s="293">
        <v>0</v>
      </c>
      <c r="FQ54" s="283">
        <v>0</v>
      </c>
      <c r="FR54" s="294">
        <v>0</v>
      </c>
      <c r="FS54" s="283">
        <v>0</v>
      </c>
      <c r="FT54" s="294">
        <v>0</v>
      </c>
      <c r="FU54" s="297">
        <v>0</v>
      </c>
      <c r="FV54" s="293">
        <v>0</v>
      </c>
      <c r="FW54" s="295">
        <v>1</v>
      </c>
      <c r="FX54" s="295">
        <v>0</v>
      </c>
      <c r="FY54" s="295">
        <v>0</v>
      </c>
      <c r="FZ54" s="295">
        <v>0</v>
      </c>
      <c r="GA54" s="295">
        <v>1</v>
      </c>
      <c r="GB54" s="287">
        <v>0</v>
      </c>
      <c r="GC54" s="287">
        <v>0</v>
      </c>
      <c r="GD54" s="287">
        <v>0</v>
      </c>
      <c r="GE54" s="287">
        <v>0</v>
      </c>
      <c r="GF54" s="287">
        <v>0</v>
      </c>
      <c r="GG54" s="290">
        <v>34.299999999999997</v>
      </c>
      <c r="GH54" s="290">
        <v>186.7</v>
      </c>
      <c r="GI54" s="290">
        <v>10</v>
      </c>
      <c r="GJ54" s="290">
        <v>2</v>
      </c>
      <c r="GK54" s="290">
        <v>0</v>
      </c>
      <c r="GL54" s="290">
        <v>0.8</v>
      </c>
      <c r="GM54" s="290">
        <v>1</v>
      </c>
      <c r="GN54" s="290">
        <v>1</v>
      </c>
      <c r="GO54" s="290">
        <v>0</v>
      </c>
      <c r="GP54" s="290">
        <v>0.8</v>
      </c>
      <c r="GQ54" s="290">
        <v>0</v>
      </c>
      <c r="GR54" s="290">
        <v>0</v>
      </c>
      <c r="GS54" s="290">
        <v>0</v>
      </c>
      <c r="GT54" s="290">
        <v>1</v>
      </c>
      <c r="GU54" s="290">
        <v>0</v>
      </c>
      <c r="GV54" s="290">
        <v>0</v>
      </c>
      <c r="GW54" s="290">
        <v>0</v>
      </c>
      <c r="GX54" s="290">
        <v>0</v>
      </c>
      <c r="GY54" s="290">
        <v>1</v>
      </c>
      <c r="GZ54" s="290">
        <v>0</v>
      </c>
      <c r="HA54" s="290">
        <v>1</v>
      </c>
      <c r="HB54" s="290">
        <v>0</v>
      </c>
      <c r="HC54" s="290">
        <v>0</v>
      </c>
      <c r="HD54" s="290">
        <v>0</v>
      </c>
      <c r="HE54" s="290">
        <v>1</v>
      </c>
      <c r="HF54" s="290">
        <v>0</v>
      </c>
      <c r="HG54" s="290">
        <v>0</v>
      </c>
      <c r="HH54" s="290">
        <v>5</v>
      </c>
      <c r="HI54" s="290">
        <v>0</v>
      </c>
      <c r="HJ54" s="134">
        <v>0</v>
      </c>
      <c r="HK54" s="134">
        <v>3.0987573982832881</v>
      </c>
      <c r="HL54" s="134">
        <v>14.719097641845622</v>
      </c>
      <c r="HM54" s="146">
        <v>93.420183400659198</v>
      </c>
      <c r="HN54" s="146">
        <v>91.476678700948099</v>
      </c>
      <c r="HO54" s="368">
        <v>4.1271151465125902E-2</v>
      </c>
      <c r="HP54" s="369">
        <v>4.0176777822418602E-2</v>
      </c>
      <c r="HQ54" s="368">
        <v>4.3478260869565197</v>
      </c>
      <c r="HR54" s="369">
        <v>3.8461538461538498</v>
      </c>
      <c r="HS54" s="134">
        <v>73.913043478260903</v>
      </c>
      <c r="HT54" s="134">
        <v>88.461538461538495</v>
      </c>
      <c r="HU54" s="134">
        <v>0.94923648369789504</v>
      </c>
      <c r="HV54" s="134">
        <v>1.0445962233828801</v>
      </c>
      <c r="HW54" s="134">
        <v>11.3571428571429</v>
      </c>
      <c r="HX54" s="134">
        <v>13.437299722281599</v>
      </c>
      <c r="HY54" s="146">
        <v>121.96759308938947</v>
      </c>
      <c r="HZ54" s="146">
        <v>123.996205648143</v>
      </c>
      <c r="IA54" s="386">
        <v>8</v>
      </c>
      <c r="IB54" s="386">
        <v>4</v>
      </c>
      <c r="IC54" s="369">
        <v>0.22081148219707425</v>
      </c>
      <c r="ID54" s="369">
        <v>8.7757788503729714E-2</v>
      </c>
      <c r="IE54" s="369">
        <v>2.7874564459930316</v>
      </c>
      <c r="IF54" s="369">
        <v>1.8779342723004695</v>
      </c>
      <c r="IG54" s="146">
        <v>76.306620209059233</v>
      </c>
      <c r="IH54" s="146">
        <v>84.976525821596255</v>
      </c>
      <c r="II54" s="146">
        <v>7.9216119238200395</v>
      </c>
      <c r="IJ54" s="146">
        <v>4.6731022378236071</v>
      </c>
      <c r="IK54" s="146">
        <v>13.135714285714286</v>
      </c>
      <c r="IL54" s="146">
        <v>18.656982126326284</v>
      </c>
      <c r="IM54" s="148">
        <v>133.29345701473321</v>
      </c>
      <c r="IN54" s="137">
        <v>139.89636673542591</v>
      </c>
      <c r="IO54" s="369">
        <v>0.30973451327433599</v>
      </c>
      <c r="IP54" s="369">
        <v>4.5662100456621002E-2</v>
      </c>
      <c r="IQ54" s="369">
        <v>5.3435114503816799</v>
      </c>
      <c r="IR54" s="369">
        <v>1.1764705882352899</v>
      </c>
      <c r="IS54" s="146">
        <v>79.389312977099195</v>
      </c>
      <c r="IT54" s="146">
        <v>97.647058823529406</v>
      </c>
      <c r="IU54" s="146">
        <v>5.7964601769911503</v>
      </c>
      <c r="IV54" s="146">
        <v>3.8812785388127899</v>
      </c>
      <c r="IW54" s="146">
        <v>13.8125777735235</v>
      </c>
      <c r="IX54" s="146">
        <v>14.5437171524128</v>
      </c>
      <c r="IY54" s="341">
        <v>2</v>
      </c>
      <c r="IZ54" s="369">
        <v>0.111794298490777</v>
      </c>
      <c r="JA54" s="369">
        <v>5.71428571428571</v>
      </c>
      <c r="JB54" s="369">
        <v>91.428571428571402</v>
      </c>
      <c r="JC54" s="369">
        <v>1.9564002235886</v>
      </c>
      <c r="JD54" s="146">
        <v>8.8442640461439908</v>
      </c>
    </row>
    <row r="55" spans="1:264" ht="18" customHeight="1">
      <c r="A55" s="280"/>
      <c r="B55" s="281" t="s">
        <v>87</v>
      </c>
      <c r="C55" s="281" t="s">
        <v>87</v>
      </c>
      <c r="D55" s="282" t="s">
        <v>1792</v>
      </c>
      <c r="E55" s="283" t="s">
        <v>1294</v>
      </c>
      <c r="F55" s="282" t="s">
        <v>124</v>
      </c>
      <c r="G55" s="283" t="s">
        <v>5</v>
      </c>
      <c r="H55" s="284" t="s">
        <v>87</v>
      </c>
      <c r="I55" s="284" t="s">
        <v>87</v>
      </c>
      <c r="J55" s="284" t="s">
        <v>87</v>
      </c>
      <c r="K55" s="284" t="s">
        <v>87</v>
      </c>
      <c r="L55" s="284" t="s">
        <v>87</v>
      </c>
      <c r="M55" s="285">
        <v>551524</v>
      </c>
      <c r="N55" s="284" t="s">
        <v>87</v>
      </c>
      <c r="O55" s="284" t="s">
        <v>87</v>
      </c>
      <c r="P55" s="284" t="s">
        <v>87</v>
      </c>
      <c r="Q55" s="284" t="s">
        <v>87</v>
      </c>
      <c r="R55" s="286">
        <v>96.712586391915721</v>
      </c>
      <c r="S55" s="286">
        <v>97.756882055268889</v>
      </c>
      <c r="T55" s="298" t="s">
        <v>88</v>
      </c>
      <c r="U55" s="298" t="s">
        <v>88</v>
      </c>
      <c r="V55" s="286">
        <v>10.54534934181976</v>
      </c>
      <c r="W55" s="286">
        <v>13.626500795602489</v>
      </c>
      <c r="X55" s="286">
        <v>24.171850137422251</v>
      </c>
      <c r="Y55" s="284" t="s">
        <v>87</v>
      </c>
      <c r="Z55" s="284" t="s">
        <v>87</v>
      </c>
      <c r="AA55" s="284" t="s">
        <v>87</v>
      </c>
      <c r="AB55" s="284" t="s">
        <v>87</v>
      </c>
      <c r="AC55" s="284" t="s">
        <v>87</v>
      </c>
      <c r="AD55" s="284" t="s">
        <v>87</v>
      </c>
      <c r="AE55" s="284" t="s">
        <v>87</v>
      </c>
      <c r="AF55" s="284" t="s">
        <v>87</v>
      </c>
      <c r="AG55" s="284" t="s">
        <v>87</v>
      </c>
      <c r="AH55" s="284" t="s">
        <v>87</v>
      </c>
      <c r="AI55" s="284" t="s">
        <v>87</v>
      </c>
      <c r="AJ55" s="284" t="s">
        <v>87</v>
      </c>
      <c r="AK55" s="284" t="s">
        <v>87</v>
      </c>
      <c r="AL55" s="284" t="s">
        <v>87</v>
      </c>
      <c r="AM55" s="284" t="s">
        <v>87</v>
      </c>
      <c r="AN55" s="284" t="s">
        <v>87</v>
      </c>
      <c r="AO55" s="284" t="s">
        <v>87</v>
      </c>
      <c r="AP55" s="284" t="s">
        <v>87</v>
      </c>
      <c r="AQ55" s="284" t="s">
        <v>87</v>
      </c>
      <c r="AR55" s="284" t="s">
        <v>87</v>
      </c>
      <c r="AS55" s="284" t="s">
        <v>87</v>
      </c>
      <c r="AT55" s="284" t="s">
        <v>87</v>
      </c>
      <c r="AU55" s="284" t="s">
        <v>87</v>
      </c>
      <c r="AV55" s="284" t="s">
        <v>87</v>
      </c>
      <c r="AW55" s="288" t="s">
        <v>87</v>
      </c>
      <c r="AX55" s="288" t="s">
        <v>87</v>
      </c>
      <c r="AY55" s="288" t="s">
        <v>87</v>
      </c>
      <c r="AZ55" s="288" t="s">
        <v>87</v>
      </c>
      <c r="BA55" s="288" t="s">
        <v>87</v>
      </c>
      <c r="BB55" s="287">
        <v>139</v>
      </c>
      <c r="BC55" s="287">
        <v>136</v>
      </c>
      <c r="BD55" s="289" t="s">
        <v>88</v>
      </c>
      <c r="BE55" s="289" t="s">
        <v>88</v>
      </c>
      <c r="BF55" s="289" t="s">
        <v>88</v>
      </c>
      <c r="BG55" s="287">
        <v>164</v>
      </c>
      <c r="BH55" s="286">
        <v>29.735786656609687</v>
      </c>
      <c r="BI55" s="287">
        <v>764</v>
      </c>
      <c r="BJ55" s="286">
        <v>138.52525003445001</v>
      </c>
      <c r="BK55" s="287">
        <v>47</v>
      </c>
      <c r="BL55" s="286">
        <v>8.5218412979308251</v>
      </c>
      <c r="BM55" s="287">
        <v>24</v>
      </c>
      <c r="BN55" s="290">
        <v>4.3515785351136129</v>
      </c>
      <c r="BO55" s="291">
        <v>336</v>
      </c>
      <c r="BP55" s="290">
        <v>60.922099491590579</v>
      </c>
      <c r="BQ55" s="287">
        <v>0</v>
      </c>
      <c r="BR55" s="290">
        <v>0</v>
      </c>
      <c r="BS55" s="287">
        <v>23</v>
      </c>
      <c r="BT55" s="290">
        <v>4.1702627628172122</v>
      </c>
      <c r="BU55" s="287">
        <v>0</v>
      </c>
      <c r="BV55" s="290">
        <v>0</v>
      </c>
      <c r="BW55" s="287">
        <v>20</v>
      </c>
      <c r="BX55" s="290">
        <v>3.6263154459280105</v>
      </c>
      <c r="BY55" s="287">
        <v>13</v>
      </c>
      <c r="BZ55" s="290">
        <v>2.3571050398532067</v>
      </c>
      <c r="CA55" s="287">
        <v>1376</v>
      </c>
      <c r="CB55" s="290">
        <v>249.49050267984708</v>
      </c>
      <c r="CC55" s="287">
        <v>43</v>
      </c>
      <c r="CD55" s="290">
        <v>7.7965782087452213</v>
      </c>
      <c r="CE55" s="287">
        <v>94</v>
      </c>
      <c r="CF55" s="290">
        <v>17.04368259586165</v>
      </c>
      <c r="CG55" s="287">
        <v>2270</v>
      </c>
      <c r="CH55" s="290">
        <v>411.58680311282916</v>
      </c>
      <c r="CI55" s="287">
        <v>4021</v>
      </c>
      <c r="CJ55" s="290">
        <v>729.0707204038265</v>
      </c>
      <c r="CK55" s="287">
        <v>1114</v>
      </c>
      <c r="CL55" s="290">
        <v>201.98577033819018</v>
      </c>
      <c r="CM55" s="287">
        <v>4781</v>
      </c>
      <c r="CN55" s="294">
        <v>866.87070734909094</v>
      </c>
      <c r="CO55" s="287">
        <v>281</v>
      </c>
      <c r="CP55" s="290">
        <v>50.949732015288546</v>
      </c>
      <c r="CQ55" s="287">
        <v>1</v>
      </c>
      <c r="CR55" s="290">
        <v>0.18131577229640053</v>
      </c>
      <c r="CS55" s="292">
        <v>0</v>
      </c>
      <c r="CT55" s="293">
        <v>0</v>
      </c>
      <c r="CU55" s="287">
        <v>120</v>
      </c>
      <c r="CV55" s="290">
        <v>21.757892675568062</v>
      </c>
      <c r="CW55" s="287">
        <v>958</v>
      </c>
      <c r="CX55" s="290">
        <v>173.70050985995169</v>
      </c>
      <c r="CY55" s="287">
        <v>948</v>
      </c>
      <c r="CZ55" s="290">
        <v>171.88735213698769</v>
      </c>
      <c r="DA55" s="287">
        <v>10</v>
      </c>
      <c r="DB55" s="290">
        <v>1.8131577229640052</v>
      </c>
      <c r="DC55" s="287">
        <v>15</v>
      </c>
      <c r="DD55" s="287">
        <v>2254</v>
      </c>
      <c r="DE55" s="287">
        <v>1618</v>
      </c>
      <c r="DF55" s="287">
        <v>33149</v>
      </c>
      <c r="DG55" s="287">
        <v>3716</v>
      </c>
      <c r="DH55" s="287">
        <v>1548</v>
      </c>
      <c r="DI55" s="287">
        <v>73</v>
      </c>
      <c r="DJ55" s="287">
        <v>83</v>
      </c>
      <c r="DK55" s="287">
        <v>249</v>
      </c>
      <c r="DL55" s="287">
        <v>918</v>
      </c>
      <c r="DM55" s="287">
        <v>0</v>
      </c>
      <c r="DN55" s="287">
        <v>2700</v>
      </c>
      <c r="DO55" s="287">
        <v>19</v>
      </c>
      <c r="DP55" s="287">
        <v>103</v>
      </c>
      <c r="DQ55" s="287">
        <v>86</v>
      </c>
      <c r="DR55" s="287">
        <v>0</v>
      </c>
      <c r="DS55" s="287">
        <v>10</v>
      </c>
      <c r="DT55" s="287">
        <v>35998</v>
      </c>
      <c r="DU55" s="287">
        <v>29542</v>
      </c>
      <c r="DV55" s="287">
        <v>7012</v>
      </c>
      <c r="DW55" s="287">
        <v>3336</v>
      </c>
      <c r="DX55" s="287">
        <v>1368</v>
      </c>
      <c r="DY55" s="287">
        <v>1257</v>
      </c>
      <c r="DZ55" s="287">
        <v>15683</v>
      </c>
      <c r="EA55" s="287">
        <v>39999</v>
      </c>
      <c r="EB55" s="290">
        <v>28.698217455436399</v>
      </c>
      <c r="EC55" s="287">
        <v>548</v>
      </c>
      <c r="ED55" s="287">
        <v>13224</v>
      </c>
      <c r="EE55" s="287">
        <v>3457</v>
      </c>
      <c r="EF55" s="290">
        <v>26.141863278886873</v>
      </c>
      <c r="EG55" s="287">
        <v>650</v>
      </c>
      <c r="EH55" s="287">
        <v>415</v>
      </c>
      <c r="EI55" s="287">
        <v>237</v>
      </c>
      <c r="EJ55" s="287">
        <v>55</v>
      </c>
      <c r="EK55" s="287">
        <v>1207</v>
      </c>
      <c r="EL55" s="287">
        <v>56</v>
      </c>
      <c r="EM55" s="287">
        <v>47</v>
      </c>
      <c r="EN55" s="287">
        <v>97</v>
      </c>
      <c r="EO55" s="287">
        <v>29</v>
      </c>
      <c r="EP55" s="287">
        <v>183</v>
      </c>
      <c r="EQ55" s="287">
        <v>94</v>
      </c>
      <c r="ER55" s="287">
        <v>0</v>
      </c>
      <c r="ES55" s="287">
        <v>19</v>
      </c>
      <c r="ET55" s="287">
        <v>13</v>
      </c>
      <c r="EU55" s="287">
        <v>3</v>
      </c>
      <c r="EV55" s="287">
        <v>9088</v>
      </c>
      <c r="EW55" s="287">
        <v>133</v>
      </c>
      <c r="EX55" s="287">
        <v>13</v>
      </c>
      <c r="EY55" s="287">
        <v>943</v>
      </c>
      <c r="EZ55" s="287">
        <v>42</v>
      </c>
      <c r="FA55" s="287">
        <v>67</v>
      </c>
      <c r="FB55" s="287">
        <v>6</v>
      </c>
      <c r="FC55" s="287">
        <v>13</v>
      </c>
      <c r="FD55" s="287">
        <v>16</v>
      </c>
      <c r="FE55" s="287">
        <v>5</v>
      </c>
      <c r="FF55" s="287">
        <v>107</v>
      </c>
      <c r="FG55" s="287">
        <v>831</v>
      </c>
      <c r="FH55" s="287">
        <v>975</v>
      </c>
      <c r="FI55" s="287">
        <v>368</v>
      </c>
      <c r="FJ55" s="287">
        <v>6316</v>
      </c>
      <c r="FK55" s="291">
        <v>34</v>
      </c>
      <c r="FL55" s="290">
        <v>6.1647362580776184</v>
      </c>
      <c r="FM55" s="291">
        <v>7</v>
      </c>
      <c r="FN55" s="290">
        <v>1.2692104060748037</v>
      </c>
      <c r="FO55" s="291">
        <v>4</v>
      </c>
      <c r="FP55" s="290">
        <v>0.72526308918560212</v>
      </c>
      <c r="FQ55" s="283">
        <v>3</v>
      </c>
      <c r="FR55" s="294">
        <v>0.54394731688920162</v>
      </c>
      <c r="FS55" s="283">
        <v>1</v>
      </c>
      <c r="FT55" s="294">
        <v>0.18131577229640053</v>
      </c>
      <c r="FU55" s="291">
        <v>35</v>
      </c>
      <c r="FV55" s="290">
        <v>6.3460520303740173</v>
      </c>
      <c r="FW55" s="295">
        <v>3</v>
      </c>
      <c r="FX55" s="295">
        <v>1</v>
      </c>
      <c r="FY55" s="295">
        <v>2</v>
      </c>
      <c r="FZ55" s="295">
        <v>0</v>
      </c>
      <c r="GA55" s="295">
        <v>0</v>
      </c>
      <c r="GB55" s="287">
        <v>15863</v>
      </c>
      <c r="GC55" s="287">
        <v>2840</v>
      </c>
      <c r="GD55" s="287">
        <v>9491</v>
      </c>
      <c r="GE55" s="287">
        <v>1</v>
      </c>
      <c r="GF55" s="287">
        <v>72</v>
      </c>
      <c r="GG55" s="290">
        <v>674.1</v>
      </c>
      <c r="GH55" s="290">
        <v>1630.7</v>
      </c>
      <c r="GI55" s="290">
        <v>84</v>
      </c>
      <c r="GJ55" s="290">
        <v>22</v>
      </c>
      <c r="GK55" s="290">
        <v>5</v>
      </c>
      <c r="GL55" s="290">
        <v>6</v>
      </c>
      <c r="GM55" s="290">
        <v>12</v>
      </c>
      <c r="GN55" s="290">
        <v>6</v>
      </c>
      <c r="GO55" s="290">
        <v>5</v>
      </c>
      <c r="GP55" s="290">
        <v>27</v>
      </c>
      <c r="GQ55" s="290">
        <v>3</v>
      </c>
      <c r="GR55" s="290">
        <v>4</v>
      </c>
      <c r="GS55" s="290">
        <v>2</v>
      </c>
      <c r="GT55" s="290">
        <v>59</v>
      </c>
      <c r="GU55" s="290">
        <v>1</v>
      </c>
      <c r="GV55" s="290">
        <v>7</v>
      </c>
      <c r="GW55" s="290">
        <v>2</v>
      </c>
      <c r="GX55" s="290">
        <v>1</v>
      </c>
      <c r="GY55" s="290">
        <v>7</v>
      </c>
      <c r="GZ55" s="290">
        <v>9</v>
      </c>
      <c r="HA55" s="290">
        <v>1</v>
      </c>
      <c r="HB55" s="290">
        <v>3</v>
      </c>
      <c r="HC55" s="290">
        <v>2</v>
      </c>
      <c r="HD55" s="290">
        <v>7</v>
      </c>
      <c r="HE55" s="290">
        <v>7</v>
      </c>
      <c r="HF55" s="290">
        <v>1</v>
      </c>
      <c r="HG55" s="290">
        <v>3</v>
      </c>
      <c r="HH55" s="290">
        <v>17</v>
      </c>
      <c r="HI55" s="290">
        <v>1</v>
      </c>
      <c r="HJ55" s="134">
        <v>0.36263154459280106</v>
      </c>
      <c r="HK55" s="134">
        <v>5.9834204857812168</v>
      </c>
      <c r="HL55" s="134">
        <v>32.12915485092217</v>
      </c>
      <c r="HM55" s="146">
        <v>98.148454559516495</v>
      </c>
      <c r="HN55" s="146">
        <v>84.497265305123904</v>
      </c>
      <c r="HO55" s="368">
        <v>7.4696545284780605E-2</v>
      </c>
      <c r="HP55" s="368">
        <v>2.22154341728916E-2</v>
      </c>
      <c r="HQ55" s="368">
        <v>3.1152647975077898</v>
      </c>
      <c r="HR55" s="368">
        <v>1.07238605898123</v>
      </c>
      <c r="HS55" s="134">
        <v>87.850467289719603</v>
      </c>
      <c r="HT55" s="134">
        <v>92.225201072386099</v>
      </c>
      <c r="HU55" s="134">
        <v>2.3977591036414601</v>
      </c>
      <c r="HV55" s="134">
        <v>2.07158923662214</v>
      </c>
      <c r="HW55" s="134">
        <v>12.1998354122553</v>
      </c>
      <c r="HX55" s="134">
        <v>20.135231187009101</v>
      </c>
      <c r="HY55" s="146">
        <v>88.883493710658868</v>
      </c>
      <c r="HZ55" s="146">
        <v>104.88853240028401</v>
      </c>
      <c r="IA55" s="386">
        <v>71</v>
      </c>
      <c r="IB55" s="386">
        <v>46</v>
      </c>
      <c r="IC55" s="369">
        <v>0.27190563725490197</v>
      </c>
      <c r="ID55" s="369">
        <v>0.12944255283225933</v>
      </c>
      <c r="IE55" s="369">
        <v>3.2900834105653387</v>
      </c>
      <c r="IF55" s="369">
        <v>2.5372311086596802</v>
      </c>
      <c r="IG55" s="146">
        <v>79.332715477293789</v>
      </c>
      <c r="IH55" s="146">
        <v>83.728626585769433</v>
      </c>
      <c r="II55" s="146">
        <v>8.2643995098039209</v>
      </c>
      <c r="IJ55" s="146">
        <v>5.1017249627149166</v>
      </c>
      <c r="IK55" s="146">
        <v>11.55442953702762</v>
      </c>
      <c r="IL55" s="146">
        <v>19.320563524029964</v>
      </c>
      <c r="IM55" s="148">
        <v>114.87829795742188</v>
      </c>
      <c r="IN55" s="137">
        <v>120.15430594502776</v>
      </c>
      <c r="IO55" s="369">
        <v>0.26242414302115802</v>
      </c>
      <c r="IP55" s="369">
        <v>4.9144439976768102E-2</v>
      </c>
      <c r="IQ55" s="369">
        <v>2.8503562945368199</v>
      </c>
      <c r="IR55" s="369">
        <v>0.83459787556904397</v>
      </c>
      <c r="IS55" s="146">
        <v>82.007125890736305</v>
      </c>
      <c r="IT55" s="146">
        <v>92.185128983308005</v>
      </c>
      <c r="IU55" s="146">
        <v>9.2067136843256208</v>
      </c>
      <c r="IV55" s="146">
        <v>5.8883974444891196</v>
      </c>
      <c r="IW55" s="146">
        <v>23.452407062177901</v>
      </c>
      <c r="IX55" s="146">
        <v>25.7756785524215</v>
      </c>
      <c r="IY55" s="341">
        <v>65</v>
      </c>
      <c r="IZ55" s="369">
        <v>0.28877337953707399</v>
      </c>
      <c r="JA55" s="369">
        <v>5.5225148683092602</v>
      </c>
      <c r="JB55" s="369">
        <v>94.477485131690699</v>
      </c>
      <c r="JC55" s="369">
        <v>5.2290195033097904</v>
      </c>
      <c r="JD55" s="146">
        <v>15.218500564930601</v>
      </c>
    </row>
    <row r="56" spans="1:264" ht="18" customHeight="1">
      <c r="A56" s="280"/>
      <c r="B56" s="281" t="s">
        <v>87</v>
      </c>
      <c r="C56" s="281" t="s">
        <v>87</v>
      </c>
      <c r="D56" s="282" t="s">
        <v>1793</v>
      </c>
      <c r="E56" s="283" t="s">
        <v>1295</v>
      </c>
      <c r="F56" s="282" t="s">
        <v>124</v>
      </c>
      <c r="G56" s="283" t="s">
        <v>5</v>
      </c>
      <c r="H56" s="284" t="s">
        <v>87</v>
      </c>
      <c r="I56" s="284" t="s">
        <v>87</v>
      </c>
      <c r="J56" s="284" t="s">
        <v>87</v>
      </c>
      <c r="K56" s="284" t="s">
        <v>87</v>
      </c>
      <c r="L56" s="284" t="s">
        <v>87</v>
      </c>
      <c r="M56" s="285">
        <v>77895</v>
      </c>
      <c r="N56" s="284" t="s">
        <v>87</v>
      </c>
      <c r="O56" s="284" t="s">
        <v>87</v>
      </c>
      <c r="P56" s="284" t="s">
        <v>87</v>
      </c>
      <c r="Q56" s="284" t="s">
        <v>87</v>
      </c>
      <c r="R56" s="286">
        <v>103.61366687404856</v>
      </c>
      <c r="S56" s="286">
        <v>102.87154865470447</v>
      </c>
      <c r="T56" s="292">
        <v>32.504761468458355</v>
      </c>
      <c r="U56" s="287">
        <v>19.009382666315219</v>
      </c>
      <c r="V56" s="286">
        <v>9.0255591054313111</v>
      </c>
      <c r="W56" s="286">
        <v>9.4249201277955272</v>
      </c>
      <c r="X56" s="286">
        <v>18.450479233226837</v>
      </c>
      <c r="Y56" s="284" t="s">
        <v>87</v>
      </c>
      <c r="Z56" s="284" t="s">
        <v>87</v>
      </c>
      <c r="AA56" s="284" t="s">
        <v>87</v>
      </c>
      <c r="AB56" s="284" t="s">
        <v>87</v>
      </c>
      <c r="AC56" s="284" t="s">
        <v>87</v>
      </c>
      <c r="AD56" s="284" t="s">
        <v>87</v>
      </c>
      <c r="AE56" s="284" t="s">
        <v>87</v>
      </c>
      <c r="AF56" s="284" t="s">
        <v>87</v>
      </c>
      <c r="AG56" s="284" t="s">
        <v>87</v>
      </c>
      <c r="AH56" s="284" t="s">
        <v>87</v>
      </c>
      <c r="AI56" s="284" t="s">
        <v>87</v>
      </c>
      <c r="AJ56" s="284" t="s">
        <v>87</v>
      </c>
      <c r="AK56" s="284" t="s">
        <v>87</v>
      </c>
      <c r="AL56" s="284" t="s">
        <v>87</v>
      </c>
      <c r="AM56" s="284" t="s">
        <v>87</v>
      </c>
      <c r="AN56" s="284" t="s">
        <v>87</v>
      </c>
      <c r="AO56" s="284" t="s">
        <v>87</v>
      </c>
      <c r="AP56" s="284" t="s">
        <v>87</v>
      </c>
      <c r="AQ56" s="284" t="s">
        <v>87</v>
      </c>
      <c r="AR56" s="284" t="s">
        <v>87</v>
      </c>
      <c r="AS56" s="284" t="s">
        <v>87</v>
      </c>
      <c r="AT56" s="284" t="s">
        <v>87</v>
      </c>
      <c r="AU56" s="284" t="s">
        <v>87</v>
      </c>
      <c r="AV56" s="284" t="s">
        <v>87</v>
      </c>
      <c r="AW56" s="288" t="s">
        <v>87</v>
      </c>
      <c r="AX56" s="288" t="s">
        <v>87</v>
      </c>
      <c r="AY56" s="288" t="s">
        <v>87</v>
      </c>
      <c r="AZ56" s="288" t="s">
        <v>87</v>
      </c>
      <c r="BA56" s="288" t="s">
        <v>87</v>
      </c>
      <c r="BB56" s="287">
        <v>26</v>
      </c>
      <c r="BC56" s="287">
        <v>27</v>
      </c>
      <c r="BD56" s="289" t="s">
        <v>88</v>
      </c>
      <c r="BE56" s="289" t="s">
        <v>88</v>
      </c>
      <c r="BF56" s="289" t="s">
        <v>88</v>
      </c>
      <c r="BG56" s="287">
        <v>17</v>
      </c>
      <c r="BH56" s="286">
        <v>21.824250593747994</v>
      </c>
      <c r="BI56" s="287">
        <v>58</v>
      </c>
      <c r="BJ56" s="286">
        <v>74.459207908081396</v>
      </c>
      <c r="BK56" s="287">
        <v>0</v>
      </c>
      <c r="BL56" s="286">
        <v>0</v>
      </c>
      <c r="BM56" s="287">
        <v>0</v>
      </c>
      <c r="BN56" s="290">
        <v>0</v>
      </c>
      <c r="BO56" s="291">
        <v>21</v>
      </c>
      <c r="BP56" s="290">
        <v>26.959368380512228</v>
      </c>
      <c r="BQ56" s="287">
        <v>0</v>
      </c>
      <c r="BR56" s="290">
        <v>0</v>
      </c>
      <c r="BS56" s="287">
        <v>0</v>
      </c>
      <c r="BT56" s="290">
        <v>0</v>
      </c>
      <c r="BU56" s="287">
        <v>0</v>
      </c>
      <c r="BV56" s="290">
        <v>0</v>
      </c>
      <c r="BW56" s="287">
        <v>0</v>
      </c>
      <c r="BX56" s="290">
        <v>0</v>
      </c>
      <c r="BY56" s="292">
        <v>0</v>
      </c>
      <c r="BZ56" s="293">
        <v>0</v>
      </c>
      <c r="CA56" s="287">
        <v>114</v>
      </c>
      <c r="CB56" s="290">
        <v>146.35085692278068</v>
      </c>
      <c r="CC56" s="292">
        <v>0</v>
      </c>
      <c r="CD56" s="293">
        <v>0</v>
      </c>
      <c r="CE56" s="287">
        <v>49</v>
      </c>
      <c r="CF56" s="290">
        <v>62.905192887861858</v>
      </c>
      <c r="CG56" s="287">
        <v>143</v>
      </c>
      <c r="CH56" s="290">
        <v>183.58046087682138</v>
      </c>
      <c r="CI56" s="287">
        <v>241</v>
      </c>
      <c r="CJ56" s="290">
        <v>309.39084665254506</v>
      </c>
      <c r="CK56" s="287">
        <v>50</v>
      </c>
      <c r="CL56" s="290">
        <v>64.188972334552929</v>
      </c>
      <c r="CM56" s="287">
        <v>775</v>
      </c>
      <c r="CN56" s="294">
        <v>994.92907118557025</v>
      </c>
      <c r="CO56" s="287">
        <v>24</v>
      </c>
      <c r="CP56" s="290">
        <v>30.810706720585401</v>
      </c>
      <c r="CQ56" s="292">
        <v>1</v>
      </c>
      <c r="CR56" s="293">
        <v>1.2837794466910584</v>
      </c>
      <c r="CS56" s="292">
        <v>0</v>
      </c>
      <c r="CT56" s="293">
        <v>0</v>
      </c>
      <c r="CU56" s="287">
        <v>9</v>
      </c>
      <c r="CV56" s="290">
        <v>11.554015020219527</v>
      </c>
      <c r="CW56" s="287">
        <v>19</v>
      </c>
      <c r="CX56" s="290">
        <v>24.391809487130111</v>
      </c>
      <c r="CY56" s="287">
        <v>19</v>
      </c>
      <c r="CZ56" s="290">
        <v>24.391809487130111</v>
      </c>
      <c r="DA56" s="292">
        <v>0</v>
      </c>
      <c r="DB56" s="293">
        <v>0</v>
      </c>
      <c r="DC56" s="287">
        <v>0</v>
      </c>
      <c r="DD56" s="287">
        <v>0</v>
      </c>
      <c r="DE56" s="287">
        <v>216</v>
      </c>
      <c r="DF56" s="287">
        <v>6427</v>
      </c>
      <c r="DG56" s="287">
        <v>0</v>
      </c>
      <c r="DH56" s="287">
        <v>45</v>
      </c>
      <c r="DI56" s="287">
        <v>32</v>
      </c>
      <c r="DJ56" s="287">
        <v>58</v>
      </c>
      <c r="DK56" s="287">
        <v>3</v>
      </c>
      <c r="DL56" s="287">
        <v>217</v>
      </c>
      <c r="DM56" s="287">
        <v>0</v>
      </c>
      <c r="DN56" s="287">
        <v>0</v>
      </c>
      <c r="DO56" s="287">
        <v>60</v>
      </c>
      <c r="DP56" s="287">
        <v>7</v>
      </c>
      <c r="DQ56" s="287">
        <v>1</v>
      </c>
      <c r="DR56" s="287">
        <v>0</v>
      </c>
      <c r="DS56" s="287">
        <v>0</v>
      </c>
      <c r="DT56" s="287">
        <v>553</v>
      </c>
      <c r="DU56" s="287">
        <v>14334</v>
      </c>
      <c r="DV56" s="287">
        <v>1236</v>
      </c>
      <c r="DW56" s="287">
        <v>1213</v>
      </c>
      <c r="DX56" s="287">
        <v>160</v>
      </c>
      <c r="DY56" s="287">
        <v>0</v>
      </c>
      <c r="DZ56" s="287">
        <v>0</v>
      </c>
      <c r="EA56" s="287">
        <v>6742</v>
      </c>
      <c r="EB56" s="290">
        <v>16.9089291011569</v>
      </c>
      <c r="EC56" s="287">
        <v>189</v>
      </c>
      <c r="ED56" s="287">
        <v>2314</v>
      </c>
      <c r="EE56" s="287">
        <v>399</v>
      </c>
      <c r="EF56" s="290">
        <v>17.2428694900605</v>
      </c>
      <c r="EG56" s="287">
        <v>53</v>
      </c>
      <c r="EH56" s="287">
        <v>61</v>
      </c>
      <c r="EI56" s="287">
        <v>13</v>
      </c>
      <c r="EJ56" s="287">
        <v>1</v>
      </c>
      <c r="EK56" s="287">
        <v>161</v>
      </c>
      <c r="EL56" s="287">
        <v>0</v>
      </c>
      <c r="EM56" s="287">
        <v>6</v>
      </c>
      <c r="EN56" s="287">
        <v>10</v>
      </c>
      <c r="EO56" s="287">
        <v>4</v>
      </c>
      <c r="EP56" s="287">
        <v>4</v>
      </c>
      <c r="EQ56" s="287">
        <v>9</v>
      </c>
      <c r="ER56" s="287">
        <v>0</v>
      </c>
      <c r="ES56" s="287">
        <v>1</v>
      </c>
      <c r="ET56" s="287">
        <v>0</v>
      </c>
      <c r="EU56" s="287">
        <v>0</v>
      </c>
      <c r="EV56" s="287">
        <v>821</v>
      </c>
      <c r="EW56" s="287">
        <v>0</v>
      </c>
      <c r="EX56" s="287">
        <v>0</v>
      </c>
      <c r="EY56" s="287">
        <v>0</v>
      </c>
      <c r="EZ56" s="287">
        <v>0</v>
      </c>
      <c r="FA56" s="287">
        <v>2</v>
      </c>
      <c r="FB56" s="287">
        <v>0</v>
      </c>
      <c r="FC56" s="287">
        <v>0</v>
      </c>
      <c r="FD56" s="287">
        <v>11</v>
      </c>
      <c r="FE56" s="287">
        <v>0</v>
      </c>
      <c r="FF56" s="287">
        <v>0</v>
      </c>
      <c r="FG56" s="287">
        <v>44</v>
      </c>
      <c r="FH56" s="287">
        <v>122</v>
      </c>
      <c r="FI56" s="287">
        <v>65</v>
      </c>
      <c r="FJ56" s="287">
        <v>1567</v>
      </c>
      <c r="FK56" s="291">
        <v>2</v>
      </c>
      <c r="FL56" s="290">
        <v>2.5675588933821167</v>
      </c>
      <c r="FM56" s="297">
        <v>0</v>
      </c>
      <c r="FN56" s="293">
        <v>0</v>
      </c>
      <c r="FO56" s="297">
        <v>0</v>
      </c>
      <c r="FP56" s="293">
        <v>0</v>
      </c>
      <c r="FQ56" s="283">
        <v>1</v>
      </c>
      <c r="FR56" s="294">
        <v>1.2837794466910584</v>
      </c>
      <c r="FS56" s="283">
        <v>0</v>
      </c>
      <c r="FT56" s="294">
        <v>0</v>
      </c>
      <c r="FU56" s="297">
        <v>0</v>
      </c>
      <c r="FV56" s="293">
        <v>0</v>
      </c>
      <c r="FW56" s="295">
        <v>1</v>
      </c>
      <c r="FX56" s="295">
        <v>0</v>
      </c>
      <c r="FY56" s="295">
        <v>1</v>
      </c>
      <c r="FZ56" s="295">
        <v>0</v>
      </c>
      <c r="GA56" s="295">
        <v>0</v>
      </c>
      <c r="GB56" s="287">
        <v>2441</v>
      </c>
      <c r="GC56" s="287">
        <v>0</v>
      </c>
      <c r="GD56" s="287">
        <v>0</v>
      </c>
      <c r="GE56" s="287">
        <v>0</v>
      </c>
      <c r="GF56" s="287">
        <v>0</v>
      </c>
      <c r="GG56" s="290">
        <v>51.7</v>
      </c>
      <c r="GH56" s="290">
        <v>279.3</v>
      </c>
      <c r="GI56" s="290">
        <v>13</v>
      </c>
      <c r="GJ56" s="290">
        <v>0.1</v>
      </c>
      <c r="GK56" s="290">
        <v>0</v>
      </c>
      <c r="GL56" s="290">
        <v>0.1</v>
      </c>
      <c r="GM56" s="290">
        <v>2</v>
      </c>
      <c r="GN56" s="290">
        <v>0</v>
      </c>
      <c r="GO56" s="290">
        <v>1</v>
      </c>
      <c r="GP56" s="290">
        <v>1.1000000000000001</v>
      </c>
      <c r="GQ56" s="290">
        <v>1</v>
      </c>
      <c r="GR56" s="290">
        <v>0</v>
      </c>
      <c r="GS56" s="290">
        <v>0</v>
      </c>
      <c r="GT56" s="290">
        <v>8.1999999999999993</v>
      </c>
      <c r="GU56" s="290">
        <v>0</v>
      </c>
      <c r="GV56" s="290">
        <v>1</v>
      </c>
      <c r="GW56" s="290">
        <v>0</v>
      </c>
      <c r="GX56" s="290">
        <v>0</v>
      </c>
      <c r="GY56" s="290">
        <v>2</v>
      </c>
      <c r="GZ56" s="290">
        <v>1</v>
      </c>
      <c r="HA56" s="290">
        <v>0</v>
      </c>
      <c r="HB56" s="290">
        <v>0</v>
      </c>
      <c r="HC56" s="290">
        <v>0</v>
      </c>
      <c r="HD56" s="290">
        <v>2</v>
      </c>
      <c r="HE56" s="290">
        <v>1</v>
      </c>
      <c r="HF56" s="290">
        <v>0</v>
      </c>
      <c r="HG56" s="290">
        <v>1</v>
      </c>
      <c r="HH56" s="290">
        <v>4</v>
      </c>
      <c r="HI56" s="290">
        <v>0</v>
      </c>
      <c r="HJ56" s="134">
        <v>0</v>
      </c>
      <c r="HK56" s="134">
        <v>6.4188972334552927</v>
      </c>
      <c r="HL56" s="134">
        <v>17.331022530329289</v>
      </c>
      <c r="HM56" s="146">
        <v>100.83557718754</v>
      </c>
      <c r="HN56" s="146">
        <v>86.198457567689402</v>
      </c>
      <c r="HO56" s="368">
        <v>8.10110174983798E-2</v>
      </c>
      <c r="HP56" s="368">
        <v>5.1013901288101002E-2</v>
      </c>
      <c r="HQ56" s="368">
        <v>2.6881720430107499</v>
      </c>
      <c r="HR56" s="368">
        <v>1.9512195121951199</v>
      </c>
      <c r="HS56" s="134">
        <v>86.559139784946197</v>
      </c>
      <c r="HT56" s="134">
        <v>90.243902439024396</v>
      </c>
      <c r="HU56" s="134">
        <v>3.01360985093973</v>
      </c>
      <c r="HV56" s="134">
        <v>2.61446244101518</v>
      </c>
      <c r="HW56" s="134">
        <v>17.321561800547101</v>
      </c>
      <c r="HX56" s="134">
        <v>24.877896055103299</v>
      </c>
      <c r="HY56" s="146">
        <v>95.28664233078284</v>
      </c>
      <c r="HZ56" s="146">
        <v>120.339305226766</v>
      </c>
      <c r="IA56" s="386">
        <v>16</v>
      </c>
      <c r="IB56" s="386">
        <v>9</v>
      </c>
      <c r="IC56" s="369">
        <v>0.3289473684210526</v>
      </c>
      <c r="ID56" s="369">
        <v>0.15254237288135594</v>
      </c>
      <c r="IE56" s="369">
        <v>3.3542976939203357</v>
      </c>
      <c r="IF56" s="369">
        <v>2.9315960912052117</v>
      </c>
      <c r="IG56" s="146">
        <v>76.729559748427675</v>
      </c>
      <c r="IH56" s="146">
        <v>85.342019543973947</v>
      </c>
      <c r="II56" s="146">
        <v>9.8067434210526319</v>
      </c>
      <c r="IJ56" s="146">
        <v>5.203389830508474</v>
      </c>
      <c r="IK56" s="146">
        <v>16.015916438696841</v>
      </c>
      <c r="IL56" s="146">
        <v>23.162179085785848</v>
      </c>
      <c r="IM56" s="148">
        <v>147.80169476952716</v>
      </c>
      <c r="IN56" s="137">
        <v>135.79756631836031</v>
      </c>
      <c r="IO56" s="369">
        <v>0.14092446448703499</v>
      </c>
      <c r="IP56" s="369">
        <v>5.51267916207277E-2</v>
      </c>
      <c r="IQ56" s="369">
        <v>1.3927576601671301</v>
      </c>
      <c r="IR56" s="369">
        <v>0.58823529411764697</v>
      </c>
      <c r="IS56" s="146">
        <v>83.565459610027901</v>
      </c>
      <c r="IT56" s="146">
        <v>89.117647058823493</v>
      </c>
      <c r="IU56" s="146">
        <v>10.118376550169099</v>
      </c>
      <c r="IV56" s="146">
        <v>9.3715545755236995</v>
      </c>
      <c r="IW56" s="146">
        <v>26.741707171484599</v>
      </c>
      <c r="IX56" s="146">
        <v>28.463689517837501</v>
      </c>
      <c r="IY56" s="341">
        <v>12</v>
      </c>
      <c r="IZ56" s="369">
        <v>0.30143180105501099</v>
      </c>
      <c r="JA56" s="369">
        <v>4.3165467625899296</v>
      </c>
      <c r="JB56" s="369">
        <v>93.884892086330893</v>
      </c>
      <c r="JC56" s="369">
        <v>6.98317005777443</v>
      </c>
      <c r="JD56" s="146">
        <v>20.3757044458359</v>
      </c>
    </row>
    <row r="57" spans="1:264" ht="18" customHeight="1">
      <c r="A57" s="280"/>
      <c r="B57" s="281" t="s">
        <v>87</v>
      </c>
      <c r="C57" s="281" t="s">
        <v>87</v>
      </c>
      <c r="D57" s="282" t="s">
        <v>1794</v>
      </c>
      <c r="E57" s="283" t="s">
        <v>1296</v>
      </c>
      <c r="F57" s="282" t="s">
        <v>124</v>
      </c>
      <c r="G57" s="283" t="s">
        <v>5</v>
      </c>
      <c r="H57" s="284" t="s">
        <v>87</v>
      </c>
      <c r="I57" s="284" t="s">
        <v>87</v>
      </c>
      <c r="J57" s="284" t="s">
        <v>87</v>
      </c>
      <c r="K57" s="284" t="s">
        <v>87</v>
      </c>
      <c r="L57" s="284" t="s">
        <v>87</v>
      </c>
      <c r="M57" s="285">
        <v>214975</v>
      </c>
      <c r="N57" s="284" t="s">
        <v>87</v>
      </c>
      <c r="O57" s="284" t="s">
        <v>87</v>
      </c>
      <c r="P57" s="284" t="s">
        <v>87</v>
      </c>
      <c r="Q57" s="284" t="s">
        <v>87</v>
      </c>
      <c r="R57" s="286">
        <v>100.15825677097074</v>
      </c>
      <c r="S57" s="286">
        <v>99.402011339471827</v>
      </c>
      <c r="T57" s="292">
        <v>3.4966885951212134</v>
      </c>
      <c r="U57" s="298" t="s">
        <v>88</v>
      </c>
      <c r="V57" s="286">
        <v>11.21192482177576</v>
      </c>
      <c r="W57" s="286">
        <v>10.272197018794555</v>
      </c>
      <c r="X57" s="286">
        <v>21.484121840570317</v>
      </c>
      <c r="Y57" s="284" t="s">
        <v>87</v>
      </c>
      <c r="Z57" s="284" t="s">
        <v>87</v>
      </c>
      <c r="AA57" s="284" t="s">
        <v>87</v>
      </c>
      <c r="AB57" s="284" t="s">
        <v>87</v>
      </c>
      <c r="AC57" s="284" t="s">
        <v>87</v>
      </c>
      <c r="AD57" s="284" t="s">
        <v>87</v>
      </c>
      <c r="AE57" s="284" t="s">
        <v>87</v>
      </c>
      <c r="AF57" s="284" t="s">
        <v>87</v>
      </c>
      <c r="AG57" s="284" t="s">
        <v>87</v>
      </c>
      <c r="AH57" s="284" t="s">
        <v>87</v>
      </c>
      <c r="AI57" s="284" t="s">
        <v>87</v>
      </c>
      <c r="AJ57" s="284" t="s">
        <v>87</v>
      </c>
      <c r="AK57" s="284" t="s">
        <v>87</v>
      </c>
      <c r="AL57" s="284" t="s">
        <v>87</v>
      </c>
      <c r="AM57" s="284" t="s">
        <v>87</v>
      </c>
      <c r="AN57" s="284" t="s">
        <v>87</v>
      </c>
      <c r="AO57" s="284" t="s">
        <v>87</v>
      </c>
      <c r="AP57" s="284" t="s">
        <v>87</v>
      </c>
      <c r="AQ57" s="284" t="s">
        <v>87</v>
      </c>
      <c r="AR57" s="284" t="s">
        <v>87</v>
      </c>
      <c r="AS57" s="284" t="s">
        <v>87</v>
      </c>
      <c r="AT57" s="284" t="s">
        <v>87</v>
      </c>
      <c r="AU57" s="284" t="s">
        <v>87</v>
      </c>
      <c r="AV57" s="284" t="s">
        <v>87</v>
      </c>
      <c r="AW57" s="288" t="s">
        <v>87</v>
      </c>
      <c r="AX57" s="288" t="s">
        <v>87</v>
      </c>
      <c r="AY57" s="288" t="s">
        <v>87</v>
      </c>
      <c r="AZ57" s="288" t="s">
        <v>87</v>
      </c>
      <c r="BA57" s="288" t="s">
        <v>87</v>
      </c>
      <c r="BB57" s="287">
        <v>37</v>
      </c>
      <c r="BC57" s="287">
        <v>59</v>
      </c>
      <c r="BD57" s="289" t="s">
        <v>88</v>
      </c>
      <c r="BE57" s="289" t="s">
        <v>88</v>
      </c>
      <c r="BF57" s="289" t="s">
        <v>88</v>
      </c>
      <c r="BG57" s="287">
        <v>14</v>
      </c>
      <c r="BH57" s="286">
        <v>6.5123851610652403</v>
      </c>
      <c r="BI57" s="287">
        <v>159</v>
      </c>
      <c r="BJ57" s="286">
        <v>73.962088614955221</v>
      </c>
      <c r="BK57" s="287">
        <v>0</v>
      </c>
      <c r="BL57" s="286">
        <v>0</v>
      </c>
      <c r="BM57" s="287">
        <v>0</v>
      </c>
      <c r="BN57" s="290">
        <v>0</v>
      </c>
      <c r="BO57" s="291">
        <v>73</v>
      </c>
      <c r="BP57" s="290">
        <v>33.957436911268751</v>
      </c>
      <c r="BQ57" s="287">
        <v>0</v>
      </c>
      <c r="BR57" s="290">
        <v>0</v>
      </c>
      <c r="BS57" s="287">
        <v>0</v>
      </c>
      <c r="BT57" s="290">
        <v>0</v>
      </c>
      <c r="BU57" s="287">
        <v>0</v>
      </c>
      <c r="BV57" s="290">
        <v>0</v>
      </c>
      <c r="BW57" s="287">
        <v>0</v>
      </c>
      <c r="BX57" s="290">
        <v>0</v>
      </c>
      <c r="BY57" s="292">
        <v>0</v>
      </c>
      <c r="BZ57" s="293">
        <v>0</v>
      </c>
      <c r="CA57" s="287">
        <v>338</v>
      </c>
      <c r="CB57" s="290">
        <v>157.22758460286079</v>
      </c>
      <c r="CC57" s="287">
        <v>261</v>
      </c>
      <c r="CD57" s="290">
        <v>121.40946621700198</v>
      </c>
      <c r="CE57" s="287">
        <v>29</v>
      </c>
      <c r="CF57" s="290">
        <v>13.489940690777997</v>
      </c>
      <c r="CG57" s="287">
        <v>501</v>
      </c>
      <c r="CH57" s="290">
        <v>233.0503546924061</v>
      </c>
      <c r="CI57" s="287">
        <v>1172</v>
      </c>
      <c r="CJ57" s="290">
        <v>545.17967205489015</v>
      </c>
      <c r="CK57" s="287">
        <v>286</v>
      </c>
      <c r="CL57" s="290">
        <v>133.03872543318991</v>
      </c>
      <c r="CM57" s="287">
        <v>1733</v>
      </c>
      <c r="CN57" s="294">
        <v>806.14024886614732</v>
      </c>
      <c r="CO57" s="287">
        <v>75</v>
      </c>
      <c r="CP57" s="290">
        <v>34.887777648563784</v>
      </c>
      <c r="CQ57" s="292">
        <v>0</v>
      </c>
      <c r="CR57" s="293">
        <v>0</v>
      </c>
      <c r="CS57" s="292">
        <v>0</v>
      </c>
      <c r="CT57" s="293">
        <v>0</v>
      </c>
      <c r="CU57" s="287">
        <v>26</v>
      </c>
      <c r="CV57" s="290">
        <v>12.094429584835446</v>
      </c>
      <c r="CW57" s="287">
        <v>455</v>
      </c>
      <c r="CX57" s="290">
        <v>211.65251773462029</v>
      </c>
      <c r="CY57" s="287">
        <v>455</v>
      </c>
      <c r="CZ57" s="290">
        <v>211.65251773462029</v>
      </c>
      <c r="DA57" s="292">
        <v>0</v>
      </c>
      <c r="DB57" s="293">
        <v>0</v>
      </c>
      <c r="DC57" s="287">
        <v>0</v>
      </c>
      <c r="DD57" s="287">
        <v>0</v>
      </c>
      <c r="DE57" s="287">
        <v>274</v>
      </c>
      <c r="DF57" s="287">
        <v>7896</v>
      </c>
      <c r="DG57" s="287">
        <v>0</v>
      </c>
      <c r="DH57" s="287">
        <v>532</v>
      </c>
      <c r="DI57" s="287">
        <v>14</v>
      </c>
      <c r="DJ57" s="287">
        <v>30</v>
      </c>
      <c r="DK57" s="287">
        <v>0</v>
      </c>
      <c r="DL57" s="287">
        <v>208</v>
      </c>
      <c r="DM57" s="287">
        <v>0</v>
      </c>
      <c r="DN57" s="287">
        <v>0</v>
      </c>
      <c r="DO57" s="287">
        <v>35</v>
      </c>
      <c r="DP57" s="287">
        <v>0</v>
      </c>
      <c r="DQ57" s="287">
        <v>16</v>
      </c>
      <c r="DR57" s="287">
        <v>0</v>
      </c>
      <c r="DS57" s="287">
        <v>59</v>
      </c>
      <c r="DT57" s="287">
        <v>107</v>
      </c>
      <c r="DU57" s="287">
        <v>26439</v>
      </c>
      <c r="DV57" s="287">
        <v>2280</v>
      </c>
      <c r="DW57" s="287">
        <v>1479</v>
      </c>
      <c r="DX57" s="287">
        <v>294</v>
      </c>
      <c r="DY57" s="287">
        <v>0</v>
      </c>
      <c r="DZ57" s="287">
        <v>0</v>
      </c>
      <c r="EA57" s="287">
        <v>10281</v>
      </c>
      <c r="EB57" s="290">
        <v>21.350063223421799</v>
      </c>
      <c r="EC57" s="287">
        <v>191</v>
      </c>
      <c r="ED57" s="287">
        <v>3467</v>
      </c>
      <c r="EE57" s="287">
        <v>751</v>
      </c>
      <c r="EF57" s="290">
        <v>21.661378713585233</v>
      </c>
      <c r="EG57" s="287">
        <v>139</v>
      </c>
      <c r="EH57" s="287">
        <v>100</v>
      </c>
      <c r="EI57" s="287">
        <v>40</v>
      </c>
      <c r="EJ57" s="287">
        <v>1</v>
      </c>
      <c r="EK57" s="287">
        <v>399</v>
      </c>
      <c r="EL57" s="287">
        <v>0</v>
      </c>
      <c r="EM57" s="287">
        <v>13</v>
      </c>
      <c r="EN57" s="287">
        <v>16</v>
      </c>
      <c r="EO57" s="287">
        <v>17</v>
      </c>
      <c r="EP57" s="287">
        <v>194</v>
      </c>
      <c r="EQ57" s="287">
        <v>13</v>
      </c>
      <c r="ER57" s="287">
        <v>0</v>
      </c>
      <c r="ES57" s="287">
        <v>7</v>
      </c>
      <c r="ET57" s="287">
        <v>0</v>
      </c>
      <c r="EU57" s="287">
        <v>0</v>
      </c>
      <c r="EV57" s="287">
        <v>1705</v>
      </c>
      <c r="EW57" s="287">
        <v>0</v>
      </c>
      <c r="EX57" s="287">
        <v>0</v>
      </c>
      <c r="EY57" s="287">
        <v>0</v>
      </c>
      <c r="EZ57" s="287">
        <v>0</v>
      </c>
      <c r="FA57" s="287">
        <v>6</v>
      </c>
      <c r="FB57" s="287">
        <v>0</v>
      </c>
      <c r="FC57" s="287">
        <v>2</v>
      </c>
      <c r="FD57" s="287">
        <v>0</v>
      </c>
      <c r="FE57" s="287">
        <v>1</v>
      </c>
      <c r="FF57" s="287">
        <v>20</v>
      </c>
      <c r="FG57" s="287">
        <v>194</v>
      </c>
      <c r="FH57" s="287">
        <v>216</v>
      </c>
      <c r="FI57" s="287">
        <v>174</v>
      </c>
      <c r="FJ57" s="287">
        <v>2168</v>
      </c>
      <c r="FK57" s="291">
        <v>6</v>
      </c>
      <c r="FL57" s="290">
        <v>2.7910222118851027</v>
      </c>
      <c r="FM57" s="291">
        <v>2</v>
      </c>
      <c r="FN57" s="290">
        <v>0.93034073729503441</v>
      </c>
      <c r="FO57" s="291">
        <v>0</v>
      </c>
      <c r="FP57" s="290">
        <v>0</v>
      </c>
      <c r="FQ57" s="283">
        <v>1</v>
      </c>
      <c r="FR57" s="294">
        <v>0.46517036864751721</v>
      </c>
      <c r="FS57" s="283">
        <v>0</v>
      </c>
      <c r="FT57" s="294">
        <v>0</v>
      </c>
      <c r="FU57" s="291">
        <v>12</v>
      </c>
      <c r="FV57" s="290">
        <v>5.5820444237702054</v>
      </c>
      <c r="FW57" s="295">
        <v>1</v>
      </c>
      <c r="FX57" s="295">
        <v>0</v>
      </c>
      <c r="FY57" s="295">
        <v>1</v>
      </c>
      <c r="FZ57" s="295">
        <v>0</v>
      </c>
      <c r="GA57" s="295">
        <v>0</v>
      </c>
      <c r="GB57" s="287">
        <v>5091</v>
      </c>
      <c r="GC57" s="287">
        <v>0</v>
      </c>
      <c r="GD57" s="287">
        <v>0</v>
      </c>
      <c r="GE57" s="287">
        <v>0</v>
      </c>
      <c r="GF57" s="287">
        <v>0</v>
      </c>
      <c r="GG57" s="290">
        <v>105.89</v>
      </c>
      <c r="GH57" s="290">
        <v>368.92</v>
      </c>
      <c r="GI57" s="290">
        <v>19</v>
      </c>
      <c r="GJ57" s="290">
        <v>2</v>
      </c>
      <c r="GK57" s="290">
        <v>0</v>
      </c>
      <c r="GL57" s="290">
        <v>1</v>
      </c>
      <c r="GM57" s="290">
        <v>2</v>
      </c>
      <c r="GN57" s="290">
        <v>4</v>
      </c>
      <c r="GO57" s="290">
        <v>2</v>
      </c>
      <c r="GP57" s="290">
        <v>4</v>
      </c>
      <c r="GQ57" s="290">
        <v>0</v>
      </c>
      <c r="GR57" s="290">
        <v>1</v>
      </c>
      <c r="GS57" s="290">
        <v>0</v>
      </c>
      <c r="GT57" s="290">
        <v>6</v>
      </c>
      <c r="GU57" s="290">
        <v>0</v>
      </c>
      <c r="GV57" s="290">
        <v>1</v>
      </c>
      <c r="GW57" s="290">
        <v>1</v>
      </c>
      <c r="GX57" s="290">
        <v>0</v>
      </c>
      <c r="GY57" s="290">
        <v>1</v>
      </c>
      <c r="GZ57" s="290">
        <v>0</v>
      </c>
      <c r="HA57" s="290">
        <v>0</v>
      </c>
      <c r="HB57" s="290">
        <v>1</v>
      </c>
      <c r="HC57" s="290">
        <v>0</v>
      </c>
      <c r="HD57" s="290">
        <v>1</v>
      </c>
      <c r="HE57" s="290">
        <v>1</v>
      </c>
      <c r="HF57" s="290">
        <v>0</v>
      </c>
      <c r="HG57" s="290">
        <v>0</v>
      </c>
      <c r="HH57" s="290">
        <v>5.9</v>
      </c>
      <c r="HI57" s="290">
        <v>0.24</v>
      </c>
      <c r="HJ57" s="134">
        <v>2.3258518432375861</v>
      </c>
      <c r="HK57" s="134">
        <v>8.838237004302826</v>
      </c>
      <c r="HL57" s="134">
        <v>28.375392487498548</v>
      </c>
      <c r="HM57" s="146">
        <v>100.309269693885</v>
      </c>
      <c r="HN57" s="146">
        <v>86.979072240875794</v>
      </c>
      <c r="HO57" s="368">
        <v>4.5905251560778501E-2</v>
      </c>
      <c r="HP57" s="368">
        <v>3.6946722825685403E-2</v>
      </c>
      <c r="HQ57" s="368">
        <v>1.8382352941176501</v>
      </c>
      <c r="HR57" s="368">
        <v>2.0491803278688501</v>
      </c>
      <c r="HS57" s="134">
        <v>86.029411764705898</v>
      </c>
      <c r="HT57" s="134">
        <v>94.672131147540995</v>
      </c>
      <c r="HU57" s="134">
        <v>2.4972456849063498</v>
      </c>
      <c r="HV57" s="134">
        <v>1.80300007389345</v>
      </c>
      <c r="HW57" s="134">
        <v>12.2067135771139</v>
      </c>
      <c r="HX57" s="134">
        <v>17.684165252921101</v>
      </c>
      <c r="HY57" s="146">
        <v>91.949055997705784</v>
      </c>
      <c r="HZ57" s="146">
        <v>118.466582458932</v>
      </c>
      <c r="IA57" s="386">
        <v>22</v>
      </c>
      <c r="IB57" s="386">
        <v>25</v>
      </c>
      <c r="IC57" s="369">
        <v>0.21945137157107233</v>
      </c>
      <c r="ID57" s="369">
        <v>0.19583268055773148</v>
      </c>
      <c r="IE57" s="369">
        <v>2.788339670468948</v>
      </c>
      <c r="IF57" s="369">
        <v>3.4340659340659343</v>
      </c>
      <c r="IG57" s="146">
        <v>75.918884664131809</v>
      </c>
      <c r="IH57" s="146">
        <v>84.203296703296701</v>
      </c>
      <c r="II57" s="146">
        <v>7.8703241895261842</v>
      </c>
      <c r="IJ57" s="146">
        <v>5.7026476578411405</v>
      </c>
      <c r="IK57" s="146">
        <v>11.740685200138424</v>
      </c>
      <c r="IL57" s="146">
        <v>17.731953836228527</v>
      </c>
      <c r="IM57" s="148">
        <v>121.48126778494802</v>
      </c>
      <c r="IN57" s="137">
        <v>121.54658318725464</v>
      </c>
      <c r="IO57" s="369">
        <v>0.138657792567942</v>
      </c>
      <c r="IP57" s="369">
        <v>8.83280757097792E-2</v>
      </c>
      <c r="IQ57" s="369">
        <v>1.3908205841446499</v>
      </c>
      <c r="IR57" s="369">
        <v>1.38613861386139</v>
      </c>
      <c r="IS57" s="146">
        <v>81.502086230876202</v>
      </c>
      <c r="IT57" s="146">
        <v>90.891089108910904</v>
      </c>
      <c r="IU57" s="146">
        <v>9.9694952856350501</v>
      </c>
      <c r="IV57" s="146">
        <v>6.3722397476340698</v>
      </c>
      <c r="IW57" s="146">
        <v>22.175898352193801</v>
      </c>
      <c r="IX57" s="146">
        <v>24.2662438431955</v>
      </c>
      <c r="IY57" s="341">
        <v>20</v>
      </c>
      <c r="IZ57" s="369">
        <v>0.22779043280182201</v>
      </c>
      <c r="JA57" s="369">
        <v>5.0632911392405102</v>
      </c>
      <c r="JB57" s="369">
        <v>92.4050632911392</v>
      </c>
      <c r="JC57" s="369">
        <v>4.4988610478359901</v>
      </c>
      <c r="JD57" s="146">
        <v>16.829885826207398</v>
      </c>
    </row>
    <row r="58" spans="1:264" ht="18" customHeight="1">
      <c r="A58" s="280"/>
      <c r="B58" s="281" t="s">
        <v>87</v>
      </c>
      <c r="C58" s="281" t="s">
        <v>87</v>
      </c>
      <c r="D58" s="282" t="s">
        <v>1795</v>
      </c>
      <c r="E58" s="283" t="s">
        <v>1297</v>
      </c>
      <c r="F58" s="282" t="s">
        <v>124</v>
      </c>
      <c r="G58" s="283" t="s">
        <v>5</v>
      </c>
      <c r="H58" s="284" t="s">
        <v>87</v>
      </c>
      <c r="I58" s="284" t="s">
        <v>87</v>
      </c>
      <c r="J58" s="284" t="s">
        <v>87</v>
      </c>
      <c r="K58" s="284" t="s">
        <v>87</v>
      </c>
      <c r="L58" s="284" t="s">
        <v>87</v>
      </c>
      <c r="M58" s="285">
        <v>279497</v>
      </c>
      <c r="N58" s="284" t="s">
        <v>87</v>
      </c>
      <c r="O58" s="284" t="s">
        <v>87</v>
      </c>
      <c r="P58" s="284" t="s">
        <v>87</v>
      </c>
      <c r="Q58" s="284" t="s">
        <v>87</v>
      </c>
      <c r="R58" s="286">
        <v>108.02658453485989</v>
      </c>
      <c r="S58" s="286">
        <v>104.05584087510988</v>
      </c>
      <c r="T58" s="287">
        <v>239.92095625960428</v>
      </c>
      <c r="U58" s="287">
        <v>91.714155581018531</v>
      </c>
      <c r="V58" s="286">
        <v>12.484639960678299</v>
      </c>
      <c r="W58" s="286">
        <v>11.501597444089457</v>
      </c>
      <c r="X58" s="286">
        <v>23.986237404767756</v>
      </c>
      <c r="Y58" s="284" t="s">
        <v>87</v>
      </c>
      <c r="Z58" s="284" t="s">
        <v>87</v>
      </c>
      <c r="AA58" s="284" t="s">
        <v>87</v>
      </c>
      <c r="AB58" s="284" t="s">
        <v>87</v>
      </c>
      <c r="AC58" s="284" t="s">
        <v>87</v>
      </c>
      <c r="AD58" s="284" t="s">
        <v>87</v>
      </c>
      <c r="AE58" s="284" t="s">
        <v>87</v>
      </c>
      <c r="AF58" s="284" t="s">
        <v>87</v>
      </c>
      <c r="AG58" s="284" t="s">
        <v>87</v>
      </c>
      <c r="AH58" s="284" t="s">
        <v>87</v>
      </c>
      <c r="AI58" s="284" t="s">
        <v>87</v>
      </c>
      <c r="AJ58" s="284" t="s">
        <v>87</v>
      </c>
      <c r="AK58" s="284" t="s">
        <v>87</v>
      </c>
      <c r="AL58" s="284" t="s">
        <v>87</v>
      </c>
      <c r="AM58" s="284" t="s">
        <v>87</v>
      </c>
      <c r="AN58" s="284" t="s">
        <v>87</v>
      </c>
      <c r="AO58" s="284" t="s">
        <v>87</v>
      </c>
      <c r="AP58" s="284" t="s">
        <v>87</v>
      </c>
      <c r="AQ58" s="284" t="s">
        <v>87</v>
      </c>
      <c r="AR58" s="284" t="s">
        <v>87</v>
      </c>
      <c r="AS58" s="284" t="s">
        <v>87</v>
      </c>
      <c r="AT58" s="284" t="s">
        <v>87</v>
      </c>
      <c r="AU58" s="284" t="s">
        <v>87</v>
      </c>
      <c r="AV58" s="284" t="s">
        <v>87</v>
      </c>
      <c r="AW58" s="288" t="s">
        <v>87</v>
      </c>
      <c r="AX58" s="288" t="s">
        <v>87</v>
      </c>
      <c r="AY58" s="288" t="s">
        <v>87</v>
      </c>
      <c r="AZ58" s="288" t="s">
        <v>87</v>
      </c>
      <c r="BA58" s="288" t="s">
        <v>87</v>
      </c>
      <c r="BB58" s="287">
        <v>95</v>
      </c>
      <c r="BC58" s="287">
        <v>94</v>
      </c>
      <c r="BD58" s="289" t="s">
        <v>88</v>
      </c>
      <c r="BE58" s="289" t="s">
        <v>88</v>
      </c>
      <c r="BF58" s="289" t="s">
        <v>88</v>
      </c>
      <c r="BG58" s="287">
        <v>80</v>
      </c>
      <c r="BH58" s="286">
        <v>28.622847472423679</v>
      </c>
      <c r="BI58" s="287">
        <v>317</v>
      </c>
      <c r="BJ58" s="286">
        <v>113.41803310947881</v>
      </c>
      <c r="BK58" s="287">
        <v>29</v>
      </c>
      <c r="BL58" s="286">
        <v>10.375782208753582</v>
      </c>
      <c r="BM58" s="287">
        <v>0</v>
      </c>
      <c r="BN58" s="290">
        <v>0</v>
      </c>
      <c r="BO58" s="291">
        <v>198</v>
      </c>
      <c r="BP58" s="290">
        <v>70.841547494248601</v>
      </c>
      <c r="BQ58" s="287">
        <v>0</v>
      </c>
      <c r="BR58" s="290">
        <v>0</v>
      </c>
      <c r="BS58" s="287">
        <v>41</v>
      </c>
      <c r="BT58" s="290">
        <v>14.669209329617132</v>
      </c>
      <c r="BU58" s="287">
        <v>0</v>
      </c>
      <c r="BV58" s="290">
        <v>0</v>
      </c>
      <c r="BW58" s="287">
        <v>15</v>
      </c>
      <c r="BX58" s="290">
        <v>5.3667839010794394</v>
      </c>
      <c r="BY58" s="292">
        <v>0</v>
      </c>
      <c r="BZ58" s="293">
        <v>0</v>
      </c>
      <c r="CA58" s="287">
        <v>492</v>
      </c>
      <c r="CB58" s="290">
        <v>176.03051195540561</v>
      </c>
      <c r="CC58" s="292">
        <v>0</v>
      </c>
      <c r="CD58" s="293">
        <v>0</v>
      </c>
      <c r="CE58" s="287">
        <v>76</v>
      </c>
      <c r="CF58" s="290">
        <v>27.191705098802494</v>
      </c>
      <c r="CG58" s="287">
        <v>776</v>
      </c>
      <c r="CH58" s="290">
        <v>277.64162048250967</v>
      </c>
      <c r="CI58" s="287">
        <v>2046</v>
      </c>
      <c r="CJ58" s="290">
        <v>732.02932410723554</v>
      </c>
      <c r="CK58" s="287">
        <v>425</v>
      </c>
      <c r="CL58" s="290">
        <v>152.05887719725078</v>
      </c>
      <c r="CM58" s="287">
        <v>1782</v>
      </c>
      <c r="CN58" s="294">
        <v>637.57392744823733</v>
      </c>
      <c r="CO58" s="287">
        <v>138</v>
      </c>
      <c r="CP58" s="290">
        <v>49.37441188993084</v>
      </c>
      <c r="CQ58" s="287">
        <v>1</v>
      </c>
      <c r="CR58" s="290">
        <v>0.35778559340529598</v>
      </c>
      <c r="CS58" s="287">
        <v>2</v>
      </c>
      <c r="CT58" s="290">
        <v>0.71557118681059195</v>
      </c>
      <c r="CU58" s="287">
        <v>63</v>
      </c>
      <c r="CV58" s="290">
        <v>22.540492384533646</v>
      </c>
      <c r="CW58" s="287">
        <v>975</v>
      </c>
      <c r="CX58" s="290">
        <v>348.84095357016355</v>
      </c>
      <c r="CY58" s="287">
        <v>975</v>
      </c>
      <c r="CZ58" s="290">
        <v>348.84095357016355</v>
      </c>
      <c r="DA58" s="292">
        <v>0</v>
      </c>
      <c r="DB58" s="293">
        <v>0</v>
      </c>
      <c r="DC58" s="287">
        <v>0</v>
      </c>
      <c r="DD58" s="287">
        <v>301</v>
      </c>
      <c r="DE58" s="287">
        <v>448</v>
      </c>
      <c r="DF58" s="287">
        <v>11983</v>
      </c>
      <c r="DG58" s="287">
        <v>0</v>
      </c>
      <c r="DH58" s="287">
        <v>712</v>
      </c>
      <c r="DI58" s="287">
        <v>135</v>
      </c>
      <c r="DJ58" s="287">
        <v>59</v>
      </c>
      <c r="DK58" s="287">
        <v>9</v>
      </c>
      <c r="DL58" s="287">
        <v>0</v>
      </c>
      <c r="DM58" s="287">
        <v>36</v>
      </c>
      <c r="DN58" s="287">
        <v>1124</v>
      </c>
      <c r="DO58" s="287">
        <v>121</v>
      </c>
      <c r="DP58" s="287">
        <v>76</v>
      </c>
      <c r="DQ58" s="287">
        <v>35</v>
      </c>
      <c r="DR58" s="287">
        <v>0</v>
      </c>
      <c r="DS58" s="287">
        <v>0</v>
      </c>
      <c r="DT58" s="287">
        <v>9687</v>
      </c>
      <c r="DU58" s="287">
        <v>32808</v>
      </c>
      <c r="DV58" s="287">
        <v>4230</v>
      </c>
      <c r="DW58" s="287">
        <v>947</v>
      </c>
      <c r="DX58" s="287">
        <v>474</v>
      </c>
      <c r="DY58" s="287">
        <v>472</v>
      </c>
      <c r="DZ58" s="287">
        <v>5147</v>
      </c>
      <c r="EA58" s="287">
        <v>16129</v>
      </c>
      <c r="EB58" s="290">
        <v>22.0472440944882</v>
      </c>
      <c r="EC58" s="287">
        <v>330</v>
      </c>
      <c r="ED58" s="287">
        <v>5408</v>
      </c>
      <c r="EE58" s="287">
        <v>1685</v>
      </c>
      <c r="EF58" s="290">
        <v>31.157544378698226</v>
      </c>
      <c r="EG58" s="287">
        <v>199</v>
      </c>
      <c r="EH58" s="287">
        <v>283</v>
      </c>
      <c r="EI58" s="287">
        <v>125</v>
      </c>
      <c r="EJ58" s="287">
        <v>10</v>
      </c>
      <c r="EK58" s="287">
        <v>260</v>
      </c>
      <c r="EL58" s="287">
        <v>3</v>
      </c>
      <c r="EM58" s="287">
        <v>25</v>
      </c>
      <c r="EN58" s="287">
        <v>45</v>
      </c>
      <c r="EO58" s="287">
        <v>1</v>
      </c>
      <c r="EP58" s="287">
        <v>30</v>
      </c>
      <c r="EQ58" s="287">
        <v>18</v>
      </c>
      <c r="ER58" s="287">
        <v>0</v>
      </c>
      <c r="ES58" s="287">
        <v>0</v>
      </c>
      <c r="ET58" s="287">
        <v>7</v>
      </c>
      <c r="EU58" s="287">
        <v>0</v>
      </c>
      <c r="EV58" s="287">
        <v>2110</v>
      </c>
      <c r="EW58" s="287">
        <v>0</v>
      </c>
      <c r="EX58" s="287">
        <v>0</v>
      </c>
      <c r="EY58" s="287">
        <v>0</v>
      </c>
      <c r="EZ58" s="287">
        <v>0</v>
      </c>
      <c r="FA58" s="287">
        <v>8</v>
      </c>
      <c r="FB58" s="287">
        <v>1</v>
      </c>
      <c r="FC58" s="287">
        <v>0</v>
      </c>
      <c r="FD58" s="287">
        <v>3</v>
      </c>
      <c r="FE58" s="287">
        <v>4</v>
      </c>
      <c r="FF58" s="287">
        <v>27</v>
      </c>
      <c r="FG58" s="287">
        <v>347</v>
      </c>
      <c r="FH58" s="287">
        <v>355</v>
      </c>
      <c r="FI58" s="287">
        <v>203</v>
      </c>
      <c r="FJ58" s="287">
        <v>4414</v>
      </c>
      <c r="FK58" s="291">
        <v>9</v>
      </c>
      <c r="FL58" s="290">
        <v>3.2200703406476636</v>
      </c>
      <c r="FM58" s="291">
        <v>4</v>
      </c>
      <c r="FN58" s="290">
        <v>1.4311423736211839</v>
      </c>
      <c r="FO58" s="297">
        <v>0</v>
      </c>
      <c r="FP58" s="293">
        <v>0</v>
      </c>
      <c r="FQ58" s="283">
        <v>1</v>
      </c>
      <c r="FR58" s="294">
        <v>0.35778559340529598</v>
      </c>
      <c r="FS58" s="283">
        <v>1</v>
      </c>
      <c r="FT58" s="294">
        <v>0.35778559340529598</v>
      </c>
      <c r="FU58" s="297">
        <v>0</v>
      </c>
      <c r="FV58" s="293">
        <v>0</v>
      </c>
      <c r="FW58" s="295">
        <v>1</v>
      </c>
      <c r="FX58" s="295">
        <v>0</v>
      </c>
      <c r="FY58" s="295">
        <v>1</v>
      </c>
      <c r="FZ58" s="295">
        <v>0</v>
      </c>
      <c r="GA58" s="295">
        <v>0</v>
      </c>
      <c r="GB58" s="287">
        <v>8421</v>
      </c>
      <c r="GC58" s="287">
        <v>0</v>
      </c>
      <c r="GD58" s="287">
        <v>668</v>
      </c>
      <c r="GE58" s="287">
        <v>0</v>
      </c>
      <c r="GF58" s="287">
        <v>0</v>
      </c>
      <c r="GG58" s="290">
        <v>140.69999999999999</v>
      </c>
      <c r="GH58" s="290">
        <v>575.20000000000005</v>
      </c>
      <c r="GI58" s="290">
        <v>29</v>
      </c>
      <c r="GJ58" s="290">
        <v>1</v>
      </c>
      <c r="GK58" s="290">
        <v>1</v>
      </c>
      <c r="GL58" s="290">
        <v>1</v>
      </c>
      <c r="GM58" s="290">
        <v>2</v>
      </c>
      <c r="GN58" s="290">
        <v>0</v>
      </c>
      <c r="GO58" s="290">
        <v>1</v>
      </c>
      <c r="GP58" s="290">
        <v>6</v>
      </c>
      <c r="GQ58" s="290">
        <v>1</v>
      </c>
      <c r="GR58" s="290">
        <v>0</v>
      </c>
      <c r="GS58" s="290">
        <v>0</v>
      </c>
      <c r="GT58" s="290">
        <v>10</v>
      </c>
      <c r="GU58" s="290">
        <v>0</v>
      </c>
      <c r="GV58" s="290">
        <v>1</v>
      </c>
      <c r="GW58" s="290">
        <v>0</v>
      </c>
      <c r="GX58" s="290">
        <v>0</v>
      </c>
      <c r="GY58" s="290">
        <v>2</v>
      </c>
      <c r="GZ58" s="290">
        <v>2</v>
      </c>
      <c r="HA58" s="290">
        <v>1</v>
      </c>
      <c r="HB58" s="290">
        <v>1</v>
      </c>
      <c r="HC58" s="290">
        <v>2</v>
      </c>
      <c r="HD58" s="290">
        <v>0</v>
      </c>
      <c r="HE58" s="290">
        <v>1</v>
      </c>
      <c r="HF58" s="290">
        <v>1</v>
      </c>
      <c r="HG58" s="290">
        <v>3</v>
      </c>
      <c r="HH58" s="290">
        <v>4</v>
      </c>
      <c r="HI58" s="290">
        <v>1.6</v>
      </c>
      <c r="HJ58" s="134">
        <v>0.71557118681059195</v>
      </c>
      <c r="HK58" s="134">
        <v>11.449138988969471</v>
      </c>
      <c r="HL58" s="134">
        <v>24.392032830406048</v>
      </c>
      <c r="HM58" s="146">
        <v>107.15871328189399</v>
      </c>
      <c r="HN58" s="146">
        <v>85.832885383103701</v>
      </c>
      <c r="HO58" s="368">
        <v>8.0580177276389997E-2</v>
      </c>
      <c r="HP58" s="368">
        <v>6.3430469012350305E-2</v>
      </c>
      <c r="HQ58" s="368">
        <v>2.6578073089701002</v>
      </c>
      <c r="HR58" s="368">
        <v>2.3643949930459001</v>
      </c>
      <c r="HS58" s="134">
        <v>86.378737541528196</v>
      </c>
      <c r="HT58" s="134">
        <v>91.655076495132107</v>
      </c>
      <c r="HU58" s="134">
        <v>3.03182917002417</v>
      </c>
      <c r="HV58" s="134">
        <v>2.6827357188164598</v>
      </c>
      <c r="HW58" s="134">
        <v>16.289163401219501</v>
      </c>
      <c r="HX58" s="134">
        <v>24.719399027839199</v>
      </c>
      <c r="HY58" s="146">
        <v>102.2450343997122</v>
      </c>
      <c r="HZ58" s="146">
        <v>113.586604663355</v>
      </c>
      <c r="IA58" s="386">
        <v>45</v>
      </c>
      <c r="IB58" s="386">
        <v>29</v>
      </c>
      <c r="IC58" s="369">
        <v>0.24878372401592216</v>
      </c>
      <c r="ID58" s="369">
        <v>0.11933174224343676</v>
      </c>
      <c r="IE58" s="369">
        <v>2.6785714285714284</v>
      </c>
      <c r="IF58" s="369">
        <v>2.074391988555079</v>
      </c>
      <c r="IG58" s="146">
        <v>78.80952380952381</v>
      </c>
      <c r="IH58" s="146">
        <v>82.403433476394852</v>
      </c>
      <c r="II58" s="146">
        <v>9.2879256965944279</v>
      </c>
      <c r="IJ58" s="146">
        <v>5.7526129536663646</v>
      </c>
      <c r="IK58" s="146">
        <v>15.320950991934494</v>
      </c>
      <c r="IL58" s="146">
        <v>23.368979231109147</v>
      </c>
      <c r="IM58" s="148">
        <v>126.69720517105286</v>
      </c>
      <c r="IN58" s="137">
        <v>135.13791999532057</v>
      </c>
      <c r="IO58" s="369">
        <v>0.31945879921074899</v>
      </c>
      <c r="IP58" s="369">
        <v>6.7658998646819998E-2</v>
      </c>
      <c r="IQ58" s="369">
        <v>3.6756756756756799</v>
      </c>
      <c r="IR58" s="369">
        <v>1.1042944785276101</v>
      </c>
      <c r="IS58" s="146">
        <v>84.108108108108098</v>
      </c>
      <c r="IT58" s="146">
        <v>92.024539877300597</v>
      </c>
      <c r="IU58" s="146">
        <v>8.6911585079394893</v>
      </c>
      <c r="IV58" s="146">
        <v>6.1268982107953702</v>
      </c>
      <c r="IW58" s="146">
        <v>23.1532441302701</v>
      </c>
      <c r="IX58" s="146">
        <v>24.943735933983501</v>
      </c>
      <c r="IY58" s="341">
        <v>28</v>
      </c>
      <c r="IZ58" s="369">
        <v>0.25505556567680798</v>
      </c>
      <c r="JA58" s="369">
        <v>4.2042042042042</v>
      </c>
      <c r="JB58" s="369">
        <v>85.285285285285298</v>
      </c>
      <c r="JC58" s="369">
        <v>6.0666788121697897</v>
      </c>
      <c r="JD58" s="146">
        <v>13.721608484312901</v>
      </c>
    </row>
    <row r="59" spans="1:264" ht="18" customHeight="1">
      <c r="A59" s="280"/>
      <c r="B59" s="281" t="s">
        <v>87</v>
      </c>
      <c r="C59" s="281" t="s">
        <v>87</v>
      </c>
      <c r="D59" s="282" t="s">
        <v>1796</v>
      </c>
      <c r="E59" s="283" t="s">
        <v>1298</v>
      </c>
      <c r="F59" s="282" t="s">
        <v>125</v>
      </c>
      <c r="G59" s="283" t="s">
        <v>6</v>
      </c>
      <c r="H59" s="284" t="s">
        <v>87</v>
      </c>
      <c r="I59" s="284" t="s">
        <v>87</v>
      </c>
      <c r="J59" s="284" t="s">
        <v>87</v>
      </c>
      <c r="K59" s="284" t="s">
        <v>87</v>
      </c>
      <c r="L59" s="284" t="s">
        <v>87</v>
      </c>
      <c r="M59" s="285">
        <v>490647</v>
      </c>
      <c r="N59" s="284" t="s">
        <v>87</v>
      </c>
      <c r="O59" s="284" t="s">
        <v>87</v>
      </c>
      <c r="P59" s="284" t="s">
        <v>87</v>
      </c>
      <c r="Q59" s="284" t="s">
        <v>87</v>
      </c>
      <c r="R59" s="286">
        <v>92.375938766412816</v>
      </c>
      <c r="S59" s="286">
        <v>93.512845641795181</v>
      </c>
      <c r="T59" s="298" t="s">
        <v>88</v>
      </c>
      <c r="U59" s="298" t="s">
        <v>88</v>
      </c>
      <c r="V59" s="286">
        <v>18.183338909334225</v>
      </c>
      <c r="W59" s="286">
        <v>6.7413850786216134</v>
      </c>
      <c r="X59" s="286">
        <v>24.924723987955836</v>
      </c>
      <c r="Y59" s="284" t="s">
        <v>87</v>
      </c>
      <c r="Z59" s="284" t="s">
        <v>87</v>
      </c>
      <c r="AA59" s="284" t="s">
        <v>87</v>
      </c>
      <c r="AB59" s="284" t="s">
        <v>87</v>
      </c>
      <c r="AC59" s="284" t="s">
        <v>87</v>
      </c>
      <c r="AD59" s="284" t="s">
        <v>87</v>
      </c>
      <c r="AE59" s="284" t="s">
        <v>87</v>
      </c>
      <c r="AF59" s="284" t="s">
        <v>87</v>
      </c>
      <c r="AG59" s="284" t="s">
        <v>87</v>
      </c>
      <c r="AH59" s="284" t="s">
        <v>87</v>
      </c>
      <c r="AI59" s="284" t="s">
        <v>87</v>
      </c>
      <c r="AJ59" s="284" t="s">
        <v>87</v>
      </c>
      <c r="AK59" s="284" t="s">
        <v>87</v>
      </c>
      <c r="AL59" s="284" t="s">
        <v>87</v>
      </c>
      <c r="AM59" s="284" t="s">
        <v>87</v>
      </c>
      <c r="AN59" s="284" t="s">
        <v>87</v>
      </c>
      <c r="AO59" s="284" t="s">
        <v>87</v>
      </c>
      <c r="AP59" s="284" t="s">
        <v>87</v>
      </c>
      <c r="AQ59" s="284" t="s">
        <v>87</v>
      </c>
      <c r="AR59" s="284" t="s">
        <v>87</v>
      </c>
      <c r="AS59" s="284" t="s">
        <v>87</v>
      </c>
      <c r="AT59" s="284" t="s">
        <v>87</v>
      </c>
      <c r="AU59" s="284" t="s">
        <v>87</v>
      </c>
      <c r="AV59" s="284" t="s">
        <v>87</v>
      </c>
      <c r="AW59" s="288" t="s">
        <v>87</v>
      </c>
      <c r="AX59" s="288" t="s">
        <v>87</v>
      </c>
      <c r="AY59" s="288" t="s">
        <v>87</v>
      </c>
      <c r="AZ59" s="288" t="s">
        <v>87</v>
      </c>
      <c r="BA59" s="288" t="s">
        <v>87</v>
      </c>
      <c r="BB59" s="287">
        <v>145</v>
      </c>
      <c r="BC59" s="287">
        <v>157</v>
      </c>
      <c r="BD59" s="289" t="s">
        <v>88</v>
      </c>
      <c r="BE59" s="289" t="s">
        <v>88</v>
      </c>
      <c r="BF59" s="289" t="s">
        <v>88</v>
      </c>
      <c r="BG59" s="287">
        <v>85</v>
      </c>
      <c r="BH59" s="286">
        <v>17.324063940062818</v>
      </c>
      <c r="BI59" s="287">
        <v>579</v>
      </c>
      <c r="BJ59" s="286">
        <v>118.00744730936907</v>
      </c>
      <c r="BK59" s="287">
        <v>13</v>
      </c>
      <c r="BL59" s="286">
        <v>2.649562720244901</v>
      </c>
      <c r="BM59" s="287">
        <v>22</v>
      </c>
      <c r="BN59" s="290">
        <v>4.4838753727221405</v>
      </c>
      <c r="BO59" s="291">
        <v>336</v>
      </c>
      <c r="BP59" s="290">
        <v>68.481005692483592</v>
      </c>
      <c r="BQ59" s="287">
        <v>0</v>
      </c>
      <c r="BR59" s="290">
        <v>0</v>
      </c>
      <c r="BS59" s="287">
        <v>57</v>
      </c>
      <c r="BT59" s="290">
        <v>11.617313465689181</v>
      </c>
      <c r="BU59" s="287">
        <v>0</v>
      </c>
      <c r="BV59" s="290">
        <v>0</v>
      </c>
      <c r="BW59" s="287">
        <v>122</v>
      </c>
      <c r="BX59" s="290">
        <v>24.865127066913686</v>
      </c>
      <c r="BY59" s="292">
        <v>0</v>
      </c>
      <c r="BZ59" s="293">
        <v>0</v>
      </c>
      <c r="CA59" s="287">
        <v>490</v>
      </c>
      <c r="CB59" s="290">
        <v>99.868133301538577</v>
      </c>
      <c r="CC59" s="287">
        <v>0</v>
      </c>
      <c r="CD59" s="290">
        <v>0</v>
      </c>
      <c r="CE59" s="287">
        <v>56</v>
      </c>
      <c r="CF59" s="290">
        <v>11.413500948747267</v>
      </c>
      <c r="CG59" s="287">
        <v>2207</v>
      </c>
      <c r="CH59" s="290">
        <v>449.81422489080751</v>
      </c>
      <c r="CI59" s="287">
        <v>4148</v>
      </c>
      <c r="CJ59" s="290">
        <v>845.41432027506539</v>
      </c>
      <c r="CK59" s="287">
        <v>273</v>
      </c>
      <c r="CL59" s="290">
        <v>55.640817125142924</v>
      </c>
      <c r="CM59" s="287">
        <v>548</v>
      </c>
      <c r="CN59" s="294">
        <v>111.68925928416967</v>
      </c>
      <c r="CO59" s="287">
        <v>187</v>
      </c>
      <c r="CP59" s="290">
        <v>38.112940668138194</v>
      </c>
      <c r="CQ59" s="287">
        <v>2</v>
      </c>
      <c r="CR59" s="290">
        <v>0.40762503388383098</v>
      </c>
      <c r="CS59" s="287">
        <v>2</v>
      </c>
      <c r="CT59" s="290">
        <v>0.40762503388383098</v>
      </c>
      <c r="CU59" s="287">
        <v>101</v>
      </c>
      <c r="CV59" s="290">
        <v>20.585064211133464</v>
      </c>
      <c r="CW59" s="287">
        <v>155</v>
      </c>
      <c r="CX59" s="290">
        <v>31.590940125996902</v>
      </c>
      <c r="CY59" s="287">
        <v>155</v>
      </c>
      <c r="CZ59" s="290">
        <v>31.590940125996902</v>
      </c>
      <c r="DA59" s="292">
        <v>0</v>
      </c>
      <c r="DB59" s="293">
        <v>0</v>
      </c>
      <c r="DC59" s="287">
        <v>0</v>
      </c>
      <c r="DD59" s="287">
        <v>2224</v>
      </c>
      <c r="DE59" s="287">
        <v>10</v>
      </c>
      <c r="DF59" s="287">
        <v>9710</v>
      </c>
      <c r="DG59" s="287">
        <v>0</v>
      </c>
      <c r="DH59" s="287">
        <v>85</v>
      </c>
      <c r="DI59" s="287">
        <v>15</v>
      </c>
      <c r="DJ59" s="287">
        <v>50</v>
      </c>
      <c r="DK59" s="287">
        <v>100</v>
      </c>
      <c r="DL59" s="287">
        <v>0</v>
      </c>
      <c r="DM59" s="287">
        <v>0</v>
      </c>
      <c r="DN59" s="287">
        <v>0</v>
      </c>
      <c r="DO59" s="287">
        <v>38</v>
      </c>
      <c r="DP59" s="287">
        <v>159</v>
      </c>
      <c r="DQ59" s="287">
        <v>17</v>
      </c>
      <c r="DR59" s="287">
        <v>0</v>
      </c>
      <c r="DS59" s="287">
        <v>0</v>
      </c>
      <c r="DT59" s="287">
        <v>0</v>
      </c>
      <c r="DU59" s="287">
        <v>27638</v>
      </c>
      <c r="DV59" s="287">
        <v>4718</v>
      </c>
      <c r="DW59" s="287">
        <v>5618</v>
      </c>
      <c r="DX59" s="287">
        <v>852</v>
      </c>
      <c r="DY59" s="287">
        <v>796</v>
      </c>
      <c r="DZ59" s="287">
        <v>7439</v>
      </c>
      <c r="EA59" s="287">
        <v>10842</v>
      </c>
      <c r="EB59" s="290">
        <v>30.243497509684602</v>
      </c>
      <c r="EC59" s="287">
        <v>166</v>
      </c>
      <c r="ED59" s="287">
        <v>5216</v>
      </c>
      <c r="EE59" s="287">
        <v>2028</v>
      </c>
      <c r="EF59" s="290">
        <v>38.880368098159508</v>
      </c>
      <c r="EG59" s="287">
        <v>194</v>
      </c>
      <c r="EH59" s="287">
        <v>140</v>
      </c>
      <c r="EI59" s="287">
        <v>151</v>
      </c>
      <c r="EJ59" s="287">
        <v>72</v>
      </c>
      <c r="EK59" s="287">
        <v>774</v>
      </c>
      <c r="EL59" s="287">
        <v>7</v>
      </c>
      <c r="EM59" s="287">
        <v>31</v>
      </c>
      <c r="EN59" s="287">
        <v>10</v>
      </c>
      <c r="EO59" s="287">
        <v>14</v>
      </c>
      <c r="EP59" s="287">
        <v>15</v>
      </c>
      <c r="EQ59" s="287">
        <v>37</v>
      </c>
      <c r="ER59" s="287">
        <v>0</v>
      </c>
      <c r="ES59" s="287">
        <v>0</v>
      </c>
      <c r="ET59" s="287">
        <v>0</v>
      </c>
      <c r="EU59" s="287">
        <v>0</v>
      </c>
      <c r="EV59" s="287">
        <v>4319</v>
      </c>
      <c r="EW59" s="287">
        <v>0</v>
      </c>
      <c r="EX59" s="287">
        <v>0</v>
      </c>
      <c r="EY59" s="287">
        <v>673</v>
      </c>
      <c r="EZ59" s="287">
        <v>45</v>
      </c>
      <c r="FA59" s="287">
        <v>26</v>
      </c>
      <c r="FB59" s="287">
        <v>2</v>
      </c>
      <c r="FC59" s="287">
        <v>5</v>
      </c>
      <c r="FD59" s="287">
        <v>14</v>
      </c>
      <c r="FE59" s="287">
        <v>3</v>
      </c>
      <c r="FF59" s="287">
        <v>42</v>
      </c>
      <c r="FG59" s="287">
        <v>830</v>
      </c>
      <c r="FH59" s="287">
        <v>1656</v>
      </c>
      <c r="FI59" s="287">
        <v>465</v>
      </c>
      <c r="FJ59" s="287">
        <v>1554</v>
      </c>
      <c r="FK59" s="291">
        <v>20</v>
      </c>
      <c r="FL59" s="290">
        <v>4.0762503388383093</v>
      </c>
      <c r="FM59" s="291">
        <v>9</v>
      </c>
      <c r="FN59" s="290">
        <v>1.8343126524772393</v>
      </c>
      <c r="FO59" s="291">
        <v>5</v>
      </c>
      <c r="FP59" s="290">
        <v>1.0190625847095773</v>
      </c>
      <c r="FQ59" s="283">
        <v>4</v>
      </c>
      <c r="FR59" s="294">
        <v>0.81525006776766196</v>
      </c>
      <c r="FS59" s="283">
        <v>1</v>
      </c>
      <c r="FT59" s="294">
        <v>0.20381251694191549</v>
      </c>
      <c r="FU59" s="291">
        <v>15</v>
      </c>
      <c r="FV59" s="290">
        <v>3.0571877541287318</v>
      </c>
      <c r="FW59" s="295">
        <v>1</v>
      </c>
      <c r="FX59" s="295">
        <v>1</v>
      </c>
      <c r="FY59" s="295">
        <v>0</v>
      </c>
      <c r="FZ59" s="295">
        <v>0</v>
      </c>
      <c r="GA59" s="295">
        <v>0</v>
      </c>
      <c r="GB59" s="287">
        <v>13262</v>
      </c>
      <c r="GC59" s="287">
        <v>1651</v>
      </c>
      <c r="GD59" s="287">
        <v>2898</v>
      </c>
      <c r="GE59" s="287">
        <v>64</v>
      </c>
      <c r="GF59" s="287">
        <v>1</v>
      </c>
      <c r="GG59" s="290">
        <v>459.69</v>
      </c>
      <c r="GH59" s="290">
        <v>768.11</v>
      </c>
      <c r="GI59" s="290">
        <v>51.3</v>
      </c>
      <c r="GJ59" s="290">
        <v>27</v>
      </c>
      <c r="GK59" s="290">
        <v>11</v>
      </c>
      <c r="GL59" s="290">
        <v>6</v>
      </c>
      <c r="GM59" s="290">
        <v>16</v>
      </c>
      <c r="GN59" s="290">
        <v>14</v>
      </c>
      <c r="GO59" s="290">
        <v>0</v>
      </c>
      <c r="GP59" s="290">
        <v>19</v>
      </c>
      <c r="GQ59" s="290">
        <v>1</v>
      </c>
      <c r="GR59" s="290">
        <v>3</v>
      </c>
      <c r="GS59" s="290">
        <v>1</v>
      </c>
      <c r="GT59" s="290">
        <v>47</v>
      </c>
      <c r="GU59" s="290">
        <v>2</v>
      </c>
      <c r="GV59" s="290">
        <v>2</v>
      </c>
      <c r="GW59" s="290">
        <v>1</v>
      </c>
      <c r="GX59" s="290">
        <v>1</v>
      </c>
      <c r="GY59" s="290">
        <v>1</v>
      </c>
      <c r="GZ59" s="290">
        <v>3</v>
      </c>
      <c r="HA59" s="290">
        <v>1</v>
      </c>
      <c r="HB59" s="290">
        <v>2</v>
      </c>
      <c r="HC59" s="290">
        <v>1</v>
      </c>
      <c r="HD59" s="290">
        <v>0</v>
      </c>
      <c r="HE59" s="290">
        <v>0</v>
      </c>
      <c r="HF59" s="290">
        <v>4</v>
      </c>
      <c r="HG59" s="290">
        <v>3</v>
      </c>
      <c r="HH59" s="290">
        <v>2</v>
      </c>
      <c r="HI59" s="290">
        <v>1</v>
      </c>
      <c r="HJ59" s="134">
        <v>0.61143755082574636</v>
      </c>
      <c r="HK59" s="134">
        <v>12.024938499573013</v>
      </c>
      <c r="HL59" s="134">
        <v>34.140634712940255</v>
      </c>
      <c r="HM59" s="146">
        <v>90.966156972112202</v>
      </c>
      <c r="HN59" s="146">
        <v>90.261710787803395</v>
      </c>
      <c r="HO59" s="368">
        <v>0.110186092066601</v>
      </c>
      <c r="HP59" s="368">
        <v>4.8890458212238898E-2</v>
      </c>
      <c r="HQ59" s="368">
        <v>4.0540540540540499</v>
      </c>
      <c r="HR59" s="368">
        <v>2.40641711229947</v>
      </c>
      <c r="HS59" s="134">
        <v>81.831831831831806</v>
      </c>
      <c r="HT59" s="134">
        <v>89.705882352941202</v>
      </c>
      <c r="HU59" s="134">
        <v>2.7179236043095001</v>
      </c>
      <c r="HV59" s="134">
        <v>2.0316701523752601</v>
      </c>
      <c r="HW59" s="134">
        <v>9.7624813230975303</v>
      </c>
      <c r="HX59" s="134">
        <v>18.305775246567801</v>
      </c>
      <c r="HY59" s="146">
        <v>95.084595479442086</v>
      </c>
      <c r="HZ59" s="146">
        <v>97.377969428782905</v>
      </c>
      <c r="IA59" s="386">
        <v>54</v>
      </c>
      <c r="IB59" s="386">
        <v>43</v>
      </c>
      <c r="IC59" s="369">
        <v>0.25390257664096294</v>
      </c>
      <c r="ID59" s="369">
        <v>0.13378134528031857</v>
      </c>
      <c r="IE59" s="369">
        <v>2.4702653247941448</v>
      </c>
      <c r="IF59" s="369">
        <v>1.9833948339483394</v>
      </c>
      <c r="IG59" s="146">
        <v>67.932296431838978</v>
      </c>
      <c r="IH59" s="146">
        <v>72.001845018450183</v>
      </c>
      <c r="II59" s="146">
        <v>10.278352454391575</v>
      </c>
      <c r="IJ59" s="146">
        <v>6.7450687573890864</v>
      </c>
      <c r="IK59" s="146">
        <v>8.826832912566335</v>
      </c>
      <c r="IL59" s="146">
        <v>16.95357220773554</v>
      </c>
      <c r="IM59" s="148">
        <v>99.439404585013122</v>
      </c>
      <c r="IN59" s="137">
        <v>101.93933267714546</v>
      </c>
      <c r="IO59" s="369">
        <v>0.35137806083232698</v>
      </c>
      <c r="IP59" s="369">
        <v>0.163494102534159</v>
      </c>
      <c r="IQ59" s="369">
        <v>5.2588331963845496</v>
      </c>
      <c r="IR59" s="369">
        <v>4.2424242424242404</v>
      </c>
      <c r="IS59" s="146">
        <v>85.538208709942495</v>
      </c>
      <c r="IT59" s="146">
        <v>90.606060606060595</v>
      </c>
      <c r="IU59" s="146">
        <v>6.6816734380147098</v>
      </c>
      <c r="IV59" s="146">
        <v>3.8537895597337402</v>
      </c>
      <c r="IW59" s="146">
        <v>17.320181350324699</v>
      </c>
      <c r="IX59" s="146">
        <v>24.5097443992472</v>
      </c>
      <c r="IY59" s="341">
        <v>51</v>
      </c>
      <c r="IZ59" s="369">
        <v>0.35401915868388201</v>
      </c>
      <c r="JA59" s="369">
        <v>9.9804305283757309</v>
      </c>
      <c r="JB59" s="369">
        <v>91.193737769080201</v>
      </c>
      <c r="JC59" s="369">
        <v>3.5471331389698699</v>
      </c>
      <c r="JD59" s="146">
        <v>10.944658570285799</v>
      </c>
    </row>
    <row r="60" spans="1:264" ht="18" customHeight="1">
      <c r="A60" s="280"/>
      <c r="B60" s="281" t="s">
        <v>87</v>
      </c>
      <c r="C60" s="281" t="s">
        <v>87</v>
      </c>
      <c r="D60" s="282" t="s">
        <v>1797</v>
      </c>
      <c r="E60" s="283" t="s">
        <v>1299</v>
      </c>
      <c r="F60" s="282" t="s">
        <v>125</v>
      </c>
      <c r="G60" s="283" t="s">
        <v>6</v>
      </c>
      <c r="H60" s="284" t="s">
        <v>87</v>
      </c>
      <c r="I60" s="284" t="s">
        <v>87</v>
      </c>
      <c r="J60" s="284" t="s">
        <v>87</v>
      </c>
      <c r="K60" s="284" t="s">
        <v>87</v>
      </c>
      <c r="L60" s="284" t="s">
        <v>87</v>
      </c>
      <c r="M60" s="285">
        <v>539376</v>
      </c>
      <c r="N60" s="284" t="s">
        <v>87</v>
      </c>
      <c r="O60" s="284" t="s">
        <v>87</v>
      </c>
      <c r="P60" s="284" t="s">
        <v>87</v>
      </c>
      <c r="Q60" s="284" t="s">
        <v>87</v>
      </c>
      <c r="R60" s="286">
        <v>95.277495499620287</v>
      </c>
      <c r="S60" s="286">
        <v>95.724561913012479</v>
      </c>
      <c r="T60" s="298" t="s">
        <v>88</v>
      </c>
      <c r="U60" s="298" t="s">
        <v>88</v>
      </c>
      <c r="V60" s="286">
        <v>14.906731549067315</v>
      </c>
      <c r="W60" s="286">
        <v>8.0940794809407954</v>
      </c>
      <c r="X60" s="286">
        <v>23.000811030008112</v>
      </c>
      <c r="Y60" s="284" t="s">
        <v>87</v>
      </c>
      <c r="Z60" s="284" t="s">
        <v>87</v>
      </c>
      <c r="AA60" s="284" t="s">
        <v>87</v>
      </c>
      <c r="AB60" s="284" t="s">
        <v>87</v>
      </c>
      <c r="AC60" s="284" t="s">
        <v>87</v>
      </c>
      <c r="AD60" s="284" t="s">
        <v>87</v>
      </c>
      <c r="AE60" s="284" t="s">
        <v>87</v>
      </c>
      <c r="AF60" s="284" t="s">
        <v>87</v>
      </c>
      <c r="AG60" s="284" t="s">
        <v>87</v>
      </c>
      <c r="AH60" s="284" t="s">
        <v>87</v>
      </c>
      <c r="AI60" s="284" t="s">
        <v>87</v>
      </c>
      <c r="AJ60" s="284" t="s">
        <v>87</v>
      </c>
      <c r="AK60" s="284" t="s">
        <v>87</v>
      </c>
      <c r="AL60" s="284" t="s">
        <v>87</v>
      </c>
      <c r="AM60" s="284" t="s">
        <v>87</v>
      </c>
      <c r="AN60" s="284" t="s">
        <v>87</v>
      </c>
      <c r="AO60" s="284" t="s">
        <v>87</v>
      </c>
      <c r="AP60" s="284" t="s">
        <v>87</v>
      </c>
      <c r="AQ60" s="284" t="s">
        <v>87</v>
      </c>
      <c r="AR60" s="284" t="s">
        <v>87</v>
      </c>
      <c r="AS60" s="284" t="s">
        <v>87</v>
      </c>
      <c r="AT60" s="284" t="s">
        <v>87</v>
      </c>
      <c r="AU60" s="284" t="s">
        <v>87</v>
      </c>
      <c r="AV60" s="284" t="s">
        <v>87</v>
      </c>
      <c r="AW60" s="288" t="s">
        <v>87</v>
      </c>
      <c r="AX60" s="288" t="s">
        <v>87</v>
      </c>
      <c r="AY60" s="288" t="s">
        <v>87</v>
      </c>
      <c r="AZ60" s="288" t="s">
        <v>87</v>
      </c>
      <c r="BA60" s="288" t="s">
        <v>87</v>
      </c>
      <c r="BB60" s="287">
        <v>133</v>
      </c>
      <c r="BC60" s="287">
        <v>111</v>
      </c>
      <c r="BD60" s="289" t="s">
        <v>88</v>
      </c>
      <c r="BE60" s="289" t="s">
        <v>88</v>
      </c>
      <c r="BF60" s="289" t="s">
        <v>88</v>
      </c>
      <c r="BG60" s="287">
        <v>116</v>
      </c>
      <c r="BH60" s="286">
        <v>21.506333244341608</v>
      </c>
      <c r="BI60" s="287">
        <v>831</v>
      </c>
      <c r="BJ60" s="286">
        <v>154.0669217762748</v>
      </c>
      <c r="BK60" s="287">
        <v>34</v>
      </c>
      <c r="BL60" s="286">
        <v>6.3035804336863341</v>
      </c>
      <c r="BM60" s="287">
        <v>50</v>
      </c>
      <c r="BN60" s="290">
        <v>9.2699712260093143</v>
      </c>
      <c r="BO60" s="291">
        <v>464</v>
      </c>
      <c r="BP60" s="290">
        <v>86.025332977366432</v>
      </c>
      <c r="BQ60" s="287">
        <v>11</v>
      </c>
      <c r="BR60" s="290">
        <v>2.0393936697220494</v>
      </c>
      <c r="BS60" s="287">
        <v>63</v>
      </c>
      <c r="BT60" s="290">
        <v>11.680163744771736</v>
      </c>
      <c r="BU60" s="287">
        <v>0</v>
      </c>
      <c r="BV60" s="290">
        <v>0</v>
      </c>
      <c r="BW60" s="287">
        <v>220</v>
      </c>
      <c r="BX60" s="290">
        <v>40.787873394440986</v>
      </c>
      <c r="BY60" s="292">
        <v>0</v>
      </c>
      <c r="BZ60" s="293">
        <v>0</v>
      </c>
      <c r="CA60" s="287">
        <v>911</v>
      </c>
      <c r="CB60" s="290">
        <v>168.89887573788971</v>
      </c>
      <c r="CC60" s="287">
        <v>728</v>
      </c>
      <c r="CD60" s="290">
        <v>134.97078105069562</v>
      </c>
      <c r="CE60" s="287">
        <v>84</v>
      </c>
      <c r="CF60" s="290">
        <v>15.573551659695648</v>
      </c>
      <c r="CG60" s="287">
        <v>2206</v>
      </c>
      <c r="CH60" s="290">
        <v>408.99113049153101</v>
      </c>
      <c r="CI60" s="287">
        <v>3693</v>
      </c>
      <c r="CJ60" s="290">
        <v>684.68007475304796</v>
      </c>
      <c r="CK60" s="287">
        <v>624</v>
      </c>
      <c r="CL60" s="290">
        <v>115.68924090059625</v>
      </c>
      <c r="CM60" s="287">
        <v>378</v>
      </c>
      <c r="CN60" s="294">
        <v>70.080982468630424</v>
      </c>
      <c r="CO60" s="287">
        <v>247</v>
      </c>
      <c r="CP60" s="290">
        <v>45.793657856486014</v>
      </c>
      <c r="CQ60" s="287">
        <v>1</v>
      </c>
      <c r="CR60" s="290">
        <v>0.18539942452018629</v>
      </c>
      <c r="CS60" s="287">
        <v>145</v>
      </c>
      <c r="CT60" s="290">
        <v>26.882916555427009</v>
      </c>
      <c r="CU60" s="287">
        <v>99</v>
      </c>
      <c r="CV60" s="290">
        <v>18.35454302749844</v>
      </c>
      <c r="CW60" s="287">
        <v>829</v>
      </c>
      <c r="CX60" s="290">
        <v>153.69612292723443</v>
      </c>
      <c r="CY60" s="287">
        <v>792</v>
      </c>
      <c r="CZ60" s="290">
        <v>146.83634421998752</v>
      </c>
      <c r="DA60" s="292">
        <v>18</v>
      </c>
      <c r="DB60" s="293">
        <v>3.3371896413633531</v>
      </c>
      <c r="DC60" s="287">
        <v>18</v>
      </c>
      <c r="DD60" s="287">
        <v>0</v>
      </c>
      <c r="DE60" s="287">
        <v>1181</v>
      </c>
      <c r="DF60" s="287">
        <v>21754</v>
      </c>
      <c r="DG60" s="287">
        <v>129</v>
      </c>
      <c r="DH60" s="287">
        <v>130</v>
      </c>
      <c r="DI60" s="287">
        <v>111</v>
      </c>
      <c r="DJ60" s="287">
        <v>141</v>
      </c>
      <c r="DK60" s="287">
        <v>37</v>
      </c>
      <c r="DL60" s="287">
        <v>215</v>
      </c>
      <c r="DM60" s="287">
        <v>0</v>
      </c>
      <c r="DN60" s="287">
        <v>648</v>
      </c>
      <c r="DO60" s="287">
        <v>307</v>
      </c>
      <c r="DP60" s="287">
        <v>0</v>
      </c>
      <c r="DQ60" s="287">
        <v>1</v>
      </c>
      <c r="DR60" s="287">
        <v>0</v>
      </c>
      <c r="DS60" s="287">
        <v>0</v>
      </c>
      <c r="DT60" s="287">
        <v>18743</v>
      </c>
      <c r="DU60" s="287">
        <v>16393</v>
      </c>
      <c r="DV60" s="287">
        <v>5779</v>
      </c>
      <c r="DW60" s="287">
        <v>32513</v>
      </c>
      <c r="DX60" s="287">
        <v>1346</v>
      </c>
      <c r="DY60" s="287">
        <v>1264</v>
      </c>
      <c r="DZ60" s="287">
        <v>8884</v>
      </c>
      <c r="EA60" s="287">
        <v>31179</v>
      </c>
      <c r="EB60" s="290">
        <v>31.2806696815164</v>
      </c>
      <c r="EC60" s="287">
        <v>810</v>
      </c>
      <c r="ED60" s="287">
        <v>10249</v>
      </c>
      <c r="EE60" s="287">
        <v>2982</v>
      </c>
      <c r="EF60" s="290">
        <v>29.095521514294077</v>
      </c>
      <c r="EG60" s="287">
        <v>517</v>
      </c>
      <c r="EH60" s="287">
        <v>538</v>
      </c>
      <c r="EI60" s="287">
        <v>126</v>
      </c>
      <c r="EJ60" s="287">
        <v>217</v>
      </c>
      <c r="EK60" s="287">
        <v>1071</v>
      </c>
      <c r="EL60" s="287">
        <v>15</v>
      </c>
      <c r="EM60" s="287">
        <v>33</v>
      </c>
      <c r="EN60" s="287">
        <v>54</v>
      </c>
      <c r="EO60" s="287">
        <v>66</v>
      </c>
      <c r="EP60" s="287">
        <v>498</v>
      </c>
      <c r="EQ60" s="287">
        <v>63</v>
      </c>
      <c r="ER60" s="287">
        <v>0</v>
      </c>
      <c r="ES60" s="287">
        <v>3</v>
      </c>
      <c r="ET60" s="287">
        <v>0</v>
      </c>
      <c r="EU60" s="287">
        <v>0</v>
      </c>
      <c r="EV60" s="287">
        <v>17608</v>
      </c>
      <c r="EW60" s="287">
        <v>295</v>
      </c>
      <c r="EX60" s="287">
        <v>420</v>
      </c>
      <c r="EY60" s="287">
        <v>3908</v>
      </c>
      <c r="EZ60" s="287">
        <v>51</v>
      </c>
      <c r="FA60" s="287">
        <v>66</v>
      </c>
      <c r="FB60" s="287">
        <v>10</v>
      </c>
      <c r="FC60" s="287">
        <v>8</v>
      </c>
      <c r="FD60" s="287">
        <v>57</v>
      </c>
      <c r="FE60" s="287">
        <v>6</v>
      </c>
      <c r="FF60" s="287">
        <v>86</v>
      </c>
      <c r="FG60" s="287">
        <v>742</v>
      </c>
      <c r="FH60" s="287">
        <v>643</v>
      </c>
      <c r="FI60" s="287">
        <v>597</v>
      </c>
      <c r="FJ60" s="287">
        <v>9655</v>
      </c>
      <c r="FK60" s="291">
        <v>22</v>
      </c>
      <c r="FL60" s="290">
        <v>4.0787873394440988</v>
      </c>
      <c r="FM60" s="291">
        <v>7</v>
      </c>
      <c r="FN60" s="290">
        <v>1.2977959716413039</v>
      </c>
      <c r="FO60" s="297">
        <v>0</v>
      </c>
      <c r="FP60" s="293">
        <v>0</v>
      </c>
      <c r="FQ60" s="283">
        <v>4</v>
      </c>
      <c r="FR60" s="294">
        <v>0.74159769808074516</v>
      </c>
      <c r="FS60" s="283">
        <v>1</v>
      </c>
      <c r="FT60" s="294">
        <v>0.18539942452018629</v>
      </c>
      <c r="FU60" s="291">
        <v>34</v>
      </c>
      <c r="FV60" s="290">
        <v>6.3035804336863341</v>
      </c>
      <c r="FW60" s="295">
        <v>3</v>
      </c>
      <c r="FX60" s="295">
        <v>0</v>
      </c>
      <c r="FY60" s="295">
        <v>3</v>
      </c>
      <c r="FZ60" s="295">
        <v>0</v>
      </c>
      <c r="GA60" s="295">
        <v>0</v>
      </c>
      <c r="GB60" s="287">
        <v>16531</v>
      </c>
      <c r="GC60" s="287">
        <v>3456</v>
      </c>
      <c r="GD60" s="287">
        <v>8058</v>
      </c>
      <c r="GE60" s="287">
        <v>369</v>
      </c>
      <c r="GF60" s="287">
        <v>23</v>
      </c>
      <c r="GG60" s="290">
        <v>300.56</v>
      </c>
      <c r="GH60" s="290">
        <v>1301.18</v>
      </c>
      <c r="GI60" s="290">
        <v>110.09</v>
      </c>
      <c r="GJ60" s="290">
        <v>10.27</v>
      </c>
      <c r="GK60" s="290">
        <v>4.79</v>
      </c>
      <c r="GL60" s="290">
        <v>3</v>
      </c>
      <c r="GM60" s="290">
        <v>7</v>
      </c>
      <c r="GN60" s="290">
        <v>8</v>
      </c>
      <c r="GO60" s="290">
        <v>4</v>
      </c>
      <c r="GP60" s="290">
        <v>8.6</v>
      </c>
      <c r="GQ60" s="290">
        <v>0.55000000000000004</v>
      </c>
      <c r="GR60" s="290">
        <v>0</v>
      </c>
      <c r="GS60" s="290">
        <v>0</v>
      </c>
      <c r="GT60" s="290">
        <v>17</v>
      </c>
      <c r="GU60" s="290">
        <v>1</v>
      </c>
      <c r="GV60" s="290">
        <v>3</v>
      </c>
      <c r="GW60" s="290">
        <v>2</v>
      </c>
      <c r="GX60" s="290">
        <v>0</v>
      </c>
      <c r="GY60" s="290">
        <v>4</v>
      </c>
      <c r="GZ60" s="290">
        <v>3</v>
      </c>
      <c r="HA60" s="290">
        <v>0</v>
      </c>
      <c r="HB60" s="290">
        <v>0</v>
      </c>
      <c r="HC60" s="290">
        <v>1</v>
      </c>
      <c r="HD60" s="290">
        <v>0</v>
      </c>
      <c r="HE60" s="290">
        <v>4</v>
      </c>
      <c r="HF60" s="290">
        <v>14</v>
      </c>
      <c r="HG60" s="290">
        <v>3</v>
      </c>
      <c r="HH60" s="290">
        <v>14</v>
      </c>
      <c r="HI60" s="290">
        <v>3</v>
      </c>
      <c r="HJ60" s="134">
        <v>0.92699712260093137</v>
      </c>
      <c r="HK60" s="134">
        <v>10.382367773130431</v>
      </c>
      <c r="HL60" s="134">
        <v>37.639791166088223</v>
      </c>
      <c r="HM60" s="146">
        <v>92.9927431222428</v>
      </c>
      <c r="HN60" s="146">
        <v>93.2497300981736</v>
      </c>
      <c r="HO60" s="368">
        <v>6.2887431497619301E-2</v>
      </c>
      <c r="HP60" s="368">
        <v>6.0260929826147197E-2</v>
      </c>
      <c r="HQ60" s="368">
        <v>1.99430199430199</v>
      </c>
      <c r="HR60" s="368">
        <v>2.5773195876288701</v>
      </c>
      <c r="HS60" s="134">
        <v>85.327635327635306</v>
      </c>
      <c r="HT60" s="134">
        <v>91.752577319587601</v>
      </c>
      <c r="HU60" s="134">
        <v>3.1533554936663402</v>
      </c>
      <c r="HV60" s="134">
        <v>2.33812407725451</v>
      </c>
      <c r="HW60" s="134">
        <v>8.8334674175382109</v>
      </c>
      <c r="HX60" s="134">
        <v>15.5334525543408</v>
      </c>
      <c r="HY60" s="146">
        <v>105.43063298980182</v>
      </c>
      <c r="HZ60" s="146">
        <v>98.953931550551005</v>
      </c>
      <c r="IA60" s="386">
        <v>38</v>
      </c>
      <c r="IB60" s="386">
        <v>26</v>
      </c>
      <c r="IC60" s="369">
        <v>0.20441097364174288</v>
      </c>
      <c r="ID60" s="369">
        <v>9.1591221333709089E-2</v>
      </c>
      <c r="IE60" s="369">
        <v>2.4312220089571337</v>
      </c>
      <c r="IF60" s="369">
        <v>1.608910891089109</v>
      </c>
      <c r="IG60" s="146">
        <v>71.976967370441457</v>
      </c>
      <c r="IH60" s="146">
        <v>72.524752475247524</v>
      </c>
      <c r="II60" s="146">
        <v>8.4077461000537923</v>
      </c>
      <c r="IJ60" s="146">
        <v>5.6927466798182262</v>
      </c>
      <c r="IK60" s="146">
        <v>7.9467238759274155</v>
      </c>
      <c r="IL60" s="146">
        <v>14.525912132888404</v>
      </c>
      <c r="IM60" s="148">
        <v>95.976981733361725</v>
      </c>
      <c r="IN60" s="137">
        <v>105.37977931578999</v>
      </c>
      <c r="IO60" s="369">
        <v>0.52878965922444199</v>
      </c>
      <c r="IP60" s="369">
        <v>0.180865371237768</v>
      </c>
      <c r="IQ60" s="369">
        <v>7.0866141732283499</v>
      </c>
      <c r="IR60" s="369">
        <v>4.1622198505869799</v>
      </c>
      <c r="IS60" s="146">
        <v>89.588801399825002</v>
      </c>
      <c r="IT60" s="146">
        <v>93.489861259338298</v>
      </c>
      <c r="IU60" s="146">
        <v>7.4618096357226804</v>
      </c>
      <c r="IV60" s="146">
        <v>4.3454064833279196</v>
      </c>
      <c r="IW60" s="146">
        <v>9.2817752100840298</v>
      </c>
      <c r="IX60" s="146">
        <v>12.932165715969001</v>
      </c>
      <c r="IY60" s="341">
        <v>23</v>
      </c>
      <c r="IZ60" s="369">
        <v>0.15932391244111899</v>
      </c>
      <c r="JA60" s="369">
        <v>4.7717842323651496</v>
      </c>
      <c r="JB60" s="369">
        <v>76.141078838174295</v>
      </c>
      <c r="JC60" s="369">
        <v>3.3388750346356302</v>
      </c>
      <c r="JD60" s="146">
        <v>11.0350104164746</v>
      </c>
    </row>
    <row r="61" spans="1:264" ht="18" customHeight="1">
      <c r="A61" s="280"/>
      <c r="B61" s="281" t="s">
        <v>87</v>
      </c>
      <c r="C61" s="281" t="s">
        <v>87</v>
      </c>
      <c r="D61" s="282" t="s">
        <v>1798</v>
      </c>
      <c r="E61" s="283" t="s">
        <v>1300</v>
      </c>
      <c r="F61" s="282" t="s">
        <v>125</v>
      </c>
      <c r="G61" s="283" t="s">
        <v>6</v>
      </c>
      <c r="H61" s="284" t="s">
        <v>87</v>
      </c>
      <c r="I61" s="284" t="s">
        <v>87</v>
      </c>
      <c r="J61" s="284" t="s">
        <v>87</v>
      </c>
      <c r="K61" s="284" t="s">
        <v>87</v>
      </c>
      <c r="L61" s="284" t="s">
        <v>87</v>
      </c>
      <c r="M61" s="285">
        <v>144080</v>
      </c>
      <c r="N61" s="284" t="s">
        <v>87</v>
      </c>
      <c r="O61" s="284" t="s">
        <v>87</v>
      </c>
      <c r="P61" s="284" t="s">
        <v>87</v>
      </c>
      <c r="Q61" s="284" t="s">
        <v>87</v>
      </c>
      <c r="R61" s="286">
        <v>99.545005966265478</v>
      </c>
      <c r="S61" s="286">
        <v>95.472354911324885</v>
      </c>
      <c r="T61" s="298" t="s">
        <v>88</v>
      </c>
      <c r="U61" s="298" t="s">
        <v>88</v>
      </c>
      <c r="V61" s="286">
        <v>12.999437253798538</v>
      </c>
      <c r="W61" s="286">
        <v>5.4586381541924593</v>
      </c>
      <c r="X61" s="286">
        <v>18.458075407990997</v>
      </c>
      <c r="Y61" s="284" t="s">
        <v>87</v>
      </c>
      <c r="Z61" s="284" t="s">
        <v>87</v>
      </c>
      <c r="AA61" s="284" t="s">
        <v>87</v>
      </c>
      <c r="AB61" s="284" t="s">
        <v>87</v>
      </c>
      <c r="AC61" s="284" t="s">
        <v>87</v>
      </c>
      <c r="AD61" s="284" t="s">
        <v>87</v>
      </c>
      <c r="AE61" s="284" t="s">
        <v>87</v>
      </c>
      <c r="AF61" s="284" t="s">
        <v>87</v>
      </c>
      <c r="AG61" s="284" t="s">
        <v>87</v>
      </c>
      <c r="AH61" s="284" t="s">
        <v>87</v>
      </c>
      <c r="AI61" s="284" t="s">
        <v>87</v>
      </c>
      <c r="AJ61" s="284" t="s">
        <v>87</v>
      </c>
      <c r="AK61" s="284" t="s">
        <v>87</v>
      </c>
      <c r="AL61" s="284" t="s">
        <v>87</v>
      </c>
      <c r="AM61" s="284" t="s">
        <v>87</v>
      </c>
      <c r="AN61" s="284" t="s">
        <v>87</v>
      </c>
      <c r="AO61" s="284" t="s">
        <v>87</v>
      </c>
      <c r="AP61" s="284" t="s">
        <v>87</v>
      </c>
      <c r="AQ61" s="284" t="s">
        <v>87</v>
      </c>
      <c r="AR61" s="284" t="s">
        <v>87</v>
      </c>
      <c r="AS61" s="284" t="s">
        <v>87</v>
      </c>
      <c r="AT61" s="284" t="s">
        <v>87</v>
      </c>
      <c r="AU61" s="284" t="s">
        <v>87</v>
      </c>
      <c r="AV61" s="284" t="s">
        <v>87</v>
      </c>
      <c r="AW61" s="288" t="s">
        <v>87</v>
      </c>
      <c r="AX61" s="288" t="s">
        <v>87</v>
      </c>
      <c r="AY61" s="288" t="s">
        <v>87</v>
      </c>
      <c r="AZ61" s="288" t="s">
        <v>87</v>
      </c>
      <c r="BA61" s="288" t="s">
        <v>87</v>
      </c>
      <c r="BB61" s="287">
        <v>36</v>
      </c>
      <c r="BC61" s="287">
        <v>30</v>
      </c>
      <c r="BD61" s="289" t="s">
        <v>88</v>
      </c>
      <c r="BE61" s="289" t="s">
        <v>88</v>
      </c>
      <c r="BF61" s="289" t="s">
        <v>88</v>
      </c>
      <c r="BG61" s="287">
        <v>0</v>
      </c>
      <c r="BH61" s="286">
        <v>0</v>
      </c>
      <c r="BI61" s="287">
        <v>110</v>
      </c>
      <c r="BJ61" s="286">
        <v>76.346474181010549</v>
      </c>
      <c r="BK61" s="287">
        <v>0</v>
      </c>
      <c r="BL61" s="286">
        <v>0</v>
      </c>
      <c r="BM61" s="287">
        <v>0</v>
      </c>
      <c r="BN61" s="290">
        <v>0</v>
      </c>
      <c r="BO61" s="291">
        <v>45</v>
      </c>
      <c r="BP61" s="290">
        <v>31.232648528595224</v>
      </c>
      <c r="BQ61" s="287">
        <v>0</v>
      </c>
      <c r="BR61" s="290">
        <v>0</v>
      </c>
      <c r="BS61" s="287">
        <v>0</v>
      </c>
      <c r="BT61" s="290">
        <v>0</v>
      </c>
      <c r="BU61" s="287">
        <v>0</v>
      </c>
      <c r="BV61" s="290">
        <v>0</v>
      </c>
      <c r="BW61" s="287">
        <v>26</v>
      </c>
      <c r="BX61" s="290">
        <v>18.045530260966132</v>
      </c>
      <c r="BY61" s="287">
        <v>12</v>
      </c>
      <c r="BZ61" s="290">
        <v>8.3287062742920597</v>
      </c>
      <c r="CA61" s="287">
        <v>122</v>
      </c>
      <c r="CB61" s="290">
        <v>84.675180455302609</v>
      </c>
      <c r="CC61" s="292">
        <v>0</v>
      </c>
      <c r="CD61" s="293">
        <v>0</v>
      </c>
      <c r="CE61" s="287">
        <v>94</v>
      </c>
      <c r="CF61" s="290">
        <v>65.241532481954465</v>
      </c>
      <c r="CG61" s="287">
        <v>451</v>
      </c>
      <c r="CH61" s="290">
        <v>313.02054414214325</v>
      </c>
      <c r="CI61" s="287">
        <v>529</v>
      </c>
      <c r="CJ61" s="290">
        <v>367.15713492504165</v>
      </c>
      <c r="CK61" s="287">
        <v>96</v>
      </c>
      <c r="CL61" s="290">
        <v>66.629650194336477</v>
      </c>
      <c r="CM61" s="292">
        <v>0</v>
      </c>
      <c r="CN61" s="296">
        <v>0</v>
      </c>
      <c r="CO61" s="287">
        <v>33</v>
      </c>
      <c r="CP61" s="290">
        <v>22.903942254303164</v>
      </c>
      <c r="CQ61" s="287">
        <v>0</v>
      </c>
      <c r="CR61" s="290">
        <v>0</v>
      </c>
      <c r="CS61" s="292">
        <v>0</v>
      </c>
      <c r="CT61" s="293">
        <v>0</v>
      </c>
      <c r="CU61" s="287">
        <v>14</v>
      </c>
      <c r="CV61" s="290">
        <v>9.7168239866740702</v>
      </c>
      <c r="CW61" s="287">
        <v>226</v>
      </c>
      <c r="CX61" s="290">
        <v>156.85730149916714</v>
      </c>
      <c r="CY61" s="287">
        <v>226</v>
      </c>
      <c r="CZ61" s="290">
        <v>156.85730149916714</v>
      </c>
      <c r="DA61" s="292">
        <v>0</v>
      </c>
      <c r="DB61" s="293">
        <v>0</v>
      </c>
      <c r="DC61" s="287">
        <v>0</v>
      </c>
      <c r="DD61" s="287">
        <v>0</v>
      </c>
      <c r="DE61" s="287">
        <v>31</v>
      </c>
      <c r="DF61" s="287">
        <v>7528</v>
      </c>
      <c r="DG61" s="287">
        <v>0</v>
      </c>
      <c r="DH61" s="287">
        <v>66</v>
      </c>
      <c r="DI61" s="287">
        <v>2</v>
      </c>
      <c r="DJ61" s="287">
        <v>38</v>
      </c>
      <c r="DK61" s="287">
        <v>127</v>
      </c>
      <c r="DL61" s="287">
        <v>0</v>
      </c>
      <c r="DM61" s="287">
        <v>0</v>
      </c>
      <c r="DN61" s="287">
        <v>332</v>
      </c>
      <c r="DO61" s="287">
        <v>19</v>
      </c>
      <c r="DP61" s="287">
        <v>27</v>
      </c>
      <c r="DQ61" s="287">
        <v>0</v>
      </c>
      <c r="DR61" s="287">
        <v>0</v>
      </c>
      <c r="DS61" s="287">
        <v>97</v>
      </c>
      <c r="DT61" s="287">
        <v>12310</v>
      </c>
      <c r="DU61" s="287">
        <v>0</v>
      </c>
      <c r="DV61" s="287">
        <v>416</v>
      </c>
      <c r="DW61" s="287">
        <v>717</v>
      </c>
      <c r="DX61" s="287">
        <v>238</v>
      </c>
      <c r="DY61" s="287">
        <v>2361</v>
      </c>
      <c r="DZ61" s="287">
        <v>4230</v>
      </c>
      <c r="EA61" s="287">
        <v>8026</v>
      </c>
      <c r="EB61" s="290">
        <v>20.1345626713182</v>
      </c>
      <c r="EC61" s="287">
        <v>171</v>
      </c>
      <c r="ED61" s="287">
        <v>2779</v>
      </c>
      <c r="EE61" s="287">
        <v>270</v>
      </c>
      <c r="EF61" s="290">
        <v>9.7157250809643756</v>
      </c>
      <c r="EG61" s="287">
        <v>91</v>
      </c>
      <c r="EH61" s="287">
        <v>81</v>
      </c>
      <c r="EI61" s="287">
        <v>25</v>
      </c>
      <c r="EJ61" s="287">
        <v>1</v>
      </c>
      <c r="EK61" s="287">
        <v>74</v>
      </c>
      <c r="EL61" s="287">
        <v>14</v>
      </c>
      <c r="EM61" s="287">
        <v>12</v>
      </c>
      <c r="EN61" s="287">
        <v>11</v>
      </c>
      <c r="EO61" s="287">
        <v>11</v>
      </c>
      <c r="EP61" s="287">
        <v>4</v>
      </c>
      <c r="EQ61" s="287">
        <v>5</v>
      </c>
      <c r="ER61" s="287">
        <v>0</v>
      </c>
      <c r="ES61" s="287">
        <v>0</v>
      </c>
      <c r="ET61" s="287">
        <v>0</v>
      </c>
      <c r="EU61" s="287">
        <v>0</v>
      </c>
      <c r="EV61" s="287">
        <v>1352</v>
      </c>
      <c r="EW61" s="287">
        <v>0</v>
      </c>
      <c r="EX61" s="287">
        <v>0</v>
      </c>
      <c r="EY61" s="287">
        <v>0</v>
      </c>
      <c r="EZ61" s="287">
        <v>0</v>
      </c>
      <c r="FA61" s="287">
        <v>8</v>
      </c>
      <c r="FB61" s="287">
        <v>3</v>
      </c>
      <c r="FC61" s="287">
        <v>0</v>
      </c>
      <c r="FD61" s="287">
        <v>3</v>
      </c>
      <c r="FE61" s="287">
        <v>3</v>
      </c>
      <c r="FF61" s="287">
        <v>6</v>
      </c>
      <c r="FG61" s="287">
        <v>127</v>
      </c>
      <c r="FH61" s="287">
        <v>133</v>
      </c>
      <c r="FI61" s="287">
        <v>25</v>
      </c>
      <c r="FJ61" s="287">
        <v>1242</v>
      </c>
      <c r="FK61" s="291">
        <v>6</v>
      </c>
      <c r="FL61" s="290">
        <v>4.1643531371460298</v>
      </c>
      <c r="FM61" s="291">
        <v>1</v>
      </c>
      <c r="FN61" s="290">
        <v>0.69405885619100505</v>
      </c>
      <c r="FO61" s="297">
        <v>0</v>
      </c>
      <c r="FP61" s="293">
        <v>0</v>
      </c>
      <c r="FQ61" s="283">
        <v>0</v>
      </c>
      <c r="FR61" s="294">
        <v>0</v>
      </c>
      <c r="FS61" s="283">
        <v>0</v>
      </c>
      <c r="FT61" s="294">
        <v>0</v>
      </c>
      <c r="FU61" s="297">
        <v>0</v>
      </c>
      <c r="FV61" s="293">
        <v>0</v>
      </c>
      <c r="FW61" s="295">
        <v>1</v>
      </c>
      <c r="FX61" s="295">
        <v>0</v>
      </c>
      <c r="FY61" s="295">
        <v>1</v>
      </c>
      <c r="FZ61" s="295">
        <v>0</v>
      </c>
      <c r="GA61" s="295">
        <v>0</v>
      </c>
      <c r="GB61" s="287">
        <v>0</v>
      </c>
      <c r="GC61" s="287">
        <v>3218</v>
      </c>
      <c r="GD61" s="287">
        <v>0</v>
      </c>
      <c r="GE61" s="287">
        <v>0</v>
      </c>
      <c r="GF61" s="287">
        <v>0</v>
      </c>
      <c r="GG61" s="290">
        <v>84.5</v>
      </c>
      <c r="GH61" s="290">
        <v>333</v>
      </c>
      <c r="GI61" s="290">
        <v>23</v>
      </c>
      <c r="GJ61" s="290">
        <v>1</v>
      </c>
      <c r="GK61" s="290">
        <v>1</v>
      </c>
      <c r="GL61" s="290">
        <v>1</v>
      </c>
      <c r="GM61" s="290">
        <v>1</v>
      </c>
      <c r="GN61" s="290">
        <v>3</v>
      </c>
      <c r="GO61" s="290">
        <v>1</v>
      </c>
      <c r="GP61" s="290">
        <v>1</v>
      </c>
      <c r="GQ61" s="290">
        <v>0</v>
      </c>
      <c r="GR61" s="290">
        <v>1</v>
      </c>
      <c r="GS61" s="290">
        <v>0</v>
      </c>
      <c r="GT61" s="290">
        <v>8</v>
      </c>
      <c r="GU61" s="290">
        <v>0</v>
      </c>
      <c r="GV61" s="290">
        <v>1</v>
      </c>
      <c r="GW61" s="290">
        <v>0</v>
      </c>
      <c r="GX61" s="290">
        <v>0</v>
      </c>
      <c r="GY61" s="290">
        <v>1</v>
      </c>
      <c r="GZ61" s="290">
        <v>1</v>
      </c>
      <c r="HA61" s="290">
        <v>0</v>
      </c>
      <c r="HB61" s="290">
        <v>0</v>
      </c>
      <c r="HC61" s="290">
        <v>0</v>
      </c>
      <c r="HD61" s="290">
        <v>0</v>
      </c>
      <c r="HE61" s="290">
        <v>0</v>
      </c>
      <c r="HF61" s="290">
        <v>0</v>
      </c>
      <c r="HG61" s="290">
        <v>1</v>
      </c>
      <c r="HH61" s="290">
        <v>5</v>
      </c>
      <c r="HI61" s="290">
        <v>0</v>
      </c>
      <c r="HJ61" s="134">
        <v>0</v>
      </c>
      <c r="HK61" s="134">
        <v>5.5524708495280404</v>
      </c>
      <c r="HL61" s="134">
        <v>12.250138811771238</v>
      </c>
      <c r="HM61" s="146">
        <v>93.459259172582094</v>
      </c>
      <c r="HN61" s="146">
        <v>93.627258451351096</v>
      </c>
      <c r="HO61" s="368">
        <v>9.2117383866298197E-2</v>
      </c>
      <c r="HP61" s="368">
        <v>1.9679228574239899E-2</v>
      </c>
      <c r="HQ61" s="368">
        <v>2.6615969581749002</v>
      </c>
      <c r="HR61" s="368">
        <v>0.96153846153846201</v>
      </c>
      <c r="HS61" s="134">
        <v>80.608365019011401</v>
      </c>
      <c r="HT61" s="134">
        <v>87.980769230769198</v>
      </c>
      <c r="HU61" s="134">
        <v>3.46098170811949</v>
      </c>
      <c r="HV61" s="134">
        <v>2.0466397717209501</v>
      </c>
      <c r="HW61" s="134">
        <v>12.259217581253701</v>
      </c>
      <c r="HX61" s="134">
        <v>19.442698512465999</v>
      </c>
      <c r="HY61" s="146">
        <v>101.8308916606466</v>
      </c>
      <c r="HZ61" s="146">
        <v>100.10424282514499</v>
      </c>
      <c r="IA61" s="386">
        <v>14</v>
      </c>
      <c r="IB61" s="386">
        <v>9</v>
      </c>
      <c r="IC61" s="369">
        <v>0.22158911047799934</v>
      </c>
      <c r="ID61" s="369">
        <v>0.1047242262043286</v>
      </c>
      <c r="IE61" s="369">
        <v>2.3294509151414311</v>
      </c>
      <c r="IF61" s="369">
        <v>1.5817223198594026</v>
      </c>
      <c r="IG61" s="146">
        <v>71.547420965058237</v>
      </c>
      <c r="IH61" s="146">
        <v>72.934973637961335</v>
      </c>
      <c r="II61" s="146">
        <v>9.5125039569484002</v>
      </c>
      <c r="IJ61" s="146">
        <v>6.6208983011403308</v>
      </c>
      <c r="IK61" s="146">
        <v>10.531541669424769</v>
      </c>
      <c r="IL61" s="146">
        <v>17.354563866191775</v>
      </c>
      <c r="IM61" s="148">
        <v>113.27623826164266</v>
      </c>
      <c r="IN61" s="137">
        <v>98.999224008661173</v>
      </c>
      <c r="IO61" s="369">
        <v>0.32622879512831698</v>
      </c>
      <c r="IP61" s="369">
        <v>7.1774627669119004E-2</v>
      </c>
      <c r="IQ61" s="369">
        <v>2.5641025641025599</v>
      </c>
      <c r="IR61" s="369">
        <v>1.25391849529781</v>
      </c>
      <c r="IS61" s="146">
        <v>73.846153846153896</v>
      </c>
      <c r="IT61" s="146">
        <v>78.9968652037618</v>
      </c>
      <c r="IU61" s="146">
        <v>12.722923010004401</v>
      </c>
      <c r="IV61" s="146">
        <v>5.7240265566122401</v>
      </c>
      <c r="IW61" s="146">
        <v>19.519792964631499</v>
      </c>
      <c r="IX61" s="146">
        <v>22.797619047619001</v>
      </c>
      <c r="IY61" s="341">
        <v>14</v>
      </c>
      <c r="IZ61" s="369">
        <v>0.32863849765258202</v>
      </c>
      <c r="JA61" s="369">
        <v>18.6666666666667</v>
      </c>
      <c r="JB61" s="369">
        <v>96</v>
      </c>
      <c r="JC61" s="369">
        <v>1.76056338028169</v>
      </c>
      <c r="JD61" s="146">
        <v>12.493889238075299</v>
      </c>
    </row>
    <row r="62" spans="1:264" ht="18" customHeight="1">
      <c r="A62" s="280"/>
      <c r="B62" s="281" t="s">
        <v>87</v>
      </c>
      <c r="C62" s="281" t="s">
        <v>87</v>
      </c>
      <c r="D62" s="282" t="s">
        <v>1799</v>
      </c>
      <c r="E62" s="283" t="s">
        <v>1301</v>
      </c>
      <c r="F62" s="282" t="s">
        <v>125</v>
      </c>
      <c r="G62" s="283" t="s">
        <v>6</v>
      </c>
      <c r="H62" s="284" t="s">
        <v>87</v>
      </c>
      <c r="I62" s="284" t="s">
        <v>87</v>
      </c>
      <c r="J62" s="284" t="s">
        <v>87</v>
      </c>
      <c r="K62" s="284" t="s">
        <v>87</v>
      </c>
      <c r="L62" s="284" t="s">
        <v>87</v>
      </c>
      <c r="M62" s="285">
        <v>111945</v>
      </c>
      <c r="N62" s="284" t="s">
        <v>87</v>
      </c>
      <c r="O62" s="284" t="s">
        <v>87</v>
      </c>
      <c r="P62" s="284" t="s">
        <v>87</v>
      </c>
      <c r="Q62" s="284" t="s">
        <v>87</v>
      </c>
      <c r="R62" s="286">
        <v>153.03080203715001</v>
      </c>
      <c r="S62" s="286">
        <v>153.02975641115702</v>
      </c>
      <c r="T62" s="287">
        <v>623.7662117440716</v>
      </c>
      <c r="U62" s="292">
        <v>419.99717099227121</v>
      </c>
      <c r="V62" s="286">
        <v>8.9507494646680943</v>
      </c>
      <c r="W62" s="286">
        <v>6.0385438972162735</v>
      </c>
      <c r="X62" s="286">
        <v>14.989293361884368</v>
      </c>
      <c r="Y62" s="284" t="s">
        <v>87</v>
      </c>
      <c r="Z62" s="284" t="s">
        <v>87</v>
      </c>
      <c r="AA62" s="284" t="s">
        <v>87</v>
      </c>
      <c r="AB62" s="284" t="s">
        <v>87</v>
      </c>
      <c r="AC62" s="284" t="s">
        <v>87</v>
      </c>
      <c r="AD62" s="284" t="s">
        <v>87</v>
      </c>
      <c r="AE62" s="284" t="s">
        <v>87</v>
      </c>
      <c r="AF62" s="284" t="s">
        <v>87</v>
      </c>
      <c r="AG62" s="284" t="s">
        <v>87</v>
      </c>
      <c r="AH62" s="284" t="s">
        <v>87</v>
      </c>
      <c r="AI62" s="284" t="s">
        <v>87</v>
      </c>
      <c r="AJ62" s="284" t="s">
        <v>87</v>
      </c>
      <c r="AK62" s="284" t="s">
        <v>87</v>
      </c>
      <c r="AL62" s="284" t="s">
        <v>87</v>
      </c>
      <c r="AM62" s="284" t="s">
        <v>87</v>
      </c>
      <c r="AN62" s="284" t="s">
        <v>87</v>
      </c>
      <c r="AO62" s="284" t="s">
        <v>87</v>
      </c>
      <c r="AP62" s="284" t="s">
        <v>87</v>
      </c>
      <c r="AQ62" s="284" t="s">
        <v>87</v>
      </c>
      <c r="AR62" s="284" t="s">
        <v>87</v>
      </c>
      <c r="AS62" s="284" t="s">
        <v>87</v>
      </c>
      <c r="AT62" s="284" t="s">
        <v>87</v>
      </c>
      <c r="AU62" s="284" t="s">
        <v>87</v>
      </c>
      <c r="AV62" s="284" t="s">
        <v>87</v>
      </c>
      <c r="AW62" s="288" t="s">
        <v>87</v>
      </c>
      <c r="AX62" s="288" t="s">
        <v>87</v>
      </c>
      <c r="AY62" s="288" t="s">
        <v>87</v>
      </c>
      <c r="AZ62" s="288" t="s">
        <v>87</v>
      </c>
      <c r="BA62" s="288" t="s">
        <v>87</v>
      </c>
      <c r="BB62" s="287">
        <v>41</v>
      </c>
      <c r="BC62" s="287">
        <v>32</v>
      </c>
      <c r="BD62" s="289" t="s">
        <v>88</v>
      </c>
      <c r="BE62" s="289" t="s">
        <v>88</v>
      </c>
      <c r="BF62" s="289" t="s">
        <v>88</v>
      </c>
      <c r="BG62" s="287">
        <v>0</v>
      </c>
      <c r="BH62" s="286">
        <v>0</v>
      </c>
      <c r="BI62" s="287">
        <v>62</v>
      </c>
      <c r="BJ62" s="286">
        <v>55.384340524364639</v>
      </c>
      <c r="BK62" s="287">
        <v>0</v>
      </c>
      <c r="BL62" s="286">
        <v>0</v>
      </c>
      <c r="BM62" s="287">
        <v>0</v>
      </c>
      <c r="BN62" s="290">
        <v>0</v>
      </c>
      <c r="BO62" s="291">
        <v>23</v>
      </c>
      <c r="BP62" s="290">
        <v>20.545803742909467</v>
      </c>
      <c r="BQ62" s="287">
        <v>0</v>
      </c>
      <c r="BR62" s="290">
        <v>0</v>
      </c>
      <c r="BS62" s="287">
        <v>0</v>
      </c>
      <c r="BT62" s="290">
        <v>0</v>
      </c>
      <c r="BU62" s="287">
        <v>0</v>
      </c>
      <c r="BV62" s="290">
        <v>0</v>
      </c>
      <c r="BW62" s="287">
        <v>0</v>
      </c>
      <c r="BX62" s="290">
        <v>0</v>
      </c>
      <c r="BY62" s="292">
        <v>0</v>
      </c>
      <c r="BZ62" s="293">
        <v>0</v>
      </c>
      <c r="CA62" s="287">
        <v>64</v>
      </c>
      <c r="CB62" s="290">
        <v>57.17093215418285</v>
      </c>
      <c r="CC62" s="287">
        <v>0</v>
      </c>
      <c r="CD62" s="290">
        <v>0</v>
      </c>
      <c r="CE62" s="287">
        <v>0</v>
      </c>
      <c r="CF62" s="290">
        <v>0</v>
      </c>
      <c r="CG62" s="287">
        <v>298</v>
      </c>
      <c r="CH62" s="290">
        <v>266.20215284291396</v>
      </c>
      <c r="CI62" s="287">
        <v>834</v>
      </c>
      <c r="CJ62" s="290">
        <v>745.00870963419538</v>
      </c>
      <c r="CK62" s="287">
        <v>45</v>
      </c>
      <c r="CL62" s="290">
        <v>40.198311670909824</v>
      </c>
      <c r="CM62" s="287">
        <v>46</v>
      </c>
      <c r="CN62" s="294">
        <v>41.091607485818933</v>
      </c>
      <c r="CO62" s="287">
        <v>20</v>
      </c>
      <c r="CP62" s="290">
        <v>17.865916298182142</v>
      </c>
      <c r="CQ62" s="287">
        <v>0</v>
      </c>
      <c r="CR62" s="290">
        <v>0</v>
      </c>
      <c r="CS62" s="287">
        <v>0</v>
      </c>
      <c r="CT62" s="290">
        <v>0</v>
      </c>
      <c r="CU62" s="287">
        <v>0</v>
      </c>
      <c r="CV62" s="290">
        <v>0</v>
      </c>
      <c r="CW62" s="287">
        <v>0</v>
      </c>
      <c r="CX62" s="290">
        <v>0</v>
      </c>
      <c r="CY62" s="287">
        <v>0</v>
      </c>
      <c r="CZ62" s="290">
        <v>0</v>
      </c>
      <c r="DA62" s="292">
        <v>0</v>
      </c>
      <c r="DB62" s="293">
        <v>0</v>
      </c>
      <c r="DC62" s="287">
        <v>0</v>
      </c>
      <c r="DD62" s="287">
        <v>0</v>
      </c>
      <c r="DE62" s="287">
        <v>0</v>
      </c>
      <c r="DF62" s="287">
        <v>0</v>
      </c>
      <c r="DG62" s="287">
        <v>0</v>
      </c>
      <c r="DH62" s="287">
        <v>0</v>
      </c>
      <c r="DI62" s="287">
        <v>0</v>
      </c>
      <c r="DJ62" s="287">
        <v>0</v>
      </c>
      <c r="DK62" s="287">
        <v>0</v>
      </c>
      <c r="DL62" s="287">
        <v>0</v>
      </c>
      <c r="DM62" s="287">
        <v>0</v>
      </c>
      <c r="DN62" s="287">
        <v>0</v>
      </c>
      <c r="DO62" s="287">
        <v>0</v>
      </c>
      <c r="DP62" s="287">
        <v>0</v>
      </c>
      <c r="DQ62" s="287">
        <v>0</v>
      </c>
      <c r="DR62" s="287">
        <v>0</v>
      </c>
      <c r="DS62" s="287">
        <v>0</v>
      </c>
      <c r="DT62" s="287">
        <v>0</v>
      </c>
      <c r="DU62" s="287">
        <v>0</v>
      </c>
      <c r="DV62" s="287">
        <v>0</v>
      </c>
      <c r="DW62" s="287">
        <v>0</v>
      </c>
      <c r="DX62" s="287">
        <v>0</v>
      </c>
      <c r="DY62" s="287">
        <v>0</v>
      </c>
      <c r="DZ62" s="287">
        <v>0</v>
      </c>
      <c r="EA62" s="287">
        <v>0</v>
      </c>
      <c r="EB62" s="290">
        <v>0</v>
      </c>
      <c r="EC62" s="287">
        <v>0</v>
      </c>
      <c r="ED62" s="287">
        <v>0</v>
      </c>
      <c r="EE62" s="287">
        <v>0</v>
      </c>
      <c r="EF62" s="290">
        <v>0</v>
      </c>
      <c r="EG62" s="287">
        <v>0</v>
      </c>
      <c r="EH62" s="287">
        <v>0</v>
      </c>
      <c r="EI62" s="287">
        <v>0</v>
      </c>
      <c r="EJ62" s="287">
        <v>0</v>
      </c>
      <c r="EK62" s="287">
        <v>0</v>
      </c>
      <c r="EL62" s="287">
        <v>0</v>
      </c>
      <c r="EM62" s="287">
        <v>0</v>
      </c>
      <c r="EN62" s="287">
        <v>0</v>
      </c>
      <c r="EO62" s="287">
        <v>0</v>
      </c>
      <c r="EP62" s="287">
        <v>0</v>
      </c>
      <c r="EQ62" s="287">
        <v>0</v>
      </c>
      <c r="ER62" s="287">
        <v>0</v>
      </c>
      <c r="ES62" s="287">
        <v>0</v>
      </c>
      <c r="ET62" s="287">
        <v>0</v>
      </c>
      <c r="EU62" s="287">
        <v>0</v>
      </c>
      <c r="EV62" s="287">
        <v>0</v>
      </c>
      <c r="EW62" s="287">
        <v>0</v>
      </c>
      <c r="EX62" s="287">
        <v>0</v>
      </c>
      <c r="EY62" s="287">
        <v>0</v>
      </c>
      <c r="EZ62" s="287">
        <v>0</v>
      </c>
      <c r="FA62" s="287">
        <v>0</v>
      </c>
      <c r="FB62" s="287">
        <v>0</v>
      </c>
      <c r="FC62" s="287">
        <v>0</v>
      </c>
      <c r="FD62" s="287">
        <v>0</v>
      </c>
      <c r="FE62" s="287">
        <v>0</v>
      </c>
      <c r="FF62" s="287">
        <v>0</v>
      </c>
      <c r="FG62" s="287">
        <v>0</v>
      </c>
      <c r="FH62" s="287">
        <v>0</v>
      </c>
      <c r="FI62" s="287">
        <v>0</v>
      </c>
      <c r="FJ62" s="287">
        <v>0</v>
      </c>
      <c r="FK62" s="291">
        <v>0</v>
      </c>
      <c r="FL62" s="290">
        <v>0</v>
      </c>
      <c r="FM62" s="291">
        <v>1</v>
      </c>
      <c r="FN62" s="290">
        <v>0.89329581490910703</v>
      </c>
      <c r="FO62" s="297">
        <v>0</v>
      </c>
      <c r="FP62" s="293">
        <v>0</v>
      </c>
      <c r="FQ62" s="283">
        <v>0</v>
      </c>
      <c r="FR62" s="294">
        <v>0</v>
      </c>
      <c r="FS62" s="283">
        <v>0</v>
      </c>
      <c r="FT62" s="294">
        <v>0</v>
      </c>
      <c r="FU62" s="291">
        <v>0</v>
      </c>
      <c r="FV62" s="290">
        <v>0</v>
      </c>
      <c r="FW62" s="295">
        <v>2</v>
      </c>
      <c r="FX62" s="295">
        <v>0</v>
      </c>
      <c r="FY62" s="295">
        <v>2</v>
      </c>
      <c r="FZ62" s="295">
        <v>0</v>
      </c>
      <c r="GA62" s="295">
        <v>0</v>
      </c>
      <c r="GB62" s="287">
        <v>0</v>
      </c>
      <c r="GC62" s="287">
        <v>0</v>
      </c>
      <c r="GD62" s="287">
        <v>0</v>
      </c>
      <c r="GE62" s="287">
        <v>0</v>
      </c>
      <c r="GF62" s="287">
        <v>0</v>
      </c>
      <c r="GG62" s="290">
        <v>0</v>
      </c>
      <c r="GH62" s="290">
        <v>0</v>
      </c>
      <c r="GI62" s="290">
        <v>0</v>
      </c>
      <c r="GJ62" s="290">
        <v>0</v>
      </c>
      <c r="GK62" s="290">
        <v>0</v>
      </c>
      <c r="GL62" s="290">
        <v>0</v>
      </c>
      <c r="GM62" s="290">
        <v>0</v>
      </c>
      <c r="GN62" s="290">
        <v>0</v>
      </c>
      <c r="GO62" s="290">
        <v>0</v>
      </c>
      <c r="GP62" s="290">
        <v>0</v>
      </c>
      <c r="GQ62" s="290">
        <v>0</v>
      </c>
      <c r="GR62" s="290">
        <v>0</v>
      </c>
      <c r="GS62" s="290">
        <v>0</v>
      </c>
      <c r="GT62" s="290">
        <v>0</v>
      </c>
      <c r="GU62" s="290">
        <v>0</v>
      </c>
      <c r="GV62" s="290">
        <v>0</v>
      </c>
      <c r="GW62" s="290">
        <v>0</v>
      </c>
      <c r="GX62" s="290">
        <v>0</v>
      </c>
      <c r="GY62" s="290">
        <v>0</v>
      </c>
      <c r="GZ62" s="290">
        <v>0</v>
      </c>
      <c r="HA62" s="290">
        <v>0</v>
      </c>
      <c r="HB62" s="290">
        <v>0</v>
      </c>
      <c r="HC62" s="290">
        <v>0</v>
      </c>
      <c r="HD62" s="290">
        <v>0</v>
      </c>
      <c r="HE62" s="290">
        <v>0</v>
      </c>
      <c r="HF62" s="290">
        <v>0</v>
      </c>
      <c r="HG62" s="290">
        <v>0</v>
      </c>
      <c r="HH62" s="290">
        <v>0</v>
      </c>
      <c r="HI62" s="290">
        <v>0</v>
      </c>
      <c r="HJ62" s="134">
        <v>0.89329581490910703</v>
      </c>
      <c r="HK62" s="134">
        <v>4.4664790745455356</v>
      </c>
      <c r="HL62" s="134">
        <v>31.354683103309654</v>
      </c>
      <c r="HM62" s="146">
        <v>150.42423962827499</v>
      </c>
      <c r="HN62" s="146">
        <v>146.976801056607</v>
      </c>
      <c r="HO62" s="368">
        <v>3.8565368299267301E-2</v>
      </c>
      <c r="HP62" s="368">
        <v>2.7138883234954898E-2</v>
      </c>
      <c r="HQ62" s="368">
        <v>2.5974025974026</v>
      </c>
      <c r="HR62" s="368">
        <v>2.5974025974026</v>
      </c>
      <c r="HS62" s="134">
        <v>72.727272727272705</v>
      </c>
      <c r="HT62" s="134">
        <v>82.467532467532493</v>
      </c>
      <c r="HU62" s="134">
        <v>1.48476667952179</v>
      </c>
      <c r="HV62" s="134">
        <v>1.0448470045457601</v>
      </c>
      <c r="HW62" s="134">
        <v>13.8993963782696</v>
      </c>
      <c r="HX62" s="134">
        <v>24.330331699532699</v>
      </c>
      <c r="HY62" s="146">
        <v>153.93907287239523</v>
      </c>
      <c r="HZ62" s="146">
        <v>173.32362736420399</v>
      </c>
      <c r="IA62" s="386">
        <v>20</v>
      </c>
      <c r="IB62" s="386">
        <v>8</v>
      </c>
      <c r="IC62" s="369">
        <v>0.25358184354000257</v>
      </c>
      <c r="ID62" s="369">
        <v>7.4335625348448245E-2</v>
      </c>
      <c r="IE62" s="369">
        <v>2.7510316368638237</v>
      </c>
      <c r="IF62" s="369">
        <v>1.2084592145015105</v>
      </c>
      <c r="IG62" s="146">
        <v>70.839064649243468</v>
      </c>
      <c r="IH62" s="146">
        <v>74.169184290030216</v>
      </c>
      <c r="II62" s="146">
        <v>9.2177000126790922</v>
      </c>
      <c r="IJ62" s="146">
        <v>6.1512729975840923</v>
      </c>
      <c r="IK62" s="146">
        <v>10.900359499919515</v>
      </c>
      <c r="IL62" s="146">
        <v>19.309244272198793</v>
      </c>
      <c r="IM62" s="148">
        <v>152.63595613821911</v>
      </c>
      <c r="IN62" s="137">
        <v>160.23582747281324</v>
      </c>
      <c r="IO62" s="369">
        <v>0.31238515251745702</v>
      </c>
      <c r="IP62" s="369">
        <v>6.1050061050061E-2</v>
      </c>
      <c r="IQ62" s="369">
        <v>3.3464566929133901</v>
      </c>
      <c r="IR62" s="369">
        <v>1.1173184357541901</v>
      </c>
      <c r="IS62" s="146">
        <v>79.330708661417304</v>
      </c>
      <c r="IT62" s="146">
        <v>80.167597765363098</v>
      </c>
      <c r="IU62" s="146">
        <v>9.3348033811098894</v>
      </c>
      <c r="IV62" s="146">
        <v>5.4639804639804597</v>
      </c>
      <c r="IW62" s="146">
        <v>15.3577057625034</v>
      </c>
      <c r="IX62" s="146">
        <v>19.183445190156601</v>
      </c>
      <c r="IY62" s="341">
        <v>16</v>
      </c>
      <c r="IZ62" s="369">
        <v>0.21531422419593599</v>
      </c>
      <c r="JA62" s="369">
        <v>6.5843621399177001</v>
      </c>
      <c r="JB62" s="369">
        <v>88.8888888888889</v>
      </c>
      <c r="JC62" s="369">
        <v>3.2700847799757802</v>
      </c>
      <c r="JD62" s="146">
        <v>15.750028496523401</v>
      </c>
    </row>
    <row r="63" spans="1:264" ht="18" customHeight="1">
      <c r="A63" s="280"/>
      <c r="B63" s="281" t="s">
        <v>87</v>
      </c>
      <c r="C63" s="281" t="s">
        <v>87</v>
      </c>
      <c r="D63" s="282" t="s">
        <v>1800</v>
      </c>
      <c r="E63" s="283" t="s">
        <v>1302</v>
      </c>
      <c r="F63" s="282" t="s">
        <v>125</v>
      </c>
      <c r="G63" s="283" t="s">
        <v>6</v>
      </c>
      <c r="H63" s="284" t="s">
        <v>87</v>
      </c>
      <c r="I63" s="284" t="s">
        <v>87</v>
      </c>
      <c r="J63" s="284" t="s">
        <v>87</v>
      </c>
      <c r="K63" s="284" t="s">
        <v>87</v>
      </c>
      <c r="L63" s="284" t="s">
        <v>87</v>
      </c>
      <c r="M63" s="285">
        <v>350237</v>
      </c>
      <c r="N63" s="284" t="s">
        <v>87</v>
      </c>
      <c r="O63" s="284" t="s">
        <v>87</v>
      </c>
      <c r="P63" s="284" t="s">
        <v>87</v>
      </c>
      <c r="Q63" s="284" t="s">
        <v>87</v>
      </c>
      <c r="R63" s="286">
        <v>100.023</v>
      </c>
      <c r="S63" s="286">
        <v>96.531000000000006</v>
      </c>
      <c r="T63" s="292">
        <v>0.75951531147848073</v>
      </c>
      <c r="U63" s="298" t="s">
        <v>88</v>
      </c>
      <c r="V63" s="286">
        <v>11.950709137409905</v>
      </c>
      <c r="W63" s="286">
        <v>8.2306440362706343</v>
      </c>
      <c r="X63" s="286">
        <v>20.181353173680538</v>
      </c>
      <c r="Y63" s="284" t="s">
        <v>87</v>
      </c>
      <c r="Z63" s="284" t="s">
        <v>87</v>
      </c>
      <c r="AA63" s="284" t="s">
        <v>87</v>
      </c>
      <c r="AB63" s="284" t="s">
        <v>87</v>
      </c>
      <c r="AC63" s="284" t="s">
        <v>87</v>
      </c>
      <c r="AD63" s="284" t="s">
        <v>87</v>
      </c>
      <c r="AE63" s="284" t="s">
        <v>87</v>
      </c>
      <c r="AF63" s="284" t="s">
        <v>87</v>
      </c>
      <c r="AG63" s="284" t="s">
        <v>87</v>
      </c>
      <c r="AH63" s="284" t="s">
        <v>87</v>
      </c>
      <c r="AI63" s="284" t="s">
        <v>87</v>
      </c>
      <c r="AJ63" s="284" t="s">
        <v>87</v>
      </c>
      <c r="AK63" s="284" t="s">
        <v>87</v>
      </c>
      <c r="AL63" s="284" t="s">
        <v>87</v>
      </c>
      <c r="AM63" s="284" t="s">
        <v>87</v>
      </c>
      <c r="AN63" s="284" t="s">
        <v>87</v>
      </c>
      <c r="AO63" s="284" t="s">
        <v>87</v>
      </c>
      <c r="AP63" s="284" t="s">
        <v>87</v>
      </c>
      <c r="AQ63" s="284" t="s">
        <v>87</v>
      </c>
      <c r="AR63" s="284" t="s">
        <v>87</v>
      </c>
      <c r="AS63" s="284" t="s">
        <v>87</v>
      </c>
      <c r="AT63" s="284" t="s">
        <v>87</v>
      </c>
      <c r="AU63" s="284" t="s">
        <v>87</v>
      </c>
      <c r="AV63" s="284" t="s">
        <v>87</v>
      </c>
      <c r="AW63" s="288" t="s">
        <v>87</v>
      </c>
      <c r="AX63" s="288" t="s">
        <v>87</v>
      </c>
      <c r="AY63" s="288" t="s">
        <v>87</v>
      </c>
      <c r="AZ63" s="288" t="s">
        <v>87</v>
      </c>
      <c r="BA63" s="288" t="s">
        <v>87</v>
      </c>
      <c r="BB63" s="287">
        <v>76</v>
      </c>
      <c r="BC63" s="287">
        <v>55</v>
      </c>
      <c r="BD63" s="289" t="s">
        <v>88</v>
      </c>
      <c r="BE63" s="289" t="s">
        <v>88</v>
      </c>
      <c r="BF63" s="289" t="s">
        <v>88</v>
      </c>
      <c r="BG63" s="287">
        <v>78</v>
      </c>
      <c r="BH63" s="286">
        <v>22.270633885054977</v>
      </c>
      <c r="BI63" s="287">
        <v>307</v>
      </c>
      <c r="BJ63" s="286">
        <v>87.65493080399844</v>
      </c>
      <c r="BK63" s="287">
        <v>22</v>
      </c>
      <c r="BL63" s="286">
        <v>6.2814608393744802</v>
      </c>
      <c r="BM63" s="287">
        <v>0</v>
      </c>
      <c r="BN63" s="290">
        <v>0</v>
      </c>
      <c r="BO63" s="291">
        <v>166</v>
      </c>
      <c r="BP63" s="290">
        <v>47.396477242552898</v>
      </c>
      <c r="BQ63" s="287">
        <v>35</v>
      </c>
      <c r="BR63" s="290">
        <v>9.9932331535503103</v>
      </c>
      <c r="BS63" s="287">
        <v>14</v>
      </c>
      <c r="BT63" s="290">
        <v>3.9972932614201242</v>
      </c>
      <c r="BU63" s="287">
        <v>0</v>
      </c>
      <c r="BV63" s="290">
        <v>0</v>
      </c>
      <c r="BW63" s="287">
        <v>60</v>
      </c>
      <c r="BX63" s="290">
        <v>17.131256834657673</v>
      </c>
      <c r="BY63" s="292">
        <v>0</v>
      </c>
      <c r="BZ63" s="293">
        <v>0</v>
      </c>
      <c r="CA63" s="287">
        <v>616</v>
      </c>
      <c r="CB63" s="290">
        <v>175.88090350248547</v>
      </c>
      <c r="CC63" s="292">
        <v>648</v>
      </c>
      <c r="CD63" s="293">
        <v>185.01757381430289</v>
      </c>
      <c r="CE63" s="292">
        <v>4</v>
      </c>
      <c r="CF63" s="293">
        <v>1.1420837889771784</v>
      </c>
      <c r="CG63" s="287">
        <v>409</v>
      </c>
      <c r="CH63" s="290">
        <v>116.77806742291649</v>
      </c>
      <c r="CI63" s="287">
        <v>2496</v>
      </c>
      <c r="CJ63" s="290">
        <v>712.66028432175926</v>
      </c>
      <c r="CK63" s="287">
        <v>428</v>
      </c>
      <c r="CL63" s="290">
        <v>122.20296542055809</v>
      </c>
      <c r="CM63" s="292">
        <v>572</v>
      </c>
      <c r="CN63" s="296">
        <v>163.31798182373652</v>
      </c>
      <c r="CO63" s="287">
        <v>113</v>
      </c>
      <c r="CP63" s="290">
        <v>32.263867038605284</v>
      </c>
      <c r="CQ63" s="292">
        <v>1</v>
      </c>
      <c r="CR63" s="293">
        <v>0.28552094724429461</v>
      </c>
      <c r="CS63" s="292">
        <v>60</v>
      </c>
      <c r="CT63" s="293">
        <v>17.131256834657673</v>
      </c>
      <c r="CU63" s="292">
        <v>17</v>
      </c>
      <c r="CV63" s="293">
        <v>4.8538561031530083</v>
      </c>
      <c r="CW63" s="292">
        <v>782</v>
      </c>
      <c r="CX63" s="293">
        <v>223.27738074503833</v>
      </c>
      <c r="CY63" s="292">
        <v>782</v>
      </c>
      <c r="CZ63" s="293">
        <v>223.27738074503833</v>
      </c>
      <c r="DA63" s="292">
        <v>0</v>
      </c>
      <c r="DB63" s="293">
        <v>0</v>
      </c>
      <c r="DC63" s="292">
        <v>27</v>
      </c>
      <c r="DD63" s="292">
        <v>0</v>
      </c>
      <c r="DE63" s="292">
        <v>815</v>
      </c>
      <c r="DF63" s="292">
        <v>12950</v>
      </c>
      <c r="DG63" s="292">
        <v>7715</v>
      </c>
      <c r="DH63" s="292">
        <v>154</v>
      </c>
      <c r="DI63" s="292">
        <v>46</v>
      </c>
      <c r="DJ63" s="292">
        <v>336</v>
      </c>
      <c r="DK63" s="292">
        <v>663</v>
      </c>
      <c r="DL63" s="292">
        <v>115</v>
      </c>
      <c r="DM63" s="292">
        <v>0</v>
      </c>
      <c r="DN63" s="292">
        <v>0</v>
      </c>
      <c r="DO63" s="292">
        <v>76</v>
      </c>
      <c r="DP63" s="292">
        <v>108</v>
      </c>
      <c r="DQ63" s="292">
        <v>0</v>
      </c>
      <c r="DR63" s="292">
        <v>0</v>
      </c>
      <c r="DS63" s="292">
        <v>50</v>
      </c>
      <c r="DT63" s="292">
        <v>1069</v>
      </c>
      <c r="DU63" s="292">
        <v>0</v>
      </c>
      <c r="DV63" s="292">
        <v>4818</v>
      </c>
      <c r="DW63" s="292">
        <v>11271</v>
      </c>
      <c r="DX63" s="292">
        <v>497</v>
      </c>
      <c r="DY63" s="292">
        <v>0</v>
      </c>
      <c r="DZ63" s="292">
        <v>0</v>
      </c>
      <c r="EA63" s="292">
        <v>20353</v>
      </c>
      <c r="EB63" s="293">
        <v>19.427111482336802</v>
      </c>
      <c r="EC63" s="292">
        <v>503</v>
      </c>
      <c r="ED63" s="292">
        <v>6562</v>
      </c>
      <c r="EE63" s="292">
        <v>1141</v>
      </c>
      <c r="EF63" s="293">
        <v>17.387991466016459</v>
      </c>
      <c r="EG63" s="292">
        <v>144</v>
      </c>
      <c r="EH63" s="292">
        <v>180</v>
      </c>
      <c r="EI63" s="292">
        <v>44</v>
      </c>
      <c r="EJ63" s="292">
        <v>2</v>
      </c>
      <c r="EK63" s="292">
        <v>391</v>
      </c>
      <c r="EL63" s="292">
        <v>0</v>
      </c>
      <c r="EM63" s="292">
        <v>3</v>
      </c>
      <c r="EN63" s="292">
        <v>63</v>
      </c>
      <c r="EO63" s="292">
        <v>30</v>
      </c>
      <c r="EP63" s="292">
        <v>24</v>
      </c>
      <c r="EQ63" s="292">
        <v>41</v>
      </c>
      <c r="ER63" s="292">
        <v>0</v>
      </c>
      <c r="ES63" s="292">
        <v>0</v>
      </c>
      <c r="ET63" s="292">
        <v>0</v>
      </c>
      <c r="EU63" s="292">
        <v>0</v>
      </c>
      <c r="EV63" s="292">
        <v>3529</v>
      </c>
      <c r="EW63" s="292">
        <v>0</v>
      </c>
      <c r="EX63" s="292">
        <v>0</v>
      </c>
      <c r="EY63" s="292">
        <v>0</v>
      </c>
      <c r="EZ63" s="292">
        <v>0</v>
      </c>
      <c r="FA63" s="292">
        <v>9</v>
      </c>
      <c r="FB63" s="292">
        <v>1</v>
      </c>
      <c r="FC63" s="292">
        <v>0</v>
      </c>
      <c r="FD63" s="292">
        <v>10</v>
      </c>
      <c r="FE63" s="292">
        <v>4</v>
      </c>
      <c r="FF63" s="292">
        <v>37</v>
      </c>
      <c r="FG63" s="292">
        <v>301</v>
      </c>
      <c r="FH63" s="292">
        <v>578</v>
      </c>
      <c r="FI63" s="292">
        <v>44</v>
      </c>
      <c r="FJ63" s="292">
        <v>3746</v>
      </c>
      <c r="FK63" s="297">
        <v>8</v>
      </c>
      <c r="FL63" s="293">
        <v>2.2841675779543569</v>
      </c>
      <c r="FM63" s="297">
        <v>2</v>
      </c>
      <c r="FN63" s="293">
        <v>0.57104189448858922</v>
      </c>
      <c r="FO63" s="297">
        <v>1</v>
      </c>
      <c r="FP63" s="293">
        <v>0.28552094724429461</v>
      </c>
      <c r="FQ63" s="283">
        <v>0</v>
      </c>
      <c r="FR63" s="294">
        <v>0</v>
      </c>
      <c r="FS63" s="283">
        <v>0</v>
      </c>
      <c r="FT63" s="294">
        <v>0</v>
      </c>
      <c r="FU63" s="297">
        <v>27</v>
      </c>
      <c r="FV63" s="293">
        <v>7.7090655755959538</v>
      </c>
      <c r="FW63" s="295">
        <v>2</v>
      </c>
      <c r="FX63" s="295">
        <v>1</v>
      </c>
      <c r="FY63" s="295">
        <v>1</v>
      </c>
      <c r="FZ63" s="295">
        <v>0</v>
      </c>
      <c r="GA63" s="295">
        <v>0</v>
      </c>
      <c r="GB63" s="292">
        <v>11436</v>
      </c>
      <c r="GC63" s="292">
        <v>0</v>
      </c>
      <c r="GD63" s="292">
        <v>0</v>
      </c>
      <c r="GE63" s="292">
        <v>0</v>
      </c>
      <c r="GF63" s="292">
        <v>0</v>
      </c>
      <c r="GG63" s="293">
        <v>148.4</v>
      </c>
      <c r="GH63" s="293">
        <v>905</v>
      </c>
      <c r="GI63" s="293">
        <v>42.5</v>
      </c>
      <c r="GJ63" s="293">
        <v>3.6</v>
      </c>
      <c r="GK63" s="293">
        <v>0.3</v>
      </c>
      <c r="GL63" s="293">
        <v>2.1</v>
      </c>
      <c r="GM63" s="293">
        <v>6.1</v>
      </c>
      <c r="GN63" s="293">
        <v>3.1</v>
      </c>
      <c r="GO63" s="293">
        <v>1</v>
      </c>
      <c r="GP63" s="293">
        <v>6.2</v>
      </c>
      <c r="GQ63" s="293">
        <v>0</v>
      </c>
      <c r="GR63" s="293">
        <v>1</v>
      </c>
      <c r="GS63" s="293">
        <v>0</v>
      </c>
      <c r="GT63" s="293">
        <v>11.2</v>
      </c>
      <c r="GU63" s="293">
        <v>0</v>
      </c>
      <c r="GV63" s="293">
        <v>3</v>
      </c>
      <c r="GW63" s="293">
        <v>1</v>
      </c>
      <c r="GX63" s="293">
        <v>0</v>
      </c>
      <c r="GY63" s="293">
        <v>4</v>
      </c>
      <c r="GZ63" s="293">
        <v>4</v>
      </c>
      <c r="HA63" s="293">
        <v>1</v>
      </c>
      <c r="HB63" s="293">
        <v>0</v>
      </c>
      <c r="HC63" s="293">
        <v>0</v>
      </c>
      <c r="HD63" s="293">
        <v>0</v>
      </c>
      <c r="HE63" s="293">
        <v>2</v>
      </c>
      <c r="HF63" s="293">
        <v>0</v>
      </c>
      <c r="HG63" s="293">
        <v>1</v>
      </c>
      <c r="HH63" s="293">
        <v>16.5</v>
      </c>
      <c r="HI63" s="293">
        <v>3</v>
      </c>
      <c r="HJ63" s="134">
        <v>0.57104189448858922</v>
      </c>
      <c r="HK63" s="134">
        <v>6.5669817866187747</v>
      </c>
      <c r="HL63" s="134">
        <v>23.652555269717361</v>
      </c>
      <c r="HM63" s="146">
        <v>108.265</v>
      </c>
      <c r="HN63" s="146">
        <v>102.622</v>
      </c>
      <c r="HO63" s="368">
        <v>0.10648493238206801</v>
      </c>
      <c r="HP63" s="369">
        <v>5.7530043467144E-2</v>
      </c>
      <c r="HQ63" s="368">
        <v>8.4033613445378208</v>
      </c>
      <c r="HR63" s="369">
        <v>5.1724137931034502</v>
      </c>
      <c r="HS63" s="134">
        <v>86.554621848739501</v>
      </c>
      <c r="HT63" s="134">
        <v>91.379310344827601</v>
      </c>
      <c r="HU63" s="134">
        <v>1.26717069534661</v>
      </c>
      <c r="HV63" s="134">
        <v>1.1122475070314499</v>
      </c>
      <c r="HW63" s="134">
        <v>4.3901111493067502</v>
      </c>
      <c r="HX63" s="134">
        <v>9.2478660489505309</v>
      </c>
      <c r="HY63" s="146">
        <v>102.804</v>
      </c>
      <c r="HZ63" s="146">
        <v>99.442999999999998</v>
      </c>
      <c r="IA63" s="386">
        <v>28</v>
      </c>
      <c r="IB63" s="386">
        <v>21</v>
      </c>
      <c r="IC63" s="369">
        <v>0.42592029205962884</v>
      </c>
      <c r="ID63" s="369">
        <v>0.19139628144367479</v>
      </c>
      <c r="IE63" s="369">
        <v>4.6357615894039732</v>
      </c>
      <c r="IF63" s="369">
        <v>3.0927835051546393</v>
      </c>
      <c r="IG63" s="146">
        <v>79.63576158940397</v>
      </c>
      <c r="IH63" s="146">
        <v>81.296023564064797</v>
      </c>
      <c r="II63" s="146">
        <v>9.1877091572862799</v>
      </c>
      <c r="IJ63" s="146">
        <v>6.1884797666788183</v>
      </c>
      <c r="IK63" s="146">
        <v>3.112467056262175</v>
      </c>
      <c r="IL63" s="146">
        <v>6.9493065590132437</v>
      </c>
      <c r="IM63" s="148">
        <v>97.054000000000002</v>
      </c>
      <c r="IN63" s="137">
        <v>87.213000000000008</v>
      </c>
      <c r="IO63" s="369">
        <v>0.66643283058575897</v>
      </c>
      <c r="IP63" s="369">
        <v>0.136892539356605</v>
      </c>
      <c r="IQ63" s="369">
        <v>7.2519083969465603</v>
      </c>
      <c r="IR63" s="369">
        <v>2.2181146025878</v>
      </c>
      <c r="IS63" s="146">
        <v>94.083969465648806</v>
      </c>
      <c r="IT63" s="146">
        <v>96.118299445471393</v>
      </c>
      <c r="IU63" s="146">
        <v>9.1897579796562603</v>
      </c>
      <c r="IV63" s="146">
        <v>6.1715719826602804</v>
      </c>
      <c r="IW63" s="146">
        <v>4.0554139991006997</v>
      </c>
      <c r="IX63" s="146">
        <v>5.1617940487551</v>
      </c>
      <c r="IY63" s="341">
        <v>10</v>
      </c>
      <c r="IZ63" s="369">
        <v>0.19436345966958199</v>
      </c>
      <c r="JA63" s="369">
        <v>4.2016806722689104</v>
      </c>
      <c r="JB63" s="369">
        <v>94.9579831932773</v>
      </c>
      <c r="JC63" s="369">
        <v>4.6258503401360498</v>
      </c>
      <c r="JD63" s="146">
        <v>5.3449328904050404</v>
      </c>
    </row>
    <row r="64" spans="1:264" ht="18" customHeight="1">
      <c r="A64" s="280"/>
      <c r="B64" s="281" t="s">
        <v>87</v>
      </c>
      <c r="C64" s="281" t="s">
        <v>87</v>
      </c>
      <c r="D64" s="282" t="s">
        <v>1801</v>
      </c>
      <c r="E64" s="283" t="s">
        <v>1303</v>
      </c>
      <c r="F64" s="282" t="s">
        <v>125</v>
      </c>
      <c r="G64" s="283" t="s">
        <v>6</v>
      </c>
      <c r="H64" s="284" t="s">
        <v>87</v>
      </c>
      <c r="I64" s="284" t="s">
        <v>87</v>
      </c>
      <c r="J64" s="284" t="s">
        <v>87</v>
      </c>
      <c r="K64" s="284" t="s">
        <v>87</v>
      </c>
      <c r="L64" s="284" t="s">
        <v>87</v>
      </c>
      <c r="M64" s="285">
        <v>277754</v>
      </c>
      <c r="N64" s="284" t="s">
        <v>87</v>
      </c>
      <c r="O64" s="284" t="s">
        <v>87</v>
      </c>
      <c r="P64" s="284" t="s">
        <v>87</v>
      </c>
      <c r="Q64" s="284" t="s">
        <v>87</v>
      </c>
      <c r="R64" s="286">
        <v>100.62001406724299</v>
      </c>
      <c r="S64" s="286">
        <v>96.879903669476334</v>
      </c>
      <c r="T64" s="292">
        <v>18.917142917152887</v>
      </c>
      <c r="U64" s="298" t="s">
        <v>88</v>
      </c>
      <c r="V64" s="286">
        <v>9.3772369362920553</v>
      </c>
      <c r="W64" s="286">
        <v>5.5118110236220472</v>
      </c>
      <c r="X64" s="286">
        <v>14.8890479599141</v>
      </c>
      <c r="Y64" s="284" t="s">
        <v>87</v>
      </c>
      <c r="Z64" s="284" t="s">
        <v>87</v>
      </c>
      <c r="AA64" s="284" t="s">
        <v>87</v>
      </c>
      <c r="AB64" s="284" t="s">
        <v>87</v>
      </c>
      <c r="AC64" s="284" t="s">
        <v>87</v>
      </c>
      <c r="AD64" s="284" t="s">
        <v>87</v>
      </c>
      <c r="AE64" s="284" t="s">
        <v>87</v>
      </c>
      <c r="AF64" s="284" t="s">
        <v>87</v>
      </c>
      <c r="AG64" s="284" t="s">
        <v>87</v>
      </c>
      <c r="AH64" s="284" t="s">
        <v>87</v>
      </c>
      <c r="AI64" s="284" t="s">
        <v>87</v>
      </c>
      <c r="AJ64" s="284" t="s">
        <v>87</v>
      </c>
      <c r="AK64" s="284" t="s">
        <v>87</v>
      </c>
      <c r="AL64" s="284" t="s">
        <v>87</v>
      </c>
      <c r="AM64" s="284" t="s">
        <v>87</v>
      </c>
      <c r="AN64" s="284" t="s">
        <v>87</v>
      </c>
      <c r="AO64" s="284" t="s">
        <v>87</v>
      </c>
      <c r="AP64" s="284" t="s">
        <v>87</v>
      </c>
      <c r="AQ64" s="284" t="s">
        <v>87</v>
      </c>
      <c r="AR64" s="284" t="s">
        <v>87</v>
      </c>
      <c r="AS64" s="284" t="s">
        <v>87</v>
      </c>
      <c r="AT64" s="284" t="s">
        <v>87</v>
      </c>
      <c r="AU64" s="284" t="s">
        <v>87</v>
      </c>
      <c r="AV64" s="284" t="s">
        <v>87</v>
      </c>
      <c r="AW64" s="288" t="s">
        <v>87</v>
      </c>
      <c r="AX64" s="288" t="s">
        <v>87</v>
      </c>
      <c r="AY64" s="288" t="s">
        <v>87</v>
      </c>
      <c r="AZ64" s="288" t="s">
        <v>87</v>
      </c>
      <c r="BA64" s="288" t="s">
        <v>87</v>
      </c>
      <c r="BB64" s="287">
        <v>59</v>
      </c>
      <c r="BC64" s="287">
        <v>63</v>
      </c>
      <c r="BD64" s="289" t="s">
        <v>88</v>
      </c>
      <c r="BE64" s="289" t="s">
        <v>88</v>
      </c>
      <c r="BF64" s="289" t="s">
        <v>88</v>
      </c>
      <c r="BG64" s="287">
        <v>21</v>
      </c>
      <c r="BH64" s="286">
        <v>7.5606471913995845</v>
      </c>
      <c r="BI64" s="287">
        <v>220</v>
      </c>
      <c r="BJ64" s="286">
        <v>79.206780100376591</v>
      </c>
      <c r="BK64" s="287">
        <v>0</v>
      </c>
      <c r="BL64" s="286">
        <v>0</v>
      </c>
      <c r="BM64" s="287">
        <v>0</v>
      </c>
      <c r="BN64" s="290">
        <v>0</v>
      </c>
      <c r="BO64" s="291">
        <v>102</v>
      </c>
      <c r="BP64" s="290">
        <v>36.72314350108369</v>
      </c>
      <c r="BQ64" s="287">
        <v>0</v>
      </c>
      <c r="BR64" s="290">
        <v>0</v>
      </c>
      <c r="BS64" s="287">
        <v>13</v>
      </c>
      <c r="BT64" s="290">
        <v>4.6804006422949804</v>
      </c>
      <c r="BU64" s="287">
        <v>0</v>
      </c>
      <c r="BV64" s="290">
        <v>0</v>
      </c>
      <c r="BW64" s="287">
        <v>19</v>
      </c>
      <c r="BX64" s="290">
        <v>6.8405855541234324</v>
      </c>
      <c r="BY64" s="292">
        <v>0</v>
      </c>
      <c r="BZ64" s="293">
        <v>0</v>
      </c>
      <c r="CA64" s="287">
        <v>629</v>
      </c>
      <c r="CB64" s="290">
        <v>226.45938492334943</v>
      </c>
      <c r="CC64" s="292">
        <v>287</v>
      </c>
      <c r="CD64" s="293">
        <v>103.32884494912764</v>
      </c>
      <c r="CE64" s="292">
        <v>36</v>
      </c>
      <c r="CF64" s="293">
        <v>12.961109470970715</v>
      </c>
      <c r="CG64" s="287">
        <v>548</v>
      </c>
      <c r="CH64" s="290">
        <v>197.29688861366535</v>
      </c>
      <c r="CI64" s="287">
        <v>1506</v>
      </c>
      <c r="CJ64" s="290">
        <v>542.20641286894158</v>
      </c>
      <c r="CK64" s="287">
        <v>465</v>
      </c>
      <c r="CL64" s="290">
        <v>167.41433066670507</v>
      </c>
      <c r="CM64" s="287">
        <v>485</v>
      </c>
      <c r="CN64" s="294">
        <v>174.61494703946659</v>
      </c>
      <c r="CO64" s="287">
        <v>142</v>
      </c>
      <c r="CP64" s="290">
        <v>51.124376246606708</v>
      </c>
      <c r="CQ64" s="292">
        <v>0</v>
      </c>
      <c r="CR64" s="293">
        <v>0</v>
      </c>
      <c r="CS64" s="292">
        <v>154</v>
      </c>
      <c r="CT64" s="293">
        <v>55.444746070263612</v>
      </c>
      <c r="CU64" s="292">
        <v>31</v>
      </c>
      <c r="CV64" s="293">
        <v>11.160955377780338</v>
      </c>
      <c r="CW64" s="292">
        <v>403</v>
      </c>
      <c r="CX64" s="293">
        <v>145.09241991114439</v>
      </c>
      <c r="CY64" s="292">
        <v>403</v>
      </c>
      <c r="CZ64" s="293">
        <v>145.09241991114439</v>
      </c>
      <c r="DA64" s="292">
        <v>0</v>
      </c>
      <c r="DB64" s="293">
        <v>0</v>
      </c>
      <c r="DC64" s="292">
        <v>15</v>
      </c>
      <c r="DD64" s="292">
        <v>0</v>
      </c>
      <c r="DE64" s="292">
        <v>204</v>
      </c>
      <c r="DF64" s="292">
        <v>15482</v>
      </c>
      <c r="DG64" s="292">
        <v>3799</v>
      </c>
      <c r="DH64" s="292">
        <v>108</v>
      </c>
      <c r="DI64" s="292">
        <v>4</v>
      </c>
      <c r="DJ64" s="292">
        <v>38</v>
      </c>
      <c r="DK64" s="292">
        <v>106</v>
      </c>
      <c r="DL64" s="292">
        <v>258</v>
      </c>
      <c r="DM64" s="292">
        <v>0</v>
      </c>
      <c r="DN64" s="292">
        <v>2189</v>
      </c>
      <c r="DO64" s="292">
        <v>0</v>
      </c>
      <c r="DP64" s="292">
        <v>0</v>
      </c>
      <c r="DQ64" s="292">
        <v>0</v>
      </c>
      <c r="DR64" s="292">
        <v>0</v>
      </c>
      <c r="DS64" s="292">
        <v>60</v>
      </c>
      <c r="DT64" s="292">
        <v>10136</v>
      </c>
      <c r="DU64" s="292">
        <v>37899</v>
      </c>
      <c r="DV64" s="292">
        <v>3699</v>
      </c>
      <c r="DW64" s="292">
        <v>14819</v>
      </c>
      <c r="DX64" s="292">
        <v>509</v>
      </c>
      <c r="DY64" s="292">
        <v>495</v>
      </c>
      <c r="DZ64" s="292">
        <v>5511</v>
      </c>
      <c r="EA64" s="292">
        <v>0</v>
      </c>
      <c r="EB64" s="293">
        <v>0</v>
      </c>
      <c r="EC64" s="292">
        <v>541</v>
      </c>
      <c r="ED64" s="292">
        <v>7751</v>
      </c>
      <c r="EE64" s="292">
        <v>1718</v>
      </c>
      <c r="EF64" s="293">
        <v>22.164881950716037</v>
      </c>
      <c r="EG64" s="292">
        <v>191</v>
      </c>
      <c r="EH64" s="292">
        <v>179</v>
      </c>
      <c r="EI64" s="292">
        <v>111</v>
      </c>
      <c r="EJ64" s="292">
        <v>4</v>
      </c>
      <c r="EK64" s="292">
        <v>365</v>
      </c>
      <c r="EL64" s="292">
        <v>5</v>
      </c>
      <c r="EM64" s="292">
        <v>19</v>
      </c>
      <c r="EN64" s="292">
        <v>5</v>
      </c>
      <c r="EO64" s="292">
        <v>35</v>
      </c>
      <c r="EP64" s="292">
        <v>11</v>
      </c>
      <c r="EQ64" s="292">
        <v>56</v>
      </c>
      <c r="ER64" s="292">
        <v>0</v>
      </c>
      <c r="ES64" s="292">
        <v>0</v>
      </c>
      <c r="ET64" s="292">
        <v>0</v>
      </c>
      <c r="EU64" s="292">
        <v>1</v>
      </c>
      <c r="EV64" s="292">
        <v>2021</v>
      </c>
      <c r="EW64" s="292">
        <v>14</v>
      </c>
      <c r="EX64" s="292">
        <v>16</v>
      </c>
      <c r="EY64" s="292">
        <v>0</v>
      </c>
      <c r="EZ64" s="292">
        <v>10</v>
      </c>
      <c r="FA64" s="292">
        <v>14</v>
      </c>
      <c r="FB64" s="292">
        <v>1</v>
      </c>
      <c r="FC64" s="292">
        <v>3</v>
      </c>
      <c r="FD64" s="292">
        <v>10</v>
      </c>
      <c r="FE64" s="292">
        <v>1</v>
      </c>
      <c r="FF64" s="292">
        <v>30</v>
      </c>
      <c r="FG64" s="292">
        <v>207</v>
      </c>
      <c r="FH64" s="292">
        <v>335</v>
      </c>
      <c r="FI64" s="292">
        <v>69</v>
      </c>
      <c r="FJ64" s="292">
        <v>3989</v>
      </c>
      <c r="FK64" s="291">
        <v>7</v>
      </c>
      <c r="FL64" s="290">
        <v>2.520215730466528</v>
      </c>
      <c r="FM64" s="297">
        <v>3</v>
      </c>
      <c r="FN64" s="293">
        <v>1.0800924559142262</v>
      </c>
      <c r="FO64" s="297">
        <v>0</v>
      </c>
      <c r="FP64" s="293">
        <v>0</v>
      </c>
      <c r="FQ64" s="283">
        <v>1</v>
      </c>
      <c r="FR64" s="294">
        <v>0.36003081863807546</v>
      </c>
      <c r="FS64" s="283">
        <v>1</v>
      </c>
      <c r="FT64" s="294">
        <v>0.36003081863807546</v>
      </c>
      <c r="FU64" s="297">
        <v>33</v>
      </c>
      <c r="FV64" s="293">
        <v>11.881017015056489</v>
      </c>
      <c r="FW64" s="295">
        <v>2</v>
      </c>
      <c r="FX64" s="295">
        <v>0</v>
      </c>
      <c r="FY64" s="295">
        <v>2</v>
      </c>
      <c r="FZ64" s="295">
        <v>0</v>
      </c>
      <c r="GA64" s="295">
        <v>0</v>
      </c>
      <c r="GB64" s="292">
        <v>8485</v>
      </c>
      <c r="GC64" s="292">
        <v>0</v>
      </c>
      <c r="GD64" s="292">
        <v>3348</v>
      </c>
      <c r="GE64" s="292">
        <v>0</v>
      </c>
      <c r="GF64" s="292">
        <v>13</v>
      </c>
      <c r="GG64" s="293">
        <v>191.64</v>
      </c>
      <c r="GH64" s="293">
        <v>1069.5</v>
      </c>
      <c r="GI64" s="293">
        <v>55</v>
      </c>
      <c r="GJ64" s="293">
        <v>4.1459999999999999</v>
      </c>
      <c r="GK64" s="293">
        <v>2</v>
      </c>
      <c r="GL64" s="293">
        <v>2.1459999999999999</v>
      </c>
      <c r="GM64" s="293">
        <v>6.048</v>
      </c>
      <c r="GN64" s="293">
        <v>5</v>
      </c>
      <c r="GO64" s="293">
        <v>2.4870000000000001</v>
      </c>
      <c r="GP64" s="293">
        <v>4.7229999999999999</v>
      </c>
      <c r="GQ64" s="293">
        <v>1.165</v>
      </c>
      <c r="GR64" s="293">
        <v>0</v>
      </c>
      <c r="GS64" s="293">
        <v>0</v>
      </c>
      <c r="GT64" s="293">
        <v>5.048</v>
      </c>
      <c r="GU64" s="293">
        <v>0</v>
      </c>
      <c r="GV64" s="293">
        <v>2</v>
      </c>
      <c r="GW64" s="293">
        <v>1</v>
      </c>
      <c r="GX64" s="293">
        <v>0</v>
      </c>
      <c r="GY64" s="293">
        <v>4</v>
      </c>
      <c r="GZ64" s="293">
        <v>2</v>
      </c>
      <c r="HA64" s="293">
        <v>0</v>
      </c>
      <c r="HB64" s="293">
        <v>0</v>
      </c>
      <c r="HC64" s="293">
        <v>0</v>
      </c>
      <c r="HD64" s="293">
        <v>0</v>
      </c>
      <c r="HE64" s="293">
        <v>3</v>
      </c>
      <c r="HF64" s="293">
        <v>1</v>
      </c>
      <c r="HG64" s="293">
        <v>0</v>
      </c>
      <c r="HH64" s="293">
        <v>20</v>
      </c>
      <c r="HI64" s="293">
        <v>5</v>
      </c>
      <c r="HJ64" s="134">
        <v>0</v>
      </c>
      <c r="HK64" s="134">
        <v>5.4004622795711308</v>
      </c>
      <c r="HL64" s="134">
        <v>21.306623847001305</v>
      </c>
      <c r="HM64" s="146">
        <v>94.621903094557595</v>
      </c>
      <c r="HN64" s="146">
        <v>93.529193022126506</v>
      </c>
      <c r="HO64" s="368">
        <v>8.8699662941280802E-2</v>
      </c>
      <c r="HP64" s="368">
        <v>4.5407368967306697E-2</v>
      </c>
      <c r="HQ64" s="368">
        <v>2.3696682464454999</v>
      </c>
      <c r="HR64" s="368">
        <v>1.7412935323383101</v>
      </c>
      <c r="HS64" s="134">
        <v>79.146919431279599</v>
      </c>
      <c r="HT64" s="134">
        <v>84.328358208955194</v>
      </c>
      <c r="HU64" s="134">
        <v>3.7431257761220502</v>
      </c>
      <c r="HV64" s="134">
        <v>2.6076803321224702</v>
      </c>
      <c r="HW64" s="134">
        <v>9.0433751392532393</v>
      </c>
      <c r="HX64" s="134">
        <v>14.098052582125</v>
      </c>
      <c r="HY64" s="146">
        <v>106.20905845244992</v>
      </c>
      <c r="HZ64" s="146">
        <v>108.55831098824</v>
      </c>
      <c r="IA64" s="386">
        <v>26</v>
      </c>
      <c r="IB64" s="386">
        <v>30</v>
      </c>
      <c r="IC64" s="369">
        <v>0.2448210922787194</v>
      </c>
      <c r="ID64" s="369">
        <v>0.19260400616332821</v>
      </c>
      <c r="IE64" s="369">
        <v>2.5844930417495031</v>
      </c>
      <c r="IF64" s="369">
        <v>2.8985507246376812</v>
      </c>
      <c r="IG64" s="146">
        <v>65.506958250497021</v>
      </c>
      <c r="IH64" s="146">
        <v>77.391304347826079</v>
      </c>
      <c r="II64" s="146">
        <v>9.4726930320150657</v>
      </c>
      <c r="IJ64" s="146">
        <v>6.6448382126348227</v>
      </c>
      <c r="IK64" s="146">
        <v>8.8151795019225929</v>
      </c>
      <c r="IL64" s="146">
        <v>14.074101368903955</v>
      </c>
      <c r="IM64" s="148">
        <v>106.56035515042413</v>
      </c>
      <c r="IN64" s="137">
        <v>111.10818957078932</v>
      </c>
      <c r="IO64" s="369">
        <v>0.3586464992983</v>
      </c>
      <c r="IP64" s="388">
        <v>0.134425027496028</v>
      </c>
      <c r="IQ64" s="369">
        <v>4.1666666666666696</v>
      </c>
      <c r="IR64" s="388">
        <v>2.5761124121779901</v>
      </c>
      <c r="IS64" s="146">
        <v>78.804347826086996</v>
      </c>
      <c r="IT64" s="146">
        <v>86.182669789227205</v>
      </c>
      <c r="IU64" s="146">
        <v>8.6075159831592103</v>
      </c>
      <c r="IV64" s="146">
        <v>5.2181351582549196</v>
      </c>
      <c r="IW64" s="146">
        <v>11.6968739815999</v>
      </c>
      <c r="IX64" s="146">
        <v>13.6336919577828</v>
      </c>
      <c r="IY64" s="341">
        <v>14</v>
      </c>
      <c r="IZ64" s="369">
        <v>0.15387997362057601</v>
      </c>
      <c r="JA64" s="369">
        <v>4.5016077170418001</v>
      </c>
      <c r="JB64" s="369">
        <v>94.855305466237894</v>
      </c>
      <c r="JC64" s="369">
        <v>3.41833369971422</v>
      </c>
      <c r="JD64" s="146">
        <v>12.1524771081674</v>
      </c>
    </row>
    <row r="65" spans="1:264" ht="18" customHeight="1">
      <c r="A65" s="280"/>
      <c r="B65" s="281" t="s">
        <v>87</v>
      </c>
      <c r="C65" s="281" t="s">
        <v>87</v>
      </c>
      <c r="D65" s="282" t="s">
        <v>1802</v>
      </c>
      <c r="E65" s="283" t="s">
        <v>1304</v>
      </c>
      <c r="F65" s="282" t="s">
        <v>126</v>
      </c>
      <c r="G65" s="283" t="s">
        <v>7</v>
      </c>
      <c r="H65" s="284" t="s">
        <v>87</v>
      </c>
      <c r="I65" s="284" t="s">
        <v>87</v>
      </c>
      <c r="J65" s="284" t="s">
        <v>87</v>
      </c>
      <c r="K65" s="284" t="s">
        <v>87</v>
      </c>
      <c r="L65" s="284" t="s">
        <v>87</v>
      </c>
      <c r="M65" s="285">
        <v>468040</v>
      </c>
      <c r="N65" s="284" t="s">
        <v>87</v>
      </c>
      <c r="O65" s="284" t="s">
        <v>87</v>
      </c>
      <c r="P65" s="284" t="s">
        <v>87</v>
      </c>
      <c r="Q65" s="284" t="s">
        <v>87</v>
      </c>
      <c r="R65" s="286">
        <v>99.702498805114914</v>
      </c>
      <c r="S65" s="286">
        <v>99.504557175556897</v>
      </c>
      <c r="T65" s="298" t="s">
        <v>88</v>
      </c>
      <c r="U65" s="298" t="s">
        <v>88</v>
      </c>
      <c r="V65" s="286">
        <v>10.911781024597744</v>
      </c>
      <c r="W65" s="286">
        <v>5.0305159977806548</v>
      </c>
      <c r="X65" s="286">
        <v>15.9422970223784</v>
      </c>
      <c r="Y65" s="284" t="s">
        <v>87</v>
      </c>
      <c r="Z65" s="284" t="s">
        <v>87</v>
      </c>
      <c r="AA65" s="284" t="s">
        <v>87</v>
      </c>
      <c r="AB65" s="284" t="s">
        <v>87</v>
      </c>
      <c r="AC65" s="284" t="s">
        <v>87</v>
      </c>
      <c r="AD65" s="284" t="s">
        <v>87</v>
      </c>
      <c r="AE65" s="284" t="s">
        <v>87</v>
      </c>
      <c r="AF65" s="284" t="s">
        <v>87</v>
      </c>
      <c r="AG65" s="284" t="s">
        <v>87</v>
      </c>
      <c r="AH65" s="284" t="s">
        <v>87</v>
      </c>
      <c r="AI65" s="284" t="s">
        <v>87</v>
      </c>
      <c r="AJ65" s="284" t="s">
        <v>87</v>
      </c>
      <c r="AK65" s="284" t="s">
        <v>87</v>
      </c>
      <c r="AL65" s="284" t="s">
        <v>87</v>
      </c>
      <c r="AM65" s="284" t="s">
        <v>87</v>
      </c>
      <c r="AN65" s="284" t="s">
        <v>87</v>
      </c>
      <c r="AO65" s="284" t="s">
        <v>87</v>
      </c>
      <c r="AP65" s="284" t="s">
        <v>87</v>
      </c>
      <c r="AQ65" s="284" t="s">
        <v>87</v>
      </c>
      <c r="AR65" s="284" t="s">
        <v>87</v>
      </c>
      <c r="AS65" s="284" t="s">
        <v>87</v>
      </c>
      <c r="AT65" s="284" t="s">
        <v>87</v>
      </c>
      <c r="AU65" s="284" t="s">
        <v>87</v>
      </c>
      <c r="AV65" s="284" t="s">
        <v>87</v>
      </c>
      <c r="AW65" s="288" t="s">
        <v>87</v>
      </c>
      <c r="AX65" s="288" t="s">
        <v>87</v>
      </c>
      <c r="AY65" s="288" t="s">
        <v>87</v>
      </c>
      <c r="AZ65" s="288" t="s">
        <v>87</v>
      </c>
      <c r="BA65" s="288" t="s">
        <v>87</v>
      </c>
      <c r="BB65" s="287">
        <v>136</v>
      </c>
      <c r="BC65" s="287">
        <v>120</v>
      </c>
      <c r="BD65" s="289" t="s">
        <v>88</v>
      </c>
      <c r="BE65" s="289" t="s">
        <v>88</v>
      </c>
      <c r="BF65" s="289" t="s">
        <v>88</v>
      </c>
      <c r="BG65" s="287">
        <v>153</v>
      </c>
      <c r="BH65" s="286">
        <v>32.689513716776339</v>
      </c>
      <c r="BI65" s="287">
        <v>675</v>
      </c>
      <c r="BJ65" s="286">
        <v>144.21844286813092</v>
      </c>
      <c r="BK65" s="287">
        <v>15</v>
      </c>
      <c r="BL65" s="286">
        <v>3.2048542859584654</v>
      </c>
      <c r="BM65" s="287">
        <v>10</v>
      </c>
      <c r="BN65" s="290">
        <v>2.1365695239723101</v>
      </c>
      <c r="BO65" s="291">
        <v>404</v>
      </c>
      <c r="BP65" s="290">
        <v>86.317408768481329</v>
      </c>
      <c r="BQ65" s="287">
        <v>0</v>
      </c>
      <c r="BR65" s="290">
        <v>0</v>
      </c>
      <c r="BS65" s="287">
        <v>11</v>
      </c>
      <c r="BT65" s="290">
        <v>2.3502264763695409</v>
      </c>
      <c r="BU65" s="287">
        <v>0</v>
      </c>
      <c r="BV65" s="290">
        <v>0</v>
      </c>
      <c r="BW65" s="287">
        <v>35</v>
      </c>
      <c r="BX65" s="290">
        <v>7.4779933339030853</v>
      </c>
      <c r="BY65" s="292">
        <v>0</v>
      </c>
      <c r="BZ65" s="293">
        <v>0</v>
      </c>
      <c r="CA65" s="287">
        <v>1062</v>
      </c>
      <c r="CB65" s="290">
        <v>226.90368344585931</v>
      </c>
      <c r="CC65" s="287">
        <v>996</v>
      </c>
      <c r="CD65" s="290">
        <v>212.80232458764209</v>
      </c>
      <c r="CE65" s="287">
        <v>213</v>
      </c>
      <c r="CF65" s="290">
        <v>45.508930860610207</v>
      </c>
      <c r="CG65" s="287">
        <v>974</v>
      </c>
      <c r="CH65" s="290">
        <v>208.10187163490301</v>
      </c>
      <c r="CI65" s="287">
        <v>1490</v>
      </c>
      <c r="CJ65" s="290">
        <v>318.34885907187419</v>
      </c>
      <c r="CK65" s="287">
        <v>342</v>
      </c>
      <c r="CL65" s="290">
        <v>73.070677719853009</v>
      </c>
      <c r="CM65" s="287">
        <v>357</v>
      </c>
      <c r="CN65" s="294">
        <v>76.275532005811471</v>
      </c>
      <c r="CO65" s="287">
        <v>331</v>
      </c>
      <c r="CP65" s="290">
        <v>70.720451243483453</v>
      </c>
      <c r="CQ65" s="287">
        <v>2</v>
      </c>
      <c r="CR65" s="290">
        <v>0.42731390479446202</v>
      </c>
      <c r="CS65" s="287">
        <v>0</v>
      </c>
      <c r="CT65" s="290">
        <v>0</v>
      </c>
      <c r="CU65" s="287">
        <v>168</v>
      </c>
      <c r="CV65" s="290">
        <v>35.894368002734808</v>
      </c>
      <c r="CW65" s="287">
        <v>835</v>
      </c>
      <c r="CX65" s="290">
        <v>178.40355525168789</v>
      </c>
      <c r="CY65" s="287">
        <v>835</v>
      </c>
      <c r="CZ65" s="290">
        <v>178.40355525168789</v>
      </c>
      <c r="DA65" s="292">
        <v>0</v>
      </c>
      <c r="DB65" s="293">
        <v>0</v>
      </c>
      <c r="DC65" s="287">
        <v>23</v>
      </c>
      <c r="DD65" s="287">
        <v>0</v>
      </c>
      <c r="DE65" s="287">
        <v>1209</v>
      </c>
      <c r="DF65" s="287">
        <v>16206</v>
      </c>
      <c r="DG65" s="287">
        <v>5955</v>
      </c>
      <c r="DH65" s="287">
        <v>898</v>
      </c>
      <c r="DI65" s="287">
        <v>92</v>
      </c>
      <c r="DJ65" s="287">
        <v>670</v>
      </c>
      <c r="DK65" s="287">
        <v>260</v>
      </c>
      <c r="DL65" s="287">
        <v>68</v>
      </c>
      <c r="DM65" s="287">
        <v>0</v>
      </c>
      <c r="DN65" s="287">
        <v>0</v>
      </c>
      <c r="DO65" s="287">
        <v>139</v>
      </c>
      <c r="DP65" s="287">
        <v>87</v>
      </c>
      <c r="DQ65" s="287">
        <v>1</v>
      </c>
      <c r="DR65" s="287">
        <v>0</v>
      </c>
      <c r="DS65" s="287">
        <v>4</v>
      </c>
      <c r="DT65" s="287">
        <v>30126</v>
      </c>
      <c r="DU65" s="287">
        <v>0</v>
      </c>
      <c r="DV65" s="287">
        <v>8458</v>
      </c>
      <c r="DW65" s="287">
        <v>2677</v>
      </c>
      <c r="DX65" s="287">
        <v>1135</v>
      </c>
      <c r="DY65" s="287">
        <v>605</v>
      </c>
      <c r="DZ65" s="287">
        <v>7353</v>
      </c>
      <c r="EA65" s="287">
        <v>20081</v>
      </c>
      <c r="EB65" s="290">
        <v>38.344703949006501</v>
      </c>
      <c r="EC65" s="287">
        <v>580</v>
      </c>
      <c r="ED65" s="287">
        <v>6946</v>
      </c>
      <c r="EE65" s="287">
        <v>2666</v>
      </c>
      <c r="EF65" s="290">
        <v>38.381802476245319</v>
      </c>
      <c r="EG65" s="287">
        <v>473</v>
      </c>
      <c r="EH65" s="287">
        <v>227</v>
      </c>
      <c r="EI65" s="287">
        <v>216</v>
      </c>
      <c r="EJ65" s="287">
        <v>110</v>
      </c>
      <c r="EK65" s="287">
        <v>744</v>
      </c>
      <c r="EL65" s="287">
        <v>23</v>
      </c>
      <c r="EM65" s="287">
        <v>38</v>
      </c>
      <c r="EN65" s="287">
        <v>73</v>
      </c>
      <c r="EO65" s="287">
        <v>13</v>
      </c>
      <c r="EP65" s="287">
        <v>18</v>
      </c>
      <c r="EQ65" s="287">
        <v>72</v>
      </c>
      <c r="ER65" s="287">
        <v>0</v>
      </c>
      <c r="ES65" s="287">
        <v>1</v>
      </c>
      <c r="ET65" s="287">
        <v>0</v>
      </c>
      <c r="EU65" s="287">
        <v>0</v>
      </c>
      <c r="EV65" s="287">
        <v>6745</v>
      </c>
      <c r="EW65" s="287">
        <v>17</v>
      </c>
      <c r="EX65" s="287">
        <v>36</v>
      </c>
      <c r="EY65" s="287">
        <v>1173</v>
      </c>
      <c r="EZ65" s="287">
        <v>36</v>
      </c>
      <c r="FA65" s="287">
        <v>29</v>
      </c>
      <c r="FB65" s="287">
        <v>9</v>
      </c>
      <c r="FC65" s="287">
        <v>8</v>
      </c>
      <c r="FD65" s="287">
        <v>13</v>
      </c>
      <c r="FE65" s="287">
        <v>7</v>
      </c>
      <c r="FF65" s="287">
        <v>55</v>
      </c>
      <c r="FG65" s="287">
        <v>694</v>
      </c>
      <c r="FH65" s="287">
        <v>686</v>
      </c>
      <c r="FI65" s="287">
        <v>503</v>
      </c>
      <c r="FJ65" s="287">
        <v>4331</v>
      </c>
      <c r="FK65" s="291">
        <v>7</v>
      </c>
      <c r="FL65" s="290">
        <v>1.4955986667806169</v>
      </c>
      <c r="FM65" s="291">
        <v>6</v>
      </c>
      <c r="FN65" s="290">
        <v>1.281941714383386</v>
      </c>
      <c r="FO65" s="291">
        <v>1</v>
      </c>
      <c r="FP65" s="290">
        <v>0.21365695239723101</v>
      </c>
      <c r="FQ65" s="283">
        <v>5</v>
      </c>
      <c r="FR65" s="294">
        <v>1.0682847619861551</v>
      </c>
      <c r="FS65" s="283">
        <v>1</v>
      </c>
      <c r="FT65" s="294">
        <v>0.21365695239723101</v>
      </c>
      <c r="FU65" s="291">
        <v>59</v>
      </c>
      <c r="FV65" s="290">
        <v>12.60576019143663</v>
      </c>
      <c r="FW65" s="295">
        <v>1</v>
      </c>
      <c r="FX65" s="295">
        <v>0</v>
      </c>
      <c r="FY65" s="295">
        <v>1</v>
      </c>
      <c r="FZ65" s="295">
        <v>0</v>
      </c>
      <c r="GA65" s="295">
        <v>0</v>
      </c>
      <c r="GB65" s="287">
        <v>16489</v>
      </c>
      <c r="GC65" s="287">
        <v>3991</v>
      </c>
      <c r="GD65" s="287">
        <v>5121</v>
      </c>
      <c r="GE65" s="287">
        <v>912</v>
      </c>
      <c r="GF65" s="287">
        <v>8</v>
      </c>
      <c r="GG65" s="290">
        <v>262.83</v>
      </c>
      <c r="GH65" s="290">
        <v>1015.41</v>
      </c>
      <c r="GI65" s="290">
        <v>50</v>
      </c>
      <c r="GJ65" s="290">
        <v>8.2420000000000009</v>
      </c>
      <c r="GK65" s="290">
        <v>2.2029999999999998</v>
      </c>
      <c r="GL65" s="290">
        <v>2.181</v>
      </c>
      <c r="GM65" s="290">
        <v>6</v>
      </c>
      <c r="GN65" s="290">
        <v>5</v>
      </c>
      <c r="GO65" s="290">
        <v>5</v>
      </c>
      <c r="GP65" s="290">
        <v>11</v>
      </c>
      <c r="GQ65" s="290">
        <v>1</v>
      </c>
      <c r="GR65" s="290">
        <v>1</v>
      </c>
      <c r="GS65" s="290">
        <v>0</v>
      </c>
      <c r="GT65" s="290">
        <v>17.373999999999999</v>
      </c>
      <c r="GU65" s="290">
        <v>2</v>
      </c>
      <c r="GV65" s="290">
        <v>4</v>
      </c>
      <c r="GW65" s="290">
        <v>3</v>
      </c>
      <c r="GX65" s="290">
        <v>2</v>
      </c>
      <c r="GY65" s="290">
        <v>3</v>
      </c>
      <c r="GZ65" s="290">
        <v>6</v>
      </c>
      <c r="HA65" s="290">
        <v>3</v>
      </c>
      <c r="HB65" s="290">
        <v>3</v>
      </c>
      <c r="HC65" s="290">
        <v>1</v>
      </c>
      <c r="HD65" s="290">
        <v>1</v>
      </c>
      <c r="HE65" s="290">
        <v>3</v>
      </c>
      <c r="HF65" s="290">
        <v>6</v>
      </c>
      <c r="HG65" s="290">
        <v>5</v>
      </c>
      <c r="HH65" s="290">
        <v>14.4</v>
      </c>
      <c r="HI65" s="290">
        <v>1.7</v>
      </c>
      <c r="HJ65" s="134">
        <v>1.0682847619861551</v>
      </c>
      <c r="HK65" s="134">
        <v>5.9823946671224677</v>
      </c>
      <c r="HL65" s="134">
        <v>26.322536535338855</v>
      </c>
      <c r="HM65" s="146">
        <v>98.744231473150705</v>
      </c>
      <c r="HN65" s="146">
        <v>92.930115470188397</v>
      </c>
      <c r="HO65" s="368">
        <v>0.11301688605238699</v>
      </c>
      <c r="HP65" s="368">
        <v>4.20380023541281E-2</v>
      </c>
      <c r="HQ65" s="368">
        <v>3.8990825688073398</v>
      </c>
      <c r="HR65" s="368">
        <v>1.9607843137254899</v>
      </c>
      <c r="HS65" s="134">
        <v>84.174311926605498</v>
      </c>
      <c r="HT65" s="134">
        <v>87.254901960784295</v>
      </c>
      <c r="HU65" s="134">
        <v>2.8985507246376798</v>
      </c>
      <c r="HV65" s="134">
        <v>2.1439381200605299</v>
      </c>
      <c r="HW65" s="134">
        <v>6.8664195855300898</v>
      </c>
      <c r="HX65" s="134">
        <v>13.573386756642799</v>
      </c>
      <c r="HY65" s="146">
        <v>112.33499257456252</v>
      </c>
      <c r="HZ65" s="146">
        <v>105.061594227201</v>
      </c>
      <c r="IA65" s="386">
        <v>95</v>
      </c>
      <c r="IB65" s="386">
        <v>74</v>
      </c>
      <c r="IC65" s="369">
        <v>0.93605281308503308</v>
      </c>
      <c r="ID65" s="369">
        <v>0.43681010566082284</v>
      </c>
      <c r="IE65" s="369">
        <v>10.138740661686233</v>
      </c>
      <c r="IF65" s="369">
        <v>6.9158878504672892</v>
      </c>
      <c r="IG65" s="146">
        <v>69.90394877267876</v>
      </c>
      <c r="IH65" s="146">
        <v>71.308411214953267</v>
      </c>
      <c r="II65" s="146">
        <v>9.2324366932702731</v>
      </c>
      <c r="IJ65" s="146">
        <v>6.3160380142848709</v>
      </c>
      <c r="IK65" s="146">
        <v>4.7648379182544245</v>
      </c>
      <c r="IL65" s="146">
        <v>10.361661746098692</v>
      </c>
      <c r="IM65" s="148">
        <v>106.98290883820549</v>
      </c>
      <c r="IN65" s="137">
        <v>111.12127473364666</v>
      </c>
      <c r="IO65" s="388">
        <v>0.58565153733528597</v>
      </c>
      <c r="IP65" s="369">
        <v>0.18264840182648401</v>
      </c>
      <c r="IQ65" s="388">
        <v>4.7904191616766498</v>
      </c>
      <c r="IR65" s="369">
        <v>2.5706940874035999</v>
      </c>
      <c r="IS65" s="146">
        <v>78.842315369261499</v>
      </c>
      <c r="IT65" s="146">
        <v>81.7480719794344</v>
      </c>
      <c r="IU65" s="146">
        <v>12.225475841874101</v>
      </c>
      <c r="IV65" s="146">
        <v>7.1050228310502304</v>
      </c>
      <c r="IW65" s="146">
        <v>6.9372514002759997</v>
      </c>
      <c r="IX65" s="146">
        <v>9.4219375500400293</v>
      </c>
      <c r="IY65" s="341">
        <v>23</v>
      </c>
      <c r="IZ65" s="369">
        <v>0.325963718820862</v>
      </c>
      <c r="JA65" s="369">
        <v>7.1875</v>
      </c>
      <c r="JB65" s="369">
        <v>90.3125</v>
      </c>
      <c r="JC65" s="369">
        <v>4.5351473922902503</v>
      </c>
      <c r="JD65" s="146">
        <v>6.2948123154787003</v>
      </c>
    </row>
    <row r="66" spans="1:264" ht="18" customHeight="1">
      <c r="A66" s="280"/>
      <c r="B66" s="281" t="s">
        <v>87</v>
      </c>
      <c r="C66" s="281" t="s">
        <v>87</v>
      </c>
      <c r="D66" s="282" t="s">
        <v>1803</v>
      </c>
      <c r="E66" s="283" t="s">
        <v>1305</v>
      </c>
      <c r="F66" s="282" t="s">
        <v>126</v>
      </c>
      <c r="G66" s="283" t="s">
        <v>7</v>
      </c>
      <c r="H66" s="284" t="s">
        <v>87</v>
      </c>
      <c r="I66" s="284" t="s">
        <v>87</v>
      </c>
      <c r="J66" s="284" t="s">
        <v>87</v>
      </c>
      <c r="K66" s="284" t="s">
        <v>87</v>
      </c>
      <c r="L66" s="284" t="s">
        <v>87</v>
      </c>
      <c r="M66" s="285">
        <v>259104</v>
      </c>
      <c r="N66" s="284" t="s">
        <v>87</v>
      </c>
      <c r="O66" s="284" t="s">
        <v>87</v>
      </c>
      <c r="P66" s="284" t="s">
        <v>87</v>
      </c>
      <c r="Q66" s="284" t="s">
        <v>87</v>
      </c>
      <c r="R66" s="286">
        <v>99.512838122907766</v>
      </c>
      <c r="S66" s="286">
        <v>102.4504228412796</v>
      </c>
      <c r="T66" s="298" t="s">
        <v>88</v>
      </c>
      <c r="U66" s="292">
        <v>40.589071731737022</v>
      </c>
      <c r="V66" s="286">
        <v>11.544663011931634</v>
      </c>
      <c r="W66" s="286">
        <v>4.3856820380522414</v>
      </c>
      <c r="X66" s="286">
        <v>15.930345049983877</v>
      </c>
      <c r="Y66" s="284" t="s">
        <v>87</v>
      </c>
      <c r="Z66" s="284" t="s">
        <v>87</v>
      </c>
      <c r="AA66" s="284" t="s">
        <v>87</v>
      </c>
      <c r="AB66" s="284" t="s">
        <v>87</v>
      </c>
      <c r="AC66" s="284" t="s">
        <v>87</v>
      </c>
      <c r="AD66" s="284" t="s">
        <v>87</v>
      </c>
      <c r="AE66" s="284" t="s">
        <v>87</v>
      </c>
      <c r="AF66" s="284" t="s">
        <v>87</v>
      </c>
      <c r="AG66" s="284" t="s">
        <v>87</v>
      </c>
      <c r="AH66" s="284" t="s">
        <v>87</v>
      </c>
      <c r="AI66" s="284" t="s">
        <v>87</v>
      </c>
      <c r="AJ66" s="284" t="s">
        <v>87</v>
      </c>
      <c r="AK66" s="284" t="s">
        <v>87</v>
      </c>
      <c r="AL66" s="284" t="s">
        <v>87</v>
      </c>
      <c r="AM66" s="284" t="s">
        <v>87</v>
      </c>
      <c r="AN66" s="284" t="s">
        <v>87</v>
      </c>
      <c r="AO66" s="284" t="s">
        <v>87</v>
      </c>
      <c r="AP66" s="284" t="s">
        <v>87</v>
      </c>
      <c r="AQ66" s="284" t="s">
        <v>87</v>
      </c>
      <c r="AR66" s="284" t="s">
        <v>87</v>
      </c>
      <c r="AS66" s="284" t="s">
        <v>87</v>
      </c>
      <c r="AT66" s="284" t="s">
        <v>87</v>
      </c>
      <c r="AU66" s="284" t="s">
        <v>87</v>
      </c>
      <c r="AV66" s="284" t="s">
        <v>87</v>
      </c>
      <c r="AW66" s="288" t="s">
        <v>87</v>
      </c>
      <c r="AX66" s="288" t="s">
        <v>87</v>
      </c>
      <c r="AY66" s="288" t="s">
        <v>87</v>
      </c>
      <c r="AZ66" s="288" t="s">
        <v>87</v>
      </c>
      <c r="BA66" s="288" t="s">
        <v>87</v>
      </c>
      <c r="BB66" s="287">
        <v>23</v>
      </c>
      <c r="BC66" s="287">
        <v>39</v>
      </c>
      <c r="BD66" s="289" t="s">
        <v>88</v>
      </c>
      <c r="BE66" s="289" t="s">
        <v>88</v>
      </c>
      <c r="BF66" s="289" t="s">
        <v>88</v>
      </c>
      <c r="BG66" s="287">
        <v>57</v>
      </c>
      <c r="BH66" s="286">
        <v>21.998888477213782</v>
      </c>
      <c r="BI66" s="287">
        <v>245</v>
      </c>
      <c r="BJ66" s="286">
        <v>94.556625910831173</v>
      </c>
      <c r="BK66" s="287">
        <v>0</v>
      </c>
      <c r="BL66" s="286">
        <v>0</v>
      </c>
      <c r="BM66" s="287">
        <v>0</v>
      </c>
      <c r="BN66" s="290">
        <v>0</v>
      </c>
      <c r="BO66" s="291">
        <v>86</v>
      </c>
      <c r="BP66" s="290">
        <v>33.191305421761143</v>
      </c>
      <c r="BQ66" s="287">
        <v>0</v>
      </c>
      <c r="BR66" s="290">
        <v>0</v>
      </c>
      <c r="BS66" s="287">
        <v>0</v>
      </c>
      <c r="BT66" s="290">
        <v>0</v>
      </c>
      <c r="BU66" s="287">
        <v>0</v>
      </c>
      <c r="BV66" s="290">
        <v>0</v>
      </c>
      <c r="BW66" s="287">
        <v>18</v>
      </c>
      <c r="BX66" s="290">
        <v>6.947017413856984</v>
      </c>
      <c r="BY66" s="292">
        <v>0</v>
      </c>
      <c r="BZ66" s="293">
        <v>0</v>
      </c>
      <c r="CA66" s="287">
        <v>515</v>
      </c>
      <c r="CB66" s="290">
        <v>198.76188711868593</v>
      </c>
      <c r="CC66" s="287">
        <v>0</v>
      </c>
      <c r="CD66" s="290">
        <v>0</v>
      </c>
      <c r="CE66" s="287">
        <v>40</v>
      </c>
      <c r="CF66" s="290">
        <v>15.437816475237742</v>
      </c>
      <c r="CG66" s="287">
        <v>250</v>
      </c>
      <c r="CH66" s="290">
        <v>96.486352970235885</v>
      </c>
      <c r="CI66" s="287">
        <v>798</v>
      </c>
      <c r="CJ66" s="290">
        <v>307.98443868099298</v>
      </c>
      <c r="CK66" s="287">
        <v>169</v>
      </c>
      <c r="CL66" s="290">
        <v>65.224774607879468</v>
      </c>
      <c r="CM66" s="287">
        <v>666</v>
      </c>
      <c r="CN66" s="294">
        <v>257.03964431270839</v>
      </c>
      <c r="CO66" s="287">
        <v>120</v>
      </c>
      <c r="CP66" s="290">
        <v>46.313449425713223</v>
      </c>
      <c r="CQ66" s="287">
        <v>1</v>
      </c>
      <c r="CR66" s="290">
        <v>0.38594541188094356</v>
      </c>
      <c r="CS66" s="287">
        <v>4</v>
      </c>
      <c r="CT66" s="290">
        <v>1.5437816475237742</v>
      </c>
      <c r="CU66" s="287">
        <v>38</v>
      </c>
      <c r="CV66" s="290">
        <v>14.665925651475856</v>
      </c>
      <c r="CW66" s="287">
        <v>679</v>
      </c>
      <c r="CX66" s="290">
        <v>262.0569346671607</v>
      </c>
      <c r="CY66" s="287">
        <v>679</v>
      </c>
      <c r="CZ66" s="290">
        <v>262.0569346671607</v>
      </c>
      <c r="DA66" s="292">
        <v>0</v>
      </c>
      <c r="DB66" s="293">
        <v>0</v>
      </c>
      <c r="DC66" s="287">
        <v>0</v>
      </c>
      <c r="DD66" s="287">
        <v>0</v>
      </c>
      <c r="DE66" s="287">
        <v>647</v>
      </c>
      <c r="DF66" s="287">
        <v>8093</v>
      </c>
      <c r="DG66" s="287">
        <v>0</v>
      </c>
      <c r="DH66" s="287">
        <v>619</v>
      </c>
      <c r="DI66" s="287">
        <v>3</v>
      </c>
      <c r="DJ66" s="287">
        <v>100</v>
      </c>
      <c r="DK66" s="287">
        <v>238</v>
      </c>
      <c r="DL66" s="287">
        <v>158</v>
      </c>
      <c r="DM66" s="287">
        <v>0</v>
      </c>
      <c r="DN66" s="287">
        <v>1388</v>
      </c>
      <c r="DO66" s="287">
        <v>161</v>
      </c>
      <c r="DP66" s="287">
        <v>19</v>
      </c>
      <c r="DQ66" s="287">
        <v>0</v>
      </c>
      <c r="DR66" s="287">
        <v>0</v>
      </c>
      <c r="DS66" s="287">
        <v>0</v>
      </c>
      <c r="DT66" s="287">
        <v>0</v>
      </c>
      <c r="DU66" s="287">
        <v>0</v>
      </c>
      <c r="DV66" s="287">
        <v>4815</v>
      </c>
      <c r="DW66" s="287">
        <v>4660</v>
      </c>
      <c r="DX66" s="287">
        <v>425</v>
      </c>
      <c r="DY66" s="287">
        <v>79</v>
      </c>
      <c r="DZ66" s="287">
        <v>1594</v>
      </c>
      <c r="EA66" s="287">
        <v>9543</v>
      </c>
      <c r="EB66" s="290">
        <v>25.589437283873</v>
      </c>
      <c r="EC66" s="287">
        <v>259</v>
      </c>
      <c r="ED66" s="287">
        <v>3220</v>
      </c>
      <c r="EE66" s="287">
        <v>819</v>
      </c>
      <c r="EF66" s="290">
        <v>25.434782608695649</v>
      </c>
      <c r="EG66" s="287">
        <v>114</v>
      </c>
      <c r="EH66" s="287">
        <v>99</v>
      </c>
      <c r="EI66" s="287">
        <v>58</v>
      </c>
      <c r="EJ66" s="287">
        <v>10</v>
      </c>
      <c r="EK66" s="287">
        <v>429</v>
      </c>
      <c r="EL66" s="287">
        <v>21</v>
      </c>
      <c r="EM66" s="287">
        <v>10</v>
      </c>
      <c r="EN66" s="287">
        <v>16</v>
      </c>
      <c r="EO66" s="287">
        <v>41</v>
      </c>
      <c r="EP66" s="287">
        <v>35</v>
      </c>
      <c r="EQ66" s="287">
        <v>56</v>
      </c>
      <c r="ER66" s="287">
        <v>0</v>
      </c>
      <c r="ES66" s="287">
        <v>0</v>
      </c>
      <c r="ET66" s="287">
        <v>0</v>
      </c>
      <c r="EU66" s="287">
        <v>0</v>
      </c>
      <c r="EV66" s="287">
        <v>2474</v>
      </c>
      <c r="EW66" s="287">
        <v>0</v>
      </c>
      <c r="EX66" s="287">
        <v>0</v>
      </c>
      <c r="EY66" s="287">
        <v>0</v>
      </c>
      <c r="EZ66" s="287">
        <v>0</v>
      </c>
      <c r="FA66" s="287">
        <v>11</v>
      </c>
      <c r="FB66" s="287">
        <v>1</v>
      </c>
      <c r="FC66" s="287">
        <v>0</v>
      </c>
      <c r="FD66" s="287">
        <v>14</v>
      </c>
      <c r="FE66" s="287">
        <v>5</v>
      </c>
      <c r="FF66" s="287">
        <v>26</v>
      </c>
      <c r="FG66" s="287">
        <v>186</v>
      </c>
      <c r="FH66" s="287">
        <v>318</v>
      </c>
      <c r="FI66" s="287">
        <v>183</v>
      </c>
      <c r="FJ66" s="287">
        <v>1512</v>
      </c>
      <c r="FK66" s="291">
        <v>4</v>
      </c>
      <c r="FL66" s="290">
        <v>1.5437816475237742</v>
      </c>
      <c r="FM66" s="291">
        <v>2</v>
      </c>
      <c r="FN66" s="290">
        <v>0.77189082376188711</v>
      </c>
      <c r="FO66" s="291">
        <v>0</v>
      </c>
      <c r="FP66" s="290">
        <v>0</v>
      </c>
      <c r="FQ66" s="283">
        <v>1</v>
      </c>
      <c r="FR66" s="294">
        <v>0.38594541188094356</v>
      </c>
      <c r="FS66" s="283">
        <v>0</v>
      </c>
      <c r="FT66" s="294">
        <v>0</v>
      </c>
      <c r="FU66" s="291">
        <v>0</v>
      </c>
      <c r="FV66" s="290">
        <v>0</v>
      </c>
      <c r="FW66" s="295">
        <v>1</v>
      </c>
      <c r="FX66" s="295">
        <v>0</v>
      </c>
      <c r="FY66" s="295">
        <v>1</v>
      </c>
      <c r="FZ66" s="295">
        <v>0</v>
      </c>
      <c r="GA66" s="295">
        <v>0</v>
      </c>
      <c r="GB66" s="287">
        <v>7639</v>
      </c>
      <c r="GC66" s="287">
        <v>0</v>
      </c>
      <c r="GD66" s="287">
        <v>679</v>
      </c>
      <c r="GE66" s="287">
        <v>0</v>
      </c>
      <c r="GF66" s="287">
        <v>0</v>
      </c>
      <c r="GG66" s="290">
        <v>150</v>
      </c>
      <c r="GH66" s="290">
        <v>483.5</v>
      </c>
      <c r="GI66" s="290">
        <v>32</v>
      </c>
      <c r="GJ66" s="290">
        <v>3.2</v>
      </c>
      <c r="GK66" s="290">
        <v>0.7</v>
      </c>
      <c r="GL66" s="290">
        <v>2.2000000000000002</v>
      </c>
      <c r="GM66" s="290">
        <v>4.0999999999999996</v>
      </c>
      <c r="GN66" s="290">
        <v>2.1</v>
      </c>
      <c r="GO66" s="290">
        <v>2.4</v>
      </c>
      <c r="GP66" s="290">
        <v>7.5</v>
      </c>
      <c r="GQ66" s="290">
        <v>1</v>
      </c>
      <c r="GR66" s="290">
        <v>0</v>
      </c>
      <c r="GS66" s="290">
        <v>0</v>
      </c>
      <c r="GT66" s="290">
        <v>10.3</v>
      </c>
      <c r="GU66" s="290">
        <v>1</v>
      </c>
      <c r="GV66" s="290">
        <v>1</v>
      </c>
      <c r="GW66" s="290">
        <v>0.5</v>
      </c>
      <c r="GX66" s="290">
        <v>0</v>
      </c>
      <c r="GY66" s="290">
        <v>3</v>
      </c>
      <c r="GZ66" s="290">
        <v>2</v>
      </c>
      <c r="HA66" s="290">
        <v>1</v>
      </c>
      <c r="HB66" s="290">
        <v>0</v>
      </c>
      <c r="HC66" s="290">
        <v>1</v>
      </c>
      <c r="HD66" s="290">
        <v>0</v>
      </c>
      <c r="HE66" s="290">
        <v>4</v>
      </c>
      <c r="HF66" s="290">
        <v>1</v>
      </c>
      <c r="HG66" s="290">
        <v>0</v>
      </c>
      <c r="HH66" s="290">
        <v>14</v>
      </c>
      <c r="HI66" s="290">
        <v>1.2</v>
      </c>
      <c r="HJ66" s="134">
        <v>0</v>
      </c>
      <c r="HK66" s="134">
        <v>3.473508706928492</v>
      </c>
      <c r="HL66" s="134">
        <v>18.888168457453375</v>
      </c>
      <c r="HM66" s="146">
        <v>89.611844479699002</v>
      </c>
      <c r="HN66" s="146">
        <v>89.485510532708602</v>
      </c>
      <c r="HO66" s="368">
        <v>0.10257913247362301</v>
      </c>
      <c r="HP66" s="368">
        <v>2.98804780876494E-2</v>
      </c>
      <c r="HQ66" s="368">
        <v>5.9829059829059803</v>
      </c>
      <c r="HR66" s="368">
        <v>2.32558139534884</v>
      </c>
      <c r="HS66" s="134">
        <v>72.649572649572605</v>
      </c>
      <c r="HT66" s="134">
        <v>84.496124031007795</v>
      </c>
      <c r="HU66" s="134">
        <v>1.7145369284876899</v>
      </c>
      <c r="HV66" s="134">
        <v>1.2848605577689201</v>
      </c>
      <c r="HW66" s="134">
        <v>3.8047712685044299</v>
      </c>
      <c r="HX66" s="134">
        <v>7.3128891116208203</v>
      </c>
      <c r="HY66" s="146">
        <v>112.97023312307547</v>
      </c>
      <c r="HZ66" s="146">
        <v>114.126128685577</v>
      </c>
      <c r="IA66" s="386">
        <v>9</v>
      </c>
      <c r="IB66" s="386">
        <v>10</v>
      </c>
      <c r="IC66" s="369">
        <v>0.27632790911882099</v>
      </c>
      <c r="ID66" s="369">
        <v>0.15875535799333226</v>
      </c>
      <c r="IE66" s="369">
        <v>3.7037037037037033</v>
      </c>
      <c r="IF66" s="369">
        <v>3.2362459546925564</v>
      </c>
      <c r="IG66" s="146">
        <v>65.843621399176953</v>
      </c>
      <c r="IH66" s="146">
        <v>71.19741100323624</v>
      </c>
      <c r="II66" s="146">
        <v>7.4608535462081669</v>
      </c>
      <c r="IJ66" s="146">
        <v>4.9055405619939672</v>
      </c>
      <c r="IK66" s="146">
        <v>2.6991429525470263</v>
      </c>
      <c r="IL66" s="146">
        <v>7.0603881960640695</v>
      </c>
      <c r="IM66" s="148">
        <v>109.26645094313719</v>
      </c>
      <c r="IN66" s="137">
        <v>109.53131071073837</v>
      </c>
      <c r="IO66" s="369">
        <v>0.34263338228095902</v>
      </c>
      <c r="IP66" s="369">
        <v>5.0339793606846199E-2</v>
      </c>
      <c r="IQ66" s="369">
        <v>1.99430199430199</v>
      </c>
      <c r="IR66" s="369">
        <v>0.434782608695652</v>
      </c>
      <c r="IS66" s="146">
        <v>78.632478632478595</v>
      </c>
      <c r="IT66" s="146">
        <v>84.130434782608702</v>
      </c>
      <c r="IU66" s="146">
        <v>17.180616740088102</v>
      </c>
      <c r="IV66" s="146">
        <v>11.5781525295746</v>
      </c>
      <c r="IW66" s="146">
        <v>6.0970119858195897</v>
      </c>
      <c r="IX66" s="146">
        <v>7.8511211791019102</v>
      </c>
      <c r="IY66" s="341">
        <v>22</v>
      </c>
      <c r="IZ66" s="369">
        <v>0.43842168194499798</v>
      </c>
      <c r="JA66" s="369">
        <v>7.5862068965517198</v>
      </c>
      <c r="JB66" s="369">
        <v>93.103448275862107</v>
      </c>
      <c r="JC66" s="369">
        <v>5.7791948983658799</v>
      </c>
      <c r="JD66" s="146">
        <v>8.4578169271987793</v>
      </c>
    </row>
    <row r="67" spans="1:264" ht="18" customHeight="1">
      <c r="A67" s="280"/>
      <c r="B67" s="281" t="s">
        <v>87</v>
      </c>
      <c r="C67" s="281" t="s">
        <v>87</v>
      </c>
      <c r="D67" s="282" t="s">
        <v>1804</v>
      </c>
      <c r="E67" s="283" t="s">
        <v>1306</v>
      </c>
      <c r="F67" s="282" t="s">
        <v>126</v>
      </c>
      <c r="G67" s="283" t="s">
        <v>7</v>
      </c>
      <c r="H67" s="284" t="s">
        <v>87</v>
      </c>
      <c r="I67" s="284" t="s">
        <v>87</v>
      </c>
      <c r="J67" s="284" t="s">
        <v>87</v>
      </c>
      <c r="K67" s="284" t="s">
        <v>87</v>
      </c>
      <c r="L67" s="284" t="s">
        <v>87</v>
      </c>
      <c r="M67" s="285">
        <v>360612</v>
      </c>
      <c r="N67" s="284" t="s">
        <v>87</v>
      </c>
      <c r="O67" s="284" t="s">
        <v>87</v>
      </c>
      <c r="P67" s="284" t="s">
        <v>87</v>
      </c>
      <c r="Q67" s="284" t="s">
        <v>87</v>
      </c>
      <c r="R67" s="286">
        <v>99.591925392226372</v>
      </c>
      <c r="S67" s="286">
        <v>102.3202237116424</v>
      </c>
      <c r="T67" s="298" t="s">
        <v>88</v>
      </c>
      <c r="U67" s="287">
        <v>52.064327546273489</v>
      </c>
      <c r="V67" s="286">
        <v>9.8526703499079193</v>
      </c>
      <c r="W67" s="286">
        <v>4.6500920810313078</v>
      </c>
      <c r="X67" s="286">
        <v>14.502762430939226</v>
      </c>
      <c r="Y67" s="284" t="s">
        <v>87</v>
      </c>
      <c r="Z67" s="284" t="s">
        <v>87</v>
      </c>
      <c r="AA67" s="284" t="s">
        <v>87</v>
      </c>
      <c r="AB67" s="284" t="s">
        <v>87</v>
      </c>
      <c r="AC67" s="284" t="s">
        <v>87</v>
      </c>
      <c r="AD67" s="284" t="s">
        <v>87</v>
      </c>
      <c r="AE67" s="284" t="s">
        <v>87</v>
      </c>
      <c r="AF67" s="284" t="s">
        <v>87</v>
      </c>
      <c r="AG67" s="284" t="s">
        <v>87</v>
      </c>
      <c r="AH67" s="284" t="s">
        <v>87</v>
      </c>
      <c r="AI67" s="284" t="s">
        <v>87</v>
      </c>
      <c r="AJ67" s="284" t="s">
        <v>87</v>
      </c>
      <c r="AK67" s="284" t="s">
        <v>87</v>
      </c>
      <c r="AL67" s="284" t="s">
        <v>87</v>
      </c>
      <c r="AM67" s="284" t="s">
        <v>87</v>
      </c>
      <c r="AN67" s="284" t="s">
        <v>87</v>
      </c>
      <c r="AO67" s="284" t="s">
        <v>87</v>
      </c>
      <c r="AP67" s="284" t="s">
        <v>87</v>
      </c>
      <c r="AQ67" s="284" t="s">
        <v>87</v>
      </c>
      <c r="AR67" s="284" t="s">
        <v>87</v>
      </c>
      <c r="AS67" s="284" t="s">
        <v>87</v>
      </c>
      <c r="AT67" s="284" t="s">
        <v>87</v>
      </c>
      <c r="AU67" s="284" t="s">
        <v>87</v>
      </c>
      <c r="AV67" s="284" t="s">
        <v>87</v>
      </c>
      <c r="AW67" s="288" t="s">
        <v>87</v>
      </c>
      <c r="AX67" s="288" t="s">
        <v>87</v>
      </c>
      <c r="AY67" s="288" t="s">
        <v>87</v>
      </c>
      <c r="AZ67" s="288" t="s">
        <v>87</v>
      </c>
      <c r="BA67" s="288" t="s">
        <v>87</v>
      </c>
      <c r="BB67" s="287">
        <v>40</v>
      </c>
      <c r="BC67" s="287">
        <v>78</v>
      </c>
      <c r="BD67" s="289" t="s">
        <v>88</v>
      </c>
      <c r="BE67" s="289" t="s">
        <v>88</v>
      </c>
      <c r="BF67" s="289" t="s">
        <v>88</v>
      </c>
      <c r="BG67" s="287">
        <v>0</v>
      </c>
      <c r="BH67" s="286">
        <v>0</v>
      </c>
      <c r="BI67" s="287">
        <v>162</v>
      </c>
      <c r="BJ67" s="286">
        <v>44.923629829290206</v>
      </c>
      <c r="BK67" s="287">
        <v>0</v>
      </c>
      <c r="BL67" s="286">
        <v>0</v>
      </c>
      <c r="BM67" s="287">
        <v>28</v>
      </c>
      <c r="BN67" s="290">
        <v>7.7645779951859613</v>
      </c>
      <c r="BO67" s="291">
        <v>90</v>
      </c>
      <c r="BP67" s="290">
        <v>24.957572127383447</v>
      </c>
      <c r="BQ67" s="287">
        <v>0</v>
      </c>
      <c r="BR67" s="290">
        <v>0</v>
      </c>
      <c r="BS67" s="287">
        <v>0</v>
      </c>
      <c r="BT67" s="290">
        <v>0</v>
      </c>
      <c r="BU67" s="287">
        <v>0</v>
      </c>
      <c r="BV67" s="290">
        <v>0</v>
      </c>
      <c r="BW67" s="287">
        <v>11</v>
      </c>
      <c r="BX67" s="290">
        <v>3.0503699266801991</v>
      </c>
      <c r="BY67" s="287">
        <v>0</v>
      </c>
      <c r="BZ67" s="290">
        <v>0</v>
      </c>
      <c r="CA67" s="287">
        <v>201</v>
      </c>
      <c r="CB67" s="290">
        <v>55.73857775115637</v>
      </c>
      <c r="CC67" s="292">
        <v>545</v>
      </c>
      <c r="CD67" s="293">
        <v>151.13196454915533</v>
      </c>
      <c r="CE67" s="287">
        <v>0</v>
      </c>
      <c r="CF67" s="290">
        <v>0</v>
      </c>
      <c r="CG67" s="287">
        <v>173</v>
      </c>
      <c r="CH67" s="290">
        <v>47.973999755970411</v>
      </c>
      <c r="CI67" s="287">
        <v>502</v>
      </c>
      <c r="CJ67" s="290">
        <v>139.20779119940545</v>
      </c>
      <c r="CK67" s="287">
        <v>76</v>
      </c>
      <c r="CL67" s="290">
        <v>21.075283129790467</v>
      </c>
      <c r="CM67" s="287">
        <v>0</v>
      </c>
      <c r="CN67" s="294">
        <v>0</v>
      </c>
      <c r="CO67" s="287">
        <v>42</v>
      </c>
      <c r="CP67" s="290">
        <v>11.646866992778943</v>
      </c>
      <c r="CQ67" s="287">
        <v>3</v>
      </c>
      <c r="CR67" s="290">
        <v>0.8319190709127815</v>
      </c>
      <c r="CS67" s="292">
        <v>8</v>
      </c>
      <c r="CT67" s="293">
        <v>2.2184508557674176</v>
      </c>
      <c r="CU67" s="287">
        <v>32</v>
      </c>
      <c r="CV67" s="290">
        <v>8.8738034230696705</v>
      </c>
      <c r="CW67" s="287">
        <v>233</v>
      </c>
      <c r="CX67" s="290">
        <v>64.612381174226044</v>
      </c>
      <c r="CY67" s="287">
        <v>204</v>
      </c>
      <c r="CZ67" s="290">
        <v>56.570496822069146</v>
      </c>
      <c r="DA67" s="292">
        <v>29</v>
      </c>
      <c r="DB67" s="293">
        <v>8.0418843521568899</v>
      </c>
      <c r="DC67" s="287">
        <v>0</v>
      </c>
      <c r="DD67" s="287">
        <v>0</v>
      </c>
      <c r="DE67" s="287">
        <v>199</v>
      </c>
      <c r="DF67" s="287">
        <v>5722</v>
      </c>
      <c r="DG67" s="287">
        <v>0</v>
      </c>
      <c r="DH67" s="287">
        <v>284</v>
      </c>
      <c r="DI67" s="287">
        <v>477</v>
      </c>
      <c r="DJ67" s="287">
        <v>224</v>
      </c>
      <c r="DK67" s="287">
        <v>284</v>
      </c>
      <c r="DL67" s="287">
        <v>166</v>
      </c>
      <c r="DM67" s="287">
        <v>0</v>
      </c>
      <c r="DN67" s="287">
        <v>856</v>
      </c>
      <c r="DO67" s="287">
        <v>62</v>
      </c>
      <c r="DP67" s="287">
        <v>14</v>
      </c>
      <c r="DQ67" s="287">
        <v>10</v>
      </c>
      <c r="DR67" s="287">
        <v>0</v>
      </c>
      <c r="DS67" s="287">
        <v>23</v>
      </c>
      <c r="DT67" s="287">
        <v>7203</v>
      </c>
      <c r="DU67" s="287">
        <v>0</v>
      </c>
      <c r="DV67" s="287">
        <v>2896</v>
      </c>
      <c r="DW67" s="287">
        <v>325</v>
      </c>
      <c r="DX67" s="287">
        <v>326</v>
      </c>
      <c r="DY67" s="287">
        <v>247</v>
      </c>
      <c r="DZ67" s="287">
        <v>3989</v>
      </c>
      <c r="EA67" s="287">
        <v>6353</v>
      </c>
      <c r="EB67" s="290">
        <v>27.026601605540701</v>
      </c>
      <c r="EC67" s="287">
        <v>207</v>
      </c>
      <c r="ED67" s="287">
        <v>2169</v>
      </c>
      <c r="EE67" s="287">
        <v>548</v>
      </c>
      <c r="EF67" s="290">
        <v>25.265099124020285</v>
      </c>
      <c r="EG67" s="287">
        <v>60</v>
      </c>
      <c r="EH67" s="287">
        <v>67</v>
      </c>
      <c r="EI67" s="287">
        <v>20</v>
      </c>
      <c r="EJ67" s="287">
        <v>2</v>
      </c>
      <c r="EK67" s="287">
        <v>154</v>
      </c>
      <c r="EL67" s="287">
        <v>0</v>
      </c>
      <c r="EM67" s="287">
        <v>0</v>
      </c>
      <c r="EN67" s="287">
        <v>15</v>
      </c>
      <c r="EO67" s="287">
        <v>16</v>
      </c>
      <c r="EP67" s="287">
        <v>17</v>
      </c>
      <c r="EQ67" s="287">
        <v>22</v>
      </c>
      <c r="ER67" s="287">
        <v>0</v>
      </c>
      <c r="ES67" s="287">
        <v>0</v>
      </c>
      <c r="ET67" s="287">
        <v>0</v>
      </c>
      <c r="EU67" s="287">
        <v>0</v>
      </c>
      <c r="EV67" s="287">
        <v>1985</v>
      </c>
      <c r="EW67" s="287">
        <v>2</v>
      </c>
      <c r="EX67" s="287">
        <v>12</v>
      </c>
      <c r="EY67" s="287">
        <v>825</v>
      </c>
      <c r="EZ67" s="287">
        <v>0</v>
      </c>
      <c r="FA67" s="287">
        <v>2</v>
      </c>
      <c r="FB67" s="287">
        <v>1</v>
      </c>
      <c r="FC67" s="287">
        <v>0</v>
      </c>
      <c r="FD67" s="287">
        <v>2</v>
      </c>
      <c r="FE67" s="287">
        <v>4</v>
      </c>
      <c r="FF67" s="287">
        <v>16</v>
      </c>
      <c r="FG67" s="287">
        <v>75</v>
      </c>
      <c r="FH67" s="287">
        <v>152</v>
      </c>
      <c r="FI67" s="287">
        <v>70</v>
      </c>
      <c r="FJ67" s="287">
        <v>2143</v>
      </c>
      <c r="FK67" s="291">
        <v>3</v>
      </c>
      <c r="FL67" s="290">
        <v>0.8319190709127815</v>
      </c>
      <c r="FM67" s="291">
        <v>2</v>
      </c>
      <c r="FN67" s="290">
        <v>0.55461271394185441</v>
      </c>
      <c r="FO67" s="297">
        <v>0</v>
      </c>
      <c r="FP67" s="293">
        <v>0</v>
      </c>
      <c r="FQ67" s="283">
        <v>1</v>
      </c>
      <c r="FR67" s="294">
        <v>0.2773063569709272</v>
      </c>
      <c r="FS67" s="283">
        <v>0</v>
      </c>
      <c r="FT67" s="294">
        <v>0</v>
      </c>
      <c r="FU67" s="297">
        <v>20</v>
      </c>
      <c r="FV67" s="293">
        <v>5.5461271394185445</v>
      </c>
      <c r="FW67" s="295">
        <v>1</v>
      </c>
      <c r="FX67" s="295">
        <v>0</v>
      </c>
      <c r="FY67" s="295">
        <v>0</v>
      </c>
      <c r="FZ67" s="295">
        <v>0</v>
      </c>
      <c r="GA67" s="295">
        <v>1</v>
      </c>
      <c r="GB67" s="287">
        <v>6316</v>
      </c>
      <c r="GC67" s="287">
        <v>0</v>
      </c>
      <c r="GD67" s="287">
        <v>3905</v>
      </c>
      <c r="GE67" s="287">
        <v>0</v>
      </c>
      <c r="GF67" s="287">
        <v>9</v>
      </c>
      <c r="GG67" s="290">
        <v>98.3</v>
      </c>
      <c r="GH67" s="290">
        <v>335</v>
      </c>
      <c r="GI67" s="290">
        <v>21</v>
      </c>
      <c r="GJ67" s="290">
        <v>1</v>
      </c>
      <c r="GK67" s="290">
        <v>4</v>
      </c>
      <c r="GL67" s="290">
        <v>1</v>
      </c>
      <c r="GM67" s="290">
        <v>4</v>
      </c>
      <c r="GN67" s="290">
        <v>4</v>
      </c>
      <c r="GO67" s="290">
        <v>1</v>
      </c>
      <c r="GP67" s="290">
        <v>3</v>
      </c>
      <c r="GQ67" s="290">
        <v>0</v>
      </c>
      <c r="GR67" s="290">
        <v>0</v>
      </c>
      <c r="GS67" s="290">
        <v>0</v>
      </c>
      <c r="GT67" s="290">
        <v>4</v>
      </c>
      <c r="GU67" s="290">
        <v>0</v>
      </c>
      <c r="GV67" s="290">
        <v>1</v>
      </c>
      <c r="GW67" s="290">
        <v>0</v>
      </c>
      <c r="GX67" s="290">
        <v>0</v>
      </c>
      <c r="GY67" s="290">
        <v>1</v>
      </c>
      <c r="GZ67" s="290">
        <v>1</v>
      </c>
      <c r="HA67" s="290">
        <v>1</v>
      </c>
      <c r="HB67" s="290">
        <v>0</v>
      </c>
      <c r="HC67" s="290">
        <v>0</v>
      </c>
      <c r="HD67" s="290">
        <v>0</v>
      </c>
      <c r="HE67" s="290">
        <v>3</v>
      </c>
      <c r="HF67" s="290">
        <v>2</v>
      </c>
      <c r="HG67" s="290">
        <v>2</v>
      </c>
      <c r="HH67" s="290">
        <v>5</v>
      </c>
      <c r="HI67" s="290">
        <v>2</v>
      </c>
      <c r="HJ67" s="134">
        <v>0.8319190709127815</v>
      </c>
      <c r="HK67" s="134">
        <v>5.2688207824476168</v>
      </c>
      <c r="HL67" s="134">
        <v>15.828646855900523</v>
      </c>
      <c r="HM67" s="146">
        <v>93.328795398248303</v>
      </c>
      <c r="HN67" s="146">
        <v>98.550634363864106</v>
      </c>
      <c r="HO67" s="368">
        <v>8.4518946330469094E-2</v>
      </c>
      <c r="HP67" s="368">
        <v>4.72165824637613E-2</v>
      </c>
      <c r="HQ67" s="368">
        <v>3.0379746835443</v>
      </c>
      <c r="HR67" s="368">
        <v>2.0449897750511199</v>
      </c>
      <c r="HS67" s="134">
        <v>86.075949367088597</v>
      </c>
      <c r="HT67" s="134">
        <v>89.161554192229005</v>
      </c>
      <c r="HU67" s="134">
        <v>2.7820819833779402</v>
      </c>
      <c r="HV67" s="134">
        <v>2.3088908824779302</v>
      </c>
      <c r="HW67" s="134">
        <v>7.5479026411185899</v>
      </c>
      <c r="HX67" s="134">
        <v>14.9833473233869</v>
      </c>
      <c r="HY67" s="146">
        <v>118.55759682953753</v>
      </c>
      <c r="HZ67" s="146">
        <v>102.79602510574</v>
      </c>
      <c r="IA67" s="386">
        <v>16</v>
      </c>
      <c r="IB67" s="386">
        <v>25</v>
      </c>
      <c r="IC67" s="369">
        <v>0.14731608507503913</v>
      </c>
      <c r="ID67" s="369">
        <v>0.14617318599076187</v>
      </c>
      <c r="IE67" s="369">
        <v>1.735357917570499</v>
      </c>
      <c r="IF67" s="369">
        <v>2.4061597690086622</v>
      </c>
      <c r="IG67" s="146">
        <v>75.379609544468551</v>
      </c>
      <c r="IH67" s="146">
        <v>75.457170356111646</v>
      </c>
      <c r="II67" s="146">
        <v>8.4890894024491299</v>
      </c>
      <c r="IJ67" s="146">
        <v>6.0749576097760629</v>
      </c>
      <c r="IK67" s="146">
        <v>6.5743138270326256</v>
      </c>
      <c r="IL67" s="146">
        <v>13.697164983347324</v>
      </c>
      <c r="IM67" s="148">
        <v>111.41861559632846</v>
      </c>
      <c r="IN67" s="137">
        <v>111.94180219120291</v>
      </c>
      <c r="IO67" s="369">
        <v>0.21845985800109199</v>
      </c>
      <c r="IP67" s="369">
        <v>0.13394053040449999</v>
      </c>
      <c r="IQ67" s="369">
        <v>1.6643550624133101</v>
      </c>
      <c r="IR67" s="369">
        <v>1.7123287671232901</v>
      </c>
      <c r="IS67" s="146">
        <v>82.8016643550624</v>
      </c>
      <c r="IT67" s="146">
        <v>89.897260273972606</v>
      </c>
      <c r="IU67" s="146">
        <v>13.1257964682323</v>
      </c>
      <c r="IV67" s="146">
        <v>7.8221269756228198</v>
      </c>
      <c r="IW67" s="146">
        <v>9.5517344200377696</v>
      </c>
      <c r="IX67" s="146">
        <v>11.7959552036756</v>
      </c>
      <c r="IY67" s="341">
        <v>32</v>
      </c>
      <c r="IZ67" s="369">
        <v>0.38896317004983599</v>
      </c>
      <c r="JA67" s="369">
        <v>8.7671232876712306</v>
      </c>
      <c r="JB67" s="369">
        <v>96.164383561643803</v>
      </c>
      <c r="JC67" s="369">
        <v>4.4366111583809396</v>
      </c>
      <c r="JD67" s="146">
        <v>9.3268527795077301</v>
      </c>
    </row>
    <row r="68" spans="1:264" ht="18" customHeight="1">
      <c r="A68" s="280"/>
      <c r="B68" s="281" t="s">
        <v>87</v>
      </c>
      <c r="C68" s="281" t="s">
        <v>87</v>
      </c>
      <c r="D68" s="282" t="s">
        <v>1805</v>
      </c>
      <c r="E68" s="283" t="s">
        <v>1307</v>
      </c>
      <c r="F68" s="282" t="s">
        <v>126</v>
      </c>
      <c r="G68" s="283" t="s">
        <v>7</v>
      </c>
      <c r="H68" s="284" t="s">
        <v>87</v>
      </c>
      <c r="I68" s="284" t="s">
        <v>87</v>
      </c>
      <c r="J68" s="284" t="s">
        <v>87</v>
      </c>
      <c r="K68" s="284" t="s">
        <v>87</v>
      </c>
      <c r="L68" s="284" t="s">
        <v>87</v>
      </c>
      <c r="M68" s="285">
        <v>274568</v>
      </c>
      <c r="N68" s="284" t="s">
        <v>87</v>
      </c>
      <c r="O68" s="284" t="s">
        <v>87</v>
      </c>
      <c r="P68" s="284" t="s">
        <v>87</v>
      </c>
      <c r="Q68" s="284" t="s">
        <v>87</v>
      </c>
      <c r="R68" s="286">
        <v>107.09547320769278</v>
      </c>
      <c r="S68" s="286">
        <v>104.923446663939</v>
      </c>
      <c r="T68" s="292">
        <v>174.57854512684889</v>
      </c>
      <c r="U68" s="292">
        <v>77.237199753835739</v>
      </c>
      <c r="V68" s="286">
        <v>11.519456454601606</v>
      </c>
      <c r="W68" s="286">
        <v>4.8486720197652868</v>
      </c>
      <c r="X68" s="286">
        <v>16.368128474366895</v>
      </c>
      <c r="Y68" s="284" t="s">
        <v>87</v>
      </c>
      <c r="Z68" s="284" t="s">
        <v>87</v>
      </c>
      <c r="AA68" s="284" t="s">
        <v>87</v>
      </c>
      <c r="AB68" s="284" t="s">
        <v>87</v>
      </c>
      <c r="AC68" s="284" t="s">
        <v>87</v>
      </c>
      <c r="AD68" s="284" t="s">
        <v>87</v>
      </c>
      <c r="AE68" s="284" t="s">
        <v>87</v>
      </c>
      <c r="AF68" s="284" t="s">
        <v>87</v>
      </c>
      <c r="AG68" s="284" t="s">
        <v>87</v>
      </c>
      <c r="AH68" s="284" t="s">
        <v>87</v>
      </c>
      <c r="AI68" s="284" t="s">
        <v>87</v>
      </c>
      <c r="AJ68" s="284" t="s">
        <v>87</v>
      </c>
      <c r="AK68" s="284" t="s">
        <v>87</v>
      </c>
      <c r="AL68" s="284" t="s">
        <v>87</v>
      </c>
      <c r="AM68" s="284" t="s">
        <v>87</v>
      </c>
      <c r="AN68" s="284" t="s">
        <v>87</v>
      </c>
      <c r="AO68" s="284" t="s">
        <v>87</v>
      </c>
      <c r="AP68" s="284" t="s">
        <v>87</v>
      </c>
      <c r="AQ68" s="284" t="s">
        <v>87</v>
      </c>
      <c r="AR68" s="284" t="s">
        <v>87</v>
      </c>
      <c r="AS68" s="284" t="s">
        <v>87</v>
      </c>
      <c r="AT68" s="284" t="s">
        <v>87</v>
      </c>
      <c r="AU68" s="284" t="s">
        <v>87</v>
      </c>
      <c r="AV68" s="284" t="s">
        <v>87</v>
      </c>
      <c r="AW68" s="288" t="s">
        <v>87</v>
      </c>
      <c r="AX68" s="288" t="s">
        <v>87</v>
      </c>
      <c r="AY68" s="288" t="s">
        <v>87</v>
      </c>
      <c r="AZ68" s="288" t="s">
        <v>87</v>
      </c>
      <c r="BA68" s="288" t="s">
        <v>87</v>
      </c>
      <c r="BB68" s="287">
        <v>49</v>
      </c>
      <c r="BC68" s="287">
        <v>48</v>
      </c>
      <c r="BD68" s="289" t="s">
        <v>88</v>
      </c>
      <c r="BE68" s="289" t="s">
        <v>88</v>
      </c>
      <c r="BF68" s="289" t="s">
        <v>88</v>
      </c>
      <c r="BG68" s="287">
        <v>12</v>
      </c>
      <c r="BH68" s="286">
        <v>4.3705020249992721</v>
      </c>
      <c r="BI68" s="287">
        <v>91</v>
      </c>
      <c r="BJ68" s="286">
        <v>33.142973689577808</v>
      </c>
      <c r="BK68" s="287">
        <v>0</v>
      </c>
      <c r="BL68" s="286">
        <v>0</v>
      </c>
      <c r="BM68" s="287">
        <v>0</v>
      </c>
      <c r="BN68" s="290">
        <v>0</v>
      </c>
      <c r="BO68" s="291">
        <v>27</v>
      </c>
      <c r="BP68" s="290">
        <v>9.8336295562483613</v>
      </c>
      <c r="BQ68" s="287">
        <v>0</v>
      </c>
      <c r="BR68" s="290">
        <v>0</v>
      </c>
      <c r="BS68" s="287">
        <v>24</v>
      </c>
      <c r="BT68" s="290">
        <v>8.7410040499985442</v>
      </c>
      <c r="BU68" s="287">
        <v>0</v>
      </c>
      <c r="BV68" s="290">
        <v>0</v>
      </c>
      <c r="BW68" s="287">
        <v>19</v>
      </c>
      <c r="BX68" s="290">
        <v>6.9199615395821796</v>
      </c>
      <c r="BY68" s="292">
        <v>0</v>
      </c>
      <c r="BZ68" s="293">
        <v>0</v>
      </c>
      <c r="CA68" s="287">
        <v>119</v>
      </c>
      <c r="CB68" s="290">
        <v>43.340811747909441</v>
      </c>
      <c r="CC68" s="292">
        <v>0</v>
      </c>
      <c r="CD68" s="293">
        <v>0</v>
      </c>
      <c r="CE68" s="287">
        <v>40</v>
      </c>
      <c r="CF68" s="290">
        <v>14.568340083330906</v>
      </c>
      <c r="CG68" s="287">
        <v>336</v>
      </c>
      <c r="CH68" s="290">
        <v>122.37405669997962</v>
      </c>
      <c r="CI68" s="287">
        <v>340</v>
      </c>
      <c r="CJ68" s="290">
        <v>123.83089070831269</v>
      </c>
      <c r="CK68" s="287">
        <v>51</v>
      </c>
      <c r="CL68" s="290">
        <v>18.574633606246906</v>
      </c>
      <c r="CM68" s="292">
        <v>0</v>
      </c>
      <c r="CN68" s="296">
        <v>0</v>
      </c>
      <c r="CO68" s="287">
        <v>31</v>
      </c>
      <c r="CP68" s="290">
        <v>11.290463564581451</v>
      </c>
      <c r="CQ68" s="292">
        <v>2</v>
      </c>
      <c r="CR68" s="293">
        <v>0.7284170041665452</v>
      </c>
      <c r="CS68" s="292">
        <v>0</v>
      </c>
      <c r="CT68" s="293">
        <v>0</v>
      </c>
      <c r="CU68" s="287">
        <v>5</v>
      </c>
      <c r="CV68" s="290">
        <v>1.8210425104163632</v>
      </c>
      <c r="CW68" s="287">
        <v>87</v>
      </c>
      <c r="CX68" s="290">
        <v>31.686139681244722</v>
      </c>
      <c r="CY68" s="287">
        <v>87</v>
      </c>
      <c r="CZ68" s="290">
        <v>31.686139681244722</v>
      </c>
      <c r="DA68" s="287">
        <v>0</v>
      </c>
      <c r="DB68" s="290">
        <v>0</v>
      </c>
      <c r="DC68" s="287">
        <v>0</v>
      </c>
      <c r="DD68" s="287">
        <v>0</v>
      </c>
      <c r="DE68" s="287">
        <v>0</v>
      </c>
      <c r="DF68" s="287">
        <v>4958</v>
      </c>
      <c r="DG68" s="287">
        <v>0</v>
      </c>
      <c r="DH68" s="287">
        <v>0</v>
      </c>
      <c r="DI68" s="287">
        <v>12</v>
      </c>
      <c r="DJ68" s="287">
        <v>43</v>
      </c>
      <c r="DK68" s="287">
        <v>6</v>
      </c>
      <c r="DL68" s="287">
        <v>13</v>
      </c>
      <c r="DM68" s="287">
        <v>0</v>
      </c>
      <c r="DN68" s="287">
        <v>0</v>
      </c>
      <c r="DO68" s="287">
        <v>0</v>
      </c>
      <c r="DP68" s="287">
        <v>0</v>
      </c>
      <c r="DQ68" s="287">
        <v>0</v>
      </c>
      <c r="DR68" s="287">
        <v>0</v>
      </c>
      <c r="DS68" s="287">
        <v>0</v>
      </c>
      <c r="DT68" s="287">
        <v>0</v>
      </c>
      <c r="DU68" s="287">
        <v>0</v>
      </c>
      <c r="DV68" s="287">
        <v>672</v>
      </c>
      <c r="DW68" s="287">
        <v>343</v>
      </c>
      <c r="DX68" s="287">
        <v>0</v>
      </c>
      <c r="DY68" s="287">
        <v>0</v>
      </c>
      <c r="DZ68" s="287">
        <v>0</v>
      </c>
      <c r="EA68" s="287">
        <v>5595</v>
      </c>
      <c r="EB68" s="290">
        <v>9.0437890974083999</v>
      </c>
      <c r="EC68" s="287">
        <v>139</v>
      </c>
      <c r="ED68" s="287">
        <v>2044</v>
      </c>
      <c r="EE68" s="287">
        <v>193</v>
      </c>
      <c r="EF68" s="290">
        <v>9.4422700587084147</v>
      </c>
      <c r="EG68" s="287">
        <v>7</v>
      </c>
      <c r="EH68" s="287">
        <v>38</v>
      </c>
      <c r="EI68" s="287">
        <v>16</v>
      </c>
      <c r="EJ68" s="287">
        <v>3</v>
      </c>
      <c r="EK68" s="287">
        <v>99</v>
      </c>
      <c r="EL68" s="287">
        <v>0</v>
      </c>
      <c r="EM68" s="287">
        <v>0</v>
      </c>
      <c r="EN68" s="287">
        <v>3</v>
      </c>
      <c r="EO68" s="287">
        <v>6</v>
      </c>
      <c r="EP68" s="287">
        <v>3</v>
      </c>
      <c r="EQ68" s="287">
        <v>15</v>
      </c>
      <c r="ER68" s="287">
        <v>0</v>
      </c>
      <c r="ES68" s="287">
        <v>0</v>
      </c>
      <c r="ET68" s="287">
        <v>0</v>
      </c>
      <c r="EU68" s="287">
        <v>0</v>
      </c>
      <c r="EV68" s="287">
        <v>0</v>
      </c>
      <c r="EW68" s="287">
        <v>0</v>
      </c>
      <c r="EX68" s="287">
        <v>0</v>
      </c>
      <c r="EY68" s="287">
        <v>0</v>
      </c>
      <c r="EZ68" s="287">
        <v>0</v>
      </c>
      <c r="FA68" s="287">
        <v>0</v>
      </c>
      <c r="FB68" s="287">
        <v>0</v>
      </c>
      <c r="FC68" s="287">
        <v>0</v>
      </c>
      <c r="FD68" s="287">
        <v>0</v>
      </c>
      <c r="FE68" s="287">
        <v>0</v>
      </c>
      <c r="FF68" s="287">
        <v>0</v>
      </c>
      <c r="FG68" s="287">
        <v>9</v>
      </c>
      <c r="FH68" s="287">
        <v>55</v>
      </c>
      <c r="FI68" s="287">
        <v>0</v>
      </c>
      <c r="FJ68" s="287">
        <v>1309</v>
      </c>
      <c r="FK68" s="291">
        <v>3</v>
      </c>
      <c r="FL68" s="290">
        <v>1.092625506249818</v>
      </c>
      <c r="FM68" s="291">
        <v>1</v>
      </c>
      <c r="FN68" s="290">
        <v>0.3642085020832726</v>
      </c>
      <c r="FO68" s="297">
        <v>1</v>
      </c>
      <c r="FP68" s="293">
        <v>0.3642085020832726</v>
      </c>
      <c r="FQ68" s="283">
        <v>0</v>
      </c>
      <c r="FR68" s="294">
        <v>0</v>
      </c>
      <c r="FS68" s="283">
        <v>0</v>
      </c>
      <c r="FT68" s="294">
        <v>0</v>
      </c>
      <c r="FU68" s="297">
        <v>9</v>
      </c>
      <c r="FV68" s="293">
        <v>3.2778765187494532</v>
      </c>
      <c r="FW68" s="295">
        <v>1</v>
      </c>
      <c r="FX68" s="295">
        <v>0</v>
      </c>
      <c r="FY68" s="295">
        <v>1</v>
      </c>
      <c r="FZ68" s="295">
        <v>0</v>
      </c>
      <c r="GA68" s="295">
        <v>0</v>
      </c>
      <c r="GB68" s="287">
        <v>0</v>
      </c>
      <c r="GC68" s="287">
        <v>0</v>
      </c>
      <c r="GD68" s="287">
        <v>0</v>
      </c>
      <c r="GE68" s="287">
        <v>0</v>
      </c>
      <c r="GF68" s="287">
        <v>0</v>
      </c>
      <c r="GG68" s="290">
        <v>65.17</v>
      </c>
      <c r="GH68" s="290">
        <v>171.5</v>
      </c>
      <c r="GI68" s="290">
        <v>23</v>
      </c>
      <c r="GJ68" s="290">
        <v>6.44</v>
      </c>
      <c r="GK68" s="290">
        <v>0</v>
      </c>
      <c r="GL68" s="290">
        <v>0</v>
      </c>
      <c r="GM68" s="290">
        <v>2.82</v>
      </c>
      <c r="GN68" s="290">
        <v>1.08</v>
      </c>
      <c r="GO68" s="290">
        <v>1.06</v>
      </c>
      <c r="GP68" s="290">
        <v>7.25</v>
      </c>
      <c r="GQ68" s="290">
        <v>1.07</v>
      </c>
      <c r="GR68" s="290">
        <v>0.13</v>
      </c>
      <c r="GS68" s="290">
        <v>0</v>
      </c>
      <c r="GT68" s="290">
        <v>2.89</v>
      </c>
      <c r="GU68" s="290">
        <v>0</v>
      </c>
      <c r="GV68" s="290">
        <v>1</v>
      </c>
      <c r="GW68" s="290">
        <v>0</v>
      </c>
      <c r="GX68" s="290">
        <v>1</v>
      </c>
      <c r="GY68" s="290">
        <v>1</v>
      </c>
      <c r="GZ68" s="290">
        <v>0</v>
      </c>
      <c r="HA68" s="290">
        <v>0</v>
      </c>
      <c r="HB68" s="290">
        <v>0</v>
      </c>
      <c r="HC68" s="290">
        <v>0</v>
      </c>
      <c r="HD68" s="290">
        <v>0</v>
      </c>
      <c r="HE68" s="290">
        <v>1</v>
      </c>
      <c r="HF68" s="290">
        <v>0</v>
      </c>
      <c r="HG68" s="290">
        <v>0</v>
      </c>
      <c r="HH68" s="290">
        <v>9</v>
      </c>
      <c r="HI68" s="290">
        <v>0</v>
      </c>
      <c r="HJ68" s="134">
        <v>0.3642085020832726</v>
      </c>
      <c r="HK68" s="134">
        <v>5.4631275312490892</v>
      </c>
      <c r="HL68" s="134">
        <v>13.402872876664432</v>
      </c>
      <c r="HM68" s="146">
        <v>101.702611023177</v>
      </c>
      <c r="HN68" s="146">
        <v>103.63054376484</v>
      </c>
      <c r="HO68" s="368">
        <v>9.8272049791171906E-2</v>
      </c>
      <c r="HP68" s="368">
        <v>5.0175614651279503E-2</v>
      </c>
      <c r="HQ68" s="368">
        <v>3.2085561497326198</v>
      </c>
      <c r="HR68" s="368">
        <v>2.33236151603499</v>
      </c>
      <c r="HS68" s="134">
        <v>80.213903743315498</v>
      </c>
      <c r="HT68" s="134">
        <v>89.212827988338205</v>
      </c>
      <c r="HU68" s="134">
        <v>3.0628122184915201</v>
      </c>
      <c r="HV68" s="134">
        <v>2.1512794781736102</v>
      </c>
      <c r="HW68" s="134">
        <v>10.833375671052901</v>
      </c>
      <c r="HX68" s="134">
        <v>17.6363869596291</v>
      </c>
      <c r="HY68" s="146">
        <v>121.20208711954518</v>
      </c>
      <c r="HZ68" s="146">
        <v>100.87328234624999</v>
      </c>
      <c r="IA68" s="386">
        <v>25</v>
      </c>
      <c r="IB68" s="386">
        <v>22</v>
      </c>
      <c r="IC68" s="369">
        <v>0.28207153334085527</v>
      </c>
      <c r="ID68" s="369">
        <v>0.18286094256504032</v>
      </c>
      <c r="IE68" s="369">
        <v>3.0750307503075032</v>
      </c>
      <c r="IF68" s="369">
        <v>3.1029619181946404</v>
      </c>
      <c r="IG68" s="146">
        <v>71.709717097170966</v>
      </c>
      <c r="IH68" s="146">
        <v>75.458392101551482</v>
      </c>
      <c r="II68" s="146">
        <v>9.1729662642446126</v>
      </c>
      <c r="IJ68" s="146">
        <v>5.8931094672097082</v>
      </c>
      <c r="IK68" s="146">
        <v>8.5539128520381382</v>
      </c>
      <c r="IL68" s="146">
        <v>14.117905770675659</v>
      </c>
      <c r="IM68" s="148">
        <v>124.16538205329542</v>
      </c>
      <c r="IN68" s="137">
        <v>123.82330811729294</v>
      </c>
      <c r="IO68" s="369">
        <v>0.26002166847237301</v>
      </c>
      <c r="IP68" s="369">
        <v>5.4328141977544403E-2</v>
      </c>
      <c r="IQ68" s="369">
        <v>2.4590163934426199</v>
      </c>
      <c r="IR68" s="369">
        <v>0.84985835694051004</v>
      </c>
      <c r="IS68" s="146">
        <v>75.819672131147499</v>
      </c>
      <c r="IT68" s="146">
        <v>90.084985835694098</v>
      </c>
      <c r="IU68" s="146">
        <v>10.5742145178765</v>
      </c>
      <c r="IV68" s="146">
        <v>6.3926113726910501</v>
      </c>
      <c r="IW68" s="146">
        <v>11.4199693737185</v>
      </c>
      <c r="IX68" s="146">
        <v>13.847212663454901</v>
      </c>
      <c r="IY68" s="341">
        <v>13</v>
      </c>
      <c r="IZ68" s="369">
        <v>0.192564064583025</v>
      </c>
      <c r="JA68" s="369">
        <v>4.1269841269841301</v>
      </c>
      <c r="JB68" s="369">
        <v>88.253968253968296</v>
      </c>
      <c r="JC68" s="369">
        <v>4.6659754110502103</v>
      </c>
      <c r="JD68" s="146">
        <v>10.2109256171086</v>
      </c>
    </row>
    <row r="69" spans="1:264" ht="18" customHeight="1">
      <c r="A69" s="280"/>
      <c r="B69" s="281" t="s">
        <v>87</v>
      </c>
      <c r="C69" s="281" t="s">
        <v>87</v>
      </c>
      <c r="D69" s="282" t="s">
        <v>1806</v>
      </c>
      <c r="E69" s="283" t="s">
        <v>1308</v>
      </c>
      <c r="F69" s="282" t="s">
        <v>126</v>
      </c>
      <c r="G69" s="283" t="s">
        <v>7</v>
      </c>
      <c r="H69" s="284" t="s">
        <v>87</v>
      </c>
      <c r="I69" s="284" t="s">
        <v>87</v>
      </c>
      <c r="J69" s="284" t="s">
        <v>87</v>
      </c>
      <c r="K69" s="284" t="s">
        <v>87</v>
      </c>
      <c r="L69" s="284" t="s">
        <v>87</v>
      </c>
      <c r="M69" s="285">
        <v>258971</v>
      </c>
      <c r="N69" s="284" t="s">
        <v>87</v>
      </c>
      <c r="O69" s="284" t="s">
        <v>87</v>
      </c>
      <c r="P69" s="284" t="s">
        <v>87</v>
      </c>
      <c r="Q69" s="284" t="s">
        <v>87</v>
      </c>
      <c r="R69" s="286">
        <v>100.46385150087495</v>
      </c>
      <c r="S69" s="286">
        <v>99.697056233608279</v>
      </c>
      <c r="T69" s="287">
        <v>10.988694496475546</v>
      </c>
      <c r="U69" s="298" t="s">
        <v>88</v>
      </c>
      <c r="V69" s="286">
        <v>13.631937682570594</v>
      </c>
      <c r="W69" s="286">
        <v>8.7633885102239528</v>
      </c>
      <c r="X69" s="286">
        <v>22.395326192794549</v>
      </c>
      <c r="Y69" s="284" t="s">
        <v>87</v>
      </c>
      <c r="Z69" s="284" t="s">
        <v>87</v>
      </c>
      <c r="AA69" s="284" t="s">
        <v>87</v>
      </c>
      <c r="AB69" s="284" t="s">
        <v>87</v>
      </c>
      <c r="AC69" s="284" t="s">
        <v>87</v>
      </c>
      <c r="AD69" s="284" t="s">
        <v>87</v>
      </c>
      <c r="AE69" s="284" t="s">
        <v>87</v>
      </c>
      <c r="AF69" s="284" t="s">
        <v>87</v>
      </c>
      <c r="AG69" s="284" t="s">
        <v>87</v>
      </c>
      <c r="AH69" s="284" t="s">
        <v>87</v>
      </c>
      <c r="AI69" s="284" t="s">
        <v>87</v>
      </c>
      <c r="AJ69" s="284" t="s">
        <v>87</v>
      </c>
      <c r="AK69" s="284" t="s">
        <v>87</v>
      </c>
      <c r="AL69" s="284" t="s">
        <v>87</v>
      </c>
      <c r="AM69" s="284" t="s">
        <v>87</v>
      </c>
      <c r="AN69" s="284" t="s">
        <v>87</v>
      </c>
      <c r="AO69" s="284" t="s">
        <v>87</v>
      </c>
      <c r="AP69" s="284" t="s">
        <v>87</v>
      </c>
      <c r="AQ69" s="284" t="s">
        <v>87</v>
      </c>
      <c r="AR69" s="284" t="s">
        <v>87</v>
      </c>
      <c r="AS69" s="284" t="s">
        <v>87</v>
      </c>
      <c r="AT69" s="284" t="s">
        <v>87</v>
      </c>
      <c r="AU69" s="284" t="s">
        <v>87</v>
      </c>
      <c r="AV69" s="284" t="s">
        <v>87</v>
      </c>
      <c r="AW69" s="288" t="s">
        <v>87</v>
      </c>
      <c r="AX69" s="288" t="s">
        <v>87</v>
      </c>
      <c r="AY69" s="288" t="s">
        <v>87</v>
      </c>
      <c r="AZ69" s="288" t="s">
        <v>87</v>
      </c>
      <c r="BA69" s="288" t="s">
        <v>87</v>
      </c>
      <c r="BB69" s="287">
        <v>34</v>
      </c>
      <c r="BC69" s="287">
        <v>35</v>
      </c>
      <c r="BD69" s="289" t="s">
        <v>88</v>
      </c>
      <c r="BE69" s="289" t="s">
        <v>88</v>
      </c>
      <c r="BF69" s="289" t="s">
        <v>88</v>
      </c>
      <c r="BG69" s="287">
        <v>33</v>
      </c>
      <c r="BH69" s="286">
        <v>12.742739534542476</v>
      </c>
      <c r="BI69" s="287">
        <v>361</v>
      </c>
      <c r="BJ69" s="286">
        <v>139.39784763544952</v>
      </c>
      <c r="BK69" s="287">
        <v>10</v>
      </c>
      <c r="BL69" s="286">
        <v>3.8614362225886296</v>
      </c>
      <c r="BM69" s="287">
        <v>0</v>
      </c>
      <c r="BN69" s="290">
        <v>0</v>
      </c>
      <c r="BO69" s="291">
        <v>163</v>
      </c>
      <c r="BP69" s="290">
        <v>62.941410428194658</v>
      </c>
      <c r="BQ69" s="287">
        <v>0</v>
      </c>
      <c r="BR69" s="290">
        <v>0</v>
      </c>
      <c r="BS69" s="287">
        <v>0</v>
      </c>
      <c r="BT69" s="290">
        <v>0</v>
      </c>
      <c r="BU69" s="287">
        <v>0</v>
      </c>
      <c r="BV69" s="290">
        <v>0</v>
      </c>
      <c r="BW69" s="287">
        <v>0</v>
      </c>
      <c r="BX69" s="290">
        <v>0</v>
      </c>
      <c r="BY69" s="292">
        <v>0</v>
      </c>
      <c r="BZ69" s="293">
        <v>0</v>
      </c>
      <c r="CA69" s="287">
        <v>584</v>
      </c>
      <c r="CB69" s="290">
        <v>225.50787539917599</v>
      </c>
      <c r="CC69" s="292">
        <v>329</v>
      </c>
      <c r="CD69" s="293">
        <v>127.0412517231659</v>
      </c>
      <c r="CE69" s="287">
        <v>29</v>
      </c>
      <c r="CF69" s="290">
        <v>11.198165045507025</v>
      </c>
      <c r="CG69" s="287">
        <v>391</v>
      </c>
      <c r="CH69" s="290">
        <v>150.98215630321542</v>
      </c>
      <c r="CI69" s="287">
        <v>785</v>
      </c>
      <c r="CJ69" s="290">
        <v>303.12274347320744</v>
      </c>
      <c r="CK69" s="287">
        <v>223</v>
      </c>
      <c r="CL69" s="290">
        <v>86.110027763726436</v>
      </c>
      <c r="CM69" s="287">
        <v>0</v>
      </c>
      <c r="CN69" s="294">
        <v>0</v>
      </c>
      <c r="CO69" s="287">
        <v>84</v>
      </c>
      <c r="CP69" s="290">
        <v>32.436064269744492</v>
      </c>
      <c r="CQ69" s="292">
        <v>0</v>
      </c>
      <c r="CR69" s="293">
        <v>0</v>
      </c>
      <c r="CS69" s="292">
        <v>4</v>
      </c>
      <c r="CT69" s="293">
        <v>1.5445744890354518</v>
      </c>
      <c r="CU69" s="292">
        <v>60</v>
      </c>
      <c r="CV69" s="293">
        <v>23.168617335531778</v>
      </c>
      <c r="CW69" s="287">
        <v>840</v>
      </c>
      <c r="CX69" s="290">
        <v>324.36064269744486</v>
      </c>
      <c r="CY69" s="287">
        <v>840</v>
      </c>
      <c r="CZ69" s="290">
        <v>324.36064269744486</v>
      </c>
      <c r="DA69" s="292">
        <v>0</v>
      </c>
      <c r="DB69" s="293">
        <v>0</v>
      </c>
      <c r="DC69" s="292">
        <v>20</v>
      </c>
      <c r="DD69" s="292">
        <v>0</v>
      </c>
      <c r="DE69" s="292">
        <v>178</v>
      </c>
      <c r="DF69" s="292">
        <v>15768</v>
      </c>
      <c r="DG69" s="292">
        <v>1986</v>
      </c>
      <c r="DH69" s="292">
        <v>9</v>
      </c>
      <c r="DI69" s="292">
        <v>0</v>
      </c>
      <c r="DJ69" s="292">
        <v>28</v>
      </c>
      <c r="DK69" s="292">
        <v>159</v>
      </c>
      <c r="DL69" s="292">
        <v>0</v>
      </c>
      <c r="DM69" s="292">
        <v>0</v>
      </c>
      <c r="DN69" s="292">
        <v>5065</v>
      </c>
      <c r="DO69" s="292">
        <v>21</v>
      </c>
      <c r="DP69" s="292">
        <v>53</v>
      </c>
      <c r="DQ69" s="292">
        <v>0</v>
      </c>
      <c r="DR69" s="292">
        <v>0</v>
      </c>
      <c r="DS69" s="292">
        <v>107</v>
      </c>
      <c r="DT69" s="292">
        <v>18334</v>
      </c>
      <c r="DU69" s="292">
        <v>9891</v>
      </c>
      <c r="DV69" s="292">
        <v>5856</v>
      </c>
      <c r="DW69" s="292">
        <v>738</v>
      </c>
      <c r="DX69" s="292">
        <v>842</v>
      </c>
      <c r="DY69" s="292">
        <v>404</v>
      </c>
      <c r="DZ69" s="292">
        <v>4929</v>
      </c>
      <c r="EA69" s="292">
        <v>17569</v>
      </c>
      <c r="EB69" s="293">
        <v>19.255506858671499</v>
      </c>
      <c r="EC69" s="292">
        <v>483</v>
      </c>
      <c r="ED69" s="292">
        <v>6694</v>
      </c>
      <c r="EE69" s="292">
        <v>1207</v>
      </c>
      <c r="EF69" s="293">
        <v>18.031072602330443</v>
      </c>
      <c r="EG69" s="292">
        <v>212</v>
      </c>
      <c r="EH69" s="292">
        <v>126</v>
      </c>
      <c r="EI69" s="292">
        <v>29</v>
      </c>
      <c r="EJ69" s="292">
        <v>19</v>
      </c>
      <c r="EK69" s="292">
        <v>434</v>
      </c>
      <c r="EL69" s="292">
        <v>35</v>
      </c>
      <c r="EM69" s="292">
        <v>30</v>
      </c>
      <c r="EN69" s="292">
        <v>17</v>
      </c>
      <c r="EO69" s="292">
        <v>43</v>
      </c>
      <c r="EP69" s="292">
        <v>21</v>
      </c>
      <c r="EQ69" s="292">
        <v>20</v>
      </c>
      <c r="ER69" s="292">
        <v>0</v>
      </c>
      <c r="ES69" s="292">
        <v>8</v>
      </c>
      <c r="ET69" s="292">
        <v>1</v>
      </c>
      <c r="EU69" s="292">
        <v>0</v>
      </c>
      <c r="EV69" s="292">
        <v>2638</v>
      </c>
      <c r="EW69" s="292">
        <v>7</v>
      </c>
      <c r="EX69" s="292">
        <v>71</v>
      </c>
      <c r="EY69" s="292">
        <v>1282</v>
      </c>
      <c r="EZ69" s="292">
        <v>13</v>
      </c>
      <c r="FA69" s="292">
        <v>10</v>
      </c>
      <c r="FB69" s="292">
        <v>1</v>
      </c>
      <c r="FC69" s="292">
        <v>2</v>
      </c>
      <c r="FD69" s="292">
        <v>20</v>
      </c>
      <c r="FE69" s="292">
        <v>0</v>
      </c>
      <c r="FF69" s="292">
        <v>25</v>
      </c>
      <c r="FG69" s="292">
        <v>446</v>
      </c>
      <c r="FH69" s="292">
        <v>523</v>
      </c>
      <c r="FI69" s="292">
        <v>550</v>
      </c>
      <c r="FJ69" s="292">
        <v>3802</v>
      </c>
      <c r="FK69" s="291">
        <v>5</v>
      </c>
      <c r="FL69" s="290">
        <v>1.9307181112943148</v>
      </c>
      <c r="FM69" s="291">
        <v>3</v>
      </c>
      <c r="FN69" s="290">
        <v>1.1584308667765888</v>
      </c>
      <c r="FO69" s="297">
        <v>1</v>
      </c>
      <c r="FP69" s="293">
        <v>0.38614362225886295</v>
      </c>
      <c r="FQ69" s="283">
        <v>2</v>
      </c>
      <c r="FR69" s="294">
        <v>0.7722872445177259</v>
      </c>
      <c r="FS69" s="283">
        <v>1</v>
      </c>
      <c r="FT69" s="294">
        <v>0.38614362225886295</v>
      </c>
      <c r="FU69" s="291">
        <v>20</v>
      </c>
      <c r="FV69" s="290">
        <v>7.7228724451772592</v>
      </c>
      <c r="FW69" s="295">
        <v>2</v>
      </c>
      <c r="FX69" s="295">
        <v>0</v>
      </c>
      <c r="FY69" s="295">
        <v>2</v>
      </c>
      <c r="FZ69" s="295">
        <v>0</v>
      </c>
      <c r="GA69" s="295">
        <v>0</v>
      </c>
      <c r="GB69" s="292">
        <v>6332</v>
      </c>
      <c r="GC69" s="292">
        <v>302</v>
      </c>
      <c r="GD69" s="292">
        <v>5299</v>
      </c>
      <c r="GE69" s="292">
        <v>0</v>
      </c>
      <c r="GF69" s="292">
        <v>22</v>
      </c>
      <c r="GG69" s="293">
        <v>226.8</v>
      </c>
      <c r="GH69" s="293">
        <v>712.2</v>
      </c>
      <c r="GI69" s="293">
        <v>53.1</v>
      </c>
      <c r="GJ69" s="293">
        <v>7.2</v>
      </c>
      <c r="GK69" s="293">
        <v>2</v>
      </c>
      <c r="GL69" s="293">
        <v>4.2</v>
      </c>
      <c r="GM69" s="293">
        <v>4</v>
      </c>
      <c r="GN69" s="293">
        <v>5</v>
      </c>
      <c r="GO69" s="293">
        <v>2</v>
      </c>
      <c r="GP69" s="293">
        <v>6</v>
      </c>
      <c r="GQ69" s="293">
        <v>0.2</v>
      </c>
      <c r="GR69" s="293">
        <v>1</v>
      </c>
      <c r="GS69" s="293">
        <v>0</v>
      </c>
      <c r="GT69" s="293">
        <v>12.6</v>
      </c>
      <c r="GU69" s="293">
        <v>0</v>
      </c>
      <c r="GV69" s="293">
        <v>2</v>
      </c>
      <c r="GW69" s="293">
        <v>0</v>
      </c>
      <c r="GX69" s="293">
        <v>1</v>
      </c>
      <c r="GY69" s="293">
        <v>3</v>
      </c>
      <c r="GZ69" s="293">
        <v>1</v>
      </c>
      <c r="HA69" s="293">
        <v>0</v>
      </c>
      <c r="HB69" s="293">
        <v>1</v>
      </c>
      <c r="HC69" s="293">
        <v>0</v>
      </c>
      <c r="HD69" s="293">
        <v>0</v>
      </c>
      <c r="HE69" s="293">
        <v>2</v>
      </c>
      <c r="HF69" s="293">
        <v>3</v>
      </c>
      <c r="HG69" s="293">
        <v>3</v>
      </c>
      <c r="HH69" s="293">
        <v>8</v>
      </c>
      <c r="HI69" s="293">
        <v>4</v>
      </c>
      <c r="HJ69" s="134">
        <v>1.1584308667765888</v>
      </c>
      <c r="HK69" s="134">
        <v>8.8813033119538467</v>
      </c>
      <c r="HL69" s="134">
        <v>26.481729614512815</v>
      </c>
      <c r="HM69" s="146">
        <v>101.114440594217</v>
      </c>
      <c r="HN69" s="146">
        <v>101.713038179238</v>
      </c>
      <c r="HO69" s="368">
        <v>0.161931399970558</v>
      </c>
      <c r="HP69" s="368">
        <v>4.1352217512664102E-2</v>
      </c>
      <c r="HQ69" s="368">
        <v>3.6544850498338901</v>
      </c>
      <c r="HR69" s="368">
        <v>1.59362549800797</v>
      </c>
      <c r="HS69" s="134">
        <v>82.059800664451799</v>
      </c>
      <c r="HT69" s="134">
        <v>86.454183266932304</v>
      </c>
      <c r="HU69" s="134">
        <v>4.4310319446489004</v>
      </c>
      <c r="HV69" s="134">
        <v>2.5948516489196698</v>
      </c>
      <c r="HW69" s="134">
        <v>5.1267155616876003</v>
      </c>
      <c r="HX69" s="134">
        <v>9.1695862134267596</v>
      </c>
      <c r="HY69" s="146">
        <v>109.44756892985158</v>
      </c>
      <c r="HZ69" s="146">
        <v>103.32716206781799</v>
      </c>
      <c r="IA69" s="386">
        <v>19</v>
      </c>
      <c r="IB69" s="386">
        <v>8</v>
      </c>
      <c r="IC69" s="369">
        <v>0.43718361711919007</v>
      </c>
      <c r="ID69" s="369">
        <v>0.11502516175413371</v>
      </c>
      <c r="IE69" s="369">
        <v>4.9222797927461137</v>
      </c>
      <c r="IF69" s="369">
        <v>1.9753086419753085</v>
      </c>
      <c r="IG69" s="146">
        <v>68.911917098445599</v>
      </c>
      <c r="IH69" s="146">
        <v>76.790123456790127</v>
      </c>
      <c r="II69" s="146">
        <v>8.8817303267372285</v>
      </c>
      <c r="IJ69" s="146">
        <v>5.8231488138030194</v>
      </c>
      <c r="IK69" s="146">
        <v>3.7016193450003629</v>
      </c>
      <c r="IL69" s="146">
        <v>7.7814600890067229</v>
      </c>
      <c r="IM69" s="148">
        <v>101.66695606989842</v>
      </c>
      <c r="IN69" s="137">
        <v>99.465962749159743</v>
      </c>
      <c r="IO69" s="369">
        <v>0.14492753623188401</v>
      </c>
      <c r="IP69" s="369">
        <v>3.28299409061064E-2</v>
      </c>
      <c r="IQ69" s="369">
        <v>1.4492753623188399</v>
      </c>
      <c r="IR69" s="369">
        <v>0.57471264367816099</v>
      </c>
      <c r="IS69" s="146">
        <v>76.086956521739097</v>
      </c>
      <c r="IT69" s="146">
        <v>93.103448275862107</v>
      </c>
      <c r="IU69" s="146">
        <v>10</v>
      </c>
      <c r="IV69" s="146">
        <v>5.7124097176625099</v>
      </c>
      <c r="IW69" s="146">
        <v>5.6298061916517703</v>
      </c>
      <c r="IX69" s="146">
        <v>6.9846092115445204</v>
      </c>
      <c r="IY69" s="341">
        <v>21</v>
      </c>
      <c r="IZ69" s="369">
        <v>0.53394355453852005</v>
      </c>
      <c r="JA69" s="369">
        <v>8.1712062256809297</v>
      </c>
      <c r="JB69" s="369">
        <v>78.988326848249002</v>
      </c>
      <c r="JC69" s="369">
        <v>6.5344520722095103</v>
      </c>
      <c r="JD69" s="146">
        <v>6.9349493419183803</v>
      </c>
    </row>
    <row r="70" spans="1:264" ht="18" customHeight="1">
      <c r="A70" s="280"/>
      <c r="B70" s="281" t="s">
        <v>87</v>
      </c>
      <c r="C70" s="281" t="s">
        <v>87</v>
      </c>
      <c r="D70" s="282" t="s">
        <v>1807</v>
      </c>
      <c r="E70" s="283" t="s">
        <v>1309</v>
      </c>
      <c r="F70" s="282" t="s">
        <v>126</v>
      </c>
      <c r="G70" s="283" t="s">
        <v>7</v>
      </c>
      <c r="H70" s="284" t="s">
        <v>87</v>
      </c>
      <c r="I70" s="284" t="s">
        <v>87</v>
      </c>
      <c r="J70" s="284" t="s">
        <v>87</v>
      </c>
      <c r="K70" s="284" t="s">
        <v>87</v>
      </c>
      <c r="L70" s="284" t="s">
        <v>87</v>
      </c>
      <c r="M70" s="285">
        <v>337582</v>
      </c>
      <c r="N70" s="284" t="s">
        <v>87</v>
      </c>
      <c r="O70" s="284" t="s">
        <v>87</v>
      </c>
      <c r="P70" s="284" t="s">
        <v>87</v>
      </c>
      <c r="Q70" s="284" t="s">
        <v>87</v>
      </c>
      <c r="R70" s="286">
        <v>98.246848035645399</v>
      </c>
      <c r="S70" s="286">
        <v>96.766095184906163</v>
      </c>
      <c r="T70" s="298" t="s">
        <v>88</v>
      </c>
      <c r="U70" s="298" t="s">
        <v>88</v>
      </c>
      <c r="V70" s="286">
        <v>13.102054563826204</v>
      </c>
      <c r="W70" s="286">
        <v>7.544627820815089</v>
      </c>
      <c r="X70" s="286">
        <v>20.646682384641295</v>
      </c>
      <c r="Y70" s="284" t="s">
        <v>87</v>
      </c>
      <c r="Z70" s="284" t="s">
        <v>87</v>
      </c>
      <c r="AA70" s="284" t="s">
        <v>87</v>
      </c>
      <c r="AB70" s="284" t="s">
        <v>87</v>
      </c>
      <c r="AC70" s="284" t="s">
        <v>87</v>
      </c>
      <c r="AD70" s="284" t="s">
        <v>87</v>
      </c>
      <c r="AE70" s="284" t="s">
        <v>87</v>
      </c>
      <c r="AF70" s="284" t="s">
        <v>87</v>
      </c>
      <c r="AG70" s="284" t="s">
        <v>87</v>
      </c>
      <c r="AH70" s="284" t="s">
        <v>87</v>
      </c>
      <c r="AI70" s="284" t="s">
        <v>87</v>
      </c>
      <c r="AJ70" s="284" t="s">
        <v>87</v>
      </c>
      <c r="AK70" s="284" t="s">
        <v>87</v>
      </c>
      <c r="AL70" s="284" t="s">
        <v>87</v>
      </c>
      <c r="AM70" s="284" t="s">
        <v>87</v>
      </c>
      <c r="AN70" s="284" t="s">
        <v>87</v>
      </c>
      <c r="AO70" s="284" t="s">
        <v>87</v>
      </c>
      <c r="AP70" s="284" t="s">
        <v>87</v>
      </c>
      <c r="AQ70" s="284" t="s">
        <v>87</v>
      </c>
      <c r="AR70" s="284" t="s">
        <v>87</v>
      </c>
      <c r="AS70" s="284" t="s">
        <v>87</v>
      </c>
      <c r="AT70" s="284" t="s">
        <v>87</v>
      </c>
      <c r="AU70" s="284" t="s">
        <v>87</v>
      </c>
      <c r="AV70" s="284" t="s">
        <v>87</v>
      </c>
      <c r="AW70" s="288" t="s">
        <v>87</v>
      </c>
      <c r="AX70" s="288" t="s">
        <v>87</v>
      </c>
      <c r="AY70" s="288" t="s">
        <v>87</v>
      </c>
      <c r="AZ70" s="288" t="s">
        <v>87</v>
      </c>
      <c r="BA70" s="288" t="s">
        <v>87</v>
      </c>
      <c r="BB70" s="287">
        <v>55</v>
      </c>
      <c r="BC70" s="287">
        <v>44</v>
      </c>
      <c r="BD70" s="289" t="s">
        <v>88</v>
      </c>
      <c r="BE70" s="289" t="s">
        <v>88</v>
      </c>
      <c r="BF70" s="289" t="s">
        <v>88</v>
      </c>
      <c r="BG70" s="287">
        <v>90</v>
      </c>
      <c r="BH70" s="286">
        <v>26.660189228098655</v>
      </c>
      <c r="BI70" s="287">
        <v>419</v>
      </c>
      <c r="BJ70" s="286">
        <v>124.11799207303707</v>
      </c>
      <c r="BK70" s="287">
        <v>25</v>
      </c>
      <c r="BL70" s="286">
        <v>7.4056081189162937</v>
      </c>
      <c r="BM70" s="287">
        <v>34</v>
      </c>
      <c r="BN70" s="290">
        <v>10.071627041726158</v>
      </c>
      <c r="BO70" s="291">
        <v>287</v>
      </c>
      <c r="BP70" s="290">
        <v>85.016381205159036</v>
      </c>
      <c r="BQ70" s="287">
        <v>0</v>
      </c>
      <c r="BR70" s="290">
        <v>0</v>
      </c>
      <c r="BS70" s="287">
        <v>0</v>
      </c>
      <c r="BT70" s="290">
        <v>0</v>
      </c>
      <c r="BU70" s="287">
        <v>0</v>
      </c>
      <c r="BV70" s="290">
        <v>0</v>
      </c>
      <c r="BW70" s="287">
        <v>89</v>
      </c>
      <c r="BX70" s="290">
        <v>26.363964903342001</v>
      </c>
      <c r="BY70" s="292">
        <v>0</v>
      </c>
      <c r="BZ70" s="293">
        <v>0</v>
      </c>
      <c r="CA70" s="287">
        <v>1513</v>
      </c>
      <c r="CB70" s="290">
        <v>448.18740335681406</v>
      </c>
      <c r="CC70" s="292">
        <v>1480</v>
      </c>
      <c r="CD70" s="293">
        <v>438.41200063984451</v>
      </c>
      <c r="CE70" s="287">
        <v>112</v>
      </c>
      <c r="CF70" s="290">
        <v>33.177124372744991</v>
      </c>
      <c r="CG70" s="287">
        <v>293</v>
      </c>
      <c r="CH70" s="290">
        <v>86.793727153698953</v>
      </c>
      <c r="CI70" s="287">
        <v>1182</v>
      </c>
      <c r="CJ70" s="290">
        <v>350.13715186236232</v>
      </c>
      <c r="CK70" s="287">
        <v>541</v>
      </c>
      <c r="CL70" s="290">
        <v>160.25735969334858</v>
      </c>
      <c r="CM70" s="287">
        <v>133</v>
      </c>
      <c r="CN70" s="294">
        <v>39.39783519263468</v>
      </c>
      <c r="CO70" s="287">
        <v>198</v>
      </c>
      <c r="CP70" s="290">
        <v>58.652416301817041</v>
      </c>
      <c r="CQ70" s="292">
        <v>0</v>
      </c>
      <c r="CR70" s="293">
        <v>0</v>
      </c>
      <c r="CS70" s="287">
        <v>2</v>
      </c>
      <c r="CT70" s="290">
        <v>0.59244864951330345</v>
      </c>
      <c r="CU70" s="287">
        <v>172</v>
      </c>
      <c r="CV70" s="290">
        <v>50.9505838581441</v>
      </c>
      <c r="CW70" s="287">
        <v>192</v>
      </c>
      <c r="CX70" s="290">
        <v>56.875070353277138</v>
      </c>
      <c r="CY70" s="287">
        <v>192</v>
      </c>
      <c r="CZ70" s="290">
        <v>56.875070353277138</v>
      </c>
      <c r="DA70" s="292">
        <v>0</v>
      </c>
      <c r="DB70" s="293">
        <v>0</v>
      </c>
      <c r="DC70" s="287">
        <v>20</v>
      </c>
      <c r="DD70" s="287">
        <v>11970</v>
      </c>
      <c r="DE70" s="287">
        <v>1206</v>
      </c>
      <c r="DF70" s="287">
        <v>19761</v>
      </c>
      <c r="DG70" s="287">
        <v>7838</v>
      </c>
      <c r="DH70" s="287">
        <v>263</v>
      </c>
      <c r="DI70" s="287">
        <v>2</v>
      </c>
      <c r="DJ70" s="287">
        <v>130</v>
      </c>
      <c r="DK70" s="287">
        <v>49</v>
      </c>
      <c r="DL70" s="287">
        <v>236</v>
      </c>
      <c r="DM70" s="287">
        <v>33</v>
      </c>
      <c r="DN70" s="287">
        <v>3419</v>
      </c>
      <c r="DO70" s="287">
        <v>52</v>
      </c>
      <c r="DP70" s="287">
        <v>429</v>
      </c>
      <c r="DQ70" s="287">
        <v>0</v>
      </c>
      <c r="DR70" s="287">
        <v>0</v>
      </c>
      <c r="DS70" s="287">
        <v>396</v>
      </c>
      <c r="DT70" s="287">
        <v>0</v>
      </c>
      <c r="DU70" s="287">
        <v>22893</v>
      </c>
      <c r="DV70" s="287">
        <v>11668</v>
      </c>
      <c r="DW70" s="287">
        <v>3934</v>
      </c>
      <c r="DX70" s="287">
        <v>1579</v>
      </c>
      <c r="DY70" s="287">
        <v>1532</v>
      </c>
      <c r="DZ70" s="287">
        <v>17755</v>
      </c>
      <c r="EA70" s="287">
        <v>28749</v>
      </c>
      <c r="EB70" s="290">
        <v>27.628787088246501</v>
      </c>
      <c r="EC70" s="287">
        <v>506</v>
      </c>
      <c r="ED70" s="287">
        <v>10134</v>
      </c>
      <c r="EE70" s="287">
        <v>2463</v>
      </c>
      <c r="EF70" s="290">
        <v>24.304322084073416</v>
      </c>
      <c r="EG70" s="287">
        <v>399</v>
      </c>
      <c r="EH70" s="287">
        <v>195</v>
      </c>
      <c r="EI70" s="287">
        <v>167</v>
      </c>
      <c r="EJ70" s="287">
        <v>217</v>
      </c>
      <c r="EK70" s="287">
        <v>742</v>
      </c>
      <c r="EL70" s="287">
        <v>11</v>
      </c>
      <c r="EM70" s="287">
        <v>63</v>
      </c>
      <c r="EN70" s="287">
        <v>33</v>
      </c>
      <c r="EO70" s="287">
        <v>36</v>
      </c>
      <c r="EP70" s="287">
        <v>268</v>
      </c>
      <c r="EQ70" s="287">
        <v>138</v>
      </c>
      <c r="ER70" s="287">
        <v>0</v>
      </c>
      <c r="ES70" s="287">
        <v>17</v>
      </c>
      <c r="ET70" s="287">
        <v>15</v>
      </c>
      <c r="EU70" s="287">
        <v>1</v>
      </c>
      <c r="EV70" s="287">
        <v>9453</v>
      </c>
      <c r="EW70" s="287">
        <v>18</v>
      </c>
      <c r="EX70" s="287">
        <v>147</v>
      </c>
      <c r="EY70" s="287">
        <v>2514</v>
      </c>
      <c r="EZ70" s="287">
        <v>46</v>
      </c>
      <c r="FA70" s="287">
        <v>35</v>
      </c>
      <c r="FB70" s="287">
        <v>3</v>
      </c>
      <c r="FC70" s="287">
        <v>52</v>
      </c>
      <c r="FD70" s="287">
        <v>22</v>
      </c>
      <c r="FE70" s="287">
        <v>6</v>
      </c>
      <c r="FF70" s="287">
        <v>57</v>
      </c>
      <c r="FG70" s="287">
        <v>624</v>
      </c>
      <c r="FH70" s="287">
        <v>1109</v>
      </c>
      <c r="FI70" s="287">
        <v>911</v>
      </c>
      <c r="FJ70" s="287">
        <v>4713</v>
      </c>
      <c r="FK70" s="291">
        <v>33</v>
      </c>
      <c r="FL70" s="290">
        <v>9.7754027169695075</v>
      </c>
      <c r="FM70" s="291">
        <v>13</v>
      </c>
      <c r="FN70" s="290">
        <v>3.8509162218364725</v>
      </c>
      <c r="FO70" s="297">
        <v>7</v>
      </c>
      <c r="FP70" s="293">
        <v>2.073570273296562</v>
      </c>
      <c r="FQ70" s="283">
        <v>3</v>
      </c>
      <c r="FR70" s="294">
        <v>0.88867297426995528</v>
      </c>
      <c r="FS70" s="283">
        <v>1</v>
      </c>
      <c r="FT70" s="294">
        <v>0.29622432475665172</v>
      </c>
      <c r="FU70" s="297">
        <v>21</v>
      </c>
      <c r="FV70" s="293">
        <v>6.2207108198896863</v>
      </c>
      <c r="FW70" s="295">
        <v>1</v>
      </c>
      <c r="FX70" s="295">
        <v>0</v>
      </c>
      <c r="FY70" s="295">
        <v>1</v>
      </c>
      <c r="FZ70" s="295">
        <v>0</v>
      </c>
      <c r="GA70" s="295">
        <v>0</v>
      </c>
      <c r="GB70" s="287">
        <v>22597</v>
      </c>
      <c r="GC70" s="287">
        <v>4990</v>
      </c>
      <c r="GD70" s="287">
        <v>11708</v>
      </c>
      <c r="GE70" s="287">
        <v>716</v>
      </c>
      <c r="GF70" s="287">
        <v>31</v>
      </c>
      <c r="GG70" s="290">
        <v>757.85</v>
      </c>
      <c r="GH70" s="290">
        <v>1370.6</v>
      </c>
      <c r="GI70" s="290">
        <v>77.900000000000006</v>
      </c>
      <c r="GJ70" s="290">
        <v>19.5</v>
      </c>
      <c r="GK70" s="290">
        <v>15.15</v>
      </c>
      <c r="GL70" s="290">
        <v>6</v>
      </c>
      <c r="GM70" s="290">
        <v>17</v>
      </c>
      <c r="GN70" s="290">
        <v>17</v>
      </c>
      <c r="GO70" s="290">
        <v>8.6999999999999993</v>
      </c>
      <c r="GP70" s="290">
        <v>16.899999999999999</v>
      </c>
      <c r="GQ70" s="290">
        <v>5.09</v>
      </c>
      <c r="GR70" s="290">
        <v>5</v>
      </c>
      <c r="GS70" s="290">
        <v>3</v>
      </c>
      <c r="GT70" s="290">
        <v>77.09</v>
      </c>
      <c r="GU70" s="290">
        <v>3</v>
      </c>
      <c r="GV70" s="290">
        <v>2</v>
      </c>
      <c r="GW70" s="290">
        <v>1</v>
      </c>
      <c r="GX70" s="290">
        <v>1</v>
      </c>
      <c r="GY70" s="290">
        <v>7</v>
      </c>
      <c r="GZ70" s="290">
        <v>3</v>
      </c>
      <c r="HA70" s="290">
        <v>4</v>
      </c>
      <c r="HB70" s="290">
        <v>1</v>
      </c>
      <c r="HC70" s="290">
        <v>1</v>
      </c>
      <c r="HD70" s="290">
        <v>1</v>
      </c>
      <c r="HE70" s="290">
        <v>3</v>
      </c>
      <c r="HF70" s="290">
        <v>8</v>
      </c>
      <c r="HG70" s="290">
        <v>10</v>
      </c>
      <c r="HH70" s="290">
        <v>24</v>
      </c>
      <c r="HI70" s="290">
        <v>5</v>
      </c>
      <c r="HJ70" s="134">
        <v>0.59244864951330345</v>
      </c>
      <c r="HK70" s="134">
        <v>10.960300015996113</v>
      </c>
      <c r="HL70" s="134">
        <v>21.831732734565232</v>
      </c>
      <c r="HM70" s="146">
        <v>95.171981786370594</v>
      </c>
      <c r="HN70" s="146">
        <v>87.418022389439102</v>
      </c>
      <c r="HO70" s="368">
        <v>0.17186673717609699</v>
      </c>
      <c r="HP70" s="368">
        <v>3.0324471848782002E-2</v>
      </c>
      <c r="HQ70" s="368">
        <v>4.0880503144654101</v>
      </c>
      <c r="HR70" s="368">
        <v>1.7441860465116299</v>
      </c>
      <c r="HS70" s="134">
        <v>86.163522012578596</v>
      </c>
      <c r="HT70" s="134">
        <v>90.116279069767401</v>
      </c>
      <c r="HU70" s="134">
        <v>4.2041248016922301</v>
      </c>
      <c r="HV70" s="134">
        <v>1.7386030526634999</v>
      </c>
      <c r="HW70" s="134">
        <v>4.5797793535952103</v>
      </c>
      <c r="HX70" s="134">
        <v>7.9658218067780702</v>
      </c>
      <c r="HY70" s="146">
        <v>104.26299764051168</v>
      </c>
      <c r="HZ70" s="146">
        <v>103.621089196751</v>
      </c>
      <c r="IA70" s="386">
        <v>31</v>
      </c>
      <c r="IB70" s="386">
        <v>14</v>
      </c>
      <c r="IC70" s="369">
        <v>0.43490460157126826</v>
      </c>
      <c r="ID70" s="369">
        <v>0.14144271570014144</v>
      </c>
      <c r="IE70" s="369">
        <v>4.7040971168437027</v>
      </c>
      <c r="IF70" s="369">
        <v>2.1638330757341575</v>
      </c>
      <c r="IG70" s="146">
        <v>70.713201820940824</v>
      </c>
      <c r="IH70" s="146">
        <v>70.015455950540968</v>
      </c>
      <c r="II70" s="146">
        <v>9.2452300785634112</v>
      </c>
      <c r="IJ70" s="146">
        <v>6.5366740755708221</v>
      </c>
      <c r="IK70" s="146">
        <v>4.2000489046790266</v>
      </c>
      <c r="IL70" s="146">
        <v>8.4354689654127597</v>
      </c>
      <c r="IM70" s="148">
        <v>109.91763594496116</v>
      </c>
      <c r="IN70" s="137">
        <v>120.68540716661815</v>
      </c>
      <c r="IO70" s="369">
        <v>0.30640668523676901</v>
      </c>
      <c r="IP70" s="369">
        <v>5.2840158520475598E-2</v>
      </c>
      <c r="IQ70" s="369">
        <v>3.03867403314917</v>
      </c>
      <c r="IR70" s="369">
        <v>0.88105726872246704</v>
      </c>
      <c r="IS70" s="146">
        <v>79.558011049723802</v>
      </c>
      <c r="IT70" s="146">
        <v>90.308370044052893</v>
      </c>
      <c r="IU70" s="146">
        <v>10.08356545961</v>
      </c>
      <c r="IV70" s="146">
        <v>5.9973579920739803</v>
      </c>
      <c r="IW70" s="146">
        <v>6.0285679404224197</v>
      </c>
      <c r="IX70" s="146">
        <v>7.0842841738345399</v>
      </c>
      <c r="IY70" s="341">
        <v>22</v>
      </c>
      <c r="IZ70" s="369">
        <v>0.32767351802204298</v>
      </c>
      <c r="JA70" s="369">
        <v>6.5868263473053901</v>
      </c>
      <c r="JB70" s="369">
        <v>83.532934131736496</v>
      </c>
      <c r="JC70" s="369">
        <v>4.9746797736073898</v>
      </c>
      <c r="JD70" s="146">
        <v>9.4489978335631104</v>
      </c>
    </row>
    <row r="71" spans="1:264" ht="18" customHeight="1">
      <c r="A71" s="280"/>
      <c r="B71" s="281" t="s">
        <v>87</v>
      </c>
      <c r="C71" s="281" t="s">
        <v>87</v>
      </c>
      <c r="D71" s="282" t="s">
        <v>1808</v>
      </c>
      <c r="E71" s="283" t="s">
        <v>1310</v>
      </c>
      <c r="F71" s="282" t="s">
        <v>126</v>
      </c>
      <c r="G71" s="283" t="s">
        <v>7</v>
      </c>
      <c r="H71" s="284" t="s">
        <v>87</v>
      </c>
      <c r="I71" s="284" t="s">
        <v>87</v>
      </c>
      <c r="J71" s="284" t="s">
        <v>87</v>
      </c>
      <c r="K71" s="284" t="s">
        <v>87</v>
      </c>
      <c r="L71" s="284" t="s">
        <v>87</v>
      </c>
      <c r="M71" s="285">
        <v>465650</v>
      </c>
      <c r="N71" s="284" t="s">
        <v>87</v>
      </c>
      <c r="O71" s="284" t="s">
        <v>87</v>
      </c>
      <c r="P71" s="284" t="s">
        <v>87</v>
      </c>
      <c r="Q71" s="284" t="s">
        <v>87</v>
      </c>
      <c r="R71" s="286">
        <v>100.02662901003465</v>
      </c>
      <c r="S71" s="286">
        <v>102.16831783749858</v>
      </c>
      <c r="T71" s="292">
        <v>1.0795188917113592</v>
      </c>
      <c r="U71" s="292">
        <v>55.264682519554299</v>
      </c>
      <c r="V71" s="286">
        <v>10.524100189433803</v>
      </c>
      <c r="W71" s="286">
        <v>6.9248579246474424</v>
      </c>
      <c r="X71" s="286">
        <v>17.448958114081243</v>
      </c>
      <c r="Y71" s="284" t="s">
        <v>87</v>
      </c>
      <c r="Z71" s="284" t="s">
        <v>87</v>
      </c>
      <c r="AA71" s="284" t="s">
        <v>87</v>
      </c>
      <c r="AB71" s="284" t="s">
        <v>87</v>
      </c>
      <c r="AC71" s="284" t="s">
        <v>87</v>
      </c>
      <c r="AD71" s="284" t="s">
        <v>87</v>
      </c>
      <c r="AE71" s="284" t="s">
        <v>87</v>
      </c>
      <c r="AF71" s="284" t="s">
        <v>87</v>
      </c>
      <c r="AG71" s="284" t="s">
        <v>87</v>
      </c>
      <c r="AH71" s="284" t="s">
        <v>87</v>
      </c>
      <c r="AI71" s="284" t="s">
        <v>87</v>
      </c>
      <c r="AJ71" s="284" t="s">
        <v>87</v>
      </c>
      <c r="AK71" s="284" t="s">
        <v>87</v>
      </c>
      <c r="AL71" s="284" t="s">
        <v>87</v>
      </c>
      <c r="AM71" s="284" t="s">
        <v>87</v>
      </c>
      <c r="AN71" s="284" t="s">
        <v>87</v>
      </c>
      <c r="AO71" s="284" t="s">
        <v>87</v>
      </c>
      <c r="AP71" s="284" t="s">
        <v>87</v>
      </c>
      <c r="AQ71" s="284" t="s">
        <v>87</v>
      </c>
      <c r="AR71" s="284" t="s">
        <v>87</v>
      </c>
      <c r="AS71" s="284" t="s">
        <v>87</v>
      </c>
      <c r="AT71" s="284" t="s">
        <v>87</v>
      </c>
      <c r="AU71" s="284" t="s">
        <v>87</v>
      </c>
      <c r="AV71" s="284" t="s">
        <v>87</v>
      </c>
      <c r="AW71" s="288" t="s">
        <v>87</v>
      </c>
      <c r="AX71" s="288" t="s">
        <v>87</v>
      </c>
      <c r="AY71" s="288" t="s">
        <v>87</v>
      </c>
      <c r="AZ71" s="288" t="s">
        <v>87</v>
      </c>
      <c r="BA71" s="288" t="s">
        <v>87</v>
      </c>
      <c r="BB71" s="287">
        <v>67</v>
      </c>
      <c r="BC71" s="287">
        <v>60</v>
      </c>
      <c r="BD71" s="289" t="s">
        <v>88</v>
      </c>
      <c r="BE71" s="289" t="s">
        <v>88</v>
      </c>
      <c r="BF71" s="289" t="s">
        <v>88</v>
      </c>
      <c r="BG71" s="287">
        <v>50</v>
      </c>
      <c r="BH71" s="286">
        <v>10.737678513905292</v>
      </c>
      <c r="BI71" s="287">
        <v>450</v>
      </c>
      <c r="BJ71" s="286">
        <v>96.639106625147647</v>
      </c>
      <c r="BK71" s="287">
        <v>0</v>
      </c>
      <c r="BL71" s="286">
        <v>0</v>
      </c>
      <c r="BM71" s="287">
        <v>0</v>
      </c>
      <c r="BN71" s="290">
        <v>0</v>
      </c>
      <c r="BO71" s="291">
        <v>97</v>
      </c>
      <c r="BP71" s="290">
        <v>20.831096316976268</v>
      </c>
      <c r="BQ71" s="287">
        <v>0</v>
      </c>
      <c r="BR71" s="290">
        <v>0</v>
      </c>
      <c r="BS71" s="287">
        <v>10</v>
      </c>
      <c r="BT71" s="290">
        <v>2.1475357027810591</v>
      </c>
      <c r="BU71" s="287">
        <v>0</v>
      </c>
      <c r="BV71" s="290">
        <v>0</v>
      </c>
      <c r="BW71" s="287">
        <v>25</v>
      </c>
      <c r="BX71" s="290">
        <v>5.3688392569526462</v>
      </c>
      <c r="BY71" s="292">
        <v>0</v>
      </c>
      <c r="BZ71" s="293">
        <v>0</v>
      </c>
      <c r="CA71" s="287">
        <v>530</v>
      </c>
      <c r="CB71" s="290">
        <v>113.81939224739612</v>
      </c>
      <c r="CC71" s="287">
        <v>474</v>
      </c>
      <c r="CD71" s="290">
        <v>101.79319231182218</v>
      </c>
      <c r="CE71" s="287">
        <v>33</v>
      </c>
      <c r="CF71" s="290">
        <v>7.0868678191774945</v>
      </c>
      <c r="CG71" s="287">
        <v>680</v>
      </c>
      <c r="CH71" s="290">
        <v>146.03242778911198</v>
      </c>
      <c r="CI71" s="287">
        <v>1243</v>
      </c>
      <c r="CJ71" s="290">
        <v>266.9386878556856</v>
      </c>
      <c r="CK71" s="287">
        <v>331</v>
      </c>
      <c r="CL71" s="290">
        <v>71.083431762053053</v>
      </c>
      <c r="CM71" s="287">
        <v>515</v>
      </c>
      <c r="CN71" s="294">
        <v>110.59808869322453</v>
      </c>
      <c r="CO71" s="287">
        <v>157</v>
      </c>
      <c r="CP71" s="290">
        <v>33.716310533662622</v>
      </c>
      <c r="CQ71" s="287">
        <v>0</v>
      </c>
      <c r="CR71" s="290">
        <v>0</v>
      </c>
      <c r="CS71" s="287">
        <v>69</v>
      </c>
      <c r="CT71" s="290">
        <v>14.817996349189306</v>
      </c>
      <c r="CU71" s="287">
        <v>54</v>
      </c>
      <c r="CV71" s="290">
        <v>11.596692795017717</v>
      </c>
      <c r="CW71" s="287">
        <v>612</v>
      </c>
      <c r="CX71" s="290">
        <v>131.4291850102008</v>
      </c>
      <c r="CY71" s="287">
        <v>597</v>
      </c>
      <c r="CZ71" s="290">
        <v>128.20788145602921</v>
      </c>
      <c r="DA71" s="292">
        <v>15</v>
      </c>
      <c r="DB71" s="293">
        <v>3.2213035541715884</v>
      </c>
      <c r="DC71" s="287">
        <v>0</v>
      </c>
      <c r="DD71" s="287">
        <v>0</v>
      </c>
      <c r="DE71" s="287">
        <v>38</v>
      </c>
      <c r="DF71" s="287">
        <v>0</v>
      </c>
      <c r="DG71" s="287">
        <v>0</v>
      </c>
      <c r="DH71" s="287">
        <v>150</v>
      </c>
      <c r="DI71" s="287">
        <v>60</v>
      </c>
      <c r="DJ71" s="287">
        <v>48</v>
      </c>
      <c r="DK71" s="287">
        <v>17</v>
      </c>
      <c r="DL71" s="287">
        <v>0</v>
      </c>
      <c r="DM71" s="287">
        <v>0</v>
      </c>
      <c r="DN71" s="287">
        <v>669</v>
      </c>
      <c r="DO71" s="287">
        <v>0</v>
      </c>
      <c r="DP71" s="287">
        <v>47</v>
      </c>
      <c r="DQ71" s="287">
        <v>4</v>
      </c>
      <c r="DR71" s="287">
        <v>0</v>
      </c>
      <c r="DS71" s="287">
        <v>0</v>
      </c>
      <c r="DT71" s="287">
        <v>2356</v>
      </c>
      <c r="DU71" s="287">
        <v>0</v>
      </c>
      <c r="DV71" s="287">
        <v>1983</v>
      </c>
      <c r="DW71" s="287">
        <v>0</v>
      </c>
      <c r="DX71" s="287">
        <v>290</v>
      </c>
      <c r="DY71" s="287">
        <v>255</v>
      </c>
      <c r="DZ71" s="287">
        <v>4996</v>
      </c>
      <c r="EA71" s="287">
        <v>8987</v>
      </c>
      <c r="EB71" s="290">
        <v>19.4614443084455</v>
      </c>
      <c r="EC71" s="287">
        <v>156</v>
      </c>
      <c r="ED71" s="287">
        <v>3003</v>
      </c>
      <c r="EE71" s="287">
        <v>664</v>
      </c>
      <c r="EF71" s="290">
        <v>22.111222111222112</v>
      </c>
      <c r="EG71" s="287">
        <v>143</v>
      </c>
      <c r="EH71" s="287">
        <v>92</v>
      </c>
      <c r="EI71" s="287">
        <v>25</v>
      </c>
      <c r="EJ71" s="287">
        <v>11</v>
      </c>
      <c r="EK71" s="287">
        <v>223</v>
      </c>
      <c r="EL71" s="287">
        <v>12</v>
      </c>
      <c r="EM71" s="287">
        <v>10</v>
      </c>
      <c r="EN71" s="287">
        <v>16</v>
      </c>
      <c r="EO71" s="287">
        <v>15</v>
      </c>
      <c r="EP71" s="287">
        <v>31</v>
      </c>
      <c r="EQ71" s="287">
        <v>12</v>
      </c>
      <c r="ER71" s="287">
        <v>0</v>
      </c>
      <c r="ES71" s="287">
        <v>0</v>
      </c>
      <c r="ET71" s="287">
        <v>0</v>
      </c>
      <c r="EU71" s="287">
        <v>0</v>
      </c>
      <c r="EV71" s="287">
        <v>1876</v>
      </c>
      <c r="EW71" s="287">
        <v>92</v>
      </c>
      <c r="EX71" s="287">
        <v>5</v>
      </c>
      <c r="EY71" s="287">
        <v>564</v>
      </c>
      <c r="EZ71" s="287">
        <v>0</v>
      </c>
      <c r="FA71" s="287">
        <v>12</v>
      </c>
      <c r="FB71" s="287">
        <v>0</v>
      </c>
      <c r="FC71" s="287">
        <v>0</v>
      </c>
      <c r="FD71" s="287">
        <v>9</v>
      </c>
      <c r="FE71" s="287">
        <v>2</v>
      </c>
      <c r="FF71" s="287">
        <v>12</v>
      </c>
      <c r="FG71" s="287">
        <v>151</v>
      </c>
      <c r="FH71" s="287">
        <v>168</v>
      </c>
      <c r="FI71" s="287">
        <v>299</v>
      </c>
      <c r="FJ71" s="287">
        <v>1550</v>
      </c>
      <c r="FK71" s="291">
        <v>7</v>
      </c>
      <c r="FL71" s="290">
        <v>1.5032749919467412</v>
      </c>
      <c r="FM71" s="291">
        <v>2</v>
      </c>
      <c r="FN71" s="290">
        <v>0.42950714055621175</v>
      </c>
      <c r="FO71" s="291">
        <v>0</v>
      </c>
      <c r="FP71" s="290">
        <v>0</v>
      </c>
      <c r="FQ71" s="283">
        <v>1</v>
      </c>
      <c r="FR71" s="294">
        <v>0.21475357027810588</v>
      </c>
      <c r="FS71" s="283">
        <v>0</v>
      </c>
      <c r="FT71" s="294">
        <v>0</v>
      </c>
      <c r="FU71" s="291">
        <v>20</v>
      </c>
      <c r="FV71" s="290">
        <v>4.2950714055621182</v>
      </c>
      <c r="FW71" s="295">
        <v>0</v>
      </c>
      <c r="FX71" s="295">
        <v>0</v>
      </c>
      <c r="FY71" s="295">
        <v>0</v>
      </c>
      <c r="FZ71" s="295">
        <v>0</v>
      </c>
      <c r="GA71" s="295">
        <v>0</v>
      </c>
      <c r="GB71" s="287">
        <v>6904</v>
      </c>
      <c r="GC71" s="287">
        <v>0</v>
      </c>
      <c r="GD71" s="287">
        <v>2277</v>
      </c>
      <c r="GE71" s="287">
        <v>0</v>
      </c>
      <c r="GF71" s="287">
        <v>29</v>
      </c>
      <c r="GG71" s="290">
        <v>118.94</v>
      </c>
      <c r="GH71" s="290">
        <v>426.08</v>
      </c>
      <c r="GI71" s="290">
        <v>23</v>
      </c>
      <c r="GJ71" s="290">
        <v>2.08</v>
      </c>
      <c r="GK71" s="290">
        <v>1.18</v>
      </c>
      <c r="GL71" s="290">
        <v>1</v>
      </c>
      <c r="GM71" s="290">
        <v>5.32</v>
      </c>
      <c r="GN71" s="290">
        <v>1</v>
      </c>
      <c r="GO71" s="290">
        <v>2</v>
      </c>
      <c r="GP71" s="290">
        <v>5.32</v>
      </c>
      <c r="GQ71" s="290">
        <v>1.08</v>
      </c>
      <c r="GR71" s="290">
        <v>0</v>
      </c>
      <c r="GS71" s="290">
        <v>0</v>
      </c>
      <c r="GT71" s="290">
        <v>10.18</v>
      </c>
      <c r="GU71" s="290">
        <v>0</v>
      </c>
      <c r="GV71" s="290">
        <v>1</v>
      </c>
      <c r="GW71" s="290">
        <v>0</v>
      </c>
      <c r="GX71" s="290">
        <v>1</v>
      </c>
      <c r="GY71" s="290">
        <v>2</v>
      </c>
      <c r="GZ71" s="290">
        <v>1</v>
      </c>
      <c r="HA71" s="290">
        <v>0</v>
      </c>
      <c r="HB71" s="290">
        <v>0</v>
      </c>
      <c r="HC71" s="290">
        <v>0</v>
      </c>
      <c r="HD71" s="290">
        <v>0</v>
      </c>
      <c r="HE71" s="290">
        <v>0</v>
      </c>
      <c r="HF71" s="290">
        <v>1</v>
      </c>
      <c r="HG71" s="290">
        <v>2</v>
      </c>
      <c r="HH71" s="290">
        <v>3</v>
      </c>
      <c r="HI71" s="290">
        <v>0.31</v>
      </c>
      <c r="HJ71" s="134">
        <v>1.5032749919467412</v>
      </c>
      <c r="HK71" s="134">
        <v>6.6573606786212816</v>
      </c>
      <c r="HL71" s="134">
        <v>19.327821325029529</v>
      </c>
      <c r="HM71" s="146">
        <v>97.254456838666599</v>
      </c>
      <c r="HN71" s="146">
        <v>92.967915946484695</v>
      </c>
      <c r="HO71" s="368">
        <v>7.8663923514462095E-2</v>
      </c>
      <c r="HP71" s="368">
        <v>4.2720437457279603E-2</v>
      </c>
      <c r="HQ71" s="368">
        <v>2.88248337028825</v>
      </c>
      <c r="HR71" s="368">
        <v>2.6881720430107499</v>
      </c>
      <c r="HS71" s="134">
        <v>83.370288248337005</v>
      </c>
      <c r="HT71" s="134">
        <v>88.440860215053803</v>
      </c>
      <c r="HU71" s="134">
        <v>2.7290330388478798</v>
      </c>
      <c r="HV71" s="134">
        <v>1.5892002734107999</v>
      </c>
      <c r="HW71" s="134">
        <v>6.1921593506742001</v>
      </c>
      <c r="HX71" s="134">
        <v>11.512089128496299</v>
      </c>
      <c r="HY71" s="146">
        <v>104.95102725406318</v>
      </c>
      <c r="HZ71" s="146">
        <v>105.388855669783</v>
      </c>
      <c r="IA71" s="386">
        <v>40</v>
      </c>
      <c r="IB71" s="386">
        <v>19</v>
      </c>
      <c r="IC71" s="369">
        <v>0.41433602651750567</v>
      </c>
      <c r="ID71" s="369">
        <v>0.13473266203375406</v>
      </c>
      <c r="IE71" s="369">
        <v>4.7789725209080052</v>
      </c>
      <c r="IF71" s="369">
        <v>2.3370233702337022</v>
      </c>
      <c r="IG71" s="146">
        <v>79.091995221027474</v>
      </c>
      <c r="IH71" s="146">
        <v>81.91881918819189</v>
      </c>
      <c r="II71" s="146">
        <v>8.6699813548788072</v>
      </c>
      <c r="IJ71" s="146">
        <v>5.7651396964969504</v>
      </c>
      <c r="IK71" s="146">
        <v>4.212360150247223</v>
      </c>
      <c r="IL71" s="146">
        <v>8.3112117826724194</v>
      </c>
      <c r="IM71" s="148">
        <v>106.61667344910826</v>
      </c>
      <c r="IN71" s="137">
        <v>112.14604075242596</v>
      </c>
      <c r="IO71" s="369">
        <v>0.25080616266571099</v>
      </c>
      <c r="IP71" s="369">
        <v>8.0437580437580397E-2</v>
      </c>
      <c r="IQ71" s="369">
        <v>2.5408348457350298</v>
      </c>
      <c r="IR71" s="369">
        <v>1.2254901960784299</v>
      </c>
      <c r="IS71" s="146">
        <v>84.573502722322999</v>
      </c>
      <c r="IT71" s="146">
        <v>92.401960784313701</v>
      </c>
      <c r="IU71" s="146">
        <v>9.8710139734862103</v>
      </c>
      <c r="IV71" s="146">
        <v>6.5637065637065604</v>
      </c>
      <c r="IW71" s="146">
        <v>7.2734543709509696</v>
      </c>
      <c r="IX71" s="146">
        <v>8.4077928174634202</v>
      </c>
      <c r="IY71" s="341">
        <v>23</v>
      </c>
      <c r="IZ71" s="369">
        <v>0.26608051827857498</v>
      </c>
      <c r="JA71" s="369">
        <v>5.1685393258427004</v>
      </c>
      <c r="JB71" s="369">
        <v>93.258426966292106</v>
      </c>
      <c r="JC71" s="369">
        <v>5.1480795927811203</v>
      </c>
      <c r="JD71" s="146">
        <v>8.1226234280033207</v>
      </c>
    </row>
    <row r="72" spans="1:264" ht="18" customHeight="1">
      <c r="A72" s="280"/>
      <c r="B72" s="281" t="s">
        <v>87</v>
      </c>
      <c r="C72" s="281" t="s">
        <v>87</v>
      </c>
      <c r="D72" s="282" t="s">
        <v>1809</v>
      </c>
      <c r="E72" s="283" t="s">
        <v>1311</v>
      </c>
      <c r="F72" s="282" t="s">
        <v>126</v>
      </c>
      <c r="G72" s="283" t="s">
        <v>7</v>
      </c>
      <c r="H72" s="284" t="s">
        <v>87</v>
      </c>
      <c r="I72" s="284" t="s">
        <v>87</v>
      </c>
      <c r="J72" s="284" t="s">
        <v>87</v>
      </c>
      <c r="K72" s="284" t="s">
        <v>87</v>
      </c>
      <c r="L72" s="284" t="s">
        <v>87</v>
      </c>
      <c r="M72" s="285">
        <v>264113</v>
      </c>
      <c r="N72" s="284" t="s">
        <v>87</v>
      </c>
      <c r="O72" s="284" t="s">
        <v>87</v>
      </c>
      <c r="P72" s="284" t="s">
        <v>87</v>
      </c>
      <c r="Q72" s="284" t="s">
        <v>87</v>
      </c>
      <c r="R72" s="286">
        <v>106.4929866649419</v>
      </c>
      <c r="S72" s="286">
        <v>100.7553922077816</v>
      </c>
      <c r="T72" s="292">
        <v>162.12195828820859</v>
      </c>
      <c r="U72" s="287">
        <v>12.430503748316141</v>
      </c>
      <c r="V72" s="286">
        <v>13.066354866997953</v>
      </c>
      <c r="W72" s="286">
        <v>6.6062554808535516</v>
      </c>
      <c r="X72" s="286">
        <v>19.672610347851503</v>
      </c>
      <c r="Y72" s="284" t="s">
        <v>87</v>
      </c>
      <c r="Z72" s="284" t="s">
        <v>87</v>
      </c>
      <c r="AA72" s="284" t="s">
        <v>87</v>
      </c>
      <c r="AB72" s="284" t="s">
        <v>87</v>
      </c>
      <c r="AC72" s="284" t="s">
        <v>87</v>
      </c>
      <c r="AD72" s="284" t="s">
        <v>87</v>
      </c>
      <c r="AE72" s="284" t="s">
        <v>87</v>
      </c>
      <c r="AF72" s="284" t="s">
        <v>87</v>
      </c>
      <c r="AG72" s="284" t="s">
        <v>87</v>
      </c>
      <c r="AH72" s="284" t="s">
        <v>87</v>
      </c>
      <c r="AI72" s="284" t="s">
        <v>87</v>
      </c>
      <c r="AJ72" s="284" t="s">
        <v>87</v>
      </c>
      <c r="AK72" s="284" t="s">
        <v>87</v>
      </c>
      <c r="AL72" s="284" t="s">
        <v>87</v>
      </c>
      <c r="AM72" s="284" t="s">
        <v>87</v>
      </c>
      <c r="AN72" s="284" t="s">
        <v>87</v>
      </c>
      <c r="AO72" s="284" t="s">
        <v>87</v>
      </c>
      <c r="AP72" s="284" t="s">
        <v>87</v>
      </c>
      <c r="AQ72" s="284" t="s">
        <v>87</v>
      </c>
      <c r="AR72" s="284" t="s">
        <v>87</v>
      </c>
      <c r="AS72" s="284" t="s">
        <v>87</v>
      </c>
      <c r="AT72" s="284" t="s">
        <v>87</v>
      </c>
      <c r="AU72" s="284" t="s">
        <v>87</v>
      </c>
      <c r="AV72" s="284" t="s">
        <v>87</v>
      </c>
      <c r="AW72" s="288" t="s">
        <v>87</v>
      </c>
      <c r="AX72" s="288" t="s">
        <v>87</v>
      </c>
      <c r="AY72" s="288" t="s">
        <v>87</v>
      </c>
      <c r="AZ72" s="288" t="s">
        <v>87</v>
      </c>
      <c r="BA72" s="288" t="s">
        <v>87</v>
      </c>
      <c r="BB72" s="287">
        <v>45</v>
      </c>
      <c r="BC72" s="287">
        <v>30</v>
      </c>
      <c r="BD72" s="289" t="s">
        <v>88</v>
      </c>
      <c r="BE72" s="289" t="s">
        <v>88</v>
      </c>
      <c r="BF72" s="289" t="s">
        <v>88</v>
      </c>
      <c r="BG72" s="287">
        <v>0</v>
      </c>
      <c r="BH72" s="286">
        <v>0</v>
      </c>
      <c r="BI72" s="287">
        <v>52</v>
      </c>
      <c r="BJ72" s="286">
        <v>19.688542404198202</v>
      </c>
      <c r="BK72" s="287">
        <v>0</v>
      </c>
      <c r="BL72" s="286">
        <v>0</v>
      </c>
      <c r="BM72" s="287">
        <v>0</v>
      </c>
      <c r="BN72" s="290">
        <v>0</v>
      </c>
      <c r="BO72" s="291">
        <v>45</v>
      </c>
      <c r="BP72" s="290">
        <v>17.038161695940751</v>
      </c>
      <c r="BQ72" s="287">
        <v>0</v>
      </c>
      <c r="BR72" s="290">
        <v>0</v>
      </c>
      <c r="BS72" s="287">
        <v>20</v>
      </c>
      <c r="BT72" s="290">
        <v>7.5725163093070016</v>
      </c>
      <c r="BU72" s="287">
        <v>0</v>
      </c>
      <c r="BV72" s="290">
        <v>0</v>
      </c>
      <c r="BW72" s="287">
        <v>0</v>
      </c>
      <c r="BX72" s="290">
        <v>0</v>
      </c>
      <c r="BY72" s="292">
        <v>0</v>
      </c>
      <c r="BZ72" s="293">
        <v>0</v>
      </c>
      <c r="CA72" s="287">
        <v>0</v>
      </c>
      <c r="CB72" s="290">
        <v>0</v>
      </c>
      <c r="CC72" s="287">
        <v>0</v>
      </c>
      <c r="CD72" s="290">
        <v>0</v>
      </c>
      <c r="CE72" s="287">
        <v>0</v>
      </c>
      <c r="CF72" s="290">
        <v>0</v>
      </c>
      <c r="CG72" s="287">
        <v>352</v>
      </c>
      <c r="CH72" s="290">
        <v>133.27628704380322</v>
      </c>
      <c r="CI72" s="287">
        <v>702</v>
      </c>
      <c r="CJ72" s="290">
        <v>265.79532245667576</v>
      </c>
      <c r="CK72" s="287">
        <v>184</v>
      </c>
      <c r="CL72" s="290">
        <v>69.66715004562441</v>
      </c>
      <c r="CM72" s="287">
        <v>10</v>
      </c>
      <c r="CN72" s="294">
        <v>3.7862581546535008</v>
      </c>
      <c r="CO72" s="287">
        <v>23</v>
      </c>
      <c r="CP72" s="290">
        <v>8.7083937557030513</v>
      </c>
      <c r="CQ72" s="292">
        <v>0</v>
      </c>
      <c r="CR72" s="293">
        <v>0</v>
      </c>
      <c r="CS72" s="287">
        <v>2</v>
      </c>
      <c r="CT72" s="290">
        <v>0.75725163093070014</v>
      </c>
      <c r="CU72" s="287">
        <v>0</v>
      </c>
      <c r="CV72" s="290">
        <v>0</v>
      </c>
      <c r="CW72" s="287">
        <v>0</v>
      </c>
      <c r="CX72" s="290">
        <v>0</v>
      </c>
      <c r="CY72" s="287">
        <v>0</v>
      </c>
      <c r="CZ72" s="290">
        <v>0</v>
      </c>
      <c r="DA72" s="287">
        <v>0</v>
      </c>
      <c r="DB72" s="290">
        <v>0</v>
      </c>
      <c r="DC72" s="287">
        <v>0</v>
      </c>
      <c r="DD72" s="287">
        <v>0</v>
      </c>
      <c r="DE72" s="287">
        <v>0</v>
      </c>
      <c r="DF72" s="287">
        <v>0</v>
      </c>
      <c r="DG72" s="287">
        <v>0</v>
      </c>
      <c r="DH72" s="287">
        <v>0</v>
      </c>
      <c r="DI72" s="287">
        <v>0</v>
      </c>
      <c r="DJ72" s="287">
        <v>0</v>
      </c>
      <c r="DK72" s="287">
        <v>0</v>
      </c>
      <c r="DL72" s="287">
        <v>0</v>
      </c>
      <c r="DM72" s="287">
        <v>0</v>
      </c>
      <c r="DN72" s="287">
        <v>0</v>
      </c>
      <c r="DO72" s="287">
        <v>0</v>
      </c>
      <c r="DP72" s="287">
        <v>0</v>
      </c>
      <c r="DQ72" s="287">
        <v>0</v>
      </c>
      <c r="DR72" s="287">
        <v>0</v>
      </c>
      <c r="DS72" s="287">
        <v>0</v>
      </c>
      <c r="DT72" s="287">
        <v>0</v>
      </c>
      <c r="DU72" s="287">
        <v>0</v>
      </c>
      <c r="DV72" s="287">
        <v>0</v>
      </c>
      <c r="DW72" s="287">
        <v>0</v>
      </c>
      <c r="DX72" s="287">
        <v>0</v>
      </c>
      <c r="DY72" s="287">
        <v>0</v>
      </c>
      <c r="DZ72" s="287">
        <v>0</v>
      </c>
      <c r="EA72" s="287">
        <v>0</v>
      </c>
      <c r="EB72" s="290">
        <v>0</v>
      </c>
      <c r="EC72" s="287">
        <v>0</v>
      </c>
      <c r="ED72" s="287">
        <v>0</v>
      </c>
      <c r="EE72" s="287">
        <v>0</v>
      </c>
      <c r="EF72" s="290">
        <v>0</v>
      </c>
      <c r="EG72" s="287">
        <v>0</v>
      </c>
      <c r="EH72" s="287">
        <v>0</v>
      </c>
      <c r="EI72" s="287">
        <v>0</v>
      </c>
      <c r="EJ72" s="287">
        <v>0</v>
      </c>
      <c r="EK72" s="287">
        <v>0</v>
      </c>
      <c r="EL72" s="287">
        <v>0</v>
      </c>
      <c r="EM72" s="287">
        <v>0</v>
      </c>
      <c r="EN72" s="287">
        <v>0</v>
      </c>
      <c r="EO72" s="287">
        <v>0</v>
      </c>
      <c r="EP72" s="287">
        <v>0</v>
      </c>
      <c r="EQ72" s="287">
        <v>0</v>
      </c>
      <c r="ER72" s="287">
        <v>0</v>
      </c>
      <c r="ES72" s="287">
        <v>0</v>
      </c>
      <c r="ET72" s="287">
        <v>0</v>
      </c>
      <c r="EU72" s="287">
        <v>0</v>
      </c>
      <c r="EV72" s="287">
        <v>0</v>
      </c>
      <c r="EW72" s="287">
        <v>0</v>
      </c>
      <c r="EX72" s="287">
        <v>0</v>
      </c>
      <c r="EY72" s="287">
        <v>0</v>
      </c>
      <c r="EZ72" s="287">
        <v>0</v>
      </c>
      <c r="FA72" s="287">
        <v>0</v>
      </c>
      <c r="FB72" s="287">
        <v>0</v>
      </c>
      <c r="FC72" s="287">
        <v>0</v>
      </c>
      <c r="FD72" s="287">
        <v>0</v>
      </c>
      <c r="FE72" s="287">
        <v>0</v>
      </c>
      <c r="FF72" s="287">
        <v>0</v>
      </c>
      <c r="FG72" s="287">
        <v>0</v>
      </c>
      <c r="FH72" s="287">
        <v>0</v>
      </c>
      <c r="FI72" s="287">
        <v>0</v>
      </c>
      <c r="FJ72" s="287">
        <v>0</v>
      </c>
      <c r="FK72" s="291">
        <v>1</v>
      </c>
      <c r="FL72" s="290">
        <v>0.37862581546535007</v>
      </c>
      <c r="FM72" s="291">
        <v>0</v>
      </c>
      <c r="FN72" s="290">
        <v>0</v>
      </c>
      <c r="FO72" s="291">
        <v>0</v>
      </c>
      <c r="FP72" s="290">
        <v>0</v>
      </c>
      <c r="FQ72" s="283">
        <v>0</v>
      </c>
      <c r="FR72" s="294">
        <v>0</v>
      </c>
      <c r="FS72" s="283">
        <v>0</v>
      </c>
      <c r="FT72" s="294">
        <v>0</v>
      </c>
      <c r="FU72" s="291">
        <v>0</v>
      </c>
      <c r="FV72" s="290">
        <v>0</v>
      </c>
      <c r="FW72" s="295">
        <v>1</v>
      </c>
      <c r="FX72" s="295">
        <v>0</v>
      </c>
      <c r="FY72" s="295">
        <v>1</v>
      </c>
      <c r="FZ72" s="295">
        <v>0</v>
      </c>
      <c r="GA72" s="295">
        <v>0</v>
      </c>
      <c r="GB72" s="287">
        <v>0</v>
      </c>
      <c r="GC72" s="287">
        <v>0</v>
      </c>
      <c r="GD72" s="287">
        <v>0</v>
      </c>
      <c r="GE72" s="287">
        <v>0</v>
      </c>
      <c r="GF72" s="287">
        <v>0</v>
      </c>
      <c r="GG72" s="290">
        <v>0</v>
      </c>
      <c r="GH72" s="290">
        <v>0</v>
      </c>
      <c r="GI72" s="290">
        <v>0</v>
      </c>
      <c r="GJ72" s="290">
        <v>0</v>
      </c>
      <c r="GK72" s="290">
        <v>0</v>
      </c>
      <c r="GL72" s="290">
        <v>0</v>
      </c>
      <c r="GM72" s="290">
        <v>0</v>
      </c>
      <c r="GN72" s="290">
        <v>0</v>
      </c>
      <c r="GO72" s="290">
        <v>0</v>
      </c>
      <c r="GP72" s="290">
        <v>0</v>
      </c>
      <c r="GQ72" s="290">
        <v>0</v>
      </c>
      <c r="GR72" s="290">
        <v>0</v>
      </c>
      <c r="GS72" s="290">
        <v>0</v>
      </c>
      <c r="GT72" s="290">
        <v>0</v>
      </c>
      <c r="GU72" s="290">
        <v>0</v>
      </c>
      <c r="GV72" s="290">
        <v>0</v>
      </c>
      <c r="GW72" s="290">
        <v>0</v>
      </c>
      <c r="GX72" s="290">
        <v>0</v>
      </c>
      <c r="GY72" s="290">
        <v>0</v>
      </c>
      <c r="GZ72" s="290">
        <v>0</v>
      </c>
      <c r="HA72" s="290">
        <v>0</v>
      </c>
      <c r="HB72" s="290">
        <v>0</v>
      </c>
      <c r="HC72" s="290">
        <v>0</v>
      </c>
      <c r="HD72" s="290">
        <v>0</v>
      </c>
      <c r="HE72" s="290">
        <v>0</v>
      </c>
      <c r="HF72" s="290">
        <v>0</v>
      </c>
      <c r="HG72" s="290">
        <v>0</v>
      </c>
      <c r="HH72" s="290">
        <v>0</v>
      </c>
      <c r="HI72" s="290">
        <v>0</v>
      </c>
      <c r="HJ72" s="134">
        <v>0.75725163093070014</v>
      </c>
      <c r="HK72" s="134">
        <v>9.844271202099101</v>
      </c>
      <c r="HL72" s="134">
        <v>16.205184901916983</v>
      </c>
      <c r="HM72" s="146">
        <v>105.14568068299</v>
      </c>
      <c r="HN72" s="146">
        <v>93.7148401803707</v>
      </c>
      <c r="HO72" s="368">
        <v>0.13966480446927401</v>
      </c>
      <c r="HP72" s="368">
        <v>4.8597611774507103E-2</v>
      </c>
      <c r="HQ72" s="368">
        <v>2.6132404181184699</v>
      </c>
      <c r="HR72" s="368">
        <v>2.2950819672131102</v>
      </c>
      <c r="HS72" s="134">
        <v>83.972125435540093</v>
      </c>
      <c r="HT72" s="134">
        <v>89.508196721311506</v>
      </c>
      <c r="HU72" s="134">
        <v>5.3445065176908804</v>
      </c>
      <c r="HV72" s="134">
        <v>2.1174673701749498</v>
      </c>
      <c r="HW72" s="134">
        <v>10.2008316376183</v>
      </c>
      <c r="HX72" s="134">
        <v>16.524870330982498</v>
      </c>
      <c r="HY72" s="146">
        <v>116.64579474758072</v>
      </c>
      <c r="HZ72" s="146">
        <v>102.31588405044999</v>
      </c>
      <c r="IA72" s="386">
        <v>22</v>
      </c>
      <c r="IB72" s="386">
        <v>8</v>
      </c>
      <c r="IC72" s="369">
        <v>0.2706692913385827</v>
      </c>
      <c r="ID72" s="369">
        <v>7.1396697902722003E-2</v>
      </c>
      <c r="IE72" s="369">
        <v>3.3639143730886847</v>
      </c>
      <c r="IF72" s="369">
        <v>1.2698412698412698</v>
      </c>
      <c r="IG72" s="146">
        <v>77.981651376146786</v>
      </c>
      <c r="IH72" s="146">
        <v>79.047619047619051</v>
      </c>
      <c r="II72" s="146">
        <v>8.0462598425196852</v>
      </c>
      <c r="IJ72" s="146">
        <v>5.6224899598393572</v>
      </c>
      <c r="IK72" s="146">
        <v>7.9094045828541102</v>
      </c>
      <c r="IL72" s="146">
        <v>13.595656554349041</v>
      </c>
      <c r="IM72" s="148">
        <v>123.90901047131906</v>
      </c>
      <c r="IN72" s="137">
        <v>116.47418023464084</v>
      </c>
      <c r="IO72" s="369">
        <v>0.190023752969121</v>
      </c>
      <c r="IP72" s="369">
        <v>9.1617040769583102E-2</v>
      </c>
      <c r="IQ72" s="369">
        <v>1.9184652278177501</v>
      </c>
      <c r="IR72" s="369">
        <v>1.94174757281553</v>
      </c>
      <c r="IS72" s="146">
        <v>81.294964028777002</v>
      </c>
      <c r="IT72" s="146">
        <v>94.174757281553397</v>
      </c>
      <c r="IU72" s="146">
        <v>9.9049881235154391</v>
      </c>
      <c r="IV72" s="146">
        <v>4.71827759963353</v>
      </c>
      <c r="IW72" s="146">
        <v>9.8773402194964497</v>
      </c>
      <c r="IX72" s="146">
        <v>11.448720420925</v>
      </c>
      <c r="IY72" s="341">
        <v>9</v>
      </c>
      <c r="IZ72" s="369">
        <v>0.15371477369769401</v>
      </c>
      <c r="JA72" s="369">
        <v>4.6632124352331603</v>
      </c>
      <c r="JB72" s="369">
        <v>86.010362694300497</v>
      </c>
      <c r="JC72" s="369">
        <v>3.2963279248505502</v>
      </c>
      <c r="JD72" s="146">
        <v>8.8137617075263996</v>
      </c>
    </row>
    <row r="73" spans="1:264" ht="18" customHeight="1">
      <c r="A73" s="280"/>
      <c r="B73" s="281" t="s">
        <v>87</v>
      </c>
      <c r="C73" s="281" t="s">
        <v>87</v>
      </c>
      <c r="D73" s="282" t="s">
        <v>1810</v>
      </c>
      <c r="E73" s="283" t="s">
        <v>1312</v>
      </c>
      <c r="F73" s="282" t="s">
        <v>126</v>
      </c>
      <c r="G73" s="283" t="s">
        <v>7</v>
      </c>
      <c r="H73" s="284" t="s">
        <v>87</v>
      </c>
      <c r="I73" s="284" t="s">
        <v>87</v>
      </c>
      <c r="J73" s="284" t="s">
        <v>87</v>
      </c>
      <c r="K73" s="284" t="s">
        <v>87</v>
      </c>
      <c r="L73" s="284" t="s">
        <v>87</v>
      </c>
      <c r="M73" s="285">
        <v>228336</v>
      </c>
      <c r="N73" s="284" t="s">
        <v>87</v>
      </c>
      <c r="O73" s="284" t="s">
        <v>87</v>
      </c>
      <c r="P73" s="284" t="s">
        <v>87</v>
      </c>
      <c r="Q73" s="284" t="s">
        <v>87</v>
      </c>
      <c r="R73" s="286">
        <v>106.58220446074237</v>
      </c>
      <c r="S73" s="286">
        <v>105.87365065012868</v>
      </c>
      <c r="T73" s="287">
        <v>132.83945351563648</v>
      </c>
      <c r="U73" s="292">
        <v>74.839723371850823</v>
      </c>
      <c r="V73" s="286">
        <v>12.543021032504781</v>
      </c>
      <c r="W73" s="286">
        <v>4.550669216061185</v>
      </c>
      <c r="X73" s="286">
        <v>17.093690248565967</v>
      </c>
      <c r="Y73" s="284" t="s">
        <v>87</v>
      </c>
      <c r="Z73" s="284" t="s">
        <v>87</v>
      </c>
      <c r="AA73" s="284" t="s">
        <v>87</v>
      </c>
      <c r="AB73" s="284" t="s">
        <v>87</v>
      </c>
      <c r="AC73" s="284" t="s">
        <v>87</v>
      </c>
      <c r="AD73" s="284" t="s">
        <v>87</v>
      </c>
      <c r="AE73" s="284" t="s">
        <v>87</v>
      </c>
      <c r="AF73" s="284" t="s">
        <v>87</v>
      </c>
      <c r="AG73" s="284" t="s">
        <v>87</v>
      </c>
      <c r="AH73" s="284" t="s">
        <v>87</v>
      </c>
      <c r="AI73" s="284" t="s">
        <v>87</v>
      </c>
      <c r="AJ73" s="284" t="s">
        <v>87</v>
      </c>
      <c r="AK73" s="284" t="s">
        <v>87</v>
      </c>
      <c r="AL73" s="284" t="s">
        <v>87</v>
      </c>
      <c r="AM73" s="284" t="s">
        <v>87</v>
      </c>
      <c r="AN73" s="284" t="s">
        <v>87</v>
      </c>
      <c r="AO73" s="284" t="s">
        <v>87</v>
      </c>
      <c r="AP73" s="284" t="s">
        <v>87</v>
      </c>
      <c r="AQ73" s="284" t="s">
        <v>87</v>
      </c>
      <c r="AR73" s="284" t="s">
        <v>87</v>
      </c>
      <c r="AS73" s="284" t="s">
        <v>87</v>
      </c>
      <c r="AT73" s="284" t="s">
        <v>87</v>
      </c>
      <c r="AU73" s="284" t="s">
        <v>87</v>
      </c>
      <c r="AV73" s="284" t="s">
        <v>87</v>
      </c>
      <c r="AW73" s="288" t="s">
        <v>87</v>
      </c>
      <c r="AX73" s="288" t="s">
        <v>87</v>
      </c>
      <c r="AY73" s="288" t="s">
        <v>87</v>
      </c>
      <c r="AZ73" s="288" t="s">
        <v>87</v>
      </c>
      <c r="BA73" s="288" t="s">
        <v>87</v>
      </c>
      <c r="BB73" s="287">
        <v>37</v>
      </c>
      <c r="BC73" s="287">
        <v>28</v>
      </c>
      <c r="BD73" s="289" t="s">
        <v>88</v>
      </c>
      <c r="BE73" s="289" t="s">
        <v>88</v>
      </c>
      <c r="BF73" s="289" t="s">
        <v>88</v>
      </c>
      <c r="BG73" s="287">
        <v>16</v>
      </c>
      <c r="BH73" s="286">
        <v>7.0072174339569759</v>
      </c>
      <c r="BI73" s="287">
        <v>210</v>
      </c>
      <c r="BJ73" s="286">
        <v>91.969728820685305</v>
      </c>
      <c r="BK73" s="287">
        <v>0</v>
      </c>
      <c r="BL73" s="286">
        <v>0</v>
      </c>
      <c r="BM73" s="287">
        <v>0</v>
      </c>
      <c r="BN73" s="290">
        <v>0</v>
      </c>
      <c r="BO73" s="291">
        <v>70</v>
      </c>
      <c r="BP73" s="290">
        <v>30.656576273561768</v>
      </c>
      <c r="BQ73" s="287">
        <v>0</v>
      </c>
      <c r="BR73" s="290">
        <v>0</v>
      </c>
      <c r="BS73" s="287">
        <v>0</v>
      </c>
      <c r="BT73" s="290">
        <v>0</v>
      </c>
      <c r="BU73" s="287">
        <v>0</v>
      </c>
      <c r="BV73" s="290">
        <v>0</v>
      </c>
      <c r="BW73" s="287">
        <v>0</v>
      </c>
      <c r="BX73" s="290">
        <v>0</v>
      </c>
      <c r="BY73" s="292">
        <v>0</v>
      </c>
      <c r="BZ73" s="293">
        <v>0</v>
      </c>
      <c r="CA73" s="292">
        <v>2137</v>
      </c>
      <c r="CB73" s="293">
        <v>935.90147852287851</v>
      </c>
      <c r="CC73" s="292">
        <v>20</v>
      </c>
      <c r="CD73" s="293">
        <v>8.7590217924462195</v>
      </c>
      <c r="CE73" s="292">
        <v>30</v>
      </c>
      <c r="CF73" s="293">
        <v>13.138532688669327</v>
      </c>
      <c r="CG73" s="287">
        <v>696</v>
      </c>
      <c r="CH73" s="290">
        <v>304.81395837712842</v>
      </c>
      <c r="CI73" s="287">
        <v>630</v>
      </c>
      <c r="CJ73" s="290">
        <v>275.90918646205591</v>
      </c>
      <c r="CK73" s="287">
        <v>127</v>
      </c>
      <c r="CL73" s="290">
        <v>55.619788382033498</v>
      </c>
      <c r="CM73" s="287">
        <v>0</v>
      </c>
      <c r="CN73" s="294">
        <v>0</v>
      </c>
      <c r="CO73" s="287">
        <v>69</v>
      </c>
      <c r="CP73" s="290">
        <v>30.218625183939459</v>
      </c>
      <c r="CQ73" s="287">
        <v>1</v>
      </c>
      <c r="CR73" s="290">
        <v>0.437951089622311</v>
      </c>
      <c r="CS73" s="287">
        <v>22</v>
      </c>
      <c r="CT73" s="290">
        <v>9.6349239716908421</v>
      </c>
      <c r="CU73" s="292">
        <v>34</v>
      </c>
      <c r="CV73" s="293">
        <v>14.890337047158573</v>
      </c>
      <c r="CW73" s="292">
        <v>445</v>
      </c>
      <c r="CX73" s="293">
        <v>194.88823488192838</v>
      </c>
      <c r="CY73" s="292">
        <v>445</v>
      </c>
      <c r="CZ73" s="293">
        <v>194.88823488192838</v>
      </c>
      <c r="DA73" s="292">
        <v>0</v>
      </c>
      <c r="DB73" s="293">
        <v>0</v>
      </c>
      <c r="DC73" s="292">
        <v>14</v>
      </c>
      <c r="DD73" s="292">
        <v>0</v>
      </c>
      <c r="DE73" s="292">
        <v>319</v>
      </c>
      <c r="DF73" s="292">
        <v>4549</v>
      </c>
      <c r="DG73" s="292">
        <v>0</v>
      </c>
      <c r="DH73" s="292">
        <v>384</v>
      </c>
      <c r="DI73" s="292">
        <v>2</v>
      </c>
      <c r="DJ73" s="292">
        <v>102</v>
      </c>
      <c r="DK73" s="292">
        <v>39</v>
      </c>
      <c r="DL73" s="292">
        <v>1</v>
      </c>
      <c r="DM73" s="292">
        <v>0</v>
      </c>
      <c r="DN73" s="292">
        <v>0</v>
      </c>
      <c r="DO73" s="292">
        <v>95</v>
      </c>
      <c r="DP73" s="292">
        <v>42</v>
      </c>
      <c r="DQ73" s="292">
        <v>4</v>
      </c>
      <c r="DR73" s="292">
        <v>0</v>
      </c>
      <c r="DS73" s="292">
        <v>45</v>
      </c>
      <c r="DT73" s="292">
        <v>0</v>
      </c>
      <c r="DU73" s="292">
        <v>0</v>
      </c>
      <c r="DV73" s="292">
        <v>2955</v>
      </c>
      <c r="DW73" s="292">
        <v>4042</v>
      </c>
      <c r="DX73" s="292">
        <v>311</v>
      </c>
      <c r="DY73" s="292">
        <v>229</v>
      </c>
      <c r="DZ73" s="292">
        <v>2903</v>
      </c>
      <c r="EA73" s="292">
        <v>6675</v>
      </c>
      <c r="EB73" s="293">
        <v>21.228464419475699</v>
      </c>
      <c r="EC73" s="292">
        <v>216</v>
      </c>
      <c r="ED73" s="292">
        <v>2358</v>
      </c>
      <c r="EE73" s="292">
        <v>452</v>
      </c>
      <c r="EF73" s="293">
        <v>19.168787107718405</v>
      </c>
      <c r="EG73" s="292">
        <v>47</v>
      </c>
      <c r="EH73" s="292">
        <v>95</v>
      </c>
      <c r="EI73" s="292">
        <v>57</v>
      </c>
      <c r="EJ73" s="292">
        <v>3</v>
      </c>
      <c r="EK73" s="292">
        <v>165</v>
      </c>
      <c r="EL73" s="292">
        <v>0</v>
      </c>
      <c r="EM73" s="292">
        <v>8</v>
      </c>
      <c r="EN73" s="292">
        <v>19</v>
      </c>
      <c r="EO73" s="292">
        <v>8</v>
      </c>
      <c r="EP73" s="292">
        <v>13</v>
      </c>
      <c r="EQ73" s="292">
        <v>35</v>
      </c>
      <c r="ER73" s="292">
        <v>0</v>
      </c>
      <c r="ES73" s="292">
        <v>2</v>
      </c>
      <c r="ET73" s="292">
        <v>0</v>
      </c>
      <c r="EU73" s="292">
        <v>0</v>
      </c>
      <c r="EV73" s="292">
        <v>2119</v>
      </c>
      <c r="EW73" s="292">
        <v>0</v>
      </c>
      <c r="EX73" s="292">
        <v>0</v>
      </c>
      <c r="EY73" s="292">
        <v>0</v>
      </c>
      <c r="EZ73" s="292">
        <v>0</v>
      </c>
      <c r="FA73" s="292">
        <v>0</v>
      </c>
      <c r="FB73" s="292">
        <v>3</v>
      </c>
      <c r="FC73" s="292">
        <v>1</v>
      </c>
      <c r="FD73" s="292">
        <v>0</v>
      </c>
      <c r="FE73" s="292">
        <v>1</v>
      </c>
      <c r="FF73" s="292">
        <v>36</v>
      </c>
      <c r="FG73" s="292">
        <v>53</v>
      </c>
      <c r="FH73" s="292">
        <v>218</v>
      </c>
      <c r="FI73" s="292">
        <v>0</v>
      </c>
      <c r="FJ73" s="292">
        <v>2935</v>
      </c>
      <c r="FK73" s="297">
        <v>4</v>
      </c>
      <c r="FL73" s="293">
        <v>1.751804358489244</v>
      </c>
      <c r="FM73" s="297">
        <v>2</v>
      </c>
      <c r="FN73" s="293">
        <v>0.87590217924462199</v>
      </c>
      <c r="FO73" s="297">
        <v>0</v>
      </c>
      <c r="FP73" s="293">
        <v>0</v>
      </c>
      <c r="FQ73" s="283">
        <v>0</v>
      </c>
      <c r="FR73" s="294">
        <v>0</v>
      </c>
      <c r="FS73" s="283">
        <v>0</v>
      </c>
      <c r="FT73" s="294">
        <v>0</v>
      </c>
      <c r="FU73" s="297">
        <v>14</v>
      </c>
      <c r="FV73" s="293">
        <v>6.1313152547123533</v>
      </c>
      <c r="FW73" s="295">
        <v>1</v>
      </c>
      <c r="FX73" s="295">
        <v>0</v>
      </c>
      <c r="FY73" s="295">
        <v>1</v>
      </c>
      <c r="FZ73" s="295">
        <v>0</v>
      </c>
      <c r="GA73" s="295">
        <v>0</v>
      </c>
      <c r="GB73" s="292">
        <v>8664</v>
      </c>
      <c r="GC73" s="292">
        <v>0</v>
      </c>
      <c r="GD73" s="292">
        <v>0</v>
      </c>
      <c r="GE73" s="292">
        <v>0</v>
      </c>
      <c r="GF73" s="292">
        <v>0</v>
      </c>
      <c r="GG73" s="293">
        <v>57.29</v>
      </c>
      <c r="GH73" s="293">
        <v>238.6</v>
      </c>
      <c r="GI73" s="293">
        <v>15</v>
      </c>
      <c r="GJ73" s="293">
        <v>4.3</v>
      </c>
      <c r="GK73" s="293">
        <v>1.3</v>
      </c>
      <c r="GL73" s="293">
        <v>0.4</v>
      </c>
      <c r="GM73" s="293">
        <v>2.62</v>
      </c>
      <c r="GN73" s="293">
        <v>4</v>
      </c>
      <c r="GO73" s="293">
        <v>0.3</v>
      </c>
      <c r="GP73" s="293">
        <v>1.7</v>
      </c>
      <c r="GQ73" s="293">
        <v>1</v>
      </c>
      <c r="GR73" s="293">
        <v>0.1</v>
      </c>
      <c r="GS73" s="293">
        <v>0</v>
      </c>
      <c r="GT73" s="293">
        <v>1</v>
      </c>
      <c r="GU73" s="293">
        <v>0</v>
      </c>
      <c r="GV73" s="293">
        <v>1</v>
      </c>
      <c r="GW73" s="293">
        <v>0</v>
      </c>
      <c r="GX73" s="293">
        <v>1</v>
      </c>
      <c r="GY73" s="293">
        <v>2</v>
      </c>
      <c r="GZ73" s="293">
        <v>1</v>
      </c>
      <c r="HA73" s="293">
        <v>0</v>
      </c>
      <c r="HB73" s="293">
        <v>0</v>
      </c>
      <c r="HC73" s="293">
        <v>0</v>
      </c>
      <c r="HD73" s="293">
        <v>0</v>
      </c>
      <c r="HE73" s="293">
        <v>1</v>
      </c>
      <c r="HF73" s="293">
        <v>0</v>
      </c>
      <c r="HG73" s="293">
        <v>0</v>
      </c>
      <c r="HH73" s="293">
        <v>4</v>
      </c>
      <c r="HI73" s="293">
        <v>0</v>
      </c>
      <c r="HJ73" s="134">
        <v>0</v>
      </c>
      <c r="HK73" s="134">
        <v>3.9415598066007989</v>
      </c>
      <c r="HL73" s="134">
        <v>12.687443066358348</v>
      </c>
      <c r="HM73" s="146">
        <v>114.29095260059501</v>
      </c>
      <c r="HN73" s="146">
        <v>101.206109774852</v>
      </c>
      <c r="HO73" s="368">
        <v>0.118330464716007</v>
      </c>
      <c r="HP73" s="368">
        <v>1.6021789633902099E-2</v>
      </c>
      <c r="HQ73" s="368">
        <v>1.8900343642611701</v>
      </c>
      <c r="HR73" s="368">
        <v>0.62695924764890298</v>
      </c>
      <c r="HS73" s="134">
        <v>83.161512027491398</v>
      </c>
      <c r="HT73" s="134">
        <v>87.147335423197504</v>
      </c>
      <c r="HU73" s="134">
        <v>6.26075731497418</v>
      </c>
      <c r="HV73" s="134">
        <v>2.5554754466073901</v>
      </c>
      <c r="HW73" s="134">
        <v>9.0593784683684806</v>
      </c>
      <c r="HX73" s="134">
        <v>15.0594619803701</v>
      </c>
      <c r="HY73" s="146">
        <v>113.49916369478441</v>
      </c>
      <c r="HZ73" s="146">
        <v>107.400488685599</v>
      </c>
      <c r="IA73" s="386">
        <v>19</v>
      </c>
      <c r="IB73" s="386">
        <v>13</v>
      </c>
      <c r="IC73" s="369">
        <v>0.22522522522522523</v>
      </c>
      <c r="ID73" s="369">
        <v>0.10984368398817068</v>
      </c>
      <c r="IE73" s="369">
        <v>2.5641025641025639</v>
      </c>
      <c r="IF73" s="369">
        <v>1.8335684062059237</v>
      </c>
      <c r="IG73" s="146">
        <v>72.604588394062077</v>
      </c>
      <c r="IH73" s="146">
        <v>73.624823695345555</v>
      </c>
      <c r="II73" s="146">
        <v>8.7837837837837842</v>
      </c>
      <c r="IJ73" s="146">
        <v>5.9907055344317701</v>
      </c>
      <c r="IK73" s="146">
        <v>8.1001268431901057</v>
      </c>
      <c r="IL73" s="146">
        <v>15.125177537998432</v>
      </c>
      <c r="IM73" s="148">
        <v>118.78886931927806</v>
      </c>
      <c r="IN73" s="137">
        <v>113.91528693655164</v>
      </c>
      <c r="IO73" s="369">
        <v>0.16073478760045901</v>
      </c>
      <c r="IP73" s="369">
        <v>2.23563603845294E-2</v>
      </c>
      <c r="IQ73" s="369">
        <v>1.77215189873418</v>
      </c>
      <c r="IR73" s="369">
        <v>0.42016806722689098</v>
      </c>
      <c r="IS73" s="146">
        <v>75.696202531645596</v>
      </c>
      <c r="IT73" s="146">
        <v>85.294117647058798</v>
      </c>
      <c r="IU73" s="146">
        <v>9.0700344431687707</v>
      </c>
      <c r="IV73" s="146">
        <v>5.3208137715179999</v>
      </c>
      <c r="IW73" s="146">
        <v>9.4234118617655103</v>
      </c>
      <c r="IX73" s="146">
        <v>11.2320101217776</v>
      </c>
      <c r="IY73" s="341">
        <v>11</v>
      </c>
      <c r="IZ73" s="369">
        <v>0.154646422044145</v>
      </c>
      <c r="JA73" s="369">
        <v>3.69127516778524</v>
      </c>
      <c r="JB73" s="369">
        <v>84.228187919463096</v>
      </c>
      <c r="JC73" s="369">
        <v>4.1895121608322796</v>
      </c>
      <c r="JD73" s="146">
        <v>12.2146142920739</v>
      </c>
    </row>
    <row r="74" spans="1:264" ht="18" customHeight="1">
      <c r="A74" s="280"/>
      <c r="B74" s="281" t="s">
        <v>87</v>
      </c>
      <c r="C74" s="281" t="s">
        <v>87</v>
      </c>
      <c r="D74" s="282" t="s">
        <v>1811</v>
      </c>
      <c r="E74" s="283" t="s">
        <v>1298</v>
      </c>
      <c r="F74" s="282" t="s">
        <v>127</v>
      </c>
      <c r="G74" s="283" t="s">
        <v>8</v>
      </c>
      <c r="H74" s="284" t="s">
        <v>87</v>
      </c>
      <c r="I74" s="284" t="s">
        <v>87</v>
      </c>
      <c r="J74" s="284" t="s">
        <v>87</v>
      </c>
      <c r="K74" s="284" t="s">
        <v>87</v>
      </c>
      <c r="L74" s="284" t="s">
        <v>87</v>
      </c>
      <c r="M74" s="285">
        <v>380922</v>
      </c>
      <c r="N74" s="284" t="s">
        <v>87</v>
      </c>
      <c r="O74" s="284" t="s">
        <v>87</v>
      </c>
      <c r="P74" s="284" t="s">
        <v>87</v>
      </c>
      <c r="Q74" s="284" t="s">
        <v>87</v>
      </c>
      <c r="R74" s="286">
        <v>99.363120527249578</v>
      </c>
      <c r="S74" s="286">
        <v>99.139425354604597</v>
      </c>
      <c r="T74" s="298" t="s">
        <v>88</v>
      </c>
      <c r="U74" s="298" t="s">
        <v>88</v>
      </c>
      <c r="V74" s="286">
        <v>12.471448149840111</v>
      </c>
      <c r="W74" s="286">
        <v>8.2000913659205121</v>
      </c>
      <c r="X74" s="286">
        <v>20.671539515760621</v>
      </c>
      <c r="Y74" s="284" t="s">
        <v>87</v>
      </c>
      <c r="Z74" s="284" t="s">
        <v>87</v>
      </c>
      <c r="AA74" s="284" t="s">
        <v>87</v>
      </c>
      <c r="AB74" s="284" t="s">
        <v>87</v>
      </c>
      <c r="AC74" s="284" t="s">
        <v>87</v>
      </c>
      <c r="AD74" s="284" t="s">
        <v>87</v>
      </c>
      <c r="AE74" s="284" t="s">
        <v>87</v>
      </c>
      <c r="AF74" s="284" t="s">
        <v>87</v>
      </c>
      <c r="AG74" s="284" t="s">
        <v>87</v>
      </c>
      <c r="AH74" s="284" t="s">
        <v>87</v>
      </c>
      <c r="AI74" s="284" t="s">
        <v>87</v>
      </c>
      <c r="AJ74" s="284" t="s">
        <v>87</v>
      </c>
      <c r="AK74" s="284" t="s">
        <v>87</v>
      </c>
      <c r="AL74" s="284" t="s">
        <v>87</v>
      </c>
      <c r="AM74" s="284" t="s">
        <v>87</v>
      </c>
      <c r="AN74" s="284" t="s">
        <v>87</v>
      </c>
      <c r="AO74" s="284" t="s">
        <v>87</v>
      </c>
      <c r="AP74" s="284" t="s">
        <v>87</v>
      </c>
      <c r="AQ74" s="284" t="s">
        <v>87</v>
      </c>
      <c r="AR74" s="284" t="s">
        <v>87</v>
      </c>
      <c r="AS74" s="284" t="s">
        <v>87</v>
      </c>
      <c r="AT74" s="284" t="s">
        <v>87</v>
      </c>
      <c r="AU74" s="284" t="s">
        <v>87</v>
      </c>
      <c r="AV74" s="284" t="s">
        <v>87</v>
      </c>
      <c r="AW74" s="288" t="s">
        <v>87</v>
      </c>
      <c r="AX74" s="288" t="s">
        <v>87</v>
      </c>
      <c r="AY74" s="288" t="s">
        <v>87</v>
      </c>
      <c r="AZ74" s="288" t="s">
        <v>87</v>
      </c>
      <c r="BA74" s="288" t="s">
        <v>87</v>
      </c>
      <c r="BB74" s="287">
        <v>60</v>
      </c>
      <c r="BC74" s="287">
        <v>103</v>
      </c>
      <c r="BD74" s="289" t="s">
        <v>88</v>
      </c>
      <c r="BE74" s="289" t="s">
        <v>88</v>
      </c>
      <c r="BF74" s="289" t="s">
        <v>88</v>
      </c>
      <c r="BG74" s="287">
        <v>40</v>
      </c>
      <c r="BH74" s="286">
        <v>10.500837441785983</v>
      </c>
      <c r="BI74" s="287">
        <v>307</v>
      </c>
      <c r="BJ74" s="286">
        <v>80.593927365707415</v>
      </c>
      <c r="BK74" s="287">
        <v>0</v>
      </c>
      <c r="BL74" s="286">
        <v>0</v>
      </c>
      <c r="BM74" s="287">
        <v>0</v>
      </c>
      <c r="BN74" s="290">
        <v>0</v>
      </c>
      <c r="BO74" s="291">
        <v>117</v>
      </c>
      <c r="BP74" s="290">
        <v>30.714949517223996</v>
      </c>
      <c r="BQ74" s="287">
        <v>0</v>
      </c>
      <c r="BR74" s="290">
        <v>0</v>
      </c>
      <c r="BS74" s="287">
        <v>0</v>
      </c>
      <c r="BT74" s="290">
        <v>0</v>
      </c>
      <c r="BU74" s="287">
        <v>0</v>
      </c>
      <c r="BV74" s="290">
        <v>0</v>
      </c>
      <c r="BW74" s="287">
        <v>45</v>
      </c>
      <c r="BX74" s="290">
        <v>11.81344212200923</v>
      </c>
      <c r="BY74" s="292">
        <v>0</v>
      </c>
      <c r="BZ74" s="293">
        <v>0</v>
      </c>
      <c r="CA74" s="287">
        <v>565</v>
      </c>
      <c r="CB74" s="290">
        <v>148.32432886522702</v>
      </c>
      <c r="CC74" s="287">
        <v>554</v>
      </c>
      <c r="CD74" s="290">
        <v>145.43659856873586</v>
      </c>
      <c r="CE74" s="287">
        <v>18</v>
      </c>
      <c r="CF74" s="290">
        <v>4.725376848803692</v>
      </c>
      <c r="CG74" s="287">
        <v>350</v>
      </c>
      <c r="CH74" s="290">
        <v>91.882327615627347</v>
      </c>
      <c r="CI74" s="287">
        <v>1129</v>
      </c>
      <c r="CJ74" s="290">
        <v>296.38613679440937</v>
      </c>
      <c r="CK74" s="287">
        <v>283</v>
      </c>
      <c r="CL74" s="290">
        <v>74.293424900635827</v>
      </c>
      <c r="CM74" s="292">
        <v>67</v>
      </c>
      <c r="CN74" s="296">
        <v>17.588902714991519</v>
      </c>
      <c r="CO74" s="287">
        <v>82</v>
      </c>
      <c r="CP74" s="290">
        <v>21.526716755661266</v>
      </c>
      <c r="CQ74" s="292">
        <v>1</v>
      </c>
      <c r="CR74" s="293">
        <v>0.26252093604464954</v>
      </c>
      <c r="CS74" s="292">
        <v>0</v>
      </c>
      <c r="CT74" s="293">
        <v>0</v>
      </c>
      <c r="CU74" s="287">
        <v>37</v>
      </c>
      <c r="CV74" s="290">
        <v>9.7132746336520341</v>
      </c>
      <c r="CW74" s="287">
        <v>375</v>
      </c>
      <c r="CX74" s="290">
        <v>98.445351016743572</v>
      </c>
      <c r="CY74" s="287">
        <v>375</v>
      </c>
      <c r="CZ74" s="290">
        <v>98.445351016743572</v>
      </c>
      <c r="DA74" s="292">
        <v>0</v>
      </c>
      <c r="DB74" s="293">
        <v>0</v>
      </c>
      <c r="DC74" s="287">
        <v>20</v>
      </c>
      <c r="DD74" s="287">
        <v>0</v>
      </c>
      <c r="DE74" s="287">
        <v>91</v>
      </c>
      <c r="DF74" s="287">
        <v>8327</v>
      </c>
      <c r="DG74" s="287">
        <v>6589</v>
      </c>
      <c r="DH74" s="287">
        <v>3</v>
      </c>
      <c r="DI74" s="287">
        <v>78</v>
      </c>
      <c r="DJ74" s="287">
        <v>92</v>
      </c>
      <c r="DK74" s="287">
        <v>18</v>
      </c>
      <c r="DL74" s="287">
        <v>164</v>
      </c>
      <c r="DM74" s="287">
        <v>0</v>
      </c>
      <c r="DN74" s="287">
        <v>664</v>
      </c>
      <c r="DO74" s="287">
        <v>57</v>
      </c>
      <c r="DP74" s="287">
        <v>30</v>
      </c>
      <c r="DQ74" s="287">
        <v>0</v>
      </c>
      <c r="DR74" s="287">
        <v>0</v>
      </c>
      <c r="DS74" s="287">
        <v>0</v>
      </c>
      <c r="DT74" s="287">
        <v>1027</v>
      </c>
      <c r="DU74" s="287">
        <v>16369</v>
      </c>
      <c r="DV74" s="287">
        <v>3469</v>
      </c>
      <c r="DW74" s="287">
        <v>3090</v>
      </c>
      <c r="DX74" s="287">
        <v>263</v>
      </c>
      <c r="DY74" s="287">
        <v>0</v>
      </c>
      <c r="DZ74" s="287">
        <v>664</v>
      </c>
      <c r="EA74" s="287">
        <v>10612</v>
      </c>
      <c r="EB74" s="290">
        <v>19.788918205804698</v>
      </c>
      <c r="EC74" s="287">
        <v>289</v>
      </c>
      <c r="ED74" s="287">
        <v>3495</v>
      </c>
      <c r="EE74" s="287">
        <v>633</v>
      </c>
      <c r="EF74" s="290">
        <v>18.111587982832621</v>
      </c>
      <c r="EG74" s="287">
        <v>114</v>
      </c>
      <c r="EH74" s="287">
        <v>68</v>
      </c>
      <c r="EI74" s="287">
        <v>37</v>
      </c>
      <c r="EJ74" s="287">
        <v>2</v>
      </c>
      <c r="EK74" s="287">
        <v>168</v>
      </c>
      <c r="EL74" s="287">
        <v>0</v>
      </c>
      <c r="EM74" s="287">
        <v>0</v>
      </c>
      <c r="EN74" s="287">
        <v>13</v>
      </c>
      <c r="EO74" s="287">
        <v>11</v>
      </c>
      <c r="EP74" s="287">
        <v>11</v>
      </c>
      <c r="EQ74" s="287">
        <v>27</v>
      </c>
      <c r="ER74" s="287">
        <v>0</v>
      </c>
      <c r="ES74" s="287">
        <v>19</v>
      </c>
      <c r="ET74" s="287">
        <v>15</v>
      </c>
      <c r="EU74" s="287">
        <v>0</v>
      </c>
      <c r="EV74" s="287">
        <v>2085</v>
      </c>
      <c r="EW74" s="287">
        <v>0</v>
      </c>
      <c r="EX74" s="287">
        <v>0</v>
      </c>
      <c r="EY74" s="287">
        <v>0</v>
      </c>
      <c r="EZ74" s="287">
        <v>0</v>
      </c>
      <c r="FA74" s="287">
        <v>4</v>
      </c>
      <c r="FB74" s="287">
        <v>3</v>
      </c>
      <c r="FC74" s="287">
        <v>0</v>
      </c>
      <c r="FD74" s="287">
        <v>1</v>
      </c>
      <c r="FE74" s="287">
        <v>3</v>
      </c>
      <c r="FF74" s="287">
        <v>32</v>
      </c>
      <c r="FG74" s="287">
        <v>129</v>
      </c>
      <c r="FH74" s="287">
        <v>228</v>
      </c>
      <c r="FI74" s="287">
        <v>150</v>
      </c>
      <c r="FJ74" s="287">
        <v>2148</v>
      </c>
      <c r="FK74" s="291">
        <v>6</v>
      </c>
      <c r="FL74" s="290">
        <v>1.5751256162678975</v>
      </c>
      <c r="FM74" s="297">
        <v>2</v>
      </c>
      <c r="FN74" s="293">
        <v>0.52504187208929909</v>
      </c>
      <c r="FO74" s="297">
        <v>1</v>
      </c>
      <c r="FP74" s="293">
        <v>0.26252093604464954</v>
      </c>
      <c r="FQ74" s="283">
        <v>1</v>
      </c>
      <c r="FR74" s="294">
        <v>0.26252093604464954</v>
      </c>
      <c r="FS74" s="283">
        <v>0</v>
      </c>
      <c r="FT74" s="294">
        <v>0</v>
      </c>
      <c r="FU74" s="291">
        <v>20</v>
      </c>
      <c r="FV74" s="290">
        <v>5.2504187208929913</v>
      </c>
      <c r="FW74" s="295">
        <v>1</v>
      </c>
      <c r="FX74" s="295">
        <v>0</v>
      </c>
      <c r="FY74" s="295">
        <v>1</v>
      </c>
      <c r="FZ74" s="295">
        <v>0</v>
      </c>
      <c r="GA74" s="295">
        <v>0</v>
      </c>
      <c r="GB74" s="287">
        <v>5059</v>
      </c>
      <c r="GC74" s="287">
        <v>0</v>
      </c>
      <c r="GD74" s="287">
        <v>0</v>
      </c>
      <c r="GE74" s="287">
        <v>0</v>
      </c>
      <c r="GF74" s="287">
        <v>0</v>
      </c>
      <c r="GG74" s="290">
        <v>100.2</v>
      </c>
      <c r="GH74" s="290">
        <v>498.7</v>
      </c>
      <c r="GI74" s="290">
        <v>25</v>
      </c>
      <c r="GJ74" s="290">
        <v>7</v>
      </c>
      <c r="GK74" s="290">
        <v>0.4</v>
      </c>
      <c r="GL74" s="290">
        <v>1</v>
      </c>
      <c r="GM74" s="290">
        <v>2</v>
      </c>
      <c r="GN74" s="290">
        <v>2</v>
      </c>
      <c r="GO74" s="290">
        <v>1.2</v>
      </c>
      <c r="GP74" s="290">
        <v>6</v>
      </c>
      <c r="GQ74" s="290">
        <v>1</v>
      </c>
      <c r="GR74" s="290">
        <v>1</v>
      </c>
      <c r="GS74" s="290">
        <v>0</v>
      </c>
      <c r="GT74" s="290">
        <v>11.3</v>
      </c>
      <c r="GU74" s="290">
        <v>1</v>
      </c>
      <c r="GV74" s="290">
        <v>2</v>
      </c>
      <c r="GW74" s="290">
        <v>0</v>
      </c>
      <c r="GX74" s="290">
        <v>0</v>
      </c>
      <c r="GY74" s="290">
        <v>3</v>
      </c>
      <c r="GZ74" s="290">
        <v>1</v>
      </c>
      <c r="HA74" s="290">
        <v>0</v>
      </c>
      <c r="HB74" s="290">
        <v>0</v>
      </c>
      <c r="HC74" s="290">
        <v>0</v>
      </c>
      <c r="HD74" s="290">
        <v>0</v>
      </c>
      <c r="HE74" s="290">
        <v>1</v>
      </c>
      <c r="HF74" s="290">
        <v>2</v>
      </c>
      <c r="HG74" s="290">
        <v>1</v>
      </c>
      <c r="HH74" s="290">
        <v>40</v>
      </c>
      <c r="HI74" s="290">
        <v>0.2</v>
      </c>
      <c r="HJ74" s="134">
        <v>0.26252093604464954</v>
      </c>
      <c r="HK74" s="134">
        <v>9.450753697607384</v>
      </c>
      <c r="HL74" s="134">
        <v>19.053769538120665</v>
      </c>
      <c r="HM74" s="146">
        <v>96.810789083884401</v>
      </c>
      <c r="HN74" s="146">
        <v>83.011033393412404</v>
      </c>
      <c r="HO74" s="368">
        <v>8.0360012857602095E-2</v>
      </c>
      <c r="HP74" s="368">
        <v>6.0422960725075497E-2</v>
      </c>
      <c r="HQ74" s="368">
        <v>5.2264808362369299</v>
      </c>
      <c r="HR74" s="368">
        <v>6.0483870967741904</v>
      </c>
      <c r="HS74" s="134">
        <v>76.306620209059204</v>
      </c>
      <c r="HT74" s="134">
        <v>86.693548387096797</v>
      </c>
      <c r="HU74" s="134">
        <v>1.53755491267545</v>
      </c>
      <c r="HV74" s="134">
        <v>0.99899295065458205</v>
      </c>
      <c r="HW74" s="134">
        <v>11.5111750551931</v>
      </c>
      <c r="HX74" s="134">
        <v>19.453902566788901</v>
      </c>
      <c r="HY74" s="146">
        <v>108.1065001684544</v>
      </c>
      <c r="HZ74" s="146">
        <v>104.931861245863</v>
      </c>
      <c r="IA74" s="386">
        <v>32</v>
      </c>
      <c r="IB74" s="386">
        <v>29</v>
      </c>
      <c r="IC74" s="369">
        <v>0.17913121361397222</v>
      </c>
      <c r="ID74" s="369">
        <v>0.11912586263555702</v>
      </c>
      <c r="IE74" s="369">
        <v>2.666666666666667</v>
      </c>
      <c r="IF74" s="369">
        <v>2.783109404990403</v>
      </c>
      <c r="IG74" s="146">
        <v>63.333333333333329</v>
      </c>
      <c r="IH74" s="146">
        <v>70.825335892514403</v>
      </c>
      <c r="II74" s="146">
        <v>6.7174205105239579</v>
      </c>
      <c r="IJ74" s="146">
        <v>4.2803154781465658</v>
      </c>
      <c r="IK74" s="146">
        <v>11.254434053531119</v>
      </c>
      <c r="IL74" s="146">
        <v>19.950235725510741</v>
      </c>
      <c r="IM74" s="148">
        <v>110.7084992146339</v>
      </c>
      <c r="IN74" s="137">
        <v>113.38246214105574</v>
      </c>
      <c r="IO74" s="369">
        <v>0.107910683157633</v>
      </c>
      <c r="IP74" s="369">
        <v>4.6544100535257198E-2</v>
      </c>
      <c r="IQ74" s="369">
        <v>1.3684210526315801</v>
      </c>
      <c r="IR74" s="369">
        <v>0.95846645367412098</v>
      </c>
      <c r="IS74" s="146">
        <v>71.473684210526301</v>
      </c>
      <c r="IT74" s="146">
        <v>80.990415335463297</v>
      </c>
      <c r="IU74" s="146">
        <v>7.8857806922885398</v>
      </c>
      <c r="IV74" s="146">
        <v>4.8561011558451597</v>
      </c>
      <c r="IW74" s="146">
        <v>17.721851817072</v>
      </c>
      <c r="IX74" s="146">
        <v>19.750948535849801</v>
      </c>
      <c r="IY74" s="341">
        <v>49</v>
      </c>
      <c r="IZ74" s="369">
        <v>0.197564712523184</v>
      </c>
      <c r="JA74" s="369">
        <v>9.3869731800766303</v>
      </c>
      <c r="JB74" s="369">
        <v>87.931034482758605</v>
      </c>
      <c r="JC74" s="369">
        <v>2.1046689783082</v>
      </c>
      <c r="JD74" s="146">
        <v>24.104243059193301</v>
      </c>
    </row>
    <row r="75" spans="1:264" ht="18" customHeight="1">
      <c r="A75" s="280"/>
      <c r="B75" s="281" t="s">
        <v>87</v>
      </c>
      <c r="C75" s="281" t="s">
        <v>87</v>
      </c>
      <c r="D75" s="282" t="s">
        <v>1812</v>
      </c>
      <c r="E75" s="283" t="s">
        <v>1313</v>
      </c>
      <c r="F75" s="282" t="s">
        <v>127</v>
      </c>
      <c r="G75" s="283" t="s">
        <v>8</v>
      </c>
      <c r="H75" s="284" t="s">
        <v>87</v>
      </c>
      <c r="I75" s="284" t="s">
        <v>87</v>
      </c>
      <c r="J75" s="284" t="s">
        <v>87</v>
      </c>
      <c r="K75" s="284" t="s">
        <v>87</v>
      </c>
      <c r="L75" s="284" t="s">
        <v>87</v>
      </c>
      <c r="M75" s="285">
        <v>181760</v>
      </c>
      <c r="N75" s="284" t="s">
        <v>87</v>
      </c>
      <c r="O75" s="284" t="s">
        <v>87</v>
      </c>
      <c r="P75" s="284" t="s">
        <v>87</v>
      </c>
      <c r="Q75" s="284" t="s">
        <v>87</v>
      </c>
      <c r="R75" s="286">
        <v>101.90512472645553</v>
      </c>
      <c r="S75" s="286">
        <v>101.26616175781335</v>
      </c>
      <c r="T75" s="292">
        <v>34.118525786747796</v>
      </c>
      <c r="U75" s="292">
        <v>15.704151714734735</v>
      </c>
      <c r="V75" s="286">
        <v>10.581346716854872</v>
      </c>
      <c r="W75" s="286">
        <v>5.9807611877875368</v>
      </c>
      <c r="X75" s="286">
        <v>16.56210790464241</v>
      </c>
      <c r="Y75" s="284" t="s">
        <v>87</v>
      </c>
      <c r="Z75" s="284" t="s">
        <v>87</v>
      </c>
      <c r="AA75" s="284" t="s">
        <v>87</v>
      </c>
      <c r="AB75" s="284" t="s">
        <v>87</v>
      </c>
      <c r="AC75" s="284" t="s">
        <v>87</v>
      </c>
      <c r="AD75" s="284" t="s">
        <v>87</v>
      </c>
      <c r="AE75" s="284" t="s">
        <v>87</v>
      </c>
      <c r="AF75" s="284" t="s">
        <v>87</v>
      </c>
      <c r="AG75" s="284" t="s">
        <v>87</v>
      </c>
      <c r="AH75" s="284" t="s">
        <v>87</v>
      </c>
      <c r="AI75" s="284" t="s">
        <v>87</v>
      </c>
      <c r="AJ75" s="284" t="s">
        <v>87</v>
      </c>
      <c r="AK75" s="284" t="s">
        <v>87</v>
      </c>
      <c r="AL75" s="284" t="s">
        <v>87</v>
      </c>
      <c r="AM75" s="284" t="s">
        <v>87</v>
      </c>
      <c r="AN75" s="284" t="s">
        <v>87</v>
      </c>
      <c r="AO75" s="284" t="s">
        <v>87</v>
      </c>
      <c r="AP75" s="284" t="s">
        <v>87</v>
      </c>
      <c r="AQ75" s="284" t="s">
        <v>87</v>
      </c>
      <c r="AR75" s="284" t="s">
        <v>87</v>
      </c>
      <c r="AS75" s="284" t="s">
        <v>87</v>
      </c>
      <c r="AT75" s="284" t="s">
        <v>87</v>
      </c>
      <c r="AU75" s="284" t="s">
        <v>87</v>
      </c>
      <c r="AV75" s="284" t="s">
        <v>87</v>
      </c>
      <c r="AW75" s="288" t="s">
        <v>87</v>
      </c>
      <c r="AX75" s="288" t="s">
        <v>87</v>
      </c>
      <c r="AY75" s="288" t="s">
        <v>87</v>
      </c>
      <c r="AZ75" s="288" t="s">
        <v>87</v>
      </c>
      <c r="BA75" s="288" t="s">
        <v>87</v>
      </c>
      <c r="BB75" s="287">
        <v>29</v>
      </c>
      <c r="BC75" s="287">
        <v>43</v>
      </c>
      <c r="BD75" s="289" t="s">
        <v>88</v>
      </c>
      <c r="BE75" s="289" t="s">
        <v>88</v>
      </c>
      <c r="BF75" s="289" t="s">
        <v>88</v>
      </c>
      <c r="BG75" s="287">
        <v>0</v>
      </c>
      <c r="BH75" s="286">
        <v>0</v>
      </c>
      <c r="BI75" s="287">
        <v>106</v>
      </c>
      <c r="BJ75" s="286">
        <v>58.318661971830984</v>
      </c>
      <c r="BK75" s="287">
        <v>0</v>
      </c>
      <c r="BL75" s="286">
        <v>0</v>
      </c>
      <c r="BM75" s="287">
        <v>0</v>
      </c>
      <c r="BN75" s="290">
        <v>0</v>
      </c>
      <c r="BO75" s="291">
        <v>23</v>
      </c>
      <c r="BP75" s="290">
        <v>12.654049295774648</v>
      </c>
      <c r="BQ75" s="287">
        <v>0</v>
      </c>
      <c r="BR75" s="290">
        <v>0</v>
      </c>
      <c r="BS75" s="287">
        <v>17</v>
      </c>
      <c r="BT75" s="290">
        <v>9.3529929577464781</v>
      </c>
      <c r="BU75" s="287">
        <v>0</v>
      </c>
      <c r="BV75" s="290">
        <v>0</v>
      </c>
      <c r="BW75" s="287">
        <v>15</v>
      </c>
      <c r="BX75" s="290">
        <v>8.2526408450704221</v>
      </c>
      <c r="BY75" s="292">
        <v>0</v>
      </c>
      <c r="BZ75" s="293">
        <v>0</v>
      </c>
      <c r="CA75" s="287">
        <v>121</v>
      </c>
      <c r="CB75" s="290">
        <v>66.571302816901408</v>
      </c>
      <c r="CC75" s="287">
        <v>2</v>
      </c>
      <c r="CD75" s="290">
        <v>1.1003521126760565</v>
      </c>
      <c r="CE75" s="287">
        <v>14</v>
      </c>
      <c r="CF75" s="290">
        <v>7.7024647887323949</v>
      </c>
      <c r="CG75" s="287">
        <v>84</v>
      </c>
      <c r="CH75" s="290">
        <v>46.214788732394368</v>
      </c>
      <c r="CI75" s="287">
        <v>471</v>
      </c>
      <c r="CJ75" s="290">
        <v>259.13292253521126</v>
      </c>
      <c r="CK75" s="287">
        <v>89</v>
      </c>
      <c r="CL75" s="290">
        <v>48.965669014084504</v>
      </c>
      <c r="CM75" s="287">
        <v>0</v>
      </c>
      <c r="CN75" s="294">
        <v>0</v>
      </c>
      <c r="CO75" s="287">
        <v>22</v>
      </c>
      <c r="CP75" s="290">
        <v>12.10387323943662</v>
      </c>
      <c r="CQ75" s="292">
        <v>0</v>
      </c>
      <c r="CR75" s="293">
        <v>0</v>
      </c>
      <c r="CS75" s="292">
        <v>0</v>
      </c>
      <c r="CT75" s="293">
        <v>0</v>
      </c>
      <c r="CU75" s="287">
        <v>6</v>
      </c>
      <c r="CV75" s="290">
        <v>3.3010563380281686</v>
      </c>
      <c r="CW75" s="287">
        <v>133</v>
      </c>
      <c r="CX75" s="290">
        <v>73.173415492957744</v>
      </c>
      <c r="CY75" s="287">
        <v>133</v>
      </c>
      <c r="CZ75" s="290">
        <v>73.173415492957744</v>
      </c>
      <c r="DA75" s="292">
        <v>0</v>
      </c>
      <c r="DB75" s="293">
        <v>0</v>
      </c>
      <c r="DC75" s="287">
        <v>0</v>
      </c>
      <c r="DD75" s="287">
        <v>0</v>
      </c>
      <c r="DE75" s="287">
        <v>80</v>
      </c>
      <c r="DF75" s="287">
        <v>5075</v>
      </c>
      <c r="DG75" s="287">
        <v>0</v>
      </c>
      <c r="DH75" s="287">
        <v>83</v>
      </c>
      <c r="DI75" s="287">
        <v>90</v>
      </c>
      <c r="DJ75" s="287">
        <v>25</v>
      </c>
      <c r="DK75" s="287">
        <v>4</v>
      </c>
      <c r="DL75" s="287">
        <v>53</v>
      </c>
      <c r="DM75" s="287">
        <v>0</v>
      </c>
      <c r="DN75" s="287">
        <v>251</v>
      </c>
      <c r="DO75" s="287">
        <v>4</v>
      </c>
      <c r="DP75" s="287">
        <v>5</v>
      </c>
      <c r="DQ75" s="287">
        <v>0</v>
      </c>
      <c r="DR75" s="287">
        <v>0</v>
      </c>
      <c r="DS75" s="287">
        <v>0</v>
      </c>
      <c r="DT75" s="287">
        <v>908</v>
      </c>
      <c r="DU75" s="287">
        <v>10851</v>
      </c>
      <c r="DV75" s="287">
        <v>969</v>
      </c>
      <c r="DW75" s="287">
        <v>4668</v>
      </c>
      <c r="DX75" s="287">
        <v>115</v>
      </c>
      <c r="DY75" s="287">
        <v>0</v>
      </c>
      <c r="DZ75" s="287">
        <v>0</v>
      </c>
      <c r="EA75" s="287">
        <v>5572</v>
      </c>
      <c r="EB75" s="290">
        <v>20.8363244795406</v>
      </c>
      <c r="EC75" s="287">
        <v>198</v>
      </c>
      <c r="ED75" s="287">
        <v>1752</v>
      </c>
      <c r="EE75" s="287">
        <v>394</v>
      </c>
      <c r="EF75" s="290">
        <v>22.488584474885844</v>
      </c>
      <c r="EG75" s="287">
        <v>53</v>
      </c>
      <c r="EH75" s="287">
        <v>103</v>
      </c>
      <c r="EI75" s="287">
        <v>32</v>
      </c>
      <c r="EJ75" s="287">
        <v>0</v>
      </c>
      <c r="EK75" s="287">
        <v>60</v>
      </c>
      <c r="EL75" s="287">
        <v>0</v>
      </c>
      <c r="EM75" s="287">
        <v>0</v>
      </c>
      <c r="EN75" s="287">
        <v>17</v>
      </c>
      <c r="EO75" s="287">
        <v>5</v>
      </c>
      <c r="EP75" s="287">
        <v>5</v>
      </c>
      <c r="EQ75" s="287">
        <v>12</v>
      </c>
      <c r="ER75" s="287">
        <v>0</v>
      </c>
      <c r="ES75" s="287">
        <v>0</v>
      </c>
      <c r="ET75" s="287">
        <v>0</v>
      </c>
      <c r="EU75" s="287">
        <v>0</v>
      </c>
      <c r="EV75" s="287">
        <v>534</v>
      </c>
      <c r="EW75" s="287">
        <v>0</v>
      </c>
      <c r="EX75" s="287">
        <v>28</v>
      </c>
      <c r="EY75" s="287">
        <v>0</v>
      </c>
      <c r="EZ75" s="287">
        <v>0</v>
      </c>
      <c r="FA75" s="287">
        <v>4</v>
      </c>
      <c r="FB75" s="287">
        <v>2</v>
      </c>
      <c r="FC75" s="287">
        <v>0</v>
      </c>
      <c r="FD75" s="287">
        <v>2</v>
      </c>
      <c r="FE75" s="287">
        <v>1</v>
      </c>
      <c r="FF75" s="287">
        <v>9</v>
      </c>
      <c r="FG75" s="287">
        <v>48</v>
      </c>
      <c r="FH75" s="287">
        <v>81</v>
      </c>
      <c r="FI75" s="287">
        <v>56</v>
      </c>
      <c r="FJ75" s="287">
        <v>1312</v>
      </c>
      <c r="FK75" s="291">
        <v>2</v>
      </c>
      <c r="FL75" s="290">
        <v>1.1003521126760565</v>
      </c>
      <c r="FM75" s="291">
        <v>1</v>
      </c>
      <c r="FN75" s="290">
        <v>0.55017605633802824</v>
      </c>
      <c r="FO75" s="291">
        <v>0</v>
      </c>
      <c r="FP75" s="290">
        <v>0</v>
      </c>
      <c r="FQ75" s="283">
        <v>0</v>
      </c>
      <c r="FR75" s="294">
        <v>0</v>
      </c>
      <c r="FS75" s="283">
        <v>0</v>
      </c>
      <c r="FT75" s="294">
        <v>0</v>
      </c>
      <c r="FU75" s="291">
        <v>7</v>
      </c>
      <c r="FV75" s="290">
        <v>3.8512323943661975</v>
      </c>
      <c r="FW75" s="295">
        <v>2</v>
      </c>
      <c r="FX75" s="295">
        <v>1</v>
      </c>
      <c r="FY75" s="295">
        <v>1</v>
      </c>
      <c r="FZ75" s="295">
        <v>0</v>
      </c>
      <c r="GA75" s="295">
        <v>0</v>
      </c>
      <c r="GB75" s="287">
        <v>0</v>
      </c>
      <c r="GC75" s="287">
        <v>0</v>
      </c>
      <c r="GD75" s="287">
        <v>0</v>
      </c>
      <c r="GE75" s="287">
        <v>0</v>
      </c>
      <c r="GF75" s="287">
        <v>0</v>
      </c>
      <c r="GG75" s="290">
        <v>60.27</v>
      </c>
      <c r="GH75" s="290">
        <v>248.11</v>
      </c>
      <c r="GI75" s="290">
        <v>16</v>
      </c>
      <c r="GJ75" s="290">
        <v>2.13</v>
      </c>
      <c r="GK75" s="290">
        <v>0.13</v>
      </c>
      <c r="GL75" s="290">
        <v>1.03</v>
      </c>
      <c r="GM75" s="290">
        <v>3</v>
      </c>
      <c r="GN75" s="290">
        <v>0</v>
      </c>
      <c r="GO75" s="290">
        <v>0.1</v>
      </c>
      <c r="GP75" s="290">
        <v>2</v>
      </c>
      <c r="GQ75" s="290">
        <v>0</v>
      </c>
      <c r="GR75" s="290">
        <v>0</v>
      </c>
      <c r="GS75" s="290">
        <v>0</v>
      </c>
      <c r="GT75" s="290">
        <v>2</v>
      </c>
      <c r="GU75" s="290">
        <v>0</v>
      </c>
      <c r="GV75" s="290">
        <v>1</v>
      </c>
      <c r="GW75" s="290">
        <v>0</v>
      </c>
      <c r="GX75" s="290">
        <v>0</v>
      </c>
      <c r="GY75" s="290">
        <v>1</v>
      </c>
      <c r="GZ75" s="290">
        <v>0</v>
      </c>
      <c r="HA75" s="290">
        <v>1</v>
      </c>
      <c r="HB75" s="290">
        <v>0</v>
      </c>
      <c r="HC75" s="290">
        <v>0</v>
      </c>
      <c r="HD75" s="290">
        <v>0</v>
      </c>
      <c r="HE75" s="290">
        <v>2</v>
      </c>
      <c r="HF75" s="290">
        <v>0</v>
      </c>
      <c r="HG75" s="290">
        <v>0</v>
      </c>
      <c r="HH75" s="290">
        <v>11</v>
      </c>
      <c r="HI75" s="290">
        <v>1</v>
      </c>
      <c r="HJ75" s="134">
        <v>0</v>
      </c>
      <c r="HK75" s="134">
        <v>2.750880281690141</v>
      </c>
      <c r="HL75" s="134">
        <v>11.003521126760564</v>
      </c>
      <c r="HM75" s="146">
        <v>96.254269535086294</v>
      </c>
      <c r="HN75" s="146">
        <v>85.632022123324205</v>
      </c>
      <c r="HO75" s="368">
        <v>7.4101519081141196E-2</v>
      </c>
      <c r="HP75" s="368">
        <v>2.52493372048984E-2</v>
      </c>
      <c r="HQ75" s="368">
        <v>4.1237113402061896</v>
      </c>
      <c r="HR75" s="368">
        <v>2.0833333333333299</v>
      </c>
      <c r="HS75" s="134">
        <v>83.505154639175302</v>
      </c>
      <c r="HT75" s="134">
        <v>90.625</v>
      </c>
      <c r="HU75" s="134">
        <v>1.7969618377176699</v>
      </c>
      <c r="HV75" s="134">
        <v>1.2119681858351199</v>
      </c>
      <c r="HW75" s="134">
        <v>6.4246879546672799</v>
      </c>
      <c r="HX75" s="134">
        <v>12.7199851352427</v>
      </c>
      <c r="HY75" s="146">
        <v>115.49083553132076</v>
      </c>
      <c r="HZ75" s="146">
        <v>110.387562433339</v>
      </c>
      <c r="IA75" s="386">
        <v>15</v>
      </c>
      <c r="IB75" s="386">
        <v>11</v>
      </c>
      <c r="IC75" s="369">
        <v>0.23101801940551364</v>
      </c>
      <c r="ID75" s="369">
        <v>0.11172049563274428</v>
      </c>
      <c r="IE75" s="369">
        <v>3.1185031185031189</v>
      </c>
      <c r="IF75" s="369">
        <v>2.6634382566585959</v>
      </c>
      <c r="IG75" s="146">
        <v>65.904365904365903</v>
      </c>
      <c r="IH75" s="146">
        <v>69.24939467312349</v>
      </c>
      <c r="II75" s="146">
        <v>7.4079778222701371</v>
      </c>
      <c r="IJ75" s="146">
        <v>4.1945967905748525</v>
      </c>
      <c r="IK75" s="146">
        <v>8.4079944865609928</v>
      </c>
      <c r="IL75" s="146">
        <v>16.972367478034666</v>
      </c>
      <c r="IM75" s="148">
        <v>121.62045250722507</v>
      </c>
      <c r="IN75" s="137">
        <v>114.13547781198103</v>
      </c>
      <c r="IO75" s="369">
        <v>0.21422450728363299</v>
      </c>
      <c r="IP75" s="369">
        <v>5.0778605280974901E-2</v>
      </c>
      <c r="IQ75" s="369">
        <v>3.7037037037037002</v>
      </c>
      <c r="IR75" s="369">
        <v>1.2448132780083001</v>
      </c>
      <c r="IS75" s="146">
        <v>69.259259259259295</v>
      </c>
      <c r="IT75" s="146">
        <v>81.742738589211598</v>
      </c>
      <c r="IU75" s="146">
        <v>5.7840616966581004</v>
      </c>
      <c r="IV75" s="146">
        <v>4.07921462423832</v>
      </c>
      <c r="IW75" s="146">
        <v>13.7581381426326</v>
      </c>
      <c r="IX75" s="146">
        <v>16.7445092060061</v>
      </c>
      <c r="IY75" s="341">
        <v>26</v>
      </c>
      <c r="IZ75" s="369">
        <v>0.37659327925840103</v>
      </c>
      <c r="JA75" s="369">
        <v>8.8737201365187701</v>
      </c>
      <c r="JB75" s="369">
        <v>91.808873720136503</v>
      </c>
      <c r="JC75" s="369">
        <v>4.2439165701042896</v>
      </c>
      <c r="JD75" s="146">
        <v>15.626576062431999</v>
      </c>
    </row>
    <row r="76" spans="1:264" ht="18" customHeight="1">
      <c r="A76" s="280"/>
      <c r="B76" s="281" t="s">
        <v>87</v>
      </c>
      <c r="C76" s="281" t="s">
        <v>87</v>
      </c>
      <c r="D76" s="282" t="s">
        <v>1813</v>
      </c>
      <c r="E76" s="283" t="s">
        <v>1314</v>
      </c>
      <c r="F76" s="282" t="s">
        <v>127</v>
      </c>
      <c r="G76" s="283" t="s">
        <v>8</v>
      </c>
      <c r="H76" s="284" t="s">
        <v>87</v>
      </c>
      <c r="I76" s="284" t="s">
        <v>87</v>
      </c>
      <c r="J76" s="284" t="s">
        <v>87</v>
      </c>
      <c r="K76" s="284" t="s">
        <v>87</v>
      </c>
      <c r="L76" s="284" t="s">
        <v>87</v>
      </c>
      <c r="M76" s="285">
        <v>518594</v>
      </c>
      <c r="N76" s="284" t="s">
        <v>87</v>
      </c>
      <c r="O76" s="284" t="s">
        <v>87</v>
      </c>
      <c r="P76" s="284" t="s">
        <v>87</v>
      </c>
      <c r="Q76" s="284" t="s">
        <v>87</v>
      </c>
      <c r="R76" s="286">
        <v>98.811999999999983</v>
      </c>
      <c r="S76" s="286">
        <v>99.903999999999996</v>
      </c>
      <c r="T76" s="298" t="s">
        <v>88</v>
      </c>
      <c r="U76" s="298" t="s">
        <v>88</v>
      </c>
      <c r="V76" s="286">
        <v>16.582278481012658</v>
      </c>
      <c r="W76" s="286">
        <v>6.5611814345991561</v>
      </c>
      <c r="X76" s="286">
        <v>23.143459915611814</v>
      </c>
      <c r="Y76" s="284" t="s">
        <v>87</v>
      </c>
      <c r="Z76" s="284" t="s">
        <v>87</v>
      </c>
      <c r="AA76" s="284" t="s">
        <v>87</v>
      </c>
      <c r="AB76" s="284" t="s">
        <v>87</v>
      </c>
      <c r="AC76" s="284" t="s">
        <v>87</v>
      </c>
      <c r="AD76" s="284" t="s">
        <v>87</v>
      </c>
      <c r="AE76" s="284" t="s">
        <v>87</v>
      </c>
      <c r="AF76" s="284" t="s">
        <v>87</v>
      </c>
      <c r="AG76" s="284" t="s">
        <v>87</v>
      </c>
      <c r="AH76" s="284" t="s">
        <v>87</v>
      </c>
      <c r="AI76" s="284" t="s">
        <v>87</v>
      </c>
      <c r="AJ76" s="284" t="s">
        <v>87</v>
      </c>
      <c r="AK76" s="284" t="s">
        <v>87</v>
      </c>
      <c r="AL76" s="284" t="s">
        <v>87</v>
      </c>
      <c r="AM76" s="284" t="s">
        <v>87</v>
      </c>
      <c r="AN76" s="284" t="s">
        <v>87</v>
      </c>
      <c r="AO76" s="284" t="s">
        <v>87</v>
      </c>
      <c r="AP76" s="284" t="s">
        <v>87</v>
      </c>
      <c r="AQ76" s="284" t="s">
        <v>87</v>
      </c>
      <c r="AR76" s="284" t="s">
        <v>87</v>
      </c>
      <c r="AS76" s="284" t="s">
        <v>87</v>
      </c>
      <c r="AT76" s="284" t="s">
        <v>87</v>
      </c>
      <c r="AU76" s="284" t="s">
        <v>87</v>
      </c>
      <c r="AV76" s="284" t="s">
        <v>87</v>
      </c>
      <c r="AW76" s="288" t="s">
        <v>87</v>
      </c>
      <c r="AX76" s="288" t="s">
        <v>87</v>
      </c>
      <c r="AY76" s="288" t="s">
        <v>87</v>
      </c>
      <c r="AZ76" s="288" t="s">
        <v>87</v>
      </c>
      <c r="BA76" s="288" t="s">
        <v>87</v>
      </c>
      <c r="BB76" s="287">
        <v>95</v>
      </c>
      <c r="BC76" s="287">
        <v>128</v>
      </c>
      <c r="BD76" s="289" t="s">
        <v>88</v>
      </c>
      <c r="BE76" s="289" t="s">
        <v>88</v>
      </c>
      <c r="BF76" s="289" t="s">
        <v>88</v>
      </c>
      <c r="BG76" s="287">
        <v>169</v>
      </c>
      <c r="BH76" s="286">
        <v>32.58811324465767</v>
      </c>
      <c r="BI76" s="287">
        <v>706</v>
      </c>
      <c r="BJ76" s="286">
        <v>136.13732515223856</v>
      </c>
      <c r="BK76" s="287">
        <v>50</v>
      </c>
      <c r="BL76" s="286">
        <v>9.6414536226797836</v>
      </c>
      <c r="BM76" s="287">
        <v>0</v>
      </c>
      <c r="BN76" s="290">
        <v>0</v>
      </c>
      <c r="BO76" s="291">
        <v>168</v>
      </c>
      <c r="BP76" s="290">
        <v>32.395284172204079</v>
      </c>
      <c r="BQ76" s="287">
        <v>11</v>
      </c>
      <c r="BR76" s="290">
        <v>2.1211197969895528</v>
      </c>
      <c r="BS76" s="287">
        <v>18</v>
      </c>
      <c r="BT76" s="290">
        <v>3.4709233041647223</v>
      </c>
      <c r="BU76" s="287">
        <v>0</v>
      </c>
      <c r="BV76" s="290">
        <v>0</v>
      </c>
      <c r="BW76" s="287">
        <v>12</v>
      </c>
      <c r="BX76" s="290">
        <v>2.3139488694431485</v>
      </c>
      <c r="BY76" s="292">
        <v>0</v>
      </c>
      <c r="BZ76" s="293">
        <v>0</v>
      </c>
      <c r="CA76" s="287">
        <v>72</v>
      </c>
      <c r="CB76" s="290">
        <v>13.883693216658889</v>
      </c>
      <c r="CC76" s="292">
        <v>0</v>
      </c>
      <c r="CD76" s="293">
        <v>0</v>
      </c>
      <c r="CE76" s="287">
        <v>15</v>
      </c>
      <c r="CF76" s="290">
        <v>2.8924360868039352</v>
      </c>
      <c r="CG76" s="287">
        <v>116</v>
      </c>
      <c r="CH76" s="290">
        <v>22.368172404617098</v>
      </c>
      <c r="CI76" s="287">
        <v>421</v>
      </c>
      <c r="CJ76" s="290">
        <v>81.181039502963785</v>
      </c>
      <c r="CK76" s="287">
        <v>97</v>
      </c>
      <c r="CL76" s="290">
        <v>18.704420027998779</v>
      </c>
      <c r="CM76" s="292">
        <v>243</v>
      </c>
      <c r="CN76" s="296">
        <v>46.857464606223751</v>
      </c>
      <c r="CO76" s="287">
        <v>14</v>
      </c>
      <c r="CP76" s="290">
        <v>2.6996070143503395</v>
      </c>
      <c r="CQ76" s="292">
        <v>1</v>
      </c>
      <c r="CR76" s="293">
        <v>0.19282907245359568</v>
      </c>
      <c r="CS76" s="287">
        <v>0</v>
      </c>
      <c r="CT76" s="290">
        <v>0</v>
      </c>
      <c r="CU76" s="287">
        <v>0</v>
      </c>
      <c r="CV76" s="290">
        <v>0</v>
      </c>
      <c r="CW76" s="287">
        <v>0</v>
      </c>
      <c r="CX76" s="290">
        <v>0</v>
      </c>
      <c r="CY76" s="287">
        <v>0</v>
      </c>
      <c r="CZ76" s="290">
        <v>0</v>
      </c>
      <c r="DA76" s="292">
        <v>0</v>
      </c>
      <c r="DB76" s="293">
        <v>0</v>
      </c>
      <c r="DC76" s="287">
        <v>0</v>
      </c>
      <c r="DD76" s="287">
        <v>0</v>
      </c>
      <c r="DE76" s="287">
        <v>24</v>
      </c>
      <c r="DF76" s="287">
        <v>6349</v>
      </c>
      <c r="DG76" s="287">
        <v>0</v>
      </c>
      <c r="DH76" s="287">
        <v>129</v>
      </c>
      <c r="DI76" s="287">
        <v>15</v>
      </c>
      <c r="DJ76" s="287">
        <v>85</v>
      </c>
      <c r="DK76" s="287">
        <v>103</v>
      </c>
      <c r="DL76" s="287">
        <v>0</v>
      </c>
      <c r="DM76" s="287">
        <v>0</v>
      </c>
      <c r="DN76" s="287">
        <v>0</v>
      </c>
      <c r="DO76" s="287">
        <v>79</v>
      </c>
      <c r="DP76" s="287">
        <v>15</v>
      </c>
      <c r="DQ76" s="287">
        <v>0</v>
      </c>
      <c r="DR76" s="287">
        <v>0</v>
      </c>
      <c r="DS76" s="287">
        <v>28</v>
      </c>
      <c r="DT76" s="287">
        <v>0</v>
      </c>
      <c r="DU76" s="287">
        <v>15043</v>
      </c>
      <c r="DV76" s="287">
        <v>1016</v>
      </c>
      <c r="DW76" s="287">
        <v>2355</v>
      </c>
      <c r="DX76" s="287">
        <v>0</v>
      </c>
      <c r="DY76" s="287">
        <v>0</v>
      </c>
      <c r="DZ76" s="287">
        <v>0</v>
      </c>
      <c r="EA76" s="287">
        <v>7364</v>
      </c>
      <c r="EB76" s="290">
        <v>16.417707767517701</v>
      </c>
      <c r="EC76" s="287">
        <v>201</v>
      </c>
      <c r="ED76" s="287">
        <v>2531</v>
      </c>
      <c r="EE76" s="287">
        <v>295</v>
      </c>
      <c r="EF76" s="290">
        <v>11.655472145397077</v>
      </c>
      <c r="EG76" s="287">
        <v>27</v>
      </c>
      <c r="EH76" s="287">
        <v>44</v>
      </c>
      <c r="EI76" s="287">
        <v>19</v>
      </c>
      <c r="EJ76" s="287">
        <v>0</v>
      </c>
      <c r="EK76" s="287">
        <v>107</v>
      </c>
      <c r="EL76" s="287">
        <v>0</v>
      </c>
      <c r="EM76" s="287">
        <v>0</v>
      </c>
      <c r="EN76" s="287">
        <v>17</v>
      </c>
      <c r="EO76" s="287">
        <v>6</v>
      </c>
      <c r="EP76" s="287">
        <v>19</v>
      </c>
      <c r="EQ76" s="287">
        <v>3</v>
      </c>
      <c r="ER76" s="287">
        <v>0</v>
      </c>
      <c r="ES76" s="287">
        <v>3</v>
      </c>
      <c r="ET76" s="287">
        <v>0</v>
      </c>
      <c r="EU76" s="287">
        <v>0</v>
      </c>
      <c r="EV76" s="287">
        <v>0</v>
      </c>
      <c r="EW76" s="287">
        <v>0</v>
      </c>
      <c r="EX76" s="287">
        <v>0</v>
      </c>
      <c r="EY76" s="287">
        <v>0</v>
      </c>
      <c r="EZ76" s="287">
        <v>0</v>
      </c>
      <c r="FA76" s="287">
        <v>0</v>
      </c>
      <c r="FB76" s="287">
        <v>0</v>
      </c>
      <c r="FC76" s="287">
        <v>0</v>
      </c>
      <c r="FD76" s="287">
        <v>0</v>
      </c>
      <c r="FE76" s="287">
        <v>0</v>
      </c>
      <c r="FF76" s="287">
        <v>0</v>
      </c>
      <c r="FG76" s="287">
        <v>78</v>
      </c>
      <c r="FH76" s="287">
        <v>153</v>
      </c>
      <c r="FI76" s="287">
        <v>14</v>
      </c>
      <c r="FJ76" s="287">
        <v>981</v>
      </c>
      <c r="FK76" s="291">
        <v>21</v>
      </c>
      <c r="FL76" s="290">
        <v>4.0494105215255098</v>
      </c>
      <c r="FM76" s="291">
        <v>5</v>
      </c>
      <c r="FN76" s="290">
        <v>0.96414536226797831</v>
      </c>
      <c r="FO76" s="297">
        <v>1</v>
      </c>
      <c r="FP76" s="293">
        <v>0.19282907245359568</v>
      </c>
      <c r="FQ76" s="283">
        <v>2</v>
      </c>
      <c r="FR76" s="294">
        <v>0.38565814490719136</v>
      </c>
      <c r="FS76" s="283">
        <v>1</v>
      </c>
      <c r="FT76" s="294">
        <v>0.19282907245359568</v>
      </c>
      <c r="FU76" s="297">
        <v>0</v>
      </c>
      <c r="FV76" s="293">
        <v>0</v>
      </c>
      <c r="FW76" s="295">
        <v>1</v>
      </c>
      <c r="FX76" s="295">
        <v>0</v>
      </c>
      <c r="FY76" s="295">
        <v>0</v>
      </c>
      <c r="FZ76" s="295">
        <v>0</v>
      </c>
      <c r="GA76" s="295">
        <v>1</v>
      </c>
      <c r="GB76" s="287">
        <v>0</v>
      </c>
      <c r="GC76" s="287">
        <v>0</v>
      </c>
      <c r="GD76" s="287">
        <v>0</v>
      </c>
      <c r="GE76" s="287">
        <v>0</v>
      </c>
      <c r="GF76" s="287">
        <v>0</v>
      </c>
      <c r="GG76" s="290">
        <v>57.9</v>
      </c>
      <c r="GH76" s="290">
        <v>338.7</v>
      </c>
      <c r="GI76" s="290">
        <v>15</v>
      </c>
      <c r="GJ76" s="290">
        <v>2.2999999999999998</v>
      </c>
      <c r="GK76" s="290">
        <v>0.3</v>
      </c>
      <c r="GL76" s="290">
        <v>0.2</v>
      </c>
      <c r="GM76" s="290">
        <v>3.1</v>
      </c>
      <c r="GN76" s="290">
        <v>2</v>
      </c>
      <c r="GO76" s="290">
        <v>0.1</v>
      </c>
      <c r="GP76" s="290">
        <v>5.0999999999999996</v>
      </c>
      <c r="GQ76" s="290">
        <v>0.1</v>
      </c>
      <c r="GR76" s="290">
        <v>0</v>
      </c>
      <c r="GS76" s="290">
        <v>0</v>
      </c>
      <c r="GT76" s="290">
        <v>1.2</v>
      </c>
      <c r="GU76" s="290">
        <v>0</v>
      </c>
      <c r="GV76" s="290">
        <v>1</v>
      </c>
      <c r="GW76" s="290">
        <v>0</v>
      </c>
      <c r="GX76" s="290">
        <v>0</v>
      </c>
      <c r="GY76" s="290">
        <v>1</v>
      </c>
      <c r="GZ76" s="290">
        <v>2</v>
      </c>
      <c r="HA76" s="290">
        <v>0</v>
      </c>
      <c r="HB76" s="290">
        <v>0</v>
      </c>
      <c r="HC76" s="290">
        <v>0</v>
      </c>
      <c r="HD76" s="290">
        <v>0</v>
      </c>
      <c r="HE76" s="290">
        <v>0</v>
      </c>
      <c r="HF76" s="290">
        <v>0</v>
      </c>
      <c r="HG76" s="290">
        <v>0</v>
      </c>
      <c r="HH76" s="290">
        <v>19</v>
      </c>
      <c r="HI76" s="290">
        <v>1</v>
      </c>
      <c r="HJ76" s="134">
        <v>0.38565814490719136</v>
      </c>
      <c r="HK76" s="134">
        <v>5.977701246061466</v>
      </c>
      <c r="HL76" s="134">
        <v>27.545632999996144</v>
      </c>
      <c r="HM76" s="146">
        <v>99.483000000000004</v>
      </c>
      <c r="HN76" s="146">
        <v>89.129000000000005</v>
      </c>
      <c r="HO76" s="368">
        <v>8.1428488338277205E-2</v>
      </c>
      <c r="HP76" s="368">
        <v>5.0720962249112399E-2</v>
      </c>
      <c r="HQ76" s="368">
        <v>5.5555555555555598</v>
      </c>
      <c r="HR76" s="368">
        <v>5.2631578947368398</v>
      </c>
      <c r="HS76" s="134">
        <v>88.492063492063494</v>
      </c>
      <c r="HT76" s="134">
        <v>87.969924812030101</v>
      </c>
      <c r="HU76" s="134">
        <v>1.4657127900889899</v>
      </c>
      <c r="HV76" s="134">
        <v>0.96369828273313496</v>
      </c>
      <c r="HW76" s="134">
        <v>5.6682692749652999</v>
      </c>
      <c r="HX76" s="134">
        <v>11.820628992815299</v>
      </c>
      <c r="HY76" s="146">
        <v>100.42100000000001</v>
      </c>
      <c r="HZ76" s="146">
        <v>106.63500000000001</v>
      </c>
      <c r="IA76" s="386">
        <v>57</v>
      </c>
      <c r="IB76" s="386">
        <v>46</v>
      </c>
      <c r="IC76" s="369">
        <v>0.36529095103819537</v>
      </c>
      <c r="ID76" s="369">
        <v>0.18231540565177756</v>
      </c>
      <c r="IE76" s="369">
        <v>3.8435603506405935</v>
      </c>
      <c r="IF76" s="369">
        <v>2.9243483788938334</v>
      </c>
      <c r="IG76" s="146">
        <v>69.116655428186107</v>
      </c>
      <c r="IH76" s="146">
        <v>72.155117609663066</v>
      </c>
      <c r="II76" s="146">
        <v>9.5039733401691873</v>
      </c>
      <c r="IJ76" s="146">
        <v>6.234394197614046</v>
      </c>
      <c r="IK76" s="146">
        <v>7.9554333936992672</v>
      </c>
      <c r="IL76" s="146">
        <v>11.854751568690642</v>
      </c>
      <c r="IM76" s="148">
        <v>107.813</v>
      </c>
      <c r="IN76" s="137">
        <v>104.94799999999999</v>
      </c>
      <c r="IO76" s="369">
        <v>0.23543260741612701</v>
      </c>
      <c r="IP76" s="369">
        <v>8.0574766668904896E-2</v>
      </c>
      <c r="IQ76" s="369">
        <v>5.0314465408805003</v>
      </c>
      <c r="IR76" s="369">
        <v>2.4742268041237101</v>
      </c>
      <c r="IS76" s="146">
        <v>77.358490566037702</v>
      </c>
      <c r="IT76" s="146">
        <v>84.329896907216494</v>
      </c>
      <c r="IU76" s="146">
        <v>4.6792230723955299</v>
      </c>
      <c r="IV76" s="146">
        <v>3.25656348620157</v>
      </c>
      <c r="IW76" s="146">
        <v>8.7650556487269409</v>
      </c>
      <c r="IX76" s="146">
        <v>11.825957038098601</v>
      </c>
      <c r="IY76" s="341">
        <v>46</v>
      </c>
      <c r="IZ76" s="369">
        <v>0.554150102397302</v>
      </c>
      <c r="JA76" s="369">
        <v>9.1269841269841301</v>
      </c>
      <c r="JB76" s="369">
        <v>90.873015873015902</v>
      </c>
      <c r="JC76" s="369">
        <v>6.0715576436573899</v>
      </c>
      <c r="JD76" s="146">
        <v>6.7610092699664497</v>
      </c>
    </row>
    <row r="77" spans="1:264" ht="18" customHeight="1">
      <c r="A77" s="280"/>
      <c r="B77" s="281" t="s">
        <v>87</v>
      </c>
      <c r="C77" s="281" t="s">
        <v>87</v>
      </c>
      <c r="D77" s="282" t="s">
        <v>1814</v>
      </c>
      <c r="E77" s="283" t="s">
        <v>1315</v>
      </c>
      <c r="F77" s="282" t="s">
        <v>127</v>
      </c>
      <c r="G77" s="283" t="s">
        <v>8</v>
      </c>
      <c r="H77" s="284" t="s">
        <v>87</v>
      </c>
      <c r="I77" s="284" t="s">
        <v>87</v>
      </c>
      <c r="J77" s="284" t="s">
        <v>87</v>
      </c>
      <c r="K77" s="284" t="s">
        <v>87</v>
      </c>
      <c r="L77" s="284" t="s">
        <v>87</v>
      </c>
      <c r="M77" s="285">
        <v>142917</v>
      </c>
      <c r="N77" s="284" t="s">
        <v>87</v>
      </c>
      <c r="O77" s="284" t="s">
        <v>87</v>
      </c>
      <c r="P77" s="284" t="s">
        <v>87</v>
      </c>
      <c r="Q77" s="284" t="s">
        <v>87</v>
      </c>
      <c r="R77" s="286">
        <v>101.88721878214454</v>
      </c>
      <c r="S77" s="286">
        <v>101.07400830949329</v>
      </c>
      <c r="T77" s="287">
        <v>25.042589482348149</v>
      </c>
      <c r="U77" s="287">
        <v>9.3827221572007602</v>
      </c>
      <c r="V77" s="286">
        <v>13.646922183507549</v>
      </c>
      <c r="W77" s="286">
        <v>6.6202090592334493</v>
      </c>
      <c r="X77" s="286">
        <v>20.267131242740998</v>
      </c>
      <c r="Y77" s="284" t="s">
        <v>87</v>
      </c>
      <c r="Z77" s="284" t="s">
        <v>87</v>
      </c>
      <c r="AA77" s="284" t="s">
        <v>87</v>
      </c>
      <c r="AB77" s="284" t="s">
        <v>87</v>
      </c>
      <c r="AC77" s="284" t="s">
        <v>87</v>
      </c>
      <c r="AD77" s="284" t="s">
        <v>87</v>
      </c>
      <c r="AE77" s="284" t="s">
        <v>87</v>
      </c>
      <c r="AF77" s="284" t="s">
        <v>87</v>
      </c>
      <c r="AG77" s="284" t="s">
        <v>87</v>
      </c>
      <c r="AH77" s="284" t="s">
        <v>87</v>
      </c>
      <c r="AI77" s="284" t="s">
        <v>87</v>
      </c>
      <c r="AJ77" s="284" t="s">
        <v>87</v>
      </c>
      <c r="AK77" s="284" t="s">
        <v>87</v>
      </c>
      <c r="AL77" s="284" t="s">
        <v>87</v>
      </c>
      <c r="AM77" s="284" t="s">
        <v>87</v>
      </c>
      <c r="AN77" s="284" t="s">
        <v>87</v>
      </c>
      <c r="AO77" s="284" t="s">
        <v>87</v>
      </c>
      <c r="AP77" s="284" t="s">
        <v>87</v>
      </c>
      <c r="AQ77" s="284" t="s">
        <v>87</v>
      </c>
      <c r="AR77" s="284" t="s">
        <v>87</v>
      </c>
      <c r="AS77" s="284" t="s">
        <v>87</v>
      </c>
      <c r="AT77" s="284" t="s">
        <v>87</v>
      </c>
      <c r="AU77" s="284" t="s">
        <v>87</v>
      </c>
      <c r="AV77" s="284" t="s">
        <v>87</v>
      </c>
      <c r="AW77" s="288" t="s">
        <v>87</v>
      </c>
      <c r="AX77" s="288" t="s">
        <v>87</v>
      </c>
      <c r="AY77" s="288" t="s">
        <v>87</v>
      </c>
      <c r="AZ77" s="288" t="s">
        <v>87</v>
      </c>
      <c r="BA77" s="288" t="s">
        <v>87</v>
      </c>
      <c r="BB77" s="287">
        <v>30</v>
      </c>
      <c r="BC77" s="287">
        <v>34</v>
      </c>
      <c r="BD77" s="289" t="s">
        <v>88</v>
      </c>
      <c r="BE77" s="289" t="s">
        <v>88</v>
      </c>
      <c r="BF77" s="289" t="s">
        <v>88</v>
      </c>
      <c r="BG77" s="287">
        <v>14</v>
      </c>
      <c r="BH77" s="286">
        <v>9.7958955197772131</v>
      </c>
      <c r="BI77" s="287">
        <v>58</v>
      </c>
      <c r="BJ77" s="286">
        <v>40.58299572479131</v>
      </c>
      <c r="BK77" s="287">
        <v>0</v>
      </c>
      <c r="BL77" s="286">
        <v>0</v>
      </c>
      <c r="BM77" s="287">
        <v>0</v>
      </c>
      <c r="BN77" s="290">
        <v>0</v>
      </c>
      <c r="BO77" s="291">
        <v>0</v>
      </c>
      <c r="BP77" s="290">
        <v>0</v>
      </c>
      <c r="BQ77" s="287">
        <v>0</v>
      </c>
      <c r="BR77" s="290">
        <v>0</v>
      </c>
      <c r="BS77" s="287">
        <v>0</v>
      </c>
      <c r="BT77" s="290">
        <v>0</v>
      </c>
      <c r="BU77" s="287">
        <v>0</v>
      </c>
      <c r="BV77" s="290">
        <v>0</v>
      </c>
      <c r="BW77" s="287">
        <v>18</v>
      </c>
      <c r="BX77" s="290">
        <v>12.59472281114213</v>
      </c>
      <c r="BY77" s="292">
        <v>8</v>
      </c>
      <c r="BZ77" s="293">
        <v>5.5976545827298363</v>
      </c>
      <c r="CA77" s="287">
        <v>1039</v>
      </c>
      <c r="CB77" s="290">
        <v>726.99538893203749</v>
      </c>
      <c r="CC77" s="292">
        <v>814</v>
      </c>
      <c r="CD77" s="293">
        <v>569.56135379276077</v>
      </c>
      <c r="CE77" s="292">
        <v>119</v>
      </c>
      <c r="CF77" s="293">
        <v>83.265111918106314</v>
      </c>
      <c r="CG77" s="287">
        <v>805</v>
      </c>
      <c r="CH77" s="290">
        <v>563.26399238718977</v>
      </c>
      <c r="CI77" s="287">
        <v>2919</v>
      </c>
      <c r="CJ77" s="290">
        <v>2042.4442158735492</v>
      </c>
      <c r="CK77" s="287">
        <v>980</v>
      </c>
      <c r="CL77" s="290">
        <v>685.71268638440495</v>
      </c>
      <c r="CM77" s="287">
        <v>1773</v>
      </c>
      <c r="CN77" s="294">
        <v>1240.5801968974999</v>
      </c>
      <c r="CO77" s="287">
        <v>237</v>
      </c>
      <c r="CP77" s="290">
        <v>165.83051701337138</v>
      </c>
      <c r="CQ77" s="287">
        <v>17</v>
      </c>
      <c r="CR77" s="290">
        <v>11.895015988300901</v>
      </c>
      <c r="CS77" s="292">
        <v>22</v>
      </c>
      <c r="CT77" s="293">
        <v>15.393550102507051</v>
      </c>
      <c r="CU77" s="292">
        <v>101</v>
      </c>
      <c r="CV77" s="293">
        <v>70.67038910696418</v>
      </c>
      <c r="CW77" s="292">
        <v>1036</v>
      </c>
      <c r="CX77" s="293">
        <v>724.89626846351382</v>
      </c>
      <c r="CY77" s="292">
        <v>1036</v>
      </c>
      <c r="CZ77" s="293">
        <v>724.89626846351382</v>
      </c>
      <c r="DA77" s="292">
        <v>0</v>
      </c>
      <c r="DB77" s="293">
        <v>0</v>
      </c>
      <c r="DC77" s="287">
        <v>44</v>
      </c>
      <c r="DD77" s="287">
        <v>1153</v>
      </c>
      <c r="DE77" s="287">
        <v>993</v>
      </c>
      <c r="DF77" s="287">
        <v>614</v>
      </c>
      <c r="DG77" s="287">
        <v>10553</v>
      </c>
      <c r="DH77" s="287">
        <v>1019</v>
      </c>
      <c r="DI77" s="287">
        <v>297</v>
      </c>
      <c r="DJ77" s="287">
        <v>651</v>
      </c>
      <c r="DK77" s="287">
        <v>51</v>
      </c>
      <c r="DL77" s="287">
        <v>1619</v>
      </c>
      <c r="DM77" s="287">
        <v>0</v>
      </c>
      <c r="DN77" s="287">
        <v>3384</v>
      </c>
      <c r="DO77" s="287">
        <v>230</v>
      </c>
      <c r="DP77" s="287">
        <v>180</v>
      </c>
      <c r="DQ77" s="287">
        <v>6</v>
      </c>
      <c r="DR77" s="287">
        <v>0</v>
      </c>
      <c r="DS77" s="287">
        <v>261</v>
      </c>
      <c r="DT77" s="287">
        <v>0</v>
      </c>
      <c r="DU77" s="287">
        <v>41314</v>
      </c>
      <c r="DV77" s="287">
        <v>6722</v>
      </c>
      <c r="DW77" s="287">
        <v>2770</v>
      </c>
      <c r="DX77" s="287">
        <v>1514</v>
      </c>
      <c r="DY77" s="287">
        <v>1015</v>
      </c>
      <c r="DZ77" s="287">
        <v>14697</v>
      </c>
      <c r="EA77" s="287">
        <v>20979</v>
      </c>
      <c r="EB77" s="290">
        <v>35.402068735402104</v>
      </c>
      <c r="EC77" s="287">
        <v>707</v>
      </c>
      <c r="ED77" s="287">
        <v>7075</v>
      </c>
      <c r="EE77" s="287">
        <v>2293</v>
      </c>
      <c r="EF77" s="290">
        <v>32.409893992932865</v>
      </c>
      <c r="EG77" s="287">
        <v>455</v>
      </c>
      <c r="EH77" s="287">
        <v>220</v>
      </c>
      <c r="EI77" s="287">
        <v>147</v>
      </c>
      <c r="EJ77" s="287">
        <v>155</v>
      </c>
      <c r="EK77" s="287">
        <v>1125</v>
      </c>
      <c r="EL77" s="287">
        <v>5</v>
      </c>
      <c r="EM77" s="287">
        <v>53</v>
      </c>
      <c r="EN77" s="287">
        <v>41</v>
      </c>
      <c r="EO77" s="287">
        <v>68</v>
      </c>
      <c r="EP77" s="287">
        <v>338</v>
      </c>
      <c r="EQ77" s="287">
        <v>100</v>
      </c>
      <c r="ER77" s="287">
        <v>0</v>
      </c>
      <c r="ES77" s="287">
        <v>21</v>
      </c>
      <c r="ET77" s="287">
        <v>44</v>
      </c>
      <c r="EU77" s="287">
        <v>0</v>
      </c>
      <c r="EV77" s="287">
        <v>7862</v>
      </c>
      <c r="EW77" s="287">
        <v>0</v>
      </c>
      <c r="EX77" s="287">
        <v>0</v>
      </c>
      <c r="EY77" s="287">
        <v>548</v>
      </c>
      <c r="EZ77" s="287">
        <v>8</v>
      </c>
      <c r="FA77" s="287">
        <v>50</v>
      </c>
      <c r="FB77" s="287">
        <v>2</v>
      </c>
      <c r="FC77" s="287">
        <v>8</v>
      </c>
      <c r="FD77" s="287">
        <v>3</v>
      </c>
      <c r="FE77" s="287">
        <v>4</v>
      </c>
      <c r="FF77" s="287">
        <v>98</v>
      </c>
      <c r="FG77" s="287">
        <v>461</v>
      </c>
      <c r="FH77" s="287">
        <v>885</v>
      </c>
      <c r="FI77" s="287">
        <v>584</v>
      </c>
      <c r="FJ77" s="287">
        <v>5397</v>
      </c>
      <c r="FK77" s="291">
        <v>2</v>
      </c>
      <c r="FL77" s="290">
        <v>1.3994136456824591</v>
      </c>
      <c r="FM77" s="297">
        <v>0</v>
      </c>
      <c r="FN77" s="293">
        <v>0</v>
      </c>
      <c r="FO77" s="297">
        <v>0</v>
      </c>
      <c r="FP77" s="293">
        <v>0</v>
      </c>
      <c r="FQ77" s="283">
        <v>0</v>
      </c>
      <c r="FR77" s="294">
        <v>0</v>
      </c>
      <c r="FS77" s="283">
        <v>0</v>
      </c>
      <c r="FT77" s="294">
        <v>0</v>
      </c>
      <c r="FU77" s="297">
        <v>44</v>
      </c>
      <c r="FV77" s="293">
        <v>30.787100205014102</v>
      </c>
      <c r="FW77" s="295">
        <v>2</v>
      </c>
      <c r="FX77" s="295">
        <v>0</v>
      </c>
      <c r="FY77" s="295">
        <v>2</v>
      </c>
      <c r="FZ77" s="295">
        <v>0</v>
      </c>
      <c r="GA77" s="295">
        <v>0</v>
      </c>
      <c r="GB77" s="287">
        <v>8959</v>
      </c>
      <c r="GC77" s="287">
        <v>514</v>
      </c>
      <c r="GD77" s="287">
        <v>905</v>
      </c>
      <c r="GE77" s="287">
        <v>0</v>
      </c>
      <c r="GF77" s="287">
        <v>0</v>
      </c>
      <c r="GG77" s="290">
        <v>242.68</v>
      </c>
      <c r="GH77" s="290">
        <v>930.18</v>
      </c>
      <c r="GI77" s="290">
        <v>60</v>
      </c>
      <c r="GJ77" s="290">
        <v>10.19</v>
      </c>
      <c r="GK77" s="290">
        <v>5</v>
      </c>
      <c r="GL77" s="290">
        <v>4.9800000000000004</v>
      </c>
      <c r="GM77" s="290">
        <v>13.85</v>
      </c>
      <c r="GN77" s="290">
        <v>11.1</v>
      </c>
      <c r="GO77" s="290">
        <v>4</v>
      </c>
      <c r="GP77" s="290">
        <v>12.95</v>
      </c>
      <c r="GQ77" s="290">
        <v>2</v>
      </c>
      <c r="GR77" s="290">
        <v>2</v>
      </c>
      <c r="GS77" s="290">
        <v>0</v>
      </c>
      <c r="GT77" s="290">
        <v>28.52</v>
      </c>
      <c r="GU77" s="290">
        <v>1</v>
      </c>
      <c r="GV77" s="290">
        <v>3</v>
      </c>
      <c r="GW77" s="290">
        <v>2</v>
      </c>
      <c r="GX77" s="290">
        <v>2</v>
      </c>
      <c r="GY77" s="290">
        <v>4</v>
      </c>
      <c r="GZ77" s="290">
        <v>3</v>
      </c>
      <c r="HA77" s="290">
        <v>0</v>
      </c>
      <c r="HB77" s="290">
        <v>2</v>
      </c>
      <c r="HC77" s="290">
        <v>0</v>
      </c>
      <c r="HD77" s="290">
        <v>0</v>
      </c>
      <c r="HE77" s="290">
        <v>5</v>
      </c>
      <c r="HF77" s="290">
        <v>2</v>
      </c>
      <c r="HG77" s="290">
        <v>6</v>
      </c>
      <c r="HH77" s="290">
        <v>32</v>
      </c>
      <c r="HI77" s="290">
        <v>2</v>
      </c>
      <c r="HJ77" s="134">
        <v>0</v>
      </c>
      <c r="HK77" s="134">
        <v>7.6967750512535256</v>
      </c>
      <c r="HL77" s="134">
        <v>14.973726008802311</v>
      </c>
      <c r="HM77" s="146">
        <v>96.432002244773201</v>
      </c>
      <c r="HN77" s="146">
        <v>86.051582686927404</v>
      </c>
      <c r="HO77" s="368">
        <v>5.0819463854656299E-2</v>
      </c>
      <c r="HP77" s="368">
        <v>2.8390271600264999E-2</v>
      </c>
      <c r="HQ77" s="368">
        <v>2.5</v>
      </c>
      <c r="HR77" s="368">
        <v>2.8037383177570101</v>
      </c>
      <c r="HS77" s="134">
        <v>76.875</v>
      </c>
      <c r="HT77" s="134">
        <v>83.177570093457902</v>
      </c>
      <c r="HU77" s="134">
        <v>2.0327785541862502</v>
      </c>
      <c r="HV77" s="134">
        <v>1.0125863537427799</v>
      </c>
      <c r="HW77" s="134">
        <v>13.8014220416455</v>
      </c>
      <c r="HX77" s="134">
        <v>22.9424494488402</v>
      </c>
      <c r="HY77" s="146">
        <v>109.71279911372295</v>
      </c>
      <c r="HZ77" s="146">
        <v>102.367990476286</v>
      </c>
      <c r="IA77" s="386">
        <v>13</v>
      </c>
      <c r="IB77" s="386">
        <v>6</v>
      </c>
      <c r="IC77" s="369">
        <v>0.16778523489932887</v>
      </c>
      <c r="ID77" s="369">
        <v>5.6996295240809347E-2</v>
      </c>
      <c r="IE77" s="369">
        <v>2.53411306042885</v>
      </c>
      <c r="IF77" s="369">
        <v>1.3422818791946309</v>
      </c>
      <c r="IG77" s="146">
        <v>64.132553606237821</v>
      </c>
      <c r="IH77" s="146">
        <v>74.496644295302019</v>
      </c>
      <c r="II77" s="146">
        <v>6.6210635002581313</v>
      </c>
      <c r="IJ77" s="146">
        <v>4.2462239954402969</v>
      </c>
      <c r="IK77" s="146">
        <v>13.788725241239208</v>
      </c>
      <c r="IL77" s="146">
        <v>23.165618448637318</v>
      </c>
      <c r="IM77" s="148">
        <v>121.07866776242642</v>
      </c>
      <c r="IN77" s="137">
        <v>114.4043531925562</v>
      </c>
      <c r="IO77" s="369">
        <v>0.26655730982161202</v>
      </c>
      <c r="IP77" s="369">
        <v>5.3200922149317299E-2</v>
      </c>
      <c r="IQ77" s="369">
        <v>2.7718550106609801</v>
      </c>
      <c r="IR77" s="369">
        <v>0.99667774086378702</v>
      </c>
      <c r="IS77" s="146">
        <v>75.266524520255899</v>
      </c>
      <c r="IT77" s="146">
        <v>83.720930232558104</v>
      </c>
      <c r="IU77" s="146">
        <v>9.6165675620258408</v>
      </c>
      <c r="IV77" s="146">
        <v>5.3378258556481599</v>
      </c>
      <c r="IW77" s="146">
        <v>20.755438680372901</v>
      </c>
      <c r="IX77" s="146">
        <v>23.335655289083501</v>
      </c>
      <c r="IY77" s="341">
        <v>21</v>
      </c>
      <c r="IZ77" s="369">
        <v>0.238690611502614</v>
      </c>
      <c r="JA77" s="369">
        <v>4.7945205479452104</v>
      </c>
      <c r="JB77" s="369">
        <v>92.694063926940601</v>
      </c>
      <c r="JC77" s="369">
        <v>4.9784041827688101</v>
      </c>
      <c r="JD77" s="146">
        <v>23.418299989844598</v>
      </c>
    </row>
    <row r="78" spans="1:264" ht="18" customHeight="1">
      <c r="A78" s="280"/>
      <c r="B78" s="281" t="s">
        <v>87</v>
      </c>
      <c r="C78" s="281" t="s">
        <v>87</v>
      </c>
      <c r="D78" s="282" t="s">
        <v>1815</v>
      </c>
      <c r="E78" s="283" t="s">
        <v>1300</v>
      </c>
      <c r="F78" s="282" t="s">
        <v>127</v>
      </c>
      <c r="G78" s="283" t="s">
        <v>8</v>
      </c>
      <c r="H78" s="284" t="s">
        <v>87</v>
      </c>
      <c r="I78" s="284" t="s">
        <v>87</v>
      </c>
      <c r="J78" s="284" t="s">
        <v>87</v>
      </c>
      <c r="K78" s="284" t="s">
        <v>87</v>
      </c>
      <c r="L78" s="284" t="s">
        <v>87</v>
      </c>
      <c r="M78" s="285">
        <v>481691</v>
      </c>
      <c r="N78" s="284" t="s">
        <v>87</v>
      </c>
      <c r="O78" s="284" t="s">
        <v>87</v>
      </c>
      <c r="P78" s="284" t="s">
        <v>87</v>
      </c>
      <c r="Q78" s="284" t="s">
        <v>87</v>
      </c>
      <c r="R78" s="286">
        <v>101.48530911944653</v>
      </c>
      <c r="S78" s="286">
        <v>97.960306163679064</v>
      </c>
      <c r="T78" s="292">
        <v>59.611229408439158</v>
      </c>
      <c r="U78" s="298" t="s">
        <v>88</v>
      </c>
      <c r="V78" s="286">
        <v>16.418487719976792</v>
      </c>
      <c r="W78" s="286">
        <v>11.100367433765228</v>
      </c>
      <c r="X78" s="286">
        <v>27.518855153742024</v>
      </c>
      <c r="Y78" s="284" t="s">
        <v>87</v>
      </c>
      <c r="Z78" s="284" t="s">
        <v>87</v>
      </c>
      <c r="AA78" s="284" t="s">
        <v>87</v>
      </c>
      <c r="AB78" s="284" t="s">
        <v>87</v>
      </c>
      <c r="AC78" s="284" t="s">
        <v>87</v>
      </c>
      <c r="AD78" s="284" t="s">
        <v>87</v>
      </c>
      <c r="AE78" s="284" t="s">
        <v>87</v>
      </c>
      <c r="AF78" s="284" t="s">
        <v>87</v>
      </c>
      <c r="AG78" s="284" t="s">
        <v>87</v>
      </c>
      <c r="AH78" s="284" t="s">
        <v>87</v>
      </c>
      <c r="AI78" s="284" t="s">
        <v>87</v>
      </c>
      <c r="AJ78" s="284" t="s">
        <v>87</v>
      </c>
      <c r="AK78" s="284" t="s">
        <v>87</v>
      </c>
      <c r="AL78" s="284" t="s">
        <v>87</v>
      </c>
      <c r="AM78" s="284" t="s">
        <v>87</v>
      </c>
      <c r="AN78" s="284" t="s">
        <v>87</v>
      </c>
      <c r="AO78" s="284" t="s">
        <v>87</v>
      </c>
      <c r="AP78" s="284" t="s">
        <v>87</v>
      </c>
      <c r="AQ78" s="284" t="s">
        <v>87</v>
      </c>
      <c r="AR78" s="284" t="s">
        <v>87</v>
      </c>
      <c r="AS78" s="284" t="s">
        <v>87</v>
      </c>
      <c r="AT78" s="284" t="s">
        <v>87</v>
      </c>
      <c r="AU78" s="284" t="s">
        <v>87</v>
      </c>
      <c r="AV78" s="284" t="s">
        <v>87</v>
      </c>
      <c r="AW78" s="288" t="s">
        <v>87</v>
      </c>
      <c r="AX78" s="288" t="s">
        <v>87</v>
      </c>
      <c r="AY78" s="288" t="s">
        <v>87</v>
      </c>
      <c r="AZ78" s="288" t="s">
        <v>87</v>
      </c>
      <c r="BA78" s="288" t="s">
        <v>87</v>
      </c>
      <c r="BB78" s="287">
        <v>62</v>
      </c>
      <c r="BC78" s="287">
        <v>80</v>
      </c>
      <c r="BD78" s="289" t="s">
        <v>88</v>
      </c>
      <c r="BE78" s="289" t="s">
        <v>88</v>
      </c>
      <c r="BF78" s="289" t="s">
        <v>88</v>
      </c>
      <c r="BG78" s="287">
        <v>207</v>
      </c>
      <c r="BH78" s="286">
        <v>42.973607561694116</v>
      </c>
      <c r="BI78" s="287">
        <v>875</v>
      </c>
      <c r="BJ78" s="286">
        <v>181.6517227849389</v>
      </c>
      <c r="BK78" s="287">
        <v>93</v>
      </c>
      <c r="BL78" s="286">
        <v>19.30698310742779</v>
      </c>
      <c r="BM78" s="287">
        <v>55</v>
      </c>
      <c r="BN78" s="290">
        <v>11.418108289339017</v>
      </c>
      <c r="BO78" s="291">
        <v>551</v>
      </c>
      <c r="BP78" s="290">
        <v>114.38868486228722</v>
      </c>
      <c r="BQ78" s="287">
        <v>0</v>
      </c>
      <c r="BR78" s="290">
        <v>0</v>
      </c>
      <c r="BS78" s="287">
        <v>24</v>
      </c>
      <c r="BT78" s="290">
        <v>4.9824472535297524</v>
      </c>
      <c r="BU78" s="287">
        <v>0</v>
      </c>
      <c r="BV78" s="290">
        <v>0</v>
      </c>
      <c r="BW78" s="287">
        <v>63</v>
      </c>
      <c r="BX78" s="290">
        <v>13.0789240405156</v>
      </c>
      <c r="BY78" s="287">
        <v>0</v>
      </c>
      <c r="BZ78" s="290">
        <v>0</v>
      </c>
      <c r="CA78" s="287">
        <v>1701</v>
      </c>
      <c r="CB78" s="290">
        <v>353.13094909392117</v>
      </c>
      <c r="CC78" s="287">
        <v>281</v>
      </c>
      <c r="CD78" s="290">
        <v>58.336153260077523</v>
      </c>
      <c r="CE78" s="287">
        <v>208</v>
      </c>
      <c r="CF78" s="290">
        <v>43.18120953059119</v>
      </c>
      <c r="CG78" s="287">
        <v>853</v>
      </c>
      <c r="CH78" s="290">
        <v>177.08447946920327</v>
      </c>
      <c r="CI78" s="287">
        <v>2005</v>
      </c>
      <c r="CJ78" s="290">
        <v>416.24194763863136</v>
      </c>
      <c r="CK78" s="287">
        <v>458</v>
      </c>
      <c r="CL78" s="290">
        <v>95.081701754859452</v>
      </c>
      <c r="CM78" s="287">
        <v>820</v>
      </c>
      <c r="CN78" s="294">
        <v>170.23361449559988</v>
      </c>
      <c r="CO78" s="287">
        <v>439</v>
      </c>
      <c r="CP78" s="290">
        <v>91.137264345815055</v>
      </c>
      <c r="CQ78" s="287">
        <v>0</v>
      </c>
      <c r="CR78" s="290">
        <v>0</v>
      </c>
      <c r="CS78" s="287">
        <v>6</v>
      </c>
      <c r="CT78" s="290">
        <v>1.2456118133824381</v>
      </c>
      <c r="CU78" s="287">
        <v>211</v>
      </c>
      <c r="CV78" s="290">
        <v>43.804015437282409</v>
      </c>
      <c r="CW78" s="287">
        <v>2604</v>
      </c>
      <c r="CX78" s="290">
        <v>540.59552700797815</v>
      </c>
      <c r="CY78" s="287">
        <v>2593</v>
      </c>
      <c r="CZ78" s="290">
        <v>538.31190535011035</v>
      </c>
      <c r="DA78" s="292">
        <v>11</v>
      </c>
      <c r="DB78" s="293">
        <v>2.2836216578678035</v>
      </c>
      <c r="DC78" s="287">
        <v>17</v>
      </c>
      <c r="DD78" s="287">
        <v>161</v>
      </c>
      <c r="DE78" s="287">
        <v>1211</v>
      </c>
      <c r="DF78" s="287">
        <v>36930</v>
      </c>
      <c r="DG78" s="287">
        <v>3892</v>
      </c>
      <c r="DH78" s="287">
        <v>178</v>
      </c>
      <c r="DI78" s="287">
        <v>0</v>
      </c>
      <c r="DJ78" s="287">
        <v>546</v>
      </c>
      <c r="DK78" s="287">
        <v>199</v>
      </c>
      <c r="DL78" s="287">
        <v>323</v>
      </c>
      <c r="DM78" s="287">
        <v>0</v>
      </c>
      <c r="DN78" s="287">
        <v>3421</v>
      </c>
      <c r="DO78" s="287">
        <v>193</v>
      </c>
      <c r="DP78" s="287">
        <v>162</v>
      </c>
      <c r="DQ78" s="287">
        <v>0</v>
      </c>
      <c r="DR78" s="287">
        <v>0</v>
      </c>
      <c r="DS78" s="287">
        <v>181</v>
      </c>
      <c r="DT78" s="287">
        <v>38487</v>
      </c>
      <c r="DU78" s="287">
        <v>0</v>
      </c>
      <c r="DV78" s="287">
        <v>16013</v>
      </c>
      <c r="DW78" s="287">
        <v>749</v>
      </c>
      <c r="DX78" s="287">
        <v>1458</v>
      </c>
      <c r="DY78" s="287">
        <v>12968</v>
      </c>
      <c r="DZ78" s="287">
        <v>5164</v>
      </c>
      <c r="EA78" s="287">
        <v>49371</v>
      </c>
      <c r="EB78" s="290">
        <v>27.797695003139498</v>
      </c>
      <c r="EC78" s="287">
        <v>689</v>
      </c>
      <c r="ED78" s="287">
        <v>15875</v>
      </c>
      <c r="EE78" s="287">
        <v>4385</v>
      </c>
      <c r="EF78" s="290">
        <v>27.622047244094489</v>
      </c>
      <c r="EG78" s="287">
        <v>649</v>
      </c>
      <c r="EH78" s="287">
        <v>512</v>
      </c>
      <c r="EI78" s="287">
        <v>150</v>
      </c>
      <c r="EJ78" s="287">
        <v>165</v>
      </c>
      <c r="EK78" s="287">
        <v>1633</v>
      </c>
      <c r="EL78" s="287">
        <v>27</v>
      </c>
      <c r="EM78" s="287">
        <v>91</v>
      </c>
      <c r="EN78" s="287">
        <v>59</v>
      </c>
      <c r="EO78" s="287">
        <v>66</v>
      </c>
      <c r="EP78" s="287">
        <v>210</v>
      </c>
      <c r="EQ78" s="287">
        <v>115</v>
      </c>
      <c r="ER78" s="287">
        <v>4</v>
      </c>
      <c r="ES78" s="287">
        <v>11</v>
      </c>
      <c r="ET78" s="287">
        <v>1</v>
      </c>
      <c r="EU78" s="287">
        <v>17</v>
      </c>
      <c r="EV78" s="287">
        <v>11461</v>
      </c>
      <c r="EW78" s="287">
        <v>49</v>
      </c>
      <c r="EX78" s="287">
        <v>41</v>
      </c>
      <c r="EY78" s="287">
        <v>2424</v>
      </c>
      <c r="EZ78" s="287">
        <v>62</v>
      </c>
      <c r="FA78" s="287">
        <v>68</v>
      </c>
      <c r="FB78" s="287">
        <v>10</v>
      </c>
      <c r="FC78" s="287">
        <v>7</v>
      </c>
      <c r="FD78" s="287">
        <v>22</v>
      </c>
      <c r="FE78" s="287">
        <v>18</v>
      </c>
      <c r="FF78" s="287">
        <v>98</v>
      </c>
      <c r="FG78" s="287">
        <v>1301</v>
      </c>
      <c r="FH78" s="287">
        <v>1214</v>
      </c>
      <c r="FI78" s="287">
        <v>1549</v>
      </c>
      <c r="FJ78" s="287">
        <v>8119</v>
      </c>
      <c r="FK78" s="291">
        <v>39</v>
      </c>
      <c r="FL78" s="290">
        <v>8.0964767869858481</v>
      </c>
      <c r="FM78" s="291">
        <v>11</v>
      </c>
      <c r="FN78" s="290">
        <v>2.2836216578678035</v>
      </c>
      <c r="FO78" s="291">
        <v>3</v>
      </c>
      <c r="FP78" s="290">
        <v>0.62280590669121905</v>
      </c>
      <c r="FQ78" s="283">
        <v>4</v>
      </c>
      <c r="FR78" s="294">
        <v>0.8304078755882921</v>
      </c>
      <c r="FS78" s="283">
        <v>2</v>
      </c>
      <c r="FT78" s="294">
        <v>0.41520393779414605</v>
      </c>
      <c r="FU78" s="291">
        <v>13</v>
      </c>
      <c r="FV78" s="290">
        <v>2.6988255956619494</v>
      </c>
      <c r="FW78" s="295">
        <v>0</v>
      </c>
      <c r="FX78" s="295">
        <v>0</v>
      </c>
      <c r="FY78" s="295">
        <v>0</v>
      </c>
      <c r="FZ78" s="295">
        <v>0</v>
      </c>
      <c r="GA78" s="295">
        <v>0</v>
      </c>
      <c r="GB78" s="287">
        <v>26650</v>
      </c>
      <c r="GC78" s="287">
        <v>5714</v>
      </c>
      <c r="GD78" s="287">
        <v>3055</v>
      </c>
      <c r="GE78" s="287">
        <v>0</v>
      </c>
      <c r="GF78" s="287">
        <v>53</v>
      </c>
      <c r="GG78" s="290">
        <v>1251.9000000000001</v>
      </c>
      <c r="GH78" s="290">
        <v>2322.3000000000002</v>
      </c>
      <c r="GI78" s="290">
        <v>145</v>
      </c>
      <c r="GJ78" s="290">
        <v>41.2</v>
      </c>
      <c r="GK78" s="290">
        <v>6</v>
      </c>
      <c r="GL78" s="290">
        <v>15.4</v>
      </c>
      <c r="GM78" s="290">
        <v>47.1</v>
      </c>
      <c r="GN78" s="290">
        <v>16.100000000000001</v>
      </c>
      <c r="GO78" s="290">
        <v>11.6</v>
      </c>
      <c r="GP78" s="290">
        <v>68.5</v>
      </c>
      <c r="GQ78" s="290">
        <v>6.4</v>
      </c>
      <c r="GR78" s="290">
        <v>0</v>
      </c>
      <c r="GS78" s="290">
        <v>0</v>
      </c>
      <c r="GT78" s="290">
        <v>69.599999999999994</v>
      </c>
      <c r="GU78" s="290">
        <v>4</v>
      </c>
      <c r="GV78" s="290">
        <v>4</v>
      </c>
      <c r="GW78" s="290">
        <v>2</v>
      </c>
      <c r="GX78" s="290">
        <v>3</v>
      </c>
      <c r="GY78" s="290">
        <v>5</v>
      </c>
      <c r="GZ78" s="290">
        <v>7</v>
      </c>
      <c r="HA78" s="290">
        <v>2</v>
      </c>
      <c r="HB78" s="290">
        <v>2</v>
      </c>
      <c r="HC78" s="290">
        <v>2</v>
      </c>
      <c r="HD78" s="290">
        <v>5</v>
      </c>
      <c r="HE78" s="290">
        <v>2</v>
      </c>
      <c r="HF78" s="290">
        <v>6</v>
      </c>
      <c r="HG78" s="290">
        <v>10</v>
      </c>
      <c r="HH78" s="290">
        <v>28</v>
      </c>
      <c r="HI78" s="290">
        <v>16.3</v>
      </c>
      <c r="HJ78" s="134">
        <v>0.8304078755882921</v>
      </c>
      <c r="HK78" s="134">
        <v>9.9648945070595047</v>
      </c>
      <c r="HL78" s="134">
        <v>27.707596778847854</v>
      </c>
      <c r="HM78" s="146">
        <v>99.604352573435804</v>
      </c>
      <c r="HN78" s="146">
        <v>83.450197984019795</v>
      </c>
      <c r="HO78" s="368">
        <v>0.10733212584691799</v>
      </c>
      <c r="HP78" s="368">
        <v>2.69360269360269E-2</v>
      </c>
      <c r="HQ78" s="368">
        <v>4.3478260869565197</v>
      </c>
      <c r="HR78" s="368">
        <v>1.9672131147541001</v>
      </c>
      <c r="HS78" s="134">
        <v>84.7826086956522</v>
      </c>
      <c r="HT78" s="134">
        <v>85.245901639344297</v>
      </c>
      <c r="HU78" s="134">
        <v>2.4686388944791</v>
      </c>
      <c r="HV78" s="134">
        <v>1.3692480359146999</v>
      </c>
      <c r="HW78" s="134">
        <v>6.08534001988673</v>
      </c>
      <c r="HX78" s="134">
        <v>13.7103797468354</v>
      </c>
      <c r="HY78" s="146">
        <v>109.23616070750981</v>
      </c>
      <c r="HZ78" s="146">
        <v>107.458046449713</v>
      </c>
      <c r="IA78" s="386">
        <v>33</v>
      </c>
      <c r="IB78" s="386">
        <v>25</v>
      </c>
      <c r="IC78" s="369">
        <v>0.22258195062727643</v>
      </c>
      <c r="ID78" s="369">
        <v>0.10961066292528936</v>
      </c>
      <c r="IE78" s="369">
        <v>3.1428571428571432</v>
      </c>
      <c r="IF78" s="369">
        <v>2.4582104228121926</v>
      </c>
      <c r="IG78" s="146">
        <v>67.80952380952381</v>
      </c>
      <c r="IH78" s="146">
        <v>73.549655850540802</v>
      </c>
      <c r="II78" s="146">
        <v>7.0821529745042495</v>
      </c>
      <c r="IJ78" s="146">
        <v>4.4589617678007718</v>
      </c>
      <c r="IK78" s="146">
        <v>6.1467294972115347</v>
      </c>
      <c r="IL78" s="146">
        <v>14.62987341772152</v>
      </c>
      <c r="IM78" s="148">
        <v>115.26141566627517</v>
      </c>
      <c r="IN78" s="137">
        <v>112.44796730275819</v>
      </c>
      <c r="IO78" s="369">
        <v>0.13949994634617399</v>
      </c>
      <c r="IP78" s="369">
        <v>4.0604190352444398E-2</v>
      </c>
      <c r="IQ78" s="369">
        <v>1.7543859649122799</v>
      </c>
      <c r="IR78" s="369">
        <v>0.76219512195121997</v>
      </c>
      <c r="IS78" s="146">
        <v>79.487179487179503</v>
      </c>
      <c r="IT78" s="146">
        <v>86.280487804878007</v>
      </c>
      <c r="IU78" s="146">
        <v>7.9514969417319499</v>
      </c>
      <c r="IV78" s="146">
        <v>5.3272697742407003</v>
      </c>
      <c r="IW78" s="146">
        <v>10.9573662284261</v>
      </c>
      <c r="IX78" s="146">
        <v>14.063919907585699</v>
      </c>
      <c r="IY78" s="341">
        <v>39</v>
      </c>
      <c r="IZ78" s="369">
        <v>0.17213983050847501</v>
      </c>
      <c r="JA78" s="369">
        <v>6.5656565656565702</v>
      </c>
      <c r="JB78" s="369">
        <v>89.898989898989896</v>
      </c>
      <c r="JC78" s="369">
        <v>2.6218220338983</v>
      </c>
      <c r="JD78" s="146">
        <v>17.2870886075949</v>
      </c>
    </row>
    <row r="79" spans="1:264" ht="18" customHeight="1">
      <c r="A79" s="280"/>
      <c r="B79" s="281" t="s">
        <v>87</v>
      </c>
      <c r="C79" s="281" t="s">
        <v>87</v>
      </c>
      <c r="D79" s="282" t="s">
        <v>1816</v>
      </c>
      <c r="E79" s="283" t="s">
        <v>1316</v>
      </c>
      <c r="F79" s="282" t="s">
        <v>127</v>
      </c>
      <c r="G79" s="283" t="s">
        <v>8</v>
      </c>
      <c r="H79" s="284" t="s">
        <v>87</v>
      </c>
      <c r="I79" s="284" t="s">
        <v>87</v>
      </c>
      <c r="J79" s="284" t="s">
        <v>87</v>
      </c>
      <c r="K79" s="284" t="s">
        <v>87</v>
      </c>
      <c r="L79" s="284" t="s">
        <v>87</v>
      </c>
      <c r="M79" s="285">
        <v>268371</v>
      </c>
      <c r="N79" s="284" t="s">
        <v>87</v>
      </c>
      <c r="O79" s="284" t="s">
        <v>87</v>
      </c>
      <c r="P79" s="284" t="s">
        <v>87</v>
      </c>
      <c r="Q79" s="284" t="s">
        <v>87</v>
      </c>
      <c r="R79" s="286">
        <v>104.43843558738838</v>
      </c>
      <c r="S79" s="286">
        <v>104.99999647620623</v>
      </c>
      <c r="T79" s="287">
        <v>113.29994756649103</v>
      </c>
      <c r="U79" s="287">
        <v>88.380893059760183</v>
      </c>
      <c r="V79" s="286">
        <v>14.786103933390754</v>
      </c>
      <c r="W79" s="286">
        <v>12.259546368073499</v>
      </c>
      <c r="X79" s="286">
        <v>27.045650301464253</v>
      </c>
      <c r="Y79" s="284" t="s">
        <v>87</v>
      </c>
      <c r="Z79" s="284" t="s">
        <v>87</v>
      </c>
      <c r="AA79" s="284" t="s">
        <v>87</v>
      </c>
      <c r="AB79" s="284" t="s">
        <v>87</v>
      </c>
      <c r="AC79" s="284" t="s">
        <v>87</v>
      </c>
      <c r="AD79" s="284" t="s">
        <v>87</v>
      </c>
      <c r="AE79" s="284" t="s">
        <v>87</v>
      </c>
      <c r="AF79" s="284" t="s">
        <v>87</v>
      </c>
      <c r="AG79" s="284" t="s">
        <v>87</v>
      </c>
      <c r="AH79" s="284" t="s">
        <v>87</v>
      </c>
      <c r="AI79" s="284" t="s">
        <v>87</v>
      </c>
      <c r="AJ79" s="284" t="s">
        <v>87</v>
      </c>
      <c r="AK79" s="284" t="s">
        <v>87</v>
      </c>
      <c r="AL79" s="284" t="s">
        <v>87</v>
      </c>
      <c r="AM79" s="284" t="s">
        <v>87</v>
      </c>
      <c r="AN79" s="284" t="s">
        <v>87</v>
      </c>
      <c r="AO79" s="284" t="s">
        <v>87</v>
      </c>
      <c r="AP79" s="284" t="s">
        <v>87</v>
      </c>
      <c r="AQ79" s="284" t="s">
        <v>87</v>
      </c>
      <c r="AR79" s="284" t="s">
        <v>87</v>
      </c>
      <c r="AS79" s="284" t="s">
        <v>87</v>
      </c>
      <c r="AT79" s="284" t="s">
        <v>87</v>
      </c>
      <c r="AU79" s="284" t="s">
        <v>87</v>
      </c>
      <c r="AV79" s="284" t="s">
        <v>87</v>
      </c>
      <c r="AW79" s="288" t="s">
        <v>87</v>
      </c>
      <c r="AX79" s="288" t="s">
        <v>87</v>
      </c>
      <c r="AY79" s="288" t="s">
        <v>87</v>
      </c>
      <c r="AZ79" s="288" t="s">
        <v>87</v>
      </c>
      <c r="BA79" s="288" t="s">
        <v>87</v>
      </c>
      <c r="BB79" s="287">
        <v>27</v>
      </c>
      <c r="BC79" s="287">
        <v>44</v>
      </c>
      <c r="BD79" s="289" t="s">
        <v>88</v>
      </c>
      <c r="BE79" s="289" t="s">
        <v>88</v>
      </c>
      <c r="BF79" s="289" t="s">
        <v>88</v>
      </c>
      <c r="BG79" s="287">
        <v>73</v>
      </c>
      <c r="BH79" s="286">
        <v>27.201150645934177</v>
      </c>
      <c r="BI79" s="287">
        <v>326</v>
      </c>
      <c r="BJ79" s="286">
        <v>121.47363165170603</v>
      </c>
      <c r="BK79" s="287">
        <v>23</v>
      </c>
      <c r="BL79" s="286">
        <v>8.5702255459792607</v>
      </c>
      <c r="BM79" s="287">
        <v>0</v>
      </c>
      <c r="BN79" s="290">
        <v>0</v>
      </c>
      <c r="BO79" s="291">
        <v>30</v>
      </c>
      <c r="BP79" s="290">
        <v>11.178555059972949</v>
      </c>
      <c r="BQ79" s="287">
        <v>0</v>
      </c>
      <c r="BR79" s="290">
        <v>0</v>
      </c>
      <c r="BS79" s="287">
        <v>0</v>
      </c>
      <c r="BT79" s="290">
        <v>0</v>
      </c>
      <c r="BU79" s="287">
        <v>0</v>
      </c>
      <c r="BV79" s="290">
        <v>0</v>
      </c>
      <c r="BW79" s="287">
        <v>0</v>
      </c>
      <c r="BX79" s="290">
        <v>0</v>
      </c>
      <c r="BY79" s="292">
        <v>0</v>
      </c>
      <c r="BZ79" s="293">
        <v>0</v>
      </c>
      <c r="CA79" s="287">
        <v>504</v>
      </c>
      <c r="CB79" s="290">
        <v>187.79972500754553</v>
      </c>
      <c r="CC79" s="287">
        <v>430</v>
      </c>
      <c r="CD79" s="290">
        <v>160.22595585961224</v>
      </c>
      <c r="CE79" s="287">
        <v>96</v>
      </c>
      <c r="CF79" s="290">
        <v>35.771376191913433</v>
      </c>
      <c r="CG79" s="287">
        <v>593</v>
      </c>
      <c r="CH79" s="290">
        <v>220.96277168546524</v>
      </c>
      <c r="CI79" s="287">
        <v>663</v>
      </c>
      <c r="CJ79" s="290">
        <v>247.04606682540214</v>
      </c>
      <c r="CK79" s="287">
        <v>249</v>
      </c>
      <c r="CL79" s="290">
        <v>92.782006997775468</v>
      </c>
      <c r="CM79" s="287">
        <v>250</v>
      </c>
      <c r="CN79" s="294">
        <v>93.154625499774568</v>
      </c>
      <c r="CO79" s="287">
        <v>86</v>
      </c>
      <c r="CP79" s="290">
        <v>32.045191171922447</v>
      </c>
      <c r="CQ79" s="287">
        <v>1</v>
      </c>
      <c r="CR79" s="290">
        <v>0.37261850199909829</v>
      </c>
      <c r="CS79" s="287">
        <v>0</v>
      </c>
      <c r="CT79" s="290">
        <v>0</v>
      </c>
      <c r="CU79" s="287">
        <v>50</v>
      </c>
      <c r="CV79" s="290">
        <v>18.630925099954915</v>
      </c>
      <c r="CW79" s="287">
        <v>686</v>
      </c>
      <c r="CX79" s="290">
        <v>255.61629237138141</v>
      </c>
      <c r="CY79" s="287">
        <v>291</v>
      </c>
      <c r="CZ79" s="290">
        <v>108.43198408173761</v>
      </c>
      <c r="DA79" s="287">
        <v>0</v>
      </c>
      <c r="DB79" s="290">
        <v>0</v>
      </c>
      <c r="DC79" s="287">
        <v>0</v>
      </c>
      <c r="DD79" s="287">
        <v>0</v>
      </c>
      <c r="DE79" s="287">
        <v>0</v>
      </c>
      <c r="DF79" s="287">
        <v>0</v>
      </c>
      <c r="DG79" s="287">
        <v>0</v>
      </c>
      <c r="DH79" s="287">
        <v>0</v>
      </c>
      <c r="DI79" s="287">
        <v>0</v>
      </c>
      <c r="DJ79" s="287">
        <v>0</v>
      </c>
      <c r="DK79" s="287">
        <v>0</v>
      </c>
      <c r="DL79" s="287">
        <v>0</v>
      </c>
      <c r="DM79" s="287">
        <v>0</v>
      </c>
      <c r="DN79" s="287">
        <v>0</v>
      </c>
      <c r="DO79" s="287">
        <v>0</v>
      </c>
      <c r="DP79" s="287">
        <v>0</v>
      </c>
      <c r="DQ79" s="287">
        <v>0</v>
      </c>
      <c r="DR79" s="287">
        <v>0</v>
      </c>
      <c r="DS79" s="287">
        <v>0</v>
      </c>
      <c r="DT79" s="287">
        <v>0</v>
      </c>
      <c r="DU79" s="287">
        <v>0</v>
      </c>
      <c r="DV79" s="287">
        <v>0</v>
      </c>
      <c r="DW79" s="287">
        <v>0</v>
      </c>
      <c r="DX79" s="287">
        <v>0</v>
      </c>
      <c r="DY79" s="287">
        <v>0</v>
      </c>
      <c r="DZ79" s="287">
        <v>0</v>
      </c>
      <c r="EA79" s="287">
        <v>0</v>
      </c>
      <c r="EB79" s="290">
        <v>0</v>
      </c>
      <c r="EC79" s="287">
        <v>0</v>
      </c>
      <c r="ED79" s="287">
        <v>0</v>
      </c>
      <c r="EE79" s="287">
        <v>0</v>
      </c>
      <c r="EF79" s="290">
        <v>0</v>
      </c>
      <c r="EG79" s="287">
        <v>0</v>
      </c>
      <c r="EH79" s="287">
        <v>0</v>
      </c>
      <c r="EI79" s="287">
        <v>0</v>
      </c>
      <c r="EJ79" s="287">
        <v>0</v>
      </c>
      <c r="EK79" s="287">
        <v>0</v>
      </c>
      <c r="EL79" s="287">
        <v>0</v>
      </c>
      <c r="EM79" s="287">
        <v>0</v>
      </c>
      <c r="EN79" s="287">
        <v>0</v>
      </c>
      <c r="EO79" s="287">
        <v>0</v>
      </c>
      <c r="EP79" s="287">
        <v>0</v>
      </c>
      <c r="EQ79" s="287">
        <v>0</v>
      </c>
      <c r="ER79" s="287">
        <v>0</v>
      </c>
      <c r="ES79" s="287">
        <v>0</v>
      </c>
      <c r="ET79" s="287">
        <v>0</v>
      </c>
      <c r="EU79" s="287">
        <v>0</v>
      </c>
      <c r="EV79" s="287">
        <v>0</v>
      </c>
      <c r="EW79" s="287">
        <v>0</v>
      </c>
      <c r="EX79" s="287">
        <v>0</v>
      </c>
      <c r="EY79" s="287">
        <v>0</v>
      </c>
      <c r="EZ79" s="287">
        <v>0</v>
      </c>
      <c r="FA79" s="287">
        <v>0</v>
      </c>
      <c r="FB79" s="287">
        <v>0</v>
      </c>
      <c r="FC79" s="287">
        <v>0</v>
      </c>
      <c r="FD79" s="287">
        <v>0</v>
      </c>
      <c r="FE79" s="287">
        <v>0</v>
      </c>
      <c r="FF79" s="287">
        <v>0</v>
      </c>
      <c r="FG79" s="287">
        <v>0</v>
      </c>
      <c r="FH79" s="287">
        <v>0</v>
      </c>
      <c r="FI79" s="287">
        <v>0</v>
      </c>
      <c r="FJ79" s="287">
        <v>0</v>
      </c>
      <c r="FK79" s="291">
        <v>3</v>
      </c>
      <c r="FL79" s="290">
        <v>1.1178555059972948</v>
      </c>
      <c r="FM79" s="291">
        <v>1</v>
      </c>
      <c r="FN79" s="290">
        <v>0.37261850199909829</v>
      </c>
      <c r="FO79" s="297">
        <v>0</v>
      </c>
      <c r="FP79" s="293">
        <v>0</v>
      </c>
      <c r="FQ79" s="283">
        <v>1</v>
      </c>
      <c r="FR79" s="294">
        <v>0.37261850199909829</v>
      </c>
      <c r="FS79" s="283">
        <v>0</v>
      </c>
      <c r="FT79" s="294">
        <v>0</v>
      </c>
      <c r="FU79" s="291">
        <v>19</v>
      </c>
      <c r="FV79" s="290">
        <v>7.0797515379828662</v>
      </c>
      <c r="FW79" s="295">
        <v>1</v>
      </c>
      <c r="FX79" s="295">
        <v>0</v>
      </c>
      <c r="FY79" s="295">
        <v>1</v>
      </c>
      <c r="FZ79" s="295">
        <v>0</v>
      </c>
      <c r="GA79" s="295">
        <v>0</v>
      </c>
      <c r="GB79" s="287">
        <v>0</v>
      </c>
      <c r="GC79" s="287">
        <v>0</v>
      </c>
      <c r="GD79" s="287">
        <v>0</v>
      </c>
      <c r="GE79" s="287">
        <v>0</v>
      </c>
      <c r="GF79" s="287">
        <v>0</v>
      </c>
      <c r="GG79" s="290">
        <v>0</v>
      </c>
      <c r="GH79" s="290">
        <v>0</v>
      </c>
      <c r="GI79" s="290">
        <v>0</v>
      </c>
      <c r="GJ79" s="290">
        <v>0</v>
      </c>
      <c r="GK79" s="290">
        <v>0</v>
      </c>
      <c r="GL79" s="290">
        <v>0</v>
      </c>
      <c r="GM79" s="290">
        <v>0</v>
      </c>
      <c r="GN79" s="290">
        <v>0</v>
      </c>
      <c r="GO79" s="290">
        <v>0</v>
      </c>
      <c r="GP79" s="290">
        <v>0</v>
      </c>
      <c r="GQ79" s="290">
        <v>0</v>
      </c>
      <c r="GR79" s="290">
        <v>0</v>
      </c>
      <c r="GS79" s="290">
        <v>0</v>
      </c>
      <c r="GT79" s="290">
        <v>0</v>
      </c>
      <c r="GU79" s="290">
        <v>0</v>
      </c>
      <c r="GV79" s="290">
        <v>0</v>
      </c>
      <c r="GW79" s="290">
        <v>0</v>
      </c>
      <c r="GX79" s="290">
        <v>0</v>
      </c>
      <c r="GY79" s="290">
        <v>0</v>
      </c>
      <c r="GZ79" s="290">
        <v>0</v>
      </c>
      <c r="HA79" s="290">
        <v>0</v>
      </c>
      <c r="HB79" s="290">
        <v>0</v>
      </c>
      <c r="HC79" s="290">
        <v>0</v>
      </c>
      <c r="HD79" s="290">
        <v>0</v>
      </c>
      <c r="HE79" s="290">
        <v>0</v>
      </c>
      <c r="HF79" s="290">
        <v>0</v>
      </c>
      <c r="HG79" s="290">
        <v>0</v>
      </c>
      <c r="HH79" s="290">
        <v>0</v>
      </c>
      <c r="HI79" s="290">
        <v>0</v>
      </c>
      <c r="HJ79" s="134">
        <v>0</v>
      </c>
      <c r="HK79" s="134">
        <v>8.1976070439801614</v>
      </c>
      <c r="HL79" s="134">
        <v>30.945966591025108</v>
      </c>
      <c r="HM79" s="146">
        <v>98.239655283339999</v>
      </c>
      <c r="HN79" s="146">
        <v>98.412541151708098</v>
      </c>
      <c r="HO79" s="368">
        <v>7.64525993883792E-2</v>
      </c>
      <c r="HP79" s="368">
        <v>1.15460108532502E-2</v>
      </c>
      <c r="HQ79" s="368">
        <v>3.1496062992125999</v>
      </c>
      <c r="HR79" s="368">
        <v>0.65789473684210498</v>
      </c>
      <c r="HS79" s="134">
        <v>81.1023622047244</v>
      </c>
      <c r="HT79" s="134">
        <v>86.842105263157904</v>
      </c>
      <c r="HU79" s="134">
        <v>2.4273700305810402</v>
      </c>
      <c r="HV79" s="134">
        <v>1.7549936496940299</v>
      </c>
      <c r="HW79" s="134">
        <v>4.0639808339352097</v>
      </c>
      <c r="HX79" s="134">
        <v>8.6663615560640697</v>
      </c>
      <c r="HY79" s="146">
        <v>119.14029181377295</v>
      </c>
      <c r="HZ79" s="146">
        <v>111.630077286089</v>
      </c>
      <c r="IA79" s="386">
        <v>17</v>
      </c>
      <c r="IB79" s="386">
        <v>23</v>
      </c>
      <c r="IC79" s="369">
        <v>0.27419354838709675</v>
      </c>
      <c r="ID79" s="369">
        <v>0.21931915705158769</v>
      </c>
      <c r="IE79" s="369">
        <v>3.6170212765957444</v>
      </c>
      <c r="IF79" s="369">
        <v>4.6558704453441297</v>
      </c>
      <c r="IG79" s="146">
        <v>63.404255319148938</v>
      </c>
      <c r="IH79" s="146">
        <v>74.89878542510121</v>
      </c>
      <c r="II79" s="146">
        <v>7.5806451612903221</v>
      </c>
      <c r="IJ79" s="146">
        <v>4.7105940688471435</v>
      </c>
      <c r="IK79" s="146">
        <v>5.314707488505646</v>
      </c>
      <c r="IL79" s="146">
        <v>11.306178489702518</v>
      </c>
      <c r="IM79" s="148">
        <v>124.00540480096996</v>
      </c>
      <c r="IN79" s="137">
        <v>120.01462174136836</v>
      </c>
      <c r="IO79" s="369">
        <v>0.214976710856324</v>
      </c>
      <c r="IP79" s="369">
        <v>2.40615976900866E-2</v>
      </c>
      <c r="IQ79" s="369">
        <v>2.2813688212927801</v>
      </c>
      <c r="IR79" s="369">
        <v>0.40485829959514202</v>
      </c>
      <c r="IS79" s="146">
        <v>80.228136882129306</v>
      </c>
      <c r="IT79" s="146">
        <v>87.0445344129555</v>
      </c>
      <c r="IU79" s="146">
        <v>9.4231458258688594</v>
      </c>
      <c r="IV79" s="146">
        <v>5.9432146294513997</v>
      </c>
      <c r="IW79" s="146">
        <v>7.4862711316894597</v>
      </c>
      <c r="IX79" s="146">
        <v>8.9201110929586704</v>
      </c>
      <c r="IY79" s="341">
        <v>16</v>
      </c>
      <c r="IZ79" s="369">
        <v>0.184013801035078</v>
      </c>
      <c r="JA79" s="369">
        <v>4.9844236760124598</v>
      </c>
      <c r="JB79" s="369">
        <v>86.292834890965693</v>
      </c>
      <c r="JC79" s="369">
        <v>3.6917768832662401</v>
      </c>
      <c r="JD79" s="146">
        <v>12.2306636155606</v>
      </c>
    </row>
    <row r="80" spans="1:264" ht="18" customHeight="1">
      <c r="A80" s="280"/>
      <c r="B80" s="281" t="s">
        <v>87</v>
      </c>
      <c r="C80" s="281" t="s">
        <v>87</v>
      </c>
      <c r="D80" s="282" t="s">
        <v>1817</v>
      </c>
      <c r="E80" s="283" t="s">
        <v>1317</v>
      </c>
      <c r="F80" s="282" t="s">
        <v>97</v>
      </c>
      <c r="G80" s="283" t="s">
        <v>9</v>
      </c>
      <c r="H80" s="284" t="s">
        <v>87</v>
      </c>
      <c r="I80" s="284" t="s">
        <v>87</v>
      </c>
      <c r="J80" s="284" t="s">
        <v>87</v>
      </c>
      <c r="K80" s="284" t="s">
        <v>87</v>
      </c>
      <c r="L80" s="284" t="s">
        <v>87</v>
      </c>
      <c r="M80" s="285">
        <v>336154</v>
      </c>
      <c r="N80" s="284" t="s">
        <v>87</v>
      </c>
      <c r="O80" s="284" t="s">
        <v>87</v>
      </c>
      <c r="P80" s="284" t="s">
        <v>87</v>
      </c>
      <c r="Q80" s="284" t="s">
        <v>87</v>
      </c>
      <c r="R80" s="286">
        <v>93.632000000000019</v>
      </c>
      <c r="S80" s="286">
        <v>91.918999999999983</v>
      </c>
      <c r="T80" s="298" t="s">
        <v>88</v>
      </c>
      <c r="U80" s="298" t="s">
        <v>88</v>
      </c>
      <c r="V80" s="286">
        <v>14.452594403694649</v>
      </c>
      <c r="W80" s="286">
        <v>15.457756044553111</v>
      </c>
      <c r="X80" s="286">
        <v>29.910350448247758</v>
      </c>
      <c r="Y80" s="284" t="s">
        <v>87</v>
      </c>
      <c r="Z80" s="284" t="s">
        <v>87</v>
      </c>
      <c r="AA80" s="284" t="s">
        <v>87</v>
      </c>
      <c r="AB80" s="284" t="s">
        <v>87</v>
      </c>
      <c r="AC80" s="284" t="s">
        <v>87</v>
      </c>
      <c r="AD80" s="284" t="s">
        <v>87</v>
      </c>
      <c r="AE80" s="284" t="s">
        <v>87</v>
      </c>
      <c r="AF80" s="284" t="s">
        <v>87</v>
      </c>
      <c r="AG80" s="284" t="s">
        <v>87</v>
      </c>
      <c r="AH80" s="284" t="s">
        <v>87</v>
      </c>
      <c r="AI80" s="284" t="s">
        <v>87</v>
      </c>
      <c r="AJ80" s="284" t="s">
        <v>87</v>
      </c>
      <c r="AK80" s="284" t="s">
        <v>87</v>
      </c>
      <c r="AL80" s="284" t="s">
        <v>87</v>
      </c>
      <c r="AM80" s="284" t="s">
        <v>87</v>
      </c>
      <c r="AN80" s="284" t="s">
        <v>87</v>
      </c>
      <c r="AO80" s="284" t="s">
        <v>87</v>
      </c>
      <c r="AP80" s="284" t="s">
        <v>87</v>
      </c>
      <c r="AQ80" s="284" t="s">
        <v>87</v>
      </c>
      <c r="AR80" s="284" t="s">
        <v>87</v>
      </c>
      <c r="AS80" s="284" t="s">
        <v>87</v>
      </c>
      <c r="AT80" s="284" t="s">
        <v>87</v>
      </c>
      <c r="AU80" s="284" t="s">
        <v>87</v>
      </c>
      <c r="AV80" s="284" t="s">
        <v>87</v>
      </c>
      <c r="AW80" s="288" t="s">
        <v>87</v>
      </c>
      <c r="AX80" s="288" t="s">
        <v>87</v>
      </c>
      <c r="AY80" s="288" t="s">
        <v>87</v>
      </c>
      <c r="AZ80" s="288" t="s">
        <v>87</v>
      </c>
      <c r="BA80" s="288" t="s">
        <v>87</v>
      </c>
      <c r="BB80" s="287">
        <v>200</v>
      </c>
      <c r="BC80" s="287">
        <v>179</v>
      </c>
      <c r="BD80" s="289" t="s">
        <v>88</v>
      </c>
      <c r="BE80" s="289" t="s">
        <v>88</v>
      </c>
      <c r="BF80" s="289" t="s">
        <v>88</v>
      </c>
      <c r="BG80" s="287">
        <v>144</v>
      </c>
      <c r="BH80" s="286">
        <v>42.837508998851717</v>
      </c>
      <c r="BI80" s="287">
        <v>672</v>
      </c>
      <c r="BJ80" s="286">
        <v>199.90837532797468</v>
      </c>
      <c r="BK80" s="287">
        <v>34</v>
      </c>
      <c r="BL80" s="286">
        <v>10.1144118469511</v>
      </c>
      <c r="BM80" s="287">
        <v>29</v>
      </c>
      <c r="BN80" s="290">
        <v>8.6269983400465264</v>
      </c>
      <c r="BO80" s="291">
        <v>350</v>
      </c>
      <c r="BP80" s="290">
        <v>104.11894548332013</v>
      </c>
      <c r="BQ80" s="287">
        <v>0</v>
      </c>
      <c r="BR80" s="290">
        <v>0</v>
      </c>
      <c r="BS80" s="287">
        <v>24</v>
      </c>
      <c r="BT80" s="290">
        <v>7.1395848331419529</v>
      </c>
      <c r="BU80" s="287">
        <v>0</v>
      </c>
      <c r="BV80" s="290">
        <v>0</v>
      </c>
      <c r="BW80" s="287">
        <v>51</v>
      </c>
      <c r="BX80" s="290">
        <v>15.171617770426648</v>
      </c>
      <c r="BY80" s="292">
        <v>0</v>
      </c>
      <c r="BZ80" s="293">
        <v>0</v>
      </c>
      <c r="CA80" s="287">
        <v>1623</v>
      </c>
      <c r="CB80" s="290">
        <v>482.81442434122454</v>
      </c>
      <c r="CC80" s="287">
        <v>358</v>
      </c>
      <c r="CD80" s="290">
        <v>106.49880709436745</v>
      </c>
      <c r="CE80" s="287">
        <v>333</v>
      </c>
      <c r="CF80" s="290">
        <v>99.061739559844597</v>
      </c>
      <c r="CG80" s="287">
        <v>1347</v>
      </c>
      <c r="CH80" s="290">
        <v>400.70919876009214</v>
      </c>
      <c r="CI80" s="287">
        <v>2616</v>
      </c>
      <c r="CJ80" s="290">
        <v>778.21474681247287</v>
      </c>
      <c r="CK80" s="287">
        <v>428</v>
      </c>
      <c r="CL80" s="290">
        <v>127.32259619103148</v>
      </c>
      <c r="CM80" s="287">
        <v>1530</v>
      </c>
      <c r="CN80" s="294">
        <v>455.1485331127995</v>
      </c>
      <c r="CO80" s="287">
        <v>103</v>
      </c>
      <c r="CP80" s="290">
        <v>30.640718242234211</v>
      </c>
      <c r="CQ80" s="287">
        <v>2</v>
      </c>
      <c r="CR80" s="290">
        <v>0.59496540276182941</v>
      </c>
      <c r="CS80" s="287">
        <v>109</v>
      </c>
      <c r="CT80" s="290">
        <v>32.425614450519703</v>
      </c>
      <c r="CU80" s="287">
        <v>138</v>
      </c>
      <c r="CV80" s="290">
        <v>41.052612790566229</v>
      </c>
      <c r="CW80" s="287">
        <v>630</v>
      </c>
      <c r="CX80" s="290">
        <v>187.41410186997626</v>
      </c>
      <c r="CY80" s="287">
        <v>599</v>
      </c>
      <c r="CZ80" s="290">
        <v>178.19213812716791</v>
      </c>
      <c r="DA80" s="292">
        <v>0</v>
      </c>
      <c r="DB80" s="293">
        <v>0</v>
      </c>
      <c r="DC80" s="287">
        <v>0</v>
      </c>
      <c r="DD80" s="287">
        <v>0</v>
      </c>
      <c r="DE80" s="287">
        <v>221</v>
      </c>
      <c r="DF80" s="287">
        <v>11268</v>
      </c>
      <c r="DG80" s="287">
        <v>0</v>
      </c>
      <c r="DH80" s="287">
        <v>268</v>
      </c>
      <c r="DI80" s="287">
        <v>49</v>
      </c>
      <c r="DJ80" s="287">
        <v>73</v>
      </c>
      <c r="DK80" s="287">
        <v>52</v>
      </c>
      <c r="DL80" s="287">
        <v>28</v>
      </c>
      <c r="DM80" s="287">
        <v>0</v>
      </c>
      <c r="DN80" s="287">
        <v>835</v>
      </c>
      <c r="DO80" s="287">
        <v>15</v>
      </c>
      <c r="DP80" s="287">
        <v>46</v>
      </c>
      <c r="DQ80" s="287">
        <v>45</v>
      </c>
      <c r="DR80" s="287">
        <v>0</v>
      </c>
      <c r="DS80" s="287">
        <v>33</v>
      </c>
      <c r="DT80" s="287">
        <v>524</v>
      </c>
      <c r="DU80" s="287">
        <v>28497</v>
      </c>
      <c r="DV80" s="287">
        <v>3006</v>
      </c>
      <c r="DW80" s="287">
        <v>3646</v>
      </c>
      <c r="DX80" s="287">
        <v>379</v>
      </c>
      <c r="DY80" s="287">
        <v>375</v>
      </c>
      <c r="DZ80" s="287">
        <v>4491</v>
      </c>
      <c r="EA80" s="287">
        <v>14831</v>
      </c>
      <c r="EB80" s="290">
        <v>18.832175847886202</v>
      </c>
      <c r="EC80" s="287">
        <v>191</v>
      </c>
      <c r="ED80" s="287">
        <v>4933</v>
      </c>
      <c r="EE80" s="287">
        <v>914</v>
      </c>
      <c r="EF80" s="290">
        <v>18.528278937766064</v>
      </c>
      <c r="EG80" s="287">
        <v>180</v>
      </c>
      <c r="EH80" s="287">
        <v>129</v>
      </c>
      <c r="EI80" s="287">
        <v>70</v>
      </c>
      <c r="EJ80" s="287">
        <v>30</v>
      </c>
      <c r="EK80" s="287">
        <v>296</v>
      </c>
      <c r="EL80" s="287">
        <v>10</v>
      </c>
      <c r="EM80" s="287">
        <v>26</v>
      </c>
      <c r="EN80" s="287">
        <v>13</v>
      </c>
      <c r="EO80" s="287">
        <v>42</v>
      </c>
      <c r="EP80" s="287">
        <v>29</v>
      </c>
      <c r="EQ80" s="287">
        <v>45</v>
      </c>
      <c r="ER80" s="287">
        <v>0</v>
      </c>
      <c r="ES80" s="287">
        <v>0</v>
      </c>
      <c r="ET80" s="287">
        <v>0</v>
      </c>
      <c r="EU80" s="287">
        <v>1</v>
      </c>
      <c r="EV80" s="287">
        <v>2658</v>
      </c>
      <c r="EW80" s="287">
        <v>4</v>
      </c>
      <c r="EX80" s="287">
        <v>0</v>
      </c>
      <c r="EY80" s="287">
        <v>502</v>
      </c>
      <c r="EZ80" s="287">
        <v>25</v>
      </c>
      <c r="FA80" s="287">
        <v>15</v>
      </c>
      <c r="FB80" s="287">
        <v>2</v>
      </c>
      <c r="FC80" s="287">
        <v>0</v>
      </c>
      <c r="FD80" s="287">
        <v>13</v>
      </c>
      <c r="FE80" s="287">
        <v>1</v>
      </c>
      <c r="FF80" s="287">
        <v>25</v>
      </c>
      <c r="FG80" s="287">
        <v>212</v>
      </c>
      <c r="FH80" s="287">
        <v>272</v>
      </c>
      <c r="FI80" s="287">
        <v>195</v>
      </c>
      <c r="FJ80" s="287">
        <v>2542</v>
      </c>
      <c r="FK80" s="291">
        <v>45</v>
      </c>
      <c r="FL80" s="290">
        <v>13.386721562141162</v>
      </c>
      <c r="FM80" s="291">
        <v>17</v>
      </c>
      <c r="FN80" s="290">
        <v>5.05720592347555</v>
      </c>
      <c r="FO80" s="291">
        <v>4</v>
      </c>
      <c r="FP80" s="290">
        <v>1.1899308055236588</v>
      </c>
      <c r="FQ80" s="283">
        <v>4</v>
      </c>
      <c r="FR80" s="294">
        <v>1.1899308055236588</v>
      </c>
      <c r="FS80" s="283">
        <v>1</v>
      </c>
      <c r="FT80" s="294">
        <v>0.2974827013809147</v>
      </c>
      <c r="FU80" s="291">
        <v>16</v>
      </c>
      <c r="FV80" s="290">
        <v>4.7597232220946353</v>
      </c>
      <c r="FW80" s="295">
        <v>1</v>
      </c>
      <c r="FX80" s="295">
        <v>0</v>
      </c>
      <c r="FY80" s="295">
        <v>1</v>
      </c>
      <c r="FZ80" s="295">
        <v>0</v>
      </c>
      <c r="GA80" s="295">
        <v>0</v>
      </c>
      <c r="GB80" s="287">
        <v>5813</v>
      </c>
      <c r="GC80" s="287">
        <v>1281</v>
      </c>
      <c r="GD80" s="287">
        <v>1984</v>
      </c>
      <c r="GE80" s="287">
        <v>0</v>
      </c>
      <c r="GF80" s="287">
        <v>0</v>
      </c>
      <c r="GG80" s="290">
        <v>191.16</v>
      </c>
      <c r="GH80" s="290">
        <v>717.53</v>
      </c>
      <c r="GI80" s="290">
        <v>34</v>
      </c>
      <c r="GJ80" s="290">
        <v>9</v>
      </c>
      <c r="GK80" s="290">
        <v>2</v>
      </c>
      <c r="GL80" s="290">
        <v>1</v>
      </c>
      <c r="GM80" s="290">
        <v>2</v>
      </c>
      <c r="GN80" s="290">
        <v>4</v>
      </c>
      <c r="GO80" s="290">
        <v>3</v>
      </c>
      <c r="GP80" s="290">
        <v>10</v>
      </c>
      <c r="GQ80" s="290">
        <v>2</v>
      </c>
      <c r="GR80" s="290">
        <v>0</v>
      </c>
      <c r="GS80" s="290">
        <v>0</v>
      </c>
      <c r="GT80" s="290">
        <v>12</v>
      </c>
      <c r="GU80" s="290">
        <v>1</v>
      </c>
      <c r="GV80" s="290">
        <v>1</v>
      </c>
      <c r="GW80" s="290">
        <v>0</v>
      </c>
      <c r="GX80" s="290">
        <v>0</v>
      </c>
      <c r="GY80" s="290">
        <v>1</v>
      </c>
      <c r="GZ80" s="290">
        <v>1</v>
      </c>
      <c r="HA80" s="290">
        <v>2</v>
      </c>
      <c r="HB80" s="290">
        <v>1</v>
      </c>
      <c r="HC80" s="290">
        <v>0</v>
      </c>
      <c r="HD80" s="290">
        <v>1</v>
      </c>
      <c r="HE80" s="290">
        <v>0</v>
      </c>
      <c r="HF80" s="290">
        <v>2</v>
      </c>
      <c r="HG80" s="290">
        <v>4</v>
      </c>
      <c r="HH80" s="290">
        <v>42</v>
      </c>
      <c r="HI80" s="290">
        <v>1.2</v>
      </c>
      <c r="HJ80" s="134">
        <v>1.1899308055236588</v>
      </c>
      <c r="HK80" s="134">
        <v>22.608685304949518</v>
      </c>
      <c r="HL80" s="134">
        <v>54.138876824312653</v>
      </c>
      <c r="HM80" s="146">
        <v>92.215999999999994</v>
      </c>
      <c r="HN80" s="146">
        <v>93.605999999999995</v>
      </c>
      <c r="HO80" s="368">
        <v>0.110155266470835</v>
      </c>
      <c r="HP80" s="368">
        <v>5.9270967104613298E-2</v>
      </c>
      <c r="HQ80" s="368">
        <v>5.2896725440805996</v>
      </c>
      <c r="HR80" s="368">
        <v>4.2253521126760596</v>
      </c>
      <c r="HS80" s="134">
        <v>88.916876574307295</v>
      </c>
      <c r="HT80" s="134">
        <v>92.018779342722993</v>
      </c>
      <c r="HU80" s="134">
        <v>2.0824590851867399</v>
      </c>
      <c r="HV80" s="134">
        <v>1.4027462214758499</v>
      </c>
      <c r="HW80" s="134">
        <v>10.9382070858211</v>
      </c>
      <c r="HX80" s="134">
        <v>20.973139586085399</v>
      </c>
      <c r="HY80" s="146">
        <v>95.968000000000004</v>
      </c>
      <c r="HZ80" s="146">
        <v>93.253</v>
      </c>
      <c r="IA80" s="386">
        <v>75</v>
      </c>
      <c r="IB80" s="386">
        <v>57</v>
      </c>
      <c r="IC80" s="369">
        <v>0.44714720085852261</v>
      </c>
      <c r="ID80" s="369">
        <v>0.21561507035860192</v>
      </c>
      <c r="IE80" s="369">
        <v>4.7229219143576824</v>
      </c>
      <c r="IF80" s="369">
        <v>3.4296028880866429</v>
      </c>
      <c r="IG80" s="146">
        <v>72.29219143576826</v>
      </c>
      <c r="IH80" s="146">
        <v>74.428399518652228</v>
      </c>
      <c r="II80" s="146">
        <v>9.4675967328444521</v>
      </c>
      <c r="IJ80" s="146">
        <v>6.2868815251929195</v>
      </c>
      <c r="IK80" s="146">
        <v>10.384946644672496</v>
      </c>
      <c r="IL80" s="146">
        <v>20.432995743431675</v>
      </c>
      <c r="IM80" s="148">
        <v>97.580999999999989</v>
      </c>
      <c r="IN80" s="137">
        <v>100.60199999999999</v>
      </c>
      <c r="IO80" s="369">
        <v>0.73477462201497801</v>
      </c>
      <c r="IP80" s="369">
        <v>0.20041137070829601</v>
      </c>
      <c r="IQ80" s="369">
        <v>11.872146118721499</v>
      </c>
      <c r="IR80" s="369">
        <v>5.1771117166212504</v>
      </c>
      <c r="IS80" s="146">
        <v>95.091324200913206</v>
      </c>
      <c r="IT80" s="146">
        <v>97.956403269754801</v>
      </c>
      <c r="IU80" s="146">
        <v>6.1890631623569297</v>
      </c>
      <c r="IV80" s="146">
        <v>3.8711038447339301</v>
      </c>
      <c r="IW80" s="146">
        <v>8.9100761369092503</v>
      </c>
      <c r="IX80" s="146">
        <v>11.589359107538099</v>
      </c>
      <c r="IY80" s="341">
        <v>58</v>
      </c>
      <c r="IZ80" s="369">
        <v>0.31266846361186001</v>
      </c>
      <c r="JA80" s="369">
        <v>7.3791348600508897</v>
      </c>
      <c r="JB80" s="369">
        <v>96.183206106870202</v>
      </c>
      <c r="JC80" s="369">
        <v>4.2371967654986502</v>
      </c>
      <c r="JD80" s="146">
        <v>20.741230001467802</v>
      </c>
    </row>
    <row r="81" spans="1:264" ht="18" customHeight="1">
      <c r="A81" s="280"/>
      <c r="B81" s="281" t="s">
        <v>87</v>
      </c>
      <c r="C81" s="281" t="s">
        <v>87</v>
      </c>
      <c r="D81" s="282" t="s">
        <v>1818</v>
      </c>
      <c r="E81" s="283" t="s">
        <v>1318</v>
      </c>
      <c r="F81" s="282" t="s">
        <v>97</v>
      </c>
      <c r="G81" s="283" t="s">
        <v>9</v>
      </c>
      <c r="H81" s="284" t="s">
        <v>87</v>
      </c>
      <c r="I81" s="284" t="s">
        <v>87</v>
      </c>
      <c r="J81" s="284" t="s">
        <v>87</v>
      </c>
      <c r="K81" s="284" t="s">
        <v>87</v>
      </c>
      <c r="L81" s="284" t="s">
        <v>87</v>
      </c>
      <c r="M81" s="285">
        <v>113800</v>
      </c>
      <c r="N81" s="284" t="s">
        <v>87</v>
      </c>
      <c r="O81" s="284" t="s">
        <v>87</v>
      </c>
      <c r="P81" s="284" t="s">
        <v>87</v>
      </c>
      <c r="Q81" s="284" t="s">
        <v>87</v>
      </c>
      <c r="R81" s="286">
        <v>91.758412775986884</v>
      </c>
      <c r="S81" s="286">
        <v>98.803988400081238</v>
      </c>
      <c r="T81" s="298" t="s">
        <v>88</v>
      </c>
      <c r="U81" s="298" t="s">
        <v>88</v>
      </c>
      <c r="V81" s="286">
        <v>9.2501751927119837</v>
      </c>
      <c r="W81" s="286">
        <v>8.0588647512263503</v>
      </c>
      <c r="X81" s="286">
        <v>17.30903994393833</v>
      </c>
      <c r="Y81" s="284" t="s">
        <v>87</v>
      </c>
      <c r="Z81" s="284" t="s">
        <v>87</v>
      </c>
      <c r="AA81" s="284" t="s">
        <v>87</v>
      </c>
      <c r="AB81" s="284" t="s">
        <v>87</v>
      </c>
      <c r="AC81" s="284" t="s">
        <v>87</v>
      </c>
      <c r="AD81" s="284" t="s">
        <v>87</v>
      </c>
      <c r="AE81" s="284" t="s">
        <v>87</v>
      </c>
      <c r="AF81" s="284" t="s">
        <v>87</v>
      </c>
      <c r="AG81" s="284" t="s">
        <v>87</v>
      </c>
      <c r="AH81" s="284" t="s">
        <v>87</v>
      </c>
      <c r="AI81" s="284" t="s">
        <v>87</v>
      </c>
      <c r="AJ81" s="284" t="s">
        <v>87</v>
      </c>
      <c r="AK81" s="284" t="s">
        <v>87</v>
      </c>
      <c r="AL81" s="284" t="s">
        <v>87</v>
      </c>
      <c r="AM81" s="284" t="s">
        <v>87</v>
      </c>
      <c r="AN81" s="284" t="s">
        <v>87</v>
      </c>
      <c r="AO81" s="284" t="s">
        <v>87</v>
      </c>
      <c r="AP81" s="284" t="s">
        <v>87</v>
      </c>
      <c r="AQ81" s="284" t="s">
        <v>87</v>
      </c>
      <c r="AR81" s="284" t="s">
        <v>87</v>
      </c>
      <c r="AS81" s="284" t="s">
        <v>87</v>
      </c>
      <c r="AT81" s="284" t="s">
        <v>87</v>
      </c>
      <c r="AU81" s="284" t="s">
        <v>87</v>
      </c>
      <c r="AV81" s="284" t="s">
        <v>87</v>
      </c>
      <c r="AW81" s="288" t="s">
        <v>87</v>
      </c>
      <c r="AX81" s="288" t="s">
        <v>87</v>
      </c>
      <c r="AY81" s="288" t="s">
        <v>87</v>
      </c>
      <c r="AZ81" s="288" t="s">
        <v>87</v>
      </c>
      <c r="BA81" s="288" t="s">
        <v>87</v>
      </c>
      <c r="BB81" s="287">
        <v>17</v>
      </c>
      <c r="BC81" s="287">
        <v>25</v>
      </c>
      <c r="BD81" s="289" t="s">
        <v>88</v>
      </c>
      <c r="BE81" s="289" t="s">
        <v>88</v>
      </c>
      <c r="BF81" s="289" t="s">
        <v>88</v>
      </c>
      <c r="BG81" s="287">
        <v>26</v>
      </c>
      <c r="BH81" s="286">
        <v>22.847100175746924</v>
      </c>
      <c r="BI81" s="287">
        <v>150</v>
      </c>
      <c r="BJ81" s="286">
        <v>131.81019332161688</v>
      </c>
      <c r="BK81" s="287">
        <v>12</v>
      </c>
      <c r="BL81" s="286">
        <v>10.54481546572935</v>
      </c>
      <c r="BM81" s="287">
        <v>17</v>
      </c>
      <c r="BN81" s="290">
        <v>14.938488576449911</v>
      </c>
      <c r="BO81" s="291">
        <v>158</v>
      </c>
      <c r="BP81" s="290">
        <v>138.84007029876977</v>
      </c>
      <c r="BQ81" s="287">
        <v>0</v>
      </c>
      <c r="BR81" s="290">
        <v>0</v>
      </c>
      <c r="BS81" s="287">
        <v>0</v>
      </c>
      <c r="BT81" s="290">
        <v>0</v>
      </c>
      <c r="BU81" s="287">
        <v>0</v>
      </c>
      <c r="BV81" s="290">
        <v>0</v>
      </c>
      <c r="BW81" s="287">
        <v>28</v>
      </c>
      <c r="BX81" s="290">
        <v>24.604569420035151</v>
      </c>
      <c r="BY81" s="292">
        <v>0</v>
      </c>
      <c r="BZ81" s="293">
        <v>0</v>
      </c>
      <c r="CA81" s="287">
        <v>162</v>
      </c>
      <c r="CB81" s="290">
        <v>142.35500878734621</v>
      </c>
      <c r="CC81" s="287">
        <v>564</v>
      </c>
      <c r="CD81" s="290">
        <v>495.60632688927944</v>
      </c>
      <c r="CE81" s="287">
        <v>19</v>
      </c>
      <c r="CF81" s="290">
        <v>16.695957820738137</v>
      </c>
      <c r="CG81" s="287">
        <v>181</v>
      </c>
      <c r="CH81" s="290">
        <v>159.05096660808437</v>
      </c>
      <c r="CI81" s="287">
        <v>212</v>
      </c>
      <c r="CJ81" s="290">
        <v>186.29173989455185</v>
      </c>
      <c r="CK81" s="287">
        <v>25</v>
      </c>
      <c r="CL81" s="290">
        <v>21.968365553602812</v>
      </c>
      <c r="CM81" s="287">
        <v>0</v>
      </c>
      <c r="CN81" s="294">
        <v>0</v>
      </c>
      <c r="CO81" s="287">
        <v>47</v>
      </c>
      <c r="CP81" s="290">
        <v>41.300527240773285</v>
      </c>
      <c r="CQ81" s="287">
        <v>0</v>
      </c>
      <c r="CR81" s="290">
        <v>0</v>
      </c>
      <c r="CS81" s="287">
        <v>0</v>
      </c>
      <c r="CT81" s="290">
        <v>0</v>
      </c>
      <c r="CU81" s="287">
        <v>54</v>
      </c>
      <c r="CV81" s="290">
        <v>47.451669595782072</v>
      </c>
      <c r="CW81" s="287">
        <v>768</v>
      </c>
      <c r="CX81" s="290">
        <v>674.8681898066784</v>
      </c>
      <c r="CY81" s="287">
        <v>768</v>
      </c>
      <c r="CZ81" s="290">
        <v>674.8681898066784</v>
      </c>
      <c r="DA81" s="292">
        <v>0</v>
      </c>
      <c r="DB81" s="293">
        <v>0</v>
      </c>
      <c r="DC81" s="287">
        <v>25</v>
      </c>
      <c r="DD81" s="287">
        <v>1299</v>
      </c>
      <c r="DE81" s="287">
        <v>344</v>
      </c>
      <c r="DF81" s="287">
        <v>1373</v>
      </c>
      <c r="DG81" s="287">
        <v>6332</v>
      </c>
      <c r="DH81" s="287">
        <v>19</v>
      </c>
      <c r="DI81" s="287">
        <v>0</v>
      </c>
      <c r="DJ81" s="287">
        <v>79</v>
      </c>
      <c r="DK81" s="287">
        <v>134</v>
      </c>
      <c r="DL81" s="287">
        <v>195</v>
      </c>
      <c r="DM81" s="287">
        <v>0</v>
      </c>
      <c r="DN81" s="287">
        <v>536</v>
      </c>
      <c r="DO81" s="287">
        <v>0</v>
      </c>
      <c r="DP81" s="287">
        <v>0</v>
      </c>
      <c r="DQ81" s="287">
        <v>2</v>
      </c>
      <c r="DR81" s="287">
        <v>0</v>
      </c>
      <c r="DS81" s="287">
        <v>0</v>
      </c>
      <c r="DT81" s="287">
        <v>0</v>
      </c>
      <c r="DU81" s="287">
        <v>0</v>
      </c>
      <c r="DV81" s="287">
        <v>822</v>
      </c>
      <c r="DW81" s="287">
        <v>2686</v>
      </c>
      <c r="DX81" s="287">
        <v>365</v>
      </c>
      <c r="DY81" s="287">
        <v>365</v>
      </c>
      <c r="DZ81" s="287">
        <v>2401</v>
      </c>
      <c r="EA81" s="287">
        <v>13699</v>
      </c>
      <c r="EB81" s="290">
        <v>21.271625666106999</v>
      </c>
      <c r="EC81" s="287">
        <v>271</v>
      </c>
      <c r="ED81" s="287">
        <v>2059</v>
      </c>
      <c r="EE81" s="287">
        <v>978</v>
      </c>
      <c r="EF81" s="290">
        <v>47.498785818358428</v>
      </c>
      <c r="EG81" s="287">
        <v>412</v>
      </c>
      <c r="EH81" s="287">
        <v>75</v>
      </c>
      <c r="EI81" s="287">
        <v>46</v>
      </c>
      <c r="EJ81" s="287">
        <v>18</v>
      </c>
      <c r="EK81" s="287">
        <v>69</v>
      </c>
      <c r="EL81" s="287">
        <v>0</v>
      </c>
      <c r="EM81" s="287">
        <v>31</v>
      </c>
      <c r="EN81" s="287">
        <v>0</v>
      </c>
      <c r="EO81" s="287">
        <v>19</v>
      </c>
      <c r="EP81" s="287">
        <v>136</v>
      </c>
      <c r="EQ81" s="287">
        <v>17</v>
      </c>
      <c r="ER81" s="287">
        <v>0</v>
      </c>
      <c r="ES81" s="287">
        <v>5</v>
      </c>
      <c r="ET81" s="287">
        <v>4</v>
      </c>
      <c r="EU81" s="287">
        <v>0</v>
      </c>
      <c r="EV81" s="287">
        <v>7028</v>
      </c>
      <c r="EW81" s="287">
        <v>0</v>
      </c>
      <c r="EX81" s="287">
        <v>0</v>
      </c>
      <c r="EY81" s="287">
        <v>690</v>
      </c>
      <c r="EZ81" s="287">
        <v>0</v>
      </c>
      <c r="FA81" s="287">
        <v>35</v>
      </c>
      <c r="FB81" s="287">
        <v>6</v>
      </c>
      <c r="FC81" s="287">
        <v>3</v>
      </c>
      <c r="FD81" s="287">
        <v>6</v>
      </c>
      <c r="FE81" s="287">
        <v>2</v>
      </c>
      <c r="FF81" s="287">
        <v>20</v>
      </c>
      <c r="FG81" s="287">
        <v>243</v>
      </c>
      <c r="FH81" s="287">
        <v>140</v>
      </c>
      <c r="FI81" s="287">
        <v>165</v>
      </c>
      <c r="FJ81" s="287">
        <v>591</v>
      </c>
      <c r="FK81" s="291">
        <v>10</v>
      </c>
      <c r="FL81" s="290">
        <v>8.7873462214411262</v>
      </c>
      <c r="FM81" s="291">
        <v>1</v>
      </c>
      <c r="FN81" s="290">
        <v>0.87873462214411246</v>
      </c>
      <c r="FO81" s="291">
        <v>1</v>
      </c>
      <c r="FP81" s="290">
        <v>0.87873462214411246</v>
      </c>
      <c r="FQ81" s="283">
        <v>1</v>
      </c>
      <c r="FR81" s="294">
        <v>0.87873462214411246</v>
      </c>
      <c r="FS81" s="283">
        <v>0</v>
      </c>
      <c r="FT81" s="294">
        <v>0</v>
      </c>
      <c r="FU81" s="291">
        <v>25</v>
      </c>
      <c r="FV81" s="290">
        <v>21.968365553602812</v>
      </c>
      <c r="FW81" s="295">
        <v>1</v>
      </c>
      <c r="FX81" s="295">
        <v>0</v>
      </c>
      <c r="FY81" s="295">
        <v>1</v>
      </c>
      <c r="FZ81" s="295">
        <v>0</v>
      </c>
      <c r="GA81" s="295">
        <v>0</v>
      </c>
      <c r="GB81" s="287">
        <v>5533</v>
      </c>
      <c r="GC81" s="287">
        <v>238</v>
      </c>
      <c r="GD81" s="287">
        <v>2289</v>
      </c>
      <c r="GE81" s="287">
        <v>0</v>
      </c>
      <c r="GF81" s="287">
        <v>0</v>
      </c>
      <c r="GG81" s="290">
        <v>51.5</v>
      </c>
      <c r="GH81" s="290">
        <v>276.43</v>
      </c>
      <c r="GI81" s="290">
        <v>17</v>
      </c>
      <c r="GJ81" s="290">
        <v>1</v>
      </c>
      <c r="GK81" s="290">
        <v>2</v>
      </c>
      <c r="GL81" s="290">
        <v>1</v>
      </c>
      <c r="GM81" s="290">
        <v>4</v>
      </c>
      <c r="GN81" s="290">
        <v>1</v>
      </c>
      <c r="GO81" s="290">
        <v>2</v>
      </c>
      <c r="GP81" s="290">
        <v>4</v>
      </c>
      <c r="GQ81" s="290">
        <v>3</v>
      </c>
      <c r="GR81" s="290">
        <v>1</v>
      </c>
      <c r="GS81" s="290">
        <v>0</v>
      </c>
      <c r="GT81" s="290">
        <v>10</v>
      </c>
      <c r="GU81" s="290">
        <v>0</v>
      </c>
      <c r="GV81" s="290">
        <v>2</v>
      </c>
      <c r="GW81" s="290">
        <v>1</v>
      </c>
      <c r="GX81" s="290">
        <v>0</v>
      </c>
      <c r="GY81" s="290">
        <v>2</v>
      </c>
      <c r="GZ81" s="290">
        <v>1</v>
      </c>
      <c r="HA81" s="290">
        <v>0</v>
      </c>
      <c r="HB81" s="290">
        <v>0</v>
      </c>
      <c r="HC81" s="290">
        <v>0</v>
      </c>
      <c r="HD81" s="290">
        <v>0</v>
      </c>
      <c r="HE81" s="290">
        <v>2</v>
      </c>
      <c r="HF81" s="290">
        <v>2</v>
      </c>
      <c r="HG81" s="290">
        <v>4</v>
      </c>
      <c r="HH81" s="290">
        <v>3</v>
      </c>
      <c r="HI81" s="290">
        <v>0</v>
      </c>
      <c r="HJ81" s="134">
        <v>0</v>
      </c>
      <c r="HK81" s="134">
        <v>14.938488576449911</v>
      </c>
      <c r="HL81" s="134">
        <v>36.467486818980667</v>
      </c>
      <c r="HM81" s="146">
        <v>91.900740296076506</v>
      </c>
      <c r="HN81" s="146">
        <v>98.863176774062097</v>
      </c>
      <c r="HO81" s="368">
        <v>5.9358923624851602E-2</v>
      </c>
      <c r="HP81" s="368">
        <v>5.2062996225432798E-2</v>
      </c>
      <c r="HQ81" s="368">
        <v>7.8947368421052602</v>
      </c>
      <c r="HR81" s="368">
        <v>7.4074074074074101</v>
      </c>
      <c r="HS81" s="134">
        <v>76.315789473684205</v>
      </c>
      <c r="HT81" s="134">
        <v>92.592592592592595</v>
      </c>
      <c r="HU81" s="134">
        <v>0.75187969924812004</v>
      </c>
      <c r="HV81" s="134">
        <v>0.70285044904334204</v>
      </c>
      <c r="HW81" s="134">
        <v>8.2459906553857802</v>
      </c>
      <c r="HX81" s="134">
        <v>16.444463682797998</v>
      </c>
      <c r="HY81" s="146">
        <v>93.034544248639563</v>
      </c>
      <c r="HZ81" s="146">
        <v>106.737255529355</v>
      </c>
      <c r="IA81" s="386">
        <v>4</v>
      </c>
      <c r="IB81" s="386">
        <v>6</v>
      </c>
      <c r="IC81" s="369">
        <v>9.4831673779042197E-2</v>
      </c>
      <c r="ID81" s="369">
        <v>0.10273972602739725</v>
      </c>
      <c r="IE81" s="369">
        <v>1.5444015444015444</v>
      </c>
      <c r="IF81" s="369">
        <v>2.6905829596412558</v>
      </c>
      <c r="IG81" s="146">
        <v>76.447876447876453</v>
      </c>
      <c r="IH81" s="146">
        <v>85.650224215246638</v>
      </c>
      <c r="II81" s="146">
        <v>6.140350877192982</v>
      </c>
      <c r="IJ81" s="146">
        <v>3.8184931506849318</v>
      </c>
      <c r="IK81" s="146">
        <v>8.1491770846487359</v>
      </c>
      <c r="IL81" s="146">
        <v>15.141546186477362</v>
      </c>
      <c r="IM81" s="148">
        <v>96.864835478354721</v>
      </c>
      <c r="IN81" s="137">
        <v>105.84479258071504</v>
      </c>
      <c r="IO81" s="369">
        <v>0.34928396786587501</v>
      </c>
      <c r="IP81" s="369">
        <v>8.7616822429906496E-2</v>
      </c>
      <c r="IQ81" s="369">
        <v>3.1446540880503102</v>
      </c>
      <c r="IR81" s="369">
        <v>1.22950819672131</v>
      </c>
      <c r="IS81" s="146">
        <v>90.880503144654099</v>
      </c>
      <c r="IT81" s="146">
        <v>95.081967213114794</v>
      </c>
      <c r="IU81" s="146">
        <v>11.107230178134801</v>
      </c>
      <c r="IV81" s="146">
        <v>7.12616822429906</v>
      </c>
      <c r="IW81" s="146">
        <v>14.8131672597865</v>
      </c>
      <c r="IX81" s="146">
        <v>16.937564499484001</v>
      </c>
      <c r="IY81" s="341">
        <v>12</v>
      </c>
      <c r="IZ81" s="369">
        <v>0.25728987993138902</v>
      </c>
      <c r="JA81" s="369">
        <v>5.3811659192825099</v>
      </c>
      <c r="JB81" s="369">
        <v>99.551569506726494</v>
      </c>
      <c r="JC81" s="369">
        <v>4.7813036020583199</v>
      </c>
      <c r="JD81" s="146">
        <v>15.132888927365601</v>
      </c>
    </row>
    <row r="82" spans="1:264" ht="18" customHeight="1">
      <c r="A82" s="280"/>
      <c r="B82" s="281" t="s">
        <v>87</v>
      </c>
      <c r="C82" s="281" t="s">
        <v>87</v>
      </c>
      <c r="D82" s="282" t="s">
        <v>1819</v>
      </c>
      <c r="E82" s="283" t="s">
        <v>1319</v>
      </c>
      <c r="F82" s="282" t="s">
        <v>97</v>
      </c>
      <c r="G82" s="283" t="s">
        <v>9</v>
      </c>
      <c r="H82" s="284" t="s">
        <v>87</v>
      </c>
      <c r="I82" s="284" t="s">
        <v>87</v>
      </c>
      <c r="J82" s="284" t="s">
        <v>87</v>
      </c>
      <c r="K82" s="284" t="s">
        <v>87</v>
      </c>
      <c r="L82" s="284" t="s">
        <v>87</v>
      </c>
      <c r="M82" s="285">
        <v>245468</v>
      </c>
      <c r="N82" s="284" t="s">
        <v>87</v>
      </c>
      <c r="O82" s="284" t="s">
        <v>87</v>
      </c>
      <c r="P82" s="284" t="s">
        <v>87</v>
      </c>
      <c r="Q82" s="284" t="s">
        <v>87</v>
      </c>
      <c r="R82" s="286">
        <v>98.491936631307155</v>
      </c>
      <c r="S82" s="286">
        <v>101.12064905021047</v>
      </c>
      <c r="T82" s="298" t="s">
        <v>88</v>
      </c>
      <c r="U82" s="292">
        <v>14.207504558801475</v>
      </c>
      <c r="V82" s="286">
        <v>11.008790288823777</v>
      </c>
      <c r="W82" s="286">
        <v>7.7856843867727079</v>
      </c>
      <c r="X82" s="286">
        <v>18.794474675596483</v>
      </c>
      <c r="Y82" s="284" t="s">
        <v>87</v>
      </c>
      <c r="Z82" s="284" t="s">
        <v>87</v>
      </c>
      <c r="AA82" s="284" t="s">
        <v>87</v>
      </c>
      <c r="AB82" s="284" t="s">
        <v>87</v>
      </c>
      <c r="AC82" s="284" t="s">
        <v>87</v>
      </c>
      <c r="AD82" s="284" t="s">
        <v>87</v>
      </c>
      <c r="AE82" s="284" t="s">
        <v>87</v>
      </c>
      <c r="AF82" s="284" t="s">
        <v>87</v>
      </c>
      <c r="AG82" s="284" t="s">
        <v>87</v>
      </c>
      <c r="AH82" s="284" t="s">
        <v>87</v>
      </c>
      <c r="AI82" s="284" t="s">
        <v>87</v>
      </c>
      <c r="AJ82" s="284" t="s">
        <v>87</v>
      </c>
      <c r="AK82" s="284" t="s">
        <v>87</v>
      </c>
      <c r="AL82" s="284" t="s">
        <v>87</v>
      </c>
      <c r="AM82" s="284" t="s">
        <v>87</v>
      </c>
      <c r="AN82" s="284" t="s">
        <v>87</v>
      </c>
      <c r="AO82" s="284" t="s">
        <v>87</v>
      </c>
      <c r="AP82" s="284" t="s">
        <v>87</v>
      </c>
      <c r="AQ82" s="284" t="s">
        <v>87</v>
      </c>
      <c r="AR82" s="284" t="s">
        <v>87</v>
      </c>
      <c r="AS82" s="284" t="s">
        <v>87</v>
      </c>
      <c r="AT82" s="284" t="s">
        <v>87</v>
      </c>
      <c r="AU82" s="284" t="s">
        <v>87</v>
      </c>
      <c r="AV82" s="284" t="s">
        <v>87</v>
      </c>
      <c r="AW82" s="288" t="s">
        <v>87</v>
      </c>
      <c r="AX82" s="288" t="s">
        <v>87</v>
      </c>
      <c r="AY82" s="288" t="s">
        <v>87</v>
      </c>
      <c r="AZ82" s="288" t="s">
        <v>87</v>
      </c>
      <c r="BA82" s="288" t="s">
        <v>87</v>
      </c>
      <c r="BB82" s="287">
        <v>67</v>
      </c>
      <c r="BC82" s="287">
        <v>48</v>
      </c>
      <c r="BD82" s="289" t="s">
        <v>88</v>
      </c>
      <c r="BE82" s="289" t="s">
        <v>88</v>
      </c>
      <c r="BF82" s="289" t="s">
        <v>88</v>
      </c>
      <c r="BG82" s="287">
        <v>66</v>
      </c>
      <c r="BH82" s="286">
        <v>26.887415060211513</v>
      </c>
      <c r="BI82" s="287">
        <v>280</v>
      </c>
      <c r="BJ82" s="286">
        <v>114.06782146756399</v>
      </c>
      <c r="BK82" s="287">
        <v>0</v>
      </c>
      <c r="BL82" s="286">
        <v>0</v>
      </c>
      <c r="BM82" s="287">
        <v>0</v>
      </c>
      <c r="BN82" s="290">
        <v>0</v>
      </c>
      <c r="BO82" s="291">
        <v>73</v>
      </c>
      <c r="BP82" s="290">
        <v>29.739110596900613</v>
      </c>
      <c r="BQ82" s="287">
        <v>0</v>
      </c>
      <c r="BR82" s="290">
        <v>0</v>
      </c>
      <c r="BS82" s="287">
        <v>0</v>
      </c>
      <c r="BT82" s="290">
        <v>0</v>
      </c>
      <c r="BU82" s="287">
        <v>0</v>
      </c>
      <c r="BV82" s="290">
        <v>0</v>
      </c>
      <c r="BW82" s="287">
        <v>17</v>
      </c>
      <c r="BX82" s="290">
        <v>6.9255463033878142</v>
      </c>
      <c r="BY82" s="292">
        <v>0</v>
      </c>
      <c r="BZ82" s="293">
        <v>0</v>
      </c>
      <c r="CA82" s="287">
        <v>5</v>
      </c>
      <c r="CB82" s="290">
        <v>2.0369253833493572</v>
      </c>
      <c r="CC82" s="287">
        <v>280</v>
      </c>
      <c r="CD82" s="290">
        <v>114.06782146756399</v>
      </c>
      <c r="CE82" s="287">
        <v>56</v>
      </c>
      <c r="CF82" s="290">
        <v>22.813564293512801</v>
      </c>
      <c r="CG82" s="287">
        <v>472</v>
      </c>
      <c r="CH82" s="290">
        <v>192.28575618817931</v>
      </c>
      <c r="CI82" s="287">
        <v>1948</v>
      </c>
      <c r="CJ82" s="290">
        <v>793.58612935290955</v>
      </c>
      <c r="CK82" s="287">
        <v>130</v>
      </c>
      <c r="CL82" s="290">
        <v>52.960059967083282</v>
      </c>
      <c r="CM82" s="287">
        <v>626</v>
      </c>
      <c r="CN82" s="294">
        <v>255.02305799533954</v>
      </c>
      <c r="CO82" s="287">
        <v>151</v>
      </c>
      <c r="CP82" s="290">
        <v>61.515146577150588</v>
      </c>
      <c r="CQ82" s="292">
        <v>0</v>
      </c>
      <c r="CR82" s="293">
        <v>0</v>
      </c>
      <c r="CS82" s="287">
        <v>0</v>
      </c>
      <c r="CT82" s="290">
        <v>0</v>
      </c>
      <c r="CU82" s="287">
        <v>20</v>
      </c>
      <c r="CV82" s="290">
        <v>8.147701533397429</v>
      </c>
      <c r="CW82" s="287">
        <v>495</v>
      </c>
      <c r="CX82" s="290">
        <v>201.65561295158633</v>
      </c>
      <c r="CY82" s="287">
        <v>492</v>
      </c>
      <c r="CZ82" s="290">
        <v>200.43345772157673</v>
      </c>
      <c r="DA82" s="287">
        <v>3</v>
      </c>
      <c r="DB82" s="290">
        <v>1.2221552300096143</v>
      </c>
      <c r="DC82" s="287">
        <v>17</v>
      </c>
      <c r="DD82" s="287">
        <v>0</v>
      </c>
      <c r="DE82" s="287">
        <v>345</v>
      </c>
      <c r="DF82" s="287">
        <v>12927</v>
      </c>
      <c r="DG82" s="287">
        <v>3598</v>
      </c>
      <c r="DH82" s="287">
        <v>721</v>
      </c>
      <c r="DI82" s="287">
        <v>45</v>
      </c>
      <c r="DJ82" s="287">
        <v>547</v>
      </c>
      <c r="DK82" s="287">
        <v>52</v>
      </c>
      <c r="DL82" s="287">
        <v>197</v>
      </c>
      <c r="DM82" s="287">
        <v>0</v>
      </c>
      <c r="DN82" s="287">
        <v>752</v>
      </c>
      <c r="DO82" s="287">
        <v>0</v>
      </c>
      <c r="DP82" s="287">
        <v>99</v>
      </c>
      <c r="DQ82" s="287">
        <v>177</v>
      </c>
      <c r="DR82" s="287">
        <v>0</v>
      </c>
      <c r="DS82" s="287">
        <v>32</v>
      </c>
      <c r="DT82" s="287">
        <v>0</v>
      </c>
      <c r="DU82" s="287">
        <v>22480</v>
      </c>
      <c r="DV82" s="287">
        <v>3028</v>
      </c>
      <c r="DW82" s="287">
        <v>695</v>
      </c>
      <c r="DX82" s="287">
        <v>330</v>
      </c>
      <c r="DY82" s="287">
        <v>276</v>
      </c>
      <c r="DZ82" s="287">
        <v>3247</v>
      </c>
      <c r="EA82" s="287">
        <v>0</v>
      </c>
      <c r="EB82" s="290">
        <v>0</v>
      </c>
      <c r="EC82" s="287">
        <v>329</v>
      </c>
      <c r="ED82" s="287">
        <v>4324</v>
      </c>
      <c r="EE82" s="287">
        <v>756</v>
      </c>
      <c r="EF82" s="290">
        <v>17.483811285846436</v>
      </c>
      <c r="EG82" s="287">
        <v>78</v>
      </c>
      <c r="EH82" s="287">
        <v>128</v>
      </c>
      <c r="EI82" s="287">
        <v>24</v>
      </c>
      <c r="EJ82" s="287">
        <v>14</v>
      </c>
      <c r="EK82" s="287">
        <v>417</v>
      </c>
      <c r="EL82" s="287">
        <v>0</v>
      </c>
      <c r="EM82" s="287">
        <v>11</v>
      </c>
      <c r="EN82" s="287">
        <v>18</v>
      </c>
      <c r="EO82" s="287">
        <v>12</v>
      </c>
      <c r="EP82" s="287">
        <v>4</v>
      </c>
      <c r="EQ82" s="287">
        <v>20</v>
      </c>
      <c r="ER82" s="287">
        <v>0</v>
      </c>
      <c r="ES82" s="287">
        <v>0</v>
      </c>
      <c r="ET82" s="287">
        <v>0</v>
      </c>
      <c r="EU82" s="287">
        <v>0</v>
      </c>
      <c r="EV82" s="287">
        <v>63</v>
      </c>
      <c r="EW82" s="287">
        <v>0</v>
      </c>
      <c r="EX82" s="287">
        <v>0</v>
      </c>
      <c r="EY82" s="287">
        <v>0</v>
      </c>
      <c r="EZ82" s="287">
        <v>15</v>
      </c>
      <c r="FA82" s="287">
        <v>7</v>
      </c>
      <c r="FB82" s="287">
        <v>1</v>
      </c>
      <c r="FC82" s="287">
        <v>1</v>
      </c>
      <c r="FD82" s="287">
        <v>10</v>
      </c>
      <c r="FE82" s="287">
        <v>0</v>
      </c>
      <c r="FF82" s="287">
        <v>20</v>
      </c>
      <c r="FG82" s="287">
        <v>106</v>
      </c>
      <c r="FH82" s="287">
        <v>378</v>
      </c>
      <c r="FI82" s="287">
        <v>182</v>
      </c>
      <c r="FJ82" s="287">
        <v>2447</v>
      </c>
      <c r="FK82" s="291">
        <v>8</v>
      </c>
      <c r="FL82" s="290">
        <v>3.2590806133589716</v>
      </c>
      <c r="FM82" s="291">
        <v>1</v>
      </c>
      <c r="FN82" s="290">
        <v>0.40738507666987145</v>
      </c>
      <c r="FO82" s="291">
        <v>2</v>
      </c>
      <c r="FP82" s="290">
        <v>0.8147701533397429</v>
      </c>
      <c r="FQ82" s="283">
        <v>1</v>
      </c>
      <c r="FR82" s="294">
        <v>0.40738507666987145</v>
      </c>
      <c r="FS82" s="283">
        <v>0</v>
      </c>
      <c r="FT82" s="294">
        <v>0</v>
      </c>
      <c r="FU82" s="291">
        <v>17</v>
      </c>
      <c r="FV82" s="290">
        <v>6.9255463033878142</v>
      </c>
      <c r="FW82" s="295">
        <v>1</v>
      </c>
      <c r="FX82" s="295">
        <v>0</v>
      </c>
      <c r="FY82" s="295">
        <v>1</v>
      </c>
      <c r="FZ82" s="295">
        <v>0</v>
      </c>
      <c r="GA82" s="295">
        <v>0</v>
      </c>
      <c r="GB82" s="287">
        <v>4596</v>
      </c>
      <c r="GC82" s="287">
        <v>0</v>
      </c>
      <c r="GD82" s="287">
        <v>2572</v>
      </c>
      <c r="GE82" s="287">
        <v>0</v>
      </c>
      <c r="GF82" s="287">
        <v>0</v>
      </c>
      <c r="GG82" s="290">
        <v>118.7</v>
      </c>
      <c r="GH82" s="290">
        <v>503.9</v>
      </c>
      <c r="GI82" s="290">
        <v>22</v>
      </c>
      <c r="GJ82" s="290">
        <v>4</v>
      </c>
      <c r="GK82" s="290">
        <v>1</v>
      </c>
      <c r="GL82" s="290">
        <v>0</v>
      </c>
      <c r="GM82" s="290">
        <v>6</v>
      </c>
      <c r="GN82" s="290">
        <v>2</v>
      </c>
      <c r="GO82" s="290">
        <v>0</v>
      </c>
      <c r="GP82" s="290">
        <v>9</v>
      </c>
      <c r="GQ82" s="290">
        <v>1</v>
      </c>
      <c r="GR82" s="290">
        <v>0</v>
      </c>
      <c r="GS82" s="290">
        <v>0</v>
      </c>
      <c r="GT82" s="290">
        <v>10</v>
      </c>
      <c r="GU82" s="290">
        <v>1</v>
      </c>
      <c r="GV82" s="290">
        <v>1</v>
      </c>
      <c r="GW82" s="290">
        <v>1</v>
      </c>
      <c r="GX82" s="290">
        <v>1</v>
      </c>
      <c r="GY82" s="290">
        <v>2</v>
      </c>
      <c r="GZ82" s="290">
        <v>2</v>
      </c>
      <c r="HA82" s="290">
        <v>0</v>
      </c>
      <c r="HB82" s="290">
        <v>0</v>
      </c>
      <c r="HC82" s="290">
        <v>0</v>
      </c>
      <c r="HD82" s="290">
        <v>0</v>
      </c>
      <c r="HE82" s="290">
        <v>2</v>
      </c>
      <c r="HF82" s="290">
        <v>0</v>
      </c>
      <c r="HG82" s="290">
        <v>2</v>
      </c>
      <c r="HH82" s="290">
        <v>7</v>
      </c>
      <c r="HI82" s="290">
        <v>0</v>
      </c>
      <c r="HJ82" s="134">
        <v>0.40738507666987145</v>
      </c>
      <c r="HK82" s="134">
        <v>7.3329313800576861</v>
      </c>
      <c r="HL82" s="134">
        <v>31.588638844981833</v>
      </c>
      <c r="HM82" s="146">
        <v>94.802360104986903</v>
      </c>
      <c r="HN82" s="146">
        <v>98.624655064301095</v>
      </c>
      <c r="HO82" s="368">
        <v>0.141342756183746</v>
      </c>
      <c r="HP82" s="368">
        <v>6.2621328824597703E-3</v>
      </c>
      <c r="HQ82" s="368">
        <v>17.283950617283899</v>
      </c>
      <c r="HR82" s="368">
        <v>1.26582278481013</v>
      </c>
      <c r="HS82" s="134">
        <v>91.358024691357997</v>
      </c>
      <c r="HT82" s="134">
        <v>89.873417721519004</v>
      </c>
      <c r="HU82" s="134">
        <v>0.81776880363452797</v>
      </c>
      <c r="HV82" s="134">
        <v>0.49470849771432202</v>
      </c>
      <c r="HW82" s="134">
        <v>6.8000691337161303</v>
      </c>
      <c r="HX82" s="134">
        <v>14.123399394826</v>
      </c>
      <c r="HY82" s="146">
        <v>107.08194996186423</v>
      </c>
      <c r="HZ82" s="146">
        <v>106.592641736513</v>
      </c>
      <c r="IA82" s="386">
        <v>24</v>
      </c>
      <c r="IB82" s="386">
        <v>14</v>
      </c>
      <c r="IC82" s="369">
        <v>0.38653567402158157</v>
      </c>
      <c r="ID82" s="369">
        <v>0.15233949945593037</v>
      </c>
      <c r="IE82" s="369">
        <v>4.225352112676056</v>
      </c>
      <c r="IF82" s="369">
        <v>2.5270758122743682</v>
      </c>
      <c r="IG82" s="146">
        <v>74.471830985915489</v>
      </c>
      <c r="IH82" s="146">
        <v>74.007220216606498</v>
      </c>
      <c r="II82" s="146">
        <v>9.148010951844098</v>
      </c>
      <c r="IJ82" s="146">
        <v>6.0282916213275302</v>
      </c>
      <c r="IK82" s="146">
        <v>4.9142549881896569</v>
      </c>
      <c r="IL82" s="146">
        <v>10.608580646454122</v>
      </c>
      <c r="IM82" s="148">
        <v>112.46765793325145</v>
      </c>
      <c r="IN82" s="137">
        <v>96.979114556626783</v>
      </c>
      <c r="IO82" s="369">
        <v>0.49521857923497298</v>
      </c>
      <c r="IP82" s="369">
        <v>0.18994554894263599</v>
      </c>
      <c r="IQ82" s="369">
        <v>5.41044776119403</v>
      </c>
      <c r="IR82" s="369">
        <v>2.5996533795493901</v>
      </c>
      <c r="IS82" s="146">
        <v>93.656716417910403</v>
      </c>
      <c r="IT82" s="146">
        <v>94.454072790294603</v>
      </c>
      <c r="IU82" s="146">
        <v>9.1530054644808807</v>
      </c>
      <c r="IV82" s="146">
        <v>7.3065721159934096</v>
      </c>
      <c r="IW82" s="146">
        <v>6.3659147869674202</v>
      </c>
      <c r="IX82" s="146">
        <v>8.2331769393919902</v>
      </c>
      <c r="IY82" s="341">
        <v>17</v>
      </c>
      <c r="IZ82" s="369">
        <v>0.31124130355181301</v>
      </c>
      <c r="JA82" s="369">
        <v>3.3073929961089501</v>
      </c>
      <c r="JB82" s="369">
        <v>93.385214007782096</v>
      </c>
      <c r="JC82" s="369">
        <v>9.4104723544489204</v>
      </c>
      <c r="JD82" s="146">
        <v>8.0215618299500999</v>
      </c>
    </row>
    <row r="83" spans="1:264" ht="18" customHeight="1">
      <c r="A83" s="280"/>
      <c r="B83" s="281" t="s">
        <v>87</v>
      </c>
      <c r="C83" s="281" t="s">
        <v>87</v>
      </c>
      <c r="D83" s="282" t="s">
        <v>1820</v>
      </c>
      <c r="E83" s="283" t="s">
        <v>1320</v>
      </c>
      <c r="F83" s="282" t="s">
        <v>97</v>
      </c>
      <c r="G83" s="283" t="s">
        <v>9</v>
      </c>
      <c r="H83" s="284" t="s">
        <v>87</v>
      </c>
      <c r="I83" s="284" t="s">
        <v>87</v>
      </c>
      <c r="J83" s="284" t="s">
        <v>87</v>
      </c>
      <c r="K83" s="284" t="s">
        <v>87</v>
      </c>
      <c r="L83" s="284" t="s">
        <v>87</v>
      </c>
      <c r="M83" s="285">
        <v>429415</v>
      </c>
      <c r="N83" s="284" t="s">
        <v>87</v>
      </c>
      <c r="O83" s="284" t="s">
        <v>87</v>
      </c>
      <c r="P83" s="284" t="s">
        <v>87</v>
      </c>
      <c r="Q83" s="284" t="s">
        <v>87</v>
      </c>
      <c r="R83" s="286">
        <v>98.438769362187656</v>
      </c>
      <c r="S83" s="286">
        <v>99.749741265314611</v>
      </c>
      <c r="T83" s="298" t="s">
        <v>88</v>
      </c>
      <c r="U83" s="298" t="s">
        <v>88</v>
      </c>
      <c r="V83" s="286">
        <v>13.012992369560733</v>
      </c>
      <c r="W83" s="286">
        <v>10.765106207465456</v>
      </c>
      <c r="X83" s="286">
        <v>23.778098577026192</v>
      </c>
      <c r="Y83" s="284" t="s">
        <v>87</v>
      </c>
      <c r="Z83" s="284" t="s">
        <v>87</v>
      </c>
      <c r="AA83" s="284" t="s">
        <v>87</v>
      </c>
      <c r="AB83" s="284" t="s">
        <v>87</v>
      </c>
      <c r="AC83" s="284" t="s">
        <v>87</v>
      </c>
      <c r="AD83" s="284" t="s">
        <v>87</v>
      </c>
      <c r="AE83" s="284" t="s">
        <v>87</v>
      </c>
      <c r="AF83" s="284" t="s">
        <v>87</v>
      </c>
      <c r="AG83" s="284" t="s">
        <v>87</v>
      </c>
      <c r="AH83" s="284" t="s">
        <v>87</v>
      </c>
      <c r="AI83" s="284" t="s">
        <v>87</v>
      </c>
      <c r="AJ83" s="284" t="s">
        <v>87</v>
      </c>
      <c r="AK83" s="284" t="s">
        <v>87</v>
      </c>
      <c r="AL83" s="284" t="s">
        <v>87</v>
      </c>
      <c r="AM83" s="284" t="s">
        <v>87</v>
      </c>
      <c r="AN83" s="284" t="s">
        <v>87</v>
      </c>
      <c r="AO83" s="284" t="s">
        <v>87</v>
      </c>
      <c r="AP83" s="284" t="s">
        <v>87</v>
      </c>
      <c r="AQ83" s="284" t="s">
        <v>87</v>
      </c>
      <c r="AR83" s="284" t="s">
        <v>87</v>
      </c>
      <c r="AS83" s="284" t="s">
        <v>87</v>
      </c>
      <c r="AT83" s="284" t="s">
        <v>87</v>
      </c>
      <c r="AU83" s="284" t="s">
        <v>87</v>
      </c>
      <c r="AV83" s="284" t="s">
        <v>87</v>
      </c>
      <c r="AW83" s="288" t="s">
        <v>87</v>
      </c>
      <c r="AX83" s="288" t="s">
        <v>87</v>
      </c>
      <c r="AY83" s="288" t="s">
        <v>87</v>
      </c>
      <c r="AZ83" s="288" t="s">
        <v>87</v>
      </c>
      <c r="BA83" s="288" t="s">
        <v>87</v>
      </c>
      <c r="BB83" s="287">
        <v>62</v>
      </c>
      <c r="BC83" s="287">
        <v>83</v>
      </c>
      <c r="BD83" s="289" t="s">
        <v>88</v>
      </c>
      <c r="BE83" s="289" t="s">
        <v>88</v>
      </c>
      <c r="BF83" s="289" t="s">
        <v>88</v>
      </c>
      <c r="BG83" s="287">
        <v>14</v>
      </c>
      <c r="BH83" s="286">
        <v>3.2602494090797944</v>
      </c>
      <c r="BI83" s="287">
        <v>150</v>
      </c>
      <c r="BJ83" s="286">
        <v>34.931243668712085</v>
      </c>
      <c r="BK83" s="287">
        <v>0</v>
      </c>
      <c r="BL83" s="286">
        <v>0</v>
      </c>
      <c r="BM83" s="287">
        <v>11</v>
      </c>
      <c r="BN83" s="290">
        <v>2.5616245357055529</v>
      </c>
      <c r="BO83" s="291">
        <v>36</v>
      </c>
      <c r="BP83" s="290">
        <v>8.3834984804908999</v>
      </c>
      <c r="BQ83" s="287">
        <v>0</v>
      </c>
      <c r="BR83" s="290">
        <v>0</v>
      </c>
      <c r="BS83" s="287">
        <v>0</v>
      </c>
      <c r="BT83" s="290">
        <v>0</v>
      </c>
      <c r="BU83" s="287">
        <v>0</v>
      </c>
      <c r="BV83" s="290">
        <v>0</v>
      </c>
      <c r="BW83" s="287">
        <v>0</v>
      </c>
      <c r="BX83" s="290">
        <v>0</v>
      </c>
      <c r="BY83" s="292">
        <v>0</v>
      </c>
      <c r="BZ83" s="293">
        <v>0</v>
      </c>
      <c r="CA83" s="287">
        <v>602</v>
      </c>
      <c r="CB83" s="290">
        <v>140.19072459043116</v>
      </c>
      <c r="CC83" s="287">
        <v>0</v>
      </c>
      <c r="CD83" s="290">
        <v>0</v>
      </c>
      <c r="CE83" s="287">
        <v>51</v>
      </c>
      <c r="CF83" s="290">
        <v>11.876622847362109</v>
      </c>
      <c r="CG83" s="287">
        <v>1439</v>
      </c>
      <c r="CH83" s="290">
        <v>335.10706426184464</v>
      </c>
      <c r="CI83" s="287">
        <v>1743</v>
      </c>
      <c r="CJ83" s="290">
        <v>405.90105143043439</v>
      </c>
      <c r="CK83" s="287">
        <v>568</v>
      </c>
      <c r="CL83" s="290">
        <v>132.27297602552309</v>
      </c>
      <c r="CM83" s="292">
        <v>160</v>
      </c>
      <c r="CN83" s="296">
        <v>37.259993246626223</v>
      </c>
      <c r="CO83" s="287">
        <v>108</v>
      </c>
      <c r="CP83" s="290">
        <v>25.1504954414727</v>
      </c>
      <c r="CQ83" s="292">
        <v>1</v>
      </c>
      <c r="CR83" s="293">
        <v>0.2328749577914139</v>
      </c>
      <c r="CS83" s="292">
        <v>1</v>
      </c>
      <c r="CT83" s="293">
        <v>0.2328749577914139</v>
      </c>
      <c r="CU83" s="287">
        <v>89</v>
      </c>
      <c r="CV83" s="290">
        <v>20.725871243435837</v>
      </c>
      <c r="CW83" s="287">
        <v>1205</v>
      </c>
      <c r="CX83" s="290">
        <v>280.61432413865379</v>
      </c>
      <c r="CY83" s="287">
        <v>1194</v>
      </c>
      <c r="CZ83" s="290">
        <v>278.05269960294822</v>
      </c>
      <c r="DA83" s="292">
        <v>11</v>
      </c>
      <c r="DB83" s="293">
        <v>2.5616245357055529</v>
      </c>
      <c r="DC83" s="287">
        <v>0</v>
      </c>
      <c r="DD83" s="287">
        <v>1150</v>
      </c>
      <c r="DE83" s="287">
        <v>34</v>
      </c>
      <c r="DF83" s="287">
        <v>11352</v>
      </c>
      <c r="DG83" s="287">
        <v>0</v>
      </c>
      <c r="DH83" s="287">
        <v>0</v>
      </c>
      <c r="DI83" s="287">
        <v>0</v>
      </c>
      <c r="DJ83" s="287">
        <v>210</v>
      </c>
      <c r="DK83" s="287">
        <v>96</v>
      </c>
      <c r="DL83" s="287">
        <v>70</v>
      </c>
      <c r="DM83" s="287">
        <v>63</v>
      </c>
      <c r="DN83" s="287">
        <v>2227</v>
      </c>
      <c r="DO83" s="287">
        <v>0</v>
      </c>
      <c r="DP83" s="287">
        <v>230</v>
      </c>
      <c r="DQ83" s="287">
        <v>149</v>
      </c>
      <c r="DR83" s="287">
        <v>2</v>
      </c>
      <c r="DS83" s="287">
        <v>190</v>
      </c>
      <c r="DT83" s="287">
        <v>0</v>
      </c>
      <c r="DU83" s="287">
        <v>0</v>
      </c>
      <c r="DV83" s="287">
        <v>3038</v>
      </c>
      <c r="DW83" s="287">
        <v>412</v>
      </c>
      <c r="DX83" s="287">
        <v>559</v>
      </c>
      <c r="DY83" s="287">
        <v>538</v>
      </c>
      <c r="DZ83" s="287">
        <v>8295</v>
      </c>
      <c r="EA83" s="287">
        <v>4560</v>
      </c>
      <c r="EB83" s="290">
        <v>62.456140350877199</v>
      </c>
      <c r="EC83" s="287">
        <v>143</v>
      </c>
      <c r="ED83" s="287">
        <v>4127</v>
      </c>
      <c r="EE83" s="287">
        <v>667</v>
      </c>
      <c r="EF83" s="290">
        <v>16.161860915919554</v>
      </c>
      <c r="EG83" s="287">
        <v>83</v>
      </c>
      <c r="EH83" s="287">
        <v>71</v>
      </c>
      <c r="EI83" s="287">
        <v>57</v>
      </c>
      <c r="EJ83" s="287">
        <v>14</v>
      </c>
      <c r="EK83" s="287">
        <v>353</v>
      </c>
      <c r="EL83" s="287">
        <v>3</v>
      </c>
      <c r="EM83" s="287">
        <v>28</v>
      </c>
      <c r="EN83" s="287">
        <v>13</v>
      </c>
      <c r="EO83" s="287">
        <v>25</v>
      </c>
      <c r="EP83" s="287">
        <v>11</v>
      </c>
      <c r="EQ83" s="287">
        <v>58</v>
      </c>
      <c r="ER83" s="287">
        <v>0</v>
      </c>
      <c r="ES83" s="287">
        <v>0</v>
      </c>
      <c r="ET83" s="287">
        <v>0</v>
      </c>
      <c r="EU83" s="287">
        <v>0</v>
      </c>
      <c r="EV83" s="287">
        <v>2525</v>
      </c>
      <c r="EW83" s="287">
        <v>10</v>
      </c>
      <c r="EX83" s="287">
        <v>0</v>
      </c>
      <c r="EY83" s="287">
        <v>345</v>
      </c>
      <c r="EZ83" s="287">
        <v>32</v>
      </c>
      <c r="FA83" s="287">
        <v>9</v>
      </c>
      <c r="FB83" s="287">
        <v>1</v>
      </c>
      <c r="FC83" s="287">
        <v>0</v>
      </c>
      <c r="FD83" s="287">
        <v>8</v>
      </c>
      <c r="FE83" s="287">
        <v>3</v>
      </c>
      <c r="FF83" s="287">
        <v>37</v>
      </c>
      <c r="FG83" s="287">
        <v>46</v>
      </c>
      <c r="FH83" s="287">
        <v>395</v>
      </c>
      <c r="FI83" s="287">
        <v>59</v>
      </c>
      <c r="FJ83" s="287">
        <v>1746</v>
      </c>
      <c r="FK83" s="291">
        <v>10</v>
      </c>
      <c r="FL83" s="290">
        <v>2.3287495779141389</v>
      </c>
      <c r="FM83" s="297">
        <v>4</v>
      </c>
      <c r="FN83" s="293">
        <v>0.9314998311656556</v>
      </c>
      <c r="FO83" s="291">
        <v>1</v>
      </c>
      <c r="FP83" s="290">
        <v>0.2328749577914139</v>
      </c>
      <c r="FQ83" s="283">
        <v>3</v>
      </c>
      <c r="FR83" s="294">
        <v>0.69862487337424173</v>
      </c>
      <c r="FS83" s="283">
        <v>1</v>
      </c>
      <c r="FT83" s="294">
        <v>0.2328749577914139</v>
      </c>
      <c r="FU83" s="291">
        <v>0</v>
      </c>
      <c r="FV83" s="290">
        <v>0</v>
      </c>
      <c r="FW83" s="295">
        <v>1</v>
      </c>
      <c r="FX83" s="295">
        <v>0</v>
      </c>
      <c r="FY83" s="295">
        <v>1</v>
      </c>
      <c r="FZ83" s="295">
        <v>0</v>
      </c>
      <c r="GA83" s="295">
        <v>0</v>
      </c>
      <c r="GB83" s="287">
        <v>9701</v>
      </c>
      <c r="GC83" s="287">
        <v>2254</v>
      </c>
      <c r="GD83" s="287">
        <v>3717</v>
      </c>
      <c r="GE83" s="287">
        <v>0</v>
      </c>
      <c r="GF83" s="287">
        <v>16</v>
      </c>
      <c r="GG83" s="290">
        <v>126.16</v>
      </c>
      <c r="GH83" s="290">
        <v>491.04</v>
      </c>
      <c r="GI83" s="290">
        <v>28.83</v>
      </c>
      <c r="GJ83" s="290">
        <v>5</v>
      </c>
      <c r="GK83" s="290">
        <v>2</v>
      </c>
      <c r="GL83" s="290">
        <v>3</v>
      </c>
      <c r="GM83" s="290">
        <v>7</v>
      </c>
      <c r="GN83" s="290">
        <v>3</v>
      </c>
      <c r="GO83" s="290">
        <v>1</v>
      </c>
      <c r="GP83" s="290">
        <v>6</v>
      </c>
      <c r="GQ83" s="290">
        <v>2</v>
      </c>
      <c r="GR83" s="290">
        <v>1</v>
      </c>
      <c r="GS83" s="290">
        <v>1</v>
      </c>
      <c r="GT83" s="290">
        <v>12</v>
      </c>
      <c r="GU83" s="290">
        <v>1</v>
      </c>
      <c r="GV83" s="290">
        <v>2</v>
      </c>
      <c r="GW83" s="290">
        <v>1</v>
      </c>
      <c r="GX83" s="290">
        <v>0</v>
      </c>
      <c r="GY83" s="290">
        <v>0</v>
      </c>
      <c r="GZ83" s="290">
        <v>1</v>
      </c>
      <c r="HA83" s="290">
        <v>0</v>
      </c>
      <c r="HB83" s="290">
        <v>0</v>
      </c>
      <c r="HC83" s="290">
        <v>1</v>
      </c>
      <c r="HD83" s="290">
        <v>0</v>
      </c>
      <c r="HE83" s="290">
        <v>2</v>
      </c>
      <c r="HF83" s="290">
        <v>1</v>
      </c>
      <c r="HG83" s="290">
        <v>1</v>
      </c>
      <c r="HH83" s="290">
        <v>7</v>
      </c>
      <c r="HI83" s="290">
        <v>2</v>
      </c>
      <c r="HJ83" s="134">
        <v>1.8629996623313112</v>
      </c>
      <c r="HK83" s="134">
        <v>13.972497467484835</v>
      </c>
      <c r="HL83" s="134">
        <v>46.10341976875516</v>
      </c>
      <c r="HM83" s="146">
        <v>92.9739312258437</v>
      </c>
      <c r="HN83" s="146">
        <v>95.728969537554406</v>
      </c>
      <c r="HO83" s="368">
        <v>0.116947665919501</v>
      </c>
      <c r="HP83" s="368">
        <v>3.6064194265793097E-2</v>
      </c>
      <c r="HQ83" s="368">
        <v>11.1111111111111</v>
      </c>
      <c r="HR83" s="368">
        <v>4.7619047619047601</v>
      </c>
      <c r="HS83" s="134">
        <v>87.962962962963005</v>
      </c>
      <c r="HT83" s="134">
        <v>98.412698412698404</v>
      </c>
      <c r="HU83" s="134">
        <v>1.05252899327551</v>
      </c>
      <c r="HV83" s="134">
        <v>0.75734807958165495</v>
      </c>
      <c r="HW83" s="134">
        <v>4.1475122832778002</v>
      </c>
      <c r="HX83" s="134">
        <v>9.2157468070753197</v>
      </c>
      <c r="HY83" s="146">
        <v>111.93366734339885</v>
      </c>
      <c r="HZ83" s="146">
        <v>108.583873875503</v>
      </c>
      <c r="IA83" s="386">
        <v>16</v>
      </c>
      <c r="IB83" s="386">
        <v>19</v>
      </c>
      <c r="IC83" s="369">
        <v>0.14779235174579716</v>
      </c>
      <c r="ID83" s="369">
        <v>0.10826827739472335</v>
      </c>
      <c r="IE83" s="369">
        <v>1.6701461377870561</v>
      </c>
      <c r="IF83" s="369">
        <v>1.9153225806451613</v>
      </c>
      <c r="IG83" s="146">
        <v>71.294363256784962</v>
      </c>
      <c r="IH83" s="146">
        <v>74.395161290322577</v>
      </c>
      <c r="II83" s="146">
        <v>8.8490670607796051</v>
      </c>
      <c r="IJ83" s="146">
        <v>5.6527437460823977</v>
      </c>
      <c r="IK83" s="146">
        <v>4.1249223470943699</v>
      </c>
      <c r="IL83" s="146">
        <v>9.4913044969642932</v>
      </c>
      <c r="IM83" s="148">
        <v>102.59981792077704</v>
      </c>
      <c r="IN83" s="137">
        <v>99.479509052674189</v>
      </c>
      <c r="IO83" s="369">
        <v>0.72463768115941996</v>
      </c>
      <c r="IP83" s="369">
        <v>0.15022533800701099</v>
      </c>
      <c r="IQ83" s="369">
        <v>5.4054054054054097</v>
      </c>
      <c r="IR83" s="369">
        <v>1.9189765458422201</v>
      </c>
      <c r="IS83" s="146">
        <v>92.050874403815598</v>
      </c>
      <c r="IT83" s="146">
        <v>95.735607675906195</v>
      </c>
      <c r="IU83" s="146">
        <v>13.4057971014493</v>
      </c>
      <c r="IV83" s="146">
        <v>7.8284092805875503</v>
      </c>
      <c r="IW83" s="146">
        <v>4.4596571717573097</v>
      </c>
      <c r="IX83" s="146">
        <v>6.0074981613360396</v>
      </c>
      <c r="IY83" s="341">
        <v>43</v>
      </c>
      <c r="IZ83" s="369">
        <v>0.44275123558484297</v>
      </c>
      <c r="JA83" s="369">
        <v>7.7338129496402903</v>
      </c>
      <c r="JB83" s="369">
        <v>97.6618705035971</v>
      </c>
      <c r="JC83" s="369">
        <v>5.7248764415156499</v>
      </c>
      <c r="JD83" s="146">
        <v>8.0792142603963004</v>
      </c>
    </row>
    <row r="84" spans="1:264" ht="18" customHeight="1">
      <c r="A84" s="280"/>
      <c r="B84" s="281" t="s">
        <v>87</v>
      </c>
      <c r="C84" s="281" t="s">
        <v>87</v>
      </c>
      <c r="D84" s="282" t="s">
        <v>1821</v>
      </c>
      <c r="E84" s="283" t="s">
        <v>1321</v>
      </c>
      <c r="F84" s="282" t="s">
        <v>97</v>
      </c>
      <c r="G84" s="283" t="s">
        <v>9</v>
      </c>
      <c r="H84" s="284" t="s">
        <v>87</v>
      </c>
      <c r="I84" s="284" t="s">
        <v>87</v>
      </c>
      <c r="J84" s="284" t="s">
        <v>87</v>
      </c>
      <c r="K84" s="284" t="s">
        <v>87</v>
      </c>
      <c r="L84" s="284" t="s">
        <v>87</v>
      </c>
      <c r="M84" s="285">
        <v>68892</v>
      </c>
      <c r="N84" s="284" t="s">
        <v>87</v>
      </c>
      <c r="O84" s="284" t="s">
        <v>87</v>
      </c>
      <c r="P84" s="284" t="s">
        <v>87</v>
      </c>
      <c r="Q84" s="284" t="s">
        <v>87</v>
      </c>
      <c r="R84" s="286">
        <v>103.89901558002168</v>
      </c>
      <c r="S84" s="286">
        <v>97.754998313663805</v>
      </c>
      <c r="T84" s="292">
        <v>26.756731938565281</v>
      </c>
      <c r="U84" s="298" t="s">
        <v>88</v>
      </c>
      <c r="V84" s="286">
        <v>11.389521640091116</v>
      </c>
      <c r="W84" s="286">
        <v>7.0615034168564916</v>
      </c>
      <c r="X84" s="286">
        <v>18.451025056947611</v>
      </c>
      <c r="Y84" s="284" t="s">
        <v>87</v>
      </c>
      <c r="Z84" s="284" t="s">
        <v>87</v>
      </c>
      <c r="AA84" s="284" t="s">
        <v>87</v>
      </c>
      <c r="AB84" s="284" t="s">
        <v>87</v>
      </c>
      <c r="AC84" s="284" t="s">
        <v>87</v>
      </c>
      <c r="AD84" s="284" t="s">
        <v>87</v>
      </c>
      <c r="AE84" s="284" t="s">
        <v>87</v>
      </c>
      <c r="AF84" s="284" t="s">
        <v>87</v>
      </c>
      <c r="AG84" s="284" t="s">
        <v>87</v>
      </c>
      <c r="AH84" s="284" t="s">
        <v>87</v>
      </c>
      <c r="AI84" s="284" t="s">
        <v>87</v>
      </c>
      <c r="AJ84" s="284" t="s">
        <v>87</v>
      </c>
      <c r="AK84" s="284" t="s">
        <v>87</v>
      </c>
      <c r="AL84" s="284" t="s">
        <v>87</v>
      </c>
      <c r="AM84" s="284" t="s">
        <v>87</v>
      </c>
      <c r="AN84" s="284" t="s">
        <v>87</v>
      </c>
      <c r="AO84" s="284" t="s">
        <v>87</v>
      </c>
      <c r="AP84" s="284" t="s">
        <v>87</v>
      </c>
      <c r="AQ84" s="284" t="s">
        <v>87</v>
      </c>
      <c r="AR84" s="284" t="s">
        <v>87</v>
      </c>
      <c r="AS84" s="284" t="s">
        <v>87</v>
      </c>
      <c r="AT84" s="284" t="s">
        <v>87</v>
      </c>
      <c r="AU84" s="284" t="s">
        <v>87</v>
      </c>
      <c r="AV84" s="284" t="s">
        <v>87</v>
      </c>
      <c r="AW84" s="288" t="s">
        <v>87</v>
      </c>
      <c r="AX84" s="288" t="s">
        <v>87</v>
      </c>
      <c r="AY84" s="288" t="s">
        <v>87</v>
      </c>
      <c r="AZ84" s="288" t="s">
        <v>87</v>
      </c>
      <c r="BA84" s="288" t="s">
        <v>87</v>
      </c>
      <c r="BB84" s="287">
        <v>24</v>
      </c>
      <c r="BC84" s="287">
        <v>19</v>
      </c>
      <c r="BD84" s="289" t="s">
        <v>88</v>
      </c>
      <c r="BE84" s="289" t="s">
        <v>88</v>
      </c>
      <c r="BF84" s="289" t="s">
        <v>88</v>
      </c>
      <c r="BG84" s="287">
        <v>15</v>
      </c>
      <c r="BH84" s="286">
        <v>21.7732102421181</v>
      </c>
      <c r="BI84" s="287">
        <v>103</v>
      </c>
      <c r="BJ84" s="286">
        <v>149.5093769958776</v>
      </c>
      <c r="BK84" s="287">
        <v>0</v>
      </c>
      <c r="BL84" s="286">
        <v>0</v>
      </c>
      <c r="BM84" s="287">
        <v>0</v>
      </c>
      <c r="BN84" s="290">
        <v>0</v>
      </c>
      <c r="BO84" s="291">
        <v>67</v>
      </c>
      <c r="BP84" s="290">
        <v>97.253672414794167</v>
      </c>
      <c r="BQ84" s="287">
        <v>0</v>
      </c>
      <c r="BR84" s="290">
        <v>0</v>
      </c>
      <c r="BS84" s="287">
        <v>10</v>
      </c>
      <c r="BT84" s="290">
        <v>14.515473494745398</v>
      </c>
      <c r="BU84" s="287">
        <v>0</v>
      </c>
      <c r="BV84" s="290">
        <v>0</v>
      </c>
      <c r="BW84" s="287">
        <v>53</v>
      </c>
      <c r="BX84" s="290">
        <v>76.932009522150608</v>
      </c>
      <c r="BY84" s="292">
        <v>0</v>
      </c>
      <c r="BZ84" s="293">
        <v>0</v>
      </c>
      <c r="CA84" s="287">
        <v>15</v>
      </c>
      <c r="CB84" s="290">
        <v>21.7732102421181</v>
      </c>
      <c r="CC84" s="292">
        <v>0</v>
      </c>
      <c r="CD84" s="293">
        <v>0</v>
      </c>
      <c r="CE84" s="287">
        <v>44</v>
      </c>
      <c r="CF84" s="290">
        <v>63.86808337687976</v>
      </c>
      <c r="CG84" s="287">
        <v>79</v>
      </c>
      <c r="CH84" s="290">
        <v>114.67224060848864</v>
      </c>
      <c r="CI84" s="287">
        <v>798</v>
      </c>
      <c r="CJ84" s="290">
        <v>1158.3347848806827</v>
      </c>
      <c r="CK84" s="287">
        <v>135</v>
      </c>
      <c r="CL84" s="290">
        <v>195.9588921790629</v>
      </c>
      <c r="CM84" s="287">
        <v>298</v>
      </c>
      <c r="CN84" s="294">
        <v>432.56111014341286</v>
      </c>
      <c r="CO84" s="287">
        <v>25</v>
      </c>
      <c r="CP84" s="290">
        <v>36.288683736863497</v>
      </c>
      <c r="CQ84" s="292">
        <v>0</v>
      </c>
      <c r="CR84" s="293">
        <v>0</v>
      </c>
      <c r="CS84" s="287">
        <v>142</v>
      </c>
      <c r="CT84" s="290">
        <v>206.11972362538467</v>
      </c>
      <c r="CU84" s="287">
        <v>0</v>
      </c>
      <c r="CV84" s="290">
        <v>0</v>
      </c>
      <c r="CW84" s="287">
        <v>202</v>
      </c>
      <c r="CX84" s="290">
        <v>293.21256459385705</v>
      </c>
      <c r="CY84" s="287">
        <v>202</v>
      </c>
      <c r="CZ84" s="290">
        <v>293.21256459385705</v>
      </c>
      <c r="DA84" s="292">
        <v>0</v>
      </c>
      <c r="DB84" s="293">
        <v>0</v>
      </c>
      <c r="DC84" s="287">
        <v>0</v>
      </c>
      <c r="DD84" s="287">
        <v>0</v>
      </c>
      <c r="DE84" s="287">
        <v>32</v>
      </c>
      <c r="DF84" s="287">
        <v>6826</v>
      </c>
      <c r="DG84" s="287">
        <v>0</v>
      </c>
      <c r="DH84" s="287">
        <v>192</v>
      </c>
      <c r="DI84" s="287">
        <v>28</v>
      </c>
      <c r="DJ84" s="287">
        <v>95</v>
      </c>
      <c r="DK84" s="287">
        <v>129</v>
      </c>
      <c r="DL84" s="287">
        <v>414</v>
      </c>
      <c r="DM84" s="287">
        <v>0</v>
      </c>
      <c r="DN84" s="287">
        <v>166</v>
      </c>
      <c r="DO84" s="287">
        <v>54</v>
      </c>
      <c r="DP84" s="287">
        <v>11</v>
      </c>
      <c r="DQ84" s="287">
        <v>0</v>
      </c>
      <c r="DR84" s="287">
        <v>0</v>
      </c>
      <c r="DS84" s="287">
        <v>0</v>
      </c>
      <c r="DT84" s="287">
        <v>0</v>
      </c>
      <c r="DU84" s="287">
        <v>1146</v>
      </c>
      <c r="DV84" s="287">
        <v>1783</v>
      </c>
      <c r="DW84" s="287">
        <v>12139</v>
      </c>
      <c r="DX84" s="287">
        <v>216</v>
      </c>
      <c r="DY84" s="287">
        <v>214</v>
      </c>
      <c r="DZ84" s="287">
        <v>1525</v>
      </c>
      <c r="EA84" s="287">
        <v>12156</v>
      </c>
      <c r="EB84" s="290">
        <v>25</v>
      </c>
      <c r="EC84" s="287">
        <v>133</v>
      </c>
      <c r="ED84" s="287">
        <v>3046</v>
      </c>
      <c r="EE84" s="287">
        <v>659</v>
      </c>
      <c r="EF84" s="290">
        <v>21.634931057124096</v>
      </c>
      <c r="EG84" s="287">
        <v>154</v>
      </c>
      <c r="EH84" s="287">
        <v>163</v>
      </c>
      <c r="EI84" s="287">
        <v>23</v>
      </c>
      <c r="EJ84" s="287">
        <v>0</v>
      </c>
      <c r="EK84" s="287">
        <v>129</v>
      </c>
      <c r="EL84" s="287">
        <v>2</v>
      </c>
      <c r="EM84" s="287">
        <v>6</v>
      </c>
      <c r="EN84" s="287">
        <v>21</v>
      </c>
      <c r="EO84" s="287">
        <v>11</v>
      </c>
      <c r="EP84" s="287">
        <v>3</v>
      </c>
      <c r="EQ84" s="287">
        <v>14</v>
      </c>
      <c r="ER84" s="287">
        <v>0</v>
      </c>
      <c r="ES84" s="287">
        <v>2</v>
      </c>
      <c r="ET84" s="287">
        <v>0</v>
      </c>
      <c r="EU84" s="287">
        <v>0</v>
      </c>
      <c r="EV84" s="287">
        <v>3233</v>
      </c>
      <c r="EW84" s="287">
        <v>0</v>
      </c>
      <c r="EX84" s="287">
        <v>0</v>
      </c>
      <c r="EY84" s="287">
        <v>0</v>
      </c>
      <c r="EZ84" s="287">
        <v>0</v>
      </c>
      <c r="FA84" s="287">
        <v>23</v>
      </c>
      <c r="FB84" s="287">
        <v>8</v>
      </c>
      <c r="FC84" s="287">
        <v>13</v>
      </c>
      <c r="FD84" s="287">
        <v>3</v>
      </c>
      <c r="FE84" s="287">
        <v>3</v>
      </c>
      <c r="FF84" s="287">
        <v>30</v>
      </c>
      <c r="FG84" s="287">
        <v>171</v>
      </c>
      <c r="FH84" s="287">
        <v>156</v>
      </c>
      <c r="FI84" s="287">
        <v>187</v>
      </c>
      <c r="FJ84" s="287">
        <v>1687</v>
      </c>
      <c r="FK84" s="291">
        <v>3</v>
      </c>
      <c r="FL84" s="290">
        <v>4.3546420484236199</v>
      </c>
      <c r="FM84" s="291">
        <v>2</v>
      </c>
      <c r="FN84" s="290">
        <v>2.9030946989490798</v>
      </c>
      <c r="FO84" s="297">
        <v>1</v>
      </c>
      <c r="FP84" s="293">
        <v>1.4515473494745399</v>
      </c>
      <c r="FQ84" s="283">
        <v>0</v>
      </c>
      <c r="FR84" s="294">
        <v>0</v>
      </c>
      <c r="FS84" s="283">
        <v>0</v>
      </c>
      <c r="FT84" s="294">
        <v>0</v>
      </c>
      <c r="FU84" s="297">
        <v>0</v>
      </c>
      <c r="FV84" s="293">
        <v>0</v>
      </c>
      <c r="FW84" s="295">
        <v>1</v>
      </c>
      <c r="FX84" s="295">
        <v>0</v>
      </c>
      <c r="FY84" s="295">
        <v>1</v>
      </c>
      <c r="FZ84" s="295">
        <v>0</v>
      </c>
      <c r="GA84" s="295">
        <v>0</v>
      </c>
      <c r="GB84" s="287">
        <v>3223</v>
      </c>
      <c r="GC84" s="287">
        <v>0</v>
      </c>
      <c r="GD84" s="287">
        <v>529</v>
      </c>
      <c r="GE84" s="287">
        <v>0</v>
      </c>
      <c r="GF84" s="287">
        <v>0</v>
      </c>
      <c r="GG84" s="290">
        <v>93.9</v>
      </c>
      <c r="GH84" s="290">
        <v>290.89999999999998</v>
      </c>
      <c r="GI84" s="290">
        <v>20.8</v>
      </c>
      <c r="GJ84" s="290">
        <v>3</v>
      </c>
      <c r="GK84" s="290">
        <v>1.2</v>
      </c>
      <c r="GL84" s="290">
        <v>1.1000000000000001</v>
      </c>
      <c r="GM84" s="290">
        <v>3.2</v>
      </c>
      <c r="GN84" s="290">
        <v>4</v>
      </c>
      <c r="GO84" s="290">
        <v>1</v>
      </c>
      <c r="GP84" s="290">
        <v>4</v>
      </c>
      <c r="GQ84" s="290">
        <v>0</v>
      </c>
      <c r="GR84" s="290">
        <v>0.1</v>
      </c>
      <c r="GS84" s="290">
        <v>0</v>
      </c>
      <c r="GT84" s="290">
        <v>7.4</v>
      </c>
      <c r="GU84" s="290">
        <v>1</v>
      </c>
      <c r="GV84" s="290">
        <v>1</v>
      </c>
      <c r="GW84" s="290">
        <v>1</v>
      </c>
      <c r="GX84" s="290">
        <v>1</v>
      </c>
      <c r="GY84" s="290">
        <v>2</v>
      </c>
      <c r="GZ84" s="290">
        <v>1</v>
      </c>
      <c r="HA84" s="290">
        <v>1</v>
      </c>
      <c r="HB84" s="290">
        <v>0</v>
      </c>
      <c r="HC84" s="290">
        <v>0</v>
      </c>
      <c r="HD84" s="290">
        <v>0</v>
      </c>
      <c r="HE84" s="290">
        <v>2</v>
      </c>
      <c r="HF84" s="290">
        <v>0</v>
      </c>
      <c r="HG84" s="290">
        <v>1</v>
      </c>
      <c r="HH84" s="290">
        <v>8</v>
      </c>
      <c r="HI84" s="290">
        <v>0</v>
      </c>
      <c r="HJ84" s="134">
        <v>1.4515473494745399</v>
      </c>
      <c r="HK84" s="134">
        <v>15.96702084421994</v>
      </c>
      <c r="HL84" s="134">
        <v>26.127852290541721</v>
      </c>
      <c r="HM84" s="146">
        <v>103.23586666436999</v>
      </c>
      <c r="HN84" s="146">
        <v>92.85</v>
      </c>
      <c r="HO84" s="368">
        <v>0.14033118158854899</v>
      </c>
      <c r="HP84" s="368">
        <v>8.8746893858714995E-2</v>
      </c>
      <c r="HQ84" s="368">
        <v>14.285714285714301</v>
      </c>
      <c r="HR84" s="368">
        <v>14.285714285714301</v>
      </c>
      <c r="HS84" s="134">
        <v>94.285714285714306</v>
      </c>
      <c r="HT84" s="134">
        <v>100</v>
      </c>
      <c r="HU84" s="134">
        <v>0.98231827111984305</v>
      </c>
      <c r="HV84" s="134">
        <v>0.62122825701100504</v>
      </c>
      <c r="HW84" s="134">
        <v>7.7402315974808698</v>
      </c>
      <c r="HX84" s="134">
        <v>15.9815146916816</v>
      </c>
      <c r="HY84" s="146">
        <v>103.23388876545201</v>
      </c>
      <c r="HZ84" s="146">
        <v>115.036</v>
      </c>
      <c r="IA84" s="386">
        <v>5</v>
      </c>
      <c r="IB84" s="386">
        <v>4</v>
      </c>
      <c r="IC84" s="369">
        <v>0.23832221163012393</v>
      </c>
      <c r="ID84" s="369">
        <v>0.14908684308609765</v>
      </c>
      <c r="IE84" s="369">
        <v>2.9411764705882351</v>
      </c>
      <c r="IF84" s="369">
        <v>3.4188034188034191</v>
      </c>
      <c r="IG84" s="146">
        <v>64.117647058823536</v>
      </c>
      <c r="IH84" s="146">
        <v>74.358974358974365</v>
      </c>
      <c r="II84" s="146">
        <v>8.1029551954242134</v>
      </c>
      <c r="IJ84" s="146">
        <v>4.3607901602683556</v>
      </c>
      <c r="IK84" s="146">
        <v>4.9095957201869034</v>
      </c>
      <c r="IL84" s="146">
        <v>9.2219616498827435</v>
      </c>
      <c r="IM84" s="148">
        <v>109.84700000000001</v>
      </c>
      <c r="IN84" s="137">
        <v>96.742999999999995</v>
      </c>
      <c r="IO84" s="369">
        <v>0.81442699243746397</v>
      </c>
      <c r="IP84" s="388">
        <v>4.3421623968736403E-2</v>
      </c>
      <c r="IQ84" s="369">
        <v>6.0085836909871198</v>
      </c>
      <c r="IR84" s="388">
        <v>0.45248868778280499</v>
      </c>
      <c r="IS84" s="146">
        <v>97.854077253218904</v>
      </c>
      <c r="IT84" s="146">
        <v>98.190045248868799</v>
      </c>
      <c r="IU84" s="146">
        <v>13.5543920884235</v>
      </c>
      <c r="IV84" s="146">
        <v>9.5961788970907502</v>
      </c>
      <c r="IW84" s="146">
        <v>6.8546727048168004</v>
      </c>
      <c r="IX84" s="146">
        <v>8.7165830175151093</v>
      </c>
      <c r="IY84" s="341">
        <v>8</v>
      </c>
      <c r="IZ84" s="369">
        <v>0.37261294829995301</v>
      </c>
      <c r="JA84" s="369">
        <v>6.4</v>
      </c>
      <c r="JB84" s="369">
        <v>96</v>
      </c>
      <c r="JC84" s="369">
        <v>5.8220773171867704</v>
      </c>
      <c r="JD84" s="146">
        <v>10.477307214788199</v>
      </c>
    </row>
    <row r="85" spans="1:264" ht="18" customHeight="1">
      <c r="A85" s="280"/>
      <c r="B85" s="281" t="s">
        <v>87</v>
      </c>
      <c r="C85" s="281" t="s">
        <v>87</v>
      </c>
      <c r="D85" s="282" t="s">
        <v>1822</v>
      </c>
      <c r="E85" s="283" t="s">
        <v>1322</v>
      </c>
      <c r="F85" s="282" t="s">
        <v>97</v>
      </c>
      <c r="G85" s="283" t="s">
        <v>9</v>
      </c>
      <c r="H85" s="284" t="s">
        <v>87</v>
      </c>
      <c r="I85" s="284" t="s">
        <v>87</v>
      </c>
      <c r="J85" s="284" t="s">
        <v>87</v>
      </c>
      <c r="K85" s="284" t="s">
        <v>87</v>
      </c>
      <c r="L85" s="284" t="s">
        <v>87</v>
      </c>
      <c r="M85" s="285">
        <v>72489</v>
      </c>
      <c r="N85" s="284" t="s">
        <v>87</v>
      </c>
      <c r="O85" s="284" t="s">
        <v>87</v>
      </c>
      <c r="P85" s="284" t="s">
        <v>87</v>
      </c>
      <c r="Q85" s="284" t="s">
        <v>87</v>
      </c>
      <c r="R85" s="286">
        <v>95.332575963449102</v>
      </c>
      <c r="S85" s="286">
        <v>97.321803825492253</v>
      </c>
      <c r="T85" s="298" t="s">
        <v>88</v>
      </c>
      <c r="U85" s="298" t="s">
        <v>88</v>
      </c>
      <c r="V85" s="286">
        <v>8.0798479087452471</v>
      </c>
      <c r="W85" s="286">
        <v>11.787072243346007</v>
      </c>
      <c r="X85" s="286">
        <v>19.866920152091254</v>
      </c>
      <c r="Y85" s="284" t="s">
        <v>87</v>
      </c>
      <c r="Z85" s="284" t="s">
        <v>87</v>
      </c>
      <c r="AA85" s="284" t="s">
        <v>87</v>
      </c>
      <c r="AB85" s="284" t="s">
        <v>87</v>
      </c>
      <c r="AC85" s="284" t="s">
        <v>87</v>
      </c>
      <c r="AD85" s="284" t="s">
        <v>87</v>
      </c>
      <c r="AE85" s="284" t="s">
        <v>87</v>
      </c>
      <c r="AF85" s="284" t="s">
        <v>87</v>
      </c>
      <c r="AG85" s="284" t="s">
        <v>87</v>
      </c>
      <c r="AH85" s="284" t="s">
        <v>87</v>
      </c>
      <c r="AI85" s="284" t="s">
        <v>87</v>
      </c>
      <c r="AJ85" s="284" t="s">
        <v>87</v>
      </c>
      <c r="AK85" s="284" t="s">
        <v>87</v>
      </c>
      <c r="AL85" s="284" t="s">
        <v>87</v>
      </c>
      <c r="AM85" s="284" t="s">
        <v>87</v>
      </c>
      <c r="AN85" s="284" t="s">
        <v>87</v>
      </c>
      <c r="AO85" s="284" t="s">
        <v>87</v>
      </c>
      <c r="AP85" s="284" t="s">
        <v>87</v>
      </c>
      <c r="AQ85" s="284" t="s">
        <v>87</v>
      </c>
      <c r="AR85" s="284" t="s">
        <v>87</v>
      </c>
      <c r="AS85" s="284" t="s">
        <v>87</v>
      </c>
      <c r="AT85" s="284" t="s">
        <v>87</v>
      </c>
      <c r="AU85" s="284" t="s">
        <v>87</v>
      </c>
      <c r="AV85" s="284" t="s">
        <v>87</v>
      </c>
      <c r="AW85" s="288" t="s">
        <v>87</v>
      </c>
      <c r="AX85" s="288" t="s">
        <v>87</v>
      </c>
      <c r="AY85" s="288" t="s">
        <v>87</v>
      </c>
      <c r="AZ85" s="288" t="s">
        <v>87</v>
      </c>
      <c r="BA85" s="288" t="s">
        <v>87</v>
      </c>
      <c r="BB85" s="287">
        <v>13</v>
      </c>
      <c r="BC85" s="287">
        <v>6</v>
      </c>
      <c r="BD85" s="289" t="s">
        <v>88</v>
      </c>
      <c r="BE85" s="289" t="s">
        <v>88</v>
      </c>
      <c r="BF85" s="289" t="s">
        <v>88</v>
      </c>
      <c r="BG85" s="287">
        <v>10</v>
      </c>
      <c r="BH85" s="286">
        <v>13.795196512574321</v>
      </c>
      <c r="BI85" s="287">
        <v>83</v>
      </c>
      <c r="BJ85" s="286">
        <v>114.50013105436688</v>
      </c>
      <c r="BK85" s="287">
        <v>0</v>
      </c>
      <c r="BL85" s="286">
        <v>0</v>
      </c>
      <c r="BM85" s="287">
        <v>0</v>
      </c>
      <c r="BN85" s="290">
        <v>0</v>
      </c>
      <c r="BO85" s="291">
        <v>15</v>
      </c>
      <c r="BP85" s="290">
        <v>20.692794768861482</v>
      </c>
      <c r="BQ85" s="287">
        <v>0</v>
      </c>
      <c r="BR85" s="290">
        <v>0</v>
      </c>
      <c r="BS85" s="287">
        <v>0</v>
      </c>
      <c r="BT85" s="290">
        <v>0</v>
      </c>
      <c r="BU85" s="287">
        <v>0</v>
      </c>
      <c r="BV85" s="290">
        <v>0</v>
      </c>
      <c r="BW85" s="287">
        <v>0</v>
      </c>
      <c r="BX85" s="290">
        <v>0</v>
      </c>
      <c r="BY85" s="292">
        <v>0</v>
      </c>
      <c r="BZ85" s="293">
        <v>0</v>
      </c>
      <c r="CA85" s="287">
        <v>142</v>
      </c>
      <c r="CB85" s="290">
        <v>195.89179047855535</v>
      </c>
      <c r="CC85" s="287">
        <v>414</v>
      </c>
      <c r="CD85" s="290">
        <v>571.12113562057687</v>
      </c>
      <c r="CE85" s="287">
        <v>541</v>
      </c>
      <c r="CF85" s="290">
        <v>746.32013133027078</v>
      </c>
      <c r="CG85" s="287">
        <v>48</v>
      </c>
      <c r="CH85" s="290">
        <v>66.216943260356743</v>
      </c>
      <c r="CI85" s="287">
        <v>260</v>
      </c>
      <c r="CJ85" s="290">
        <v>358.67510932693239</v>
      </c>
      <c r="CK85" s="287">
        <v>27</v>
      </c>
      <c r="CL85" s="290">
        <v>37.247030583950668</v>
      </c>
      <c r="CM85" s="287">
        <v>277</v>
      </c>
      <c r="CN85" s="294">
        <v>382.12694339830875</v>
      </c>
      <c r="CO85" s="287">
        <v>39</v>
      </c>
      <c r="CP85" s="290">
        <v>53.801266399039854</v>
      </c>
      <c r="CQ85" s="292">
        <v>0</v>
      </c>
      <c r="CR85" s="293">
        <v>0</v>
      </c>
      <c r="CS85" s="292">
        <v>0</v>
      </c>
      <c r="CT85" s="293">
        <v>0</v>
      </c>
      <c r="CU85" s="287">
        <v>11</v>
      </c>
      <c r="CV85" s="290">
        <v>15.174716163831754</v>
      </c>
      <c r="CW85" s="287">
        <v>16</v>
      </c>
      <c r="CX85" s="290">
        <v>22.072314420118914</v>
      </c>
      <c r="CY85" s="287">
        <v>16</v>
      </c>
      <c r="CZ85" s="290">
        <v>22.072314420118914</v>
      </c>
      <c r="DA85" s="292">
        <v>0</v>
      </c>
      <c r="DB85" s="293">
        <v>0</v>
      </c>
      <c r="DC85" s="287">
        <v>18</v>
      </c>
      <c r="DD85" s="287">
        <v>0</v>
      </c>
      <c r="DE85" s="287">
        <v>174</v>
      </c>
      <c r="DF85" s="287">
        <v>7501</v>
      </c>
      <c r="DG85" s="287">
        <v>4580</v>
      </c>
      <c r="DH85" s="287">
        <v>311</v>
      </c>
      <c r="DI85" s="287">
        <v>61</v>
      </c>
      <c r="DJ85" s="287">
        <v>3</v>
      </c>
      <c r="DK85" s="287">
        <v>0</v>
      </c>
      <c r="DL85" s="287">
        <v>240</v>
      </c>
      <c r="DM85" s="287">
        <v>0</v>
      </c>
      <c r="DN85" s="287">
        <v>0</v>
      </c>
      <c r="DO85" s="287">
        <v>0</v>
      </c>
      <c r="DP85" s="287">
        <v>21</v>
      </c>
      <c r="DQ85" s="287">
        <v>0</v>
      </c>
      <c r="DR85" s="287">
        <v>0</v>
      </c>
      <c r="DS85" s="287">
        <v>24</v>
      </c>
      <c r="DT85" s="287">
        <v>275</v>
      </c>
      <c r="DU85" s="287">
        <v>14698</v>
      </c>
      <c r="DV85" s="287">
        <v>1851</v>
      </c>
      <c r="DW85" s="287">
        <v>181</v>
      </c>
      <c r="DX85" s="287">
        <v>154</v>
      </c>
      <c r="DY85" s="287">
        <v>0</v>
      </c>
      <c r="DZ85" s="287">
        <v>0</v>
      </c>
      <c r="EA85" s="287">
        <v>8607</v>
      </c>
      <c r="EB85" s="290">
        <v>21.621935633786499</v>
      </c>
      <c r="EC85" s="287">
        <v>304</v>
      </c>
      <c r="ED85" s="287">
        <v>2801</v>
      </c>
      <c r="EE85" s="287">
        <v>441</v>
      </c>
      <c r="EF85" s="290">
        <v>15.744377008211352</v>
      </c>
      <c r="EG85" s="287">
        <v>53</v>
      </c>
      <c r="EH85" s="287">
        <v>72</v>
      </c>
      <c r="EI85" s="287">
        <v>21</v>
      </c>
      <c r="EJ85" s="287">
        <v>0</v>
      </c>
      <c r="EK85" s="287">
        <v>143</v>
      </c>
      <c r="EL85" s="287">
        <v>3</v>
      </c>
      <c r="EM85" s="287">
        <v>0</v>
      </c>
      <c r="EN85" s="287">
        <v>25</v>
      </c>
      <c r="EO85" s="287">
        <v>0</v>
      </c>
      <c r="EP85" s="287">
        <v>3</v>
      </c>
      <c r="EQ85" s="287">
        <v>17</v>
      </c>
      <c r="ER85" s="287">
        <v>0</v>
      </c>
      <c r="ES85" s="287">
        <v>0</v>
      </c>
      <c r="ET85" s="287">
        <v>1</v>
      </c>
      <c r="EU85" s="287">
        <v>0</v>
      </c>
      <c r="EV85" s="287">
        <v>898</v>
      </c>
      <c r="EW85" s="287">
        <v>0</v>
      </c>
      <c r="EX85" s="287">
        <v>0</v>
      </c>
      <c r="EY85" s="287">
        <v>0</v>
      </c>
      <c r="EZ85" s="287">
        <v>0</v>
      </c>
      <c r="FA85" s="287">
        <v>3</v>
      </c>
      <c r="FB85" s="287">
        <v>2</v>
      </c>
      <c r="FC85" s="287">
        <v>0</v>
      </c>
      <c r="FD85" s="287">
        <v>2</v>
      </c>
      <c r="FE85" s="287">
        <v>3</v>
      </c>
      <c r="FF85" s="287">
        <v>10</v>
      </c>
      <c r="FG85" s="287">
        <v>16</v>
      </c>
      <c r="FH85" s="287">
        <v>114</v>
      </c>
      <c r="FI85" s="287">
        <v>50</v>
      </c>
      <c r="FJ85" s="287">
        <v>1246</v>
      </c>
      <c r="FK85" s="291">
        <v>2</v>
      </c>
      <c r="FL85" s="290">
        <v>2.7590393025148643</v>
      </c>
      <c r="FM85" s="297">
        <v>1</v>
      </c>
      <c r="FN85" s="293">
        <v>1.3795196512574321</v>
      </c>
      <c r="FO85" s="297">
        <v>0</v>
      </c>
      <c r="FP85" s="293">
        <v>0</v>
      </c>
      <c r="FQ85" s="283">
        <v>0</v>
      </c>
      <c r="FR85" s="294">
        <v>0</v>
      </c>
      <c r="FS85" s="283">
        <v>0</v>
      </c>
      <c r="FT85" s="294">
        <v>0</v>
      </c>
      <c r="FU85" s="291">
        <v>18</v>
      </c>
      <c r="FV85" s="290">
        <v>24.831353722633779</v>
      </c>
      <c r="FW85" s="295">
        <v>1</v>
      </c>
      <c r="FX85" s="295">
        <v>0</v>
      </c>
      <c r="FY85" s="295">
        <v>1</v>
      </c>
      <c r="FZ85" s="295">
        <v>0</v>
      </c>
      <c r="GA85" s="295">
        <v>0</v>
      </c>
      <c r="GB85" s="287">
        <v>0</v>
      </c>
      <c r="GC85" s="287">
        <v>0</v>
      </c>
      <c r="GD85" s="287">
        <v>0</v>
      </c>
      <c r="GE85" s="287">
        <v>0</v>
      </c>
      <c r="GF85" s="287">
        <v>0</v>
      </c>
      <c r="GG85" s="290">
        <v>78.209999999999994</v>
      </c>
      <c r="GH85" s="290">
        <v>227.37</v>
      </c>
      <c r="GI85" s="290">
        <v>17</v>
      </c>
      <c r="GJ85" s="290">
        <v>3</v>
      </c>
      <c r="GK85" s="290">
        <v>0</v>
      </c>
      <c r="GL85" s="290">
        <v>1</v>
      </c>
      <c r="GM85" s="290">
        <v>0</v>
      </c>
      <c r="GN85" s="290">
        <v>0</v>
      </c>
      <c r="GO85" s="290">
        <v>0</v>
      </c>
      <c r="GP85" s="290">
        <v>0</v>
      </c>
      <c r="GQ85" s="290">
        <v>0</v>
      </c>
      <c r="GR85" s="290">
        <v>0</v>
      </c>
      <c r="GS85" s="290">
        <v>0</v>
      </c>
      <c r="GT85" s="290">
        <v>3</v>
      </c>
      <c r="GU85" s="290">
        <v>0</v>
      </c>
      <c r="GV85" s="290">
        <v>0</v>
      </c>
      <c r="GW85" s="290">
        <v>0</v>
      </c>
      <c r="GX85" s="290">
        <v>0</v>
      </c>
      <c r="GY85" s="290">
        <v>3</v>
      </c>
      <c r="GZ85" s="290">
        <v>1</v>
      </c>
      <c r="HA85" s="290">
        <v>0</v>
      </c>
      <c r="HB85" s="290">
        <v>0</v>
      </c>
      <c r="HC85" s="290">
        <v>0</v>
      </c>
      <c r="HD85" s="290">
        <v>0</v>
      </c>
      <c r="HE85" s="290">
        <v>2</v>
      </c>
      <c r="HF85" s="290">
        <v>0</v>
      </c>
      <c r="HG85" s="290">
        <v>0</v>
      </c>
      <c r="HH85" s="290">
        <v>11</v>
      </c>
      <c r="HI85" s="290">
        <v>1</v>
      </c>
      <c r="HJ85" s="134">
        <v>1.3795196512574321</v>
      </c>
      <c r="HK85" s="134">
        <v>15.174716163831754</v>
      </c>
      <c r="HL85" s="134">
        <v>40.971733642345733</v>
      </c>
      <c r="HM85" s="146">
        <v>90.527024277509398</v>
      </c>
      <c r="HN85" s="146">
        <v>88.363723900496794</v>
      </c>
      <c r="HO85" s="368">
        <v>4.47127207690588E-2</v>
      </c>
      <c r="HP85" s="369">
        <v>1.55327741534638E-2</v>
      </c>
      <c r="HQ85" s="368">
        <v>0.775193798449612</v>
      </c>
      <c r="HR85" s="369">
        <v>0.52910052910052896</v>
      </c>
      <c r="HS85" s="134">
        <v>93.023255813953497</v>
      </c>
      <c r="HT85" s="134">
        <v>84.126984126984098</v>
      </c>
      <c r="HU85" s="134">
        <v>5.7679409792085803</v>
      </c>
      <c r="HV85" s="134">
        <v>2.9356943150046599</v>
      </c>
      <c r="HW85" s="134">
        <v>9.9199375122046494</v>
      </c>
      <c r="HX85" s="134">
        <v>17.743783273805501</v>
      </c>
      <c r="HY85" s="146">
        <v>107.41226107589397</v>
      </c>
      <c r="HZ85" s="146">
        <v>113.215390077059</v>
      </c>
      <c r="IA85" s="386">
        <v>9</v>
      </c>
      <c r="IB85" s="386">
        <v>2</v>
      </c>
      <c r="IC85" s="369">
        <v>0.40853381752156154</v>
      </c>
      <c r="ID85" s="369">
        <v>6.5509335080248934E-2</v>
      </c>
      <c r="IE85" s="369">
        <v>7.6923076923076925</v>
      </c>
      <c r="IF85" s="369">
        <v>1.5151515151515151</v>
      </c>
      <c r="IG85" s="146">
        <v>78.632478632478637</v>
      </c>
      <c r="IH85" s="146">
        <v>84.090909090909093</v>
      </c>
      <c r="II85" s="146">
        <v>5.3109396277803</v>
      </c>
      <c r="IJ85" s="146">
        <v>4.3236161152964296</v>
      </c>
      <c r="IK85" s="146">
        <v>6.2357612445485904</v>
      </c>
      <c r="IL85" s="146">
        <v>11.011523687580025</v>
      </c>
      <c r="IM85" s="148">
        <v>104.17903745612669</v>
      </c>
      <c r="IN85" s="137">
        <v>99.266551678703834</v>
      </c>
      <c r="IO85" s="369">
        <v>0.18903591682419699</v>
      </c>
      <c r="IP85" s="369">
        <v>0</v>
      </c>
      <c r="IQ85" s="369">
        <v>1.92307692307692</v>
      </c>
      <c r="IR85" s="369">
        <v>0</v>
      </c>
      <c r="IS85" s="146">
        <v>93.269230769230802</v>
      </c>
      <c r="IT85" s="146">
        <v>100</v>
      </c>
      <c r="IU85" s="146">
        <v>9.8298676748582192</v>
      </c>
      <c r="IV85" s="146">
        <v>6.5466448445171901</v>
      </c>
      <c r="IW85" s="146">
        <v>8.6529466791393794</v>
      </c>
      <c r="IX85" s="146">
        <v>11.345187475840699</v>
      </c>
      <c r="IY85" s="341">
        <v>3</v>
      </c>
      <c r="IZ85" s="369">
        <v>0.166574125485841</v>
      </c>
      <c r="JA85" s="369">
        <v>3.3707865168539302</v>
      </c>
      <c r="JB85" s="369">
        <v>98.876404494382001</v>
      </c>
      <c r="JC85" s="369">
        <v>4.9416990560799601</v>
      </c>
      <c r="JD85" s="146">
        <v>9.5154660017521397</v>
      </c>
    </row>
    <row r="86" spans="1:264" ht="18" customHeight="1">
      <c r="A86" s="280"/>
      <c r="B86" s="281" t="s">
        <v>87</v>
      </c>
      <c r="C86" s="281" t="s">
        <v>87</v>
      </c>
      <c r="D86" s="282" t="s">
        <v>1823</v>
      </c>
      <c r="E86" s="283" t="s">
        <v>1323</v>
      </c>
      <c r="F86" s="282" t="s">
        <v>97</v>
      </c>
      <c r="G86" s="283" t="s">
        <v>9</v>
      </c>
      <c r="H86" s="284" t="s">
        <v>87</v>
      </c>
      <c r="I86" s="284" t="s">
        <v>87</v>
      </c>
      <c r="J86" s="284" t="s">
        <v>87</v>
      </c>
      <c r="K86" s="284" t="s">
        <v>87</v>
      </c>
      <c r="L86" s="284" t="s">
        <v>87</v>
      </c>
      <c r="M86" s="285">
        <v>56391</v>
      </c>
      <c r="N86" s="284" t="s">
        <v>87</v>
      </c>
      <c r="O86" s="284" t="s">
        <v>87</v>
      </c>
      <c r="P86" s="284" t="s">
        <v>87</v>
      </c>
      <c r="Q86" s="284" t="s">
        <v>87</v>
      </c>
      <c r="R86" s="286">
        <v>93.704463970966472</v>
      </c>
      <c r="S86" s="286">
        <v>93.58415356442174</v>
      </c>
      <c r="T86" s="298" t="s">
        <v>88</v>
      </c>
      <c r="U86" s="298" t="s">
        <v>88</v>
      </c>
      <c r="V86" s="286">
        <v>7.9584775086505193</v>
      </c>
      <c r="W86" s="286">
        <v>5.1903114186851207</v>
      </c>
      <c r="X86" s="286">
        <v>13.148788927335639</v>
      </c>
      <c r="Y86" s="284" t="s">
        <v>87</v>
      </c>
      <c r="Z86" s="284" t="s">
        <v>87</v>
      </c>
      <c r="AA86" s="284" t="s">
        <v>87</v>
      </c>
      <c r="AB86" s="284" t="s">
        <v>87</v>
      </c>
      <c r="AC86" s="284" t="s">
        <v>87</v>
      </c>
      <c r="AD86" s="284" t="s">
        <v>87</v>
      </c>
      <c r="AE86" s="284" t="s">
        <v>87</v>
      </c>
      <c r="AF86" s="284" t="s">
        <v>87</v>
      </c>
      <c r="AG86" s="284" t="s">
        <v>87</v>
      </c>
      <c r="AH86" s="284" t="s">
        <v>87</v>
      </c>
      <c r="AI86" s="284" t="s">
        <v>87</v>
      </c>
      <c r="AJ86" s="284" t="s">
        <v>87</v>
      </c>
      <c r="AK86" s="284" t="s">
        <v>87</v>
      </c>
      <c r="AL86" s="284" t="s">
        <v>87</v>
      </c>
      <c r="AM86" s="284" t="s">
        <v>87</v>
      </c>
      <c r="AN86" s="284" t="s">
        <v>87</v>
      </c>
      <c r="AO86" s="284" t="s">
        <v>87</v>
      </c>
      <c r="AP86" s="284" t="s">
        <v>87</v>
      </c>
      <c r="AQ86" s="284" t="s">
        <v>87</v>
      </c>
      <c r="AR86" s="284" t="s">
        <v>87</v>
      </c>
      <c r="AS86" s="284" t="s">
        <v>87</v>
      </c>
      <c r="AT86" s="284" t="s">
        <v>87</v>
      </c>
      <c r="AU86" s="284" t="s">
        <v>87</v>
      </c>
      <c r="AV86" s="284" t="s">
        <v>87</v>
      </c>
      <c r="AW86" s="288" t="s">
        <v>87</v>
      </c>
      <c r="AX86" s="288" t="s">
        <v>87</v>
      </c>
      <c r="AY86" s="288" t="s">
        <v>87</v>
      </c>
      <c r="AZ86" s="288" t="s">
        <v>87</v>
      </c>
      <c r="BA86" s="288" t="s">
        <v>87</v>
      </c>
      <c r="BB86" s="287">
        <v>12</v>
      </c>
      <c r="BC86" s="287">
        <v>13</v>
      </c>
      <c r="BD86" s="289" t="s">
        <v>88</v>
      </c>
      <c r="BE86" s="289" t="s">
        <v>88</v>
      </c>
      <c r="BF86" s="289" t="s">
        <v>88</v>
      </c>
      <c r="BG86" s="287">
        <v>0</v>
      </c>
      <c r="BH86" s="286">
        <v>0</v>
      </c>
      <c r="BI86" s="287">
        <v>22</v>
      </c>
      <c r="BJ86" s="286">
        <v>39.013317728006243</v>
      </c>
      <c r="BK86" s="287">
        <v>0</v>
      </c>
      <c r="BL86" s="286">
        <v>0</v>
      </c>
      <c r="BM86" s="287">
        <v>0</v>
      </c>
      <c r="BN86" s="290">
        <v>0</v>
      </c>
      <c r="BO86" s="291">
        <v>0</v>
      </c>
      <c r="BP86" s="290">
        <v>0</v>
      </c>
      <c r="BQ86" s="287">
        <v>0</v>
      </c>
      <c r="BR86" s="290">
        <v>0</v>
      </c>
      <c r="BS86" s="287">
        <v>0</v>
      </c>
      <c r="BT86" s="290">
        <v>0</v>
      </c>
      <c r="BU86" s="287">
        <v>0</v>
      </c>
      <c r="BV86" s="290">
        <v>0</v>
      </c>
      <c r="BW86" s="287">
        <v>0</v>
      </c>
      <c r="BX86" s="290">
        <v>0</v>
      </c>
      <c r="BY86" s="292">
        <v>0</v>
      </c>
      <c r="BZ86" s="293">
        <v>0</v>
      </c>
      <c r="CA86" s="287">
        <v>45</v>
      </c>
      <c r="CB86" s="290">
        <v>79.799968080012775</v>
      </c>
      <c r="CC86" s="292">
        <v>0</v>
      </c>
      <c r="CD86" s="293">
        <v>0</v>
      </c>
      <c r="CE86" s="287">
        <v>18</v>
      </c>
      <c r="CF86" s="290">
        <v>31.919987232005109</v>
      </c>
      <c r="CG86" s="287">
        <v>69</v>
      </c>
      <c r="CH86" s="290">
        <v>122.35995105601958</v>
      </c>
      <c r="CI86" s="287">
        <v>98</v>
      </c>
      <c r="CJ86" s="290">
        <v>173.78659715202781</v>
      </c>
      <c r="CK86" s="287">
        <v>5</v>
      </c>
      <c r="CL86" s="290">
        <v>8.8666631200014194</v>
      </c>
      <c r="CM86" s="292">
        <v>0</v>
      </c>
      <c r="CN86" s="296">
        <v>0</v>
      </c>
      <c r="CO86" s="287">
        <v>4</v>
      </c>
      <c r="CP86" s="290">
        <v>7.0933304960011352</v>
      </c>
      <c r="CQ86" s="292">
        <v>0</v>
      </c>
      <c r="CR86" s="293">
        <v>0</v>
      </c>
      <c r="CS86" s="292">
        <v>0</v>
      </c>
      <c r="CT86" s="293">
        <v>0</v>
      </c>
      <c r="CU86" s="292">
        <v>0</v>
      </c>
      <c r="CV86" s="293">
        <v>0</v>
      </c>
      <c r="CW86" s="292">
        <v>0</v>
      </c>
      <c r="CX86" s="293">
        <v>0</v>
      </c>
      <c r="CY86" s="292">
        <v>0</v>
      </c>
      <c r="CZ86" s="293">
        <v>0</v>
      </c>
      <c r="DA86" s="292">
        <v>0</v>
      </c>
      <c r="DB86" s="293">
        <v>0</v>
      </c>
      <c r="DC86" s="292">
        <v>0</v>
      </c>
      <c r="DD86" s="292">
        <v>0</v>
      </c>
      <c r="DE86" s="292">
        <v>0</v>
      </c>
      <c r="DF86" s="292">
        <v>0</v>
      </c>
      <c r="DG86" s="292">
        <v>0</v>
      </c>
      <c r="DH86" s="292">
        <v>0</v>
      </c>
      <c r="DI86" s="292">
        <v>0</v>
      </c>
      <c r="DJ86" s="292">
        <v>0</v>
      </c>
      <c r="DK86" s="292">
        <v>0</v>
      </c>
      <c r="DL86" s="292">
        <v>0</v>
      </c>
      <c r="DM86" s="292">
        <v>0</v>
      </c>
      <c r="DN86" s="292">
        <v>0</v>
      </c>
      <c r="DO86" s="292">
        <v>0</v>
      </c>
      <c r="DP86" s="292">
        <v>0</v>
      </c>
      <c r="DQ86" s="292">
        <v>0</v>
      </c>
      <c r="DR86" s="292">
        <v>0</v>
      </c>
      <c r="DS86" s="292">
        <v>0</v>
      </c>
      <c r="DT86" s="292">
        <v>0</v>
      </c>
      <c r="DU86" s="292">
        <v>0</v>
      </c>
      <c r="DV86" s="292">
        <v>0</v>
      </c>
      <c r="DW86" s="292">
        <v>0</v>
      </c>
      <c r="DX86" s="292">
        <v>0</v>
      </c>
      <c r="DY86" s="292">
        <v>0</v>
      </c>
      <c r="DZ86" s="292">
        <v>0</v>
      </c>
      <c r="EA86" s="292">
        <v>8482</v>
      </c>
      <c r="EB86" s="293">
        <v>15.3029945767508</v>
      </c>
      <c r="EC86" s="292">
        <v>0</v>
      </c>
      <c r="ED86" s="292">
        <v>0</v>
      </c>
      <c r="EE86" s="292">
        <v>0</v>
      </c>
      <c r="EF86" s="293">
        <v>0</v>
      </c>
      <c r="EG86" s="292">
        <v>0</v>
      </c>
      <c r="EH86" s="292">
        <v>0</v>
      </c>
      <c r="EI86" s="292">
        <v>0</v>
      </c>
      <c r="EJ86" s="292">
        <v>0</v>
      </c>
      <c r="EK86" s="292">
        <v>0</v>
      </c>
      <c r="EL86" s="292">
        <v>0</v>
      </c>
      <c r="EM86" s="292">
        <v>0</v>
      </c>
      <c r="EN86" s="292">
        <v>0</v>
      </c>
      <c r="EO86" s="292">
        <v>0</v>
      </c>
      <c r="EP86" s="292">
        <v>0</v>
      </c>
      <c r="EQ86" s="292">
        <v>0</v>
      </c>
      <c r="ER86" s="292">
        <v>0</v>
      </c>
      <c r="ES86" s="292">
        <v>0</v>
      </c>
      <c r="ET86" s="292">
        <v>0</v>
      </c>
      <c r="EU86" s="292">
        <v>0</v>
      </c>
      <c r="EV86" s="292">
        <v>0</v>
      </c>
      <c r="EW86" s="292">
        <v>0</v>
      </c>
      <c r="EX86" s="292">
        <v>0</v>
      </c>
      <c r="EY86" s="292">
        <v>0</v>
      </c>
      <c r="EZ86" s="292">
        <v>0</v>
      </c>
      <c r="FA86" s="292">
        <v>0</v>
      </c>
      <c r="FB86" s="292">
        <v>0</v>
      </c>
      <c r="FC86" s="292">
        <v>0</v>
      </c>
      <c r="FD86" s="292">
        <v>0</v>
      </c>
      <c r="FE86" s="292">
        <v>0</v>
      </c>
      <c r="FF86" s="292">
        <v>0</v>
      </c>
      <c r="FG86" s="292">
        <v>0</v>
      </c>
      <c r="FH86" s="292">
        <v>0</v>
      </c>
      <c r="FI86" s="292">
        <v>0</v>
      </c>
      <c r="FJ86" s="292">
        <v>0</v>
      </c>
      <c r="FK86" s="297">
        <v>0</v>
      </c>
      <c r="FL86" s="293">
        <v>0</v>
      </c>
      <c r="FM86" s="297">
        <v>1</v>
      </c>
      <c r="FN86" s="293">
        <v>1.7733326240002838</v>
      </c>
      <c r="FO86" s="297">
        <v>0</v>
      </c>
      <c r="FP86" s="293">
        <v>0</v>
      </c>
      <c r="FQ86" s="283">
        <v>0</v>
      </c>
      <c r="FR86" s="294">
        <v>0</v>
      </c>
      <c r="FS86" s="283">
        <v>0</v>
      </c>
      <c r="FT86" s="294">
        <v>0</v>
      </c>
      <c r="FU86" s="297">
        <v>0</v>
      </c>
      <c r="FV86" s="293">
        <v>0</v>
      </c>
      <c r="FW86" s="295">
        <v>0</v>
      </c>
      <c r="FX86" s="295">
        <v>0</v>
      </c>
      <c r="FY86" s="295">
        <v>0</v>
      </c>
      <c r="FZ86" s="295">
        <v>0</v>
      </c>
      <c r="GA86" s="295">
        <v>0</v>
      </c>
      <c r="GB86" s="292">
        <v>0</v>
      </c>
      <c r="GC86" s="292">
        <v>0</v>
      </c>
      <c r="GD86" s="292">
        <v>0</v>
      </c>
      <c r="GE86" s="292">
        <v>0</v>
      </c>
      <c r="GF86" s="292">
        <v>0</v>
      </c>
      <c r="GG86" s="293">
        <v>0</v>
      </c>
      <c r="GH86" s="293">
        <v>0</v>
      </c>
      <c r="GI86" s="293">
        <v>0</v>
      </c>
      <c r="GJ86" s="293">
        <v>0</v>
      </c>
      <c r="GK86" s="293">
        <v>0</v>
      </c>
      <c r="GL86" s="293">
        <v>0</v>
      </c>
      <c r="GM86" s="293">
        <v>0</v>
      </c>
      <c r="GN86" s="293">
        <v>0</v>
      </c>
      <c r="GO86" s="293">
        <v>0</v>
      </c>
      <c r="GP86" s="293">
        <v>0</v>
      </c>
      <c r="GQ86" s="293">
        <v>0</v>
      </c>
      <c r="GR86" s="293">
        <v>0</v>
      </c>
      <c r="GS86" s="293">
        <v>0</v>
      </c>
      <c r="GT86" s="293">
        <v>0</v>
      </c>
      <c r="GU86" s="293">
        <v>0</v>
      </c>
      <c r="GV86" s="293">
        <v>0</v>
      </c>
      <c r="GW86" s="293">
        <v>0</v>
      </c>
      <c r="GX86" s="293">
        <v>0</v>
      </c>
      <c r="GY86" s="293">
        <v>0</v>
      </c>
      <c r="GZ86" s="293">
        <v>0</v>
      </c>
      <c r="HA86" s="293">
        <v>0</v>
      </c>
      <c r="HB86" s="293">
        <v>0</v>
      </c>
      <c r="HC86" s="293">
        <v>0</v>
      </c>
      <c r="HD86" s="293">
        <v>0</v>
      </c>
      <c r="HE86" s="293">
        <v>0</v>
      </c>
      <c r="HF86" s="293">
        <v>0</v>
      </c>
      <c r="HG86" s="293">
        <v>0</v>
      </c>
      <c r="HH86" s="293">
        <v>0</v>
      </c>
      <c r="HI86" s="293">
        <v>0</v>
      </c>
      <c r="HJ86" s="134">
        <v>7.0933304960011352</v>
      </c>
      <c r="HK86" s="134">
        <v>1.7733326240002838</v>
      </c>
      <c r="HL86" s="134">
        <v>32.983986806405277</v>
      </c>
      <c r="HM86" s="146">
        <v>92.340054153881098</v>
      </c>
      <c r="HN86" s="146">
        <v>96.139024248650699</v>
      </c>
      <c r="HO86" s="368">
        <v>0</v>
      </c>
      <c r="HP86" s="369">
        <v>0</v>
      </c>
      <c r="HQ86" s="368">
        <v>0</v>
      </c>
      <c r="HR86" s="369">
        <v>0</v>
      </c>
      <c r="HS86" s="134">
        <v>84</v>
      </c>
      <c r="HT86" s="134">
        <v>82.926829268292707</v>
      </c>
      <c r="HU86" s="134">
        <v>1.47188695908154</v>
      </c>
      <c r="HV86" s="134">
        <v>0.99033816425120802</v>
      </c>
      <c r="HW86" s="134">
        <v>12.958169825498899</v>
      </c>
      <c r="HX86" s="134">
        <v>19.573660915906402</v>
      </c>
      <c r="HY86" s="146">
        <v>104.92698992301112</v>
      </c>
      <c r="HZ86" s="146">
        <v>97.225205001061894</v>
      </c>
      <c r="IA86" s="386">
        <v>5</v>
      </c>
      <c r="IB86" s="386">
        <v>1</v>
      </c>
      <c r="IC86" s="369">
        <v>0.19040365575019041</v>
      </c>
      <c r="ID86" s="369">
        <v>3.1017369727047148E-2</v>
      </c>
      <c r="IE86" s="369">
        <v>2.5641025641025639</v>
      </c>
      <c r="IF86" s="369">
        <v>0.60240963855421692</v>
      </c>
      <c r="IG86" s="146">
        <v>84.102564102564102</v>
      </c>
      <c r="IH86" s="146">
        <v>78.313253012048193</v>
      </c>
      <c r="II86" s="146">
        <v>7.4257425742574252</v>
      </c>
      <c r="IJ86" s="146">
        <v>5.1488833746898264</v>
      </c>
      <c r="IK86" s="146">
        <v>10.419971612256825</v>
      </c>
      <c r="IL86" s="146">
        <v>16.321922138921508</v>
      </c>
      <c r="IM86" s="148">
        <v>100.6796084315995</v>
      </c>
      <c r="IN86" s="137">
        <v>95.483962261563917</v>
      </c>
      <c r="IO86" s="369">
        <v>0.46948356807511699</v>
      </c>
      <c r="IP86" s="369">
        <v>0.26648900732844799</v>
      </c>
      <c r="IQ86" s="369">
        <v>6.19469026548673</v>
      </c>
      <c r="IR86" s="369">
        <v>4.8192771084337398</v>
      </c>
      <c r="IS86" s="146">
        <v>94.690265486725707</v>
      </c>
      <c r="IT86" s="146">
        <v>96.385542168674704</v>
      </c>
      <c r="IU86" s="146">
        <v>7.5788061703554703</v>
      </c>
      <c r="IV86" s="146">
        <v>5.5296469020652896</v>
      </c>
      <c r="IW86" s="146">
        <v>12.6734289378571</v>
      </c>
      <c r="IX86" s="146">
        <v>13.0912683710016</v>
      </c>
      <c r="IY86" s="341">
        <v>8</v>
      </c>
      <c r="IZ86" s="369">
        <v>0.31421838177533401</v>
      </c>
      <c r="JA86" s="369">
        <v>5.5944055944055897</v>
      </c>
      <c r="JB86" s="369">
        <v>96.503496503496507</v>
      </c>
      <c r="JC86" s="369">
        <v>5.61665357423409</v>
      </c>
      <c r="JD86" s="146">
        <v>18.001987173697</v>
      </c>
    </row>
    <row r="87" spans="1:264" ht="18" customHeight="1">
      <c r="A87" s="280"/>
      <c r="B87" s="281" t="s">
        <v>87</v>
      </c>
      <c r="C87" s="281" t="s">
        <v>87</v>
      </c>
      <c r="D87" s="282" t="s">
        <v>1824</v>
      </c>
      <c r="E87" s="283" t="s">
        <v>1324</v>
      </c>
      <c r="F87" s="282" t="s">
        <v>97</v>
      </c>
      <c r="G87" s="283" t="s">
        <v>9</v>
      </c>
      <c r="H87" s="284" t="s">
        <v>87</v>
      </c>
      <c r="I87" s="284" t="s">
        <v>87</v>
      </c>
      <c r="J87" s="284" t="s">
        <v>87</v>
      </c>
      <c r="K87" s="284" t="s">
        <v>87</v>
      </c>
      <c r="L87" s="284" t="s">
        <v>87</v>
      </c>
      <c r="M87" s="285">
        <v>83407</v>
      </c>
      <c r="N87" s="284" t="s">
        <v>87</v>
      </c>
      <c r="O87" s="284" t="s">
        <v>87</v>
      </c>
      <c r="P87" s="284" t="s">
        <v>87</v>
      </c>
      <c r="Q87" s="284" t="s">
        <v>87</v>
      </c>
      <c r="R87" s="286">
        <v>99.649861625779849</v>
      </c>
      <c r="S87" s="286">
        <v>102.17597035489487</v>
      </c>
      <c r="T87" s="298" t="s">
        <v>88</v>
      </c>
      <c r="U87" s="292">
        <v>14.162041045258093</v>
      </c>
      <c r="V87" s="286">
        <v>6.5027755749405243</v>
      </c>
      <c r="W87" s="286">
        <v>3.0927835051546393</v>
      </c>
      <c r="X87" s="286">
        <v>9.595559080095164</v>
      </c>
      <c r="Y87" s="284" t="s">
        <v>87</v>
      </c>
      <c r="Z87" s="284" t="s">
        <v>87</v>
      </c>
      <c r="AA87" s="284" t="s">
        <v>87</v>
      </c>
      <c r="AB87" s="284" t="s">
        <v>87</v>
      </c>
      <c r="AC87" s="284" t="s">
        <v>87</v>
      </c>
      <c r="AD87" s="284" t="s">
        <v>87</v>
      </c>
      <c r="AE87" s="284" t="s">
        <v>87</v>
      </c>
      <c r="AF87" s="284" t="s">
        <v>87</v>
      </c>
      <c r="AG87" s="284" t="s">
        <v>87</v>
      </c>
      <c r="AH87" s="284" t="s">
        <v>87</v>
      </c>
      <c r="AI87" s="284" t="s">
        <v>87</v>
      </c>
      <c r="AJ87" s="284" t="s">
        <v>87</v>
      </c>
      <c r="AK87" s="284" t="s">
        <v>87</v>
      </c>
      <c r="AL87" s="284" t="s">
        <v>87</v>
      </c>
      <c r="AM87" s="284" t="s">
        <v>87</v>
      </c>
      <c r="AN87" s="284" t="s">
        <v>87</v>
      </c>
      <c r="AO87" s="284" t="s">
        <v>87</v>
      </c>
      <c r="AP87" s="284" t="s">
        <v>87</v>
      </c>
      <c r="AQ87" s="284" t="s">
        <v>87</v>
      </c>
      <c r="AR87" s="284" t="s">
        <v>87</v>
      </c>
      <c r="AS87" s="284" t="s">
        <v>87</v>
      </c>
      <c r="AT87" s="284" t="s">
        <v>87</v>
      </c>
      <c r="AU87" s="284" t="s">
        <v>87</v>
      </c>
      <c r="AV87" s="284" t="s">
        <v>87</v>
      </c>
      <c r="AW87" s="288" t="s">
        <v>87</v>
      </c>
      <c r="AX87" s="288" t="s">
        <v>87</v>
      </c>
      <c r="AY87" s="288" t="s">
        <v>87</v>
      </c>
      <c r="AZ87" s="288" t="s">
        <v>87</v>
      </c>
      <c r="BA87" s="288" t="s">
        <v>87</v>
      </c>
      <c r="BB87" s="287">
        <v>18</v>
      </c>
      <c r="BC87" s="287">
        <v>27</v>
      </c>
      <c r="BD87" s="289" t="s">
        <v>88</v>
      </c>
      <c r="BE87" s="289" t="s">
        <v>88</v>
      </c>
      <c r="BF87" s="289" t="s">
        <v>88</v>
      </c>
      <c r="BG87" s="287">
        <v>0</v>
      </c>
      <c r="BH87" s="286">
        <v>0</v>
      </c>
      <c r="BI87" s="287">
        <v>86</v>
      </c>
      <c r="BJ87" s="286">
        <v>103.10885177503087</v>
      </c>
      <c r="BK87" s="287">
        <v>0</v>
      </c>
      <c r="BL87" s="286">
        <v>0</v>
      </c>
      <c r="BM87" s="287">
        <v>0</v>
      </c>
      <c r="BN87" s="290">
        <v>0</v>
      </c>
      <c r="BO87" s="291">
        <v>23</v>
      </c>
      <c r="BP87" s="290">
        <v>27.57562314913616</v>
      </c>
      <c r="BQ87" s="287">
        <v>11</v>
      </c>
      <c r="BR87" s="290">
        <v>13.1883415061086</v>
      </c>
      <c r="BS87" s="287">
        <v>0</v>
      </c>
      <c r="BT87" s="290">
        <v>0</v>
      </c>
      <c r="BU87" s="287">
        <v>0</v>
      </c>
      <c r="BV87" s="290">
        <v>0</v>
      </c>
      <c r="BW87" s="287">
        <v>0</v>
      </c>
      <c r="BX87" s="290">
        <v>0</v>
      </c>
      <c r="BY87" s="292">
        <v>0</v>
      </c>
      <c r="BZ87" s="293">
        <v>0</v>
      </c>
      <c r="CA87" s="287">
        <v>33</v>
      </c>
      <c r="CB87" s="290">
        <v>39.565024518325799</v>
      </c>
      <c r="CC87" s="292">
        <v>0</v>
      </c>
      <c r="CD87" s="293">
        <v>0</v>
      </c>
      <c r="CE87" s="287">
        <v>5</v>
      </c>
      <c r="CF87" s="290">
        <v>5.9947006845948181</v>
      </c>
      <c r="CG87" s="287">
        <v>408</v>
      </c>
      <c r="CH87" s="290">
        <v>489.16757586293716</v>
      </c>
      <c r="CI87" s="287">
        <v>135</v>
      </c>
      <c r="CJ87" s="290">
        <v>161.85691848406009</v>
      </c>
      <c r="CK87" s="287">
        <v>10</v>
      </c>
      <c r="CL87" s="290">
        <v>11.989401369189636</v>
      </c>
      <c r="CM87" s="287">
        <v>0</v>
      </c>
      <c r="CN87" s="294">
        <v>0</v>
      </c>
      <c r="CO87" s="287">
        <v>14</v>
      </c>
      <c r="CP87" s="290">
        <v>16.785161916865491</v>
      </c>
      <c r="CQ87" s="292">
        <v>1</v>
      </c>
      <c r="CR87" s="293">
        <v>1.1989401369189636</v>
      </c>
      <c r="CS87" s="292">
        <v>0</v>
      </c>
      <c r="CT87" s="293">
        <v>0</v>
      </c>
      <c r="CU87" s="287">
        <v>6</v>
      </c>
      <c r="CV87" s="290">
        <v>7.1936408215137826</v>
      </c>
      <c r="CW87" s="287">
        <v>117</v>
      </c>
      <c r="CX87" s="290">
        <v>140.27599601951874</v>
      </c>
      <c r="CY87" s="287">
        <v>117</v>
      </c>
      <c r="CZ87" s="290">
        <v>140.27599601951874</v>
      </c>
      <c r="DA87" s="292">
        <v>0</v>
      </c>
      <c r="DB87" s="293">
        <v>0</v>
      </c>
      <c r="DC87" s="287">
        <v>0</v>
      </c>
      <c r="DD87" s="287">
        <v>0</v>
      </c>
      <c r="DE87" s="287">
        <v>0</v>
      </c>
      <c r="DF87" s="287">
        <v>0</v>
      </c>
      <c r="DG87" s="287">
        <v>0</v>
      </c>
      <c r="DH87" s="287">
        <v>0</v>
      </c>
      <c r="DI87" s="287">
        <v>0</v>
      </c>
      <c r="DJ87" s="287">
        <v>0</v>
      </c>
      <c r="DK87" s="287">
        <v>0</v>
      </c>
      <c r="DL87" s="287">
        <v>0</v>
      </c>
      <c r="DM87" s="287">
        <v>0</v>
      </c>
      <c r="DN87" s="287">
        <v>0</v>
      </c>
      <c r="DO87" s="287">
        <v>0</v>
      </c>
      <c r="DP87" s="287">
        <v>0</v>
      </c>
      <c r="DQ87" s="287">
        <v>0</v>
      </c>
      <c r="DR87" s="287">
        <v>0</v>
      </c>
      <c r="DS87" s="287">
        <v>0</v>
      </c>
      <c r="DT87" s="287">
        <v>0</v>
      </c>
      <c r="DU87" s="287">
        <v>0</v>
      </c>
      <c r="DV87" s="287">
        <v>0</v>
      </c>
      <c r="DW87" s="287">
        <v>0</v>
      </c>
      <c r="DX87" s="287">
        <v>0</v>
      </c>
      <c r="DY87" s="287">
        <v>0</v>
      </c>
      <c r="DZ87" s="287">
        <v>0</v>
      </c>
      <c r="EA87" s="287">
        <v>0</v>
      </c>
      <c r="EB87" s="290">
        <v>0</v>
      </c>
      <c r="EC87" s="287">
        <v>0</v>
      </c>
      <c r="ED87" s="287">
        <v>0</v>
      </c>
      <c r="EE87" s="287">
        <v>0</v>
      </c>
      <c r="EF87" s="290">
        <v>0</v>
      </c>
      <c r="EG87" s="287">
        <v>0</v>
      </c>
      <c r="EH87" s="287">
        <v>0</v>
      </c>
      <c r="EI87" s="287">
        <v>0</v>
      </c>
      <c r="EJ87" s="287">
        <v>0</v>
      </c>
      <c r="EK87" s="287">
        <v>0</v>
      </c>
      <c r="EL87" s="287">
        <v>0</v>
      </c>
      <c r="EM87" s="287">
        <v>0</v>
      </c>
      <c r="EN87" s="287">
        <v>0</v>
      </c>
      <c r="EO87" s="287">
        <v>0</v>
      </c>
      <c r="EP87" s="287">
        <v>0</v>
      </c>
      <c r="EQ87" s="287">
        <v>0</v>
      </c>
      <c r="ER87" s="287">
        <v>0</v>
      </c>
      <c r="ES87" s="287">
        <v>0</v>
      </c>
      <c r="ET87" s="287">
        <v>0</v>
      </c>
      <c r="EU87" s="287">
        <v>0</v>
      </c>
      <c r="EV87" s="287">
        <v>0</v>
      </c>
      <c r="EW87" s="287">
        <v>0</v>
      </c>
      <c r="EX87" s="287">
        <v>0</v>
      </c>
      <c r="EY87" s="287">
        <v>0</v>
      </c>
      <c r="EZ87" s="287">
        <v>0</v>
      </c>
      <c r="FA87" s="287">
        <v>0</v>
      </c>
      <c r="FB87" s="287">
        <v>0</v>
      </c>
      <c r="FC87" s="287">
        <v>0</v>
      </c>
      <c r="FD87" s="287">
        <v>0</v>
      </c>
      <c r="FE87" s="287">
        <v>0</v>
      </c>
      <c r="FF87" s="287">
        <v>0</v>
      </c>
      <c r="FG87" s="287">
        <v>0</v>
      </c>
      <c r="FH87" s="287">
        <v>0</v>
      </c>
      <c r="FI87" s="287">
        <v>0</v>
      </c>
      <c r="FJ87" s="287">
        <v>0</v>
      </c>
      <c r="FK87" s="291">
        <v>1</v>
      </c>
      <c r="FL87" s="290">
        <v>1.1989401369189636</v>
      </c>
      <c r="FM87" s="291">
        <v>1</v>
      </c>
      <c r="FN87" s="290">
        <v>1.1989401369189636</v>
      </c>
      <c r="FO87" s="297">
        <v>0</v>
      </c>
      <c r="FP87" s="293">
        <v>0</v>
      </c>
      <c r="FQ87" s="283">
        <v>1</v>
      </c>
      <c r="FR87" s="294">
        <v>1.1989401369189636</v>
      </c>
      <c r="FS87" s="283">
        <v>0</v>
      </c>
      <c r="FT87" s="294">
        <v>0</v>
      </c>
      <c r="FU87" s="297">
        <v>0</v>
      </c>
      <c r="FV87" s="293">
        <v>0</v>
      </c>
      <c r="FW87" s="295">
        <v>0</v>
      </c>
      <c r="FX87" s="295">
        <v>0</v>
      </c>
      <c r="FY87" s="295">
        <v>0</v>
      </c>
      <c r="FZ87" s="295">
        <v>0</v>
      </c>
      <c r="GA87" s="295">
        <v>0</v>
      </c>
      <c r="GB87" s="287">
        <v>0</v>
      </c>
      <c r="GC87" s="287">
        <v>0</v>
      </c>
      <c r="GD87" s="287">
        <v>0</v>
      </c>
      <c r="GE87" s="287">
        <v>0</v>
      </c>
      <c r="GF87" s="287">
        <v>0</v>
      </c>
      <c r="GG87" s="290">
        <v>0</v>
      </c>
      <c r="GH87" s="290">
        <v>0</v>
      </c>
      <c r="GI87" s="290">
        <v>0</v>
      </c>
      <c r="GJ87" s="290">
        <v>0</v>
      </c>
      <c r="GK87" s="290">
        <v>0</v>
      </c>
      <c r="GL87" s="290">
        <v>0</v>
      </c>
      <c r="GM87" s="290">
        <v>0</v>
      </c>
      <c r="GN87" s="290">
        <v>0</v>
      </c>
      <c r="GO87" s="290">
        <v>0</v>
      </c>
      <c r="GP87" s="290">
        <v>0</v>
      </c>
      <c r="GQ87" s="290">
        <v>0</v>
      </c>
      <c r="GR87" s="290">
        <v>0</v>
      </c>
      <c r="GS87" s="290">
        <v>0</v>
      </c>
      <c r="GT87" s="290">
        <v>0</v>
      </c>
      <c r="GU87" s="290">
        <v>0</v>
      </c>
      <c r="GV87" s="290">
        <v>0</v>
      </c>
      <c r="GW87" s="290">
        <v>0</v>
      </c>
      <c r="GX87" s="290">
        <v>0</v>
      </c>
      <c r="GY87" s="290">
        <v>0</v>
      </c>
      <c r="GZ87" s="290">
        <v>0</v>
      </c>
      <c r="HA87" s="290">
        <v>0</v>
      </c>
      <c r="HB87" s="290">
        <v>0</v>
      </c>
      <c r="HC87" s="290">
        <v>0</v>
      </c>
      <c r="HD87" s="290">
        <v>0</v>
      </c>
      <c r="HE87" s="290">
        <v>0</v>
      </c>
      <c r="HF87" s="290">
        <v>0</v>
      </c>
      <c r="HG87" s="290">
        <v>0</v>
      </c>
      <c r="HH87" s="290">
        <v>0</v>
      </c>
      <c r="HI87" s="290">
        <v>0</v>
      </c>
      <c r="HJ87" s="134">
        <v>2.3978802738379272</v>
      </c>
      <c r="HK87" s="134">
        <v>5.9947006845948181</v>
      </c>
      <c r="HL87" s="134">
        <v>45.200043161844938</v>
      </c>
      <c r="HM87" s="146">
        <v>95.822772293787693</v>
      </c>
      <c r="HN87" s="146">
        <v>96.706480175669697</v>
      </c>
      <c r="HO87" s="368">
        <v>7.8822911192853395E-2</v>
      </c>
      <c r="HP87" s="369">
        <v>1.8580453363062101E-2</v>
      </c>
      <c r="HQ87" s="368">
        <v>11.1111111111111</v>
      </c>
      <c r="HR87" s="369">
        <v>3.7037037037037002</v>
      </c>
      <c r="HS87" s="134">
        <v>77.7777777777778</v>
      </c>
      <c r="HT87" s="134">
        <v>96.296296296296305</v>
      </c>
      <c r="HU87" s="134">
        <v>0.70940620073568095</v>
      </c>
      <c r="HV87" s="134">
        <v>0.50167224080267603</v>
      </c>
      <c r="HW87" s="134">
        <v>9.9570524412296599</v>
      </c>
      <c r="HX87" s="134">
        <v>16.783094655955299</v>
      </c>
      <c r="HY87" s="146">
        <v>108.4041879460853</v>
      </c>
      <c r="HZ87" s="146">
        <v>111.639185950007</v>
      </c>
      <c r="IA87" s="386">
        <v>11</v>
      </c>
      <c r="IB87" s="386">
        <v>13</v>
      </c>
      <c r="IC87" s="369">
        <v>0.44879640962872297</v>
      </c>
      <c r="ID87" s="369">
        <v>0.36231884057971014</v>
      </c>
      <c r="IE87" s="369">
        <v>5.3658536585365857</v>
      </c>
      <c r="IF87" s="369">
        <v>5.0980392156862742</v>
      </c>
      <c r="IG87" s="146">
        <v>80</v>
      </c>
      <c r="IH87" s="146">
        <v>79.215686274509807</v>
      </c>
      <c r="II87" s="146">
        <v>8.3639330885352905</v>
      </c>
      <c r="IJ87" s="146">
        <v>7.1070234113712365</v>
      </c>
      <c r="IK87" s="146">
        <v>7.3858499095840875</v>
      </c>
      <c r="IL87" s="146">
        <v>12.644079636744673</v>
      </c>
      <c r="IM87" s="148">
        <v>120.81853996550498</v>
      </c>
      <c r="IN87" s="137">
        <v>108.44262965888691</v>
      </c>
      <c r="IO87" s="369">
        <v>0.334168755221387</v>
      </c>
      <c r="IP87" s="369">
        <v>7.3583517292126602E-2</v>
      </c>
      <c r="IQ87" s="369">
        <v>3.41880341880342</v>
      </c>
      <c r="IR87" s="369">
        <v>0.826446280991736</v>
      </c>
      <c r="IS87" s="146">
        <v>90.598290598290603</v>
      </c>
      <c r="IT87" s="146">
        <v>96.694214876033101</v>
      </c>
      <c r="IU87" s="146">
        <v>9.77443609022556</v>
      </c>
      <c r="IV87" s="146">
        <v>8.9036055923473096</v>
      </c>
      <c r="IW87" s="146">
        <v>9.1545330222829993</v>
      </c>
      <c r="IX87" s="146">
        <v>11.494819930932399</v>
      </c>
      <c r="IY87" s="341">
        <v>12</v>
      </c>
      <c r="IZ87" s="369">
        <v>0.41666666666666702</v>
      </c>
      <c r="JA87" s="369">
        <v>5.2863436123348002</v>
      </c>
      <c r="JB87" s="369">
        <v>84.140969162995603</v>
      </c>
      <c r="JC87" s="369">
        <v>7.8819444444444402</v>
      </c>
      <c r="JD87" s="146">
        <v>13.622074746769099</v>
      </c>
    </row>
    <row r="88" spans="1:264" ht="18" customHeight="1">
      <c r="A88" s="280"/>
      <c r="B88" s="281" t="s">
        <v>87</v>
      </c>
      <c r="C88" s="281" t="s">
        <v>87</v>
      </c>
      <c r="D88" s="282" t="s">
        <v>1825</v>
      </c>
      <c r="E88" s="283" t="s">
        <v>1325</v>
      </c>
      <c r="F88" s="282" t="s">
        <v>97</v>
      </c>
      <c r="G88" s="283" t="s">
        <v>9</v>
      </c>
      <c r="H88" s="284" t="s">
        <v>87</v>
      </c>
      <c r="I88" s="284" t="s">
        <v>87</v>
      </c>
      <c r="J88" s="284" t="s">
        <v>87</v>
      </c>
      <c r="K88" s="284" t="s">
        <v>87</v>
      </c>
      <c r="L88" s="284" t="s">
        <v>87</v>
      </c>
      <c r="M88" s="285">
        <v>165620</v>
      </c>
      <c r="N88" s="284" t="s">
        <v>87</v>
      </c>
      <c r="O88" s="284" t="s">
        <v>87</v>
      </c>
      <c r="P88" s="284" t="s">
        <v>87</v>
      </c>
      <c r="Q88" s="284" t="s">
        <v>87</v>
      </c>
      <c r="R88" s="286">
        <v>102.56319472583189</v>
      </c>
      <c r="S88" s="286">
        <v>105.5915373103453</v>
      </c>
      <c r="T88" s="292">
        <v>42.335380417568331</v>
      </c>
      <c r="U88" s="287">
        <v>65.398693438663258</v>
      </c>
      <c r="V88" s="286">
        <v>7.5463371579876437</v>
      </c>
      <c r="W88" s="286">
        <v>8.9585172109443967</v>
      </c>
      <c r="X88" s="286">
        <v>16.50485436893204</v>
      </c>
      <c r="Y88" s="284" t="s">
        <v>87</v>
      </c>
      <c r="Z88" s="284" t="s">
        <v>87</v>
      </c>
      <c r="AA88" s="284" t="s">
        <v>87</v>
      </c>
      <c r="AB88" s="284" t="s">
        <v>87</v>
      </c>
      <c r="AC88" s="284" t="s">
        <v>87</v>
      </c>
      <c r="AD88" s="284" t="s">
        <v>87</v>
      </c>
      <c r="AE88" s="284" t="s">
        <v>87</v>
      </c>
      <c r="AF88" s="284" t="s">
        <v>87</v>
      </c>
      <c r="AG88" s="284" t="s">
        <v>87</v>
      </c>
      <c r="AH88" s="284" t="s">
        <v>87</v>
      </c>
      <c r="AI88" s="284" t="s">
        <v>87</v>
      </c>
      <c r="AJ88" s="284" t="s">
        <v>87</v>
      </c>
      <c r="AK88" s="284" t="s">
        <v>87</v>
      </c>
      <c r="AL88" s="284" t="s">
        <v>87</v>
      </c>
      <c r="AM88" s="284" t="s">
        <v>87</v>
      </c>
      <c r="AN88" s="284" t="s">
        <v>87</v>
      </c>
      <c r="AO88" s="284" t="s">
        <v>87</v>
      </c>
      <c r="AP88" s="284" t="s">
        <v>87</v>
      </c>
      <c r="AQ88" s="284" t="s">
        <v>87</v>
      </c>
      <c r="AR88" s="284" t="s">
        <v>87</v>
      </c>
      <c r="AS88" s="284" t="s">
        <v>87</v>
      </c>
      <c r="AT88" s="284" t="s">
        <v>87</v>
      </c>
      <c r="AU88" s="284" t="s">
        <v>87</v>
      </c>
      <c r="AV88" s="284" t="s">
        <v>87</v>
      </c>
      <c r="AW88" s="288" t="s">
        <v>87</v>
      </c>
      <c r="AX88" s="288" t="s">
        <v>87</v>
      </c>
      <c r="AY88" s="288" t="s">
        <v>87</v>
      </c>
      <c r="AZ88" s="288" t="s">
        <v>87</v>
      </c>
      <c r="BA88" s="288" t="s">
        <v>87</v>
      </c>
      <c r="BB88" s="287">
        <v>31</v>
      </c>
      <c r="BC88" s="287">
        <v>35</v>
      </c>
      <c r="BD88" s="289" t="s">
        <v>88</v>
      </c>
      <c r="BE88" s="289" t="s">
        <v>88</v>
      </c>
      <c r="BF88" s="289" t="s">
        <v>88</v>
      </c>
      <c r="BG88" s="287">
        <v>10</v>
      </c>
      <c r="BH88" s="286">
        <v>6.0379181258302133</v>
      </c>
      <c r="BI88" s="287">
        <v>143</v>
      </c>
      <c r="BJ88" s="286">
        <v>86.342229199372056</v>
      </c>
      <c r="BK88" s="287">
        <v>0</v>
      </c>
      <c r="BL88" s="286">
        <v>0</v>
      </c>
      <c r="BM88" s="287">
        <v>0</v>
      </c>
      <c r="BN88" s="290">
        <v>0</v>
      </c>
      <c r="BO88" s="291">
        <v>64</v>
      </c>
      <c r="BP88" s="290">
        <v>38.642676005313369</v>
      </c>
      <c r="BQ88" s="287">
        <v>0</v>
      </c>
      <c r="BR88" s="290">
        <v>0</v>
      </c>
      <c r="BS88" s="287">
        <v>0</v>
      </c>
      <c r="BT88" s="290">
        <v>0</v>
      </c>
      <c r="BU88" s="287">
        <v>0</v>
      </c>
      <c r="BV88" s="290">
        <v>0</v>
      </c>
      <c r="BW88" s="287">
        <v>0</v>
      </c>
      <c r="BX88" s="290">
        <v>0</v>
      </c>
      <c r="BY88" s="292">
        <v>0</v>
      </c>
      <c r="BZ88" s="293">
        <v>0</v>
      </c>
      <c r="CA88" s="287">
        <v>168</v>
      </c>
      <c r="CB88" s="290">
        <v>101.43702451394759</v>
      </c>
      <c r="CC88" s="287">
        <v>306</v>
      </c>
      <c r="CD88" s="290">
        <v>184.76029465040455</v>
      </c>
      <c r="CE88" s="287">
        <v>2</v>
      </c>
      <c r="CF88" s="290">
        <v>1.2075836251660428</v>
      </c>
      <c r="CG88" s="287">
        <v>341</v>
      </c>
      <c r="CH88" s="290">
        <v>205.89300809081027</v>
      </c>
      <c r="CI88" s="287">
        <v>418</v>
      </c>
      <c r="CJ88" s="290">
        <v>252.38497765970291</v>
      </c>
      <c r="CK88" s="287">
        <v>48</v>
      </c>
      <c r="CL88" s="290">
        <v>28.982007003985025</v>
      </c>
      <c r="CM88" s="287">
        <v>101</v>
      </c>
      <c r="CN88" s="294">
        <v>60.982973070885159</v>
      </c>
      <c r="CO88" s="287">
        <v>33</v>
      </c>
      <c r="CP88" s="290">
        <v>19.925129815239707</v>
      </c>
      <c r="CQ88" s="292">
        <v>0</v>
      </c>
      <c r="CR88" s="293">
        <v>0</v>
      </c>
      <c r="CS88" s="292">
        <v>1</v>
      </c>
      <c r="CT88" s="293">
        <v>0.60379181258302139</v>
      </c>
      <c r="CU88" s="287">
        <v>19</v>
      </c>
      <c r="CV88" s="290">
        <v>11.472044439077406</v>
      </c>
      <c r="CW88" s="287">
        <v>28</v>
      </c>
      <c r="CX88" s="290">
        <v>16.906170752324599</v>
      </c>
      <c r="CY88" s="287">
        <v>28</v>
      </c>
      <c r="CZ88" s="290">
        <v>16.906170752324599</v>
      </c>
      <c r="DA88" s="287">
        <v>0</v>
      </c>
      <c r="DB88" s="290">
        <v>0</v>
      </c>
      <c r="DC88" s="287">
        <v>0</v>
      </c>
      <c r="DD88" s="287">
        <v>0</v>
      </c>
      <c r="DE88" s="287">
        <v>154</v>
      </c>
      <c r="DF88" s="287">
        <v>7363</v>
      </c>
      <c r="DG88" s="287">
        <v>0</v>
      </c>
      <c r="DH88" s="287">
        <v>404</v>
      </c>
      <c r="DI88" s="287">
        <v>136</v>
      </c>
      <c r="DJ88" s="287">
        <v>15</v>
      </c>
      <c r="DK88" s="287">
        <v>32</v>
      </c>
      <c r="DL88" s="287">
        <v>0</v>
      </c>
      <c r="DM88" s="287">
        <v>0</v>
      </c>
      <c r="DN88" s="287">
        <v>0</v>
      </c>
      <c r="DO88" s="287">
        <v>45</v>
      </c>
      <c r="DP88" s="287">
        <v>15</v>
      </c>
      <c r="DQ88" s="287">
        <v>2</v>
      </c>
      <c r="DR88" s="287">
        <v>0</v>
      </c>
      <c r="DS88" s="287">
        <v>0</v>
      </c>
      <c r="DT88" s="287">
        <v>7581</v>
      </c>
      <c r="DU88" s="287">
        <v>0</v>
      </c>
      <c r="DV88" s="287">
        <v>1091</v>
      </c>
      <c r="DW88" s="287">
        <v>112</v>
      </c>
      <c r="DX88" s="287">
        <v>160</v>
      </c>
      <c r="DY88" s="287">
        <v>158</v>
      </c>
      <c r="DZ88" s="287">
        <v>1300</v>
      </c>
      <c r="EA88" s="287">
        <v>8954</v>
      </c>
      <c r="EB88" s="290">
        <v>24.436006254188101</v>
      </c>
      <c r="EC88" s="287">
        <v>167</v>
      </c>
      <c r="ED88" s="287">
        <v>2776</v>
      </c>
      <c r="EE88" s="287">
        <v>681</v>
      </c>
      <c r="EF88" s="290">
        <v>24.531700288184439</v>
      </c>
      <c r="EG88" s="287">
        <v>108</v>
      </c>
      <c r="EH88" s="287">
        <v>116</v>
      </c>
      <c r="EI88" s="287">
        <v>54</v>
      </c>
      <c r="EJ88" s="287">
        <v>45</v>
      </c>
      <c r="EK88" s="287">
        <v>150</v>
      </c>
      <c r="EL88" s="287">
        <v>0</v>
      </c>
      <c r="EM88" s="287">
        <v>11</v>
      </c>
      <c r="EN88" s="287">
        <v>19</v>
      </c>
      <c r="EO88" s="287">
        <v>2</v>
      </c>
      <c r="EP88" s="287">
        <v>11</v>
      </c>
      <c r="EQ88" s="287">
        <v>16</v>
      </c>
      <c r="ER88" s="287">
        <v>0</v>
      </c>
      <c r="ES88" s="287">
        <v>23</v>
      </c>
      <c r="ET88" s="287">
        <v>0</v>
      </c>
      <c r="EU88" s="287">
        <v>0</v>
      </c>
      <c r="EV88" s="287">
        <v>948</v>
      </c>
      <c r="EW88" s="287">
        <v>4</v>
      </c>
      <c r="EX88" s="287">
        <v>4</v>
      </c>
      <c r="EY88" s="287">
        <v>0</v>
      </c>
      <c r="EZ88" s="287">
        <v>0</v>
      </c>
      <c r="FA88" s="287">
        <v>9</v>
      </c>
      <c r="FB88" s="287">
        <v>2</v>
      </c>
      <c r="FC88" s="287">
        <v>0</v>
      </c>
      <c r="FD88" s="287">
        <v>2</v>
      </c>
      <c r="FE88" s="287">
        <v>0</v>
      </c>
      <c r="FF88" s="287">
        <v>12</v>
      </c>
      <c r="FG88" s="287">
        <v>117</v>
      </c>
      <c r="FH88" s="287">
        <v>103</v>
      </c>
      <c r="FI88" s="287">
        <v>89</v>
      </c>
      <c r="FJ88" s="287">
        <v>1811</v>
      </c>
      <c r="FK88" s="291">
        <v>4</v>
      </c>
      <c r="FL88" s="290">
        <v>2.4151672503320856</v>
      </c>
      <c r="FM88" s="291">
        <v>2</v>
      </c>
      <c r="FN88" s="290">
        <v>1.2075836251660428</v>
      </c>
      <c r="FO88" s="297">
        <v>0</v>
      </c>
      <c r="FP88" s="293">
        <v>0</v>
      </c>
      <c r="FQ88" s="283">
        <v>0</v>
      </c>
      <c r="FR88" s="294">
        <v>0</v>
      </c>
      <c r="FS88" s="283">
        <v>0</v>
      </c>
      <c r="FT88" s="294">
        <v>0</v>
      </c>
      <c r="FU88" s="291">
        <v>21</v>
      </c>
      <c r="FV88" s="290">
        <v>12.679628064243449</v>
      </c>
      <c r="FW88" s="295">
        <v>1</v>
      </c>
      <c r="FX88" s="295">
        <v>0</v>
      </c>
      <c r="FY88" s="295">
        <v>1</v>
      </c>
      <c r="FZ88" s="295">
        <v>0</v>
      </c>
      <c r="GA88" s="295">
        <v>0</v>
      </c>
      <c r="GB88" s="287">
        <v>2688</v>
      </c>
      <c r="GC88" s="287">
        <v>0</v>
      </c>
      <c r="GD88" s="287">
        <v>0</v>
      </c>
      <c r="GE88" s="287">
        <v>0</v>
      </c>
      <c r="GF88" s="287">
        <v>0</v>
      </c>
      <c r="GG88" s="290">
        <v>75.400000000000006</v>
      </c>
      <c r="GH88" s="290">
        <v>391.2</v>
      </c>
      <c r="GI88" s="290">
        <v>22.5</v>
      </c>
      <c r="GJ88" s="290">
        <v>5.18</v>
      </c>
      <c r="GK88" s="290">
        <v>2</v>
      </c>
      <c r="GL88" s="290">
        <v>0.06</v>
      </c>
      <c r="GM88" s="290">
        <v>3</v>
      </c>
      <c r="GN88" s="290">
        <v>0</v>
      </c>
      <c r="GO88" s="290">
        <v>2</v>
      </c>
      <c r="GP88" s="290">
        <v>3.7</v>
      </c>
      <c r="GQ88" s="290">
        <v>0</v>
      </c>
      <c r="GR88" s="290">
        <v>0</v>
      </c>
      <c r="GS88" s="290">
        <v>0</v>
      </c>
      <c r="GT88" s="290">
        <v>0</v>
      </c>
      <c r="GU88" s="290">
        <v>0</v>
      </c>
      <c r="GV88" s="290">
        <v>2</v>
      </c>
      <c r="GW88" s="290">
        <v>0</v>
      </c>
      <c r="GX88" s="290">
        <v>0</v>
      </c>
      <c r="GY88" s="290">
        <v>2</v>
      </c>
      <c r="GZ88" s="290">
        <v>2</v>
      </c>
      <c r="HA88" s="290">
        <v>0</v>
      </c>
      <c r="HB88" s="290">
        <v>0</v>
      </c>
      <c r="HC88" s="290">
        <v>0</v>
      </c>
      <c r="HD88" s="290">
        <v>0</v>
      </c>
      <c r="HE88" s="290">
        <v>1</v>
      </c>
      <c r="HF88" s="290">
        <v>1</v>
      </c>
      <c r="HG88" s="290">
        <v>2</v>
      </c>
      <c r="HH88" s="290">
        <v>5</v>
      </c>
      <c r="HI88" s="290">
        <v>1.3</v>
      </c>
      <c r="HJ88" s="134">
        <v>0</v>
      </c>
      <c r="HK88" s="134">
        <v>9.6606690013283423</v>
      </c>
      <c r="HL88" s="134">
        <v>47.548605240912934</v>
      </c>
      <c r="HM88" s="146">
        <v>94.881791233574205</v>
      </c>
      <c r="HN88" s="146">
        <v>92.382949485397106</v>
      </c>
      <c r="HO88" s="368">
        <v>0.16245068461359899</v>
      </c>
      <c r="HP88" s="368">
        <v>7.6804915514592897E-2</v>
      </c>
      <c r="HQ88" s="368">
        <v>20</v>
      </c>
      <c r="HR88" s="368">
        <v>12.1951219512195</v>
      </c>
      <c r="HS88" s="134">
        <v>97.142857142857096</v>
      </c>
      <c r="HT88" s="134">
        <v>95.121951219512198</v>
      </c>
      <c r="HU88" s="134">
        <v>0.81225342306799697</v>
      </c>
      <c r="HV88" s="134">
        <v>0.62980030721966196</v>
      </c>
      <c r="HW88" s="134">
        <v>4.7347061476025898</v>
      </c>
      <c r="HX88" s="134">
        <v>9.2335877862595392</v>
      </c>
      <c r="HY88" s="146">
        <v>113.24200467582672</v>
      </c>
      <c r="HZ88" s="146">
        <v>111.409034704851</v>
      </c>
      <c r="IA88" s="386">
        <v>20</v>
      </c>
      <c r="IB88" s="386">
        <v>14</v>
      </c>
      <c r="IC88" s="369">
        <v>0.406421459053038</v>
      </c>
      <c r="ID88" s="369">
        <v>0.20998950052497373</v>
      </c>
      <c r="IE88" s="369">
        <v>4.0983606557377046</v>
      </c>
      <c r="IF88" s="369">
        <v>3.0172413793103448</v>
      </c>
      <c r="IG88" s="146">
        <v>73.97540983606558</v>
      </c>
      <c r="IH88" s="146">
        <v>72.629310344827587</v>
      </c>
      <c r="II88" s="146">
        <v>9.9166836008941281</v>
      </c>
      <c r="IJ88" s="146">
        <v>6.9596520173991303</v>
      </c>
      <c r="IK88" s="146">
        <v>5.6906658650232975</v>
      </c>
      <c r="IL88" s="146">
        <v>9.7954198473282439</v>
      </c>
      <c r="IM88" s="148">
        <v>107.91458503945934</v>
      </c>
      <c r="IN88" s="137">
        <v>111.15852091545256</v>
      </c>
      <c r="IO88" s="369">
        <v>0.20460358056266001</v>
      </c>
      <c r="IP88" s="388">
        <v>0.12836970474967899</v>
      </c>
      <c r="IQ88" s="369">
        <v>1.8018018018018001</v>
      </c>
      <c r="IR88" s="388">
        <v>2.0547945205479401</v>
      </c>
      <c r="IS88" s="146">
        <v>94.594594594594597</v>
      </c>
      <c r="IT88" s="146">
        <v>95.205479452054803</v>
      </c>
      <c r="IU88" s="146">
        <v>11.355498721227599</v>
      </c>
      <c r="IV88" s="146">
        <v>6.2473256311510497</v>
      </c>
      <c r="IW88" s="146">
        <v>6.6262292068743696</v>
      </c>
      <c r="IX88" s="146">
        <v>7.22013385898964</v>
      </c>
      <c r="IY88" s="341">
        <v>13</v>
      </c>
      <c r="IZ88" s="369">
        <v>0.34138655462184903</v>
      </c>
      <c r="JA88" s="369">
        <v>3.3333333333333299</v>
      </c>
      <c r="JB88" s="369">
        <v>97.179487179487197</v>
      </c>
      <c r="JC88" s="369">
        <v>10.2415966386555</v>
      </c>
      <c r="JD88" s="146">
        <v>9.28549618320611</v>
      </c>
    </row>
    <row r="89" spans="1:264" ht="18" customHeight="1">
      <c r="A89" s="280"/>
      <c r="B89" s="281" t="s">
        <v>87</v>
      </c>
      <c r="C89" s="281" t="s">
        <v>87</v>
      </c>
      <c r="D89" s="282" t="s">
        <v>1826</v>
      </c>
      <c r="E89" s="283" t="s">
        <v>1326</v>
      </c>
      <c r="F89" s="282" t="s">
        <v>97</v>
      </c>
      <c r="G89" s="283" t="s">
        <v>9</v>
      </c>
      <c r="H89" s="284" t="s">
        <v>87</v>
      </c>
      <c r="I89" s="284" t="s">
        <v>87</v>
      </c>
      <c r="J89" s="284" t="s">
        <v>87</v>
      </c>
      <c r="K89" s="284" t="s">
        <v>87</v>
      </c>
      <c r="L89" s="284" t="s">
        <v>87</v>
      </c>
      <c r="M89" s="285">
        <v>401479</v>
      </c>
      <c r="N89" s="284" t="s">
        <v>87</v>
      </c>
      <c r="O89" s="284" t="s">
        <v>87</v>
      </c>
      <c r="P89" s="284" t="s">
        <v>87</v>
      </c>
      <c r="Q89" s="284" t="s">
        <v>87</v>
      </c>
      <c r="R89" s="286">
        <v>100.40990881362666</v>
      </c>
      <c r="S89" s="286">
        <v>99.406342406988102</v>
      </c>
      <c r="T89" s="287">
        <v>13.435027693823486</v>
      </c>
      <c r="U89" s="298" t="s">
        <v>88</v>
      </c>
      <c r="V89" s="286">
        <v>11.530349191469416</v>
      </c>
      <c r="W89" s="286">
        <v>8.389969533630186</v>
      </c>
      <c r="X89" s="286">
        <v>19.920318725099602</v>
      </c>
      <c r="Y89" s="284" t="s">
        <v>87</v>
      </c>
      <c r="Z89" s="284" t="s">
        <v>87</v>
      </c>
      <c r="AA89" s="284" t="s">
        <v>87</v>
      </c>
      <c r="AB89" s="284" t="s">
        <v>87</v>
      </c>
      <c r="AC89" s="284" t="s">
        <v>87</v>
      </c>
      <c r="AD89" s="284" t="s">
        <v>87</v>
      </c>
      <c r="AE89" s="284" t="s">
        <v>87</v>
      </c>
      <c r="AF89" s="284" t="s">
        <v>87</v>
      </c>
      <c r="AG89" s="284" t="s">
        <v>87</v>
      </c>
      <c r="AH89" s="284" t="s">
        <v>87</v>
      </c>
      <c r="AI89" s="284" t="s">
        <v>87</v>
      </c>
      <c r="AJ89" s="284" t="s">
        <v>87</v>
      </c>
      <c r="AK89" s="284" t="s">
        <v>87</v>
      </c>
      <c r="AL89" s="284" t="s">
        <v>87</v>
      </c>
      <c r="AM89" s="284" t="s">
        <v>87</v>
      </c>
      <c r="AN89" s="284" t="s">
        <v>87</v>
      </c>
      <c r="AO89" s="284" t="s">
        <v>87</v>
      </c>
      <c r="AP89" s="284" t="s">
        <v>87</v>
      </c>
      <c r="AQ89" s="284" t="s">
        <v>87</v>
      </c>
      <c r="AR89" s="284" t="s">
        <v>87</v>
      </c>
      <c r="AS89" s="284" t="s">
        <v>87</v>
      </c>
      <c r="AT89" s="284" t="s">
        <v>87</v>
      </c>
      <c r="AU89" s="284" t="s">
        <v>87</v>
      </c>
      <c r="AV89" s="284" t="s">
        <v>87</v>
      </c>
      <c r="AW89" s="288" t="s">
        <v>87</v>
      </c>
      <c r="AX89" s="288" t="s">
        <v>87</v>
      </c>
      <c r="AY89" s="288" t="s">
        <v>87</v>
      </c>
      <c r="AZ89" s="288" t="s">
        <v>87</v>
      </c>
      <c r="BA89" s="288" t="s">
        <v>87</v>
      </c>
      <c r="BB89" s="287">
        <v>130</v>
      </c>
      <c r="BC89" s="287">
        <v>104</v>
      </c>
      <c r="BD89" s="289" t="s">
        <v>88</v>
      </c>
      <c r="BE89" s="289" t="s">
        <v>88</v>
      </c>
      <c r="BF89" s="289" t="s">
        <v>88</v>
      </c>
      <c r="BG89" s="287">
        <v>112</v>
      </c>
      <c r="BH89" s="286">
        <v>27.89685139197816</v>
      </c>
      <c r="BI89" s="287">
        <v>375</v>
      </c>
      <c r="BJ89" s="286">
        <v>93.404636357069734</v>
      </c>
      <c r="BK89" s="287">
        <v>35</v>
      </c>
      <c r="BL89" s="286">
        <v>8.7177660599931759</v>
      </c>
      <c r="BM89" s="287">
        <v>18</v>
      </c>
      <c r="BN89" s="290">
        <v>4.483422545139347</v>
      </c>
      <c r="BO89" s="291">
        <v>224</v>
      </c>
      <c r="BP89" s="290">
        <v>55.79370278395632</v>
      </c>
      <c r="BQ89" s="287">
        <v>0</v>
      </c>
      <c r="BR89" s="290">
        <v>0</v>
      </c>
      <c r="BS89" s="287">
        <v>0</v>
      </c>
      <c r="BT89" s="290">
        <v>0</v>
      </c>
      <c r="BU89" s="287">
        <v>0</v>
      </c>
      <c r="BV89" s="290">
        <v>0</v>
      </c>
      <c r="BW89" s="287">
        <v>52</v>
      </c>
      <c r="BX89" s="290">
        <v>12.952109574847004</v>
      </c>
      <c r="BY89" s="292">
        <v>7</v>
      </c>
      <c r="BZ89" s="293">
        <v>1.743553211998635</v>
      </c>
      <c r="CA89" s="287">
        <v>1026</v>
      </c>
      <c r="CB89" s="290">
        <v>255.5550850729428</v>
      </c>
      <c r="CC89" s="287">
        <v>587</v>
      </c>
      <c r="CD89" s="290">
        <v>146.20939077759982</v>
      </c>
      <c r="CE89" s="287">
        <v>25</v>
      </c>
      <c r="CF89" s="290">
        <v>6.226975757137982</v>
      </c>
      <c r="CG89" s="287">
        <v>1345</v>
      </c>
      <c r="CH89" s="290">
        <v>335.01129573402346</v>
      </c>
      <c r="CI89" s="287">
        <v>2461</v>
      </c>
      <c r="CJ89" s="290">
        <v>612.98349353266303</v>
      </c>
      <c r="CK89" s="287">
        <v>316</v>
      </c>
      <c r="CL89" s="290">
        <v>78.708973570224089</v>
      </c>
      <c r="CM89" s="287">
        <v>475</v>
      </c>
      <c r="CN89" s="294">
        <v>118.31253938562166</v>
      </c>
      <c r="CO89" s="287">
        <v>141</v>
      </c>
      <c r="CP89" s="290">
        <v>35.120143270258218</v>
      </c>
      <c r="CQ89" s="292">
        <v>1</v>
      </c>
      <c r="CR89" s="293">
        <v>0.24907903028551931</v>
      </c>
      <c r="CS89" s="292">
        <v>23</v>
      </c>
      <c r="CT89" s="293">
        <v>5.728817696566944</v>
      </c>
      <c r="CU89" s="287">
        <v>92</v>
      </c>
      <c r="CV89" s="290">
        <v>22.915270786267776</v>
      </c>
      <c r="CW89" s="287">
        <v>1264</v>
      </c>
      <c r="CX89" s="290">
        <v>314.83589428089635</v>
      </c>
      <c r="CY89" s="287">
        <v>1264</v>
      </c>
      <c r="CZ89" s="290">
        <v>314.83589428089635</v>
      </c>
      <c r="DA89" s="292">
        <v>0</v>
      </c>
      <c r="DB89" s="293">
        <v>0</v>
      </c>
      <c r="DC89" s="287">
        <v>25</v>
      </c>
      <c r="DD89" s="287">
        <v>0</v>
      </c>
      <c r="DE89" s="287">
        <v>1467</v>
      </c>
      <c r="DF89" s="287">
        <v>3515</v>
      </c>
      <c r="DG89" s="287">
        <v>4630</v>
      </c>
      <c r="DH89" s="287">
        <v>221</v>
      </c>
      <c r="DI89" s="287">
        <v>201</v>
      </c>
      <c r="DJ89" s="287">
        <v>0</v>
      </c>
      <c r="DK89" s="287">
        <v>0</v>
      </c>
      <c r="DL89" s="287">
        <v>530</v>
      </c>
      <c r="DM89" s="287">
        <v>0</v>
      </c>
      <c r="DN89" s="287">
        <v>2510</v>
      </c>
      <c r="DO89" s="287">
        <v>20</v>
      </c>
      <c r="DP89" s="287">
        <v>289</v>
      </c>
      <c r="DQ89" s="287">
        <v>129</v>
      </c>
      <c r="DR89" s="287">
        <v>0</v>
      </c>
      <c r="DS89" s="287">
        <v>0</v>
      </c>
      <c r="DT89" s="287">
        <v>8583</v>
      </c>
      <c r="DU89" s="287">
        <v>16938</v>
      </c>
      <c r="DV89" s="287">
        <v>7987</v>
      </c>
      <c r="DW89" s="287">
        <v>6143</v>
      </c>
      <c r="DX89" s="287">
        <v>998</v>
      </c>
      <c r="DY89" s="287">
        <v>906</v>
      </c>
      <c r="DZ89" s="287">
        <v>10499</v>
      </c>
      <c r="EA89" s="287">
        <v>6429</v>
      </c>
      <c r="EB89" s="290">
        <v>94.835899828900295</v>
      </c>
      <c r="EC89" s="287">
        <v>532</v>
      </c>
      <c r="ED89" s="287">
        <v>1917</v>
      </c>
      <c r="EE89" s="287">
        <v>1572</v>
      </c>
      <c r="EF89" s="290">
        <v>82.003129890453835</v>
      </c>
      <c r="EG89" s="287">
        <v>148</v>
      </c>
      <c r="EH89" s="287">
        <v>147</v>
      </c>
      <c r="EI89" s="287">
        <v>112</v>
      </c>
      <c r="EJ89" s="287">
        <v>155</v>
      </c>
      <c r="EK89" s="287">
        <v>565</v>
      </c>
      <c r="EL89" s="287">
        <v>10</v>
      </c>
      <c r="EM89" s="287">
        <v>18</v>
      </c>
      <c r="EN89" s="287">
        <v>11</v>
      </c>
      <c r="EO89" s="287">
        <v>25</v>
      </c>
      <c r="EP89" s="287">
        <v>94</v>
      </c>
      <c r="EQ89" s="287">
        <v>98</v>
      </c>
      <c r="ER89" s="287">
        <v>0</v>
      </c>
      <c r="ES89" s="287">
        <v>35</v>
      </c>
      <c r="ET89" s="287">
        <v>0</v>
      </c>
      <c r="EU89" s="287">
        <v>23</v>
      </c>
      <c r="EV89" s="287">
        <v>1306</v>
      </c>
      <c r="EW89" s="287">
        <v>0</v>
      </c>
      <c r="EX89" s="287">
        <v>28</v>
      </c>
      <c r="EY89" s="287">
        <v>1278</v>
      </c>
      <c r="EZ89" s="287">
        <v>87</v>
      </c>
      <c r="FA89" s="287">
        <v>6</v>
      </c>
      <c r="FB89" s="287">
        <v>2</v>
      </c>
      <c r="FC89" s="287">
        <v>0</v>
      </c>
      <c r="FD89" s="287">
        <v>31</v>
      </c>
      <c r="FE89" s="287">
        <v>1</v>
      </c>
      <c r="FF89" s="287">
        <v>56</v>
      </c>
      <c r="FG89" s="287">
        <v>338</v>
      </c>
      <c r="FH89" s="287">
        <v>855</v>
      </c>
      <c r="FI89" s="287">
        <v>171</v>
      </c>
      <c r="FJ89" s="287">
        <v>1414</v>
      </c>
      <c r="FK89" s="297">
        <v>12</v>
      </c>
      <c r="FL89" s="293">
        <v>2.9889483634262315</v>
      </c>
      <c r="FM89" s="291">
        <v>2</v>
      </c>
      <c r="FN89" s="290">
        <v>0.49815806057103862</v>
      </c>
      <c r="FO89" s="291">
        <v>2</v>
      </c>
      <c r="FP89" s="290">
        <v>0.49815806057103862</v>
      </c>
      <c r="FQ89" s="283">
        <v>3</v>
      </c>
      <c r="FR89" s="294">
        <v>0.74723709085655787</v>
      </c>
      <c r="FS89" s="283">
        <v>1</v>
      </c>
      <c r="FT89" s="294">
        <v>0.24907903028551931</v>
      </c>
      <c r="FU89" s="291">
        <v>25</v>
      </c>
      <c r="FV89" s="290">
        <v>6.226975757137982</v>
      </c>
      <c r="FW89" s="295">
        <v>3</v>
      </c>
      <c r="FX89" s="295">
        <v>0</v>
      </c>
      <c r="FY89" s="295">
        <v>3</v>
      </c>
      <c r="FZ89" s="295">
        <v>0</v>
      </c>
      <c r="GA89" s="295">
        <v>0</v>
      </c>
      <c r="GB89" s="287">
        <v>12231</v>
      </c>
      <c r="GC89" s="287">
        <v>3974</v>
      </c>
      <c r="GD89" s="287">
        <v>4682</v>
      </c>
      <c r="GE89" s="287">
        <v>45</v>
      </c>
      <c r="GF89" s="287">
        <v>2</v>
      </c>
      <c r="GG89" s="290">
        <v>52</v>
      </c>
      <c r="GH89" s="290">
        <v>232</v>
      </c>
      <c r="GI89" s="290">
        <v>24.5</v>
      </c>
      <c r="GJ89" s="290">
        <v>5.2</v>
      </c>
      <c r="GK89" s="290">
        <v>5.3</v>
      </c>
      <c r="GL89" s="290">
        <v>1</v>
      </c>
      <c r="GM89" s="290">
        <v>3</v>
      </c>
      <c r="GN89" s="290">
        <v>2</v>
      </c>
      <c r="GO89" s="290">
        <v>2</v>
      </c>
      <c r="GP89" s="290">
        <v>6</v>
      </c>
      <c r="GQ89" s="290">
        <v>4</v>
      </c>
      <c r="GR89" s="290">
        <v>3</v>
      </c>
      <c r="GS89" s="290">
        <v>0</v>
      </c>
      <c r="GT89" s="290">
        <v>23</v>
      </c>
      <c r="GU89" s="290">
        <v>4</v>
      </c>
      <c r="GV89" s="290">
        <v>2</v>
      </c>
      <c r="GW89" s="290">
        <v>0</v>
      </c>
      <c r="GX89" s="290">
        <v>1</v>
      </c>
      <c r="GY89" s="290">
        <v>1</v>
      </c>
      <c r="GZ89" s="290">
        <v>1</v>
      </c>
      <c r="HA89" s="290">
        <v>1</v>
      </c>
      <c r="HB89" s="290">
        <v>1</v>
      </c>
      <c r="HC89" s="290">
        <v>0</v>
      </c>
      <c r="HD89" s="290">
        <v>1</v>
      </c>
      <c r="HE89" s="290">
        <v>2</v>
      </c>
      <c r="HF89" s="290">
        <v>1</v>
      </c>
      <c r="HG89" s="290">
        <v>1</v>
      </c>
      <c r="HH89" s="290">
        <v>0</v>
      </c>
      <c r="HI89" s="290">
        <v>3</v>
      </c>
      <c r="HJ89" s="134">
        <v>0.74723709085655787</v>
      </c>
      <c r="HK89" s="134">
        <v>7.472370908565579</v>
      </c>
      <c r="HL89" s="134">
        <v>28.990308334931598</v>
      </c>
      <c r="HM89" s="146">
        <v>96.811027358348298</v>
      </c>
      <c r="HN89" s="146">
        <v>100.365146983801</v>
      </c>
      <c r="HO89" s="368">
        <v>0.118549511854951</v>
      </c>
      <c r="HP89" s="368">
        <v>2.73435719819532E-2</v>
      </c>
      <c r="HQ89" s="368">
        <v>13.3858267716535</v>
      </c>
      <c r="HR89" s="368">
        <v>5.2631578947368398</v>
      </c>
      <c r="HS89" s="134">
        <v>92.913385826771702</v>
      </c>
      <c r="HT89" s="134">
        <v>95.614035087719301</v>
      </c>
      <c r="HU89" s="134">
        <v>0.885634588563459</v>
      </c>
      <c r="HV89" s="134">
        <v>0.51952786765711201</v>
      </c>
      <c r="HW89" s="134">
        <v>5.8322227677632004</v>
      </c>
      <c r="HX89" s="134">
        <v>12.1161619302282</v>
      </c>
      <c r="HY89" s="146">
        <v>109.33764941959727</v>
      </c>
      <c r="HZ89" s="146">
        <v>112.03903378907199</v>
      </c>
      <c r="IA89" s="386">
        <v>51</v>
      </c>
      <c r="IB89" s="386">
        <v>34</v>
      </c>
      <c r="IC89" s="369">
        <v>0.41135667043071467</v>
      </c>
      <c r="ID89" s="369">
        <v>0.18922528940338379</v>
      </c>
      <c r="IE89" s="369">
        <v>5.2093973442288046</v>
      </c>
      <c r="IF89" s="369">
        <v>3.3966033966033966</v>
      </c>
      <c r="IG89" s="146">
        <v>74.463738508682326</v>
      </c>
      <c r="IH89" s="146">
        <v>77.022977022977017</v>
      </c>
      <c r="II89" s="146">
        <v>7.8964349088562678</v>
      </c>
      <c r="IJ89" s="146">
        <v>5.5710151380231521</v>
      </c>
      <c r="IK89" s="146">
        <v>6.2518996516331162</v>
      </c>
      <c r="IL89" s="146">
        <v>12.187053043964928</v>
      </c>
      <c r="IM89" s="148">
        <v>108.43417110162198</v>
      </c>
      <c r="IN89" s="137">
        <v>98.372314002135141</v>
      </c>
      <c r="IO89" s="369">
        <v>0.61162079510703404</v>
      </c>
      <c r="IP89" s="369">
        <v>0.14927718416090499</v>
      </c>
      <c r="IQ89" s="369">
        <v>5.4529463500439697</v>
      </c>
      <c r="IR89" s="369">
        <v>2.0191285866099902</v>
      </c>
      <c r="IS89" s="146">
        <v>91.029023746701796</v>
      </c>
      <c r="IT89" s="146">
        <v>93.0924548352816</v>
      </c>
      <c r="IU89" s="146">
        <v>11.2163361941403</v>
      </c>
      <c r="IV89" s="146">
        <v>7.3931489629164</v>
      </c>
      <c r="IW89" s="146">
        <v>7.5186242028458201</v>
      </c>
      <c r="IX89" s="146">
        <v>9.5995720314636106</v>
      </c>
      <c r="IY89" s="341">
        <v>36</v>
      </c>
      <c r="IZ89" s="369">
        <v>0.30526583566522503</v>
      </c>
      <c r="JA89" s="369">
        <v>5.4794520547945202</v>
      </c>
      <c r="JB89" s="369">
        <v>96.042617960426199</v>
      </c>
      <c r="JC89" s="369">
        <v>5.5711015008903599</v>
      </c>
      <c r="JD89" s="146">
        <v>11.3040233816305</v>
      </c>
    </row>
    <row r="90" spans="1:264" ht="18" customHeight="1">
      <c r="A90" s="280"/>
      <c r="B90" s="281" t="s">
        <v>87</v>
      </c>
      <c r="C90" s="281" t="s">
        <v>87</v>
      </c>
      <c r="D90" s="282" t="s">
        <v>1827</v>
      </c>
      <c r="E90" s="283" t="s">
        <v>1327</v>
      </c>
      <c r="F90" s="282" t="s">
        <v>98</v>
      </c>
      <c r="G90" s="283" t="s">
        <v>10</v>
      </c>
      <c r="H90" s="284" t="s">
        <v>87</v>
      </c>
      <c r="I90" s="284" t="s">
        <v>87</v>
      </c>
      <c r="J90" s="284" t="s">
        <v>87</v>
      </c>
      <c r="K90" s="284" t="s">
        <v>87</v>
      </c>
      <c r="L90" s="284" t="s">
        <v>87</v>
      </c>
      <c r="M90" s="285">
        <v>786522</v>
      </c>
      <c r="N90" s="284" t="s">
        <v>87</v>
      </c>
      <c r="O90" s="284" t="s">
        <v>87</v>
      </c>
      <c r="P90" s="284" t="s">
        <v>87</v>
      </c>
      <c r="Q90" s="284" t="s">
        <v>87</v>
      </c>
      <c r="R90" s="286">
        <v>107.62531299446081</v>
      </c>
      <c r="S90" s="286">
        <v>105.29716601495191</v>
      </c>
      <c r="T90" s="287">
        <v>425.45757366665111</v>
      </c>
      <c r="U90" s="292">
        <v>184.47512418397309</v>
      </c>
      <c r="V90" s="286">
        <v>16.858407079646017</v>
      </c>
      <c r="W90" s="286">
        <v>7.4483775811209432</v>
      </c>
      <c r="X90" s="286">
        <v>24.306784660766962</v>
      </c>
      <c r="Y90" s="284" t="s">
        <v>87</v>
      </c>
      <c r="Z90" s="284" t="s">
        <v>87</v>
      </c>
      <c r="AA90" s="284" t="s">
        <v>87</v>
      </c>
      <c r="AB90" s="284" t="s">
        <v>87</v>
      </c>
      <c r="AC90" s="284" t="s">
        <v>87</v>
      </c>
      <c r="AD90" s="284" t="s">
        <v>87</v>
      </c>
      <c r="AE90" s="284" t="s">
        <v>87</v>
      </c>
      <c r="AF90" s="284" t="s">
        <v>87</v>
      </c>
      <c r="AG90" s="284" t="s">
        <v>87</v>
      </c>
      <c r="AH90" s="284" t="s">
        <v>87</v>
      </c>
      <c r="AI90" s="284" t="s">
        <v>87</v>
      </c>
      <c r="AJ90" s="284" t="s">
        <v>87</v>
      </c>
      <c r="AK90" s="284" t="s">
        <v>87</v>
      </c>
      <c r="AL90" s="284" t="s">
        <v>87</v>
      </c>
      <c r="AM90" s="284" t="s">
        <v>87</v>
      </c>
      <c r="AN90" s="284" t="s">
        <v>87</v>
      </c>
      <c r="AO90" s="284" t="s">
        <v>87</v>
      </c>
      <c r="AP90" s="284" t="s">
        <v>87</v>
      </c>
      <c r="AQ90" s="284" t="s">
        <v>87</v>
      </c>
      <c r="AR90" s="284" t="s">
        <v>87</v>
      </c>
      <c r="AS90" s="284" t="s">
        <v>87</v>
      </c>
      <c r="AT90" s="284" t="s">
        <v>87</v>
      </c>
      <c r="AU90" s="284" t="s">
        <v>87</v>
      </c>
      <c r="AV90" s="284" t="s">
        <v>87</v>
      </c>
      <c r="AW90" s="288" t="s">
        <v>87</v>
      </c>
      <c r="AX90" s="288" t="s">
        <v>87</v>
      </c>
      <c r="AY90" s="288" t="s">
        <v>87</v>
      </c>
      <c r="AZ90" s="288" t="s">
        <v>87</v>
      </c>
      <c r="BA90" s="288" t="s">
        <v>87</v>
      </c>
      <c r="BB90" s="287">
        <v>80</v>
      </c>
      <c r="BC90" s="287">
        <v>129</v>
      </c>
      <c r="BD90" s="289" t="s">
        <v>88</v>
      </c>
      <c r="BE90" s="289" t="s">
        <v>88</v>
      </c>
      <c r="BF90" s="289" t="s">
        <v>88</v>
      </c>
      <c r="BG90" s="287">
        <v>77</v>
      </c>
      <c r="BH90" s="286">
        <v>9.7899359458476685</v>
      </c>
      <c r="BI90" s="287">
        <v>631</v>
      </c>
      <c r="BJ90" s="286">
        <v>80.226617945842577</v>
      </c>
      <c r="BK90" s="287">
        <v>0</v>
      </c>
      <c r="BL90" s="286">
        <v>0</v>
      </c>
      <c r="BM90" s="287">
        <v>0</v>
      </c>
      <c r="BN90" s="290">
        <v>0</v>
      </c>
      <c r="BO90" s="291">
        <v>138</v>
      </c>
      <c r="BP90" s="290">
        <v>17.545599487363354</v>
      </c>
      <c r="BQ90" s="287">
        <v>0</v>
      </c>
      <c r="BR90" s="290">
        <v>0</v>
      </c>
      <c r="BS90" s="287">
        <v>0</v>
      </c>
      <c r="BT90" s="290">
        <v>0</v>
      </c>
      <c r="BU90" s="287">
        <v>0</v>
      </c>
      <c r="BV90" s="290">
        <v>0</v>
      </c>
      <c r="BW90" s="287">
        <v>99</v>
      </c>
      <c r="BX90" s="290">
        <v>12.587060501804146</v>
      </c>
      <c r="BY90" s="287">
        <v>0</v>
      </c>
      <c r="BZ90" s="290">
        <v>0</v>
      </c>
      <c r="CA90" s="287">
        <v>953</v>
      </c>
      <c r="CB90" s="290">
        <v>121.16635008302374</v>
      </c>
      <c r="CC90" s="287">
        <v>445</v>
      </c>
      <c r="CD90" s="290">
        <v>56.578201245483278</v>
      </c>
      <c r="CE90" s="287">
        <v>126</v>
      </c>
      <c r="CF90" s="290">
        <v>16.019895184114368</v>
      </c>
      <c r="CG90" s="287">
        <v>1089</v>
      </c>
      <c r="CH90" s="290">
        <v>138.45766551984559</v>
      </c>
      <c r="CI90" s="287">
        <v>1859</v>
      </c>
      <c r="CJ90" s="290">
        <v>236.3570249783223</v>
      </c>
      <c r="CK90" s="287">
        <v>250</v>
      </c>
      <c r="CL90" s="290">
        <v>31.785506317687233</v>
      </c>
      <c r="CM90" s="287">
        <v>998</v>
      </c>
      <c r="CN90" s="294">
        <v>126.88774122020745</v>
      </c>
      <c r="CO90" s="287">
        <v>184</v>
      </c>
      <c r="CP90" s="290">
        <v>23.394132649817806</v>
      </c>
      <c r="CQ90" s="292">
        <v>5</v>
      </c>
      <c r="CR90" s="293">
        <v>0.63571012635374469</v>
      </c>
      <c r="CS90" s="287">
        <v>13</v>
      </c>
      <c r="CT90" s="290">
        <v>1.6528463285197363</v>
      </c>
      <c r="CU90" s="287">
        <v>65</v>
      </c>
      <c r="CV90" s="290">
        <v>8.2642316425986806</v>
      </c>
      <c r="CW90" s="287">
        <v>697</v>
      </c>
      <c r="CX90" s="290">
        <v>88.617991613712007</v>
      </c>
      <c r="CY90" s="287">
        <v>697</v>
      </c>
      <c r="CZ90" s="290">
        <v>88.617991613712007</v>
      </c>
      <c r="DA90" s="292">
        <v>0</v>
      </c>
      <c r="DB90" s="293">
        <v>0</v>
      </c>
      <c r="DC90" s="287">
        <v>18</v>
      </c>
      <c r="DD90" s="287">
        <v>152</v>
      </c>
      <c r="DE90" s="287">
        <v>480</v>
      </c>
      <c r="DF90" s="287">
        <v>27286</v>
      </c>
      <c r="DG90" s="287">
        <v>5488</v>
      </c>
      <c r="DH90" s="287">
        <v>512</v>
      </c>
      <c r="DI90" s="287">
        <v>780</v>
      </c>
      <c r="DJ90" s="287">
        <v>0</v>
      </c>
      <c r="DK90" s="287">
        <v>50</v>
      </c>
      <c r="DL90" s="287">
        <v>72</v>
      </c>
      <c r="DM90" s="287">
        <v>0</v>
      </c>
      <c r="DN90" s="287">
        <v>2422</v>
      </c>
      <c r="DO90" s="287">
        <v>313</v>
      </c>
      <c r="DP90" s="287">
        <v>80</v>
      </c>
      <c r="DQ90" s="287">
        <v>3</v>
      </c>
      <c r="DR90" s="287">
        <v>0</v>
      </c>
      <c r="DS90" s="287">
        <v>0</v>
      </c>
      <c r="DT90" s="287">
        <v>1032</v>
      </c>
      <c r="DU90" s="287">
        <v>85978</v>
      </c>
      <c r="DV90" s="287">
        <v>8671</v>
      </c>
      <c r="DW90" s="287">
        <v>14715</v>
      </c>
      <c r="DX90" s="287">
        <v>899</v>
      </c>
      <c r="DY90" s="287">
        <v>838</v>
      </c>
      <c r="DZ90" s="287">
        <v>11192</v>
      </c>
      <c r="EA90" s="287">
        <v>35561</v>
      </c>
      <c r="EB90" s="290">
        <v>17.766654481032599</v>
      </c>
      <c r="EC90" s="287">
        <v>665</v>
      </c>
      <c r="ED90" s="287">
        <v>11867</v>
      </c>
      <c r="EE90" s="287">
        <v>2005</v>
      </c>
      <c r="EF90" s="290">
        <v>16.895592820426391</v>
      </c>
      <c r="EG90" s="287">
        <v>344</v>
      </c>
      <c r="EH90" s="287">
        <v>278</v>
      </c>
      <c r="EI90" s="287">
        <v>95</v>
      </c>
      <c r="EJ90" s="287">
        <v>10</v>
      </c>
      <c r="EK90" s="287">
        <v>631</v>
      </c>
      <c r="EL90" s="287">
        <v>8</v>
      </c>
      <c r="EM90" s="287">
        <v>18</v>
      </c>
      <c r="EN90" s="287">
        <v>50</v>
      </c>
      <c r="EO90" s="287">
        <v>70</v>
      </c>
      <c r="EP90" s="287">
        <v>55</v>
      </c>
      <c r="EQ90" s="287">
        <v>63</v>
      </c>
      <c r="ER90" s="287">
        <v>0</v>
      </c>
      <c r="ES90" s="287">
        <v>1</v>
      </c>
      <c r="ET90" s="287">
        <v>21</v>
      </c>
      <c r="EU90" s="287">
        <v>0</v>
      </c>
      <c r="EV90" s="287">
        <v>5777</v>
      </c>
      <c r="EW90" s="287">
        <v>0</v>
      </c>
      <c r="EX90" s="287">
        <v>20</v>
      </c>
      <c r="EY90" s="287">
        <v>0</v>
      </c>
      <c r="EZ90" s="287">
        <v>0</v>
      </c>
      <c r="FA90" s="287">
        <v>24</v>
      </c>
      <c r="FB90" s="287">
        <v>5</v>
      </c>
      <c r="FC90" s="287">
        <v>52</v>
      </c>
      <c r="FD90" s="287">
        <v>28</v>
      </c>
      <c r="FE90" s="287">
        <v>6</v>
      </c>
      <c r="FF90" s="287">
        <v>23</v>
      </c>
      <c r="FG90" s="287">
        <v>404</v>
      </c>
      <c r="FH90" s="287">
        <v>1111</v>
      </c>
      <c r="FI90" s="287">
        <v>498</v>
      </c>
      <c r="FJ90" s="287">
        <v>8967</v>
      </c>
      <c r="FK90" s="291">
        <v>14</v>
      </c>
      <c r="FL90" s="290">
        <v>1.7799883537904853</v>
      </c>
      <c r="FM90" s="291">
        <v>7</v>
      </c>
      <c r="FN90" s="290">
        <v>0.88999417689524263</v>
      </c>
      <c r="FO90" s="291">
        <v>6</v>
      </c>
      <c r="FP90" s="290">
        <v>0.76285215162449371</v>
      </c>
      <c r="FQ90" s="283">
        <v>2</v>
      </c>
      <c r="FR90" s="294">
        <v>0.25428405054149789</v>
      </c>
      <c r="FS90" s="283">
        <v>0</v>
      </c>
      <c r="FT90" s="294">
        <v>0</v>
      </c>
      <c r="FU90" s="291">
        <v>42</v>
      </c>
      <c r="FV90" s="290">
        <v>5.3399650613714558</v>
      </c>
      <c r="FW90" s="295">
        <v>1</v>
      </c>
      <c r="FX90" s="295">
        <v>0</v>
      </c>
      <c r="FY90" s="295">
        <v>1</v>
      </c>
      <c r="FZ90" s="295">
        <v>0</v>
      </c>
      <c r="GA90" s="295">
        <v>0</v>
      </c>
      <c r="GB90" s="287">
        <v>17177</v>
      </c>
      <c r="GC90" s="287">
        <v>0</v>
      </c>
      <c r="GD90" s="287">
        <v>519</v>
      </c>
      <c r="GE90" s="287">
        <v>0</v>
      </c>
      <c r="GF90" s="287">
        <v>2</v>
      </c>
      <c r="GG90" s="290">
        <v>457.54</v>
      </c>
      <c r="GH90" s="290">
        <v>1471.81</v>
      </c>
      <c r="GI90" s="290">
        <v>97.7</v>
      </c>
      <c r="GJ90" s="290">
        <v>17</v>
      </c>
      <c r="GK90" s="290">
        <v>3</v>
      </c>
      <c r="GL90" s="290">
        <v>6</v>
      </c>
      <c r="GM90" s="290">
        <v>14</v>
      </c>
      <c r="GN90" s="290">
        <v>11</v>
      </c>
      <c r="GO90" s="290">
        <v>4</v>
      </c>
      <c r="GP90" s="290">
        <v>22</v>
      </c>
      <c r="GQ90" s="290">
        <v>3</v>
      </c>
      <c r="GR90" s="290">
        <v>1</v>
      </c>
      <c r="GS90" s="290">
        <v>0</v>
      </c>
      <c r="GT90" s="290">
        <v>25</v>
      </c>
      <c r="GU90" s="290">
        <v>2</v>
      </c>
      <c r="GV90" s="290">
        <v>2</v>
      </c>
      <c r="GW90" s="290">
        <v>1</v>
      </c>
      <c r="GX90" s="290">
        <v>0</v>
      </c>
      <c r="GY90" s="290">
        <v>4</v>
      </c>
      <c r="GZ90" s="290">
        <v>4.67</v>
      </c>
      <c r="HA90" s="290">
        <v>0</v>
      </c>
      <c r="HB90" s="290">
        <v>3</v>
      </c>
      <c r="HC90" s="290">
        <v>0</v>
      </c>
      <c r="HD90" s="290">
        <v>0</v>
      </c>
      <c r="HE90" s="290">
        <v>4</v>
      </c>
      <c r="HF90" s="290">
        <v>2</v>
      </c>
      <c r="HG90" s="290">
        <v>7</v>
      </c>
      <c r="HH90" s="290">
        <v>42</v>
      </c>
      <c r="HI90" s="290">
        <v>6.8</v>
      </c>
      <c r="HJ90" s="134">
        <v>0.76285215162449371</v>
      </c>
      <c r="HK90" s="134">
        <v>5.9756751877252006</v>
      </c>
      <c r="HL90" s="134">
        <v>26.984623443463757</v>
      </c>
      <c r="HM90" s="146">
        <v>106.492608703671</v>
      </c>
      <c r="HN90" s="146">
        <v>115.656662519812</v>
      </c>
      <c r="HO90" s="368">
        <v>4.9554013875123898E-2</v>
      </c>
      <c r="HP90" s="368">
        <v>2.8850513126983501E-2</v>
      </c>
      <c r="HQ90" s="368">
        <v>1.3592233009708701</v>
      </c>
      <c r="HR90" s="368">
        <v>1.1437908496732001</v>
      </c>
      <c r="HS90" s="134">
        <v>70.485436893203897</v>
      </c>
      <c r="HT90" s="134">
        <v>77.450980392156893</v>
      </c>
      <c r="HU90" s="134">
        <v>3.64575959224126</v>
      </c>
      <c r="HV90" s="134">
        <v>2.5223591476734102</v>
      </c>
      <c r="HW90" s="134">
        <v>4.02632575540229</v>
      </c>
      <c r="HX90" s="134">
        <v>8.1962938939549996</v>
      </c>
      <c r="HY90" s="146">
        <v>115.5027366064447</v>
      </c>
      <c r="HZ90" s="146">
        <v>109.75423725579699</v>
      </c>
      <c r="IA90" s="386">
        <v>65</v>
      </c>
      <c r="IB90" s="386">
        <v>54</v>
      </c>
      <c r="IC90" s="369">
        <v>0.37223685717558125</v>
      </c>
      <c r="ID90" s="369">
        <v>0.18431921357135544</v>
      </c>
      <c r="IE90" s="369">
        <v>3.6785512167515564</v>
      </c>
      <c r="IF90" s="369">
        <v>2.7452974072191152</v>
      </c>
      <c r="IG90" s="146">
        <v>48.953027730616867</v>
      </c>
      <c r="IH90" s="146">
        <v>54.041687849517025</v>
      </c>
      <c r="II90" s="146">
        <v>10.119115794296187</v>
      </c>
      <c r="IJ90" s="146">
        <v>6.7139980202751133</v>
      </c>
      <c r="IK90" s="146">
        <v>4.71602841437244</v>
      </c>
      <c r="IL90" s="146">
        <v>10.422628359215027</v>
      </c>
      <c r="IM90" s="148">
        <v>113.07244274248633</v>
      </c>
      <c r="IN90" s="137">
        <v>114.34421990379575</v>
      </c>
      <c r="IO90" s="369">
        <v>0.293362669600293</v>
      </c>
      <c r="IP90" s="369">
        <v>9.5124851367419702E-2</v>
      </c>
      <c r="IQ90" s="369">
        <v>1.4311270125223601</v>
      </c>
      <c r="IR90" s="369">
        <v>0.76335877862595403</v>
      </c>
      <c r="IS90" s="146">
        <v>74.5974955277281</v>
      </c>
      <c r="IT90" s="146">
        <v>86.450381679389295</v>
      </c>
      <c r="IU90" s="146">
        <v>20.498716538320501</v>
      </c>
      <c r="IV90" s="146">
        <v>12.461355529132</v>
      </c>
      <c r="IW90" s="146">
        <v>3.20689278225526</v>
      </c>
      <c r="IX90" s="146">
        <v>5.2531259530344601</v>
      </c>
      <c r="IY90" s="341">
        <v>57</v>
      </c>
      <c r="IZ90" s="369">
        <v>0.38825693072679002</v>
      </c>
      <c r="JA90" s="369">
        <v>5.0487156775907902</v>
      </c>
      <c r="JB90" s="369">
        <v>87.245349867139097</v>
      </c>
      <c r="JC90" s="369">
        <v>7.6902118384306197</v>
      </c>
      <c r="JD90" s="146">
        <v>9.3555648822923398</v>
      </c>
    </row>
    <row r="91" spans="1:264" ht="18" customHeight="1">
      <c r="A91" s="280"/>
      <c r="B91" s="281" t="s">
        <v>87</v>
      </c>
      <c r="C91" s="281" t="s">
        <v>87</v>
      </c>
      <c r="D91" s="282" t="s">
        <v>1828</v>
      </c>
      <c r="E91" s="283" t="s">
        <v>1328</v>
      </c>
      <c r="F91" s="282" t="s">
        <v>98</v>
      </c>
      <c r="G91" s="283" t="s">
        <v>10</v>
      </c>
      <c r="H91" s="284" t="s">
        <v>87</v>
      </c>
      <c r="I91" s="284" t="s">
        <v>87</v>
      </c>
      <c r="J91" s="284" t="s">
        <v>87</v>
      </c>
      <c r="K91" s="284" t="s">
        <v>87</v>
      </c>
      <c r="L91" s="284" t="s">
        <v>87</v>
      </c>
      <c r="M91" s="285">
        <v>709451</v>
      </c>
      <c r="N91" s="284" t="s">
        <v>87</v>
      </c>
      <c r="O91" s="284" t="s">
        <v>87</v>
      </c>
      <c r="P91" s="284" t="s">
        <v>87</v>
      </c>
      <c r="Q91" s="284" t="s">
        <v>87</v>
      </c>
      <c r="R91" s="286">
        <v>97.710693002490373</v>
      </c>
      <c r="S91" s="286">
        <v>100.34849162647501</v>
      </c>
      <c r="T91" s="298" t="s">
        <v>88</v>
      </c>
      <c r="U91" s="287">
        <v>11.126895413456623</v>
      </c>
      <c r="V91" s="286">
        <v>14.399728307013076</v>
      </c>
      <c r="W91" s="286">
        <v>5.2300899983019189</v>
      </c>
      <c r="X91" s="286">
        <v>19.629818305314995</v>
      </c>
      <c r="Y91" s="284" t="s">
        <v>87</v>
      </c>
      <c r="Z91" s="284" t="s">
        <v>87</v>
      </c>
      <c r="AA91" s="284" t="s">
        <v>87</v>
      </c>
      <c r="AB91" s="284" t="s">
        <v>87</v>
      </c>
      <c r="AC91" s="284" t="s">
        <v>87</v>
      </c>
      <c r="AD91" s="284" t="s">
        <v>87</v>
      </c>
      <c r="AE91" s="284" t="s">
        <v>87</v>
      </c>
      <c r="AF91" s="284" t="s">
        <v>87</v>
      </c>
      <c r="AG91" s="284" t="s">
        <v>87</v>
      </c>
      <c r="AH91" s="284" t="s">
        <v>87</v>
      </c>
      <c r="AI91" s="284" t="s">
        <v>87</v>
      </c>
      <c r="AJ91" s="284" t="s">
        <v>87</v>
      </c>
      <c r="AK91" s="284" t="s">
        <v>87</v>
      </c>
      <c r="AL91" s="284" t="s">
        <v>87</v>
      </c>
      <c r="AM91" s="284" t="s">
        <v>87</v>
      </c>
      <c r="AN91" s="284" t="s">
        <v>87</v>
      </c>
      <c r="AO91" s="284" t="s">
        <v>87</v>
      </c>
      <c r="AP91" s="284" t="s">
        <v>87</v>
      </c>
      <c r="AQ91" s="284" t="s">
        <v>87</v>
      </c>
      <c r="AR91" s="284" t="s">
        <v>87</v>
      </c>
      <c r="AS91" s="284" t="s">
        <v>87</v>
      </c>
      <c r="AT91" s="284" t="s">
        <v>87</v>
      </c>
      <c r="AU91" s="284" t="s">
        <v>87</v>
      </c>
      <c r="AV91" s="284" t="s">
        <v>87</v>
      </c>
      <c r="AW91" s="288" t="s">
        <v>87</v>
      </c>
      <c r="AX91" s="288" t="s">
        <v>87</v>
      </c>
      <c r="AY91" s="288" t="s">
        <v>87</v>
      </c>
      <c r="AZ91" s="288" t="s">
        <v>87</v>
      </c>
      <c r="BA91" s="288" t="s">
        <v>87</v>
      </c>
      <c r="BB91" s="287">
        <v>91</v>
      </c>
      <c r="BC91" s="287">
        <v>149</v>
      </c>
      <c r="BD91" s="289" t="s">
        <v>88</v>
      </c>
      <c r="BE91" s="289" t="s">
        <v>88</v>
      </c>
      <c r="BF91" s="289" t="s">
        <v>88</v>
      </c>
      <c r="BG91" s="287">
        <v>45</v>
      </c>
      <c r="BH91" s="286">
        <v>6.3429327747793716</v>
      </c>
      <c r="BI91" s="287">
        <v>441</v>
      </c>
      <c r="BJ91" s="286">
        <v>62.16074119283784</v>
      </c>
      <c r="BK91" s="287">
        <v>0</v>
      </c>
      <c r="BL91" s="286">
        <v>0</v>
      </c>
      <c r="BM91" s="287">
        <v>14</v>
      </c>
      <c r="BN91" s="290">
        <v>1.9733568632646932</v>
      </c>
      <c r="BO91" s="291">
        <v>157</v>
      </c>
      <c r="BP91" s="290">
        <v>22.129787680896921</v>
      </c>
      <c r="BQ91" s="287">
        <v>0</v>
      </c>
      <c r="BR91" s="290">
        <v>0</v>
      </c>
      <c r="BS91" s="287">
        <v>46</v>
      </c>
      <c r="BT91" s="290">
        <v>6.4838868364411359</v>
      </c>
      <c r="BU91" s="287">
        <v>0</v>
      </c>
      <c r="BV91" s="290">
        <v>0</v>
      </c>
      <c r="BW91" s="287">
        <v>99</v>
      </c>
      <c r="BX91" s="290">
        <v>13.954452104514617</v>
      </c>
      <c r="BY91" s="292">
        <v>0</v>
      </c>
      <c r="BZ91" s="293">
        <v>0</v>
      </c>
      <c r="CA91" s="287">
        <v>883</v>
      </c>
      <c r="CB91" s="290">
        <v>124.46243644733744</v>
      </c>
      <c r="CC91" s="287">
        <v>16</v>
      </c>
      <c r="CD91" s="290">
        <v>2.2552649865882213</v>
      </c>
      <c r="CE91" s="287">
        <v>45</v>
      </c>
      <c r="CF91" s="290">
        <v>6.3429327747793716</v>
      </c>
      <c r="CG91" s="287">
        <v>1665</v>
      </c>
      <c r="CH91" s="290">
        <v>234.68851266683677</v>
      </c>
      <c r="CI91" s="287">
        <v>1635</v>
      </c>
      <c r="CJ91" s="290">
        <v>230.45989081698386</v>
      </c>
      <c r="CK91" s="287">
        <v>427</v>
      </c>
      <c r="CL91" s="290">
        <v>60.187384329573149</v>
      </c>
      <c r="CM91" s="287">
        <v>222</v>
      </c>
      <c r="CN91" s="294">
        <v>31.291801688911569</v>
      </c>
      <c r="CO91" s="287">
        <v>85</v>
      </c>
      <c r="CP91" s="290">
        <v>11.981095241249925</v>
      </c>
      <c r="CQ91" s="292">
        <v>4</v>
      </c>
      <c r="CR91" s="293">
        <v>0.56381624664705532</v>
      </c>
      <c r="CS91" s="287">
        <v>7</v>
      </c>
      <c r="CT91" s="290">
        <v>0.98667843163234659</v>
      </c>
      <c r="CU91" s="287">
        <v>31</v>
      </c>
      <c r="CV91" s="290">
        <v>4.3695759115146782</v>
      </c>
      <c r="CW91" s="287">
        <v>689</v>
      </c>
      <c r="CX91" s="290">
        <v>97.117348484955258</v>
      </c>
      <c r="CY91" s="287">
        <v>689</v>
      </c>
      <c r="CZ91" s="290">
        <v>97.117348484955258</v>
      </c>
      <c r="DA91" s="292">
        <v>0</v>
      </c>
      <c r="DB91" s="293">
        <v>0</v>
      </c>
      <c r="DC91" s="287">
        <v>0</v>
      </c>
      <c r="DD91" s="287">
        <v>0</v>
      </c>
      <c r="DE91" s="287">
        <v>1303</v>
      </c>
      <c r="DF91" s="287">
        <v>8912</v>
      </c>
      <c r="DG91" s="287">
        <v>0</v>
      </c>
      <c r="DH91" s="287">
        <v>129</v>
      </c>
      <c r="DI91" s="287">
        <v>0</v>
      </c>
      <c r="DJ91" s="287">
        <v>5</v>
      </c>
      <c r="DK91" s="287">
        <v>0</v>
      </c>
      <c r="DL91" s="287">
        <v>586</v>
      </c>
      <c r="DM91" s="287">
        <v>0</v>
      </c>
      <c r="DN91" s="287">
        <v>1557</v>
      </c>
      <c r="DO91" s="287">
        <v>0</v>
      </c>
      <c r="DP91" s="287">
        <v>31</v>
      </c>
      <c r="DQ91" s="287">
        <v>0</v>
      </c>
      <c r="DR91" s="287">
        <v>0</v>
      </c>
      <c r="DS91" s="287">
        <v>32</v>
      </c>
      <c r="DT91" s="287">
        <v>643</v>
      </c>
      <c r="DU91" s="287">
        <v>27835</v>
      </c>
      <c r="DV91" s="287">
        <v>2739</v>
      </c>
      <c r="DW91" s="287">
        <v>4312</v>
      </c>
      <c r="DX91" s="287">
        <v>470</v>
      </c>
      <c r="DY91" s="287">
        <v>315</v>
      </c>
      <c r="DZ91" s="287">
        <v>6765</v>
      </c>
      <c r="EA91" s="287">
        <v>11735</v>
      </c>
      <c r="EB91" s="290">
        <v>17.8781423093311</v>
      </c>
      <c r="EC91" s="287">
        <v>93</v>
      </c>
      <c r="ED91" s="287">
        <v>3937</v>
      </c>
      <c r="EE91" s="287">
        <v>710</v>
      </c>
      <c r="EF91" s="290">
        <v>18.034036068072137</v>
      </c>
      <c r="EG91" s="287">
        <v>90</v>
      </c>
      <c r="EH91" s="287">
        <v>62</v>
      </c>
      <c r="EI91" s="287">
        <v>48</v>
      </c>
      <c r="EJ91" s="287">
        <v>8</v>
      </c>
      <c r="EK91" s="287">
        <v>238</v>
      </c>
      <c r="EL91" s="287">
        <v>0</v>
      </c>
      <c r="EM91" s="287">
        <v>13</v>
      </c>
      <c r="EN91" s="287">
        <v>8</v>
      </c>
      <c r="EO91" s="287">
        <v>24</v>
      </c>
      <c r="EP91" s="287">
        <v>22</v>
      </c>
      <c r="EQ91" s="287">
        <v>38</v>
      </c>
      <c r="ER91" s="287">
        <v>0</v>
      </c>
      <c r="ES91" s="287">
        <v>0</v>
      </c>
      <c r="ET91" s="287">
        <v>17</v>
      </c>
      <c r="EU91" s="287">
        <v>0</v>
      </c>
      <c r="EV91" s="287">
        <v>3509</v>
      </c>
      <c r="EW91" s="287">
        <v>0</v>
      </c>
      <c r="EX91" s="287">
        <v>0</v>
      </c>
      <c r="EY91" s="287">
        <v>1258</v>
      </c>
      <c r="EZ91" s="287">
        <v>36</v>
      </c>
      <c r="FA91" s="287">
        <v>6</v>
      </c>
      <c r="FB91" s="287">
        <v>0</v>
      </c>
      <c r="FC91" s="287">
        <v>0</v>
      </c>
      <c r="FD91" s="287">
        <v>22</v>
      </c>
      <c r="FE91" s="287">
        <v>1</v>
      </c>
      <c r="FF91" s="287">
        <v>45</v>
      </c>
      <c r="FG91" s="287">
        <v>95</v>
      </c>
      <c r="FH91" s="287">
        <v>258</v>
      </c>
      <c r="FI91" s="287">
        <v>134</v>
      </c>
      <c r="FJ91" s="287">
        <v>2560</v>
      </c>
      <c r="FK91" s="291">
        <v>7</v>
      </c>
      <c r="FL91" s="290">
        <v>0.98667843163234659</v>
      </c>
      <c r="FM91" s="291">
        <v>2</v>
      </c>
      <c r="FN91" s="290">
        <v>0.28190812332352766</v>
      </c>
      <c r="FO91" s="297">
        <v>0</v>
      </c>
      <c r="FP91" s="293">
        <v>0</v>
      </c>
      <c r="FQ91" s="283">
        <v>1</v>
      </c>
      <c r="FR91" s="294">
        <v>0.14095406166176383</v>
      </c>
      <c r="FS91" s="283">
        <v>0</v>
      </c>
      <c r="FT91" s="294">
        <v>0</v>
      </c>
      <c r="FU91" s="291">
        <v>21</v>
      </c>
      <c r="FV91" s="290">
        <v>2.9600352948970401</v>
      </c>
      <c r="FW91" s="295">
        <v>2</v>
      </c>
      <c r="FX91" s="295">
        <v>0</v>
      </c>
      <c r="FY91" s="295">
        <v>2</v>
      </c>
      <c r="FZ91" s="295">
        <v>0</v>
      </c>
      <c r="GA91" s="295">
        <v>0</v>
      </c>
      <c r="GB91" s="287">
        <v>4901</v>
      </c>
      <c r="GC91" s="287">
        <v>3705</v>
      </c>
      <c r="GD91" s="287">
        <v>6363</v>
      </c>
      <c r="GE91" s="287">
        <v>0</v>
      </c>
      <c r="GF91" s="287">
        <v>2</v>
      </c>
      <c r="GG91" s="290">
        <v>132.97999999999999</v>
      </c>
      <c r="GH91" s="290">
        <v>437.6</v>
      </c>
      <c r="GI91" s="290">
        <v>28</v>
      </c>
      <c r="GJ91" s="290">
        <v>13</v>
      </c>
      <c r="GK91" s="290">
        <v>2</v>
      </c>
      <c r="GL91" s="290">
        <v>0</v>
      </c>
      <c r="GM91" s="290">
        <v>2</v>
      </c>
      <c r="GN91" s="290">
        <v>1</v>
      </c>
      <c r="GO91" s="290">
        <v>2</v>
      </c>
      <c r="GP91" s="290">
        <v>4</v>
      </c>
      <c r="GQ91" s="290">
        <v>0</v>
      </c>
      <c r="GR91" s="290">
        <v>0</v>
      </c>
      <c r="GS91" s="290">
        <v>1</v>
      </c>
      <c r="GT91" s="290">
        <v>10</v>
      </c>
      <c r="GU91" s="290">
        <v>1</v>
      </c>
      <c r="GV91" s="290">
        <v>2</v>
      </c>
      <c r="GW91" s="290">
        <v>1</v>
      </c>
      <c r="GX91" s="290">
        <v>2</v>
      </c>
      <c r="GY91" s="290">
        <v>0</v>
      </c>
      <c r="GZ91" s="290">
        <v>1</v>
      </c>
      <c r="HA91" s="290">
        <v>0</v>
      </c>
      <c r="HB91" s="290">
        <v>1</v>
      </c>
      <c r="HC91" s="290">
        <v>1</v>
      </c>
      <c r="HD91" s="290">
        <v>1</v>
      </c>
      <c r="HE91" s="290">
        <v>1</v>
      </c>
      <c r="HF91" s="290">
        <v>2</v>
      </c>
      <c r="HG91" s="290">
        <v>1</v>
      </c>
      <c r="HH91" s="290">
        <v>7.83</v>
      </c>
      <c r="HI91" s="290">
        <v>1</v>
      </c>
      <c r="HJ91" s="134">
        <v>0.98667843163234659</v>
      </c>
      <c r="HK91" s="134">
        <v>4.2286218498529147</v>
      </c>
      <c r="HL91" s="134">
        <v>25.364683396034398</v>
      </c>
      <c r="HM91" s="146">
        <v>97.217890611744906</v>
      </c>
      <c r="HN91" s="146">
        <v>99.465760693649798</v>
      </c>
      <c r="HO91" s="368">
        <v>4.39191886928052E-2</v>
      </c>
      <c r="HP91" s="368">
        <v>3.3058691892991598E-2</v>
      </c>
      <c r="HQ91" s="368">
        <v>2.0109689213894</v>
      </c>
      <c r="HR91" s="368">
        <v>2.2184300341296899</v>
      </c>
      <c r="HS91" s="134">
        <v>79.159049360146298</v>
      </c>
      <c r="HT91" s="134">
        <v>83.447098976109203</v>
      </c>
      <c r="HU91" s="134">
        <v>2.18398147408768</v>
      </c>
      <c r="HV91" s="134">
        <v>1.4901841114840799</v>
      </c>
      <c r="HW91" s="134">
        <v>6.3149101863362196</v>
      </c>
      <c r="HX91" s="134">
        <v>11.8162942108042</v>
      </c>
      <c r="HY91" s="146">
        <v>96.074404337836157</v>
      </c>
      <c r="HZ91" s="146">
        <v>92.135467851710601</v>
      </c>
      <c r="IA91" s="386">
        <v>66</v>
      </c>
      <c r="IB91" s="386">
        <v>57</v>
      </c>
      <c r="IC91" s="369">
        <v>0.28812153490199505</v>
      </c>
      <c r="ID91" s="369">
        <v>0.15386276521081899</v>
      </c>
      <c r="IE91" s="369">
        <v>2.4043715846994536</v>
      </c>
      <c r="IF91" s="369">
        <v>1.9750519750519753</v>
      </c>
      <c r="IG91" s="146">
        <v>55.300546448087431</v>
      </c>
      <c r="IH91" s="146">
        <v>58.281358281358287</v>
      </c>
      <c r="II91" s="146">
        <v>11.983236565242066</v>
      </c>
      <c r="IJ91" s="146">
        <v>7.7903147438319928</v>
      </c>
      <c r="IK91" s="146">
        <v>6.2261160112341081</v>
      </c>
      <c r="IL91" s="146">
        <v>11.997184585606194</v>
      </c>
      <c r="IM91" s="148">
        <v>105.27046934817746</v>
      </c>
      <c r="IN91" s="137">
        <v>106.50743308125436</v>
      </c>
      <c r="IO91" s="369">
        <v>0.16486104569006099</v>
      </c>
      <c r="IP91" s="369">
        <v>5.1564111378480597E-2</v>
      </c>
      <c r="IQ91" s="369">
        <v>2.5089605734767</v>
      </c>
      <c r="IR91" s="369">
        <v>0.81190798376184004</v>
      </c>
      <c r="IS91" s="146">
        <v>83.870967741935502</v>
      </c>
      <c r="IT91" s="146">
        <v>82.138024357239502</v>
      </c>
      <c r="IU91" s="146">
        <v>6.5708902496467303</v>
      </c>
      <c r="IV91" s="146">
        <v>6.3509797181161902</v>
      </c>
      <c r="IW91" s="146">
        <v>6.1962569549823003</v>
      </c>
      <c r="IX91" s="146">
        <v>8.3072308827264294</v>
      </c>
      <c r="IY91" s="341">
        <v>66</v>
      </c>
      <c r="IZ91" s="369">
        <v>0.35894925762767199</v>
      </c>
      <c r="JA91" s="369">
        <v>6.0606060606060597</v>
      </c>
      <c r="JB91" s="369">
        <v>76.859504132231393</v>
      </c>
      <c r="JC91" s="369">
        <v>5.9226627508565803</v>
      </c>
      <c r="JD91" s="146">
        <v>10.461376033784999</v>
      </c>
    </row>
    <row r="92" spans="1:264" ht="18" customHeight="1">
      <c r="A92" s="280"/>
      <c r="B92" s="281" t="s">
        <v>87</v>
      </c>
      <c r="C92" s="281" t="s">
        <v>87</v>
      </c>
      <c r="D92" s="282" t="s">
        <v>1829</v>
      </c>
      <c r="E92" s="283" t="s">
        <v>1329</v>
      </c>
      <c r="F92" s="282" t="s">
        <v>98</v>
      </c>
      <c r="G92" s="283" t="s">
        <v>10</v>
      </c>
      <c r="H92" s="284" t="s">
        <v>87</v>
      </c>
      <c r="I92" s="284" t="s">
        <v>87</v>
      </c>
      <c r="J92" s="284" t="s">
        <v>87</v>
      </c>
      <c r="K92" s="284" t="s">
        <v>87</v>
      </c>
      <c r="L92" s="284" t="s">
        <v>87</v>
      </c>
      <c r="M92" s="285">
        <v>1140278</v>
      </c>
      <c r="N92" s="284" t="s">
        <v>87</v>
      </c>
      <c r="O92" s="284" t="s">
        <v>87</v>
      </c>
      <c r="P92" s="284" t="s">
        <v>87</v>
      </c>
      <c r="Q92" s="284" t="s">
        <v>87</v>
      </c>
      <c r="R92" s="286">
        <v>101.98325093278314</v>
      </c>
      <c r="S92" s="286">
        <v>102.94230658012948</v>
      </c>
      <c r="T92" s="292">
        <v>178.05517449655235</v>
      </c>
      <c r="U92" s="287">
        <v>157.05860102548286</v>
      </c>
      <c r="V92" s="286">
        <v>15.132743362831857</v>
      </c>
      <c r="W92" s="286">
        <v>5.5358898721730583</v>
      </c>
      <c r="X92" s="286">
        <v>20.668633235004915</v>
      </c>
      <c r="Y92" s="284" t="s">
        <v>87</v>
      </c>
      <c r="Z92" s="284" t="s">
        <v>87</v>
      </c>
      <c r="AA92" s="284" t="s">
        <v>87</v>
      </c>
      <c r="AB92" s="284" t="s">
        <v>87</v>
      </c>
      <c r="AC92" s="284" t="s">
        <v>87</v>
      </c>
      <c r="AD92" s="284" t="s">
        <v>87</v>
      </c>
      <c r="AE92" s="284" t="s">
        <v>87</v>
      </c>
      <c r="AF92" s="284" t="s">
        <v>87</v>
      </c>
      <c r="AG92" s="284" t="s">
        <v>87</v>
      </c>
      <c r="AH92" s="284" t="s">
        <v>87</v>
      </c>
      <c r="AI92" s="284" t="s">
        <v>87</v>
      </c>
      <c r="AJ92" s="284" t="s">
        <v>87</v>
      </c>
      <c r="AK92" s="284" t="s">
        <v>87</v>
      </c>
      <c r="AL92" s="284" t="s">
        <v>87</v>
      </c>
      <c r="AM92" s="284" t="s">
        <v>87</v>
      </c>
      <c r="AN92" s="284" t="s">
        <v>87</v>
      </c>
      <c r="AO92" s="284" t="s">
        <v>87</v>
      </c>
      <c r="AP92" s="284" t="s">
        <v>87</v>
      </c>
      <c r="AQ92" s="284" t="s">
        <v>87</v>
      </c>
      <c r="AR92" s="284" t="s">
        <v>87</v>
      </c>
      <c r="AS92" s="284" t="s">
        <v>87</v>
      </c>
      <c r="AT92" s="284" t="s">
        <v>87</v>
      </c>
      <c r="AU92" s="284" t="s">
        <v>87</v>
      </c>
      <c r="AV92" s="284" t="s">
        <v>87</v>
      </c>
      <c r="AW92" s="288" t="s">
        <v>87</v>
      </c>
      <c r="AX92" s="288" t="s">
        <v>87</v>
      </c>
      <c r="AY92" s="288" t="s">
        <v>87</v>
      </c>
      <c r="AZ92" s="288" t="s">
        <v>87</v>
      </c>
      <c r="BA92" s="288" t="s">
        <v>87</v>
      </c>
      <c r="BB92" s="287">
        <v>248</v>
      </c>
      <c r="BC92" s="287">
        <v>242</v>
      </c>
      <c r="BD92" s="289" t="s">
        <v>88</v>
      </c>
      <c r="BE92" s="289" t="s">
        <v>88</v>
      </c>
      <c r="BF92" s="289" t="s">
        <v>88</v>
      </c>
      <c r="BG92" s="287">
        <v>202</v>
      </c>
      <c r="BH92" s="286">
        <v>17.714978277227132</v>
      </c>
      <c r="BI92" s="287">
        <v>1272</v>
      </c>
      <c r="BJ92" s="286">
        <v>111.55174439917283</v>
      </c>
      <c r="BK92" s="287">
        <v>32</v>
      </c>
      <c r="BL92" s="286">
        <v>2.806333192432021</v>
      </c>
      <c r="BM92" s="287">
        <v>16</v>
      </c>
      <c r="BN92" s="290">
        <v>1.4031665962160105</v>
      </c>
      <c r="BO92" s="291">
        <v>419</v>
      </c>
      <c r="BP92" s="290">
        <v>36.745425238406774</v>
      </c>
      <c r="BQ92" s="287">
        <v>0</v>
      </c>
      <c r="BR92" s="290">
        <v>0</v>
      </c>
      <c r="BS92" s="287">
        <v>11</v>
      </c>
      <c r="BT92" s="290">
        <v>0.9646770348985072</v>
      </c>
      <c r="BU92" s="287">
        <v>0</v>
      </c>
      <c r="BV92" s="290">
        <v>0</v>
      </c>
      <c r="BW92" s="287">
        <v>45</v>
      </c>
      <c r="BX92" s="290">
        <v>3.9464060518575295</v>
      </c>
      <c r="BY92" s="292">
        <v>0</v>
      </c>
      <c r="BZ92" s="293">
        <v>0</v>
      </c>
      <c r="CA92" s="287">
        <v>1387</v>
      </c>
      <c r="CB92" s="290">
        <v>121.63700430947542</v>
      </c>
      <c r="CC92" s="287">
        <v>487</v>
      </c>
      <c r="CD92" s="290">
        <v>42.708883272324819</v>
      </c>
      <c r="CE92" s="287">
        <v>157</v>
      </c>
      <c r="CF92" s="290">
        <v>13.768572225369603</v>
      </c>
      <c r="CG92" s="287">
        <v>1447</v>
      </c>
      <c r="CH92" s="290">
        <v>126.89887904528544</v>
      </c>
      <c r="CI92" s="287">
        <v>3624</v>
      </c>
      <c r="CJ92" s="290">
        <v>317.81723404292637</v>
      </c>
      <c r="CK92" s="287">
        <v>1215</v>
      </c>
      <c r="CL92" s="290">
        <v>106.55296340015329</v>
      </c>
      <c r="CM92" s="287">
        <v>962</v>
      </c>
      <c r="CN92" s="294">
        <v>84.36539159748763</v>
      </c>
      <c r="CO92" s="287">
        <v>316</v>
      </c>
      <c r="CP92" s="290">
        <v>27.712540275266207</v>
      </c>
      <c r="CQ92" s="287">
        <v>14</v>
      </c>
      <c r="CR92" s="290">
        <v>1.2277707716890092</v>
      </c>
      <c r="CS92" s="287">
        <v>24</v>
      </c>
      <c r="CT92" s="290">
        <v>2.1047498943240157</v>
      </c>
      <c r="CU92" s="287">
        <v>98</v>
      </c>
      <c r="CV92" s="290">
        <v>8.5943954018230642</v>
      </c>
      <c r="CW92" s="287">
        <v>956</v>
      </c>
      <c r="CX92" s="290">
        <v>83.839204123906626</v>
      </c>
      <c r="CY92" s="287">
        <v>956</v>
      </c>
      <c r="CZ92" s="290">
        <v>83.839204123906626</v>
      </c>
      <c r="DA92" s="292">
        <v>0</v>
      </c>
      <c r="DB92" s="293">
        <v>0</v>
      </c>
      <c r="DC92" s="287">
        <v>0</v>
      </c>
      <c r="DD92" s="287">
        <v>0</v>
      </c>
      <c r="DE92" s="287">
        <v>945</v>
      </c>
      <c r="DF92" s="287">
        <v>14965</v>
      </c>
      <c r="DG92" s="287">
        <v>0</v>
      </c>
      <c r="DH92" s="287">
        <v>98</v>
      </c>
      <c r="DI92" s="287">
        <v>670</v>
      </c>
      <c r="DJ92" s="287">
        <v>2</v>
      </c>
      <c r="DK92" s="287">
        <v>169</v>
      </c>
      <c r="DL92" s="287">
        <v>19</v>
      </c>
      <c r="DM92" s="287">
        <v>0</v>
      </c>
      <c r="DN92" s="287">
        <v>923</v>
      </c>
      <c r="DO92" s="287">
        <v>132</v>
      </c>
      <c r="DP92" s="287">
        <v>94</v>
      </c>
      <c r="DQ92" s="287">
        <v>0</v>
      </c>
      <c r="DR92" s="287">
        <v>0</v>
      </c>
      <c r="DS92" s="287">
        <v>0</v>
      </c>
      <c r="DT92" s="287">
        <v>36216</v>
      </c>
      <c r="DU92" s="287">
        <v>0</v>
      </c>
      <c r="DV92" s="287">
        <v>7247</v>
      </c>
      <c r="DW92" s="287">
        <v>1988</v>
      </c>
      <c r="DX92" s="287">
        <v>722</v>
      </c>
      <c r="DY92" s="287">
        <v>324</v>
      </c>
      <c r="DZ92" s="287">
        <v>5176</v>
      </c>
      <c r="EA92" s="287">
        <v>26457</v>
      </c>
      <c r="EB92" s="290">
        <v>25.554673621347799</v>
      </c>
      <c r="EC92" s="287">
        <v>502</v>
      </c>
      <c r="ED92" s="287">
        <v>9742</v>
      </c>
      <c r="EE92" s="287">
        <v>2300</v>
      </c>
      <c r="EF92" s="290">
        <v>23.609115171422708</v>
      </c>
      <c r="EG92" s="287">
        <v>423</v>
      </c>
      <c r="EH92" s="287">
        <v>277</v>
      </c>
      <c r="EI92" s="287">
        <v>224</v>
      </c>
      <c r="EJ92" s="287">
        <v>44</v>
      </c>
      <c r="EK92" s="287">
        <v>598</v>
      </c>
      <c r="EL92" s="287">
        <v>6</v>
      </c>
      <c r="EM92" s="287">
        <v>55</v>
      </c>
      <c r="EN92" s="287">
        <v>30</v>
      </c>
      <c r="EO92" s="287">
        <v>56</v>
      </c>
      <c r="EP92" s="287">
        <v>231</v>
      </c>
      <c r="EQ92" s="287">
        <v>104</v>
      </c>
      <c r="ER92" s="287">
        <v>0</v>
      </c>
      <c r="ES92" s="287">
        <v>13</v>
      </c>
      <c r="ET92" s="287">
        <v>17</v>
      </c>
      <c r="EU92" s="287">
        <v>0</v>
      </c>
      <c r="EV92" s="287">
        <v>4293</v>
      </c>
      <c r="EW92" s="287">
        <v>0</v>
      </c>
      <c r="EX92" s="287">
        <v>9</v>
      </c>
      <c r="EY92" s="287">
        <v>0</v>
      </c>
      <c r="EZ92" s="287">
        <v>25</v>
      </c>
      <c r="FA92" s="287">
        <v>18</v>
      </c>
      <c r="FB92" s="287">
        <v>1</v>
      </c>
      <c r="FC92" s="287">
        <v>7</v>
      </c>
      <c r="FD92" s="287">
        <v>15</v>
      </c>
      <c r="FE92" s="287">
        <v>4</v>
      </c>
      <c r="FF92" s="287">
        <v>67</v>
      </c>
      <c r="FG92" s="287">
        <v>790</v>
      </c>
      <c r="FH92" s="287">
        <v>588</v>
      </c>
      <c r="FI92" s="287">
        <v>440</v>
      </c>
      <c r="FJ92" s="287">
        <v>4191</v>
      </c>
      <c r="FK92" s="291">
        <v>19</v>
      </c>
      <c r="FL92" s="290">
        <v>1.6662603330065124</v>
      </c>
      <c r="FM92" s="291">
        <v>16</v>
      </c>
      <c r="FN92" s="290">
        <v>1.4031665962160105</v>
      </c>
      <c r="FO92" s="297">
        <v>2</v>
      </c>
      <c r="FP92" s="293">
        <v>0.17539582452700131</v>
      </c>
      <c r="FQ92" s="283">
        <v>2</v>
      </c>
      <c r="FR92" s="294">
        <v>0.17539582452700131</v>
      </c>
      <c r="FS92" s="283">
        <v>0</v>
      </c>
      <c r="FT92" s="294">
        <v>0</v>
      </c>
      <c r="FU92" s="291">
        <v>44</v>
      </c>
      <c r="FV92" s="290">
        <v>3.8587081395940288</v>
      </c>
      <c r="FW92" s="295">
        <v>3</v>
      </c>
      <c r="FX92" s="295">
        <v>0</v>
      </c>
      <c r="FY92" s="295">
        <v>3</v>
      </c>
      <c r="FZ92" s="295">
        <v>0</v>
      </c>
      <c r="GA92" s="295">
        <v>0</v>
      </c>
      <c r="GB92" s="287">
        <v>12127</v>
      </c>
      <c r="GC92" s="287">
        <v>0</v>
      </c>
      <c r="GD92" s="287">
        <v>0</v>
      </c>
      <c r="GE92" s="287">
        <v>0</v>
      </c>
      <c r="GF92" s="287">
        <v>0</v>
      </c>
      <c r="GG92" s="290">
        <v>454.2</v>
      </c>
      <c r="GH92" s="290">
        <v>960.2</v>
      </c>
      <c r="GI92" s="290">
        <v>69</v>
      </c>
      <c r="GJ92" s="290">
        <v>13.4</v>
      </c>
      <c r="GK92" s="290">
        <v>3.05</v>
      </c>
      <c r="GL92" s="290">
        <v>10.35</v>
      </c>
      <c r="GM92" s="290">
        <v>11</v>
      </c>
      <c r="GN92" s="290">
        <v>6</v>
      </c>
      <c r="GO92" s="290">
        <v>4</v>
      </c>
      <c r="GP92" s="290">
        <v>12.6</v>
      </c>
      <c r="GQ92" s="290">
        <v>7.5</v>
      </c>
      <c r="GR92" s="290">
        <v>3</v>
      </c>
      <c r="GS92" s="290">
        <v>0.06</v>
      </c>
      <c r="GT92" s="290">
        <v>32.909999999999997</v>
      </c>
      <c r="GU92" s="290">
        <v>0</v>
      </c>
      <c r="GV92" s="290">
        <v>2</v>
      </c>
      <c r="GW92" s="290">
        <v>0</v>
      </c>
      <c r="GX92" s="290">
        <v>1</v>
      </c>
      <c r="GY92" s="290">
        <v>4</v>
      </c>
      <c r="GZ92" s="290">
        <v>3</v>
      </c>
      <c r="HA92" s="290">
        <v>0</v>
      </c>
      <c r="HB92" s="290">
        <v>0</v>
      </c>
      <c r="HC92" s="290">
        <v>0</v>
      </c>
      <c r="HD92" s="290">
        <v>0</v>
      </c>
      <c r="HE92" s="290">
        <v>3</v>
      </c>
      <c r="HF92" s="290">
        <v>1</v>
      </c>
      <c r="HG92" s="290">
        <v>2</v>
      </c>
      <c r="HH92" s="290">
        <v>10</v>
      </c>
      <c r="HI92" s="290">
        <v>5.7</v>
      </c>
      <c r="HJ92" s="134">
        <v>0.70158329810800524</v>
      </c>
      <c r="HK92" s="134">
        <v>5.4372705603370406</v>
      </c>
      <c r="HL92" s="134">
        <v>22.984745825140887</v>
      </c>
      <c r="HM92" s="146">
        <v>100.52669504777499</v>
      </c>
      <c r="HN92" s="146">
        <v>104.48634620859799</v>
      </c>
      <c r="HO92" s="368">
        <v>9.2583067585639306E-2</v>
      </c>
      <c r="HP92" s="368">
        <v>2.7552763542183299E-2</v>
      </c>
      <c r="HQ92" s="368">
        <v>3.6548223350253801</v>
      </c>
      <c r="HR92" s="368">
        <v>1.4231499051233401</v>
      </c>
      <c r="HS92" s="134">
        <v>78.680203045685303</v>
      </c>
      <c r="HT92" s="134">
        <v>83.017077798861493</v>
      </c>
      <c r="HU92" s="134">
        <v>2.5331755992181901</v>
      </c>
      <c r="HV92" s="134">
        <v>1.9360408515640799</v>
      </c>
      <c r="HW92" s="134">
        <v>4.8649042018573398</v>
      </c>
      <c r="HX92" s="134">
        <v>8.3174307059055099</v>
      </c>
      <c r="HY92" s="146">
        <v>110.42144844769585</v>
      </c>
      <c r="HZ92" s="146">
        <v>103.88247889685501</v>
      </c>
      <c r="IA92" s="386">
        <v>143</v>
      </c>
      <c r="IB92" s="386">
        <v>97</v>
      </c>
      <c r="IC92" s="369">
        <v>0.42584871947587849</v>
      </c>
      <c r="ID92" s="369">
        <v>0.19129886009545222</v>
      </c>
      <c r="IE92" s="369">
        <v>4.5541401273885347</v>
      </c>
      <c r="IF92" s="369">
        <v>3.1199742682534577</v>
      </c>
      <c r="IG92" s="146">
        <v>66.178343949044589</v>
      </c>
      <c r="IH92" s="146">
        <v>69.829527179157282</v>
      </c>
      <c r="II92" s="146">
        <v>9.3508040500297795</v>
      </c>
      <c r="IJ92" s="146">
        <v>6.1314242890387725</v>
      </c>
      <c r="IK92" s="146">
        <v>4.5058885838693632</v>
      </c>
      <c r="IL92" s="146">
        <v>9.1034341117776432</v>
      </c>
      <c r="IM92" s="148">
        <v>108.24228818527718</v>
      </c>
      <c r="IN92" s="137">
        <v>103.73363017474593</v>
      </c>
      <c r="IO92" s="369">
        <v>0.63859324386857896</v>
      </c>
      <c r="IP92" s="369">
        <v>0.15176425951688399</v>
      </c>
      <c r="IQ92" s="369">
        <v>6.31290027447392</v>
      </c>
      <c r="IR92" s="369">
        <v>2.3575638506876202</v>
      </c>
      <c r="IS92" s="146">
        <v>90.759377859103395</v>
      </c>
      <c r="IT92" s="146">
        <v>93.909626719057002</v>
      </c>
      <c r="IU92" s="146">
        <v>10.1156871818603</v>
      </c>
      <c r="IV92" s="146">
        <v>6.4373340078411498</v>
      </c>
      <c r="IW92" s="146">
        <v>5.0330290364393804</v>
      </c>
      <c r="IX92" s="146">
        <v>7.0162934945982398</v>
      </c>
      <c r="IY92" s="341">
        <v>94</v>
      </c>
      <c r="IZ92" s="369">
        <v>0.405015295790426</v>
      </c>
      <c r="JA92" s="369">
        <v>6.1639344262295097</v>
      </c>
      <c r="JB92" s="369">
        <v>91.147540983606604</v>
      </c>
      <c r="JC92" s="369">
        <v>6.5707268731957402</v>
      </c>
      <c r="JD92" s="146">
        <v>7.7958530511650999</v>
      </c>
    </row>
    <row r="93" spans="1:264" ht="18" customHeight="1">
      <c r="A93" s="280"/>
      <c r="B93" s="281" t="s">
        <v>87</v>
      </c>
      <c r="C93" s="281" t="s">
        <v>87</v>
      </c>
      <c r="D93" s="282" t="s">
        <v>1830</v>
      </c>
      <c r="E93" s="283" t="s">
        <v>1330</v>
      </c>
      <c r="F93" s="282" t="s">
        <v>98</v>
      </c>
      <c r="G93" s="283" t="s">
        <v>10</v>
      </c>
      <c r="H93" s="284" t="s">
        <v>87</v>
      </c>
      <c r="I93" s="284" t="s">
        <v>87</v>
      </c>
      <c r="J93" s="284" t="s">
        <v>87</v>
      </c>
      <c r="K93" s="284" t="s">
        <v>87</v>
      </c>
      <c r="L93" s="284" t="s">
        <v>87</v>
      </c>
      <c r="M93" s="285">
        <v>1263979</v>
      </c>
      <c r="N93" s="284" t="s">
        <v>87</v>
      </c>
      <c r="O93" s="284" t="s">
        <v>87</v>
      </c>
      <c r="P93" s="284" t="s">
        <v>87</v>
      </c>
      <c r="Q93" s="284" t="s">
        <v>87</v>
      </c>
      <c r="R93" s="286">
        <v>93.891258255299775</v>
      </c>
      <c r="S93" s="286">
        <v>96.861335134064433</v>
      </c>
      <c r="T93" s="298" t="s">
        <v>88</v>
      </c>
      <c r="U93" s="298" t="s">
        <v>88</v>
      </c>
      <c r="V93" s="286">
        <v>14.932885906040269</v>
      </c>
      <c r="W93" s="286">
        <v>8.7061894108873972</v>
      </c>
      <c r="X93" s="286">
        <v>23.639075316927666</v>
      </c>
      <c r="Y93" s="284" t="s">
        <v>87</v>
      </c>
      <c r="Z93" s="284" t="s">
        <v>87</v>
      </c>
      <c r="AA93" s="284" t="s">
        <v>87</v>
      </c>
      <c r="AB93" s="284" t="s">
        <v>87</v>
      </c>
      <c r="AC93" s="284" t="s">
        <v>87</v>
      </c>
      <c r="AD93" s="284" t="s">
        <v>87</v>
      </c>
      <c r="AE93" s="284" t="s">
        <v>87</v>
      </c>
      <c r="AF93" s="284" t="s">
        <v>87</v>
      </c>
      <c r="AG93" s="284" t="s">
        <v>87</v>
      </c>
      <c r="AH93" s="284" t="s">
        <v>87</v>
      </c>
      <c r="AI93" s="284" t="s">
        <v>87</v>
      </c>
      <c r="AJ93" s="284" t="s">
        <v>87</v>
      </c>
      <c r="AK93" s="284" t="s">
        <v>87</v>
      </c>
      <c r="AL93" s="284" t="s">
        <v>87</v>
      </c>
      <c r="AM93" s="284" t="s">
        <v>87</v>
      </c>
      <c r="AN93" s="284" t="s">
        <v>87</v>
      </c>
      <c r="AO93" s="284" t="s">
        <v>87</v>
      </c>
      <c r="AP93" s="284" t="s">
        <v>87</v>
      </c>
      <c r="AQ93" s="284" t="s">
        <v>87</v>
      </c>
      <c r="AR93" s="284" t="s">
        <v>87</v>
      </c>
      <c r="AS93" s="284" t="s">
        <v>87</v>
      </c>
      <c r="AT93" s="284" t="s">
        <v>87</v>
      </c>
      <c r="AU93" s="284" t="s">
        <v>87</v>
      </c>
      <c r="AV93" s="284" t="s">
        <v>87</v>
      </c>
      <c r="AW93" s="288" t="s">
        <v>87</v>
      </c>
      <c r="AX93" s="288" t="s">
        <v>87</v>
      </c>
      <c r="AY93" s="288" t="s">
        <v>87</v>
      </c>
      <c r="AZ93" s="288" t="s">
        <v>87</v>
      </c>
      <c r="BA93" s="288" t="s">
        <v>87</v>
      </c>
      <c r="BB93" s="287">
        <v>424</v>
      </c>
      <c r="BC93" s="287">
        <v>347</v>
      </c>
      <c r="BD93" s="289" t="s">
        <v>88</v>
      </c>
      <c r="BE93" s="289" t="s">
        <v>88</v>
      </c>
      <c r="BF93" s="289" t="s">
        <v>88</v>
      </c>
      <c r="BG93" s="287">
        <v>278</v>
      </c>
      <c r="BH93" s="286">
        <v>21.994036293324495</v>
      </c>
      <c r="BI93" s="287">
        <v>1120</v>
      </c>
      <c r="BJ93" s="286">
        <v>88.609067081019546</v>
      </c>
      <c r="BK93" s="287">
        <v>81</v>
      </c>
      <c r="BL93" s="286">
        <v>6.408334315680877</v>
      </c>
      <c r="BM93" s="287">
        <v>11</v>
      </c>
      <c r="BN93" s="290">
        <v>0.87026762311715622</v>
      </c>
      <c r="BO93" s="291">
        <v>550</v>
      </c>
      <c r="BP93" s="290">
        <v>43.513381155857815</v>
      </c>
      <c r="BQ93" s="287">
        <v>0</v>
      </c>
      <c r="BR93" s="290">
        <v>0</v>
      </c>
      <c r="BS93" s="287">
        <v>0</v>
      </c>
      <c r="BT93" s="290">
        <v>0</v>
      </c>
      <c r="BU93" s="287">
        <v>0</v>
      </c>
      <c r="BV93" s="290">
        <v>0</v>
      </c>
      <c r="BW93" s="287">
        <v>107</v>
      </c>
      <c r="BX93" s="290">
        <v>8.4653305157759746</v>
      </c>
      <c r="BY93" s="292">
        <v>0</v>
      </c>
      <c r="BZ93" s="293">
        <v>0</v>
      </c>
      <c r="CA93" s="287">
        <v>2045</v>
      </c>
      <c r="CB93" s="290">
        <v>161.79066266132585</v>
      </c>
      <c r="CC93" s="287">
        <v>459</v>
      </c>
      <c r="CD93" s="290">
        <v>36.313894455524974</v>
      </c>
      <c r="CE93" s="287">
        <v>111</v>
      </c>
      <c r="CF93" s="290">
        <v>8.7817914696367581</v>
      </c>
      <c r="CG93" s="287">
        <v>1303</v>
      </c>
      <c r="CH93" s="290">
        <v>103.08715572015042</v>
      </c>
      <c r="CI93" s="287">
        <v>5234</v>
      </c>
      <c r="CJ93" s="290">
        <v>414.08915812683597</v>
      </c>
      <c r="CK93" s="287">
        <v>1643</v>
      </c>
      <c r="CL93" s="290">
        <v>129.98633679831707</v>
      </c>
      <c r="CM93" s="287">
        <v>2604</v>
      </c>
      <c r="CN93" s="294">
        <v>206.01608096337043</v>
      </c>
      <c r="CO93" s="287">
        <v>372</v>
      </c>
      <c r="CP93" s="290">
        <v>29.43086870905292</v>
      </c>
      <c r="CQ93" s="292">
        <v>11</v>
      </c>
      <c r="CR93" s="293">
        <v>0.87026762311715622</v>
      </c>
      <c r="CS93" s="287">
        <v>41</v>
      </c>
      <c r="CT93" s="290">
        <v>3.2437247770730364</v>
      </c>
      <c r="CU93" s="287">
        <v>81</v>
      </c>
      <c r="CV93" s="290">
        <v>6.408334315680877</v>
      </c>
      <c r="CW93" s="287">
        <v>1621</v>
      </c>
      <c r="CX93" s="290">
        <v>128.24580155208275</v>
      </c>
      <c r="CY93" s="287">
        <v>1381</v>
      </c>
      <c r="CZ93" s="290">
        <v>109.25814432043572</v>
      </c>
      <c r="DA93" s="292">
        <v>242</v>
      </c>
      <c r="DB93" s="293">
        <v>19.145887708577437</v>
      </c>
      <c r="DC93" s="287">
        <v>0</v>
      </c>
      <c r="DD93" s="287">
        <v>1501</v>
      </c>
      <c r="DE93" s="287">
        <v>869</v>
      </c>
      <c r="DF93" s="287">
        <v>38380</v>
      </c>
      <c r="DG93" s="287">
        <v>0</v>
      </c>
      <c r="DH93" s="287">
        <v>607</v>
      </c>
      <c r="DI93" s="287">
        <v>443</v>
      </c>
      <c r="DJ93" s="287">
        <v>266</v>
      </c>
      <c r="DK93" s="287">
        <v>0</v>
      </c>
      <c r="DL93" s="287">
        <v>3</v>
      </c>
      <c r="DM93" s="287">
        <v>24</v>
      </c>
      <c r="DN93" s="287">
        <v>2480</v>
      </c>
      <c r="DO93" s="287">
        <v>303</v>
      </c>
      <c r="DP93" s="287">
        <v>185</v>
      </c>
      <c r="DQ93" s="287">
        <v>3</v>
      </c>
      <c r="DR93" s="287">
        <v>0</v>
      </c>
      <c r="DS93" s="287">
        <v>6</v>
      </c>
      <c r="DT93" s="287">
        <v>39479</v>
      </c>
      <c r="DU93" s="287">
        <v>22071</v>
      </c>
      <c r="DV93" s="287">
        <v>10778</v>
      </c>
      <c r="DW93" s="287">
        <v>4037</v>
      </c>
      <c r="DX93" s="287">
        <v>463</v>
      </c>
      <c r="DY93" s="287">
        <v>466</v>
      </c>
      <c r="DZ93" s="287">
        <v>6477</v>
      </c>
      <c r="EA93" s="287">
        <v>46067</v>
      </c>
      <c r="EB93" s="290">
        <v>20.1467427876788</v>
      </c>
      <c r="EC93" s="287">
        <v>459</v>
      </c>
      <c r="ED93" s="287">
        <v>15392</v>
      </c>
      <c r="EE93" s="287">
        <v>3024</v>
      </c>
      <c r="EF93" s="290">
        <v>19.646569646569649</v>
      </c>
      <c r="EG93" s="287">
        <v>488</v>
      </c>
      <c r="EH93" s="287">
        <v>414</v>
      </c>
      <c r="EI93" s="287">
        <v>230</v>
      </c>
      <c r="EJ93" s="287">
        <v>90</v>
      </c>
      <c r="EK93" s="287">
        <v>1658</v>
      </c>
      <c r="EL93" s="287">
        <v>61</v>
      </c>
      <c r="EM93" s="287">
        <v>67</v>
      </c>
      <c r="EN93" s="287">
        <v>21</v>
      </c>
      <c r="EO93" s="287">
        <v>61</v>
      </c>
      <c r="EP93" s="287">
        <v>390</v>
      </c>
      <c r="EQ93" s="287">
        <v>129</v>
      </c>
      <c r="ER93" s="287">
        <v>0</v>
      </c>
      <c r="ES93" s="287">
        <v>35</v>
      </c>
      <c r="ET93" s="287">
        <v>161</v>
      </c>
      <c r="EU93" s="287">
        <v>0</v>
      </c>
      <c r="EV93" s="287">
        <v>9427</v>
      </c>
      <c r="EW93" s="287">
        <v>0</v>
      </c>
      <c r="EX93" s="287">
        <v>0</v>
      </c>
      <c r="EY93" s="287">
        <v>0</v>
      </c>
      <c r="EZ93" s="287">
        <v>0</v>
      </c>
      <c r="FA93" s="287">
        <v>73</v>
      </c>
      <c r="FB93" s="287">
        <v>8</v>
      </c>
      <c r="FC93" s="287">
        <v>12</v>
      </c>
      <c r="FD93" s="287">
        <v>31</v>
      </c>
      <c r="FE93" s="287">
        <v>12</v>
      </c>
      <c r="FF93" s="287">
        <v>107</v>
      </c>
      <c r="FG93" s="287">
        <v>910</v>
      </c>
      <c r="FH93" s="287">
        <v>957</v>
      </c>
      <c r="FI93" s="287">
        <v>799</v>
      </c>
      <c r="FJ93" s="287">
        <v>6969</v>
      </c>
      <c r="FK93" s="291">
        <v>51</v>
      </c>
      <c r="FL93" s="290">
        <v>4.0348771617249968</v>
      </c>
      <c r="FM93" s="291">
        <v>10</v>
      </c>
      <c r="FN93" s="290">
        <v>0.79115238465196014</v>
      </c>
      <c r="FO93" s="291">
        <v>2</v>
      </c>
      <c r="FP93" s="290">
        <v>0.15823047693039205</v>
      </c>
      <c r="FQ93" s="283">
        <v>6</v>
      </c>
      <c r="FR93" s="294">
        <v>0.47469143079117615</v>
      </c>
      <c r="FS93" s="283">
        <v>0</v>
      </c>
      <c r="FT93" s="294">
        <v>0</v>
      </c>
      <c r="FU93" s="291">
        <v>22</v>
      </c>
      <c r="FV93" s="290">
        <v>1.7405352462343124</v>
      </c>
      <c r="FW93" s="295">
        <v>1</v>
      </c>
      <c r="FX93" s="295">
        <v>1</v>
      </c>
      <c r="FY93" s="295">
        <v>0</v>
      </c>
      <c r="FZ93" s="295">
        <v>0</v>
      </c>
      <c r="GA93" s="295">
        <v>0</v>
      </c>
      <c r="GB93" s="287">
        <v>17968</v>
      </c>
      <c r="GC93" s="287">
        <v>0</v>
      </c>
      <c r="GD93" s="287">
        <v>1734</v>
      </c>
      <c r="GE93" s="287">
        <v>0</v>
      </c>
      <c r="GF93" s="287">
        <v>0</v>
      </c>
      <c r="GG93" s="290">
        <v>722.54</v>
      </c>
      <c r="GH93" s="290">
        <v>2111.6</v>
      </c>
      <c r="GI93" s="290">
        <v>120.1</v>
      </c>
      <c r="GJ93" s="290">
        <v>26.1</v>
      </c>
      <c r="GK93" s="290">
        <v>4.3499999999999996</v>
      </c>
      <c r="GL93" s="290">
        <v>6.9</v>
      </c>
      <c r="GM93" s="290">
        <v>20</v>
      </c>
      <c r="GN93" s="290">
        <v>4</v>
      </c>
      <c r="GO93" s="290">
        <v>4.2</v>
      </c>
      <c r="GP93" s="290">
        <v>25</v>
      </c>
      <c r="GQ93" s="290">
        <v>2</v>
      </c>
      <c r="GR93" s="290">
        <v>1.65</v>
      </c>
      <c r="GS93" s="290">
        <v>0</v>
      </c>
      <c r="GT93" s="290">
        <v>41</v>
      </c>
      <c r="GU93" s="290">
        <v>0</v>
      </c>
      <c r="GV93" s="290">
        <v>6.8</v>
      </c>
      <c r="GW93" s="290">
        <v>3</v>
      </c>
      <c r="GX93" s="290">
        <v>1</v>
      </c>
      <c r="GY93" s="290">
        <v>3</v>
      </c>
      <c r="GZ93" s="290">
        <v>6</v>
      </c>
      <c r="HA93" s="290">
        <v>2</v>
      </c>
      <c r="HB93" s="290">
        <v>3</v>
      </c>
      <c r="HC93" s="290">
        <v>1</v>
      </c>
      <c r="HD93" s="290">
        <v>0</v>
      </c>
      <c r="HE93" s="290">
        <v>4</v>
      </c>
      <c r="HF93" s="290">
        <v>4.3</v>
      </c>
      <c r="HG93" s="290">
        <v>2</v>
      </c>
      <c r="HH93" s="290">
        <v>14</v>
      </c>
      <c r="HI93" s="290">
        <v>3</v>
      </c>
      <c r="HJ93" s="134">
        <v>0.23734571539558807</v>
      </c>
      <c r="HK93" s="134">
        <v>11.946401008244599</v>
      </c>
      <c r="HL93" s="134">
        <v>34.89812726319029</v>
      </c>
      <c r="HM93" s="146">
        <v>93.702950469588501</v>
      </c>
      <c r="HN93" s="146">
        <v>99.820382607464694</v>
      </c>
      <c r="HO93" s="368">
        <v>7.2740140762002095E-2</v>
      </c>
      <c r="HP93" s="368">
        <v>2.1235649346340198E-2</v>
      </c>
      <c r="HQ93" s="368">
        <v>2.7987897125567298</v>
      </c>
      <c r="HR93" s="368">
        <v>1.1165387299371901</v>
      </c>
      <c r="HS93" s="134">
        <v>81.9969742813918</v>
      </c>
      <c r="HT93" s="134">
        <v>82.274947662247001</v>
      </c>
      <c r="HU93" s="134">
        <v>2.5989855699288298</v>
      </c>
      <c r="HV93" s="134">
        <v>1.9019178445815901</v>
      </c>
      <c r="HW93" s="134">
        <v>6.60551878657449</v>
      </c>
      <c r="HX93" s="134">
        <v>12.811558792796101</v>
      </c>
      <c r="HY93" s="146">
        <v>93.453991890023246</v>
      </c>
      <c r="HZ93" s="146">
        <v>93.0177453571916</v>
      </c>
      <c r="IA93" s="386">
        <v>138</v>
      </c>
      <c r="IB93" s="386">
        <v>119</v>
      </c>
      <c r="IC93" s="369">
        <v>0.30955585464333779</v>
      </c>
      <c r="ID93" s="369">
        <v>0.17629368453800684</v>
      </c>
      <c r="IE93" s="369">
        <v>3.3462657613967024</v>
      </c>
      <c r="IF93" s="369">
        <v>2.9259896729776247</v>
      </c>
      <c r="IG93" s="146">
        <v>64.136760426770124</v>
      </c>
      <c r="IH93" s="146">
        <v>67.54364396360954</v>
      </c>
      <c r="II93" s="146">
        <v>9.2507851054284433</v>
      </c>
      <c r="IJ93" s="146">
        <v>6.0250959245048223</v>
      </c>
      <c r="IK93" s="146">
        <v>6.0346987809731578</v>
      </c>
      <c r="IL93" s="146">
        <v>12.388975966562175</v>
      </c>
      <c r="IM93" s="148">
        <v>96.663415671913029</v>
      </c>
      <c r="IN93" s="137">
        <v>94.511249002570167</v>
      </c>
      <c r="IO93" s="369">
        <v>0.69042007486482704</v>
      </c>
      <c r="IP93" s="369">
        <v>0.230951914068458</v>
      </c>
      <c r="IQ93" s="369">
        <v>8.6010362694300504</v>
      </c>
      <c r="IR93" s="369">
        <v>4.3389275480966001</v>
      </c>
      <c r="IS93" s="146">
        <v>89.706390328151997</v>
      </c>
      <c r="IT93" s="146">
        <v>92.591076545231303</v>
      </c>
      <c r="IU93" s="146">
        <v>8.0271731595729907</v>
      </c>
      <c r="IV93" s="146">
        <v>5.3227879817853001</v>
      </c>
      <c r="IW93" s="146">
        <v>6.8290953423566902</v>
      </c>
      <c r="IX93" s="146">
        <v>9.7616155383735403</v>
      </c>
      <c r="IY93" s="341">
        <v>92</v>
      </c>
      <c r="IZ93" s="369">
        <v>0.43730392622872899</v>
      </c>
      <c r="JA93" s="369">
        <v>4.3601895734597198</v>
      </c>
      <c r="JB93" s="369">
        <v>90.236966824644597</v>
      </c>
      <c r="JC93" s="369">
        <v>10.029470481984999</v>
      </c>
      <c r="JD93" s="146">
        <v>8.6506546192144604</v>
      </c>
    </row>
    <row r="94" spans="1:264" ht="18" customHeight="1">
      <c r="A94" s="280"/>
      <c r="B94" s="281" t="s">
        <v>87</v>
      </c>
      <c r="C94" s="281" t="s">
        <v>87</v>
      </c>
      <c r="D94" s="282" t="s">
        <v>1831</v>
      </c>
      <c r="E94" s="283" t="s">
        <v>1331</v>
      </c>
      <c r="F94" s="282" t="s">
        <v>98</v>
      </c>
      <c r="G94" s="283" t="s">
        <v>10</v>
      </c>
      <c r="H94" s="284" t="s">
        <v>87</v>
      </c>
      <c r="I94" s="284" t="s">
        <v>87</v>
      </c>
      <c r="J94" s="284" t="s">
        <v>87</v>
      </c>
      <c r="K94" s="284" t="s">
        <v>87</v>
      </c>
      <c r="L94" s="284" t="s">
        <v>87</v>
      </c>
      <c r="M94" s="285">
        <v>529055</v>
      </c>
      <c r="N94" s="284" t="s">
        <v>87</v>
      </c>
      <c r="O94" s="284" t="s">
        <v>87</v>
      </c>
      <c r="P94" s="284" t="s">
        <v>87</v>
      </c>
      <c r="Q94" s="284" t="s">
        <v>87</v>
      </c>
      <c r="R94" s="286">
        <v>94.793418222046128</v>
      </c>
      <c r="S94" s="286">
        <v>102.00882318166407</v>
      </c>
      <c r="T94" s="298" t="s">
        <v>88</v>
      </c>
      <c r="U94" s="292">
        <v>53.347365741457907</v>
      </c>
      <c r="V94" s="286">
        <v>11.57331136738056</v>
      </c>
      <c r="W94" s="286">
        <v>6.6721581548599671</v>
      </c>
      <c r="X94" s="286">
        <v>18.245469522240526</v>
      </c>
      <c r="Y94" s="284" t="s">
        <v>87</v>
      </c>
      <c r="Z94" s="284" t="s">
        <v>87</v>
      </c>
      <c r="AA94" s="284" t="s">
        <v>87</v>
      </c>
      <c r="AB94" s="284" t="s">
        <v>87</v>
      </c>
      <c r="AC94" s="284" t="s">
        <v>87</v>
      </c>
      <c r="AD94" s="284" t="s">
        <v>87</v>
      </c>
      <c r="AE94" s="284" t="s">
        <v>87</v>
      </c>
      <c r="AF94" s="284" t="s">
        <v>87</v>
      </c>
      <c r="AG94" s="284" t="s">
        <v>87</v>
      </c>
      <c r="AH94" s="284" t="s">
        <v>87</v>
      </c>
      <c r="AI94" s="284" t="s">
        <v>87</v>
      </c>
      <c r="AJ94" s="284" t="s">
        <v>87</v>
      </c>
      <c r="AK94" s="284" t="s">
        <v>87</v>
      </c>
      <c r="AL94" s="284" t="s">
        <v>87</v>
      </c>
      <c r="AM94" s="284" t="s">
        <v>87</v>
      </c>
      <c r="AN94" s="284" t="s">
        <v>87</v>
      </c>
      <c r="AO94" s="284" t="s">
        <v>87</v>
      </c>
      <c r="AP94" s="284" t="s">
        <v>87</v>
      </c>
      <c r="AQ94" s="284" t="s">
        <v>87</v>
      </c>
      <c r="AR94" s="284" t="s">
        <v>87</v>
      </c>
      <c r="AS94" s="284" t="s">
        <v>87</v>
      </c>
      <c r="AT94" s="284" t="s">
        <v>87</v>
      </c>
      <c r="AU94" s="284" t="s">
        <v>87</v>
      </c>
      <c r="AV94" s="284" t="s">
        <v>87</v>
      </c>
      <c r="AW94" s="288" t="s">
        <v>87</v>
      </c>
      <c r="AX94" s="288" t="s">
        <v>87</v>
      </c>
      <c r="AY94" s="288" t="s">
        <v>87</v>
      </c>
      <c r="AZ94" s="288" t="s">
        <v>87</v>
      </c>
      <c r="BA94" s="288" t="s">
        <v>87</v>
      </c>
      <c r="BB94" s="287">
        <v>100</v>
      </c>
      <c r="BC94" s="287">
        <v>83</v>
      </c>
      <c r="BD94" s="289" t="s">
        <v>88</v>
      </c>
      <c r="BE94" s="289" t="s">
        <v>88</v>
      </c>
      <c r="BF94" s="289" t="s">
        <v>88</v>
      </c>
      <c r="BG94" s="287">
        <v>200</v>
      </c>
      <c r="BH94" s="286">
        <v>37.803252969918063</v>
      </c>
      <c r="BI94" s="287">
        <v>520</v>
      </c>
      <c r="BJ94" s="286">
        <v>98.288457721786969</v>
      </c>
      <c r="BK94" s="287">
        <v>68</v>
      </c>
      <c r="BL94" s="286">
        <v>12.853106009772141</v>
      </c>
      <c r="BM94" s="287">
        <v>55</v>
      </c>
      <c r="BN94" s="290">
        <v>10.395894566727467</v>
      </c>
      <c r="BO94" s="291">
        <v>316</v>
      </c>
      <c r="BP94" s="290">
        <v>59.729139692470532</v>
      </c>
      <c r="BQ94" s="287">
        <v>0</v>
      </c>
      <c r="BR94" s="290">
        <v>0</v>
      </c>
      <c r="BS94" s="287">
        <v>10</v>
      </c>
      <c r="BT94" s="290">
        <v>1.8901626484959031</v>
      </c>
      <c r="BU94" s="287">
        <v>0</v>
      </c>
      <c r="BV94" s="290">
        <v>0</v>
      </c>
      <c r="BW94" s="287">
        <v>99</v>
      </c>
      <c r="BX94" s="290">
        <v>18.71261022010944</v>
      </c>
      <c r="BY94" s="292">
        <v>13</v>
      </c>
      <c r="BZ94" s="293">
        <v>2.4572114430446743</v>
      </c>
      <c r="CA94" s="287">
        <v>1811</v>
      </c>
      <c r="CB94" s="290">
        <v>342.30845564260807</v>
      </c>
      <c r="CC94" s="292">
        <v>1535</v>
      </c>
      <c r="CD94" s="293">
        <v>290.13996654412108</v>
      </c>
      <c r="CE94" s="287">
        <v>163</v>
      </c>
      <c r="CF94" s="290">
        <v>30.809651170483221</v>
      </c>
      <c r="CG94" s="287">
        <v>849</v>
      </c>
      <c r="CH94" s="290">
        <v>160.47480885730218</v>
      </c>
      <c r="CI94" s="287">
        <v>1348</v>
      </c>
      <c r="CJ94" s="290">
        <v>254.79392501724772</v>
      </c>
      <c r="CK94" s="287">
        <v>507</v>
      </c>
      <c r="CL94" s="290">
        <v>95.831246278742285</v>
      </c>
      <c r="CM94" s="287">
        <v>239</v>
      </c>
      <c r="CN94" s="294">
        <v>45.174887299052081</v>
      </c>
      <c r="CO94" s="287">
        <v>296</v>
      </c>
      <c r="CP94" s="290">
        <v>55.948814395478735</v>
      </c>
      <c r="CQ94" s="287">
        <v>6</v>
      </c>
      <c r="CR94" s="290">
        <v>1.1340975890975418</v>
      </c>
      <c r="CS94" s="287">
        <v>34</v>
      </c>
      <c r="CT94" s="290">
        <v>6.4265530048860704</v>
      </c>
      <c r="CU94" s="287">
        <v>171</v>
      </c>
      <c r="CV94" s="290">
        <v>32.321781289279947</v>
      </c>
      <c r="CW94" s="287">
        <v>316</v>
      </c>
      <c r="CX94" s="290">
        <v>59.729139692470532</v>
      </c>
      <c r="CY94" s="287">
        <v>316</v>
      </c>
      <c r="CZ94" s="290">
        <v>59.729139692470532</v>
      </c>
      <c r="DA94" s="287">
        <v>0</v>
      </c>
      <c r="DB94" s="290">
        <v>0</v>
      </c>
      <c r="DC94" s="287">
        <v>36</v>
      </c>
      <c r="DD94" s="287">
        <v>1390</v>
      </c>
      <c r="DE94" s="287">
        <v>2289</v>
      </c>
      <c r="DF94" s="287">
        <v>0</v>
      </c>
      <c r="DG94" s="287">
        <v>8753</v>
      </c>
      <c r="DH94" s="287">
        <v>383</v>
      </c>
      <c r="DI94" s="287">
        <v>2048</v>
      </c>
      <c r="DJ94" s="287">
        <v>399</v>
      </c>
      <c r="DK94" s="287">
        <v>78</v>
      </c>
      <c r="DL94" s="287">
        <v>44</v>
      </c>
      <c r="DM94" s="287">
        <v>26</v>
      </c>
      <c r="DN94" s="287">
        <v>5108</v>
      </c>
      <c r="DO94" s="287">
        <v>79</v>
      </c>
      <c r="DP94" s="287">
        <v>22</v>
      </c>
      <c r="DQ94" s="287">
        <v>4</v>
      </c>
      <c r="DR94" s="287">
        <v>1</v>
      </c>
      <c r="DS94" s="287">
        <v>0</v>
      </c>
      <c r="DT94" s="287">
        <v>0</v>
      </c>
      <c r="DU94" s="287">
        <v>0</v>
      </c>
      <c r="DV94" s="287">
        <v>15370</v>
      </c>
      <c r="DW94" s="287">
        <v>1147</v>
      </c>
      <c r="DX94" s="287">
        <v>1956</v>
      </c>
      <c r="DY94" s="287">
        <v>1825</v>
      </c>
      <c r="DZ94" s="287">
        <v>20283</v>
      </c>
      <c r="EA94" s="287">
        <v>9667</v>
      </c>
      <c r="EB94" s="290">
        <v>95.800144822592301</v>
      </c>
      <c r="EC94" s="287">
        <v>748</v>
      </c>
      <c r="ED94" s="287">
        <v>3212</v>
      </c>
      <c r="EE94" s="287">
        <v>2358</v>
      </c>
      <c r="EF94" s="290">
        <v>73.412204234122044</v>
      </c>
      <c r="EG94" s="287">
        <v>384</v>
      </c>
      <c r="EH94" s="287">
        <v>232</v>
      </c>
      <c r="EI94" s="287">
        <v>357</v>
      </c>
      <c r="EJ94" s="287">
        <v>275</v>
      </c>
      <c r="EK94" s="287">
        <v>737</v>
      </c>
      <c r="EL94" s="287">
        <v>6</v>
      </c>
      <c r="EM94" s="287">
        <v>81</v>
      </c>
      <c r="EN94" s="287">
        <v>18</v>
      </c>
      <c r="EO94" s="287">
        <v>48</v>
      </c>
      <c r="EP94" s="287">
        <v>214</v>
      </c>
      <c r="EQ94" s="287">
        <v>162</v>
      </c>
      <c r="ER94" s="287">
        <v>0</v>
      </c>
      <c r="ES94" s="287">
        <v>11</v>
      </c>
      <c r="ET94" s="287">
        <v>100</v>
      </c>
      <c r="EU94" s="287">
        <v>0</v>
      </c>
      <c r="EV94" s="287">
        <v>12387</v>
      </c>
      <c r="EW94" s="287">
        <v>37</v>
      </c>
      <c r="EX94" s="287">
        <v>44</v>
      </c>
      <c r="EY94" s="287">
        <v>3561</v>
      </c>
      <c r="EZ94" s="287">
        <v>296</v>
      </c>
      <c r="FA94" s="287">
        <v>100</v>
      </c>
      <c r="FB94" s="287">
        <v>4</v>
      </c>
      <c r="FC94" s="287">
        <v>5</v>
      </c>
      <c r="FD94" s="287">
        <v>44</v>
      </c>
      <c r="FE94" s="287">
        <v>10</v>
      </c>
      <c r="FF94" s="287">
        <v>195</v>
      </c>
      <c r="FG94" s="287">
        <v>951</v>
      </c>
      <c r="FH94" s="287">
        <v>2188</v>
      </c>
      <c r="FI94" s="287">
        <v>124</v>
      </c>
      <c r="FJ94" s="287">
        <v>1445</v>
      </c>
      <c r="FK94" s="291">
        <v>12</v>
      </c>
      <c r="FL94" s="290">
        <v>2.2681951781950835</v>
      </c>
      <c r="FM94" s="291">
        <v>10</v>
      </c>
      <c r="FN94" s="290">
        <v>1.8901626484959031</v>
      </c>
      <c r="FO94" s="297">
        <v>10</v>
      </c>
      <c r="FP94" s="293">
        <v>1.8901626484959031</v>
      </c>
      <c r="FQ94" s="283">
        <v>2</v>
      </c>
      <c r="FR94" s="294">
        <v>0.37803252969918061</v>
      </c>
      <c r="FS94" s="283">
        <v>1</v>
      </c>
      <c r="FT94" s="294">
        <v>0.1890162648495903</v>
      </c>
      <c r="FU94" s="297">
        <v>72</v>
      </c>
      <c r="FV94" s="293">
        <v>13.609171069170502</v>
      </c>
      <c r="FW94" s="295">
        <v>1</v>
      </c>
      <c r="FX94" s="295">
        <v>0</v>
      </c>
      <c r="FY94" s="295">
        <v>1</v>
      </c>
      <c r="FZ94" s="295">
        <v>0</v>
      </c>
      <c r="GA94" s="295">
        <v>0</v>
      </c>
      <c r="GB94" s="287">
        <v>24423</v>
      </c>
      <c r="GC94" s="287">
        <v>8884</v>
      </c>
      <c r="GD94" s="287">
        <v>9724</v>
      </c>
      <c r="GE94" s="287">
        <v>8</v>
      </c>
      <c r="GF94" s="287">
        <v>371</v>
      </c>
      <c r="GG94" s="290">
        <v>115.8</v>
      </c>
      <c r="GH94" s="290">
        <v>532.1</v>
      </c>
      <c r="GI94" s="290">
        <v>27.6</v>
      </c>
      <c r="GJ94" s="290">
        <v>4</v>
      </c>
      <c r="GK94" s="290">
        <v>2</v>
      </c>
      <c r="GL94" s="290">
        <v>3</v>
      </c>
      <c r="GM94" s="290">
        <v>12.95</v>
      </c>
      <c r="GN94" s="290">
        <v>9</v>
      </c>
      <c r="GO94" s="290">
        <v>1</v>
      </c>
      <c r="GP94" s="290">
        <v>3.2</v>
      </c>
      <c r="GQ94" s="290">
        <v>5</v>
      </c>
      <c r="GR94" s="290">
        <v>8</v>
      </c>
      <c r="GS94" s="290">
        <v>1</v>
      </c>
      <c r="GT94" s="290">
        <v>34.450000000000003</v>
      </c>
      <c r="GU94" s="290">
        <v>4</v>
      </c>
      <c r="GV94" s="290">
        <v>3</v>
      </c>
      <c r="GW94" s="290">
        <v>3</v>
      </c>
      <c r="GX94" s="290">
        <v>2</v>
      </c>
      <c r="GY94" s="290">
        <v>5</v>
      </c>
      <c r="GZ94" s="290">
        <v>3</v>
      </c>
      <c r="HA94" s="290">
        <v>1</v>
      </c>
      <c r="HB94" s="290">
        <v>1</v>
      </c>
      <c r="HC94" s="290">
        <v>1</v>
      </c>
      <c r="HD94" s="290">
        <v>0</v>
      </c>
      <c r="HE94" s="290">
        <v>0</v>
      </c>
      <c r="HF94" s="290">
        <v>4</v>
      </c>
      <c r="HG94" s="290">
        <v>2</v>
      </c>
      <c r="HH94" s="290">
        <v>5</v>
      </c>
      <c r="HI94" s="290">
        <v>0</v>
      </c>
      <c r="HJ94" s="134">
        <v>0.75606505939836122</v>
      </c>
      <c r="HK94" s="134">
        <v>6.9936017994348418</v>
      </c>
      <c r="HL94" s="134">
        <v>21.052631578947366</v>
      </c>
      <c r="HM94" s="146">
        <v>96.030272384928296</v>
      </c>
      <c r="HN94" s="146">
        <v>99.520440387682896</v>
      </c>
      <c r="HO94" s="368">
        <v>1.99680511182109E-2</v>
      </c>
      <c r="HP94" s="368">
        <v>5.40467504391298E-2</v>
      </c>
      <c r="HQ94" s="368">
        <v>0.70422535211267601</v>
      </c>
      <c r="HR94" s="368">
        <v>2.5974025974026</v>
      </c>
      <c r="HS94" s="134">
        <v>77.464788732394396</v>
      </c>
      <c r="HT94" s="134">
        <v>80.519480519480496</v>
      </c>
      <c r="HU94" s="134">
        <v>2.8354632587859401</v>
      </c>
      <c r="HV94" s="134">
        <v>2.0807998919065001</v>
      </c>
      <c r="HW94" s="134">
        <v>1.7114090985633399</v>
      </c>
      <c r="HX94" s="134">
        <v>3.88608101229002</v>
      </c>
      <c r="HY94" s="146">
        <v>97.912257887410121</v>
      </c>
      <c r="HZ94" s="146">
        <v>101.533632230438</v>
      </c>
      <c r="IA94" s="386">
        <v>87</v>
      </c>
      <c r="IB94" s="386">
        <v>59</v>
      </c>
      <c r="IC94" s="369">
        <v>0.41420681774900014</v>
      </c>
      <c r="ID94" s="369">
        <v>0.19857296715131934</v>
      </c>
      <c r="IE94" s="369">
        <v>4.0654205607476639</v>
      </c>
      <c r="IF94" s="369">
        <v>3.1283138918345705</v>
      </c>
      <c r="IG94" s="146">
        <v>68.411214953271028</v>
      </c>
      <c r="IH94" s="146">
        <v>70.307529162248144</v>
      </c>
      <c r="II94" s="146">
        <v>10.188535517044372</v>
      </c>
      <c r="IJ94" s="146">
        <v>6.3476036618201404</v>
      </c>
      <c r="IK94" s="146">
        <v>6.1764940486213895</v>
      </c>
      <c r="IL94" s="146">
        <v>11.105555959566576</v>
      </c>
      <c r="IM94" s="148">
        <v>101.4602715801777</v>
      </c>
      <c r="IN94" s="137">
        <v>101.32797222371647</v>
      </c>
      <c r="IO94" s="369">
        <v>0.299475917144996</v>
      </c>
      <c r="IP94" s="369">
        <v>3.54609929078014E-2</v>
      </c>
      <c r="IQ94" s="369">
        <v>5.15021459227468</v>
      </c>
      <c r="IR94" s="369">
        <v>1.0989010989011001</v>
      </c>
      <c r="IS94" s="146">
        <v>67.811158798283302</v>
      </c>
      <c r="IT94" s="146">
        <v>71.978021978021999</v>
      </c>
      <c r="IU94" s="146">
        <v>5.8148240578986803</v>
      </c>
      <c r="IV94" s="146">
        <v>3.2269503546099298</v>
      </c>
      <c r="IW94" s="146">
        <v>4.6162096353411801</v>
      </c>
      <c r="IX94" s="146">
        <v>5.8577103647526201</v>
      </c>
      <c r="IY94" s="341">
        <v>15</v>
      </c>
      <c r="IZ94" s="369">
        <v>0.14737669483199101</v>
      </c>
      <c r="JA94" s="369">
        <v>2.60869565217391</v>
      </c>
      <c r="JB94" s="369">
        <v>85.565217391304301</v>
      </c>
      <c r="JC94" s="369">
        <v>5.6494399685596397</v>
      </c>
      <c r="JD94" s="146">
        <v>6.8458657552178002</v>
      </c>
    </row>
    <row r="95" spans="1:264" ht="18" customHeight="1">
      <c r="A95" s="280"/>
      <c r="B95" s="281" t="s">
        <v>87</v>
      </c>
      <c r="C95" s="281" t="s">
        <v>87</v>
      </c>
      <c r="D95" s="282" t="s">
        <v>1832</v>
      </c>
      <c r="E95" s="283" t="s">
        <v>1332</v>
      </c>
      <c r="F95" s="282" t="s">
        <v>98</v>
      </c>
      <c r="G95" s="283" t="s">
        <v>10</v>
      </c>
      <c r="H95" s="284" t="s">
        <v>87</v>
      </c>
      <c r="I95" s="284" t="s">
        <v>87</v>
      </c>
      <c r="J95" s="284" t="s">
        <v>87</v>
      </c>
      <c r="K95" s="284" t="s">
        <v>87</v>
      </c>
      <c r="L95" s="284" t="s">
        <v>87</v>
      </c>
      <c r="M95" s="285">
        <v>800002</v>
      </c>
      <c r="N95" s="284" t="s">
        <v>87</v>
      </c>
      <c r="O95" s="284" t="s">
        <v>87</v>
      </c>
      <c r="P95" s="284" t="s">
        <v>87</v>
      </c>
      <c r="Q95" s="284" t="s">
        <v>87</v>
      </c>
      <c r="R95" s="286">
        <v>97.247054058697429</v>
      </c>
      <c r="S95" s="286">
        <v>101.01619089664563</v>
      </c>
      <c r="T95" s="298" t="s">
        <v>88</v>
      </c>
      <c r="U95" s="287">
        <v>42.341207345241855</v>
      </c>
      <c r="V95" s="286">
        <v>13.377584886392647</v>
      </c>
      <c r="W95" s="286">
        <v>7.8376308399285168</v>
      </c>
      <c r="X95" s="286">
        <v>21.215215726321166</v>
      </c>
      <c r="Y95" s="284" t="s">
        <v>87</v>
      </c>
      <c r="Z95" s="284" t="s">
        <v>87</v>
      </c>
      <c r="AA95" s="284" t="s">
        <v>87</v>
      </c>
      <c r="AB95" s="284" t="s">
        <v>87</v>
      </c>
      <c r="AC95" s="284" t="s">
        <v>87</v>
      </c>
      <c r="AD95" s="284" t="s">
        <v>87</v>
      </c>
      <c r="AE95" s="284" t="s">
        <v>87</v>
      </c>
      <c r="AF95" s="284" t="s">
        <v>87</v>
      </c>
      <c r="AG95" s="284" t="s">
        <v>87</v>
      </c>
      <c r="AH95" s="284" t="s">
        <v>87</v>
      </c>
      <c r="AI95" s="284" t="s">
        <v>87</v>
      </c>
      <c r="AJ95" s="284" t="s">
        <v>87</v>
      </c>
      <c r="AK95" s="284" t="s">
        <v>87</v>
      </c>
      <c r="AL95" s="284" t="s">
        <v>87</v>
      </c>
      <c r="AM95" s="284" t="s">
        <v>87</v>
      </c>
      <c r="AN95" s="284" t="s">
        <v>87</v>
      </c>
      <c r="AO95" s="284" t="s">
        <v>87</v>
      </c>
      <c r="AP95" s="284" t="s">
        <v>87</v>
      </c>
      <c r="AQ95" s="284" t="s">
        <v>87</v>
      </c>
      <c r="AR95" s="284" t="s">
        <v>87</v>
      </c>
      <c r="AS95" s="284" t="s">
        <v>87</v>
      </c>
      <c r="AT95" s="284" t="s">
        <v>87</v>
      </c>
      <c r="AU95" s="284" t="s">
        <v>87</v>
      </c>
      <c r="AV95" s="284" t="s">
        <v>87</v>
      </c>
      <c r="AW95" s="288" t="s">
        <v>87</v>
      </c>
      <c r="AX95" s="288" t="s">
        <v>87</v>
      </c>
      <c r="AY95" s="288" t="s">
        <v>87</v>
      </c>
      <c r="AZ95" s="288" t="s">
        <v>87</v>
      </c>
      <c r="BA95" s="288" t="s">
        <v>87</v>
      </c>
      <c r="BB95" s="287">
        <v>87</v>
      </c>
      <c r="BC95" s="287">
        <v>104</v>
      </c>
      <c r="BD95" s="289" t="s">
        <v>88</v>
      </c>
      <c r="BE95" s="289" t="s">
        <v>88</v>
      </c>
      <c r="BF95" s="289" t="s">
        <v>88</v>
      </c>
      <c r="BG95" s="287">
        <v>120</v>
      </c>
      <c r="BH95" s="286">
        <v>14.99996250009375</v>
      </c>
      <c r="BI95" s="287">
        <v>885</v>
      </c>
      <c r="BJ95" s="286">
        <v>110.62472343819141</v>
      </c>
      <c r="BK95" s="287">
        <v>36</v>
      </c>
      <c r="BL95" s="286">
        <v>4.499988750028125</v>
      </c>
      <c r="BM95" s="287">
        <v>12</v>
      </c>
      <c r="BN95" s="290">
        <v>1.4999962500093749</v>
      </c>
      <c r="BO95" s="291">
        <v>214</v>
      </c>
      <c r="BP95" s="290">
        <v>26.749933125167185</v>
      </c>
      <c r="BQ95" s="287">
        <v>0</v>
      </c>
      <c r="BR95" s="290">
        <v>0</v>
      </c>
      <c r="BS95" s="287">
        <v>0</v>
      </c>
      <c r="BT95" s="290">
        <v>0</v>
      </c>
      <c r="BU95" s="287">
        <v>0</v>
      </c>
      <c r="BV95" s="290">
        <v>0</v>
      </c>
      <c r="BW95" s="287">
        <v>90</v>
      </c>
      <c r="BX95" s="290">
        <v>11.249971875070313</v>
      </c>
      <c r="BY95" s="287">
        <v>0</v>
      </c>
      <c r="BZ95" s="290">
        <v>0</v>
      </c>
      <c r="CA95" s="287">
        <v>1311</v>
      </c>
      <c r="CB95" s="290">
        <v>163.87459031352421</v>
      </c>
      <c r="CC95" s="287">
        <v>443</v>
      </c>
      <c r="CD95" s="290">
        <v>55.374861562846093</v>
      </c>
      <c r="CE95" s="287">
        <v>94</v>
      </c>
      <c r="CF95" s="290">
        <v>11.749970625073438</v>
      </c>
      <c r="CG95" s="287">
        <v>1696</v>
      </c>
      <c r="CH95" s="290">
        <v>211.99947000132502</v>
      </c>
      <c r="CI95" s="287">
        <v>1674</v>
      </c>
      <c r="CJ95" s="290">
        <v>209.24947687630782</v>
      </c>
      <c r="CK95" s="287">
        <v>374</v>
      </c>
      <c r="CL95" s="290">
        <v>46.749883125292186</v>
      </c>
      <c r="CM95" s="287">
        <v>6410</v>
      </c>
      <c r="CN95" s="294">
        <v>801.2479968800078</v>
      </c>
      <c r="CO95" s="287">
        <v>265</v>
      </c>
      <c r="CP95" s="290">
        <v>33.124917187707027</v>
      </c>
      <c r="CQ95" s="287">
        <v>11</v>
      </c>
      <c r="CR95" s="290">
        <v>1.3749965625085938</v>
      </c>
      <c r="CS95" s="287">
        <v>90</v>
      </c>
      <c r="CT95" s="290">
        <v>11.249971875070313</v>
      </c>
      <c r="CU95" s="287">
        <v>92</v>
      </c>
      <c r="CV95" s="290">
        <v>11.499971250071875</v>
      </c>
      <c r="CW95" s="287">
        <v>533</v>
      </c>
      <c r="CX95" s="290">
        <v>66.624833437916408</v>
      </c>
      <c r="CY95" s="287">
        <v>533</v>
      </c>
      <c r="CZ95" s="290">
        <v>66.624833437916408</v>
      </c>
      <c r="DA95" s="287">
        <v>0</v>
      </c>
      <c r="DB95" s="290">
        <v>0</v>
      </c>
      <c r="DC95" s="287">
        <v>0</v>
      </c>
      <c r="DD95" s="287">
        <v>1640</v>
      </c>
      <c r="DE95" s="287">
        <v>724</v>
      </c>
      <c r="DF95" s="287">
        <v>0</v>
      </c>
      <c r="DG95" s="287">
        <v>0</v>
      </c>
      <c r="DH95" s="287">
        <v>164</v>
      </c>
      <c r="DI95" s="287">
        <v>0</v>
      </c>
      <c r="DJ95" s="287">
        <v>135</v>
      </c>
      <c r="DK95" s="287">
        <v>155</v>
      </c>
      <c r="DL95" s="287">
        <v>42</v>
      </c>
      <c r="DM95" s="287">
        <v>55</v>
      </c>
      <c r="DN95" s="287">
        <v>0</v>
      </c>
      <c r="DO95" s="287">
        <v>0</v>
      </c>
      <c r="DP95" s="287">
        <v>124</v>
      </c>
      <c r="DQ95" s="287">
        <v>18</v>
      </c>
      <c r="DR95" s="287">
        <v>0</v>
      </c>
      <c r="DS95" s="287">
        <v>180</v>
      </c>
      <c r="DT95" s="287">
        <v>11799</v>
      </c>
      <c r="DU95" s="287">
        <v>38321</v>
      </c>
      <c r="DV95" s="287">
        <v>7292</v>
      </c>
      <c r="DW95" s="287">
        <v>8665</v>
      </c>
      <c r="DX95" s="287">
        <v>1116</v>
      </c>
      <c r="DY95" s="287">
        <v>1055</v>
      </c>
      <c r="DZ95" s="287">
        <v>12693</v>
      </c>
      <c r="EA95" s="287">
        <v>19520</v>
      </c>
      <c r="EB95" s="290">
        <v>23.872950819672099</v>
      </c>
      <c r="EC95" s="287">
        <v>365</v>
      </c>
      <c r="ED95" s="287">
        <v>6670</v>
      </c>
      <c r="EE95" s="287">
        <v>1800</v>
      </c>
      <c r="EF95" s="290">
        <v>26.986506746626688</v>
      </c>
      <c r="EG95" s="287">
        <v>297</v>
      </c>
      <c r="EH95" s="287">
        <v>162</v>
      </c>
      <c r="EI95" s="287">
        <v>85</v>
      </c>
      <c r="EJ95" s="287">
        <v>40</v>
      </c>
      <c r="EK95" s="287">
        <v>424</v>
      </c>
      <c r="EL95" s="287">
        <v>10</v>
      </c>
      <c r="EM95" s="287">
        <v>21</v>
      </c>
      <c r="EN95" s="287">
        <v>29</v>
      </c>
      <c r="EO95" s="287">
        <v>27</v>
      </c>
      <c r="EP95" s="287">
        <v>51</v>
      </c>
      <c r="EQ95" s="287">
        <v>41</v>
      </c>
      <c r="ER95" s="287">
        <v>0</v>
      </c>
      <c r="ES95" s="287">
        <v>3</v>
      </c>
      <c r="ET95" s="287">
        <v>0</v>
      </c>
      <c r="EU95" s="287">
        <v>0</v>
      </c>
      <c r="EV95" s="287">
        <v>3543</v>
      </c>
      <c r="EW95" s="287">
        <v>37</v>
      </c>
      <c r="EX95" s="287">
        <v>14</v>
      </c>
      <c r="EY95" s="287">
        <v>171</v>
      </c>
      <c r="EZ95" s="287">
        <v>21</v>
      </c>
      <c r="FA95" s="287">
        <v>27</v>
      </c>
      <c r="FB95" s="287">
        <v>2</v>
      </c>
      <c r="FC95" s="287">
        <v>5</v>
      </c>
      <c r="FD95" s="287">
        <v>34</v>
      </c>
      <c r="FE95" s="287">
        <v>6</v>
      </c>
      <c r="FF95" s="287">
        <v>11</v>
      </c>
      <c r="FG95" s="287">
        <v>379</v>
      </c>
      <c r="FH95" s="287">
        <v>399</v>
      </c>
      <c r="FI95" s="287">
        <v>3381</v>
      </c>
      <c r="FJ95" s="287">
        <v>641</v>
      </c>
      <c r="FK95" s="291">
        <v>23</v>
      </c>
      <c r="FL95" s="290">
        <v>2.8749928125179687</v>
      </c>
      <c r="FM95" s="291">
        <v>7</v>
      </c>
      <c r="FN95" s="290">
        <v>0.87499781250546882</v>
      </c>
      <c r="FO95" s="291">
        <v>3</v>
      </c>
      <c r="FP95" s="290">
        <v>0.37499906250234372</v>
      </c>
      <c r="FQ95" s="283">
        <v>3</v>
      </c>
      <c r="FR95" s="294">
        <v>0.37499906250234372</v>
      </c>
      <c r="FS95" s="283">
        <v>1</v>
      </c>
      <c r="FT95" s="294">
        <v>0.12499968750078125</v>
      </c>
      <c r="FU95" s="291">
        <v>20</v>
      </c>
      <c r="FV95" s="290">
        <v>2.4999937500156251</v>
      </c>
      <c r="FW95" s="295">
        <v>1</v>
      </c>
      <c r="FX95" s="295">
        <v>0</v>
      </c>
      <c r="FY95" s="295">
        <v>1</v>
      </c>
      <c r="FZ95" s="295">
        <v>0</v>
      </c>
      <c r="GA95" s="295">
        <v>0</v>
      </c>
      <c r="GB95" s="287">
        <v>16823</v>
      </c>
      <c r="GC95" s="287">
        <v>1336</v>
      </c>
      <c r="GD95" s="287">
        <v>0</v>
      </c>
      <c r="GE95" s="287">
        <v>0</v>
      </c>
      <c r="GF95" s="287">
        <v>51</v>
      </c>
      <c r="GG95" s="290">
        <v>450.9</v>
      </c>
      <c r="GH95" s="290">
        <v>1107.5899999999999</v>
      </c>
      <c r="GI95" s="290">
        <v>59</v>
      </c>
      <c r="GJ95" s="290">
        <v>22.06</v>
      </c>
      <c r="GK95" s="290">
        <v>3.05</v>
      </c>
      <c r="GL95" s="290">
        <v>7.01</v>
      </c>
      <c r="GM95" s="290">
        <v>11.25</v>
      </c>
      <c r="GN95" s="290">
        <v>8.25</v>
      </c>
      <c r="GO95" s="290">
        <v>5.16</v>
      </c>
      <c r="GP95" s="290">
        <v>20.350000000000001</v>
      </c>
      <c r="GQ95" s="290">
        <v>1</v>
      </c>
      <c r="GR95" s="290">
        <v>1</v>
      </c>
      <c r="GS95" s="290">
        <v>0</v>
      </c>
      <c r="GT95" s="290">
        <v>32.46</v>
      </c>
      <c r="GU95" s="290">
        <v>0</v>
      </c>
      <c r="GV95" s="290">
        <v>1</v>
      </c>
      <c r="GW95" s="290">
        <v>0</v>
      </c>
      <c r="GX95" s="290">
        <v>1</v>
      </c>
      <c r="GY95" s="290">
        <v>4</v>
      </c>
      <c r="GZ95" s="290">
        <v>3</v>
      </c>
      <c r="HA95" s="290">
        <v>1</v>
      </c>
      <c r="HB95" s="290">
        <v>0</v>
      </c>
      <c r="HC95" s="290">
        <v>1</v>
      </c>
      <c r="HD95" s="290">
        <v>1</v>
      </c>
      <c r="HE95" s="290">
        <v>1</v>
      </c>
      <c r="HF95" s="290">
        <v>3</v>
      </c>
      <c r="HG95" s="290">
        <v>3</v>
      </c>
      <c r="HH95" s="290">
        <v>10</v>
      </c>
      <c r="HI95" s="290">
        <v>4.3499999999999996</v>
      </c>
      <c r="HJ95" s="134">
        <v>1.1249971875070313</v>
      </c>
      <c r="HK95" s="134">
        <v>5.7499856250359374</v>
      </c>
      <c r="HL95" s="134">
        <v>29.301176747058133</v>
      </c>
      <c r="HM95" s="146">
        <v>94.843948622823703</v>
      </c>
      <c r="HN95" s="146">
        <v>102.199374127911</v>
      </c>
      <c r="HO95" s="369">
        <v>2.0189783969311498E-2</v>
      </c>
      <c r="HP95" s="369">
        <v>0</v>
      </c>
      <c r="HQ95" s="369">
        <v>1.0050251256281399</v>
      </c>
      <c r="HR95" s="369">
        <v>0</v>
      </c>
      <c r="HS95" s="134">
        <v>82.914572864321599</v>
      </c>
      <c r="HT95" s="134">
        <v>84.571428571428598</v>
      </c>
      <c r="HU95" s="134">
        <v>2.0088835049465001</v>
      </c>
      <c r="HV95" s="134">
        <v>1.6069788797061499</v>
      </c>
      <c r="HW95" s="134">
        <v>2.46351554812628</v>
      </c>
      <c r="HX95" s="134">
        <v>3.5015081056841102</v>
      </c>
      <c r="HY95" s="146">
        <v>107.1901046950136</v>
      </c>
      <c r="HZ95" s="146">
        <v>102.149720145674</v>
      </c>
      <c r="IA95" s="386">
        <v>70</v>
      </c>
      <c r="IB95" s="386">
        <v>56</v>
      </c>
      <c r="IC95" s="369">
        <v>0.32720983499275463</v>
      </c>
      <c r="ID95" s="369">
        <v>0.1989484155179764</v>
      </c>
      <c r="IE95" s="369">
        <v>3.2021957913998174</v>
      </c>
      <c r="IF95" s="369">
        <v>2.8910686628807434</v>
      </c>
      <c r="IG95" s="146">
        <v>70.356816102470262</v>
      </c>
      <c r="IH95" s="146">
        <v>73.980382034073315</v>
      </c>
      <c r="II95" s="146">
        <v>10.21829570420231</v>
      </c>
      <c r="IJ95" s="146">
        <v>6.8814835867557198</v>
      </c>
      <c r="IK95" s="146">
        <v>5.2980996075920856</v>
      </c>
      <c r="IL95" s="146">
        <v>8.7728135539078664</v>
      </c>
      <c r="IM95" s="148">
        <v>103.53310453343245</v>
      </c>
      <c r="IN95" s="137">
        <v>107.48381862489396</v>
      </c>
      <c r="IO95" s="369">
        <v>0.29429075927015902</v>
      </c>
      <c r="IP95" s="369">
        <v>0.10242403550699899</v>
      </c>
      <c r="IQ95" s="369">
        <v>3.7220843672456598</v>
      </c>
      <c r="IR95" s="369">
        <v>1.76470588235294</v>
      </c>
      <c r="IS95" s="146">
        <v>78.4119106699752</v>
      </c>
      <c r="IT95" s="146">
        <v>86.470588235294102</v>
      </c>
      <c r="IU95" s="146">
        <v>7.9066117323915996</v>
      </c>
      <c r="IV95" s="146">
        <v>5.8040286787299404</v>
      </c>
      <c r="IW95" s="146">
        <v>5.54172983590301</v>
      </c>
      <c r="IX95" s="146">
        <v>6.7559841439243797</v>
      </c>
      <c r="IY95" s="341">
        <v>38</v>
      </c>
      <c r="IZ95" s="369">
        <v>0.26527050610820202</v>
      </c>
      <c r="JA95" s="369">
        <v>4.1850220264317199</v>
      </c>
      <c r="JB95" s="369">
        <v>89.757709251101303</v>
      </c>
      <c r="JC95" s="369">
        <v>6.3385689354275696</v>
      </c>
      <c r="JD95" s="146">
        <v>7.2100351993709602</v>
      </c>
    </row>
    <row r="96" spans="1:264" ht="18" customHeight="1">
      <c r="A96" s="280"/>
      <c r="B96" s="281" t="s">
        <v>87</v>
      </c>
      <c r="C96" s="281" t="s">
        <v>87</v>
      </c>
      <c r="D96" s="282" t="s">
        <v>1833</v>
      </c>
      <c r="E96" s="283" t="s">
        <v>1333</v>
      </c>
      <c r="F96" s="282" t="s">
        <v>98</v>
      </c>
      <c r="G96" s="283" t="s">
        <v>10</v>
      </c>
      <c r="H96" s="284" t="s">
        <v>87</v>
      </c>
      <c r="I96" s="284" t="s">
        <v>87</v>
      </c>
      <c r="J96" s="284" t="s">
        <v>87</v>
      </c>
      <c r="K96" s="284" t="s">
        <v>87</v>
      </c>
      <c r="L96" s="284" t="s">
        <v>87</v>
      </c>
      <c r="M96" s="285">
        <v>778416</v>
      </c>
      <c r="N96" s="284" t="s">
        <v>87</v>
      </c>
      <c r="O96" s="284" t="s">
        <v>87</v>
      </c>
      <c r="P96" s="284" t="s">
        <v>87</v>
      </c>
      <c r="Q96" s="284" t="s">
        <v>87</v>
      </c>
      <c r="R96" s="286">
        <v>93.697220559286649</v>
      </c>
      <c r="S96" s="286">
        <v>99.04548933118366</v>
      </c>
      <c r="T96" s="298" t="s">
        <v>88</v>
      </c>
      <c r="U96" s="298" t="s">
        <v>88</v>
      </c>
      <c r="V96" s="286">
        <v>15.844829941264853</v>
      </c>
      <c r="W96" s="286">
        <v>5.3271411009424945</v>
      </c>
      <c r="X96" s="286">
        <v>21.17197104220735</v>
      </c>
      <c r="Y96" s="284" t="s">
        <v>87</v>
      </c>
      <c r="Z96" s="284" t="s">
        <v>87</v>
      </c>
      <c r="AA96" s="284" t="s">
        <v>87</v>
      </c>
      <c r="AB96" s="284" t="s">
        <v>87</v>
      </c>
      <c r="AC96" s="284" t="s">
        <v>87</v>
      </c>
      <c r="AD96" s="284" t="s">
        <v>87</v>
      </c>
      <c r="AE96" s="284" t="s">
        <v>87</v>
      </c>
      <c r="AF96" s="284" t="s">
        <v>87</v>
      </c>
      <c r="AG96" s="284" t="s">
        <v>87</v>
      </c>
      <c r="AH96" s="284" t="s">
        <v>87</v>
      </c>
      <c r="AI96" s="284" t="s">
        <v>87</v>
      </c>
      <c r="AJ96" s="284" t="s">
        <v>87</v>
      </c>
      <c r="AK96" s="284" t="s">
        <v>87</v>
      </c>
      <c r="AL96" s="284" t="s">
        <v>87</v>
      </c>
      <c r="AM96" s="284" t="s">
        <v>87</v>
      </c>
      <c r="AN96" s="284" t="s">
        <v>87</v>
      </c>
      <c r="AO96" s="284" t="s">
        <v>87</v>
      </c>
      <c r="AP96" s="284" t="s">
        <v>87</v>
      </c>
      <c r="AQ96" s="284" t="s">
        <v>87</v>
      </c>
      <c r="AR96" s="284" t="s">
        <v>87</v>
      </c>
      <c r="AS96" s="284" t="s">
        <v>87</v>
      </c>
      <c r="AT96" s="284" t="s">
        <v>87</v>
      </c>
      <c r="AU96" s="284" t="s">
        <v>87</v>
      </c>
      <c r="AV96" s="284" t="s">
        <v>87</v>
      </c>
      <c r="AW96" s="288" t="s">
        <v>87</v>
      </c>
      <c r="AX96" s="288" t="s">
        <v>87</v>
      </c>
      <c r="AY96" s="288" t="s">
        <v>87</v>
      </c>
      <c r="AZ96" s="288" t="s">
        <v>87</v>
      </c>
      <c r="BA96" s="288" t="s">
        <v>87</v>
      </c>
      <c r="BB96" s="287">
        <v>75</v>
      </c>
      <c r="BC96" s="287">
        <v>92</v>
      </c>
      <c r="BD96" s="289" t="s">
        <v>88</v>
      </c>
      <c r="BE96" s="289" t="s">
        <v>88</v>
      </c>
      <c r="BF96" s="289" t="s">
        <v>88</v>
      </c>
      <c r="BG96" s="287">
        <v>272</v>
      </c>
      <c r="BH96" s="286">
        <v>34.942755544593126</v>
      </c>
      <c r="BI96" s="287">
        <v>1074</v>
      </c>
      <c r="BJ96" s="286">
        <v>137.97249799593021</v>
      </c>
      <c r="BK96" s="287">
        <v>81</v>
      </c>
      <c r="BL96" s="286">
        <v>10.405747055558981</v>
      </c>
      <c r="BM96" s="287">
        <v>161</v>
      </c>
      <c r="BN96" s="290">
        <v>20.683028098086371</v>
      </c>
      <c r="BO96" s="291">
        <v>367</v>
      </c>
      <c r="BP96" s="290">
        <v>47.147026782594395</v>
      </c>
      <c r="BQ96" s="287">
        <v>0</v>
      </c>
      <c r="BR96" s="290">
        <v>0</v>
      </c>
      <c r="BS96" s="287">
        <v>27</v>
      </c>
      <c r="BT96" s="290">
        <v>3.4685823518529935</v>
      </c>
      <c r="BU96" s="287">
        <v>0</v>
      </c>
      <c r="BV96" s="290">
        <v>0</v>
      </c>
      <c r="BW96" s="287">
        <v>98</v>
      </c>
      <c r="BX96" s="290">
        <v>12.589669277096052</v>
      </c>
      <c r="BY96" s="292">
        <v>0</v>
      </c>
      <c r="BZ96" s="293">
        <v>0</v>
      </c>
      <c r="CA96" s="287">
        <v>1850</v>
      </c>
      <c r="CB96" s="290">
        <v>237.66212410844585</v>
      </c>
      <c r="CC96" s="287">
        <v>23</v>
      </c>
      <c r="CD96" s="290">
        <v>2.9547182997266241</v>
      </c>
      <c r="CE96" s="287">
        <v>42</v>
      </c>
      <c r="CF96" s="290">
        <v>5.3955725473268794</v>
      </c>
      <c r="CG96" s="287">
        <v>1225</v>
      </c>
      <c r="CH96" s="290">
        <v>157.37086596370065</v>
      </c>
      <c r="CI96" s="287">
        <v>1839</v>
      </c>
      <c r="CJ96" s="290">
        <v>236.24899796509834</v>
      </c>
      <c r="CK96" s="287">
        <v>506</v>
      </c>
      <c r="CL96" s="290">
        <v>65.003802593985739</v>
      </c>
      <c r="CM96" s="287">
        <v>509</v>
      </c>
      <c r="CN96" s="294">
        <v>65.389200633080506</v>
      </c>
      <c r="CO96" s="287">
        <v>325</v>
      </c>
      <c r="CP96" s="290">
        <v>41.751454235267516</v>
      </c>
      <c r="CQ96" s="287">
        <v>4</v>
      </c>
      <c r="CR96" s="290">
        <v>0.51386405212636943</v>
      </c>
      <c r="CS96" s="287">
        <v>409</v>
      </c>
      <c r="CT96" s="290">
        <v>52.542599329921281</v>
      </c>
      <c r="CU96" s="287">
        <v>163</v>
      </c>
      <c r="CV96" s="290">
        <v>20.939960124149557</v>
      </c>
      <c r="CW96" s="287">
        <v>236</v>
      </c>
      <c r="CX96" s="290">
        <v>30.317979075455796</v>
      </c>
      <c r="CY96" s="287">
        <v>218</v>
      </c>
      <c r="CZ96" s="290">
        <v>28.005590840887137</v>
      </c>
      <c r="DA96" s="292">
        <v>18</v>
      </c>
      <c r="DB96" s="293">
        <v>2.3123882345686626</v>
      </c>
      <c r="DC96" s="287">
        <v>0</v>
      </c>
      <c r="DD96" s="287">
        <v>634</v>
      </c>
      <c r="DE96" s="287">
        <v>2375</v>
      </c>
      <c r="DF96" s="287">
        <v>11083</v>
      </c>
      <c r="DG96" s="287">
        <v>0</v>
      </c>
      <c r="DH96" s="287">
        <v>59</v>
      </c>
      <c r="DI96" s="287">
        <v>0</v>
      </c>
      <c r="DJ96" s="287">
        <v>112</v>
      </c>
      <c r="DK96" s="287">
        <v>147</v>
      </c>
      <c r="DL96" s="287">
        <v>154</v>
      </c>
      <c r="DM96" s="287">
        <v>6</v>
      </c>
      <c r="DN96" s="287">
        <v>3596</v>
      </c>
      <c r="DO96" s="287">
        <v>16</v>
      </c>
      <c r="DP96" s="287">
        <v>180</v>
      </c>
      <c r="DQ96" s="287">
        <v>201</v>
      </c>
      <c r="DR96" s="287">
        <v>0</v>
      </c>
      <c r="DS96" s="287">
        <v>6</v>
      </c>
      <c r="DT96" s="287">
        <v>161</v>
      </c>
      <c r="DU96" s="287">
        <v>41789</v>
      </c>
      <c r="DV96" s="287">
        <v>12978</v>
      </c>
      <c r="DW96" s="287">
        <v>8359</v>
      </c>
      <c r="DX96" s="287">
        <v>1509</v>
      </c>
      <c r="DY96" s="287">
        <v>1365</v>
      </c>
      <c r="DZ96" s="287">
        <v>16998</v>
      </c>
      <c r="EA96" s="287">
        <v>8052</v>
      </c>
      <c r="EB96" s="290">
        <v>42.871336313959297</v>
      </c>
      <c r="EC96" s="287">
        <v>260</v>
      </c>
      <c r="ED96" s="287">
        <v>2706</v>
      </c>
      <c r="EE96" s="287">
        <v>1430</v>
      </c>
      <c r="EF96" s="290">
        <v>52.845528455284551</v>
      </c>
      <c r="EG96" s="287">
        <v>144</v>
      </c>
      <c r="EH96" s="287">
        <v>171</v>
      </c>
      <c r="EI96" s="287">
        <v>140</v>
      </c>
      <c r="EJ96" s="287">
        <v>206</v>
      </c>
      <c r="EK96" s="287">
        <v>1188</v>
      </c>
      <c r="EL96" s="287">
        <v>13</v>
      </c>
      <c r="EM96" s="287">
        <v>51</v>
      </c>
      <c r="EN96" s="287">
        <v>15</v>
      </c>
      <c r="EO96" s="287">
        <v>138</v>
      </c>
      <c r="EP96" s="287">
        <v>43</v>
      </c>
      <c r="EQ96" s="287">
        <v>142</v>
      </c>
      <c r="ER96" s="287">
        <v>0</v>
      </c>
      <c r="ES96" s="287">
        <v>3</v>
      </c>
      <c r="ET96" s="287">
        <v>70</v>
      </c>
      <c r="EU96" s="287">
        <v>1</v>
      </c>
      <c r="EV96" s="287">
        <v>8704</v>
      </c>
      <c r="EW96" s="287">
        <v>153</v>
      </c>
      <c r="EX96" s="287">
        <v>57</v>
      </c>
      <c r="EY96" s="287">
        <v>1815</v>
      </c>
      <c r="EZ96" s="287">
        <v>124</v>
      </c>
      <c r="FA96" s="287">
        <v>49</v>
      </c>
      <c r="FB96" s="287">
        <v>2</v>
      </c>
      <c r="FC96" s="287">
        <v>19</v>
      </c>
      <c r="FD96" s="287">
        <v>55</v>
      </c>
      <c r="FE96" s="287">
        <v>16</v>
      </c>
      <c r="FF96" s="287">
        <v>142</v>
      </c>
      <c r="FG96" s="287">
        <v>444</v>
      </c>
      <c r="FH96" s="287">
        <v>1018</v>
      </c>
      <c r="FI96" s="287">
        <v>334</v>
      </c>
      <c r="FJ96" s="287">
        <v>1687</v>
      </c>
      <c r="FK96" s="291">
        <v>36</v>
      </c>
      <c r="FL96" s="290">
        <v>4.6247764691373252</v>
      </c>
      <c r="FM96" s="291">
        <v>16</v>
      </c>
      <c r="FN96" s="290">
        <v>2.0554562085054777</v>
      </c>
      <c r="FO96" s="291">
        <v>6</v>
      </c>
      <c r="FP96" s="290">
        <v>0.77079607818955409</v>
      </c>
      <c r="FQ96" s="283">
        <v>2</v>
      </c>
      <c r="FR96" s="294">
        <v>0.25693202606318472</v>
      </c>
      <c r="FS96" s="283">
        <v>8</v>
      </c>
      <c r="FT96" s="294">
        <v>1.0277281042527389</v>
      </c>
      <c r="FU96" s="291">
        <v>8</v>
      </c>
      <c r="FV96" s="290">
        <v>1.0277281042527389</v>
      </c>
      <c r="FW96" s="295">
        <v>0</v>
      </c>
      <c r="FX96" s="295">
        <v>0</v>
      </c>
      <c r="FY96" s="295">
        <v>0</v>
      </c>
      <c r="FZ96" s="295">
        <v>0</v>
      </c>
      <c r="GA96" s="295">
        <v>0</v>
      </c>
      <c r="GB96" s="287">
        <v>19998</v>
      </c>
      <c r="GC96" s="287">
        <v>6257</v>
      </c>
      <c r="GD96" s="287">
        <v>7259</v>
      </c>
      <c r="GE96" s="287">
        <v>0</v>
      </c>
      <c r="GF96" s="287">
        <v>112</v>
      </c>
      <c r="GG96" s="290">
        <v>302.8</v>
      </c>
      <c r="GH96" s="290">
        <v>897.9</v>
      </c>
      <c r="GI96" s="290">
        <v>54</v>
      </c>
      <c r="GJ96" s="290">
        <v>7</v>
      </c>
      <c r="GK96" s="290">
        <v>4</v>
      </c>
      <c r="GL96" s="290">
        <v>7</v>
      </c>
      <c r="GM96" s="290">
        <v>11</v>
      </c>
      <c r="GN96" s="290">
        <v>13</v>
      </c>
      <c r="GO96" s="290">
        <v>5</v>
      </c>
      <c r="GP96" s="290">
        <v>11</v>
      </c>
      <c r="GQ96" s="290">
        <v>6</v>
      </c>
      <c r="GR96" s="290">
        <v>3</v>
      </c>
      <c r="GS96" s="290">
        <v>0</v>
      </c>
      <c r="GT96" s="290">
        <v>53</v>
      </c>
      <c r="GU96" s="290">
        <v>2</v>
      </c>
      <c r="GV96" s="290">
        <v>1</v>
      </c>
      <c r="GW96" s="290">
        <v>0</v>
      </c>
      <c r="GX96" s="290">
        <v>2</v>
      </c>
      <c r="GY96" s="290">
        <v>4</v>
      </c>
      <c r="GZ96" s="290">
        <v>3</v>
      </c>
      <c r="HA96" s="290">
        <v>1</v>
      </c>
      <c r="HB96" s="290">
        <v>0</v>
      </c>
      <c r="HC96" s="290">
        <v>0</v>
      </c>
      <c r="HD96" s="290">
        <v>1</v>
      </c>
      <c r="HE96" s="290">
        <v>0</v>
      </c>
      <c r="HF96" s="290">
        <v>2</v>
      </c>
      <c r="HG96" s="290">
        <v>2</v>
      </c>
      <c r="HH96" s="290">
        <v>11</v>
      </c>
      <c r="HI96" s="290">
        <v>1</v>
      </c>
      <c r="HJ96" s="134">
        <v>0.77079607818955409</v>
      </c>
      <c r="HK96" s="134">
        <v>6.6802326776428025</v>
      </c>
      <c r="HL96" s="134">
        <v>31.235226408501362</v>
      </c>
      <c r="HM96" s="146">
        <v>89.903308563663003</v>
      </c>
      <c r="HN96" s="146">
        <v>93.966901447413207</v>
      </c>
      <c r="HO96" s="368">
        <v>6.8689896340701898E-2</v>
      </c>
      <c r="HP96" s="368">
        <v>3.0625191407446298E-2</v>
      </c>
      <c r="HQ96" s="368">
        <v>2.68948655256724</v>
      </c>
      <c r="HR96" s="368">
        <v>1.7283950617283901</v>
      </c>
      <c r="HS96" s="134">
        <v>73.349633251833794</v>
      </c>
      <c r="HT96" s="134">
        <v>77.7777777777778</v>
      </c>
      <c r="HU96" s="134">
        <v>2.5540152366679201</v>
      </c>
      <c r="HV96" s="134">
        <v>1.7718860742879601</v>
      </c>
      <c r="HW96" s="134">
        <v>3.4423943552392999</v>
      </c>
      <c r="HX96" s="134">
        <v>6.5772807315641497</v>
      </c>
      <c r="HY96" s="146">
        <v>100.44727122463787</v>
      </c>
      <c r="HZ96" s="146">
        <v>97.729228195092205</v>
      </c>
      <c r="IA96" s="386">
        <v>44</v>
      </c>
      <c r="IB96" s="386">
        <v>38</v>
      </c>
      <c r="IC96" s="369">
        <v>0.27293592208920042</v>
      </c>
      <c r="ID96" s="369">
        <v>0.15436486980541902</v>
      </c>
      <c r="IE96" s="369">
        <v>2.9158383035122597</v>
      </c>
      <c r="IF96" s="369">
        <v>2.6243093922651934</v>
      </c>
      <c r="IG96" s="146">
        <v>65.142478462557989</v>
      </c>
      <c r="IH96" s="146">
        <v>69.820441988950279</v>
      </c>
      <c r="II96" s="146">
        <v>9.3604615098318966</v>
      </c>
      <c r="IJ96" s="146">
        <v>5.8821139862696512</v>
      </c>
      <c r="IK96" s="146">
        <v>3.7649692087639819</v>
      </c>
      <c r="IL96" s="146">
        <v>7.9149803824647034</v>
      </c>
      <c r="IM96" s="148">
        <v>96.669102100459284</v>
      </c>
      <c r="IN96" s="137">
        <v>98.853501493418321</v>
      </c>
      <c r="IO96" s="369">
        <v>0.36690515501742799</v>
      </c>
      <c r="IP96" s="369">
        <v>7.8606052666055304E-2</v>
      </c>
      <c r="IQ96" s="369">
        <v>4.2553191489361701</v>
      </c>
      <c r="IR96" s="369">
        <v>1.3574660633484199</v>
      </c>
      <c r="IS96" s="146">
        <v>80.425531914893597</v>
      </c>
      <c r="IT96" s="146">
        <v>83.257918552036202</v>
      </c>
      <c r="IU96" s="146">
        <v>8.6222711429095593</v>
      </c>
      <c r="IV96" s="146">
        <v>5.7906458797327396</v>
      </c>
      <c r="IW96" s="146">
        <v>4.4292737258516697</v>
      </c>
      <c r="IX96" s="146">
        <v>5.7406767955801099</v>
      </c>
      <c r="IY96" s="341">
        <v>38</v>
      </c>
      <c r="IZ96" s="369">
        <v>0.235512860241711</v>
      </c>
      <c r="JA96" s="369">
        <v>2.9366306027820701</v>
      </c>
      <c r="JB96" s="369">
        <v>85.935085007728006</v>
      </c>
      <c r="JC96" s="369">
        <v>8.0198326619150908</v>
      </c>
      <c r="JD96" s="146">
        <v>7.5213939262874998</v>
      </c>
    </row>
    <row r="97" spans="1:264" ht="18" customHeight="1">
      <c r="A97" s="280"/>
      <c r="B97" s="281" t="s">
        <v>87</v>
      </c>
      <c r="C97" s="281" t="s">
        <v>87</v>
      </c>
      <c r="D97" s="282" t="s">
        <v>1834</v>
      </c>
      <c r="E97" s="283" t="s">
        <v>1334</v>
      </c>
      <c r="F97" s="282" t="s">
        <v>98</v>
      </c>
      <c r="G97" s="283" t="s">
        <v>10</v>
      </c>
      <c r="H97" s="284" t="s">
        <v>87</v>
      </c>
      <c r="I97" s="284" t="s">
        <v>87</v>
      </c>
      <c r="J97" s="284" t="s">
        <v>87</v>
      </c>
      <c r="K97" s="284" t="s">
        <v>87</v>
      </c>
      <c r="L97" s="284" t="s">
        <v>87</v>
      </c>
      <c r="M97" s="285">
        <v>647166</v>
      </c>
      <c r="N97" s="284" t="s">
        <v>87</v>
      </c>
      <c r="O97" s="284" t="s">
        <v>87</v>
      </c>
      <c r="P97" s="284" t="s">
        <v>87</v>
      </c>
      <c r="Q97" s="284" t="s">
        <v>87</v>
      </c>
      <c r="R97" s="286">
        <v>97.940526945375424</v>
      </c>
      <c r="S97" s="286">
        <v>99.994577548720954</v>
      </c>
      <c r="T97" s="298" t="s">
        <v>88</v>
      </c>
      <c r="U97" s="298" t="s">
        <v>88</v>
      </c>
      <c r="V97" s="286">
        <v>11.602941176470589</v>
      </c>
      <c r="W97" s="286">
        <v>4.8970588235294121</v>
      </c>
      <c r="X97" s="286">
        <v>16.5</v>
      </c>
      <c r="Y97" s="284" t="s">
        <v>87</v>
      </c>
      <c r="Z97" s="284" t="s">
        <v>87</v>
      </c>
      <c r="AA97" s="284" t="s">
        <v>87</v>
      </c>
      <c r="AB97" s="284" t="s">
        <v>87</v>
      </c>
      <c r="AC97" s="284" t="s">
        <v>87</v>
      </c>
      <c r="AD97" s="284" t="s">
        <v>87</v>
      </c>
      <c r="AE97" s="284" t="s">
        <v>87</v>
      </c>
      <c r="AF97" s="284" t="s">
        <v>87</v>
      </c>
      <c r="AG97" s="284" t="s">
        <v>87</v>
      </c>
      <c r="AH97" s="284" t="s">
        <v>87</v>
      </c>
      <c r="AI97" s="284" t="s">
        <v>87</v>
      </c>
      <c r="AJ97" s="284" t="s">
        <v>87</v>
      </c>
      <c r="AK97" s="284" t="s">
        <v>87</v>
      </c>
      <c r="AL97" s="284" t="s">
        <v>87</v>
      </c>
      <c r="AM97" s="284" t="s">
        <v>87</v>
      </c>
      <c r="AN97" s="284" t="s">
        <v>87</v>
      </c>
      <c r="AO97" s="284" t="s">
        <v>87</v>
      </c>
      <c r="AP97" s="284" t="s">
        <v>87</v>
      </c>
      <c r="AQ97" s="284" t="s">
        <v>87</v>
      </c>
      <c r="AR97" s="284" t="s">
        <v>87</v>
      </c>
      <c r="AS97" s="284" t="s">
        <v>87</v>
      </c>
      <c r="AT97" s="284" t="s">
        <v>87</v>
      </c>
      <c r="AU97" s="284" t="s">
        <v>87</v>
      </c>
      <c r="AV97" s="284" t="s">
        <v>87</v>
      </c>
      <c r="AW97" s="288" t="s">
        <v>87</v>
      </c>
      <c r="AX97" s="288" t="s">
        <v>87</v>
      </c>
      <c r="AY97" s="288" t="s">
        <v>87</v>
      </c>
      <c r="AZ97" s="288" t="s">
        <v>87</v>
      </c>
      <c r="BA97" s="288" t="s">
        <v>87</v>
      </c>
      <c r="BB97" s="287">
        <v>76</v>
      </c>
      <c r="BC97" s="287">
        <v>95</v>
      </c>
      <c r="BD97" s="289" t="s">
        <v>88</v>
      </c>
      <c r="BE97" s="289" t="s">
        <v>88</v>
      </c>
      <c r="BF97" s="289" t="s">
        <v>88</v>
      </c>
      <c r="BG97" s="287">
        <v>86</v>
      </c>
      <c r="BH97" s="286">
        <v>13.288707997638936</v>
      </c>
      <c r="BI97" s="287">
        <v>551</v>
      </c>
      <c r="BJ97" s="286">
        <v>85.140443101151789</v>
      </c>
      <c r="BK97" s="287">
        <v>0</v>
      </c>
      <c r="BL97" s="286">
        <v>0</v>
      </c>
      <c r="BM97" s="287">
        <v>0</v>
      </c>
      <c r="BN97" s="290">
        <v>0</v>
      </c>
      <c r="BO97" s="291">
        <v>74</v>
      </c>
      <c r="BP97" s="290">
        <v>11.434469672386992</v>
      </c>
      <c r="BQ97" s="287">
        <v>0</v>
      </c>
      <c r="BR97" s="290">
        <v>0</v>
      </c>
      <c r="BS97" s="287">
        <v>13</v>
      </c>
      <c r="BT97" s="290">
        <v>2.0087581856896071</v>
      </c>
      <c r="BU97" s="287">
        <v>0</v>
      </c>
      <c r="BV97" s="290">
        <v>0</v>
      </c>
      <c r="BW97" s="287">
        <v>40</v>
      </c>
      <c r="BX97" s="290">
        <v>6.1807944175064815</v>
      </c>
      <c r="BY97" s="292">
        <v>0</v>
      </c>
      <c r="BZ97" s="293">
        <v>0</v>
      </c>
      <c r="CA97" s="287">
        <v>538</v>
      </c>
      <c r="CB97" s="290">
        <v>83.131684915462188</v>
      </c>
      <c r="CC97" s="287">
        <v>0</v>
      </c>
      <c r="CD97" s="290">
        <v>0</v>
      </c>
      <c r="CE97" s="287">
        <v>67</v>
      </c>
      <c r="CF97" s="290">
        <v>10.352830649323357</v>
      </c>
      <c r="CG97" s="287">
        <v>1200</v>
      </c>
      <c r="CH97" s="290">
        <v>185.42383252519446</v>
      </c>
      <c r="CI97" s="287">
        <v>1201</v>
      </c>
      <c r="CJ97" s="290">
        <v>185.57835238563214</v>
      </c>
      <c r="CK97" s="287">
        <v>272</v>
      </c>
      <c r="CL97" s="290">
        <v>42.029402039044079</v>
      </c>
      <c r="CM97" s="287">
        <v>1</v>
      </c>
      <c r="CN97" s="294">
        <v>0.15451986043766205</v>
      </c>
      <c r="CO97" s="287">
        <v>127</v>
      </c>
      <c r="CP97" s="290">
        <v>19.62402227558308</v>
      </c>
      <c r="CQ97" s="287">
        <v>3</v>
      </c>
      <c r="CR97" s="290">
        <v>0.46355958131298614</v>
      </c>
      <c r="CS97" s="287">
        <v>30</v>
      </c>
      <c r="CT97" s="290">
        <v>4.6355958131298616</v>
      </c>
      <c r="CU97" s="287">
        <v>17</v>
      </c>
      <c r="CV97" s="290">
        <v>2.626837627440255</v>
      </c>
      <c r="CW97" s="287">
        <v>391</v>
      </c>
      <c r="CX97" s="290">
        <v>60.417265431125863</v>
      </c>
      <c r="CY97" s="287">
        <v>391</v>
      </c>
      <c r="CZ97" s="290">
        <v>60.417265431125863</v>
      </c>
      <c r="DA97" s="287">
        <v>0</v>
      </c>
      <c r="DB97" s="290">
        <v>0</v>
      </c>
      <c r="DC97" s="287">
        <v>0</v>
      </c>
      <c r="DD97" s="287">
        <v>0</v>
      </c>
      <c r="DE97" s="287">
        <v>0</v>
      </c>
      <c r="DF97" s="287">
        <v>0</v>
      </c>
      <c r="DG97" s="287">
        <v>0</v>
      </c>
      <c r="DH97" s="287">
        <v>0</v>
      </c>
      <c r="DI97" s="287">
        <v>0</v>
      </c>
      <c r="DJ97" s="287">
        <v>0</v>
      </c>
      <c r="DK97" s="287">
        <v>0</v>
      </c>
      <c r="DL97" s="287">
        <v>0</v>
      </c>
      <c r="DM97" s="287">
        <v>0</v>
      </c>
      <c r="DN97" s="287">
        <v>0</v>
      </c>
      <c r="DO97" s="287">
        <v>0</v>
      </c>
      <c r="DP97" s="287">
        <v>0</v>
      </c>
      <c r="DQ97" s="287">
        <v>0</v>
      </c>
      <c r="DR97" s="287">
        <v>0</v>
      </c>
      <c r="DS97" s="287">
        <v>0</v>
      </c>
      <c r="DT97" s="287">
        <v>0</v>
      </c>
      <c r="DU97" s="287">
        <v>0</v>
      </c>
      <c r="DV97" s="287">
        <v>0</v>
      </c>
      <c r="DW97" s="287">
        <v>0</v>
      </c>
      <c r="DX97" s="287">
        <v>0</v>
      </c>
      <c r="DY97" s="287">
        <v>0</v>
      </c>
      <c r="DZ97" s="287">
        <v>0</v>
      </c>
      <c r="EA97" s="287">
        <v>0</v>
      </c>
      <c r="EB97" s="290">
        <v>0</v>
      </c>
      <c r="EC97" s="287">
        <v>0</v>
      </c>
      <c r="ED97" s="287">
        <v>0</v>
      </c>
      <c r="EE97" s="287">
        <v>0</v>
      </c>
      <c r="EF97" s="290">
        <v>0</v>
      </c>
      <c r="EG97" s="287">
        <v>0</v>
      </c>
      <c r="EH97" s="287">
        <v>0</v>
      </c>
      <c r="EI97" s="287">
        <v>0</v>
      </c>
      <c r="EJ97" s="287">
        <v>0</v>
      </c>
      <c r="EK97" s="287">
        <v>0</v>
      </c>
      <c r="EL97" s="287">
        <v>0</v>
      </c>
      <c r="EM97" s="287">
        <v>0</v>
      </c>
      <c r="EN97" s="287">
        <v>0</v>
      </c>
      <c r="EO97" s="287">
        <v>0</v>
      </c>
      <c r="EP97" s="287">
        <v>0</v>
      </c>
      <c r="EQ97" s="287">
        <v>0</v>
      </c>
      <c r="ER97" s="287">
        <v>0</v>
      </c>
      <c r="ES97" s="287">
        <v>0</v>
      </c>
      <c r="ET97" s="287">
        <v>0</v>
      </c>
      <c r="EU97" s="287">
        <v>0</v>
      </c>
      <c r="EV97" s="287">
        <v>0</v>
      </c>
      <c r="EW97" s="287">
        <v>0</v>
      </c>
      <c r="EX97" s="287">
        <v>0</v>
      </c>
      <c r="EY97" s="287">
        <v>0</v>
      </c>
      <c r="EZ97" s="287">
        <v>0</v>
      </c>
      <c r="FA97" s="287">
        <v>0</v>
      </c>
      <c r="FB97" s="287">
        <v>0</v>
      </c>
      <c r="FC97" s="287">
        <v>0</v>
      </c>
      <c r="FD97" s="287">
        <v>0</v>
      </c>
      <c r="FE97" s="287">
        <v>0</v>
      </c>
      <c r="FF97" s="287">
        <v>0</v>
      </c>
      <c r="FG97" s="287">
        <v>0</v>
      </c>
      <c r="FH97" s="287">
        <v>0</v>
      </c>
      <c r="FI97" s="287">
        <v>0</v>
      </c>
      <c r="FJ97" s="287">
        <v>0</v>
      </c>
      <c r="FK97" s="291">
        <v>7</v>
      </c>
      <c r="FL97" s="290">
        <v>1.0816390230636344</v>
      </c>
      <c r="FM97" s="291">
        <v>3</v>
      </c>
      <c r="FN97" s="290">
        <v>0.46355958131298614</v>
      </c>
      <c r="FO97" s="291">
        <v>0</v>
      </c>
      <c r="FP97" s="290">
        <v>0</v>
      </c>
      <c r="FQ97" s="283">
        <v>1</v>
      </c>
      <c r="FR97" s="294">
        <v>0.15451986043766205</v>
      </c>
      <c r="FS97" s="283">
        <v>0</v>
      </c>
      <c r="FT97" s="294">
        <v>0</v>
      </c>
      <c r="FU97" s="291">
        <v>0</v>
      </c>
      <c r="FV97" s="290">
        <v>0</v>
      </c>
      <c r="FW97" s="295">
        <v>1</v>
      </c>
      <c r="FX97" s="295">
        <v>0</v>
      </c>
      <c r="FY97" s="295">
        <v>1</v>
      </c>
      <c r="FZ97" s="295">
        <v>0</v>
      </c>
      <c r="GA97" s="295">
        <v>0</v>
      </c>
      <c r="GB97" s="287">
        <v>0</v>
      </c>
      <c r="GC97" s="287">
        <v>0</v>
      </c>
      <c r="GD97" s="287">
        <v>0</v>
      </c>
      <c r="GE97" s="287">
        <v>0</v>
      </c>
      <c r="GF97" s="287">
        <v>0</v>
      </c>
      <c r="GG97" s="290">
        <v>0</v>
      </c>
      <c r="GH97" s="290">
        <v>0</v>
      </c>
      <c r="GI97" s="290">
        <v>0</v>
      </c>
      <c r="GJ97" s="290">
        <v>0</v>
      </c>
      <c r="GK97" s="290">
        <v>0</v>
      </c>
      <c r="GL97" s="290">
        <v>0</v>
      </c>
      <c r="GM97" s="290">
        <v>0</v>
      </c>
      <c r="GN97" s="290">
        <v>0</v>
      </c>
      <c r="GO97" s="290">
        <v>0</v>
      </c>
      <c r="GP97" s="290">
        <v>0</v>
      </c>
      <c r="GQ97" s="290">
        <v>0</v>
      </c>
      <c r="GR97" s="290">
        <v>0</v>
      </c>
      <c r="GS97" s="290">
        <v>0</v>
      </c>
      <c r="GT97" s="290">
        <v>0</v>
      </c>
      <c r="GU97" s="290">
        <v>0</v>
      </c>
      <c r="GV97" s="290">
        <v>0</v>
      </c>
      <c r="GW97" s="290">
        <v>0</v>
      </c>
      <c r="GX97" s="290">
        <v>0</v>
      </c>
      <c r="GY97" s="290">
        <v>0</v>
      </c>
      <c r="GZ97" s="290">
        <v>0</v>
      </c>
      <c r="HA97" s="290">
        <v>0</v>
      </c>
      <c r="HB97" s="290">
        <v>0</v>
      </c>
      <c r="HC97" s="290">
        <v>0</v>
      </c>
      <c r="HD97" s="290">
        <v>0</v>
      </c>
      <c r="HE97" s="290">
        <v>0</v>
      </c>
      <c r="HF97" s="290">
        <v>0</v>
      </c>
      <c r="HG97" s="290">
        <v>0</v>
      </c>
      <c r="HH97" s="290">
        <v>0</v>
      </c>
      <c r="HI97" s="290">
        <v>0</v>
      </c>
      <c r="HJ97" s="134">
        <v>0.61807944175064822</v>
      </c>
      <c r="HK97" s="134">
        <v>5.408195115318172</v>
      </c>
      <c r="HL97" s="134">
        <v>25.035307788110011</v>
      </c>
      <c r="HM97" s="146">
        <v>99.148609872243895</v>
      </c>
      <c r="HN97" s="146">
        <v>96.707789064762494</v>
      </c>
      <c r="HO97" s="368">
        <v>3.8197097020626403E-2</v>
      </c>
      <c r="HP97" s="368">
        <v>3.4566194262011803E-2</v>
      </c>
      <c r="HQ97" s="368">
        <v>1.0893246187363801</v>
      </c>
      <c r="HR97" s="368">
        <v>1.3736263736263701</v>
      </c>
      <c r="HS97" s="134">
        <v>81.699346405228795</v>
      </c>
      <c r="HT97" s="134">
        <v>84.065934065934101</v>
      </c>
      <c r="HU97" s="134">
        <v>3.5064935064935101</v>
      </c>
      <c r="HV97" s="134">
        <v>2.5164189422744601</v>
      </c>
      <c r="HW97" s="134">
        <v>4.6436285097192203</v>
      </c>
      <c r="HX97" s="134">
        <v>6.6591999762648202</v>
      </c>
      <c r="HY97" s="146">
        <v>103.11913181650381</v>
      </c>
      <c r="HZ97" s="146">
        <v>99.815036281752498</v>
      </c>
      <c r="IA97" s="386">
        <v>55</v>
      </c>
      <c r="IB97" s="386">
        <v>49</v>
      </c>
      <c r="IC97" s="369">
        <v>0.27632636655948556</v>
      </c>
      <c r="ID97" s="369">
        <v>0.18325978008826388</v>
      </c>
      <c r="IE97" s="369">
        <v>3.3434650455927049</v>
      </c>
      <c r="IF97" s="369">
        <v>3.297442799461642</v>
      </c>
      <c r="IG97" s="146">
        <v>65.045592705167181</v>
      </c>
      <c r="IH97" s="146">
        <v>68.169582772543748</v>
      </c>
      <c r="II97" s="146">
        <v>8.2646704180064319</v>
      </c>
      <c r="IJ97" s="146">
        <v>5.5576333308400034</v>
      </c>
      <c r="IK97" s="146">
        <v>6.2400534273047628</v>
      </c>
      <c r="IL97" s="146">
        <v>10.420483455841449</v>
      </c>
      <c r="IM97" s="148">
        <v>106.167793888669</v>
      </c>
      <c r="IN97" s="137">
        <v>108.35529257177812</v>
      </c>
      <c r="IO97" s="369">
        <v>0.16040100250626599</v>
      </c>
      <c r="IP97" s="369">
        <v>4.2171850289931499E-2</v>
      </c>
      <c r="IQ97" s="369">
        <v>2.4844720496894399</v>
      </c>
      <c r="IR97" s="369">
        <v>0.80645161290322598</v>
      </c>
      <c r="IS97" s="146">
        <v>85.093167701863393</v>
      </c>
      <c r="IT97" s="146">
        <v>88.709677419354804</v>
      </c>
      <c r="IU97" s="146">
        <v>6.45614035087719</v>
      </c>
      <c r="IV97" s="146">
        <v>5.2293094359515004</v>
      </c>
      <c r="IW97" s="146">
        <v>7.3179915391260097</v>
      </c>
      <c r="IX97" s="146">
        <v>8.0375574349071108</v>
      </c>
      <c r="IY97" s="341">
        <v>33</v>
      </c>
      <c r="IZ97" s="369">
        <v>0.26501766784452302</v>
      </c>
      <c r="JA97" s="369">
        <v>4.3593130779392304</v>
      </c>
      <c r="JB97" s="369">
        <v>81.3738441215324</v>
      </c>
      <c r="JC97" s="369">
        <v>6.0793446835849698</v>
      </c>
      <c r="JD97" s="146">
        <v>7.4951231633054203</v>
      </c>
    </row>
    <row r="98" spans="1:264" ht="18" customHeight="1">
      <c r="A98" s="280"/>
      <c r="B98" s="281" t="s">
        <v>87</v>
      </c>
      <c r="C98" s="281" t="s">
        <v>87</v>
      </c>
      <c r="D98" s="282" t="s">
        <v>1835</v>
      </c>
      <c r="E98" s="283" t="s">
        <v>1335</v>
      </c>
      <c r="F98" s="282" t="s">
        <v>98</v>
      </c>
      <c r="G98" s="283" t="s">
        <v>10</v>
      </c>
      <c r="H98" s="284" t="s">
        <v>87</v>
      </c>
      <c r="I98" s="284" t="s">
        <v>87</v>
      </c>
      <c r="J98" s="284" t="s">
        <v>87</v>
      </c>
      <c r="K98" s="284" t="s">
        <v>87</v>
      </c>
      <c r="L98" s="284" t="s">
        <v>87</v>
      </c>
      <c r="M98" s="285">
        <v>510017</v>
      </c>
      <c r="N98" s="284" t="s">
        <v>87</v>
      </c>
      <c r="O98" s="284" t="s">
        <v>87</v>
      </c>
      <c r="P98" s="284" t="s">
        <v>87</v>
      </c>
      <c r="Q98" s="284" t="s">
        <v>87</v>
      </c>
      <c r="R98" s="286">
        <v>102.02484078210259</v>
      </c>
      <c r="S98" s="286">
        <v>104.23750246384924</v>
      </c>
      <c r="T98" s="292">
        <v>90.917031104439957</v>
      </c>
      <c r="U98" s="292">
        <v>124.80280375605571</v>
      </c>
      <c r="V98" s="286">
        <v>11.634681288553804</v>
      </c>
      <c r="W98" s="286">
        <v>8.8759424263193978</v>
      </c>
      <c r="X98" s="286">
        <v>20.510623714873198</v>
      </c>
      <c r="Y98" s="284" t="s">
        <v>87</v>
      </c>
      <c r="Z98" s="284" t="s">
        <v>87</v>
      </c>
      <c r="AA98" s="284" t="s">
        <v>87</v>
      </c>
      <c r="AB98" s="284" t="s">
        <v>87</v>
      </c>
      <c r="AC98" s="284" t="s">
        <v>87</v>
      </c>
      <c r="AD98" s="284" t="s">
        <v>87</v>
      </c>
      <c r="AE98" s="284" t="s">
        <v>87</v>
      </c>
      <c r="AF98" s="284" t="s">
        <v>87</v>
      </c>
      <c r="AG98" s="284" t="s">
        <v>87</v>
      </c>
      <c r="AH98" s="284" t="s">
        <v>87</v>
      </c>
      <c r="AI98" s="284" t="s">
        <v>87</v>
      </c>
      <c r="AJ98" s="284" t="s">
        <v>87</v>
      </c>
      <c r="AK98" s="284" t="s">
        <v>87</v>
      </c>
      <c r="AL98" s="284" t="s">
        <v>87</v>
      </c>
      <c r="AM98" s="284" t="s">
        <v>87</v>
      </c>
      <c r="AN98" s="284" t="s">
        <v>87</v>
      </c>
      <c r="AO98" s="284" t="s">
        <v>87</v>
      </c>
      <c r="AP98" s="284" t="s">
        <v>87</v>
      </c>
      <c r="AQ98" s="284" t="s">
        <v>87</v>
      </c>
      <c r="AR98" s="284" t="s">
        <v>87</v>
      </c>
      <c r="AS98" s="284" t="s">
        <v>87</v>
      </c>
      <c r="AT98" s="284" t="s">
        <v>87</v>
      </c>
      <c r="AU98" s="284" t="s">
        <v>87</v>
      </c>
      <c r="AV98" s="284" t="s">
        <v>87</v>
      </c>
      <c r="AW98" s="288" t="s">
        <v>87</v>
      </c>
      <c r="AX98" s="288" t="s">
        <v>87</v>
      </c>
      <c r="AY98" s="288" t="s">
        <v>87</v>
      </c>
      <c r="AZ98" s="288" t="s">
        <v>87</v>
      </c>
      <c r="BA98" s="288" t="s">
        <v>87</v>
      </c>
      <c r="BB98" s="287">
        <v>81</v>
      </c>
      <c r="BC98" s="287">
        <v>72</v>
      </c>
      <c r="BD98" s="289" t="s">
        <v>88</v>
      </c>
      <c r="BE98" s="289" t="s">
        <v>88</v>
      </c>
      <c r="BF98" s="289" t="s">
        <v>88</v>
      </c>
      <c r="BG98" s="287">
        <v>26</v>
      </c>
      <c r="BH98" s="286">
        <v>5.0978692867100515</v>
      </c>
      <c r="BI98" s="287">
        <v>356</v>
      </c>
      <c r="BJ98" s="286">
        <v>69.801594848799155</v>
      </c>
      <c r="BK98" s="287">
        <v>13</v>
      </c>
      <c r="BL98" s="286">
        <v>2.5489346433550257</v>
      </c>
      <c r="BM98" s="287">
        <v>10</v>
      </c>
      <c r="BN98" s="290">
        <v>1.9607189564269427</v>
      </c>
      <c r="BO98" s="291">
        <v>163</v>
      </c>
      <c r="BP98" s="290">
        <v>31.959718989759164</v>
      </c>
      <c r="BQ98" s="287">
        <v>0</v>
      </c>
      <c r="BR98" s="290">
        <v>0</v>
      </c>
      <c r="BS98" s="287">
        <v>15</v>
      </c>
      <c r="BT98" s="290">
        <v>2.941078434640414</v>
      </c>
      <c r="BU98" s="287">
        <v>0</v>
      </c>
      <c r="BV98" s="290">
        <v>0</v>
      </c>
      <c r="BW98" s="287">
        <v>52</v>
      </c>
      <c r="BX98" s="290">
        <v>10.195738573420103</v>
      </c>
      <c r="BY98" s="292">
        <v>0</v>
      </c>
      <c r="BZ98" s="293">
        <v>0</v>
      </c>
      <c r="CA98" s="287">
        <v>287</v>
      </c>
      <c r="CB98" s="290">
        <v>56.272634049453259</v>
      </c>
      <c r="CC98" s="287">
        <v>374</v>
      </c>
      <c r="CD98" s="290">
        <v>73.330888970367653</v>
      </c>
      <c r="CE98" s="287">
        <v>105</v>
      </c>
      <c r="CF98" s="290">
        <v>20.587549042482898</v>
      </c>
      <c r="CG98" s="287">
        <v>575</v>
      </c>
      <c r="CH98" s="290">
        <v>112.74133999454919</v>
      </c>
      <c r="CI98" s="287">
        <v>1150</v>
      </c>
      <c r="CJ98" s="290">
        <v>225.48267998909839</v>
      </c>
      <c r="CK98" s="287">
        <v>399</v>
      </c>
      <c r="CL98" s="290">
        <v>78.232686361435015</v>
      </c>
      <c r="CM98" s="287">
        <v>351</v>
      </c>
      <c r="CN98" s="294">
        <v>68.821235370585683</v>
      </c>
      <c r="CO98" s="287">
        <v>92</v>
      </c>
      <c r="CP98" s="290">
        <v>18.038614399127873</v>
      </c>
      <c r="CQ98" s="287">
        <v>1</v>
      </c>
      <c r="CR98" s="290">
        <v>0.19607189564269425</v>
      </c>
      <c r="CS98" s="287">
        <v>0</v>
      </c>
      <c r="CT98" s="290">
        <v>0</v>
      </c>
      <c r="CU98" s="287">
        <v>61</v>
      </c>
      <c r="CV98" s="290">
        <v>11.96038563420435</v>
      </c>
      <c r="CW98" s="287">
        <v>506</v>
      </c>
      <c r="CX98" s="290">
        <v>99.212379195203297</v>
      </c>
      <c r="CY98" s="287">
        <v>236</v>
      </c>
      <c r="CZ98" s="290">
        <v>46.272967371675847</v>
      </c>
      <c r="DA98" s="292">
        <v>18</v>
      </c>
      <c r="DB98" s="293">
        <v>3.5292941215684968</v>
      </c>
      <c r="DC98" s="292">
        <v>0</v>
      </c>
      <c r="DD98" s="292">
        <v>0</v>
      </c>
      <c r="DE98" s="292">
        <v>254</v>
      </c>
      <c r="DF98" s="292">
        <v>7364</v>
      </c>
      <c r="DG98" s="292">
        <v>0</v>
      </c>
      <c r="DH98" s="292">
        <v>72</v>
      </c>
      <c r="DI98" s="292">
        <v>18</v>
      </c>
      <c r="DJ98" s="292">
        <v>0</v>
      </c>
      <c r="DK98" s="292">
        <v>0</v>
      </c>
      <c r="DL98" s="292">
        <v>303</v>
      </c>
      <c r="DM98" s="292">
        <v>0</v>
      </c>
      <c r="DN98" s="292">
        <v>588</v>
      </c>
      <c r="DO98" s="292">
        <v>0</v>
      </c>
      <c r="DP98" s="292">
        <v>11</v>
      </c>
      <c r="DQ98" s="292">
        <v>0</v>
      </c>
      <c r="DR98" s="292">
        <v>0</v>
      </c>
      <c r="DS98" s="292">
        <v>0</v>
      </c>
      <c r="DT98" s="292">
        <v>16093</v>
      </c>
      <c r="DU98" s="292">
        <v>0</v>
      </c>
      <c r="DV98" s="292">
        <v>1584</v>
      </c>
      <c r="DW98" s="292">
        <v>3754</v>
      </c>
      <c r="DX98" s="292">
        <v>233</v>
      </c>
      <c r="DY98" s="292">
        <v>0</v>
      </c>
      <c r="DZ98" s="292">
        <v>2624</v>
      </c>
      <c r="EA98" s="292">
        <v>9840</v>
      </c>
      <c r="EB98" s="293">
        <v>20.162601626016301</v>
      </c>
      <c r="EC98" s="292">
        <v>200</v>
      </c>
      <c r="ED98" s="292">
        <v>3294</v>
      </c>
      <c r="EE98" s="292">
        <v>696</v>
      </c>
      <c r="EF98" s="293">
        <v>21.129326047358834</v>
      </c>
      <c r="EG98" s="292">
        <v>59</v>
      </c>
      <c r="EH98" s="292">
        <v>249</v>
      </c>
      <c r="EI98" s="292">
        <v>29</v>
      </c>
      <c r="EJ98" s="292">
        <v>4</v>
      </c>
      <c r="EK98" s="292">
        <v>103</v>
      </c>
      <c r="EL98" s="292">
        <v>0</v>
      </c>
      <c r="EM98" s="292">
        <v>3</v>
      </c>
      <c r="EN98" s="292">
        <v>25</v>
      </c>
      <c r="EO98" s="292">
        <v>6</v>
      </c>
      <c r="EP98" s="292">
        <v>9</v>
      </c>
      <c r="EQ98" s="292">
        <v>11</v>
      </c>
      <c r="ER98" s="292">
        <v>0</v>
      </c>
      <c r="ES98" s="292">
        <v>0</v>
      </c>
      <c r="ET98" s="292">
        <v>2</v>
      </c>
      <c r="EU98" s="292">
        <v>0</v>
      </c>
      <c r="EV98" s="292">
        <v>1275</v>
      </c>
      <c r="EW98" s="292">
        <v>0</v>
      </c>
      <c r="EX98" s="292">
        <v>0</v>
      </c>
      <c r="EY98" s="292">
        <v>0</v>
      </c>
      <c r="EZ98" s="292">
        <v>0</v>
      </c>
      <c r="FA98" s="292">
        <v>5</v>
      </c>
      <c r="FB98" s="292">
        <v>0</v>
      </c>
      <c r="FC98" s="292">
        <v>1</v>
      </c>
      <c r="FD98" s="292">
        <v>3</v>
      </c>
      <c r="FE98" s="292">
        <v>2</v>
      </c>
      <c r="FF98" s="292">
        <v>20</v>
      </c>
      <c r="FG98" s="292">
        <v>732</v>
      </c>
      <c r="FH98" s="292">
        <v>620</v>
      </c>
      <c r="FI98" s="292">
        <v>53</v>
      </c>
      <c r="FJ98" s="292">
        <v>1807</v>
      </c>
      <c r="FK98" s="291">
        <v>13</v>
      </c>
      <c r="FL98" s="290">
        <v>2.5489346433550257</v>
      </c>
      <c r="FM98" s="291">
        <v>2</v>
      </c>
      <c r="FN98" s="290">
        <v>0.39214379128538851</v>
      </c>
      <c r="FO98" s="291">
        <v>1</v>
      </c>
      <c r="FP98" s="290">
        <v>0.19607189564269425</v>
      </c>
      <c r="FQ98" s="283">
        <v>2</v>
      </c>
      <c r="FR98" s="294">
        <v>0.39214379128538851</v>
      </c>
      <c r="FS98" s="283">
        <v>0</v>
      </c>
      <c r="FT98" s="294">
        <v>0</v>
      </c>
      <c r="FU98" s="291">
        <v>32</v>
      </c>
      <c r="FV98" s="290">
        <v>6.2743006605662162</v>
      </c>
      <c r="FW98" s="295">
        <v>0</v>
      </c>
      <c r="FX98" s="295">
        <v>0</v>
      </c>
      <c r="FY98" s="295">
        <v>0</v>
      </c>
      <c r="FZ98" s="295">
        <v>0</v>
      </c>
      <c r="GA98" s="295">
        <v>0</v>
      </c>
      <c r="GB98" s="292">
        <v>4666</v>
      </c>
      <c r="GC98" s="292">
        <v>0</v>
      </c>
      <c r="GD98" s="292">
        <v>30</v>
      </c>
      <c r="GE98" s="292">
        <v>0</v>
      </c>
      <c r="GF98" s="292">
        <v>0</v>
      </c>
      <c r="GG98" s="293">
        <v>99.4</v>
      </c>
      <c r="GH98" s="293">
        <v>441.14</v>
      </c>
      <c r="GI98" s="293">
        <v>22</v>
      </c>
      <c r="GJ98" s="293">
        <v>1</v>
      </c>
      <c r="GK98" s="293">
        <v>1.18</v>
      </c>
      <c r="GL98" s="293">
        <v>1.81</v>
      </c>
      <c r="GM98" s="293">
        <v>6</v>
      </c>
      <c r="GN98" s="293">
        <v>5</v>
      </c>
      <c r="GO98" s="293">
        <v>1</v>
      </c>
      <c r="GP98" s="293">
        <v>6</v>
      </c>
      <c r="GQ98" s="293">
        <v>0</v>
      </c>
      <c r="GR98" s="293">
        <v>1</v>
      </c>
      <c r="GS98" s="293">
        <v>0</v>
      </c>
      <c r="GT98" s="293">
        <v>6.11</v>
      </c>
      <c r="GU98" s="293">
        <v>1</v>
      </c>
      <c r="GV98" s="293">
        <v>2</v>
      </c>
      <c r="GW98" s="293">
        <v>0</v>
      </c>
      <c r="GX98" s="293">
        <v>1</v>
      </c>
      <c r="GY98" s="293">
        <v>1</v>
      </c>
      <c r="GZ98" s="293">
        <v>2</v>
      </c>
      <c r="HA98" s="293">
        <v>1</v>
      </c>
      <c r="HB98" s="293">
        <v>2</v>
      </c>
      <c r="HC98" s="293">
        <v>0</v>
      </c>
      <c r="HD98" s="293">
        <v>2</v>
      </c>
      <c r="HE98" s="293">
        <v>2</v>
      </c>
      <c r="HF98" s="293">
        <v>1.2</v>
      </c>
      <c r="HG98" s="293">
        <v>1.2</v>
      </c>
      <c r="HH98" s="293">
        <v>10</v>
      </c>
      <c r="HI98" s="293">
        <v>1</v>
      </c>
      <c r="HJ98" s="134">
        <v>1.1764313738561656</v>
      </c>
      <c r="HK98" s="134">
        <v>7.2546601387796885</v>
      </c>
      <c r="HL98" s="134">
        <v>21.842409174596138</v>
      </c>
      <c r="HM98" s="146">
        <v>98.001174973383598</v>
      </c>
      <c r="HN98" s="146">
        <v>101.009443008785</v>
      </c>
      <c r="HO98" s="368">
        <v>5.5367579206398003E-2</v>
      </c>
      <c r="HP98" s="368">
        <v>1.9732622958906799E-2</v>
      </c>
      <c r="HQ98" s="368">
        <v>3.7344398340248999</v>
      </c>
      <c r="HR98" s="368">
        <v>2.1164021164021198</v>
      </c>
      <c r="HS98" s="134">
        <v>76.763485477178406</v>
      </c>
      <c r="HT98" s="134">
        <v>77.7777777777778</v>
      </c>
      <c r="HU98" s="134">
        <v>1.4826207320824401</v>
      </c>
      <c r="HV98" s="134">
        <v>0.93236643480834702</v>
      </c>
      <c r="HW98" s="134">
        <v>6.7337300548125798</v>
      </c>
      <c r="HX98" s="134">
        <v>10.5432967613513</v>
      </c>
      <c r="HY98" s="146">
        <v>111.06813904255995</v>
      </c>
      <c r="HZ98" s="146">
        <v>109.022974992154</v>
      </c>
      <c r="IA98" s="386">
        <v>44</v>
      </c>
      <c r="IB98" s="386">
        <v>26</v>
      </c>
      <c r="IC98" s="369">
        <v>0.29725712741521415</v>
      </c>
      <c r="ID98" s="369">
        <v>0.13463131731565867</v>
      </c>
      <c r="IE98" s="369">
        <v>4.3137254901960782</v>
      </c>
      <c r="IF98" s="369">
        <v>3.051643192488263</v>
      </c>
      <c r="IG98" s="146">
        <v>81.470588235294116</v>
      </c>
      <c r="IH98" s="146">
        <v>81.8075117370892</v>
      </c>
      <c r="II98" s="146">
        <v>6.8909606809890551</v>
      </c>
      <c r="IJ98" s="146">
        <v>4.4117647058823533</v>
      </c>
      <c r="IK98" s="146">
        <v>6.5215231937584095</v>
      </c>
      <c r="IL98" s="146">
        <v>11.157441910925368</v>
      </c>
      <c r="IM98" s="148">
        <v>112.75029558273746</v>
      </c>
      <c r="IN98" s="137">
        <v>113.18457132996895</v>
      </c>
      <c r="IO98" s="369">
        <v>0.287091151440582</v>
      </c>
      <c r="IP98" s="369">
        <v>5.5637982195845703E-2</v>
      </c>
      <c r="IQ98" s="369">
        <v>3.4398034398034398</v>
      </c>
      <c r="IR98" s="369">
        <v>0.96153846153846201</v>
      </c>
      <c r="IS98" s="146">
        <v>91.277641277641294</v>
      </c>
      <c r="IT98" s="146">
        <v>96.634615384615401</v>
      </c>
      <c r="IU98" s="146">
        <v>8.3461499025940693</v>
      </c>
      <c r="IV98" s="146">
        <v>5.7863501483679496</v>
      </c>
      <c r="IW98" s="146">
        <v>7.2350081945397804</v>
      </c>
      <c r="IX98" s="146">
        <v>8.5547403661229406</v>
      </c>
      <c r="IY98" s="341">
        <v>34</v>
      </c>
      <c r="IZ98" s="369">
        <v>0.28764805414551597</v>
      </c>
      <c r="JA98" s="369">
        <v>3.0658250676284902</v>
      </c>
      <c r="JB98" s="369">
        <v>88.999098286744797</v>
      </c>
      <c r="JC98" s="369">
        <v>9.3824027072757996</v>
      </c>
      <c r="JD98" s="146">
        <v>9.1027443137328898</v>
      </c>
    </row>
    <row r="99" spans="1:264" ht="18" customHeight="1">
      <c r="A99" s="280"/>
      <c r="B99" s="281" t="s">
        <v>87</v>
      </c>
      <c r="C99" s="281" t="s">
        <v>87</v>
      </c>
      <c r="D99" s="282" t="s">
        <v>1836</v>
      </c>
      <c r="E99" s="283" t="s">
        <v>1336</v>
      </c>
      <c r="F99" s="282" t="s">
        <v>98</v>
      </c>
      <c r="G99" s="283" t="s">
        <v>10</v>
      </c>
      <c r="H99" s="284" t="s">
        <v>87</v>
      </c>
      <c r="I99" s="284" t="s">
        <v>87</v>
      </c>
      <c r="J99" s="284" t="s">
        <v>87</v>
      </c>
      <c r="K99" s="284" t="s">
        <v>87</v>
      </c>
      <c r="L99" s="284" t="s">
        <v>87</v>
      </c>
      <c r="M99" s="285">
        <v>101648</v>
      </c>
      <c r="N99" s="284" t="s">
        <v>87</v>
      </c>
      <c r="O99" s="284" t="s">
        <v>87</v>
      </c>
      <c r="P99" s="284" t="s">
        <v>87</v>
      </c>
      <c r="Q99" s="284" t="s">
        <v>87</v>
      </c>
      <c r="R99" s="286">
        <v>98.872113189860173</v>
      </c>
      <c r="S99" s="286">
        <v>99.687911566603901</v>
      </c>
      <c r="T99" s="298" t="s">
        <v>88</v>
      </c>
      <c r="U99" s="298" t="s">
        <v>88</v>
      </c>
      <c r="V99" s="286">
        <v>10.582010582010582</v>
      </c>
      <c r="W99" s="286">
        <v>16.005291005291006</v>
      </c>
      <c r="X99" s="286">
        <v>26.587301587301589</v>
      </c>
      <c r="Y99" s="284" t="s">
        <v>87</v>
      </c>
      <c r="Z99" s="284" t="s">
        <v>87</v>
      </c>
      <c r="AA99" s="284" t="s">
        <v>87</v>
      </c>
      <c r="AB99" s="284" t="s">
        <v>87</v>
      </c>
      <c r="AC99" s="284" t="s">
        <v>87</v>
      </c>
      <c r="AD99" s="284" t="s">
        <v>87</v>
      </c>
      <c r="AE99" s="284" t="s">
        <v>87</v>
      </c>
      <c r="AF99" s="284" t="s">
        <v>87</v>
      </c>
      <c r="AG99" s="284" t="s">
        <v>87</v>
      </c>
      <c r="AH99" s="284" t="s">
        <v>87</v>
      </c>
      <c r="AI99" s="284" t="s">
        <v>87</v>
      </c>
      <c r="AJ99" s="284" t="s">
        <v>87</v>
      </c>
      <c r="AK99" s="284" t="s">
        <v>87</v>
      </c>
      <c r="AL99" s="284" t="s">
        <v>87</v>
      </c>
      <c r="AM99" s="284" t="s">
        <v>87</v>
      </c>
      <c r="AN99" s="284" t="s">
        <v>87</v>
      </c>
      <c r="AO99" s="284" t="s">
        <v>87</v>
      </c>
      <c r="AP99" s="284" t="s">
        <v>87</v>
      </c>
      <c r="AQ99" s="284" t="s">
        <v>87</v>
      </c>
      <c r="AR99" s="284" t="s">
        <v>87</v>
      </c>
      <c r="AS99" s="284" t="s">
        <v>87</v>
      </c>
      <c r="AT99" s="284" t="s">
        <v>87</v>
      </c>
      <c r="AU99" s="284" t="s">
        <v>87</v>
      </c>
      <c r="AV99" s="284" t="s">
        <v>87</v>
      </c>
      <c r="AW99" s="288" t="s">
        <v>87</v>
      </c>
      <c r="AX99" s="288" t="s">
        <v>87</v>
      </c>
      <c r="AY99" s="288" t="s">
        <v>87</v>
      </c>
      <c r="AZ99" s="288" t="s">
        <v>87</v>
      </c>
      <c r="BA99" s="288" t="s">
        <v>87</v>
      </c>
      <c r="BB99" s="287">
        <v>12</v>
      </c>
      <c r="BC99" s="287">
        <v>13</v>
      </c>
      <c r="BD99" s="289" t="s">
        <v>88</v>
      </c>
      <c r="BE99" s="289" t="s">
        <v>88</v>
      </c>
      <c r="BF99" s="289" t="s">
        <v>88</v>
      </c>
      <c r="BG99" s="287">
        <v>0</v>
      </c>
      <c r="BH99" s="286">
        <v>0</v>
      </c>
      <c r="BI99" s="287">
        <v>35</v>
      </c>
      <c r="BJ99" s="286">
        <v>34.432551550448608</v>
      </c>
      <c r="BK99" s="287">
        <v>0</v>
      </c>
      <c r="BL99" s="286">
        <v>0</v>
      </c>
      <c r="BM99" s="287">
        <v>0</v>
      </c>
      <c r="BN99" s="290">
        <v>0</v>
      </c>
      <c r="BO99" s="291">
        <v>0</v>
      </c>
      <c r="BP99" s="290">
        <v>0</v>
      </c>
      <c r="BQ99" s="287">
        <v>0</v>
      </c>
      <c r="BR99" s="290">
        <v>0</v>
      </c>
      <c r="BS99" s="287">
        <v>0</v>
      </c>
      <c r="BT99" s="290">
        <v>0</v>
      </c>
      <c r="BU99" s="287">
        <v>0</v>
      </c>
      <c r="BV99" s="290">
        <v>0</v>
      </c>
      <c r="BW99" s="287">
        <v>0</v>
      </c>
      <c r="BX99" s="290">
        <v>0</v>
      </c>
      <c r="BY99" s="292">
        <v>0</v>
      </c>
      <c r="BZ99" s="293">
        <v>0</v>
      </c>
      <c r="CA99" s="287">
        <v>0</v>
      </c>
      <c r="CB99" s="290">
        <v>0</v>
      </c>
      <c r="CC99" s="287">
        <v>0</v>
      </c>
      <c r="CD99" s="290">
        <v>0</v>
      </c>
      <c r="CE99" s="287">
        <v>14</v>
      </c>
      <c r="CF99" s="290">
        <v>13.773020620179443</v>
      </c>
      <c r="CG99" s="287">
        <v>109</v>
      </c>
      <c r="CH99" s="290">
        <v>107.23280339996852</v>
      </c>
      <c r="CI99" s="287">
        <v>153</v>
      </c>
      <c r="CJ99" s="290">
        <v>150.51943963481821</v>
      </c>
      <c r="CK99" s="287">
        <v>25</v>
      </c>
      <c r="CL99" s="290">
        <v>24.594679678891861</v>
      </c>
      <c r="CM99" s="287">
        <v>0</v>
      </c>
      <c r="CN99" s="294">
        <v>0</v>
      </c>
      <c r="CO99" s="287">
        <v>11</v>
      </c>
      <c r="CP99" s="290">
        <v>10.821659058712418</v>
      </c>
      <c r="CQ99" s="292">
        <v>1</v>
      </c>
      <c r="CR99" s="293">
        <v>0.98378718715567448</v>
      </c>
      <c r="CS99" s="292">
        <v>0</v>
      </c>
      <c r="CT99" s="293">
        <v>0</v>
      </c>
      <c r="CU99" s="287">
        <v>0</v>
      </c>
      <c r="CV99" s="290">
        <v>0</v>
      </c>
      <c r="CW99" s="287">
        <v>0</v>
      </c>
      <c r="CX99" s="290">
        <v>0</v>
      </c>
      <c r="CY99" s="287">
        <v>0</v>
      </c>
      <c r="CZ99" s="290">
        <v>0</v>
      </c>
      <c r="DA99" s="287">
        <v>0</v>
      </c>
      <c r="DB99" s="290">
        <v>0</v>
      </c>
      <c r="DC99" s="287">
        <v>0</v>
      </c>
      <c r="DD99" s="287">
        <v>0</v>
      </c>
      <c r="DE99" s="287">
        <v>0</v>
      </c>
      <c r="DF99" s="287">
        <v>0</v>
      </c>
      <c r="DG99" s="287">
        <v>0</v>
      </c>
      <c r="DH99" s="287">
        <v>0</v>
      </c>
      <c r="DI99" s="287">
        <v>0</v>
      </c>
      <c r="DJ99" s="287">
        <v>0</v>
      </c>
      <c r="DK99" s="287">
        <v>0</v>
      </c>
      <c r="DL99" s="287">
        <v>0</v>
      </c>
      <c r="DM99" s="287">
        <v>0</v>
      </c>
      <c r="DN99" s="287">
        <v>0</v>
      </c>
      <c r="DO99" s="287">
        <v>0</v>
      </c>
      <c r="DP99" s="287">
        <v>0</v>
      </c>
      <c r="DQ99" s="287">
        <v>0</v>
      </c>
      <c r="DR99" s="287">
        <v>0</v>
      </c>
      <c r="DS99" s="287">
        <v>0</v>
      </c>
      <c r="DT99" s="287">
        <v>0</v>
      </c>
      <c r="DU99" s="287">
        <v>0</v>
      </c>
      <c r="DV99" s="287">
        <v>0</v>
      </c>
      <c r="DW99" s="287">
        <v>0</v>
      </c>
      <c r="DX99" s="287">
        <v>0</v>
      </c>
      <c r="DY99" s="287">
        <v>0</v>
      </c>
      <c r="DZ99" s="287">
        <v>0</v>
      </c>
      <c r="EA99" s="287">
        <v>0</v>
      </c>
      <c r="EB99" s="290">
        <v>0</v>
      </c>
      <c r="EC99" s="287">
        <v>0</v>
      </c>
      <c r="ED99" s="287">
        <v>0</v>
      </c>
      <c r="EE99" s="287">
        <v>0</v>
      </c>
      <c r="EF99" s="290">
        <v>0</v>
      </c>
      <c r="EG99" s="287">
        <v>0</v>
      </c>
      <c r="EH99" s="287">
        <v>0</v>
      </c>
      <c r="EI99" s="287">
        <v>0</v>
      </c>
      <c r="EJ99" s="287">
        <v>0</v>
      </c>
      <c r="EK99" s="287">
        <v>0</v>
      </c>
      <c r="EL99" s="287">
        <v>0</v>
      </c>
      <c r="EM99" s="287">
        <v>0</v>
      </c>
      <c r="EN99" s="287">
        <v>0</v>
      </c>
      <c r="EO99" s="287">
        <v>0</v>
      </c>
      <c r="EP99" s="287">
        <v>0</v>
      </c>
      <c r="EQ99" s="287">
        <v>0</v>
      </c>
      <c r="ER99" s="287">
        <v>0</v>
      </c>
      <c r="ES99" s="287">
        <v>0</v>
      </c>
      <c r="ET99" s="287">
        <v>0</v>
      </c>
      <c r="EU99" s="287">
        <v>0</v>
      </c>
      <c r="EV99" s="287">
        <v>0</v>
      </c>
      <c r="EW99" s="287">
        <v>0</v>
      </c>
      <c r="EX99" s="287">
        <v>0</v>
      </c>
      <c r="EY99" s="287">
        <v>0</v>
      </c>
      <c r="EZ99" s="287">
        <v>0</v>
      </c>
      <c r="FA99" s="287">
        <v>0</v>
      </c>
      <c r="FB99" s="287">
        <v>0</v>
      </c>
      <c r="FC99" s="287">
        <v>0</v>
      </c>
      <c r="FD99" s="287">
        <v>0</v>
      </c>
      <c r="FE99" s="287">
        <v>0</v>
      </c>
      <c r="FF99" s="287">
        <v>0</v>
      </c>
      <c r="FG99" s="287">
        <v>0</v>
      </c>
      <c r="FH99" s="287">
        <v>0</v>
      </c>
      <c r="FI99" s="287">
        <v>0</v>
      </c>
      <c r="FJ99" s="287">
        <v>0</v>
      </c>
      <c r="FK99" s="291">
        <v>1</v>
      </c>
      <c r="FL99" s="290">
        <v>0.98378718715567448</v>
      </c>
      <c r="FM99" s="291">
        <v>0</v>
      </c>
      <c r="FN99" s="290">
        <v>0</v>
      </c>
      <c r="FO99" s="291">
        <v>0</v>
      </c>
      <c r="FP99" s="290">
        <v>0</v>
      </c>
      <c r="FQ99" s="283">
        <v>0</v>
      </c>
      <c r="FR99" s="294">
        <v>0</v>
      </c>
      <c r="FS99" s="283">
        <v>0</v>
      </c>
      <c r="FT99" s="294">
        <v>0</v>
      </c>
      <c r="FU99" s="291">
        <v>0</v>
      </c>
      <c r="FV99" s="290">
        <v>0</v>
      </c>
      <c r="FW99" s="295">
        <v>3</v>
      </c>
      <c r="FX99" s="295">
        <v>1</v>
      </c>
      <c r="FY99" s="295">
        <v>2</v>
      </c>
      <c r="FZ99" s="295">
        <v>0</v>
      </c>
      <c r="GA99" s="295">
        <v>0</v>
      </c>
      <c r="GB99" s="287">
        <v>0</v>
      </c>
      <c r="GC99" s="287">
        <v>0</v>
      </c>
      <c r="GD99" s="287">
        <v>0</v>
      </c>
      <c r="GE99" s="287">
        <v>0</v>
      </c>
      <c r="GF99" s="287">
        <v>0</v>
      </c>
      <c r="GG99" s="290">
        <v>0</v>
      </c>
      <c r="GH99" s="290">
        <v>0</v>
      </c>
      <c r="GI99" s="290">
        <v>0</v>
      </c>
      <c r="GJ99" s="290">
        <v>0</v>
      </c>
      <c r="GK99" s="290">
        <v>0</v>
      </c>
      <c r="GL99" s="290">
        <v>0</v>
      </c>
      <c r="GM99" s="290">
        <v>0</v>
      </c>
      <c r="GN99" s="290">
        <v>0</v>
      </c>
      <c r="GO99" s="290">
        <v>0</v>
      </c>
      <c r="GP99" s="290">
        <v>0</v>
      </c>
      <c r="GQ99" s="290">
        <v>0</v>
      </c>
      <c r="GR99" s="290">
        <v>0</v>
      </c>
      <c r="GS99" s="290">
        <v>0</v>
      </c>
      <c r="GT99" s="290">
        <v>0</v>
      </c>
      <c r="GU99" s="290">
        <v>0</v>
      </c>
      <c r="GV99" s="290">
        <v>0</v>
      </c>
      <c r="GW99" s="290">
        <v>0</v>
      </c>
      <c r="GX99" s="290">
        <v>0</v>
      </c>
      <c r="GY99" s="290">
        <v>0</v>
      </c>
      <c r="GZ99" s="290">
        <v>0</v>
      </c>
      <c r="HA99" s="290">
        <v>0</v>
      </c>
      <c r="HB99" s="290">
        <v>0</v>
      </c>
      <c r="HC99" s="290">
        <v>0</v>
      </c>
      <c r="HD99" s="290">
        <v>0</v>
      </c>
      <c r="HE99" s="290">
        <v>0</v>
      </c>
      <c r="HF99" s="290">
        <v>0</v>
      </c>
      <c r="HG99" s="290">
        <v>0</v>
      </c>
      <c r="HH99" s="290">
        <v>0</v>
      </c>
      <c r="HI99" s="290">
        <v>0</v>
      </c>
      <c r="HJ99" s="134">
        <v>1.967574374311349</v>
      </c>
      <c r="HK99" s="134">
        <v>1.967574374311349</v>
      </c>
      <c r="HL99" s="134">
        <v>28.03793483393672</v>
      </c>
      <c r="HM99" s="146">
        <v>86.994964505043896</v>
      </c>
      <c r="HN99" s="146">
        <v>91.754688555679095</v>
      </c>
      <c r="HO99" s="368">
        <v>3.1969309462915603E-2</v>
      </c>
      <c r="HP99" s="368">
        <v>0</v>
      </c>
      <c r="HQ99" s="368">
        <v>2.5</v>
      </c>
      <c r="HR99" s="368">
        <v>0</v>
      </c>
      <c r="HS99" s="134">
        <v>82.5</v>
      </c>
      <c r="HT99" s="134">
        <v>93.478260869565204</v>
      </c>
      <c r="HU99" s="134">
        <v>1.2787723785166201</v>
      </c>
      <c r="HV99" s="134">
        <v>1.2362268207471101</v>
      </c>
      <c r="HW99" s="134">
        <v>6.75230566534914</v>
      </c>
      <c r="HX99" s="134">
        <v>8.7482913493458305</v>
      </c>
      <c r="HY99" s="146">
        <v>106.45533206150009</v>
      </c>
      <c r="HZ99" s="146">
        <v>105.312961539181</v>
      </c>
      <c r="IA99" s="386">
        <v>7</v>
      </c>
      <c r="IB99" s="386">
        <v>7</v>
      </c>
      <c r="IC99" s="369">
        <v>0.34499753573188763</v>
      </c>
      <c r="ID99" s="369">
        <v>0.25849335302806498</v>
      </c>
      <c r="IE99" s="369">
        <v>3.4146341463414638</v>
      </c>
      <c r="IF99" s="369">
        <v>3.3653846153846154</v>
      </c>
      <c r="IG99" s="146">
        <v>63.902439024390247</v>
      </c>
      <c r="IH99" s="146">
        <v>60.096153846153847</v>
      </c>
      <c r="II99" s="146">
        <v>10.103499260719566</v>
      </c>
      <c r="IJ99" s="146">
        <v>7.6809453471196454</v>
      </c>
      <c r="IK99" s="146">
        <v>5.0159984942593638</v>
      </c>
      <c r="IL99" s="146">
        <v>7.9232571763327471</v>
      </c>
      <c r="IM99" s="148">
        <v>97.991039956249821</v>
      </c>
      <c r="IN99" s="137">
        <v>96.389085278452143</v>
      </c>
      <c r="IO99" s="369">
        <v>0.38872691933916398</v>
      </c>
      <c r="IP99" s="369">
        <v>8.4961767204757899E-2</v>
      </c>
      <c r="IQ99" s="369">
        <v>4.5977011494252897</v>
      </c>
      <c r="IR99" s="369">
        <v>1.2987012987013</v>
      </c>
      <c r="IS99" s="146">
        <v>75.862068965517196</v>
      </c>
      <c r="IT99" s="146">
        <v>90.909090909090907</v>
      </c>
      <c r="IU99" s="146">
        <v>8.4548104956268197</v>
      </c>
      <c r="IV99" s="146">
        <v>6.5420560747663501</v>
      </c>
      <c r="IW99" s="146">
        <v>5.0976430976431004</v>
      </c>
      <c r="IX99" s="146">
        <v>5.3954586487049498</v>
      </c>
      <c r="IY99" s="341">
        <v>5</v>
      </c>
      <c r="IZ99" s="369">
        <v>0.213310580204778</v>
      </c>
      <c r="JA99" s="369">
        <v>3.2467532467532498</v>
      </c>
      <c r="JB99" s="369">
        <v>80.519480519480496</v>
      </c>
      <c r="JC99" s="369">
        <v>6.5699658703071702</v>
      </c>
      <c r="JD99" s="146">
        <v>9.0363210310486206</v>
      </c>
    </row>
    <row r="100" spans="1:264" ht="18" customHeight="1">
      <c r="A100" s="280"/>
      <c r="B100" s="281" t="s">
        <v>87</v>
      </c>
      <c r="C100" s="281" t="s">
        <v>87</v>
      </c>
      <c r="D100" s="282" t="s">
        <v>1837</v>
      </c>
      <c r="E100" s="283" t="s">
        <v>1337</v>
      </c>
      <c r="F100" s="282" t="s">
        <v>99</v>
      </c>
      <c r="G100" s="283" t="s">
        <v>11</v>
      </c>
      <c r="H100" s="284" t="s">
        <v>87</v>
      </c>
      <c r="I100" s="284" t="s">
        <v>87</v>
      </c>
      <c r="J100" s="284" t="s">
        <v>87</v>
      </c>
      <c r="K100" s="284" t="s">
        <v>87</v>
      </c>
      <c r="L100" s="284" t="s">
        <v>87</v>
      </c>
      <c r="M100" s="285">
        <v>971882</v>
      </c>
      <c r="N100" s="284" t="s">
        <v>87</v>
      </c>
      <c r="O100" s="284" t="s">
        <v>87</v>
      </c>
      <c r="P100" s="284" t="s">
        <v>87</v>
      </c>
      <c r="Q100" s="284" t="s">
        <v>87</v>
      </c>
      <c r="R100" s="286">
        <v>95.472361531702461</v>
      </c>
      <c r="S100" s="286">
        <v>98.395671202826236</v>
      </c>
      <c r="T100" s="298" t="s">
        <v>88</v>
      </c>
      <c r="U100" s="298" t="s">
        <v>88</v>
      </c>
      <c r="V100" s="286">
        <v>15.665945083741597</v>
      </c>
      <c r="W100" s="286">
        <v>6.5512133986555767</v>
      </c>
      <c r="X100" s="286">
        <v>22.217158482397174</v>
      </c>
      <c r="Y100" s="284" t="s">
        <v>87</v>
      </c>
      <c r="Z100" s="284" t="s">
        <v>87</v>
      </c>
      <c r="AA100" s="284" t="s">
        <v>87</v>
      </c>
      <c r="AB100" s="284" t="s">
        <v>87</v>
      </c>
      <c r="AC100" s="284" t="s">
        <v>87</v>
      </c>
      <c r="AD100" s="284" t="s">
        <v>87</v>
      </c>
      <c r="AE100" s="284" t="s">
        <v>87</v>
      </c>
      <c r="AF100" s="284" t="s">
        <v>87</v>
      </c>
      <c r="AG100" s="284" t="s">
        <v>87</v>
      </c>
      <c r="AH100" s="284" t="s">
        <v>87</v>
      </c>
      <c r="AI100" s="284" t="s">
        <v>87</v>
      </c>
      <c r="AJ100" s="284" t="s">
        <v>87</v>
      </c>
      <c r="AK100" s="284" t="s">
        <v>87</v>
      </c>
      <c r="AL100" s="284" t="s">
        <v>87</v>
      </c>
      <c r="AM100" s="284" t="s">
        <v>87</v>
      </c>
      <c r="AN100" s="284" t="s">
        <v>87</v>
      </c>
      <c r="AO100" s="284" t="s">
        <v>87</v>
      </c>
      <c r="AP100" s="284" t="s">
        <v>87</v>
      </c>
      <c r="AQ100" s="284" t="s">
        <v>87</v>
      </c>
      <c r="AR100" s="284" t="s">
        <v>87</v>
      </c>
      <c r="AS100" s="284" t="s">
        <v>87</v>
      </c>
      <c r="AT100" s="284" t="s">
        <v>87</v>
      </c>
      <c r="AU100" s="284" t="s">
        <v>87</v>
      </c>
      <c r="AV100" s="284" t="s">
        <v>87</v>
      </c>
      <c r="AW100" s="288" t="s">
        <v>87</v>
      </c>
      <c r="AX100" s="288" t="s">
        <v>87</v>
      </c>
      <c r="AY100" s="288" t="s">
        <v>87</v>
      </c>
      <c r="AZ100" s="288" t="s">
        <v>87</v>
      </c>
      <c r="BA100" s="288" t="s">
        <v>87</v>
      </c>
      <c r="BB100" s="287">
        <v>194</v>
      </c>
      <c r="BC100" s="287">
        <v>205</v>
      </c>
      <c r="BD100" s="289" t="s">
        <v>88</v>
      </c>
      <c r="BE100" s="289" t="s">
        <v>88</v>
      </c>
      <c r="BF100" s="289" t="s">
        <v>88</v>
      </c>
      <c r="BG100" s="287">
        <v>311</v>
      </c>
      <c r="BH100" s="286">
        <v>31.999769519344937</v>
      </c>
      <c r="BI100" s="287">
        <v>1493</v>
      </c>
      <c r="BJ100" s="286">
        <v>153.61947232277168</v>
      </c>
      <c r="BK100" s="287">
        <v>53</v>
      </c>
      <c r="BL100" s="286">
        <v>5.4533369277340258</v>
      </c>
      <c r="BM100" s="287">
        <v>73</v>
      </c>
      <c r="BN100" s="290">
        <v>7.5111999193317702</v>
      </c>
      <c r="BO100" s="291">
        <v>491</v>
      </c>
      <c r="BP100" s="290">
        <v>50.520536443724652</v>
      </c>
      <c r="BQ100" s="287">
        <v>0</v>
      </c>
      <c r="BR100" s="290">
        <v>0</v>
      </c>
      <c r="BS100" s="287">
        <v>0</v>
      </c>
      <c r="BT100" s="290">
        <v>0</v>
      </c>
      <c r="BU100" s="287">
        <v>0</v>
      </c>
      <c r="BV100" s="290">
        <v>0</v>
      </c>
      <c r="BW100" s="287">
        <v>131</v>
      </c>
      <c r="BX100" s="290">
        <v>13.479002594965232</v>
      </c>
      <c r="BY100" s="292">
        <v>85</v>
      </c>
      <c r="BZ100" s="293">
        <v>8.7459177142904174</v>
      </c>
      <c r="CA100" s="287">
        <v>3113</v>
      </c>
      <c r="CB100" s="290">
        <v>320.3063746421891</v>
      </c>
      <c r="CC100" s="292">
        <v>1163</v>
      </c>
      <c r="CD100" s="293">
        <v>119.6647329614089</v>
      </c>
      <c r="CE100" s="287">
        <v>186</v>
      </c>
      <c r="CF100" s="290">
        <v>19.138125821859031</v>
      </c>
      <c r="CG100" s="287">
        <v>1827</v>
      </c>
      <c r="CH100" s="290">
        <v>187.98578428245403</v>
      </c>
      <c r="CI100" s="287">
        <v>3626</v>
      </c>
      <c r="CJ100" s="290">
        <v>373.09056037667125</v>
      </c>
      <c r="CK100" s="287">
        <v>1231</v>
      </c>
      <c r="CL100" s="290">
        <v>126.66146713284122</v>
      </c>
      <c r="CM100" s="292">
        <v>4079</v>
      </c>
      <c r="CN100" s="296">
        <v>419.70115713636017</v>
      </c>
      <c r="CO100" s="287">
        <v>524</v>
      </c>
      <c r="CP100" s="290">
        <v>53.916010379860928</v>
      </c>
      <c r="CQ100" s="287">
        <v>59</v>
      </c>
      <c r="CR100" s="290">
        <v>6.0706958252133489</v>
      </c>
      <c r="CS100" s="292">
        <v>71</v>
      </c>
      <c r="CT100" s="293">
        <v>7.3054136201719952</v>
      </c>
      <c r="CU100" s="292">
        <v>262</v>
      </c>
      <c r="CV100" s="293">
        <v>26.958005189930464</v>
      </c>
      <c r="CW100" s="292">
        <v>2349</v>
      </c>
      <c r="CX100" s="293">
        <v>241.69600836315519</v>
      </c>
      <c r="CY100" s="292">
        <v>1838</v>
      </c>
      <c r="CZ100" s="293">
        <v>189.1176089278328</v>
      </c>
      <c r="DA100" s="292">
        <v>511</v>
      </c>
      <c r="DB100" s="293">
        <v>52.578399435322396</v>
      </c>
      <c r="DC100" s="292">
        <v>25</v>
      </c>
      <c r="DD100" s="292">
        <v>9744</v>
      </c>
      <c r="DE100" s="292">
        <v>1443</v>
      </c>
      <c r="DF100" s="292">
        <v>25766</v>
      </c>
      <c r="DG100" s="292">
        <v>7003</v>
      </c>
      <c r="DH100" s="292">
        <v>1929</v>
      </c>
      <c r="DI100" s="292">
        <v>446</v>
      </c>
      <c r="DJ100" s="292">
        <v>73</v>
      </c>
      <c r="DK100" s="292">
        <v>332</v>
      </c>
      <c r="DL100" s="292">
        <v>2289</v>
      </c>
      <c r="DM100" s="292">
        <v>101</v>
      </c>
      <c r="DN100" s="292">
        <v>4395</v>
      </c>
      <c r="DO100" s="292">
        <v>493</v>
      </c>
      <c r="DP100" s="292">
        <v>477</v>
      </c>
      <c r="DQ100" s="292">
        <v>10</v>
      </c>
      <c r="DR100" s="292">
        <v>0</v>
      </c>
      <c r="DS100" s="292">
        <v>428</v>
      </c>
      <c r="DT100" s="292">
        <v>59533</v>
      </c>
      <c r="DU100" s="292">
        <v>0</v>
      </c>
      <c r="DV100" s="292">
        <v>28063</v>
      </c>
      <c r="DW100" s="292">
        <v>11143</v>
      </c>
      <c r="DX100" s="292">
        <v>1924</v>
      </c>
      <c r="DY100" s="292">
        <v>1834</v>
      </c>
      <c r="DZ100" s="292">
        <v>22041</v>
      </c>
      <c r="EA100" s="292">
        <v>34905</v>
      </c>
      <c r="EB100" s="293">
        <v>47.159432746024898</v>
      </c>
      <c r="EC100" s="292">
        <v>1013</v>
      </c>
      <c r="ED100" s="292">
        <v>11807</v>
      </c>
      <c r="EE100" s="292">
        <v>5360</v>
      </c>
      <c r="EF100" s="293">
        <v>45.396798509358852</v>
      </c>
      <c r="EG100" s="292">
        <v>794</v>
      </c>
      <c r="EH100" s="292">
        <v>666</v>
      </c>
      <c r="EI100" s="292">
        <v>376</v>
      </c>
      <c r="EJ100" s="292">
        <v>321</v>
      </c>
      <c r="EK100" s="292">
        <v>2954</v>
      </c>
      <c r="EL100" s="292">
        <v>78</v>
      </c>
      <c r="EM100" s="292">
        <v>78</v>
      </c>
      <c r="EN100" s="292">
        <v>62</v>
      </c>
      <c r="EO100" s="292">
        <v>87</v>
      </c>
      <c r="EP100" s="292">
        <v>197</v>
      </c>
      <c r="EQ100" s="292">
        <v>269</v>
      </c>
      <c r="ER100" s="292">
        <v>0</v>
      </c>
      <c r="ES100" s="292">
        <v>7</v>
      </c>
      <c r="ET100" s="292">
        <v>8</v>
      </c>
      <c r="EU100" s="292">
        <v>0</v>
      </c>
      <c r="EV100" s="292">
        <v>11933</v>
      </c>
      <c r="EW100" s="292">
        <v>64</v>
      </c>
      <c r="EX100" s="292">
        <v>36</v>
      </c>
      <c r="EY100" s="292">
        <v>2369</v>
      </c>
      <c r="EZ100" s="292">
        <v>65</v>
      </c>
      <c r="FA100" s="292">
        <v>49</v>
      </c>
      <c r="FB100" s="292">
        <v>12</v>
      </c>
      <c r="FC100" s="292">
        <v>8</v>
      </c>
      <c r="FD100" s="292">
        <v>26</v>
      </c>
      <c r="FE100" s="292">
        <v>11</v>
      </c>
      <c r="FF100" s="292">
        <v>126</v>
      </c>
      <c r="FG100" s="292">
        <v>1196</v>
      </c>
      <c r="FH100" s="292">
        <v>3331</v>
      </c>
      <c r="FI100" s="292">
        <v>3644</v>
      </c>
      <c r="FJ100" s="292">
        <v>5244</v>
      </c>
      <c r="FK100" s="297">
        <v>52</v>
      </c>
      <c r="FL100" s="293">
        <v>5.3504437781541379</v>
      </c>
      <c r="FM100" s="297">
        <v>16</v>
      </c>
      <c r="FN100" s="293">
        <v>1.6462903932781965</v>
      </c>
      <c r="FO100" s="297">
        <v>9</v>
      </c>
      <c r="FP100" s="293">
        <v>0.9260383462189854</v>
      </c>
      <c r="FQ100" s="283">
        <v>6</v>
      </c>
      <c r="FR100" s="294">
        <v>0.6173588974793236</v>
      </c>
      <c r="FS100" s="283">
        <v>3</v>
      </c>
      <c r="FT100" s="294">
        <v>0.3086794487396618</v>
      </c>
      <c r="FU100" s="297">
        <v>52</v>
      </c>
      <c r="FV100" s="293">
        <v>5.3504437781541379</v>
      </c>
      <c r="FW100" s="295">
        <v>3</v>
      </c>
      <c r="FX100" s="295">
        <v>0</v>
      </c>
      <c r="FY100" s="295">
        <v>3</v>
      </c>
      <c r="FZ100" s="295">
        <v>0</v>
      </c>
      <c r="GA100" s="295">
        <v>0</v>
      </c>
      <c r="GB100" s="292">
        <v>27667</v>
      </c>
      <c r="GC100" s="292">
        <v>7009</v>
      </c>
      <c r="GD100" s="292">
        <v>8630</v>
      </c>
      <c r="GE100" s="292">
        <v>0</v>
      </c>
      <c r="GF100" s="292">
        <v>48</v>
      </c>
      <c r="GG100" s="293">
        <v>718.22</v>
      </c>
      <c r="GH100" s="293">
        <v>1658.03</v>
      </c>
      <c r="GI100" s="293">
        <v>93.83</v>
      </c>
      <c r="GJ100" s="293">
        <v>29.6</v>
      </c>
      <c r="GK100" s="293">
        <v>7.9</v>
      </c>
      <c r="GL100" s="293">
        <v>15.5</v>
      </c>
      <c r="GM100" s="293">
        <v>41.8</v>
      </c>
      <c r="GN100" s="293">
        <v>10</v>
      </c>
      <c r="GO100" s="293">
        <v>11.8</v>
      </c>
      <c r="GP100" s="293">
        <v>33.799999999999997</v>
      </c>
      <c r="GQ100" s="293">
        <v>8</v>
      </c>
      <c r="GR100" s="293">
        <v>8.9700000000000006</v>
      </c>
      <c r="GS100" s="293">
        <v>3</v>
      </c>
      <c r="GT100" s="293">
        <v>97.52</v>
      </c>
      <c r="GU100" s="293">
        <v>11.2</v>
      </c>
      <c r="GV100" s="293">
        <v>7</v>
      </c>
      <c r="GW100" s="293">
        <v>2</v>
      </c>
      <c r="GX100" s="293">
        <v>3</v>
      </c>
      <c r="GY100" s="293">
        <v>4</v>
      </c>
      <c r="GZ100" s="293">
        <v>7</v>
      </c>
      <c r="HA100" s="293">
        <v>2</v>
      </c>
      <c r="HB100" s="293">
        <v>4</v>
      </c>
      <c r="HC100" s="293">
        <v>2</v>
      </c>
      <c r="HD100" s="293">
        <v>4</v>
      </c>
      <c r="HE100" s="293">
        <v>8</v>
      </c>
      <c r="HF100" s="293">
        <v>7</v>
      </c>
      <c r="HG100" s="293">
        <v>7</v>
      </c>
      <c r="HH100" s="293">
        <v>14</v>
      </c>
      <c r="HI100" s="293">
        <v>8.6</v>
      </c>
      <c r="HJ100" s="134">
        <v>1.0289314957988727</v>
      </c>
      <c r="HK100" s="134">
        <v>6.9967341714323341</v>
      </c>
      <c r="HL100" s="134">
        <v>29.32969228774687</v>
      </c>
      <c r="HM100" s="146">
        <v>92.997492641852304</v>
      </c>
      <c r="HN100" s="146">
        <v>101.876528037417</v>
      </c>
      <c r="HO100" s="369">
        <v>2.0730222072503999E-2</v>
      </c>
      <c r="HP100" s="369">
        <v>3.2517152798101001E-3</v>
      </c>
      <c r="HQ100" s="369">
        <v>1.6913319238900599</v>
      </c>
      <c r="HR100" s="369">
        <v>0.41666666666666702</v>
      </c>
      <c r="HS100" s="134">
        <v>74.841437632135296</v>
      </c>
      <c r="HT100" s="134">
        <v>79.5833333333333</v>
      </c>
      <c r="HU100" s="134">
        <v>1.2256743800368</v>
      </c>
      <c r="HV100" s="134">
        <v>0.780411667154424</v>
      </c>
      <c r="HW100" s="134">
        <v>5.9137327368216299</v>
      </c>
      <c r="HX100" s="134">
        <v>13.267620113083201</v>
      </c>
      <c r="HY100" s="146">
        <v>102.41591107041232</v>
      </c>
      <c r="HZ100" s="146">
        <v>103.34402217848201</v>
      </c>
      <c r="IA100" s="386">
        <v>120</v>
      </c>
      <c r="IB100" s="386">
        <v>94</v>
      </c>
      <c r="IC100" s="369">
        <v>0.36457542154033118</v>
      </c>
      <c r="ID100" s="369">
        <v>0.18168113028856375</v>
      </c>
      <c r="IE100" s="369">
        <v>3.6596523330283626</v>
      </c>
      <c r="IF100" s="369">
        <v>3.0489782679208566</v>
      </c>
      <c r="IG100" s="146">
        <v>61.11619396157365</v>
      </c>
      <c r="IH100" s="146">
        <v>62.244566980214074</v>
      </c>
      <c r="II100" s="146">
        <v>9.9620233935895488</v>
      </c>
      <c r="IJ100" s="146">
        <v>5.9587545178685319</v>
      </c>
      <c r="IK100" s="146">
        <v>5.457109511768139</v>
      </c>
      <c r="IL100" s="146">
        <v>12.270835223092352</v>
      </c>
      <c r="IM100" s="148">
        <v>99.407367251224699</v>
      </c>
      <c r="IN100" s="137">
        <v>91.857291165801286</v>
      </c>
      <c r="IO100" s="388">
        <v>0.34689372437716798</v>
      </c>
      <c r="IP100" s="388">
        <v>8.3558053856963799E-2</v>
      </c>
      <c r="IQ100" s="388">
        <v>2.9268292682926802</v>
      </c>
      <c r="IR100" s="388">
        <v>1.0658914728682201</v>
      </c>
      <c r="IS100" s="146">
        <v>80</v>
      </c>
      <c r="IT100" s="146">
        <v>86.094961240310099</v>
      </c>
      <c r="IU100" s="146">
        <v>11.8522022495532</v>
      </c>
      <c r="IV100" s="146">
        <v>7.8392646891260602</v>
      </c>
      <c r="IW100" s="146">
        <v>10.448015998829399</v>
      </c>
      <c r="IX100" s="146">
        <v>14.3168629029553</v>
      </c>
      <c r="IY100" s="341">
        <v>84</v>
      </c>
      <c r="IZ100" s="369">
        <v>0.31714868232273702</v>
      </c>
      <c r="JA100" s="369">
        <v>3.8026256224536001</v>
      </c>
      <c r="JB100" s="369">
        <v>84.563150746944302</v>
      </c>
      <c r="JC100" s="369">
        <v>8.3402552291776804</v>
      </c>
      <c r="JD100" s="146">
        <v>9.1489533254719397</v>
      </c>
    </row>
    <row r="101" spans="1:264" ht="18" customHeight="1">
      <c r="A101" s="280"/>
      <c r="B101" s="281" t="s">
        <v>87</v>
      </c>
      <c r="C101" s="281" t="s">
        <v>87</v>
      </c>
      <c r="D101" s="282" t="s">
        <v>1838</v>
      </c>
      <c r="E101" s="283" t="s">
        <v>1338</v>
      </c>
      <c r="F101" s="282" t="s">
        <v>99</v>
      </c>
      <c r="G101" s="283" t="s">
        <v>11</v>
      </c>
      <c r="H101" s="284" t="s">
        <v>87</v>
      </c>
      <c r="I101" s="284" t="s">
        <v>87</v>
      </c>
      <c r="J101" s="284" t="s">
        <v>87</v>
      </c>
      <c r="K101" s="284" t="s">
        <v>87</v>
      </c>
      <c r="L101" s="284" t="s">
        <v>87</v>
      </c>
      <c r="M101" s="285">
        <v>1738624</v>
      </c>
      <c r="N101" s="284" t="s">
        <v>87</v>
      </c>
      <c r="O101" s="284" t="s">
        <v>87</v>
      </c>
      <c r="P101" s="284" t="s">
        <v>87</v>
      </c>
      <c r="Q101" s="284" t="s">
        <v>87</v>
      </c>
      <c r="R101" s="286">
        <v>95.329986949612504</v>
      </c>
      <c r="S101" s="286">
        <v>96.624904819906519</v>
      </c>
      <c r="T101" s="298" t="s">
        <v>88</v>
      </c>
      <c r="U101" s="298" t="s">
        <v>88</v>
      </c>
      <c r="V101" s="286">
        <v>19.204279015240328</v>
      </c>
      <c r="W101" s="286">
        <v>6.9680539273153572</v>
      </c>
      <c r="X101" s="286">
        <v>26.172332942555688</v>
      </c>
      <c r="Y101" s="284" t="s">
        <v>87</v>
      </c>
      <c r="Z101" s="284" t="s">
        <v>87</v>
      </c>
      <c r="AA101" s="284" t="s">
        <v>87</v>
      </c>
      <c r="AB101" s="284" t="s">
        <v>87</v>
      </c>
      <c r="AC101" s="284" t="s">
        <v>87</v>
      </c>
      <c r="AD101" s="284" t="s">
        <v>87</v>
      </c>
      <c r="AE101" s="284" t="s">
        <v>87</v>
      </c>
      <c r="AF101" s="284" t="s">
        <v>87</v>
      </c>
      <c r="AG101" s="284" t="s">
        <v>87</v>
      </c>
      <c r="AH101" s="284" t="s">
        <v>87</v>
      </c>
      <c r="AI101" s="284" t="s">
        <v>87</v>
      </c>
      <c r="AJ101" s="284" t="s">
        <v>87</v>
      </c>
      <c r="AK101" s="284" t="s">
        <v>87</v>
      </c>
      <c r="AL101" s="284" t="s">
        <v>87</v>
      </c>
      <c r="AM101" s="284" t="s">
        <v>87</v>
      </c>
      <c r="AN101" s="284" t="s">
        <v>87</v>
      </c>
      <c r="AO101" s="284" t="s">
        <v>87</v>
      </c>
      <c r="AP101" s="284" t="s">
        <v>87</v>
      </c>
      <c r="AQ101" s="284" t="s">
        <v>87</v>
      </c>
      <c r="AR101" s="284" t="s">
        <v>87</v>
      </c>
      <c r="AS101" s="284" t="s">
        <v>87</v>
      </c>
      <c r="AT101" s="284" t="s">
        <v>87</v>
      </c>
      <c r="AU101" s="284" t="s">
        <v>87</v>
      </c>
      <c r="AV101" s="284" t="s">
        <v>87</v>
      </c>
      <c r="AW101" s="288" t="s">
        <v>87</v>
      </c>
      <c r="AX101" s="288" t="s">
        <v>87</v>
      </c>
      <c r="AY101" s="288" t="s">
        <v>87</v>
      </c>
      <c r="AZ101" s="288" t="s">
        <v>87</v>
      </c>
      <c r="BA101" s="288" t="s">
        <v>87</v>
      </c>
      <c r="BB101" s="287">
        <v>243</v>
      </c>
      <c r="BC101" s="287">
        <v>353</v>
      </c>
      <c r="BD101" s="289" t="s">
        <v>88</v>
      </c>
      <c r="BE101" s="289" t="s">
        <v>88</v>
      </c>
      <c r="BF101" s="289" t="s">
        <v>88</v>
      </c>
      <c r="BG101" s="287">
        <v>281</v>
      </c>
      <c r="BH101" s="286">
        <v>16.162206434513731</v>
      </c>
      <c r="BI101" s="287">
        <v>1912</v>
      </c>
      <c r="BJ101" s="286">
        <v>109.9720238533461</v>
      </c>
      <c r="BK101" s="287">
        <v>44</v>
      </c>
      <c r="BL101" s="286">
        <v>2.5307369506000148</v>
      </c>
      <c r="BM101" s="287">
        <v>30</v>
      </c>
      <c r="BN101" s="290">
        <v>1.7255024663181917</v>
      </c>
      <c r="BO101" s="291">
        <v>579</v>
      </c>
      <c r="BP101" s="290">
        <v>33.302197599941103</v>
      </c>
      <c r="BQ101" s="287">
        <v>0</v>
      </c>
      <c r="BR101" s="290">
        <v>0</v>
      </c>
      <c r="BS101" s="287">
        <v>56</v>
      </c>
      <c r="BT101" s="290">
        <v>3.2209379371272919</v>
      </c>
      <c r="BU101" s="287">
        <v>0</v>
      </c>
      <c r="BV101" s="290">
        <v>0</v>
      </c>
      <c r="BW101" s="287">
        <v>147</v>
      </c>
      <c r="BX101" s="290">
        <v>8.4549620849591403</v>
      </c>
      <c r="BY101" s="287">
        <v>0</v>
      </c>
      <c r="BZ101" s="290">
        <v>0</v>
      </c>
      <c r="CA101" s="287">
        <v>1656</v>
      </c>
      <c r="CB101" s="290">
        <v>95.247736140764189</v>
      </c>
      <c r="CC101" s="287">
        <v>957</v>
      </c>
      <c r="CD101" s="290">
        <v>55.04352867555032</v>
      </c>
      <c r="CE101" s="287">
        <v>187</v>
      </c>
      <c r="CF101" s="290">
        <v>10.755632040050063</v>
      </c>
      <c r="CG101" s="287">
        <v>3464</v>
      </c>
      <c r="CH101" s="290">
        <v>199.2380181108739</v>
      </c>
      <c r="CI101" s="287">
        <v>5234</v>
      </c>
      <c r="CJ101" s="290">
        <v>301.04266362364717</v>
      </c>
      <c r="CK101" s="287">
        <v>1402</v>
      </c>
      <c r="CL101" s="290">
        <v>80.63848192593683</v>
      </c>
      <c r="CM101" s="287">
        <v>3271</v>
      </c>
      <c r="CN101" s="294">
        <v>188.13728557756019</v>
      </c>
      <c r="CO101" s="287">
        <v>609</v>
      </c>
      <c r="CP101" s="290">
        <v>35.027700066259293</v>
      </c>
      <c r="CQ101" s="287">
        <v>3</v>
      </c>
      <c r="CR101" s="290">
        <v>0.17255024663181917</v>
      </c>
      <c r="CS101" s="287">
        <v>33</v>
      </c>
      <c r="CT101" s="290">
        <v>1.8980527129500109</v>
      </c>
      <c r="CU101" s="287">
        <v>166</v>
      </c>
      <c r="CV101" s="290">
        <v>9.547780313627328</v>
      </c>
      <c r="CW101" s="287">
        <v>1883</v>
      </c>
      <c r="CX101" s="290">
        <v>108.30403813590517</v>
      </c>
      <c r="CY101" s="287">
        <v>1857</v>
      </c>
      <c r="CZ101" s="290">
        <v>106.80860266509607</v>
      </c>
      <c r="DA101" s="292">
        <v>26</v>
      </c>
      <c r="DB101" s="293">
        <v>1.4954354708090998</v>
      </c>
      <c r="DC101" s="287">
        <v>20</v>
      </c>
      <c r="DD101" s="287">
        <v>2324</v>
      </c>
      <c r="DE101" s="287">
        <v>1320</v>
      </c>
      <c r="DF101" s="287">
        <v>30050</v>
      </c>
      <c r="DG101" s="287">
        <v>5263</v>
      </c>
      <c r="DH101" s="287">
        <v>1493</v>
      </c>
      <c r="DI101" s="287">
        <v>124</v>
      </c>
      <c r="DJ101" s="287">
        <v>349</v>
      </c>
      <c r="DK101" s="287">
        <v>674</v>
      </c>
      <c r="DL101" s="287">
        <v>419</v>
      </c>
      <c r="DM101" s="287">
        <v>73</v>
      </c>
      <c r="DN101" s="287">
        <v>2350</v>
      </c>
      <c r="DO101" s="287">
        <v>263</v>
      </c>
      <c r="DP101" s="287">
        <v>98</v>
      </c>
      <c r="DQ101" s="287">
        <v>7</v>
      </c>
      <c r="DR101" s="287">
        <v>0</v>
      </c>
      <c r="DS101" s="287">
        <v>54</v>
      </c>
      <c r="DT101" s="287">
        <v>12879</v>
      </c>
      <c r="DU101" s="287">
        <v>72003</v>
      </c>
      <c r="DV101" s="287">
        <v>12249</v>
      </c>
      <c r="DW101" s="287">
        <v>8343</v>
      </c>
      <c r="DX101" s="287">
        <v>1470</v>
      </c>
      <c r="DY101" s="287">
        <v>1399</v>
      </c>
      <c r="DZ101" s="287">
        <v>15132</v>
      </c>
      <c r="EA101" s="287">
        <v>43617</v>
      </c>
      <c r="EB101" s="290">
        <v>21.860742371093799</v>
      </c>
      <c r="EC101" s="287">
        <v>724</v>
      </c>
      <c r="ED101" s="287">
        <v>14999</v>
      </c>
      <c r="EE101" s="287">
        <v>3073</v>
      </c>
      <c r="EF101" s="290">
        <v>20.488032535502366</v>
      </c>
      <c r="EG101" s="287">
        <v>554</v>
      </c>
      <c r="EH101" s="287">
        <v>282</v>
      </c>
      <c r="EI101" s="287">
        <v>191</v>
      </c>
      <c r="EJ101" s="287">
        <v>43</v>
      </c>
      <c r="EK101" s="287">
        <v>1032</v>
      </c>
      <c r="EL101" s="287">
        <v>11</v>
      </c>
      <c r="EM101" s="287">
        <v>51</v>
      </c>
      <c r="EN101" s="287">
        <v>46</v>
      </c>
      <c r="EO101" s="287">
        <v>77</v>
      </c>
      <c r="EP101" s="287">
        <v>15</v>
      </c>
      <c r="EQ101" s="287">
        <v>138</v>
      </c>
      <c r="ER101" s="287">
        <v>0</v>
      </c>
      <c r="ES101" s="287">
        <v>8</v>
      </c>
      <c r="ET101" s="287">
        <v>19</v>
      </c>
      <c r="EU101" s="287">
        <v>0</v>
      </c>
      <c r="EV101" s="287">
        <v>9021</v>
      </c>
      <c r="EW101" s="287">
        <v>0</v>
      </c>
      <c r="EX101" s="287">
        <v>0</v>
      </c>
      <c r="EY101" s="287">
        <v>695</v>
      </c>
      <c r="EZ101" s="287">
        <v>28</v>
      </c>
      <c r="FA101" s="287">
        <v>34</v>
      </c>
      <c r="FB101" s="287">
        <v>3</v>
      </c>
      <c r="FC101" s="287">
        <v>3</v>
      </c>
      <c r="FD101" s="287">
        <v>42</v>
      </c>
      <c r="FE101" s="287">
        <v>13</v>
      </c>
      <c r="FF101" s="287">
        <v>89</v>
      </c>
      <c r="FG101" s="287">
        <v>699</v>
      </c>
      <c r="FH101" s="287">
        <v>947</v>
      </c>
      <c r="FI101" s="287">
        <v>704</v>
      </c>
      <c r="FJ101" s="287">
        <v>14245</v>
      </c>
      <c r="FK101" s="291">
        <v>42</v>
      </c>
      <c r="FL101" s="290">
        <v>2.4157034528454688</v>
      </c>
      <c r="FM101" s="291">
        <v>18</v>
      </c>
      <c r="FN101" s="290">
        <v>1.0353014797909152</v>
      </c>
      <c r="FO101" s="291">
        <v>11</v>
      </c>
      <c r="FP101" s="290">
        <v>0.6326842376500037</v>
      </c>
      <c r="FQ101" s="283">
        <v>4</v>
      </c>
      <c r="FR101" s="294">
        <v>0.23006699550909224</v>
      </c>
      <c r="FS101" s="283">
        <v>1</v>
      </c>
      <c r="FT101" s="294">
        <v>5.7516748877273059E-2</v>
      </c>
      <c r="FU101" s="291">
        <v>64</v>
      </c>
      <c r="FV101" s="290">
        <v>3.6810719281454758</v>
      </c>
      <c r="FW101" s="295">
        <v>3</v>
      </c>
      <c r="FX101" s="295">
        <v>0</v>
      </c>
      <c r="FY101" s="295">
        <v>3</v>
      </c>
      <c r="FZ101" s="295">
        <v>0</v>
      </c>
      <c r="GA101" s="295">
        <v>0</v>
      </c>
      <c r="GB101" s="287">
        <v>24909</v>
      </c>
      <c r="GC101" s="287">
        <v>146</v>
      </c>
      <c r="GD101" s="287">
        <v>333</v>
      </c>
      <c r="GE101" s="287">
        <v>0</v>
      </c>
      <c r="GF101" s="287">
        <v>0</v>
      </c>
      <c r="GG101" s="290">
        <v>625.48800000000006</v>
      </c>
      <c r="GH101" s="290">
        <v>1828.9</v>
      </c>
      <c r="GI101" s="290">
        <v>85.3</v>
      </c>
      <c r="GJ101" s="290">
        <v>24.5</v>
      </c>
      <c r="GK101" s="290">
        <v>2</v>
      </c>
      <c r="GL101" s="290">
        <v>5.5</v>
      </c>
      <c r="GM101" s="290">
        <v>14.175000000000001</v>
      </c>
      <c r="GN101" s="290">
        <v>12</v>
      </c>
      <c r="GO101" s="290">
        <v>4</v>
      </c>
      <c r="GP101" s="290">
        <v>19.263000000000002</v>
      </c>
      <c r="GQ101" s="290">
        <v>6</v>
      </c>
      <c r="GR101" s="290">
        <v>4</v>
      </c>
      <c r="GS101" s="290">
        <v>2</v>
      </c>
      <c r="GT101" s="290">
        <v>50.924999999999997</v>
      </c>
      <c r="GU101" s="290">
        <v>1</v>
      </c>
      <c r="GV101" s="290">
        <v>5</v>
      </c>
      <c r="GW101" s="290">
        <v>2</v>
      </c>
      <c r="GX101" s="290">
        <v>4</v>
      </c>
      <c r="GY101" s="290">
        <v>3</v>
      </c>
      <c r="GZ101" s="290">
        <v>5</v>
      </c>
      <c r="HA101" s="290">
        <v>0</v>
      </c>
      <c r="HB101" s="290">
        <v>2</v>
      </c>
      <c r="HC101" s="290">
        <v>0</v>
      </c>
      <c r="HD101" s="290">
        <v>0</v>
      </c>
      <c r="HE101" s="290">
        <v>7.9</v>
      </c>
      <c r="HF101" s="290">
        <v>4</v>
      </c>
      <c r="HG101" s="290">
        <v>7</v>
      </c>
      <c r="HH101" s="290">
        <v>22</v>
      </c>
      <c r="HI101" s="290">
        <v>4.0999999999999996</v>
      </c>
      <c r="HJ101" s="134">
        <v>0.34510049326363834</v>
      </c>
      <c r="HK101" s="134">
        <v>6.3268423765000366</v>
      </c>
      <c r="HL101" s="134">
        <v>23.82918905985423</v>
      </c>
      <c r="HM101" s="146">
        <v>95.740499769636102</v>
      </c>
      <c r="HN101" s="146">
        <v>100.954211999075</v>
      </c>
      <c r="HO101" s="368">
        <v>5.9634831817086002E-2</v>
      </c>
      <c r="HP101" s="368">
        <v>3.7171957475280702E-2</v>
      </c>
      <c r="HQ101" s="368">
        <v>3.76</v>
      </c>
      <c r="HR101" s="368">
        <v>3.16455696202532</v>
      </c>
      <c r="HS101" s="134">
        <v>68.88</v>
      </c>
      <c r="HT101" s="134">
        <v>76.090014064697598</v>
      </c>
      <c r="HU101" s="134">
        <v>1.5860327610927101</v>
      </c>
      <c r="HV101" s="134">
        <v>1.1746338562188701</v>
      </c>
      <c r="HW101" s="134">
        <v>7.7639380903039603</v>
      </c>
      <c r="HX101" s="134">
        <v>15.393237916497901</v>
      </c>
      <c r="HY101" s="146">
        <v>96.571118266330799</v>
      </c>
      <c r="HZ101" s="146">
        <v>92.0047762268958</v>
      </c>
      <c r="IA101" s="386">
        <v>159</v>
      </c>
      <c r="IB101" s="386">
        <v>136</v>
      </c>
      <c r="IC101" s="369">
        <v>0.22817944375878993</v>
      </c>
      <c r="ID101" s="369">
        <v>0.12249052049464555</v>
      </c>
      <c r="IE101" s="369">
        <v>2.7004076086956519</v>
      </c>
      <c r="IF101" s="369">
        <v>2.1956732321601549</v>
      </c>
      <c r="IG101" s="146">
        <v>57.744565217391312</v>
      </c>
      <c r="IH101" s="146">
        <v>60.623183726186639</v>
      </c>
      <c r="II101" s="146">
        <v>8.4498148732814791</v>
      </c>
      <c r="IJ101" s="146">
        <v>5.5787226760576063</v>
      </c>
      <c r="IK101" s="146">
        <v>7.1102298557501911</v>
      </c>
      <c r="IL101" s="146">
        <v>15.099457504520796</v>
      </c>
      <c r="IM101" s="148">
        <v>97.30775940776492</v>
      </c>
      <c r="IN101" s="137">
        <v>92.107052940151362</v>
      </c>
      <c r="IO101" s="369">
        <v>0.24275029523684599</v>
      </c>
      <c r="IP101" s="369">
        <v>9.6105632625772999E-2</v>
      </c>
      <c r="IQ101" s="369">
        <v>2.3824855119124302</v>
      </c>
      <c r="IR101" s="369">
        <v>1.4285714285714299</v>
      </c>
      <c r="IS101" s="146">
        <v>85.318737926593698</v>
      </c>
      <c r="IT101" s="146">
        <v>89.503105590062106</v>
      </c>
      <c r="IU101" s="146">
        <v>10.188951581157299</v>
      </c>
      <c r="IV101" s="146">
        <v>6.7273942838041103</v>
      </c>
      <c r="IW101" s="146">
        <v>6.4592873160344499</v>
      </c>
      <c r="IX101" s="146">
        <v>9.5590313307021404</v>
      </c>
      <c r="IY101" s="341">
        <v>133</v>
      </c>
      <c r="IZ101" s="369">
        <v>0.270793036750484</v>
      </c>
      <c r="JA101" s="369">
        <v>3.5269159374171299</v>
      </c>
      <c r="JB101" s="369">
        <v>92.0180323521612</v>
      </c>
      <c r="JC101" s="369">
        <v>7.6778988089178499</v>
      </c>
      <c r="JD101" s="146">
        <v>10.4237853748695</v>
      </c>
    </row>
    <row r="102" spans="1:264" ht="18" customHeight="1">
      <c r="A102" s="280"/>
      <c r="B102" s="281" t="s">
        <v>87</v>
      </c>
      <c r="C102" s="281" t="s">
        <v>87</v>
      </c>
      <c r="D102" s="282" t="s">
        <v>1839</v>
      </c>
      <c r="E102" s="283" t="s">
        <v>1339</v>
      </c>
      <c r="F102" s="282" t="s">
        <v>99</v>
      </c>
      <c r="G102" s="283" t="s">
        <v>11</v>
      </c>
      <c r="H102" s="284" t="s">
        <v>87</v>
      </c>
      <c r="I102" s="284" t="s">
        <v>87</v>
      </c>
      <c r="J102" s="284" t="s">
        <v>87</v>
      </c>
      <c r="K102" s="284" t="s">
        <v>87</v>
      </c>
      <c r="L102" s="284" t="s">
        <v>87</v>
      </c>
      <c r="M102" s="285">
        <v>1356996</v>
      </c>
      <c r="N102" s="284" t="s">
        <v>87</v>
      </c>
      <c r="O102" s="284" t="s">
        <v>87</v>
      </c>
      <c r="P102" s="284" t="s">
        <v>87</v>
      </c>
      <c r="Q102" s="284" t="s">
        <v>87</v>
      </c>
      <c r="R102" s="286">
        <v>94.069040149974256</v>
      </c>
      <c r="S102" s="286">
        <v>97.026268991756268</v>
      </c>
      <c r="T102" s="298" t="s">
        <v>88</v>
      </c>
      <c r="U102" s="298" t="s">
        <v>88</v>
      </c>
      <c r="V102" s="286">
        <v>15.021139020144242</v>
      </c>
      <c r="W102" s="286">
        <v>7.659786122855011</v>
      </c>
      <c r="X102" s="286">
        <v>22.680925142999254</v>
      </c>
      <c r="Y102" s="284" t="s">
        <v>87</v>
      </c>
      <c r="Z102" s="284" t="s">
        <v>87</v>
      </c>
      <c r="AA102" s="284" t="s">
        <v>87</v>
      </c>
      <c r="AB102" s="284" t="s">
        <v>87</v>
      </c>
      <c r="AC102" s="284" t="s">
        <v>87</v>
      </c>
      <c r="AD102" s="284" t="s">
        <v>87</v>
      </c>
      <c r="AE102" s="284" t="s">
        <v>87</v>
      </c>
      <c r="AF102" s="284" t="s">
        <v>87</v>
      </c>
      <c r="AG102" s="284" t="s">
        <v>87</v>
      </c>
      <c r="AH102" s="284" t="s">
        <v>87</v>
      </c>
      <c r="AI102" s="284" t="s">
        <v>87</v>
      </c>
      <c r="AJ102" s="284" t="s">
        <v>87</v>
      </c>
      <c r="AK102" s="284" t="s">
        <v>87</v>
      </c>
      <c r="AL102" s="284" t="s">
        <v>87</v>
      </c>
      <c r="AM102" s="284" t="s">
        <v>87</v>
      </c>
      <c r="AN102" s="284" t="s">
        <v>87</v>
      </c>
      <c r="AO102" s="284" t="s">
        <v>87</v>
      </c>
      <c r="AP102" s="284" t="s">
        <v>87</v>
      </c>
      <c r="AQ102" s="284" t="s">
        <v>87</v>
      </c>
      <c r="AR102" s="284" t="s">
        <v>87</v>
      </c>
      <c r="AS102" s="284" t="s">
        <v>87</v>
      </c>
      <c r="AT102" s="284" t="s">
        <v>87</v>
      </c>
      <c r="AU102" s="284" t="s">
        <v>87</v>
      </c>
      <c r="AV102" s="284" t="s">
        <v>87</v>
      </c>
      <c r="AW102" s="288" t="s">
        <v>87</v>
      </c>
      <c r="AX102" s="288" t="s">
        <v>87</v>
      </c>
      <c r="AY102" s="288" t="s">
        <v>87</v>
      </c>
      <c r="AZ102" s="288" t="s">
        <v>87</v>
      </c>
      <c r="BA102" s="288" t="s">
        <v>87</v>
      </c>
      <c r="BB102" s="287">
        <v>144</v>
      </c>
      <c r="BC102" s="287">
        <v>198</v>
      </c>
      <c r="BD102" s="289" t="s">
        <v>88</v>
      </c>
      <c r="BE102" s="289" t="s">
        <v>88</v>
      </c>
      <c r="BF102" s="289" t="s">
        <v>88</v>
      </c>
      <c r="BG102" s="287">
        <v>417</v>
      </c>
      <c r="BH102" s="286">
        <v>30.729641060106296</v>
      </c>
      <c r="BI102" s="287">
        <v>1815</v>
      </c>
      <c r="BJ102" s="286">
        <v>133.75131540549862</v>
      </c>
      <c r="BK102" s="287">
        <v>54</v>
      </c>
      <c r="BL102" s="286">
        <v>3.9793779790065709</v>
      </c>
      <c r="BM102" s="287">
        <v>52</v>
      </c>
      <c r="BN102" s="290">
        <v>3.8319936094137343</v>
      </c>
      <c r="BO102" s="291">
        <v>676</v>
      </c>
      <c r="BP102" s="290">
        <v>49.815916922378548</v>
      </c>
      <c r="BQ102" s="287">
        <v>112</v>
      </c>
      <c r="BR102" s="290">
        <v>8.253524697198813</v>
      </c>
      <c r="BS102" s="287">
        <v>14</v>
      </c>
      <c r="BT102" s="290">
        <v>1.0316905871498516</v>
      </c>
      <c r="BU102" s="287">
        <v>0</v>
      </c>
      <c r="BV102" s="290">
        <v>0</v>
      </c>
      <c r="BW102" s="287">
        <v>238</v>
      </c>
      <c r="BX102" s="290">
        <v>17.538739981547476</v>
      </c>
      <c r="BY102" s="292">
        <v>0</v>
      </c>
      <c r="BZ102" s="293">
        <v>0</v>
      </c>
      <c r="CA102" s="287">
        <v>3632</v>
      </c>
      <c r="CB102" s="290">
        <v>267.65001518059006</v>
      </c>
      <c r="CC102" s="287">
        <v>3083</v>
      </c>
      <c r="CD102" s="290">
        <v>227.19300572735662</v>
      </c>
      <c r="CE102" s="287">
        <v>200</v>
      </c>
      <c r="CF102" s="290">
        <v>14.738436959283593</v>
      </c>
      <c r="CG102" s="287">
        <v>2811</v>
      </c>
      <c r="CH102" s="290">
        <v>207.14873146273092</v>
      </c>
      <c r="CI102" s="287">
        <v>3146</v>
      </c>
      <c r="CJ102" s="290">
        <v>231.83561336953093</v>
      </c>
      <c r="CK102" s="287">
        <v>971</v>
      </c>
      <c r="CL102" s="290">
        <v>71.555111437321855</v>
      </c>
      <c r="CM102" s="287">
        <v>1614</v>
      </c>
      <c r="CN102" s="294">
        <v>118.9391862614186</v>
      </c>
      <c r="CO102" s="287">
        <v>619</v>
      </c>
      <c r="CP102" s="290">
        <v>45.615462388982721</v>
      </c>
      <c r="CQ102" s="287">
        <v>7</v>
      </c>
      <c r="CR102" s="290">
        <v>0.51584529357492581</v>
      </c>
      <c r="CS102" s="287">
        <v>214</v>
      </c>
      <c r="CT102" s="290">
        <v>15.770127546433445</v>
      </c>
      <c r="CU102" s="287">
        <v>228</v>
      </c>
      <c r="CV102" s="290">
        <v>16.801818133583296</v>
      </c>
      <c r="CW102" s="287">
        <v>3458</v>
      </c>
      <c r="CX102" s="290">
        <v>254.82757502601336</v>
      </c>
      <c r="CY102" s="287">
        <v>3458</v>
      </c>
      <c r="CZ102" s="290">
        <v>254.82757502601336</v>
      </c>
      <c r="DA102" s="287">
        <v>0</v>
      </c>
      <c r="DB102" s="290">
        <v>0</v>
      </c>
      <c r="DC102" s="287">
        <v>25</v>
      </c>
      <c r="DD102" s="287">
        <v>18055</v>
      </c>
      <c r="DE102" s="287">
        <v>3728</v>
      </c>
      <c r="DF102" s="287">
        <v>27839</v>
      </c>
      <c r="DG102" s="287">
        <v>8583</v>
      </c>
      <c r="DH102" s="287">
        <v>2477</v>
      </c>
      <c r="DI102" s="287">
        <v>80</v>
      </c>
      <c r="DJ102" s="287">
        <v>1645</v>
      </c>
      <c r="DK102" s="287">
        <v>532</v>
      </c>
      <c r="DL102" s="287">
        <v>3197</v>
      </c>
      <c r="DM102" s="287">
        <v>0</v>
      </c>
      <c r="DN102" s="287">
        <v>6422</v>
      </c>
      <c r="DO102" s="287">
        <v>211</v>
      </c>
      <c r="DP102" s="287">
        <v>182</v>
      </c>
      <c r="DQ102" s="287">
        <v>17</v>
      </c>
      <c r="DR102" s="287">
        <v>0</v>
      </c>
      <c r="DS102" s="287">
        <v>402</v>
      </c>
      <c r="DT102" s="287">
        <v>31992</v>
      </c>
      <c r="DU102" s="287">
        <v>43581</v>
      </c>
      <c r="DV102" s="287">
        <v>35649</v>
      </c>
      <c r="DW102" s="287">
        <v>17075</v>
      </c>
      <c r="DX102" s="287">
        <v>2663</v>
      </c>
      <c r="DY102" s="287">
        <v>2507</v>
      </c>
      <c r="DZ102" s="287">
        <v>33549</v>
      </c>
      <c r="EA102" s="287">
        <v>38051</v>
      </c>
      <c r="EB102" s="290">
        <v>41.3339991064624</v>
      </c>
      <c r="EC102" s="287">
        <v>990</v>
      </c>
      <c r="ED102" s="287">
        <v>13227</v>
      </c>
      <c r="EE102" s="287">
        <v>5170</v>
      </c>
      <c r="EF102" s="290">
        <v>39.08671656460271</v>
      </c>
      <c r="EG102" s="287">
        <v>1077</v>
      </c>
      <c r="EH102" s="287">
        <v>605</v>
      </c>
      <c r="EI102" s="287">
        <v>259</v>
      </c>
      <c r="EJ102" s="287">
        <v>1696</v>
      </c>
      <c r="EK102" s="287">
        <v>1497</v>
      </c>
      <c r="EL102" s="287">
        <v>184</v>
      </c>
      <c r="EM102" s="287">
        <v>215</v>
      </c>
      <c r="EN102" s="287">
        <v>29</v>
      </c>
      <c r="EO102" s="287">
        <v>130</v>
      </c>
      <c r="EP102" s="287">
        <v>571</v>
      </c>
      <c r="EQ102" s="287">
        <v>269</v>
      </c>
      <c r="ER102" s="287">
        <v>0</v>
      </c>
      <c r="ES102" s="287">
        <v>5</v>
      </c>
      <c r="ET102" s="287">
        <v>10</v>
      </c>
      <c r="EU102" s="287">
        <v>0</v>
      </c>
      <c r="EV102" s="287">
        <v>30732</v>
      </c>
      <c r="EW102" s="287">
        <v>0</v>
      </c>
      <c r="EX102" s="287">
        <v>84</v>
      </c>
      <c r="EY102" s="287">
        <v>2911</v>
      </c>
      <c r="EZ102" s="287">
        <v>0</v>
      </c>
      <c r="FA102" s="287">
        <v>65</v>
      </c>
      <c r="FB102" s="287">
        <v>12</v>
      </c>
      <c r="FC102" s="287">
        <v>10</v>
      </c>
      <c r="FD102" s="287">
        <v>117</v>
      </c>
      <c r="FE102" s="287">
        <v>28</v>
      </c>
      <c r="FF102" s="287">
        <v>344</v>
      </c>
      <c r="FG102" s="287">
        <v>1319</v>
      </c>
      <c r="FH102" s="287">
        <v>2601</v>
      </c>
      <c r="FI102" s="287">
        <v>578</v>
      </c>
      <c r="FJ102" s="287">
        <v>6127</v>
      </c>
      <c r="FK102" s="291">
        <v>39</v>
      </c>
      <c r="FL102" s="290">
        <v>2.8739952070603008</v>
      </c>
      <c r="FM102" s="291">
        <v>12</v>
      </c>
      <c r="FN102" s="290">
        <v>0.88430621755701566</v>
      </c>
      <c r="FO102" s="291">
        <v>23</v>
      </c>
      <c r="FP102" s="290">
        <v>1.6949202503176133</v>
      </c>
      <c r="FQ102" s="283">
        <v>4</v>
      </c>
      <c r="FR102" s="294">
        <v>0.29476873918567187</v>
      </c>
      <c r="FS102" s="283">
        <v>0</v>
      </c>
      <c r="FT102" s="294">
        <v>0</v>
      </c>
      <c r="FU102" s="291">
        <v>129</v>
      </c>
      <c r="FV102" s="290">
        <v>9.5062918387379192</v>
      </c>
      <c r="FW102" s="295">
        <v>1</v>
      </c>
      <c r="FX102" s="295">
        <v>0</v>
      </c>
      <c r="FY102" s="295">
        <v>1</v>
      </c>
      <c r="FZ102" s="295">
        <v>0</v>
      </c>
      <c r="GA102" s="295">
        <v>0</v>
      </c>
      <c r="GB102" s="287">
        <v>40829</v>
      </c>
      <c r="GC102" s="287">
        <v>8308</v>
      </c>
      <c r="GD102" s="287">
        <v>7170</v>
      </c>
      <c r="GE102" s="287">
        <v>47</v>
      </c>
      <c r="GF102" s="287">
        <v>28</v>
      </c>
      <c r="GG102" s="290">
        <v>577.6</v>
      </c>
      <c r="GH102" s="290">
        <v>1674</v>
      </c>
      <c r="GI102" s="290">
        <v>104.4</v>
      </c>
      <c r="GJ102" s="290">
        <v>16.21</v>
      </c>
      <c r="GK102" s="290">
        <v>10.1</v>
      </c>
      <c r="GL102" s="290">
        <v>12</v>
      </c>
      <c r="GM102" s="290">
        <v>19</v>
      </c>
      <c r="GN102" s="290">
        <v>8</v>
      </c>
      <c r="GO102" s="290">
        <v>7</v>
      </c>
      <c r="GP102" s="290">
        <v>29.4</v>
      </c>
      <c r="GQ102" s="290">
        <v>5</v>
      </c>
      <c r="GR102" s="290">
        <v>15.21</v>
      </c>
      <c r="GS102" s="290">
        <v>1</v>
      </c>
      <c r="GT102" s="290">
        <v>30.11</v>
      </c>
      <c r="GU102" s="290">
        <v>9</v>
      </c>
      <c r="GV102" s="290">
        <v>12</v>
      </c>
      <c r="GW102" s="290">
        <v>6</v>
      </c>
      <c r="GX102" s="290">
        <v>4</v>
      </c>
      <c r="GY102" s="290">
        <v>10.52</v>
      </c>
      <c r="GZ102" s="290">
        <v>6.52</v>
      </c>
      <c r="HA102" s="290">
        <v>2</v>
      </c>
      <c r="HB102" s="290">
        <v>1</v>
      </c>
      <c r="HC102" s="290">
        <v>2</v>
      </c>
      <c r="HD102" s="290">
        <v>9</v>
      </c>
      <c r="HE102" s="290">
        <v>9</v>
      </c>
      <c r="HF102" s="290">
        <v>13</v>
      </c>
      <c r="HG102" s="290">
        <v>3</v>
      </c>
      <c r="HH102" s="290">
        <v>11</v>
      </c>
      <c r="HI102" s="290">
        <v>5.8</v>
      </c>
      <c r="HJ102" s="134">
        <v>0.58953747837134374</v>
      </c>
      <c r="HK102" s="134">
        <v>7.5902950340310511</v>
      </c>
      <c r="HL102" s="134">
        <v>27.140831660520739</v>
      </c>
      <c r="HM102" s="146">
        <v>92.009877187220596</v>
      </c>
      <c r="HN102" s="146">
        <v>96.252517899919695</v>
      </c>
      <c r="HO102" s="368">
        <v>4.3564126394052001E-2</v>
      </c>
      <c r="HP102" s="368">
        <v>8.8855716088215991E-3</v>
      </c>
      <c r="HQ102" s="368">
        <v>2.5041736227045099</v>
      </c>
      <c r="HR102" s="368">
        <v>0.75872534142640402</v>
      </c>
      <c r="HS102" s="134">
        <v>84.474123539232096</v>
      </c>
      <c r="HT102" s="134">
        <v>86.646433990895304</v>
      </c>
      <c r="HU102" s="134">
        <v>1.73966078066915</v>
      </c>
      <c r="HV102" s="134">
        <v>1.1711183380426899</v>
      </c>
      <c r="HW102" s="134">
        <v>3.83140952461489</v>
      </c>
      <c r="HX102" s="134">
        <v>9.1233182243326905</v>
      </c>
      <c r="HY102" s="146">
        <v>94.244467545976079</v>
      </c>
      <c r="HZ102" s="146">
        <v>100.68194156430199</v>
      </c>
      <c r="IA102" s="386">
        <v>92</v>
      </c>
      <c r="IB102" s="386">
        <v>79</v>
      </c>
      <c r="IC102" s="369">
        <v>0.2677376171352075</v>
      </c>
      <c r="ID102" s="369">
        <v>0.13487443019821421</v>
      </c>
      <c r="IE102" s="369">
        <v>3.0666666666666664</v>
      </c>
      <c r="IF102" s="369">
        <v>2.4641297567061757</v>
      </c>
      <c r="IG102" s="146">
        <v>72.63333333333334</v>
      </c>
      <c r="IH102" s="146">
        <v>74.828446662507801</v>
      </c>
      <c r="II102" s="146">
        <v>8.730574471800244</v>
      </c>
      <c r="IJ102" s="146">
        <v>5.4735116862718325</v>
      </c>
      <c r="IK102" s="146">
        <v>4.0121629811283528</v>
      </c>
      <c r="IL102" s="146">
        <v>9.9190589251025258</v>
      </c>
      <c r="IM102" s="148">
        <v>99.717166376477294</v>
      </c>
      <c r="IN102" s="137">
        <v>92.136802043310794</v>
      </c>
      <c r="IO102" s="369">
        <v>0.26441792324733798</v>
      </c>
      <c r="IP102" s="369">
        <v>4.4839027889875399E-2</v>
      </c>
      <c r="IQ102" s="369">
        <v>3.4807149576669798</v>
      </c>
      <c r="IR102" s="369">
        <v>0.98619329388560195</v>
      </c>
      <c r="IS102" s="146">
        <v>92.5682031984948</v>
      </c>
      <c r="IT102" s="146">
        <v>94.280078895463504</v>
      </c>
      <c r="IU102" s="146">
        <v>7.5966554705924398</v>
      </c>
      <c r="IV102" s="146">
        <v>4.5466774280333597</v>
      </c>
      <c r="IW102" s="146">
        <v>6.4534780813027304</v>
      </c>
      <c r="IX102" s="146">
        <v>8.7290462344041408</v>
      </c>
      <c r="IY102" s="341">
        <v>94</v>
      </c>
      <c r="IZ102" s="369">
        <v>0.16020997733199299</v>
      </c>
      <c r="JA102" s="369">
        <v>3.1821259309410999</v>
      </c>
      <c r="JB102" s="369">
        <v>91.604603926878795</v>
      </c>
      <c r="JC102" s="369">
        <v>5.0346837557309199</v>
      </c>
      <c r="JD102" s="146">
        <v>15.384560040290699</v>
      </c>
    </row>
    <row r="103" spans="1:264" ht="18" customHeight="1">
      <c r="A103" s="280"/>
      <c r="B103" s="281" t="s">
        <v>87</v>
      </c>
      <c r="C103" s="281" t="s">
        <v>87</v>
      </c>
      <c r="D103" s="282" t="s">
        <v>1840</v>
      </c>
      <c r="E103" s="283" t="s">
        <v>1340</v>
      </c>
      <c r="F103" s="282" t="s">
        <v>99</v>
      </c>
      <c r="G103" s="283" t="s">
        <v>11</v>
      </c>
      <c r="H103" s="284" t="s">
        <v>87</v>
      </c>
      <c r="I103" s="284" t="s">
        <v>87</v>
      </c>
      <c r="J103" s="284" t="s">
        <v>87</v>
      </c>
      <c r="K103" s="284" t="s">
        <v>87</v>
      </c>
      <c r="L103" s="284" t="s">
        <v>87</v>
      </c>
      <c r="M103" s="285">
        <v>710071</v>
      </c>
      <c r="N103" s="284" t="s">
        <v>87</v>
      </c>
      <c r="O103" s="284" t="s">
        <v>87</v>
      </c>
      <c r="P103" s="284" t="s">
        <v>87</v>
      </c>
      <c r="Q103" s="284" t="s">
        <v>87</v>
      </c>
      <c r="R103" s="286">
        <v>95.606924548403398</v>
      </c>
      <c r="S103" s="286">
        <v>97.089151823980913</v>
      </c>
      <c r="T103" s="298" t="s">
        <v>88</v>
      </c>
      <c r="U103" s="298" t="s">
        <v>88</v>
      </c>
      <c r="V103" s="286">
        <v>11.611410948342328</v>
      </c>
      <c r="W103" s="286">
        <v>4.1171935235158061</v>
      </c>
      <c r="X103" s="286">
        <v>15.728604471858135</v>
      </c>
      <c r="Y103" s="284" t="s">
        <v>87</v>
      </c>
      <c r="Z103" s="284" t="s">
        <v>87</v>
      </c>
      <c r="AA103" s="284" t="s">
        <v>87</v>
      </c>
      <c r="AB103" s="284" t="s">
        <v>87</v>
      </c>
      <c r="AC103" s="284" t="s">
        <v>87</v>
      </c>
      <c r="AD103" s="284" t="s">
        <v>87</v>
      </c>
      <c r="AE103" s="284" t="s">
        <v>87</v>
      </c>
      <c r="AF103" s="284" t="s">
        <v>87</v>
      </c>
      <c r="AG103" s="284" t="s">
        <v>87</v>
      </c>
      <c r="AH103" s="284" t="s">
        <v>87</v>
      </c>
      <c r="AI103" s="284" t="s">
        <v>87</v>
      </c>
      <c r="AJ103" s="284" t="s">
        <v>87</v>
      </c>
      <c r="AK103" s="284" t="s">
        <v>87</v>
      </c>
      <c r="AL103" s="284" t="s">
        <v>87</v>
      </c>
      <c r="AM103" s="284" t="s">
        <v>87</v>
      </c>
      <c r="AN103" s="284" t="s">
        <v>87</v>
      </c>
      <c r="AO103" s="284" t="s">
        <v>87</v>
      </c>
      <c r="AP103" s="284" t="s">
        <v>87</v>
      </c>
      <c r="AQ103" s="284" t="s">
        <v>87</v>
      </c>
      <c r="AR103" s="284" t="s">
        <v>87</v>
      </c>
      <c r="AS103" s="284" t="s">
        <v>87</v>
      </c>
      <c r="AT103" s="284" t="s">
        <v>87</v>
      </c>
      <c r="AU103" s="284" t="s">
        <v>87</v>
      </c>
      <c r="AV103" s="284" t="s">
        <v>87</v>
      </c>
      <c r="AW103" s="288" t="s">
        <v>87</v>
      </c>
      <c r="AX103" s="288" t="s">
        <v>87</v>
      </c>
      <c r="AY103" s="288" t="s">
        <v>87</v>
      </c>
      <c r="AZ103" s="288" t="s">
        <v>87</v>
      </c>
      <c r="BA103" s="288" t="s">
        <v>87</v>
      </c>
      <c r="BB103" s="287">
        <v>79</v>
      </c>
      <c r="BC103" s="287">
        <v>105</v>
      </c>
      <c r="BD103" s="289" t="s">
        <v>88</v>
      </c>
      <c r="BE103" s="289" t="s">
        <v>88</v>
      </c>
      <c r="BF103" s="289" t="s">
        <v>88</v>
      </c>
      <c r="BG103" s="287">
        <v>112</v>
      </c>
      <c r="BH103" s="286">
        <v>15.773070580265918</v>
      </c>
      <c r="BI103" s="287">
        <v>736</v>
      </c>
      <c r="BJ103" s="286">
        <v>103.65160667031888</v>
      </c>
      <c r="BK103" s="287">
        <v>13</v>
      </c>
      <c r="BL103" s="286">
        <v>1.830802835209437</v>
      </c>
      <c r="BM103" s="287">
        <v>0</v>
      </c>
      <c r="BN103" s="290">
        <v>0</v>
      </c>
      <c r="BO103" s="291">
        <v>194</v>
      </c>
      <c r="BP103" s="290">
        <v>27.32121154081775</v>
      </c>
      <c r="BQ103" s="287">
        <v>10</v>
      </c>
      <c r="BR103" s="290">
        <v>1.4083098732380284</v>
      </c>
      <c r="BS103" s="287">
        <v>0</v>
      </c>
      <c r="BT103" s="290">
        <v>0</v>
      </c>
      <c r="BU103" s="287">
        <v>0</v>
      </c>
      <c r="BV103" s="290">
        <v>0</v>
      </c>
      <c r="BW103" s="287">
        <v>26</v>
      </c>
      <c r="BX103" s="290">
        <v>3.661605670418874</v>
      </c>
      <c r="BY103" s="292">
        <v>0</v>
      </c>
      <c r="BZ103" s="293">
        <v>0</v>
      </c>
      <c r="CA103" s="287">
        <v>1676</v>
      </c>
      <c r="CB103" s="290">
        <v>236.03273475469354</v>
      </c>
      <c r="CC103" s="287">
        <v>630</v>
      </c>
      <c r="CD103" s="290">
        <v>88.723522013995776</v>
      </c>
      <c r="CE103" s="287">
        <v>41</v>
      </c>
      <c r="CF103" s="290">
        <v>5.774070480275916</v>
      </c>
      <c r="CG103" s="287">
        <v>869</v>
      </c>
      <c r="CH103" s="290">
        <v>122.38212798438467</v>
      </c>
      <c r="CI103" s="287">
        <v>2246</v>
      </c>
      <c r="CJ103" s="290">
        <v>316.30639752926118</v>
      </c>
      <c r="CK103" s="287">
        <v>609</v>
      </c>
      <c r="CL103" s="290">
        <v>85.766071280195931</v>
      </c>
      <c r="CM103" s="287">
        <v>896</v>
      </c>
      <c r="CN103" s="294">
        <v>126.18456464212734</v>
      </c>
      <c r="CO103" s="287">
        <v>224</v>
      </c>
      <c r="CP103" s="290">
        <v>31.546141160531835</v>
      </c>
      <c r="CQ103" s="287">
        <v>0</v>
      </c>
      <c r="CR103" s="290">
        <v>0</v>
      </c>
      <c r="CS103" s="287">
        <v>2</v>
      </c>
      <c r="CT103" s="290">
        <v>0.28166197464760567</v>
      </c>
      <c r="CU103" s="287">
        <v>73</v>
      </c>
      <c r="CV103" s="290">
        <v>10.280662074637608</v>
      </c>
      <c r="CW103" s="287">
        <v>1572</v>
      </c>
      <c r="CX103" s="290">
        <v>221.38631207301805</v>
      </c>
      <c r="CY103" s="287">
        <v>1572</v>
      </c>
      <c r="CZ103" s="290">
        <v>221.38631207301805</v>
      </c>
      <c r="DA103" s="292">
        <v>0</v>
      </c>
      <c r="DB103" s="293">
        <v>0</v>
      </c>
      <c r="DC103" s="287">
        <v>0</v>
      </c>
      <c r="DD103" s="287">
        <v>2774</v>
      </c>
      <c r="DE103" s="287">
        <v>536</v>
      </c>
      <c r="DF103" s="287">
        <v>11401</v>
      </c>
      <c r="DG103" s="287">
        <v>0</v>
      </c>
      <c r="DH103" s="287">
        <v>227</v>
      </c>
      <c r="DI103" s="287">
        <v>229</v>
      </c>
      <c r="DJ103" s="287">
        <v>407</v>
      </c>
      <c r="DK103" s="287">
        <v>29</v>
      </c>
      <c r="DL103" s="287">
        <v>60</v>
      </c>
      <c r="DM103" s="287">
        <v>251</v>
      </c>
      <c r="DN103" s="287">
        <v>533</v>
      </c>
      <c r="DO103" s="287">
        <v>8</v>
      </c>
      <c r="DP103" s="287">
        <v>101</v>
      </c>
      <c r="DQ103" s="287">
        <v>1</v>
      </c>
      <c r="DR103" s="287">
        <v>0</v>
      </c>
      <c r="DS103" s="287">
        <v>63</v>
      </c>
      <c r="DT103" s="287">
        <v>10714</v>
      </c>
      <c r="DU103" s="287">
        <v>0</v>
      </c>
      <c r="DV103" s="287">
        <v>3720</v>
      </c>
      <c r="DW103" s="287">
        <v>3053</v>
      </c>
      <c r="DX103" s="287">
        <v>224</v>
      </c>
      <c r="DY103" s="287">
        <v>267</v>
      </c>
      <c r="DZ103" s="287">
        <v>2732</v>
      </c>
      <c r="EA103" s="287">
        <v>14077</v>
      </c>
      <c r="EB103" s="290">
        <v>16.715209206507101</v>
      </c>
      <c r="EC103" s="287">
        <v>200</v>
      </c>
      <c r="ED103" s="287">
        <v>4915</v>
      </c>
      <c r="EE103" s="287">
        <v>805</v>
      </c>
      <c r="EF103" s="290">
        <v>16.378433367243133</v>
      </c>
      <c r="EG103" s="287">
        <v>146</v>
      </c>
      <c r="EH103" s="287">
        <v>102</v>
      </c>
      <c r="EI103" s="287">
        <v>50</v>
      </c>
      <c r="EJ103" s="287">
        <v>22</v>
      </c>
      <c r="EK103" s="287">
        <v>339</v>
      </c>
      <c r="EL103" s="287">
        <v>7</v>
      </c>
      <c r="EM103" s="287">
        <v>13</v>
      </c>
      <c r="EN103" s="287">
        <v>5</v>
      </c>
      <c r="EO103" s="287">
        <v>33</v>
      </c>
      <c r="EP103" s="287">
        <v>23</v>
      </c>
      <c r="EQ103" s="287">
        <v>23</v>
      </c>
      <c r="ER103" s="287">
        <v>0</v>
      </c>
      <c r="ES103" s="287">
        <v>0</v>
      </c>
      <c r="ET103" s="287">
        <v>0</v>
      </c>
      <c r="EU103" s="287">
        <v>3</v>
      </c>
      <c r="EV103" s="287">
        <v>1926</v>
      </c>
      <c r="EW103" s="287">
        <v>0</v>
      </c>
      <c r="EX103" s="287">
        <v>0</v>
      </c>
      <c r="EY103" s="287">
        <v>0</v>
      </c>
      <c r="EZ103" s="287">
        <v>0</v>
      </c>
      <c r="FA103" s="287">
        <v>12</v>
      </c>
      <c r="FB103" s="287">
        <v>0</v>
      </c>
      <c r="FC103" s="287">
        <v>3</v>
      </c>
      <c r="FD103" s="287">
        <v>7</v>
      </c>
      <c r="FE103" s="287">
        <v>1</v>
      </c>
      <c r="FF103" s="287">
        <v>25</v>
      </c>
      <c r="FG103" s="287">
        <v>219</v>
      </c>
      <c r="FH103" s="287">
        <v>693</v>
      </c>
      <c r="FI103" s="287">
        <v>204</v>
      </c>
      <c r="FJ103" s="287">
        <v>2669</v>
      </c>
      <c r="FK103" s="291">
        <v>17</v>
      </c>
      <c r="FL103" s="290">
        <v>2.3941267845046483</v>
      </c>
      <c r="FM103" s="291">
        <v>7</v>
      </c>
      <c r="FN103" s="290">
        <v>0.98581691126661986</v>
      </c>
      <c r="FO103" s="291">
        <v>4</v>
      </c>
      <c r="FP103" s="290">
        <v>0.56332394929521135</v>
      </c>
      <c r="FQ103" s="283">
        <v>2</v>
      </c>
      <c r="FR103" s="294">
        <v>0.28166197464760567</v>
      </c>
      <c r="FS103" s="283">
        <v>0</v>
      </c>
      <c r="FT103" s="294">
        <v>0</v>
      </c>
      <c r="FU103" s="291">
        <v>44</v>
      </c>
      <c r="FV103" s="290">
        <v>6.1965634422473252</v>
      </c>
      <c r="FW103" s="295">
        <v>1</v>
      </c>
      <c r="FX103" s="295">
        <v>0</v>
      </c>
      <c r="FY103" s="295">
        <v>1</v>
      </c>
      <c r="FZ103" s="295">
        <v>0</v>
      </c>
      <c r="GA103" s="295">
        <v>0</v>
      </c>
      <c r="GB103" s="287">
        <v>4535</v>
      </c>
      <c r="GC103" s="287">
        <v>0</v>
      </c>
      <c r="GD103" s="287">
        <v>3373</v>
      </c>
      <c r="GE103" s="287">
        <v>0</v>
      </c>
      <c r="GF103" s="287">
        <v>0</v>
      </c>
      <c r="GG103" s="290">
        <v>217.6</v>
      </c>
      <c r="GH103" s="290">
        <v>559.4</v>
      </c>
      <c r="GI103" s="290">
        <v>37</v>
      </c>
      <c r="GJ103" s="290">
        <v>2</v>
      </c>
      <c r="GK103" s="290">
        <v>1</v>
      </c>
      <c r="GL103" s="290">
        <v>2</v>
      </c>
      <c r="GM103" s="290">
        <v>9</v>
      </c>
      <c r="GN103" s="290">
        <v>0</v>
      </c>
      <c r="GO103" s="290">
        <v>1</v>
      </c>
      <c r="GP103" s="290">
        <v>8</v>
      </c>
      <c r="GQ103" s="290">
        <v>1</v>
      </c>
      <c r="GR103" s="290">
        <v>0</v>
      </c>
      <c r="GS103" s="290">
        <v>0</v>
      </c>
      <c r="GT103" s="290">
        <v>20</v>
      </c>
      <c r="GU103" s="290">
        <v>0</v>
      </c>
      <c r="GV103" s="290">
        <v>3</v>
      </c>
      <c r="GW103" s="290">
        <v>2</v>
      </c>
      <c r="GX103" s="290">
        <v>1</v>
      </c>
      <c r="GY103" s="290">
        <v>1</v>
      </c>
      <c r="GZ103" s="290">
        <v>3</v>
      </c>
      <c r="HA103" s="290">
        <v>2</v>
      </c>
      <c r="HB103" s="290">
        <v>0</v>
      </c>
      <c r="HC103" s="290">
        <v>0</v>
      </c>
      <c r="HD103" s="290">
        <v>0</v>
      </c>
      <c r="HE103" s="290">
        <v>1</v>
      </c>
      <c r="HF103" s="290">
        <v>0</v>
      </c>
      <c r="HG103" s="290">
        <v>2</v>
      </c>
      <c r="HH103" s="290">
        <v>13</v>
      </c>
      <c r="HI103" s="290">
        <v>2.29</v>
      </c>
      <c r="HJ103" s="134">
        <v>0.84498592394281702</v>
      </c>
      <c r="HK103" s="134">
        <v>4.6474225816854933</v>
      </c>
      <c r="HL103" s="134">
        <v>16.582848757377779</v>
      </c>
      <c r="HM103" s="146">
        <v>93.954594469061902</v>
      </c>
      <c r="HN103" s="146">
        <v>93.740340568029097</v>
      </c>
      <c r="HO103" s="368">
        <v>6.3031831074692707E-2</v>
      </c>
      <c r="HP103" s="368">
        <v>2.34064133572599E-2</v>
      </c>
      <c r="HQ103" s="368">
        <v>3.3126293995859202</v>
      </c>
      <c r="HR103" s="368">
        <v>1.64233576642336</v>
      </c>
      <c r="HS103" s="134">
        <v>86.128364389233994</v>
      </c>
      <c r="HT103" s="134">
        <v>84.854014598540104</v>
      </c>
      <c r="HU103" s="134">
        <v>1.9027734005672901</v>
      </c>
      <c r="HV103" s="134">
        <v>1.4251905021975999</v>
      </c>
      <c r="HW103" s="134">
        <v>6.2880258689540103</v>
      </c>
      <c r="HX103" s="134">
        <v>13.185692430975401</v>
      </c>
      <c r="HY103" s="146">
        <v>98.73108933839589</v>
      </c>
      <c r="HZ103" s="146">
        <v>95.576895128228699</v>
      </c>
      <c r="IA103" s="386">
        <v>52</v>
      </c>
      <c r="IB103" s="386">
        <v>31</v>
      </c>
      <c r="IC103" s="369">
        <v>0.19029495718363465</v>
      </c>
      <c r="ID103" s="369">
        <v>7.1193992145695065E-2</v>
      </c>
      <c r="IE103" s="369">
        <v>2.7896995708154506</v>
      </c>
      <c r="IF103" s="369">
        <v>1.5376984126984126</v>
      </c>
      <c r="IG103" s="146">
        <v>56.598712446351925</v>
      </c>
      <c r="IH103" s="146">
        <v>63.244047619047613</v>
      </c>
      <c r="II103" s="146">
        <v>6.8213423113518257</v>
      </c>
      <c r="IJ103" s="146">
        <v>4.6299060698619758</v>
      </c>
      <c r="IK103" s="146">
        <v>6.7380054153382636</v>
      </c>
      <c r="IL103" s="146">
        <v>14.908243210130005</v>
      </c>
      <c r="IM103" s="148">
        <v>101.91735371426505</v>
      </c>
      <c r="IN103" s="137">
        <v>102.78331641682577</v>
      </c>
      <c r="IO103" s="369">
        <v>7.9779518421816104E-2</v>
      </c>
      <c r="IP103" s="369">
        <v>2.5744001647616099E-2</v>
      </c>
      <c r="IQ103" s="369">
        <v>2.0446096654275099</v>
      </c>
      <c r="IR103" s="369">
        <v>1.0660980810234499</v>
      </c>
      <c r="IS103" s="146">
        <v>73.791821561338296</v>
      </c>
      <c r="IT103" s="146">
        <v>76.119402985074601</v>
      </c>
      <c r="IU103" s="146">
        <v>3.9019437191761002</v>
      </c>
      <c r="IV103" s="146">
        <v>2.41478735454639</v>
      </c>
      <c r="IW103" s="146">
        <v>11.853143605989001</v>
      </c>
      <c r="IX103" s="146">
        <v>14.4289949902873</v>
      </c>
      <c r="IY103" s="341">
        <v>59</v>
      </c>
      <c r="IZ103" s="369">
        <v>0.23043274488361201</v>
      </c>
      <c r="JA103" s="369">
        <v>4.46293494704992</v>
      </c>
      <c r="JB103" s="369">
        <v>94.024205748865398</v>
      </c>
      <c r="JC103" s="369">
        <v>5.1632557412904196</v>
      </c>
      <c r="JD103" s="146">
        <v>12.812175076326</v>
      </c>
    </row>
    <row r="104" spans="1:264" ht="18" customHeight="1">
      <c r="A104" s="280"/>
      <c r="B104" s="281" t="s">
        <v>87</v>
      </c>
      <c r="C104" s="281" t="s">
        <v>87</v>
      </c>
      <c r="D104" s="282" t="s">
        <v>1841</v>
      </c>
      <c r="E104" s="283" t="s">
        <v>1341</v>
      </c>
      <c r="F104" s="282" t="s">
        <v>99</v>
      </c>
      <c r="G104" s="283" t="s">
        <v>11</v>
      </c>
      <c r="H104" s="284" t="s">
        <v>87</v>
      </c>
      <c r="I104" s="284" t="s">
        <v>87</v>
      </c>
      <c r="J104" s="284" t="s">
        <v>87</v>
      </c>
      <c r="K104" s="284" t="s">
        <v>87</v>
      </c>
      <c r="L104" s="284" t="s">
        <v>87</v>
      </c>
      <c r="M104" s="285">
        <v>280770</v>
      </c>
      <c r="N104" s="284" t="s">
        <v>87</v>
      </c>
      <c r="O104" s="284" t="s">
        <v>87</v>
      </c>
      <c r="P104" s="284" t="s">
        <v>87</v>
      </c>
      <c r="Q104" s="284" t="s">
        <v>87</v>
      </c>
      <c r="R104" s="286">
        <v>102.8088452932417</v>
      </c>
      <c r="S104" s="286">
        <v>98.647452653351039</v>
      </c>
      <c r="T104" s="292">
        <v>83.766330071262928</v>
      </c>
      <c r="U104" s="298" t="s">
        <v>88</v>
      </c>
      <c r="V104" s="286">
        <v>12.242394504416094</v>
      </c>
      <c r="W104" s="286">
        <v>4.4896957801766435</v>
      </c>
      <c r="X104" s="286">
        <v>16.732090284592736</v>
      </c>
      <c r="Y104" s="284" t="s">
        <v>87</v>
      </c>
      <c r="Z104" s="284" t="s">
        <v>87</v>
      </c>
      <c r="AA104" s="284" t="s">
        <v>87</v>
      </c>
      <c r="AB104" s="284" t="s">
        <v>87</v>
      </c>
      <c r="AC104" s="284" t="s">
        <v>87</v>
      </c>
      <c r="AD104" s="284" t="s">
        <v>87</v>
      </c>
      <c r="AE104" s="284" t="s">
        <v>87</v>
      </c>
      <c r="AF104" s="284" t="s">
        <v>87</v>
      </c>
      <c r="AG104" s="284" t="s">
        <v>87</v>
      </c>
      <c r="AH104" s="284" t="s">
        <v>87</v>
      </c>
      <c r="AI104" s="284" t="s">
        <v>87</v>
      </c>
      <c r="AJ104" s="284" t="s">
        <v>87</v>
      </c>
      <c r="AK104" s="284" t="s">
        <v>87</v>
      </c>
      <c r="AL104" s="284" t="s">
        <v>87</v>
      </c>
      <c r="AM104" s="284" t="s">
        <v>87</v>
      </c>
      <c r="AN104" s="284" t="s">
        <v>87</v>
      </c>
      <c r="AO104" s="284" t="s">
        <v>87</v>
      </c>
      <c r="AP104" s="284" t="s">
        <v>87</v>
      </c>
      <c r="AQ104" s="284" t="s">
        <v>87</v>
      </c>
      <c r="AR104" s="284" t="s">
        <v>87</v>
      </c>
      <c r="AS104" s="284" t="s">
        <v>87</v>
      </c>
      <c r="AT104" s="284" t="s">
        <v>87</v>
      </c>
      <c r="AU104" s="284" t="s">
        <v>87</v>
      </c>
      <c r="AV104" s="284" t="s">
        <v>87</v>
      </c>
      <c r="AW104" s="288" t="s">
        <v>87</v>
      </c>
      <c r="AX104" s="288" t="s">
        <v>87</v>
      </c>
      <c r="AY104" s="288" t="s">
        <v>87</v>
      </c>
      <c r="AZ104" s="288" t="s">
        <v>87</v>
      </c>
      <c r="BA104" s="288" t="s">
        <v>87</v>
      </c>
      <c r="BB104" s="287">
        <v>48</v>
      </c>
      <c r="BC104" s="287">
        <v>58</v>
      </c>
      <c r="BD104" s="289" t="s">
        <v>88</v>
      </c>
      <c r="BE104" s="289" t="s">
        <v>88</v>
      </c>
      <c r="BF104" s="289" t="s">
        <v>88</v>
      </c>
      <c r="BG104" s="287">
        <v>89</v>
      </c>
      <c r="BH104" s="286">
        <v>31.698543291662215</v>
      </c>
      <c r="BI104" s="287">
        <v>382</v>
      </c>
      <c r="BJ104" s="286">
        <v>136.05442176870747</v>
      </c>
      <c r="BK104" s="287">
        <v>21</v>
      </c>
      <c r="BL104" s="286">
        <v>7.4794315632011967</v>
      </c>
      <c r="BM104" s="287">
        <v>0</v>
      </c>
      <c r="BN104" s="290">
        <v>0</v>
      </c>
      <c r="BO104" s="291">
        <v>145</v>
      </c>
      <c r="BP104" s="290">
        <v>51.643694126865405</v>
      </c>
      <c r="BQ104" s="287">
        <v>0</v>
      </c>
      <c r="BR104" s="290">
        <v>0</v>
      </c>
      <c r="BS104" s="287">
        <v>0</v>
      </c>
      <c r="BT104" s="290">
        <v>0</v>
      </c>
      <c r="BU104" s="287">
        <v>0</v>
      </c>
      <c r="BV104" s="290">
        <v>0</v>
      </c>
      <c r="BW104" s="287">
        <v>154</v>
      </c>
      <c r="BX104" s="290">
        <v>54.849164796808772</v>
      </c>
      <c r="BY104" s="292">
        <v>0</v>
      </c>
      <c r="BZ104" s="293">
        <v>0</v>
      </c>
      <c r="CA104" s="287">
        <v>762</v>
      </c>
      <c r="CB104" s="290">
        <v>271.39651672187199</v>
      </c>
      <c r="CC104" s="287">
        <v>468</v>
      </c>
      <c r="CD104" s="290">
        <v>166.68447483705523</v>
      </c>
      <c r="CE104" s="287">
        <v>23</v>
      </c>
      <c r="CF104" s="290">
        <v>8.1917583787441686</v>
      </c>
      <c r="CG104" s="287">
        <v>700</v>
      </c>
      <c r="CH104" s="290">
        <v>249.31438544003987</v>
      </c>
      <c r="CI104" s="287">
        <v>652</v>
      </c>
      <c r="CJ104" s="290">
        <v>232.21854186700855</v>
      </c>
      <c r="CK104" s="287">
        <v>170</v>
      </c>
      <c r="CL104" s="290">
        <v>60.547779321152539</v>
      </c>
      <c r="CM104" s="287">
        <v>63</v>
      </c>
      <c r="CN104" s="294">
        <v>22.438294689603591</v>
      </c>
      <c r="CO104" s="287">
        <v>152</v>
      </c>
      <c r="CP104" s="290">
        <v>54.136837981265806</v>
      </c>
      <c r="CQ104" s="292">
        <v>3</v>
      </c>
      <c r="CR104" s="293">
        <v>1.0684902233144566</v>
      </c>
      <c r="CS104" s="287">
        <v>0</v>
      </c>
      <c r="CT104" s="290">
        <v>0</v>
      </c>
      <c r="CU104" s="287">
        <v>62</v>
      </c>
      <c r="CV104" s="290">
        <v>22.082131281832105</v>
      </c>
      <c r="CW104" s="287">
        <v>891</v>
      </c>
      <c r="CX104" s="290">
        <v>317.34159632439361</v>
      </c>
      <c r="CY104" s="287">
        <v>891</v>
      </c>
      <c r="CZ104" s="290">
        <v>317.34159632439361</v>
      </c>
      <c r="DA104" s="292">
        <v>0</v>
      </c>
      <c r="DB104" s="293">
        <v>0</v>
      </c>
      <c r="DC104" s="287">
        <v>20</v>
      </c>
      <c r="DD104" s="287">
        <v>0</v>
      </c>
      <c r="DE104" s="287">
        <v>674</v>
      </c>
      <c r="DF104" s="287">
        <v>17832</v>
      </c>
      <c r="DG104" s="287">
        <v>5114</v>
      </c>
      <c r="DH104" s="287">
        <v>479</v>
      </c>
      <c r="DI104" s="287">
        <v>353</v>
      </c>
      <c r="DJ104" s="287">
        <v>26</v>
      </c>
      <c r="DK104" s="287">
        <v>124</v>
      </c>
      <c r="DL104" s="287">
        <v>219</v>
      </c>
      <c r="DM104" s="287">
        <v>0</v>
      </c>
      <c r="DN104" s="287">
        <v>1881</v>
      </c>
      <c r="DO104" s="287">
        <v>0</v>
      </c>
      <c r="DP104" s="287">
        <v>91</v>
      </c>
      <c r="DQ104" s="287">
        <v>0</v>
      </c>
      <c r="DR104" s="287">
        <v>0</v>
      </c>
      <c r="DS104" s="287">
        <v>0</v>
      </c>
      <c r="DT104" s="287">
        <v>43340</v>
      </c>
      <c r="DU104" s="287">
        <v>0</v>
      </c>
      <c r="DV104" s="287">
        <v>8442</v>
      </c>
      <c r="DW104" s="287">
        <v>27682</v>
      </c>
      <c r="DX104" s="287">
        <v>618</v>
      </c>
      <c r="DY104" s="287">
        <v>598</v>
      </c>
      <c r="DZ104" s="287">
        <v>9524</v>
      </c>
      <c r="EA104" s="287">
        <v>21204</v>
      </c>
      <c r="EB104" s="290">
        <v>21.095076400679101</v>
      </c>
      <c r="EC104" s="287">
        <v>587</v>
      </c>
      <c r="ED104" s="287">
        <v>7035</v>
      </c>
      <c r="EE104" s="287">
        <v>1374</v>
      </c>
      <c r="EF104" s="290">
        <v>19.530916844349679</v>
      </c>
      <c r="EG104" s="287">
        <v>90</v>
      </c>
      <c r="EH104" s="287">
        <v>162</v>
      </c>
      <c r="EI104" s="287">
        <v>52</v>
      </c>
      <c r="EJ104" s="287">
        <v>5</v>
      </c>
      <c r="EK104" s="287">
        <v>503</v>
      </c>
      <c r="EL104" s="287">
        <v>17</v>
      </c>
      <c r="EM104" s="287">
        <v>4</v>
      </c>
      <c r="EN104" s="287">
        <v>52</v>
      </c>
      <c r="EO104" s="287">
        <v>28</v>
      </c>
      <c r="EP104" s="287">
        <v>46</v>
      </c>
      <c r="EQ104" s="287">
        <v>33</v>
      </c>
      <c r="ER104" s="287">
        <v>0</v>
      </c>
      <c r="ES104" s="287">
        <v>1</v>
      </c>
      <c r="ET104" s="287">
        <v>1</v>
      </c>
      <c r="EU104" s="287">
        <v>0</v>
      </c>
      <c r="EV104" s="287">
        <v>4407</v>
      </c>
      <c r="EW104" s="287">
        <v>9</v>
      </c>
      <c r="EX104" s="287">
        <v>16</v>
      </c>
      <c r="EY104" s="287">
        <v>1060</v>
      </c>
      <c r="EZ104" s="287">
        <v>35</v>
      </c>
      <c r="FA104" s="287">
        <v>4</v>
      </c>
      <c r="FB104" s="287">
        <v>4</v>
      </c>
      <c r="FC104" s="287">
        <v>0</v>
      </c>
      <c r="FD104" s="287">
        <v>15</v>
      </c>
      <c r="FE104" s="287">
        <v>9</v>
      </c>
      <c r="FF104" s="287">
        <v>28</v>
      </c>
      <c r="FG104" s="287">
        <v>346</v>
      </c>
      <c r="FH104" s="287">
        <v>653</v>
      </c>
      <c r="FI104" s="287">
        <v>191</v>
      </c>
      <c r="FJ104" s="287">
        <v>6161</v>
      </c>
      <c r="FK104" s="291">
        <v>4</v>
      </c>
      <c r="FL104" s="290">
        <v>1.4246536310859423</v>
      </c>
      <c r="FM104" s="291">
        <v>2</v>
      </c>
      <c r="FN104" s="290">
        <v>0.71232681554297117</v>
      </c>
      <c r="FO104" s="291">
        <v>0</v>
      </c>
      <c r="FP104" s="290">
        <v>0</v>
      </c>
      <c r="FQ104" s="283">
        <v>1</v>
      </c>
      <c r="FR104" s="294">
        <v>0.35616340777148559</v>
      </c>
      <c r="FS104" s="283">
        <v>1</v>
      </c>
      <c r="FT104" s="294">
        <v>0.35616340777148559</v>
      </c>
      <c r="FU104" s="291">
        <v>20</v>
      </c>
      <c r="FV104" s="290">
        <v>7.1232681554297113</v>
      </c>
      <c r="FW104" s="295">
        <v>1</v>
      </c>
      <c r="FX104" s="295">
        <v>0</v>
      </c>
      <c r="FY104" s="295">
        <v>0</v>
      </c>
      <c r="FZ104" s="295">
        <v>0</v>
      </c>
      <c r="GA104" s="295">
        <v>1</v>
      </c>
      <c r="GB104" s="287">
        <v>9354</v>
      </c>
      <c r="GC104" s="287">
        <v>3079</v>
      </c>
      <c r="GD104" s="287">
        <v>5982</v>
      </c>
      <c r="GE104" s="287">
        <v>0</v>
      </c>
      <c r="GF104" s="287">
        <v>27</v>
      </c>
      <c r="GG104" s="290">
        <v>262.10000000000002</v>
      </c>
      <c r="GH104" s="290">
        <v>813</v>
      </c>
      <c r="GI104" s="290">
        <v>41.8</v>
      </c>
      <c r="GJ104" s="290">
        <v>5</v>
      </c>
      <c r="GK104" s="290">
        <v>2</v>
      </c>
      <c r="GL104" s="290">
        <v>1</v>
      </c>
      <c r="GM104" s="290">
        <v>2</v>
      </c>
      <c r="GN104" s="290">
        <v>2</v>
      </c>
      <c r="GO104" s="290">
        <v>1</v>
      </c>
      <c r="GP104" s="290">
        <v>6</v>
      </c>
      <c r="GQ104" s="290">
        <v>1</v>
      </c>
      <c r="GR104" s="290">
        <v>0</v>
      </c>
      <c r="GS104" s="290">
        <v>0</v>
      </c>
      <c r="GT104" s="290">
        <v>8</v>
      </c>
      <c r="GU104" s="290">
        <v>0</v>
      </c>
      <c r="GV104" s="290">
        <v>1</v>
      </c>
      <c r="GW104" s="290">
        <v>1</v>
      </c>
      <c r="GX104" s="290">
        <v>1</v>
      </c>
      <c r="GY104" s="290">
        <v>1</v>
      </c>
      <c r="GZ104" s="290">
        <v>2</v>
      </c>
      <c r="HA104" s="290">
        <v>2</v>
      </c>
      <c r="HB104" s="290">
        <v>2</v>
      </c>
      <c r="HC104" s="290">
        <v>0</v>
      </c>
      <c r="HD104" s="290">
        <v>0</v>
      </c>
      <c r="HE104" s="290">
        <v>2</v>
      </c>
      <c r="HF104" s="290">
        <v>2</v>
      </c>
      <c r="HG104" s="290">
        <v>1</v>
      </c>
      <c r="HH104" s="290">
        <v>7</v>
      </c>
      <c r="HI104" s="290">
        <v>8.1999999999999993</v>
      </c>
      <c r="HJ104" s="134">
        <v>0.35616340777148559</v>
      </c>
      <c r="HK104" s="134">
        <v>4.9862877088007984</v>
      </c>
      <c r="HL104" s="134">
        <v>36.033051964241189</v>
      </c>
      <c r="HM104" s="146">
        <v>98.339202004455004</v>
      </c>
      <c r="HN104" s="146">
        <v>89.996038459776898</v>
      </c>
      <c r="HO104" s="368">
        <v>2.8954734099025201E-2</v>
      </c>
      <c r="HP104" s="368">
        <v>5.8530875036581801E-3</v>
      </c>
      <c r="HQ104" s="368">
        <v>1.3698630136986301</v>
      </c>
      <c r="HR104" s="368">
        <v>0.30581039755351702</v>
      </c>
      <c r="HS104" s="134">
        <v>89.497716894977202</v>
      </c>
      <c r="HT104" s="134">
        <v>87.767584097859299</v>
      </c>
      <c r="HU104" s="134">
        <v>2.1136955892288398</v>
      </c>
      <c r="HV104" s="134">
        <v>1.91395961369622</v>
      </c>
      <c r="HW104" s="134">
        <v>8.4580157719840603</v>
      </c>
      <c r="HX104" s="134">
        <v>16.825788084988201</v>
      </c>
      <c r="HY104" s="146">
        <v>104.01729061512741</v>
      </c>
      <c r="HZ104" s="146">
        <v>96.465291725915307</v>
      </c>
      <c r="IA104" s="386">
        <v>22</v>
      </c>
      <c r="IB104" s="386">
        <v>12</v>
      </c>
      <c r="IC104" s="369">
        <v>0.2288329519450801</v>
      </c>
      <c r="ID104" s="369">
        <v>7.441860465116279E-2</v>
      </c>
      <c r="IE104" s="369">
        <v>3.1161473087818696</v>
      </c>
      <c r="IF104" s="369">
        <v>1.410105757931845</v>
      </c>
      <c r="IG104" s="146">
        <v>78.04532577903683</v>
      </c>
      <c r="IH104" s="146">
        <v>85.193889541715635</v>
      </c>
      <c r="II104" s="146">
        <v>7.3434574578739333</v>
      </c>
      <c r="IJ104" s="146">
        <v>5.2775193798449607</v>
      </c>
      <c r="IK104" s="146">
        <v>9.2168565146229771</v>
      </c>
      <c r="IL104" s="146">
        <v>17.467775177280188</v>
      </c>
      <c r="IM104" s="148">
        <v>120.52945308381415</v>
      </c>
      <c r="IN104" s="137">
        <v>112.03857467587484</v>
      </c>
      <c r="IO104" s="369">
        <v>0.37198770823225003</v>
      </c>
      <c r="IP104" s="369">
        <v>7.3429140879051696E-2</v>
      </c>
      <c r="IQ104" s="369">
        <v>4.2592592592592604</v>
      </c>
      <c r="IR104" s="369">
        <v>1.3059701492537299</v>
      </c>
      <c r="IS104" s="146">
        <v>89.259259259259295</v>
      </c>
      <c r="IT104" s="146">
        <v>91.791044776119406</v>
      </c>
      <c r="IU104" s="146">
        <v>8.7336244541484707</v>
      </c>
      <c r="IV104" s="146">
        <v>5.6225742158816701</v>
      </c>
      <c r="IW104" s="146">
        <v>13.797609713213101</v>
      </c>
      <c r="IX104" s="146">
        <v>15.6451928725279</v>
      </c>
      <c r="IY104" s="341">
        <v>36</v>
      </c>
      <c r="IZ104" s="369">
        <v>0.161225312374043</v>
      </c>
      <c r="JA104" s="369">
        <v>3.8420490928495199</v>
      </c>
      <c r="JB104" s="369">
        <v>98.399146211312697</v>
      </c>
      <c r="JC104" s="369">
        <v>4.19633660262439</v>
      </c>
      <c r="JD104" s="146">
        <v>25.722220281552399</v>
      </c>
    </row>
    <row r="105" spans="1:264" ht="18" customHeight="1">
      <c r="A105" s="280"/>
      <c r="B105" s="281" t="s">
        <v>87</v>
      </c>
      <c r="C105" s="281" t="s">
        <v>87</v>
      </c>
      <c r="D105" s="282" t="s">
        <v>1842</v>
      </c>
      <c r="E105" s="283" t="s">
        <v>1342</v>
      </c>
      <c r="F105" s="282" t="s">
        <v>99</v>
      </c>
      <c r="G105" s="283" t="s">
        <v>11</v>
      </c>
      <c r="H105" s="284" t="s">
        <v>87</v>
      </c>
      <c r="I105" s="284" t="s">
        <v>87</v>
      </c>
      <c r="J105" s="284" t="s">
        <v>87</v>
      </c>
      <c r="K105" s="284" t="s">
        <v>87</v>
      </c>
      <c r="L105" s="284" t="s">
        <v>87</v>
      </c>
      <c r="M105" s="285">
        <v>434489</v>
      </c>
      <c r="N105" s="284" t="s">
        <v>87</v>
      </c>
      <c r="O105" s="284" t="s">
        <v>87</v>
      </c>
      <c r="P105" s="284" t="s">
        <v>87</v>
      </c>
      <c r="Q105" s="284" t="s">
        <v>87</v>
      </c>
      <c r="R105" s="286">
        <v>97.877871098302037</v>
      </c>
      <c r="S105" s="286">
        <v>98.837957638099411</v>
      </c>
      <c r="T105" s="298" t="s">
        <v>88</v>
      </c>
      <c r="U105" s="298" t="s">
        <v>88</v>
      </c>
      <c r="V105" s="286">
        <v>14.915254237288137</v>
      </c>
      <c r="W105" s="286">
        <v>7.0508474576271185</v>
      </c>
      <c r="X105" s="286">
        <v>21.966101694915256</v>
      </c>
      <c r="Y105" s="284" t="s">
        <v>87</v>
      </c>
      <c r="Z105" s="284" t="s">
        <v>87</v>
      </c>
      <c r="AA105" s="284" t="s">
        <v>87</v>
      </c>
      <c r="AB105" s="284" t="s">
        <v>87</v>
      </c>
      <c r="AC105" s="284" t="s">
        <v>87</v>
      </c>
      <c r="AD105" s="284" t="s">
        <v>87</v>
      </c>
      <c r="AE105" s="284" t="s">
        <v>87</v>
      </c>
      <c r="AF105" s="284" t="s">
        <v>87</v>
      </c>
      <c r="AG105" s="284" t="s">
        <v>87</v>
      </c>
      <c r="AH105" s="284" t="s">
        <v>87</v>
      </c>
      <c r="AI105" s="284" t="s">
        <v>87</v>
      </c>
      <c r="AJ105" s="284" t="s">
        <v>87</v>
      </c>
      <c r="AK105" s="284" t="s">
        <v>87</v>
      </c>
      <c r="AL105" s="284" t="s">
        <v>87</v>
      </c>
      <c r="AM105" s="284" t="s">
        <v>87</v>
      </c>
      <c r="AN105" s="284" t="s">
        <v>87</v>
      </c>
      <c r="AO105" s="284" t="s">
        <v>87</v>
      </c>
      <c r="AP105" s="284" t="s">
        <v>87</v>
      </c>
      <c r="AQ105" s="284" t="s">
        <v>87</v>
      </c>
      <c r="AR105" s="284" t="s">
        <v>87</v>
      </c>
      <c r="AS105" s="284" t="s">
        <v>87</v>
      </c>
      <c r="AT105" s="284" t="s">
        <v>87</v>
      </c>
      <c r="AU105" s="284" t="s">
        <v>87</v>
      </c>
      <c r="AV105" s="284" t="s">
        <v>87</v>
      </c>
      <c r="AW105" s="288" t="s">
        <v>87</v>
      </c>
      <c r="AX105" s="288" t="s">
        <v>87</v>
      </c>
      <c r="AY105" s="288" t="s">
        <v>87</v>
      </c>
      <c r="AZ105" s="288" t="s">
        <v>87</v>
      </c>
      <c r="BA105" s="288" t="s">
        <v>87</v>
      </c>
      <c r="BB105" s="287">
        <v>61</v>
      </c>
      <c r="BC105" s="287">
        <v>87</v>
      </c>
      <c r="BD105" s="289" t="s">
        <v>88</v>
      </c>
      <c r="BE105" s="289" t="s">
        <v>88</v>
      </c>
      <c r="BF105" s="289" t="s">
        <v>88</v>
      </c>
      <c r="BG105" s="287">
        <v>0</v>
      </c>
      <c r="BH105" s="286">
        <v>0</v>
      </c>
      <c r="BI105" s="287">
        <v>75</v>
      </c>
      <c r="BJ105" s="286">
        <v>17.261656796834902</v>
      </c>
      <c r="BK105" s="287">
        <v>0</v>
      </c>
      <c r="BL105" s="286">
        <v>0</v>
      </c>
      <c r="BM105" s="287">
        <v>0</v>
      </c>
      <c r="BN105" s="290">
        <v>0</v>
      </c>
      <c r="BO105" s="291">
        <v>70</v>
      </c>
      <c r="BP105" s="290">
        <v>16.110879677045912</v>
      </c>
      <c r="BQ105" s="287">
        <v>0</v>
      </c>
      <c r="BR105" s="290">
        <v>0</v>
      </c>
      <c r="BS105" s="287">
        <v>40</v>
      </c>
      <c r="BT105" s="290">
        <v>9.2062169583119484</v>
      </c>
      <c r="BU105" s="287">
        <v>0</v>
      </c>
      <c r="BV105" s="290">
        <v>0</v>
      </c>
      <c r="BW105" s="287">
        <v>18</v>
      </c>
      <c r="BX105" s="290">
        <v>4.1427976312403771</v>
      </c>
      <c r="BY105" s="292">
        <v>0</v>
      </c>
      <c r="BZ105" s="293">
        <v>0</v>
      </c>
      <c r="CA105" s="287">
        <v>165</v>
      </c>
      <c r="CB105" s="290">
        <v>37.975644953036785</v>
      </c>
      <c r="CC105" s="287">
        <v>16</v>
      </c>
      <c r="CD105" s="290">
        <v>3.6824867833247796</v>
      </c>
      <c r="CE105" s="287">
        <v>48</v>
      </c>
      <c r="CF105" s="290">
        <v>11.047460349974337</v>
      </c>
      <c r="CG105" s="287">
        <v>151</v>
      </c>
      <c r="CH105" s="290">
        <v>34.753469017627602</v>
      </c>
      <c r="CI105" s="287">
        <v>1239</v>
      </c>
      <c r="CJ105" s="290">
        <v>285.16257028371257</v>
      </c>
      <c r="CK105" s="287">
        <v>277</v>
      </c>
      <c r="CL105" s="290">
        <v>63.753052436310242</v>
      </c>
      <c r="CM105" s="287">
        <v>39</v>
      </c>
      <c r="CN105" s="294">
        <v>8.9760615343541499</v>
      </c>
      <c r="CO105" s="287">
        <v>31</v>
      </c>
      <c r="CP105" s="290">
        <v>7.134818142691759</v>
      </c>
      <c r="CQ105" s="292">
        <v>1</v>
      </c>
      <c r="CR105" s="293">
        <v>0.23015542395779873</v>
      </c>
      <c r="CS105" s="292">
        <v>2</v>
      </c>
      <c r="CT105" s="293">
        <v>0.46031084791559745</v>
      </c>
      <c r="CU105" s="287">
        <v>6</v>
      </c>
      <c r="CV105" s="290">
        <v>1.3809325437467921</v>
      </c>
      <c r="CW105" s="287">
        <v>6</v>
      </c>
      <c r="CX105" s="290">
        <v>1.3809325437467921</v>
      </c>
      <c r="CY105" s="287">
        <v>0</v>
      </c>
      <c r="CZ105" s="290">
        <v>0</v>
      </c>
      <c r="DA105" s="292">
        <v>6</v>
      </c>
      <c r="DB105" s="293">
        <v>1.3809325437467921</v>
      </c>
      <c r="DC105" s="287">
        <v>30</v>
      </c>
      <c r="DD105" s="287">
        <v>0</v>
      </c>
      <c r="DE105" s="287">
        <v>85</v>
      </c>
      <c r="DF105" s="287">
        <v>2340</v>
      </c>
      <c r="DG105" s="287">
        <v>4790</v>
      </c>
      <c r="DH105" s="287">
        <v>153</v>
      </c>
      <c r="DI105" s="287">
        <v>13</v>
      </c>
      <c r="DJ105" s="287">
        <v>126</v>
      </c>
      <c r="DK105" s="287">
        <v>2</v>
      </c>
      <c r="DL105" s="287">
        <v>0</v>
      </c>
      <c r="DM105" s="287">
        <v>0</v>
      </c>
      <c r="DN105" s="287">
        <v>0</v>
      </c>
      <c r="DO105" s="287">
        <v>0</v>
      </c>
      <c r="DP105" s="287">
        <v>0</v>
      </c>
      <c r="DQ105" s="287">
        <v>0</v>
      </c>
      <c r="DR105" s="287">
        <v>0</v>
      </c>
      <c r="DS105" s="287">
        <v>0</v>
      </c>
      <c r="DT105" s="287">
        <v>0</v>
      </c>
      <c r="DU105" s="287">
        <v>0</v>
      </c>
      <c r="DV105" s="287">
        <v>277</v>
      </c>
      <c r="DW105" s="287">
        <v>1480</v>
      </c>
      <c r="DX105" s="287">
        <v>0</v>
      </c>
      <c r="DY105" s="287">
        <v>0</v>
      </c>
      <c r="DZ105" s="287">
        <v>0</v>
      </c>
      <c r="EA105" s="287">
        <v>3144</v>
      </c>
      <c r="EB105" s="290">
        <v>19.306615776081401</v>
      </c>
      <c r="EC105" s="287">
        <v>100</v>
      </c>
      <c r="ED105" s="287">
        <v>992</v>
      </c>
      <c r="EE105" s="287">
        <v>150</v>
      </c>
      <c r="EF105" s="290">
        <v>15.120967741935484</v>
      </c>
      <c r="EG105" s="287">
        <v>18</v>
      </c>
      <c r="EH105" s="287">
        <v>96</v>
      </c>
      <c r="EI105" s="287">
        <v>9</v>
      </c>
      <c r="EJ105" s="287">
        <v>0</v>
      </c>
      <c r="EK105" s="287">
        <v>39</v>
      </c>
      <c r="EL105" s="287">
        <v>0</v>
      </c>
      <c r="EM105" s="287">
        <v>0</v>
      </c>
      <c r="EN105" s="287">
        <v>2</v>
      </c>
      <c r="EO105" s="287">
        <v>7</v>
      </c>
      <c r="EP105" s="287">
        <v>0</v>
      </c>
      <c r="EQ105" s="287">
        <v>8</v>
      </c>
      <c r="ER105" s="287">
        <v>0</v>
      </c>
      <c r="ES105" s="287">
        <v>0</v>
      </c>
      <c r="ET105" s="287">
        <v>0</v>
      </c>
      <c r="EU105" s="287">
        <v>0</v>
      </c>
      <c r="EV105" s="287">
        <v>0</v>
      </c>
      <c r="EW105" s="287">
        <v>0</v>
      </c>
      <c r="EX105" s="287">
        <v>0</v>
      </c>
      <c r="EY105" s="287">
        <v>0</v>
      </c>
      <c r="EZ105" s="287">
        <v>0</v>
      </c>
      <c r="FA105" s="287">
        <v>0</v>
      </c>
      <c r="FB105" s="287">
        <v>0</v>
      </c>
      <c r="FC105" s="287">
        <v>0</v>
      </c>
      <c r="FD105" s="287">
        <v>0</v>
      </c>
      <c r="FE105" s="287">
        <v>0</v>
      </c>
      <c r="FF105" s="287">
        <v>0</v>
      </c>
      <c r="FG105" s="287">
        <v>60</v>
      </c>
      <c r="FH105" s="287">
        <v>42</v>
      </c>
      <c r="FI105" s="287">
        <v>3</v>
      </c>
      <c r="FJ105" s="287">
        <v>81</v>
      </c>
      <c r="FK105" s="291">
        <v>0</v>
      </c>
      <c r="FL105" s="290">
        <v>0</v>
      </c>
      <c r="FM105" s="291">
        <v>1</v>
      </c>
      <c r="FN105" s="290">
        <v>0.23015542395779873</v>
      </c>
      <c r="FO105" s="297">
        <v>1</v>
      </c>
      <c r="FP105" s="293">
        <v>0.23015542395779873</v>
      </c>
      <c r="FQ105" s="283">
        <v>0</v>
      </c>
      <c r="FR105" s="294">
        <v>0</v>
      </c>
      <c r="FS105" s="283">
        <v>0</v>
      </c>
      <c r="FT105" s="294">
        <v>0</v>
      </c>
      <c r="FU105" s="291">
        <v>20</v>
      </c>
      <c r="FV105" s="290">
        <v>4.6031084791559742</v>
      </c>
      <c r="FW105" s="295">
        <v>1</v>
      </c>
      <c r="FX105" s="295">
        <v>0</v>
      </c>
      <c r="FY105" s="295">
        <v>1</v>
      </c>
      <c r="FZ105" s="295">
        <v>0</v>
      </c>
      <c r="GA105" s="295">
        <v>0</v>
      </c>
      <c r="GB105" s="287">
        <v>0</v>
      </c>
      <c r="GC105" s="287">
        <v>0</v>
      </c>
      <c r="GD105" s="287">
        <v>0</v>
      </c>
      <c r="GE105" s="287">
        <v>0</v>
      </c>
      <c r="GF105" s="287">
        <v>0</v>
      </c>
      <c r="GG105" s="290">
        <v>32.97</v>
      </c>
      <c r="GH105" s="290">
        <v>133.37</v>
      </c>
      <c r="GI105" s="290">
        <v>9</v>
      </c>
      <c r="GJ105" s="290">
        <v>2</v>
      </c>
      <c r="GK105" s="290">
        <v>0</v>
      </c>
      <c r="GL105" s="290">
        <v>0</v>
      </c>
      <c r="GM105" s="290">
        <v>3</v>
      </c>
      <c r="GN105" s="290">
        <v>1</v>
      </c>
      <c r="GO105" s="290">
        <v>0</v>
      </c>
      <c r="GP105" s="290">
        <v>2</v>
      </c>
      <c r="GQ105" s="290">
        <v>0</v>
      </c>
      <c r="GR105" s="290">
        <v>0</v>
      </c>
      <c r="GS105" s="290">
        <v>0</v>
      </c>
      <c r="GT105" s="290">
        <v>1</v>
      </c>
      <c r="GU105" s="290">
        <v>0</v>
      </c>
      <c r="GV105" s="290">
        <v>0</v>
      </c>
      <c r="GW105" s="290">
        <v>0</v>
      </c>
      <c r="GX105" s="290">
        <v>0</v>
      </c>
      <c r="GY105" s="290">
        <v>1</v>
      </c>
      <c r="GZ105" s="290">
        <v>0</v>
      </c>
      <c r="HA105" s="290">
        <v>0</v>
      </c>
      <c r="HB105" s="290">
        <v>1</v>
      </c>
      <c r="HC105" s="290">
        <v>0</v>
      </c>
      <c r="HD105" s="290">
        <v>0</v>
      </c>
      <c r="HE105" s="290">
        <v>0</v>
      </c>
      <c r="HF105" s="290">
        <v>0</v>
      </c>
      <c r="HG105" s="290">
        <v>0</v>
      </c>
      <c r="HH105" s="290">
        <v>0</v>
      </c>
      <c r="HI105" s="290">
        <v>0</v>
      </c>
      <c r="HJ105" s="134">
        <v>0.46031084791559745</v>
      </c>
      <c r="HK105" s="134">
        <v>3.9126422072825777</v>
      </c>
      <c r="HL105" s="134">
        <v>22.440153835885372</v>
      </c>
      <c r="HM105" s="146">
        <v>95.801805566461894</v>
      </c>
      <c r="HN105" s="146">
        <v>97.924342442597805</v>
      </c>
      <c r="HO105" s="368">
        <v>5.9200789343857897E-2</v>
      </c>
      <c r="HP105" s="368">
        <v>2.51599453669758E-2</v>
      </c>
      <c r="HQ105" s="368">
        <v>3.6585365853658498</v>
      </c>
      <c r="HR105" s="368">
        <v>1.88679245283019</v>
      </c>
      <c r="HS105" s="134">
        <v>81.707317073170699</v>
      </c>
      <c r="HT105" s="134">
        <v>87.870619946091594</v>
      </c>
      <c r="HU105" s="134">
        <v>1.6181549087321201</v>
      </c>
      <c r="HV105" s="134">
        <v>1.33347710444972</v>
      </c>
      <c r="HW105" s="134">
        <v>9.3528241464789907</v>
      </c>
      <c r="HX105" s="134">
        <v>15.6937693327441</v>
      </c>
      <c r="HY105" s="146">
        <v>101.76866318038439</v>
      </c>
      <c r="HZ105" s="146">
        <v>98.475699510767299</v>
      </c>
      <c r="IA105" s="386">
        <v>28</v>
      </c>
      <c r="IB105" s="386">
        <v>23</v>
      </c>
      <c r="IC105" s="369">
        <v>0.19459309194523594</v>
      </c>
      <c r="ID105" s="369">
        <v>9.884820354134434E-2</v>
      </c>
      <c r="IE105" s="369">
        <v>2.0437956204379564</v>
      </c>
      <c r="IF105" s="369">
        <v>1.4375</v>
      </c>
      <c r="IG105" s="146">
        <v>67.591240875912405</v>
      </c>
      <c r="IH105" s="146">
        <v>77.4375</v>
      </c>
      <c r="II105" s="146">
        <v>9.5211619987490455</v>
      </c>
      <c r="IJ105" s="146">
        <v>6.8763967680935192</v>
      </c>
      <c r="IK105" s="146">
        <v>8.384927980255739</v>
      </c>
      <c r="IL105" s="146">
        <v>16.396376491383119</v>
      </c>
      <c r="IM105" s="148">
        <v>103.06357010161085</v>
      </c>
      <c r="IN105" s="137">
        <v>99.586788067819427</v>
      </c>
      <c r="IO105" s="369">
        <v>0.26999228593468799</v>
      </c>
      <c r="IP105" s="369">
        <v>5.23925951798812E-2</v>
      </c>
      <c r="IQ105" s="369">
        <v>3.1914893617021298</v>
      </c>
      <c r="IR105" s="369">
        <v>1.1605415860735</v>
      </c>
      <c r="IS105" s="146">
        <v>87.689969604863194</v>
      </c>
      <c r="IT105" s="146">
        <v>90.328820116054203</v>
      </c>
      <c r="IU105" s="146">
        <v>8.4597582926202097</v>
      </c>
      <c r="IV105" s="146">
        <v>4.5144952846664301</v>
      </c>
      <c r="IW105" s="146">
        <v>11.0174873375567</v>
      </c>
      <c r="IX105" s="146">
        <v>13.0499110698377</v>
      </c>
      <c r="IY105" s="341">
        <v>49</v>
      </c>
      <c r="IZ105" s="369">
        <v>0.18988568106956</v>
      </c>
      <c r="JA105" s="369">
        <v>4.7070124879923201</v>
      </c>
      <c r="JB105" s="369">
        <v>94.908741594620594</v>
      </c>
      <c r="JC105" s="369">
        <v>4.0341019182329001</v>
      </c>
      <c r="JD105" s="146">
        <v>18.685166977828299</v>
      </c>
    </row>
    <row r="106" spans="1:264" ht="18" customHeight="1">
      <c r="A106" s="280"/>
      <c r="B106" s="281" t="s">
        <v>87</v>
      </c>
      <c r="C106" s="281" t="s">
        <v>87</v>
      </c>
      <c r="D106" s="282" t="s">
        <v>1843</v>
      </c>
      <c r="E106" s="283" t="s">
        <v>1343</v>
      </c>
      <c r="F106" s="282" t="s">
        <v>99</v>
      </c>
      <c r="G106" s="283" t="s">
        <v>11</v>
      </c>
      <c r="H106" s="284" t="s">
        <v>87</v>
      </c>
      <c r="I106" s="284" t="s">
        <v>87</v>
      </c>
      <c r="J106" s="284" t="s">
        <v>87</v>
      </c>
      <c r="K106" s="284" t="s">
        <v>87</v>
      </c>
      <c r="L106" s="284" t="s">
        <v>87</v>
      </c>
      <c r="M106" s="285">
        <v>128451</v>
      </c>
      <c r="N106" s="284" t="s">
        <v>87</v>
      </c>
      <c r="O106" s="284" t="s">
        <v>87</v>
      </c>
      <c r="P106" s="284" t="s">
        <v>87</v>
      </c>
      <c r="Q106" s="284" t="s">
        <v>87</v>
      </c>
      <c r="R106" s="286">
        <v>98.488322494032587</v>
      </c>
      <c r="S106" s="286">
        <v>93.874630965744117</v>
      </c>
      <c r="T106" s="298" t="s">
        <v>88</v>
      </c>
      <c r="U106" s="298" t="s">
        <v>88</v>
      </c>
      <c r="V106" s="286">
        <v>15.767634854771783</v>
      </c>
      <c r="W106" s="286">
        <v>5.94744121715076</v>
      </c>
      <c r="X106" s="286">
        <v>21.715076071922546</v>
      </c>
      <c r="Y106" s="284" t="s">
        <v>87</v>
      </c>
      <c r="Z106" s="284" t="s">
        <v>87</v>
      </c>
      <c r="AA106" s="284" t="s">
        <v>87</v>
      </c>
      <c r="AB106" s="284" t="s">
        <v>87</v>
      </c>
      <c r="AC106" s="284" t="s">
        <v>87</v>
      </c>
      <c r="AD106" s="284" t="s">
        <v>87</v>
      </c>
      <c r="AE106" s="284" t="s">
        <v>87</v>
      </c>
      <c r="AF106" s="284" t="s">
        <v>87</v>
      </c>
      <c r="AG106" s="284" t="s">
        <v>87</v>
      </c>
      <c r="AH106" s="284" t="s">
        <v>87</v>
      </c>
      <c r="AI106" s="284" t="s">
        <v>87</v>
      </c>
      <c r="AJ106" s="284" t="s">
        <v>87</v>
      </c>
      <c r="AK106" s="284" t="s">
        <v>87</v>
      </c>
      <c r="AL106" s="284" t="s">
        <v>87</v>
      </c>
      <c r="AM106" s="284" t="s">
        <v>87</v>
      </c>
      <c r="AN106" s="284" t="s">
        <v>87</v>
      </c>
      <c r="AO106" s="284" t="s">
        <v>87</v>
      </c>
      <c r="AP106" s="284" t="s">
        <v>87</v>
      </c>
      <c r="AQ106" s="284" t="s">
        <v>87</v>
      </c>
      <c r="AR106" s="284" t="s">
        <v>87</v>
      </c>
      <c r="AS106" s="284" t="s">
        <v>87</v>
      </c>
      <c r="AT106" s="284" t="s">
        <v>87</v>
      </c>
      <c r="AU106" s="284" t="s">
        <v>87</v>
      </c>
      <c r="AV106" s="284" t="s">
        <v>87</v>
      </c>
      <c r="AW106" s="288" t="s">
        <v>87</v>
      </c>
      <c r="AX106" s="288" t="s">
        <v>87</v>
      </c>
      <c r="AY106" s="288" t="s">
        <v>87</v>
      </c>
      <c r="AZ106" s="288" t="s">
        <v>87</v>
      </c>
      <c r="BA106" s="288" t="s">
        <v>87</v>
      </c>
      <c r="BB106" s="287">
        <v>10</v>
      </c>
      <c r="BC106" s="287">
        <v>23</v>
      </c>
      <c r="BD106" s="289" t="s">
        <v>88</v>
      </c>
      <c r="BE106" s="289" t="s">
        <v>88</v>
      </c>
      <c r="BF106" s="289" t="s">
        <v>88</v>
      </c>
      <c r="BG106" s="287">
        <v>70</v>
      </c>
      <c r="BH106" s="286">
        <v>54.495488552054866</v>
      </c>
      <c r="BI106" s="287">
        <v>458</v>
      </c>
      <c r="BJ106" s="286">
        <v>356.55619652630185</v>
      </c>
      <c r="BK106" s="287">
        <v>30</v>
      </c>
      <c r="BL106" s="286">
        <v>23.355209379452084</v>
      </c>
      <c r="BM106" s="287">
        <v>0</v>
      </c>
      <c r="BN106" s="290">
        <v>0</v>
      </c>
      <c r="BO106" s="291">
        <v>247</v>
      </c>
      <c r="BP106" s="290">
        <v>192.29122389082218</v>
      </c>
      <c r="BQ106" s="287">
        <v>0</v>
      </c>
      <c r="BR106" s="290">
        <v>0</v>
      </c>
      <c r="BS106" s="287">
        <v>0</v>
      </c>
      <c r="BT106" s="290">
        <v>0</v>
      </c>
      <c r="BU106" s="287">
        <v>0</v>
      </c>
      <c r="BV106" s="290">
        <v>0</v>
      </c>
      <c r="BW106" s="287">
        <v>124</v>
      </c>
      <c r="BX106" s="290">
        <v>96.534865435068625</v>
      </c>
      <c r="BY106" s="292">
        <v>0</v>
      </c>
      <c r="BZ106" s="293">
        <v>0</v>
      </c>
      <c r="CA106" s="287">
        <v>558</v>
      </c>
      <c r="CB106" s="290">
        <v>434.40689445780879</v>
      </c>
      <c r="CC106" s="287">
        <v>0</v>
      </c>
      <c r="CD106" s="290">
        <v>0</v>
      </c>
      <c r="CE106" s="287">
        <v>45</v>
      </c>
      <c r="CF106" s="290">
        <v>35.03281406917813</v>
      </c>
      <c r="CG106" s="287">
        <v>504</v>
      </c>
      <c r="CH106" s="290">
        <v>392.36751757479504</v>
      </c>
      <c r="CI106" s="287">
        <v>900</v>
      </c>
      <c r="CJ106" s="290">
        <v>700.6562813835626</v>
      </c>
      <c r="CK106" s="287">
        <v>396</v>
      </c>
      <c r="CL106" s="290">
        <v>308.28876380876756</v>
      </c>
      <c r="CM106" s="287">
        <v>974</v>
      </c>
      <c r="CN106" s="294">
        <v>758.26579785287777</v>
      </c>
      <c r="CO106" s="287">
        <v>140</v>
      </c>
      <c r="CP106" s="290">
        <v>108.99097710410973</v>
      </c>
      <c r="CQ106" s="287">
        <v>2</v>
      </c>
      <c r="CR106" s="290">
        <v>1.5570139586301392</v>
      </c>
      <c r="CS106" s="292">
        <v>29</v>
      </c>
      <c r="CT106" s="293">
        <v>22.57670240013702</v>
      </c>
      <c r="CU106" s="287">
        <v>68</v>
      </c>
      <c r="CV106" s="290">
        <v>52.938474593424736</v>
      </c>
      <c r="CW106" s="287">
        <v>67</v>
      </c>
      <c r="CX106" s="290">
        <v>52.159967614109668</v>
      </c>
      <c r="CY106" s="292">
        <v>67</v>
      </c>
      <c r="CZ106" s="293">
        <v>52.159967614109668</v>
      </c>
      <c r="DA106" s="287">
        <v>0</v>
      </c>
      <c r="DB106" s="290">
        <v>0</v>
      </c>
      <c r="DC106" s="287">
        <v>0</v>
      </c>
      <c r="DD106" s="287">
        <v>1852</v>
      </c>
      <c r="DE106" s="287">
        <v>794</v>
      </c>
      <c r="DF106" s="287">
        <v>15406</v>
      </c>
      <c r="DG106" s="287">
        <v>0</v>
      </c>
      <c r="DH106" s="287">
        <v>97</v>
      </c>
      <c r="DI106" s="287">
        <v>1017</v>
      </c>
      <c r="DJ106" s="287">
        <v>0</v>
      </c>
      <c r="DK106" s="287">
        <v>0</v>
      </c>
      <c r="DL106" s="287">
        <v>96</v>
      </c>
      <c r="DM106" s="287">
        <v>141</v>
      </c>
      <c r="DN106" s="287">
        <v>1616</v>
      </c>
      <c r="DO106" s="287">
        <v>417</v>
      </c>
      <c r="DP106" s="287">
        <v>95</v>
      </c>
      <c r="DQ106" s="287">
        <v>0</v>
      </c>
      <c r="DR106" s="287">
        <v>0</v>
      </c>
      <c r="DS106" s="287">
        <v>23</v>
      </c>
      <c r="DT106" s="287">
        <v>5778</v>
      </c>
      <c r="DU106" s="287">
        <v>0</v>
      </c>
      <c r="DV106" s="287">
        <v>6229</v>
      </c>
      <c r="DW106" s="287">
        <v>29295</v>
      </c>
      <c r="DX106" s="287">
        <v>685</v>
      </c>
      <c r="DY106" s="287">
        <v>807</v>
      </c>
      <c r="DZ106" s="287">
        <v>6953</v>
      </c>
      <c r="EA106" s="287">
        <v>21107</v>
      </c>
      <c r="EB106" s="290">
        <v>26.2472165632255</v>
      </c>
      <c r="EC106" s="287">
        <v>280</v>
      </c>
      <c r="ED106" s="287">
        <v>7019</v>
      </c>
      <c r="EE106" s="287">
        <v>1766</v>
      </c>
      <c r="EF106" s="290">
        <v>25.160279242057271</v>
      </c>
      <c r="EG106" s="287">
        <v>378</v>
      </c>
      <c r="EH106" s="287">
        <v>148</v>
      </c>
      <c r="EI106" s="287">
        <v>301</v>
      </c>
      <c r="EJ106" s="287">
        <v>71</v>
      </c>
      <c r="EK106" s="287">
        <v>668</v>
      </c>
      <c r="EL106" s="287">
        <v>16</v>
      </c>
      <c r="EM106" s="287">
        <v>22</v>
      </c>
      <c r="EN106" s="287">
        <v>7</v>
      </c>
      <c r="EO106" s="287">
        <v>41</v>
      </c>
      <c r="EP106" s="287">
        <v>16</v>
      </c>
      <c r="EQ106" s="287">
        <v>154</v>
      </c>
      <c r="ER106" s="287">
        <v>0</v>
      </c>
      <c r="ES106" s="287">
        <v>12</v>
      </c>
      <c r="ET106" s="287">
        <v>57</v>
      </c>
      <c r="EU106" s="287">
        <v>1</v>
      </c>
      <c r="EV106" s="287">
        <v>4007</v>
      </c>
      <c r="EW106" s="287">
        <v>0</v>
      </c>
      <c r="EX106" s="287">
        <v>62</v>
      </c>
      <c r="EY106" s="287">
        <v>741</v>
      </c>
      <c r="EZ106" s="287">
        <v>27</v>
      </c>
      <c r="FA106" s="287">
        <v>40</v>
      </c>
      <c r="FB106" s="287">
        <v>9</v>
      </c>
      <c r="FC106" s="287">
        <v>17</v>
      </c>
      <c r="FD106" s="287">
        <v>10</v>
      </c>
      <c r="FE106" s="287">
        <v>6</v>
      </c>
      <c r="FF106" s="287">
        <v>22</v>
      </c>
      <c r="FG106" s="287">
        <v>812</v>
      </c>
      <c r="FH106" s="287">
        <v>1220</v>
      </c>
      <c r="FI106" s="287">
        <v>690</v>
      </c>
      <c r="FJ106" s="287">
        <v>8163</v>
      </c>
      <c r="FK106" s="297">
        <v>7</v>
      </c>
      <c r="FL106" s="293">
        <v>5.4495488552054869</v>
      </c>
      <c r="FM106" s="291">
        <v>6</v>
      </c>
      <c r="FN106" s="290">
        <v>4.6710418758904169</v>
      </c>
      <c r="FO106" s="297">
        <v>2</v>
      </c>
      <c r="FP106" s="293">
        <v>1.5570139586301392</v>
      </c>
      <c r="FQ106" s="283">
        <v>1</v>
      </c>
      <c r="FR106" s="294">
        <v>0.77850697931506962</v>
      </c>
      <c r="FS106" s="283">
        <v>1</v>
      </c>
      <c r="FT106" s="294">
        <v>0.77850697931506962</v>
      </c>
      <c r="FU106" s="291">
        <v>0</v>
      </c>
      <c r="FV106" s="290">
        <v>0</v>
      </c>
      <c r="FW106" s="295">
        <v>1</v>
      </c>
      <c r="FX106" s="295">
        <v>0</v>
      </c>
      <c r="FY106" s="295">
        <v>1</v>
      </c>
      <c r="FZ106" s="295">
        <v>0</v>
      </c>
      <c r="GA106" s="295">
        <v>0</v>
      </c>
      <c r="GB106" s="287">
        <v>11104</v>
      </c>
      <c r="GC106" s="287">
        <v>3311</v>
      </c>
      <c r="GD106" s="287">
        <v>6484</v>
      </c>
      <c r="GE106" s="287">
        <v>862</v>
      </c>
      <c r="GF106" s="287">
        <v>26</v>
      </c>
      <c r="GG106" s="290">
        <v>376.7</v>
      </c>
      <c r="GH106" s="290">
        <v>802.9</v>
      </c>
      <c r="GI106" s="290">
        <v>51.4</v>
      </c>
      <c r="GJ106" s="290">
        <v>14</v>
      </c>
      <c r="GK106" s="290">
        <v>2</v>
      </c>
      <c r="GL106" s="290">
        <v>4</v>
      </c>
      <c r="GM106" s="290">
        <v>6</v>
      </c>
      <c r="GN106" s="290">
        <v>5</v>
      </c>
      <c r="GO106" s="290">
        <v>2</v>
      </c>
      <c r="GP106" s="290">
        <v>7</v>
      </c>
      <c r="GQ106" s="290">
        <v>4</v>
      </c>
      <c r="GR106" s="290">
        <v>0</v>
      </c>
      <c r="GS106" s="290">
        <v>1</v>
      </c>
      <c r="GT106" s="290">
        <v>18</v>
      </c>
      <c r="GU106" s="290">
        <v>1</v>
      </c>
      <c r="GV106" s="290">
        <v>1</v>
      </c>
      <c r="GW106" s="290">
        <v>0</v>
      </c>
      <c r="GX106" s="290">
        <v>2</v>
      </c>
      <c r="GY106" s="290">
        <v>1</v>
      </c>
      <c r="GZ106" s="290">
        <v>4</v>
      </c>
      <c r="HA106" s="290">
        <v>2</v>
      </c>
      <c r="HB106" s="290">
        <v>1</v>
      </c>
      <c r="HC106" s="290">
        <v>0</v>
      </c>
      <c r="HD106" s="290">
        <v>2</v>
      </c>
      <c r="HE106" s="290">
        <v>0</v>
      </c>
      <c r="HF106" s="290">
        <v>1</v>
      </c>
      <c r="HG106" s="290">
        <v>0</v>
      </c>
      <c r="HH106" s="290">
        <v>13</v>
      </c>
      <c r="HI106" s="290">
        <v>0</v>
      </c>
      <c r="HJ106" s="134">
        <v>3.8925348965753481</v>
      </c>
      <c r="HK106" s="134">
        <v>8.5635767724657654</v>
      </c>
      <c r="HL106" s="134">
        <v>40.910541763006904</v>
      </c>
      <c r="HM106" s="146">
        <v>96.685386118458894</v>
      </c>
      <c r="HN106" s="146">
        <v>96.204491597729003</v>
      </c>
      <c r="HO106" s="368">
        <v>7.0037820423028405E-2</v>
      </c>
      <c r="HP106" s="368">
        <v>4.6168051708217903E-2</v>
      </c>
      <c r="HQ106" s="368">
        <v>3.90625</v>
      </c>
      <c r="HR106" s="368">
        <v>2.4691358024691401</v>
      </c>
      <c r="HS106" s="134">
        <v>91.40625</v>
      </c>
      <c r="HT106" s="134">
        <v>90.123456790123498</v>
      </c>
      <c r="HU106" s="134">
        <v>1.79296820282953</v>
      </c>
      <c r="HV106" s="134">
        <v>1.8698060941828301</v>
      </c>
      <c r="HW106" s="134">
        <v>12.377272189582399</v>
      </c>
      <c r="HX106" s="134">
        <v>16.736318407960201</v>
      </c>
      <c r="HY106" s="146">
        <v>103.7373726289333</v>
      </c>
      <c r="HZ106" s="146">
        <v>92.1650594612925</v>
      </c>
      <c r="IA106" s="386">
        <v>5</v>
      </c>
      <c r="IB106" s="386">
        <v>4</v>
      </c>
      <c r="IC106" s="369">
        <v>0.10224948875255625</v>
      </c>
      <c r="ID106" s="369">
        <v>5.8275058275058272E-2</v>
      </c>
      <c r="IE106" s="369">
        <v>1.4409221902017291</v>
      </c>
      <c r="IF106" s="369">
        <v>1.1396011396011396</v>
      </c>
      <c r="IG106" s="146">
        <v>80.403458213256485</v>
      </c>
      <c r="IH106" s="146">
        <v>78.917378917378926</v>
      </c>
      <c r="II106" s="146">
        <v>7.0961145194274033</v>
      </c>
      <c r="IJ106" s="146">
        <v>5.1136363636363642</v>
      </c>
      <c r="IK106" s="146">
        <v>9.2977406253696611</v>
      </c>
      <c r="IL106" s="146">
        <v>15.793034825870647</v>
      </c>
      <c r="IM106" s="148">
        <v>96.18295032134715</v>
      </c>
      <c r="IN106" s="137">
        <v>91.062480277464005</v>
      </c>
      <c r="IO106" s="369">
        <v>0</v>
      </c>
      <c r="IP106" s="369">
        <v>8.7298123090353494E-2</v>
      </c>
      <c r="IQ106" s="369">
        <v>0</v>
      </c>
      <c r="IR106" s="369">
        <v>1.1173184357541901</v>
      </c>
      <c r="IS106" s="146">
        <v>85.024154589372003</v>
      </c>
      <c r="IT106" s="146">
        <v>89.385474860335194</v>
      </c>
      <c r="IU106" s="146">
        <v>7.4514038876889801</v>
      </c>
      <c r="IV106" s="146">
        <v>7.8131820165866399</v>
      </c>
      <c r="IW106" s="146">
        <v>10.5529902015993</v>
      </c>
      <c r="IX106" s="146">
        <v>10.986458156269499</v>
      </c>
      <c r="IY106" s="341">
        <v>8</v>
      </c>
      <c r="IZ106" s="369">
        <v>0.15939430165371599</v>
      </c>
      <c r="JA106" s="369">
        <v>5.3691275167785202</v>
      </c>
      <c r="JB106" s="369">
        <v>94.630872483221495</v>
      </c>
      <c r="JC106" s="369">
        <v>2.9687188683004599</v>
      </c>
      <c r="JD106" s="146">
        <v>16.644776119403002</v>
      </c>
    </row>
    <row r="107" spans="1:264" ht="18" customHeight="1">
      <c r="A107" s="280"/>
      <c r="B107" s="281" t="s">
        <v>87</v>
      </c>
      <c r="C107" s="281" t="s">
        <v>87</v>
      </c>
      <c r="D107" s="282" t="s">
        <v>1844</v>
      </c>
      <c r="E107" s="283" t="s">
        <v>1344</v>
      </c>
      <c r="F107" s="282" t="s">
        <v>99</v>
      </c>
      <c r="G107" s="283" t="s">
        <v>11</v>
      </c>
      <c r="H107" s="284" t="s">
        <v>87</v>
      </c>
      <c r="I107" s="284" t="s">
        <v>87</v>
      </c>
      <c r="J107" s="284" t="s">
        <v>87</v>
      </c>
      <c r="K107" s="284" t="s">
        <v>87</v>
      </c>
      <c r="L107" s="284" t="s">
        <v>87</v>
      </c>
      <c r="M107" s="285">
        <v>326727</v>
      </c>
      <c r="N107" s="284" t="s">
        <v>87</v>
      </c>
      <c r="O107" s="284" t="s">
        <v>87</v>
      </c>
      <c r="P107" s="284" t="s">
        <v>87</v>
      </c>
      <c r="Q107" s="284" t="s">
        <v>87</v>
      </c>
      <c r="R107" s="286">
        <v>102.42477959204986</v>
      </c>
      <c r="S107" s="286">
        <v>98.147726929556995</v>
      </c>
      <c r="T107" s="292">
        <v>72.583746421866181</v>
      </c>
      <c r="U107" s="298" t="s">
        <v>88</v>
      </c>
      <c r="V107" s="286">
        <v>13.208061002178651</v>
      </c>
      <c r="W107" s="286">
        <v>7.0533769063180829</v>
      </c>
      <c r="X107" s="286">
        <v>20.261437908496731</v>
      </c>
      <c r="Y107" s="284" t="s">
        <v>87</v>
      </c>
      <c r="Z107" s="284" t="s">
        <v>87</v>
      </c>
      <c r="AA107" s="284" t="s">
        <v>87</v>
      </c>
      <c r="AB107" s="284" t="s">
        <v>87</v>
      </c>
      <c r="AC107" s="284" t="s">
        <v>87</v>
      </c>
      <c r="AD107" s="284" t="s">
        <v>87</v>
      </c>
      <c r="AE107" s="284" t="s">
        <v>87</v>
      </c>
      <c r="AF107" s="284" t="s">
        <v>87</v>
      </c>
      <c r="AG107" s="284" t="s">
        <v>87</v>
      </c>
      <c r="AH107" s="284" t="s">
        <v>87</v>
      </c>
      <c r="AI107" s="284" t="s">
        <v>87</v>
      </c>
      <c r="AJ107" s="284" t="s">
        <v>87</v>
      </c>
      <c r="AK107" s="284" t="s">
        <v>87</v>
      </c>
      <c r="AL107" s="284" t="s">
        <v>87</v>
      </c>
      <c r="AM107" s="284" t="s">
        <v>87</v>
      </c>
      <c r="AN107" s="284" t="s">
        <v>87</v>
      </c>
      <c r="AO107" s="284" t="s">
        <v>87</v>
      </c>
      <c r="AP107" s="284" t="s">
        <v>87</v>
      </c>
      <c r="AQ107" s="284" t="s">
        <v>87</v>
      </c>
      <c r="AR107" s="284" t="s">
        <v>87</v>
      </c>
      <c r="AS107" s="284" t="s">
        <v>87</v>
      </c>
      <c r="AT107" s="284" t="s">
        <v>87</v>
      </c>
      <c r="AU107" s="284" t="s">
        <v>87</v>
      </c>
      <c r="AV107" s="284" t="s">
        <v>87</v>
      </c>
      <c r="AW107" s="288" t="s">
        <v>87</v>
      </c>
      <c r="AX107" s="288" t="s">
        <v>87</v>
      </c>
      <c r="AY107" s="288" t="s">
        <v>87</v>
      </c>
      <c r="AZ107" s="288" t="s">
        <v>87</v>
      </c>
      <c r="BA107" s="288" t="s">
        <v>87</v>
      </c>
      <c r="BB107" s="287">
        <v>19</v>
      </c>
      <c r="BC107" s="287">
        <v>37</v>
      </c>
      <c r="BD107" s="289" t="s">
        <v>88</v>
      </c>
      <c r="BE107" s="289" t="s">
        <v>88</v>
      </c>
      <c r="BF107" s="289" t="s">
        <v>88</v>
      </c>
      <c r="BG107" s="287">
        <v>40</v>
      </c>
      <c r="BH107" s="286">
        <v>12.242636819118102</v>
      </c>
      <c r="BI107" s="287">
        <v>291</v>
      </c>
      <c r="BJ107" s="286">
        <v>89.065182859084189</v>
      </c>
      <c r="BK107" s="287">
        <v>0</v>
      </c>
      <c r="BL107" s="286">
        <v>0</v>
      </c>
      <c r="BM107" s="287">
        <v>0</v>
      </c>
      <c r="BN107" s="290">
        <v>0</v>
      </c>
      <c r="BO107" s="291">
        <v>102</v>
      </c>
      <c r="BP107" s="290">
        <v>31.21872388875116</v>
      </c>
      <c r="BQ107" s="287">
        <v>0</v>
      </c>
      <c r="BR107" s="290">
        <v>0</v>
      </c>
      <c r="BS107" s="287">
        <v>0</v>
      </c>
      <c r="BT107" s="290">
        <v>0</v>
      </c>
      <c r="BU107" s="287">
        <v>0</v>
      </c>
      <c r="BV107" s="290">
        <v>0</v>
      </c>
      <c r="BW107" s="287">
        <v>11</v>
      </c>
      <c r="BX107" s="290">
        <v>3.3667251252574779</v>
      </c>
      <c r="BY107" s="292">
        <v>0</v>
      </c>
      <c r="BZ107" s="293">
        <v>0</v>
      </c>
      <c r="CA107" s="287">
        <v>334</v>
      </c>
      <c r="CB107" s="290">
        <v>102.22601743963614</v>
      </c>
      <c r="CC107" s="292">
        <v>15</v>
      </c>
      <c r="CD107" s="293">
        <v>4.5909888071692881</v>
      </c>
      <c r="CE107" s="287">
        <v>10</v>
      </c>
      <c r="CF107" s="290">
        <v>3.0606592047795256</v>
      </c>
      <c r="CG107" s="287">
        <v>247</v>
      </c>
      <c r="CH107" s="290">
        <v>75.598282358054277</v>
      </c>
      <c r="CI107" s="287">
        <v>1038</v>
      </c>
      <c r="CJ107" s="290">
        <v>317.69642545611475</v>
      </c>
      <c r="CK107" s="287">
        <v>219</v>
      </c>
      <c r="CL107" s="290">
        <v>67.02843658467161</v>
      </c>
      <c r="CM107" s="287">
        <v>580</v>
      </c>
      <c r="CN107" s="294">
        <v>177.51823387721245</v>
      </c>
      <c r="CO107" s="287">
        <v>94</v>
      </c>
      <c r="CP107" s="290">
        <v>28.770196524927538</v>
      </c>
      <c r="CQ107" s="287">
        <v>2</v>
      </c>
      <c r="CR107" s="290">
        <v>0.612131840955905</v>
      </c>
      <c r="CS107" s="287">
        <v>6</v>
      </c>
      <c r="CT107" s="290">
        <v>1.8363955228677153</v>
      </c>
      <c r="CU107" s="287">
        <v>17</v>
      </c>
      <c r="CV107" s="290">
        <v>5.2031206481251937</v>
      </c>
      <c r="CW107" s="287">
        <v>34</v>
      </c>
      <c r="CX107" s="290">
        <v>10.406241296250387</v>
      </c>
      <c r="CY107" s="287">
        <v>34</v>
      </c>
      <c r="CZ107" s="290">
        <v>10.406241296250387</v>
      </c>
      <c r="DA107" s="292">
        <v>0</v>
      </c>
      <c r="DB107" s="293">
        <v>0</v>
      </c>
      <c r="DC107" s="287">
        <v>20</v>
      </c>
      <c r="DD107" s="287">
        <v>0</v>
      </c>
      <c r="DE107" s="287">
        <v>246</v>
      </c>
      <c r="DF107" s="287">
        <v>12628</v>
      </c>
      <c r="DG107" s="287">
        <v>3900</v>
      </c>
      <c r="DH107" s="287">
        <v>217</v>
      </c>
      <c r="DI107" s="287">
        <v>491</v>
      </c>
      <c r="DJ107" s="287">
        <v>0</v>
      </c>
      <c r="DK107" s="287">
        <v>0</v>
      </c>
      <c r="DL107" s="287">
        <v>35</v>
      </c>
      <c r="DM107" s="287">
        <v>0</v>
      </c>
      <c r="DN107" s="287">
        <v>210</v>
      </c>
      <c r="DO107" s="287">
        <v>104</v>
      </c>
      <c r="DP107" s="287">
        <v>16</v>
      </c>
      <c r="DQ107" s="287">
        <v>33</v>
      </c>
      <c r="DR107" s="287">
        <v>0</v>
      </c>
      <c r="DS107" s="287">
        <v>16</v>
      </c>
      <c r="DT107" s="287">
        <v>218</v>
      </c>
      <c r="DU107" s="287">
        <v>35792</v>
      </c>
      <c r="DV107" s="287">
        <v>3135</v>
      </c>
      <c r="DW107" s="287">
        <v>1913</v>
      </c>
      <c r="DX107" s="287">
        <v>261</v>
      </c>
      <c r="DY107" s="287">
        <v>56</v>
      </c>
      <c r="DZ107" s="287">
        <v>856</v>
      </c>
      <c r="EA107" s="287">
        <v>15177</v>
      </c>
      <c r="EB107" s="290">
        <v>18.943137642485301</v>
      </c>
      <c r="EC107" s="287">
        <v>396</v>
      </c>
      <c r="ED107" s="287">
        <v>5235</v>
      </c>
      <c r="EE107" s="287">
        <v>902</v>
      </c>
      <c r="EF107" s="290">
        <v>17.230181470869148</v>
      </c>
      <c r="EG107" s="287">
        <v>192</v>
      </c>
      <c r="EH107" s="287">
        <v>143</v>
      </c>
      <c r="EI107" s="287">
        <v>15</v>
      </c>
      <c r="EJ107" s="287">
        <v>2</v>
      </c>
      <c r="EK107" s="287">
        <v>311</v>
      </c>
      <c r="EL107" s="287">
        <v>4</v>
      </c>
      <c r="EM107" s="287">
        <v>14</v>
      </c>
      <c r="EN107" s="287">
        <v>36</v>
      </c>
      <c r="EO107" s="287">
        <v>19</v>
      </c>
      <c r="EP107" s="287">
        <v>7</v>
      </c>
      <c r="EQ107" s="287">
        <v>3</v>
      </c>
      <c r="ER107" s="287">
        <v>0</v>
      </c>
      <c r="ES107" s="287">
        <v>0</v>
      </c>
      <c r="ET107" s="287">
        <v>0</v>
      </c>
      <c r="EU107" s="287">
        <v>0</v>
      </c>
      <c r="EV107" s="287">
        <v>127</v>
      </c>
      <c r="EW107" s="287">
        <v>0</v>
      </c>
      <c r="EX107" s="287">
        <v>0</v>
      </c>
      <c r="EY107" s="287">
        <v>0</v>
      </c>
      <c r="EZ107" s="287">
        <v>0</v>
      </c>
      <c r="FA107" s="287">
        <v>11</v>
      </c>
      <c r="FB107" s="287">
        <v>2</v>
      </c>
      <c r="FC107" s="287">
        <v>1</v>
      </c>
      <c r="FD107" s="287">
        <v>7</v>
      </c>
      <c r="FE107" s="287">
        <v>2</v>
      </c>
      <c r="FF107" s="287">
        <v>27</v>
      </c>
      <c r="FG107" s="287">
        <v>144</v>
      </c>
      <c r="FH107" s="287">
        <v>267</v>
      </c>
      <c r="FI107" s="287">
        <v>367</v>
      </c>
      <c r="FJ107" s="287">
        <v>4383</v>
      </c>
      <c r="FK107" s="291">
        <v>6</v>
      </c>
      <c r="FL107" s="290">
        <v>1.8363955228677153</v>
      </c>
      <c r="FM107" s="291">
        <v>1</v>
      </c>
      <c r="FN107" s="290">
        <v>0.3060659204779525</v>
      </c>
      <c r="FO107" s="291">
        <v>1</v>
      </c>
      <c r="FP107" s="290">
        <v>0.3060659204779525</v>
      </c>
      <c r="FQ107" s="283">
        <v>0</v>
      </c>
      <c r="FR107" s="294">
        <v>0</v>
      </c>
      <c r="FS107" s="283">
        <v>0</v>
      </c>
      <c r="FT107" s="294">
        <v>0</v>
      </c>
      <c r="FU107" s="297">
        <v>7</v>
      </c>
      <c r="FV107" s="293">
        <v>2.1424614433456681</v>
      </c>
      <c r="FW107" s="295">
        <v>1</v>
      </c>
      <c r="FX107" s="295">
        <v>0</v>
      </c>
      <c r="FY107" s="295">
        <v>1</v>
      </c>
      <c r="FZ107" s="295">
        <v>0</v>
      </c>
      <c r="GA107" s="295">
        <v>0</v>
      </c>
      <c r="GB107" s="287">
        <v>6268</v>
      </c>
      <c r="GC107" s="287">
        <v>0</v>
      </c>
      <c r="GD107" s="287">
        <v>991</v>
      </c>
      <c r="GE107" s="287">
        <v>0</v>
      </c>
      <c r="GF107" s="287">
        <v>3</v>
      </c>
      <c r="GG107" s="290">
        <v>184.72499999999999</v>
      </c>
      <c r="GH107" s="290">
        <v>652</v>
      </c>
      <c r="GI107" s="290">
        <v>39</v>
      </c>
      <c r="GJ107" s="290">
        <v>3</v>
      </c>
      <c r="GK107" s="290">
        <v>1</v>
      </c>
      <c r="GL107" s="290">
        <v>1</v>
      </c>
      <c r="GM107" s="290">
        <v>3</v>
      </c>
      <c r="GN107" s="290">
        <v>4</v>
      </c>
      <c r="GO107" s="290">
        <v>2</v>
      </c>
      <c r="GP107" s="290">
        <v>8</v>
      </c>
      <c r="GQ107" s="290">
        <v>0</v>
      </c>
      <c r="GR107" s="290">
        <v>0</v>
      </c>
      <c r="GS107" s="290">
        <v>0</v>
      </c>
      <c r="GT107" s="290">
        <v>12</v>
      </c>
      <c r="GU107" s="290">
        <v>0</v>
      </c>
      <c r="GV107" s="290">
        <v>2</v>
      </c>
      <c r="GW107" s="290">
        <v>0</v>
      </c>
      <c r="GX107" s="290">
        <v>0</v>
      </c>
      <c r="GY107" s="290">
        <v>1</v>
      </c>
      <c r="GZ107" s="290">
        <v>2</v>
      </c>
      <c r="HA107" s="290">
        <v>0</v>
      </c>
      <c r="HB107" s="290">
        <v>0</v>
      </c>
      <c r="HC107" s="290">
        <v>0</v>
      </c>
      <c r="HD107" s="290">
        <v>0</v>
      </c>
      <c r="HE107" s="290">
        <v>1</v>
      </c>
      <c r="HF107" s="290">
        <v>0</v>
      </c>
      <c r="HG107" s="290">
        <v>2</v>
      </c>
      <c r="HH107" s="290">
        <v>6</v>
      </c>
      <c r="HI107" s="290">
        <v>0.77</v>
      </c>
      <c r="HJ107" s="134">
        <v>0.3060659204779525</v>
      </c>
      <c r="HK107" s="134">
        <v>4.89705472764724</v>
      </c>
      <c r="HL107" s="134">
        <v>15.425722392088812</v>
      </c>
      <c r="HM107" s="146">
        <v>100.642984654993</v>
      </c>
      <c r="HN107" s="146">
        <v>103.71339313112701</v>
      </c>
      <c r="HO107" s="368">
        <v>4.7596382674916698E-2</v>
      </c>
      <c r="HP107" s="368">
        <v>8.7642418930762495E-2</v>
      </c>
      <c r="HQ107" s="368">
        <v>2.2222222222222201</v>
      </c>
      <c r="HR107" s="368">
        <v>5.5555555555555598</v>
      </c>
      <c r="HS107" s="134">
        <v>79.259259259259295</v>
      </c>
      <c r="HT107" s="134">
        <v>80.864197530864203</v>
      </c>
      <c r="HU107" s="134">
        <v>2.1418372203712499</v>
      </c>
      <c r="HV107" s="134">
        <v>1.5775635407537201</v>
      </c>
      <c r="HW107" s="134">
        <v>3.93863359380601</v>
      </c>
      <c r="HX107" s="134">
        <v>8.2092455149449997</v>
      </c>
      <c r="HY107" s="146">
        <v>108.36061385417489</v>
      </c>
      <c r="HZ107" s="146">
        <v>102.681801792835</v>
      </c>
      <c r="IA107" s="386">
        <v>8</v>
      </c>
      <c r="IB107" s="386">
        <v>11</v>
      </c>
      <c r="IC107" s="369">
        <v>0.17482517482517482</v>
      </c>
      <c r="ID107" s="369">
        <v>0.13315579227696406</v>
      </c>
      <c r="IE107" s="369">
        <v>1.7057569296375266</v>
      </c>
      <c r="IF107" s="369">
        <v>1.9264448336252189</v>
      </c>
      <c r="IG107" s="146">
        <v>74.840085287846478</v>
      </c>
      <c r="IH107" s="146">
        <v>75.306479859894921</v>
      </c>
      <c r="II107" s="146">
        <v>10.249125874125873</v>
      </c>
      <c r="IJ107" s="146">
        <v>6.9119961263769518</v>
      </c>
      <c r="IK107" s="146">
        <v>2.6697254283461183</v>
      </c>
      <c r="IL107" s="146">
        <v>6.8975711462758094</v>
      </c>
      <c r="IM107" s="148">
        <v>107.01692202191137</v>
      </c>
      <c r="IN107" s="137">
        <v>92.391879688640401</v>
      </c>
      <c r="IO107" s="369">
        <v>0.24821594787465101</v>
      </c>
      <c r="IP107" s="388">
        <v>1.9127773527161399E-2</v>
      </c>
      <c r="IQ107" s="369">
        <v>2.43161094224924</v>
      </c>
      <c r="IR107" s="388">
        <v>0.42553191489361702</v>
      </c>
      <c r="IS107" s="146">
        <v>93.617021276595807</v>
      </c>
      <c r="IT107" s="146">
        <v>93.191489361702097</v>
      </c>
      <c r="IU107" s="146">
        <v>10.207880856345</v>
      </c>
      <c r="IV107" s="146">
        <v>4.4950267788829397</v>
      </c>
      <c r="IW107" s="146">
        <v>6.4013334234295103</v>
      </c>
      <c r="IX107" s="146">
        <v>8.3040179960274703</v>
      </c>
      <c r="IY107" s="341">
        <v>14</v>
      </c>
      <c r="IZ107" s="369">
        <v>0.144003291503806</v>
      </c>
      <c r="JA107" s="369">
        <v>2.92887029288703</v>
      </c>
      <c r="JB107" s="369">
        <v>92.887029288702905</v>
      </c>
      <c r="JC107" s="369">
        <v>4.9166838099156598</v>
      </c>
      <c r="JD107" s="146">
        <v>10.754796247024199</v>
      </c>
    </row>
    <row r="108" spans="1:264" ht="18" customHeight="1">
      <c r="A108" s="280"/>
      <c r="B108" s="281" t="s">
        <v>87</v>
      </c>
      <c r="C108" s="281" t="s">
        <v>87</v>
      </c>
      <c r="D108" s="282" t="s">
        <v>1845</v>
      </c>
      <c r="E108" s="283" t="s">
        <v>1345</v>
      </c>
      <c r="F108" s="282" t="s">
        <v>99</v>
      </c>
      <c r="G108" s="283" t="s">
        <v>11</v>
      </c>
      <c r="H108" s="284" t="s">
        <v>87</v>
      </c>
      <c r="I108" s="284" t="s">
        <v>87</v>
      </c>
      <c r="J108" s="284" t="s">
        <v>87</v>
      </c>
      <c r="K108" s="284" t="s">
        <v>87</v>
      </c>
      <c r="L108" s="284" t="s">
        <v>87</v>
      </c>
      <c r="M108" s="285">
        <v>274656</v>
      </c>
      <c r="N108" s="284" t="s">
        <v>87</v>
      </c>
      <c r="O108" s="284" t="s">
        <v>87</v>
      </c>
      <c r="P108" s="284" t="s">
        <v>87</v>
      </c>
      <c r="Q108" s="284" t="s">
        <v>87</v>
      </c>
      <c r="R108" s="286">
        <v>102.922</v>
      </c>
      <c r="S108" s="286">
        <v>100.08300000000001</v>
      </c>
      <c r="T108" s="292">
        <v>69.982413866811839</v>
      </c>
      <c r="U108" s="292">
        <v>1.1693294565511678</v>
      </c>
      <c r="V108" s="286">
        <v>19.74016600505233</v>
      </c>
      <c r="W108" s="286">
        <v>3.8975099242150848</v>
      </c>
      <c r="X108" s="286">
        <v>23.637675929267413</v>
      </c>
      <c r="Y108" s="284" t="s">
        <v>87</v>
      </c>
      <c r="Z108" s="284" t="s">
        <v>87</v>
      </c>
      <c r="AA108" s="284" t="s">
        <v>87</v>
      </c>
      <c r="AB108" s="284" t="s">
        <v>87</v>
      </c>
      <c r="AC108" s="284" t="s">
        <v>87</v>
      </c>
      <c r="AD108" s="284" t="s">
        <v>87</v>
      </c>
      <c r="AE108" s="284" t="s">
        <v>87</v>
      </c>
      <c r="AF108" s="284" t="s">
        <v>87</v>
      </c>
      <c r="AG108" s="284" t="s">
        <v>87</v>
      </c>
      <c r="AH108" s="284" t="s">
        <v>87</v>
      </c>
      <c r="AI108" s="284" t="s">
        <v>87</v>
      </c>
      <c r="AJ108" s="284" t="s">
        <v>87</v>
      </c>
      <c r="AK108" s="284" t="s">
        <v>87</v>
      </c>
      <c r="AL108" s="284" t="s">
        <v>87</v>
      </c>
      <c r="AM108" s="284" t="s">
        <v>87</v>
      </c>
      <c r="AN108" s="284" t="s">
        <v>87</v>
      </c>
      <c r="AO108" s="284" t="s">
        <v>87</v>
      </c>
      <c r="AP108" s="284" t="s">
        <v>87</v>
      </c>
      <c r="AQ108" s="284" t="s">
        <v>87</v>
      </c>
      <c r="AR108" s="284" t="s">
        <v>87</v>
      </c>
      <c r="AS108" s="284" t="s">
        <v>87</v>
      </c>
      <c r="AT108" s="284" t="s">
        <v>87</v>
      </c>
      <c r="AU108" s="284" t="s">
        <v>87</v>
      </c>
      <c r="AV108" s="284" t="s">
        <v>87</v>
      </c>
      <c r="AW108" s="288" t="s">
        <v>87</v>
      </c>
      <c r="AX108" s="288" t="s">
        <v>87</v>
      </c>
      <c r="AY108" s="288" t="s">
        <v>87</v>
      </c>
      <c r="AZ108" s="288" t="s">
        <v>87</v>
      </c>
      <c r="BA108" s="288" t="s">
        <v>87</v>
      </c>
      <c r="BB108" s="287">
        <v>26</v>
      </c>
      <c r="BC108" s="287">
        <v>48</v>
      </c>
      <c r="BD108" s="289" t="s">
        <v>88</v>
      </c>
      <c r="BE108" s="289" t="s">
        <v>88</v>
      </c>
      <c r="BF108" s="289" t="s">
        <v>88</v>
      </c>
      <c r="BG108" s="287">
        <v>62</v>
      </c>
      <c r="BH108" s="286">
        <v>22.573692182220668</v>
      </c>
      <c r="BI108" s="287">
        <v>344</v>
      </c>
      <c r="BJ108" s="286">
        <v>125.24758243038563</v>
      </c>
      <c r="BK108" s="287">
        <v>12</v>
      </c>
      <c r="BL108" s="286">
        <v>4.3691017126878711</v>
      </c>
      <c r="BM108" s="287">
        <v>36</v>
      </c>
      <c r="BN108" s="290">
        <v>13.107305138063616</v>
      </c>
      <c r="BO108" s="291">
        <v>171</v>
      </c>
      <c r="BP108" s="290">
        <v>62.259699405802166</v>
      </c>
      <c r="BQ108" s="287">
        <v>0</v>
      </c>
      <c r="BR108" s="290">
        <v>0</v>
      </c>
      <c r="BS108" s="287">
        <v>25</v>
      </c>
      <c r="BT108" s="290">
        <v>9.1022952347663981</v>
      </c>
      <c r="BU108" s="287">
        <v>0</v>
      </c>
      <c r="BV108" s="290">
        <v>0</v>
      </c>
      <c r="BW108" s="287">
        <v>14</v>
      </c>
      <c r="BX108" s="290">
        <v>5.0972853314691831</v>
      </c>
      <c r="BY108" s="292">
        <v>0</v>
      </c>
      <c r="BZ108" s="293">
        <v>0</v>
      </c>
      <c r="CA108" s="287">
        <v>464</v>
      </c>
      <c r="CB108" s="290">
        <v>168.93859955726438</v>
      </c>
      <c r="CC108" s="287">
        <v>0</v>
      </c>
      <c r="CD108" s="290">
        <v>0</v>
      </c>
      <c r="CE108" s="287">
        <v>47</v>
      </c>
      <c r="CF108" s="290">
        <v>17.11231504136083</v>
      </c>
      <c r="CG108" s="287">
        <v>575</v>
      </c>
      <c r="CH108" s="290">
        <v>209.3527903996272</v>
      </c>
      <c r="CI108" s="287">
        <v>721</v>
      </c>
      <c r="CJ108" s="290">
        <v>262.51019457066292</v>
      </c>
      <c r="CK108" s="287">
        <v>195</v>
      </c>
      <c r="CL108" s="290">
        <v>70.99790283117791</v>
      </c>
      <c r="CM108" s="287">
        <v>269</v>
      </c>
      <c r="CN108" s="294">
        <v>97.940696726086443</v>
      </c>
      <c r="CO108" s="287">
        <v>113</v>
      </c>
      <c r="CP108" s="290">
        <v>41.142374461144122</v>
      </c>
      <c r="CQ108" s="287">
        <v>0</v>
      </c>
      <c r="CR108" s="290">
        <v>0</v>
      </c>
      <c r="CS108" s="287">
        <v>17</v>
      </c>
      <c r="CT108" s="290">
        <v>6.189560759641151</v>
      </c>
      <c r="CU108" s="292">
        <v>25</v>
      </c>
      <c r="CV108" s="293">
        <v>9.1022952347663981</v>
      </c>
      <c r="CW108" s="287">
        <v>310</v>
      </c>
      <c r="CX108" s="290">
        <v>112.86846091110333</v>
      </c>
      <c r="CY108" s="287">
        <v>272</v>
      </c>
      <c r="CZ108" s="290">
        <v>99.032972154258417</v>
      </c>
      <c r="DA108" s="292">
        <v>38</v>
      </c>
      <c r="DB108" s="293">
        <v>13.835488756844924</v>
      </c>
      <c r="DC108" s="287">
        <v>0</v>
      </c>
      <c r="DD108" s="287">
        <v>0</v>
      </c>
      <c r="DE108" s="287">
        <v>751</v>
      </c>
      <c r="DF108" s="287">
        <v>9079</v>
      </c>
      <c r="DG108" s="287">
        <v>0</v>
      </c>
      <c r="DH108" s="287">
        <v>423</v>
      </c>
      <c r="DI108" s="287">
        <v>33</v>
      </c>
      <c r="DJ108" s="287">
        <v>1</v>
      </c>
      <c r="DK108" s="287">
        <v>0</v>
      </c>
      <c r="DL108" s="287">
        <v>0</v>
      </c>
      <c r="DM108" s="287">
        <v>0</v>
      </c>
      <c r="DN108" s="287">
        <v>0</v>
      </c>
      <c r="DO108" s="287">
        <v>3</v>
      </c>
      <c r="DP108" s="287">
        <v>40</v>
      </c>
      <c r="DQ108" s="287">
        <v>2</v>
      </c>
      <c r="DR108" s="287">
        <v>0</v>
      </c>
      <c r="DS108" s="287">
        <v>6</v>
      </c>
      <c r="DT108" s="287">
        <v>0</v>
      </c>
      <c r="DU108" s="287">
        <v>0</v>
      </c>
      <c r="DV108" s="287">
        <v>2856</v>
      </c>
      <c r="DW108" s="287">
        <v>1240</v>
      </c>
      <c r="DX108" s="287">
        <v>186</v>
      </c>
      <c r="DY108" s="287">
        <v>164</v>
      </c>
      <c r="DZ108" s="287">
        <v>2376</v>
      </c>
      <c r="EA108" s="287">
        <v>11096</v>
      </c>
      <c r="EB108" s="290">
        <v>10.841744772891101</v>
      </c>
      <c r="EC108" s="287">
        <v>232</v>
      </c>
      <c r="ED108" s="287">
        <v>3622</v>
      </c>
      <c r="EE108" s="287">
        <v>434</v>
      </c>
      <c r="EF108" s="290">
        <v>11.982330204307011</v>
      </c>
      <c r="EG108" s="287">
        <v>68</v>
      </c>
      <c r="EH108" s="287">
        <v>72</v>
      </c>
      <c r="EI108" s="287">
        <v>56</v>
      </c>
      <c r="EJ108" s="287">
        <v>0</v>
      </c>
      <c r="EK108" s="287">
        <v>268</v>
      </c>
      <c r="EL108" s="287">
        <v>1</v>
      </c>
      <c r="EM108" s="287">
        <v>33</v>
      </c>
      <c r="EN108" s="287">
        <v>3</v>
      </c>
      <c r="EO108" s="287">
        <v>48</v>
      </c>
      <c r="EP108" s="287">
        <v>11</v>
      </c>
      <c r="EQ108" s="287">
        <v>36</v>
      </c>
      <c r="ER108" s="287">
        <v>0</v>
      </c>
      <c r="ES108" s="287">
        <v>9</v>
      </c>
      <c r="ET108" s="287">
        <v>17</v>
      </c>
      <c r="EU108" s="287">
        <v>0</v>
      </c>
      <c r="EV108" s="287">
        <v>1974</v>
      </c>
      <c r="EW108" s="287">
        <v>0</v>
      </c>
      <c r="EX108" s="287">
        <v>0</v>
      </c>
      <c r="EY108" s="287">
        <v>0</v>
      </c>
      <c r="EZ108" s="287">
        <v>0</v>
      </c>
      <c r="FA108" s="287">
        <v>8</v>
      </c>
      <c r="FB108" s="287">
        <v>1</v>
      </c>
      <c r="FC108" s="287">
        <v>0</v>
      </c>
      <c r="FD108" s="287">
        <v>8</v>
      </c>
      <c r="FE108" s="287">
        <v>0</v>
      </c>
      <c r="FF108" s="287">
        <v>40</v>
      </c>
      <c r="FG108" s="287">
        <v>281</v>
      </c>
      <c r="FH108" s="287">
        <v>311</v>
      </c>
      <c r="FI108" s="287">
        <v>275</v>
      </c>
      <c r="FJ108" s="287">
        <v>2804</v>
      </c>
      <c r="FK108" s="291">
        <v>5</v>
      </c>
      <c r="FL108" s="290">
        <v>1.8204590469532798</v>
      </c>
      <c r="FM108" s="291">
        <v>2</v>
      </c>
      <c r="FN108" s="290">
        <v>0.72818361878131188</v>
      </c>
      <c r="FO108" s="297">
        <v>0</v>
      </c>
      <c r="FP108" s="293">
        <v>0</v>
      </c>
      <c r="FQ108" s="283">
        <v>0</v>
      </c>
      <c r="FR108" s="294">
        <v>0</v>
      </c>
      <c r="FS108" s="283">
        <v>0</v>
      </c>
      <c r="FT108" s="294">
        <v>0</v>
      </c>
      <c r="FU108" s="291">
        <v>0</v>
      </c>
      <c r="FV108" s="290">
        <v>0</v>
      </c>
      <c r="FW108" s="295">
        <v>9</v>
      </c>
      <c r="FX108" s="295">
        <v>1</v>
      </c>
      <c r="FY108" s="295">
        <v>8</v>
      </c>
      <c r="FZ108" s="295">
        <v>0</v>
      </c>
      <c r="GA108" s="295">
        <v>0</v>
      </c>
      <c r="GB108" s="287">
        <v>3399</v>
      </c>
      <c r="GC108" s="287">
        <v>0</v>
      </c>
      <c r="GD108" s="287">
        <v>577</v>
      </c>
      <c r="GE108" s="287">
        <v>1</v>
      </c>
      <c r="GF108" s="287">
        <v>0</v>
      </c>
      <c r="GG108" s="290">
        <v>120</v>
      </c>
      <c r="GH108" s="290">
        <v>357.75</v>
      </c>
      <c r="GI108" s="290">
        <v>40</v>
      </c>
      <c r="GJ108" s="290">
        <v>3</v>
      </c>
      <c r="GK108" s="290">
        <v>1.4</v>
      </c>
      <c r="GL108" s="290">
        <v>1</v>
      </c>
      <c r="GM108" s="290">
        <v>4</v>
      </c>
      <c r="GN108" s="290">
        <v>5</v>
      </c>
      <c r="GO108" s="290">
        <v>4</v>
      </c>
      <c r="GP108" s="290">
        <v>5</v>
      </c>
      <c r="GQ108" s="290">
        <v>2</v>
      </c>
      <c r="GR108" s="290">
        <v>0</v>
      </c>
      <c r="GS108" s="290">
        <v>0</v>
      </c>
      <c r="GT108" s="290">
        <v>11</v>
      </c>
      <c r="GU108" s="290">
        <v>1</v>
      </c>
      <c r="GV108" s="290">
        <v>3</v>
      </c>
      <c r="GW108" s="290">
        <v>3</v>
      </c>
      <c r="GX108" s="290">
        <v>1</v>
      </c>
      <c r="GY108" s="290">
        <v>1</v>
      </c>
      <c r="GZ108" s="290">
        <v>1</v>
      </c>
      <c r="HA108" s="290">
        <v>0</v>
      </c>
      <c r="HB108" s="290">
        <v>1</v>
      </c>
      <c r="HC108" s="290">
        <v>0</v>
      </c>
      <c r="HD108" s="290">
        <v>0</v>
      </c>
      <c r="HE108" s="290">
        <v>1</v>
      </c>
      <c r="HF108" s="290">
        <v>0</v>
      </c>
      <c r="HG108" s="290">
        <v>1</v>
      </c>
      <c r="HH108" s="290">
        <v>5.38</v>
      </c>
      <c r="HI108" s="290">
        <v>1.07</v>
      </c>
      <c r="HJ108" s="134">
        <v>1.0922754281719678</v>
      </c>
      <c r="HK108" s="134">
        <v>4.7331935220785271</v>
      </c>
      <c r="HL108" s="134">
        <v>27.215862751951533</v>
      </c>
      <c r="HM108" s="146">
        <v>94.641999999999996</v>
      </c>
      <c r="HN108" s="146">
        <v>98.325999999999993</v>
      </c>
      <c r="HO108" s="368">
        <v>0.12668918918918901</v>
      </c>
      <c r="HP108" s="368">
        <v>6.3613231552162794E-2</v>
      </c>
      <c r="HQ108" s="368">
        <v>2.8169014084507</v>
      </c>
      <c r="HR108" s="368">
        <v>1.9607843137254899</v>
      </c>
      <c r="HS108" s="134">
        <v>94.835680751173697</v>
      </c>
      <c r="HT108" s="134">
        <v>96.862745098039198</v>
      </c>
      <c r="HU108" s="134">
        <v>4.4974662162162202</v>
      </c>
      <c r="HV108" s="134">
        <v>3.2442748091603102</v>
      </c>
      <c r="HW108" s="134">
        <v>3.0007978247065101</v>
      </c>
      <c r="HX108" s="134">
        <v>7.7791402192729402</v>
      </c>
      <c r="HY108" s="146">
        <v>102.79200000000002</v>
      </c>
      <c r="HZ108" s="146">
        <v>93.775000000000006</v>
      </c>
      <c r="IA108" s="386">
        <v>10</v>
      </c>
      <c r="IB108" s="386">
        <v>16</v>
      </c>
      <c r="IC108" s="369">
        <v>0.2085070892410342</v>
      </c>
      <c r="ID108" s="369">
        <v>0.16049754238138228</v>
      </c>
      <c r="IE108" s="369">
        <v>2.2471910112359552</v>
      </c>
      <c r="IF108" s="369">
        <v>2.5518341307814993</v>
      </c>
      <c r="IG108" s="146">
        <v>78.426966292134836</v>
      </c>
      <c r="IH108" s="146">
        <v>79.585326953748009</v>
      </c>
      <c r="II108" s="146">
        <v>9.2785654712260222</v>
      </c>
      <c r="IJ108" s="146">
        <v>6.2894974420704184</v>
      </c>
      <c r="IK108" s="146">
        <v>4.1552013286223684</v>
      </c>
      <c r="IL108" s="146">
        <v>11.407241777264858</v>
      </c>
      <c r="IM108" s="148">
        <v>118.95600000000002</v>
      </c>
      <c r="IN108" s="137">
        <v>99.047999999999988</v>
      </c>
      <c r="IO108" s="369">
        <v>0.36010082823190498</v>
      </c>
      <c r="IP108" s="369">
        <v>8.2236842105263094E-2</v>
      </c>
      <c r="IQ108" s="369">
        <v>2.5575447570332499</v>
      </c>
      <c r="IR108" s="369">
        <v>0.952380952380952</v>
      </c>
      <c r="IS108" s="146">
        <v>93.350383631713598</v>
      </c>
      <c r="IT108" s="146">
        <v>97.142857142857096</v>
      </c>
      <c r="IU108" s="146">
        <v>14.0799423838675</v>
      </c>
      <c r="IV108" s="146">
        <v>8.6348684210526301</v>
      </c>
      <c r="IW108" s="146">
        <v>6.2023022537583898</v>
      </c>
      <c r="IX108" s="146">
        <v>8.9478886387348293</v>
      </c>
      <c r="IY108" s="341">
        <v>22</v>
      </c>
      <c r="IZ108" s="369">
        <v>0.302156297211921</v>
      </c>
      <c r="JA108" s="369">
        <v>4.0515653775322296</v>
      </c>
      <c r="JB108" s="369">
        <v>98.895027624309407</v>
      </c>
      <c r="JC108" s="369">
        <v>7.45776679027606</v>
      </c>
      <c r="JD108" s="146">
        <v>10.440709751875399</v>
      </c>
    </row>
    <row r="109" spans="1:264" ht="18" customHeight="1">
      <c r="A109" s="280"/>
      <c r="B109" s="281" t="s">
        <v>87</v>
      </c>
      <c r="C109" s="281" t="s">
        <v>87</v>
      </c>
      <c r="D109" s="282" t="s">
        <v>1846</v>
      </c>
      <c r="E109" s="283" t="s">
        <v>1346</v>
      </c>
      <c r="F109" s="282" t="s">
        <v>100</v>
      </c>
      <c r="G109" s="283" t="s">
        <v>12</v>
      </c>
      <c r="H109" s="284" t="s">
        <v>87</v>
      </c>
      <c r="I109" s="284" t="s">
        <v>87</v>
      </c>
      <c r="J109" s="284" t="s">
        <v>87</v>
      </c>
      <c r="K109" s="284" t="s">
        <v>87</v>
      </c>
      <c r="L109" s="284" t="s">
        <v>87</v>
      </c>
      <c r="M109" s="285">
        <v>860669</v>
      </c>
      <c r="N109" s="284" t="s">
        <v>87</v>
      </c>
      <c r="O109" s="284" t="s">
        <v>87</v>
      </c>
      <c r="P109" s="284" t="s">
        <v>87</v>
      </c>
      <c r="Q109" s="284" t="s">
        <v>87</v>
      </c>
      <c r="R109" s="286">
        <v>100.30029352636328</v>
      </c>
      <c r="S109" s="286">
        <v>104.27378656250887</v>
      </c>
      <c r="T109" s="287">
        <v>16.125385840146919</v>
      </c>
      <c r="U109" s="292">
        <v>168.24836248352676</v>
      </c>
      <c r="V109" s="286">
        <v>19.990709197894084</v>
      </c>
      <c r="W109" s="286">
        <v>9.7243728708578505</v>
      </c>
      <c r="X109" s="286">
        <v>29.715082068751936</v>
      </c>
      <c r="Y109" s="284" t="s">
        <v>87</v>
      </c>
      <c r="Z109" s="284" t="s">
        <v>87</v>
      </c>
      <c r="AA109" s="284" t="s">
        <v>87</v>
      </c>
      <c r="AB109" s="284" t="s">
        <v>87</v>
      </c>
      <c r="AC109" s="284" t="s">
        <v>87</v>
      </c>
      <c r="AD109" s="284" t="s">
        <v>87</v>
      </c>
      <c r="AE109" s="284" t="s">
        <v>87</v>
      </c>
      <c r="AF109" s="284" t="s">
        <v>87</v>
      </c>
      <c r="AG109" s="284" t="s">
        <v>87</v>
      </c>
      <c r="AH109" s="284" t="s">
        <v>87</v>
      </c>
      <c r="AI109" s="284" t="s">
        <v>87</v>
      </c>
      <c r="AJ109" s="284" t="s">
        <v>87</v>
      </c>
      <c r="AK109" s="284" t="s">
        <v>87</v>
      </c>
      <c r="AL109" s="284" t="s">
        <v>87</v>
      </c>
      <c r="AM109" s="284" t="s">
        <v>87</v>
      </c>
      <c r="AN109" s="284" t="s">
        <v>87</v>
      </c>
      <c r="AO109" s="284" t="s">
        <v>87</v>
      </c>
      <c r="AP109" s="284" t="s">
        <v>87</v>
      </c>
      <c r="AQ109" s="284" t="s">
        <v>87</v>
      </c>
      <c r="AR109" s="284" t="s">
        <v>87</v>
      </c>
      <c r="AS109" s="284" t="s">
        <v>87</v>
      </c>
      <c r="AT109" s="284" t="s">
        <v>87</v>
      </c>
      <c r="AU109" s="284" t="s">
        <v>87</v>
      </c>
      <c r="AV109" s="284" t="s">
        <v>87</v>
      </c>
      <c r="AW109" s="288" t="s">
        <v>87</v>
      </c>
      <c r="AX109" s="288" t="s">
        <v>87</v>
      </c>
      <c r="AY109" s="288" t="s">
        <v>87</v>
      </c>
      <c r="AZ109" s="288" t="s">
        <v>87</v>
      </c>
      <c r="BA109" s="288" t="s">
        <v>87</v>
      </c>
      <c r="BB109" s="287">
        <v>98</v>
      </c>
      <c r="BC109" s="287">
        <v>163</v>
      </c>
      <c r="BD109" s="289" t="s">
        <v>88</v>
      </c>
      <c r="BE109" s="289" t="s">
        <v>88</v>
      </c>
      <c r="BF109" s="289" t="s">
        <v>88</v>
      </c>
      <c r="BG109" s="287">
        <v>1440</v>
      </c>
      <c r="BH109" s="286">
        <v>167.31170752054507</v>
      </c>
      <c r="BI109" s="287">
        <v>5439</v>
      </c>
      <c r="BJ109" s="286">
        <v>631.95026194739216</v>
      </c>
      <c r="BK109" s="287">
        <v>501</v>
      </c>
      <c r="BL109" s="286">
        <v>58.210531574856304</v>
      </c>
      <c r="BM109" s="287">
        <v>291</v>
      </c>
      <c r="BN109" s="290">
        <v>33.810907561443479</v>
      </c>
      <c r="BO109" s="291">
        <v>2493</v>
      </c>
      <c r="BP109" s="290">
        <v>289.65839364494366</v>
      </c>
      <c r="BQ109" s="287">
        <v>226</v>
      </c>
      <c r="BR109" s="290">
        <v>26.258642985863322</v>
      </c>
      <c r="BS109" s="287">
        <v>185</v>
      </c>
      <c r="BT109" s="290">
        <v>21.494906868958914</v>
      </c>
      <c r="BU109" s="287">
        <v>0</v>
      </c>
      <c r="BV109" s="290">
        <v>0</v>
      </c>
      <c r="BW109" s="287">
        <v>318</v>
      </c>
      <c r="BX109" s="290">
        <v>36.948002077453701</v>
      </c>
      <c r="BY109" s="292">
        <v>80</v>
      </c>
      <c r="BZ109" s="293">
        <v>9.2950948622525029</v>
      </c>
      <c r="CA109" s="287">
        <v>10650</v>
      </c>
      <c r="CB109" s="290">
        <v>1237.4095035373646</v>
      </c>
      <c r="CC109" s="292">
        <v>1200</v>
      </c>
      <c r="CD109" s="293">
        <v>139.42642293378756</v>
      </c>
      <c r="CE109" s="287">
        <v>637</v>
      </c>
      <c r="CF109" s="290">
        <v>74.012192840685557</v>
      </c>
      <c r="CG109" s="287">
        <v>5470</v>
      </c>
      <c r="CH109" s="290">
        <v>635.55211120651495</v>
      </c>
      <c r="CI109" s="287">
        <v>22872</v>
      </c>
      <c r="CJ109" s="290">
        <v>2657.4676211179908</v>
      </c>
      <c r="CK109" s="287">
        <v>4526</v>
      </c>
      <c r="CL109" s="290">
        <v>525.86999183193541</v>
      </c>
      <c r="CM109" s="287">
        <v>14298</v>
      </c>
      <c r="CN109" s="294">
        <v>1661.2658292560786</v>
      </c>
      <c r="CO109" s="287">
        <v>2010</v>
      </c>
      <c r="CP109" s="290">
        <v>233.53925841409418</v>
      </c>
      <c r="CQ109" s="292">
        <v>15</v>
      </c>
      <c r="CR109" s="293">
        <v>1.7428302866723444</v>
      </c>
      <c r="CS109" s="287">
        <v>219</v>
      </c>
      <c r="CT109" s="290">
        <v>25.445322185416231</v>
      </c>
      <c r="CU109" s="287">
        <v>892</v>
      </c>
      <c r="CV109" s="290">
        <v>103.64030771411541</v>
      </c>
      <c r="CW109" s="287">
        <v>10348</v>
      </c>
      <c r="CX109" s="290">
        <v>1202.3205204323615</v>
      </c>
      <c r="CY109" s="287">
        <v>9642</v>
      </c>
      <c r="CZ109" s="290">
        <v>1120.2913082729831</v>
      </c>
      <c r="DA109" s="287">
        <v>130</v>
      </c>
      <c r="DB109" s="290">
        <v>15.104529151160317</v>
      </c>
      <c r="DC109" s="287">
        <v>60</v>
      </c>
      <c r="DD109" s="287">
        <v>61033</v>
      </c>
      <c r="DE109" s="287">
        <v>17864</v>
      </c>
      <c r="DF109" s="287">
        <v>145819</v>
      </c>
      <c r="DG109" s="287">
        <v>13340</v>
      </c>
      <c r="DH109" s="287">
        <v>10175</v>
      </c>
      <c r="DI109" s="287">
        <v>1441</v>
      </c>
      <c r="DJ109" s="287">
        <v>2793</v>
      </c>
      <c r="DK109" s="287">
        <v>9702</v>
      </c>
      <c r="DL109" s="287">
        <v>8300</v>
      </c>
      <c r="DM109" s="287">
        <v>797</v>
      </c>
      <c r="DN109" s="287">
        <v>23821</v>
      </c>
      <c r="DO109" s="287">
        <v>874</v>
      </c>
      <c r="DP109" s="287">
        <v>2006</v>
      </c>
      <c r="DQ109" s="287">
        <v>386</v>
      </c>
      <c r="DR109" s="287">
        <v>4</v>
      </c>
      <c r="DS109" s="287">
        <v>612</v>
      </c>
      <c r="DT109" s="287">
        <v>58689</v>
      </c>
      <c r="DU109" s="287">
        <v>486626</v>
      </c>
      <c r="DV109" s="287">
        <v>97849</v>
      </c>
      <c r="DW109" s="287">
        <v>50345</v>
      </c>
      <c r="DX109" s="287">
        <v>9769</v>
      </c>
      <c r="DY109" s="287">
        <v>9123</v>
      </c>
      <c r="DZ109" s="287">
        <v>117494</v>
      </c>
      <c r="EA109" s="287">
        <v>173383</v>
      </c>
      <c r="EB109" s="290">
        <v>36.604098604872398</v>
      </c>
      <c r="EC109" s="287">
        <v>8874</v>
      </c>
      <c r="ED109" s="287">
        <v>57796</v>
      </c>
      <c r="EE109" s="287">
        <v>21097.002705139799</v>
      </c>
      <c r="EF109" s="290">
        <v>36.502530806872102</v>
      </c>
      <c r="EG109" s="287">
        <v>2896</v>
      </c>
      <c r="EH109" s="287">
        <v>2712</v>
      </c>
      <c r="EI109" s="287">
        <v>1656</v>
      </c>
      <c r="EJ109" s="287">
        <v>5187</v>
      </c>
      <c r="EK109" s="287">
        <v>10766</v>
      </c>
      <c r="EL109" s="287">
        <v>113</v>
      </c>
      <c r="EM109" s="287">
        <v>514</v>
      </c>
      <c r="EN109" s="287">
        <v>195</v>
      </c>
      <c r="EO109" s="287">
        <v>571</v>
      </c>
      <c r="EP109" s="287">
        <v>1149</v>
      </c>
      <c r="EQ109" s="287">
        <v>978</v>
      </c>
      <c r="ER109" s="287">
        <v>3</v>
      </c>
      <c r="ES109" s="287">
        <v>63</v>
      </c>
      <c r="ET109" s="287">
        <v>286</v>
      </c>
      <c r="EU109" s="287">
        <v>7</v>
      </c>
      <c r="EV109" s="287">
        <v>54162</v>
      </c>
      <c r="EW109" s="287">
        <v>494</v>
      </c>
      <c r="EX109" s="287">
        <v>1394</v>
      </c>
      <c r="EY109" s="287">
        <v>15216</v>
      </c>
      <c r="EZ109" s="287">
        <v>452</v>
      </c>
      <c r="FA109" s="287">
        <v>242</v>
      </c>
      <c r="FB109" s="287">
        <v>38</v>
      </c>
      <c r="FC109" s="287">
        <v>63</v>
      </c>
      <c r="FD109" s="287">
        <v>250</v>
      </c>
      <c r="FE109" s="287">
        <v>107</v>
      </c>
      <c r="FF109" s="287">
        <v>633</v>
      </c>
      <c r="FG109" s="287">
        <v>9605</v>
      </c>
      <c r="FH109" s="287">
        <v>11542</v>
      </c>
      <c r="FI109" s="287">
        <v>6531</v>
      </c>
      <c r="FJ109" s="287">
        <v>42301</v>
      </c>
      <c r="FK109" s="291">
        <v>279</v>
      </c>
      <c r="FL109" s="290">
        <v>32.4166433321056</v>
      </c>
      <c r="FM109" s="291">
        <v>83</v>
      </c>
      <c r="FN109" s="290">
        <v>9.6436609195869725</v>
      </c>
      <c r="FO109" s="297">
        <v>73</v>
      </c>
      <c r="FP109" s="293">
        <v>8.4817740618054085</v>
      </c>
      <c r="FQ109" s="283">
        <v>29</v>
      </c>
      <c r="FR109" s="294">
        <v>3.3694718875665326</v>
      </c>
      <c r="FS109" s="283">
        <v>7</v>
      </c>
      <c r="FT109" s="294">
        <v>0.81332080044709398</v>
      </c>
      <c r="FU109" s="297">
        <v>72</v>
      </c>
      <c r="FV109" s="293">
        <v>8.3655853760272532</v>
      </c>
      <c r="FW109" s="295">
        <v>3</v>
      </c>
      <c r="FX109" s="295">
        <v>0</v>
      </c>
      <c r="FY109" s="295">
        <v>3</v>
      </c>
      <c r="FZ109" s="295">
        <v>0</v>
      </c>
      <c r="GA109" s="295">
        <v>0</v>
      </c>
      <c r="GB109" s="287">
        <v>128742</v>
      </c>
      <c r="GC109" s="287">
        <v>31860</v>
      </c>
      <c r="GD109" s="287">
        <v>48253</v>
      </c>
      <c r="GE109" s="287">
        <v>148</v>
      </c>
      <c r="GF109" s="287">
        <v>651</v>
      </c>
      <c r="GG109" s="290">
        <v>5054.51</v>
      </c>
      <c r="GH109" s="290">
        <v>8246.33</v>
      </c>
      <c r="GI109" s="290">
        <v>536.16999999999996</v>
      </c>
      <c r="GJ109" s="290">
        <v>131.85</v>
      </c>
      <c r="GK109" s="290">
        <v>40.1</v>
      </c>
      <c r="GL109" s="290">
        <v>93.95</v>
      </c>
      <c r="GM109" s="290">
        <v>124.71</v>
      </c>
      <c r="GN109" s="290">
        <v>98.91</v>
      </c>
      <c r="GO109" s="290">
        <v>38</v>
      </c>
      <c r="GP109" s="290">
        <v>222.56</v>
      </c>
      <c r="GQ109" s="290">
        <v>42</v>
      </c>
      <c r="GR109" s="290">
        <v>59.21</v>
      </c>
      <c r="GS109" s="290">
        <v>11.4</v>
      </c>
      <c r="GT109" s="290">
        <v>476.21</v>
      </c>
      <c r="GU109" s="290">
        <v>25</v>
      </c>
      <c r="GV109" s="290">
        <v>27</v>
      </c>
      <c r="GW109" s="290">
        <v>16</v>
      </c>
      <c r="GX109" s="290">
        <v>18</v>
      </c>
      <c r="GY109" s="290">
        <v>23</v>
      </c>
      <c r="GZ109" s="290">
        <v>27</v>
      </c>
      <c r="HA109" s="290">
        <v>8</v>
      </c>
      <c r="HB109" s="290">
        <v>9</v>
      </c>
      <c r="HC109" s="290">
        <v>4</v>
      </c>
      <c r="HD109" s="290">
        <v>34</v>
      </c>
      <c r="HE109" s="290">
        <v>31</v>
      </c>
      <c r="HF109" s="290">
        <v>37</v>
      </c>
      <c r="HG109" s="290">
        <v>21</v>
      </c>
      <c r="HH109" s="290">
        <v>125</v>
      </c>
      <c r="HI109" s="290">
        <v>42.93</v>
      </c>
      <c r="HJ109" s="134">
        <v>0.46475474311262516</v>
      </c>
      <c r="HK109" s="134">
        <v>20.100642639621039</v>
      </c>
      <c r="HL109" s="134">
        <v>45.496003690152662</v>
      </c>
      <c r="HM109" s="146">
        <v>92.568316123309401</v>
      </c>
      <c r="HN109" s="146">
        <v>109.40918887198799</v>
      </c>
      <c r="HO109" s="368">
        <v>5.6004106967844303E-2</v>
      </c>
      <c r="HP109" s="369">
        <v>3.5181330440646197E-2</v>
      </c>
      <c r="HQ109" s="368">
        <v>2.1582733812949599</v>
      </c>
      <c r="HR109" s="369">
        <v>1.70697012802276</v>
      </c>
      <c r="HS109" s="134">
        <v>70.683453237410106</v>
      </c>
      <c r="HT109" s="134">
        <v>66.429587482219105</v>
      </c>
      <c r="HU109" s="134">
        <v>2.5948569561767898</v>
      </c>
      <c r="HV109" s="134">
        <v>2.0610396083145202</v>
      </c>
      <c r="HW109" s="134">
        <v>6.9252873563218396</v>
      </c>
      <c r="HX109" s="134">
        <v>11.068407680185301</v>
      </c>
      <c r="HY109" s="146">
        <v>103.3101523298028</v>
      </c>
      <c r="HZ109" s="146">
        <v>99.903576923867902</v>
      </c>
      <c r="IA109" s="386">
        <v>51</v>
      </c>
      <c r="IB109" s="386">
        <v>55</v>
      </c>
      <c r="IC109" s="369">
        <v>0.14927557441826431</v>
      </c>
      <c r="ID109" s="369">
        <v>9.5722092658985694E-2</v>
      </c>
      <c r="IE109" s="369">
        <v>2.3809523809523809</v>
      </c>
      <c r="IF109" s="369">
        <v>2.0920502092050208</v>
      </c>
      <c r="IG109" s="146">
        <v>44.164332399626517</v>
      </c>
      <c r="IH109" s="146">
        <v>44.579688094332447</v>
      </c>
      <c r="II109" s="146">
        <v>6.2695741255671011</v>
      </c>
      <c r="IJ109" s="146">
        <v>4.575516029099516</v>
      </c>
      <c r="IK109" s="146">
        <v>10.051945181255526</v>
      </c>
      <c r="IL109" s="146">
        <v>16.689179772510425</v>
      </c>
      <c r="IM109" s="148">
        <v>87.918717148169108</v>
      </c>
      <c r="IN109" s="137">
        <v>93.286033780940059</v>
      </c>
      <c r="IO109" s="369">
        <v>0.18496010146382699</v>
      </c>
      <c r="IP109" s="369">
        <v>9.5297437965033205E-2</v>
      </c>
      <c r="IQ109" s="369">
        <v>3.1333930170098498</v>
      </c>
      <c r="IR109" s="369">
        <v>2.05859065716548</v>
      </c>
      <c r="IS109" s="146">
        <v>63.294538943598901</v>
      </c>
      <c r="IT109" s="146">
        <v>64.370546318289797</v>
      </c>
      <c r="IU109" s="146">
        <v>5.9028695238598496</v>
      </c>
      <c r="IV109" s="146">
        <v>4.6292563134552704</v>
      </c>
      <c r="IW109" s="146">
        <v>17.881863179595499</v>
      </c>
      <c r="IX109" s="146">
        <v>22.5324096981692</v>
      </c>
      <c r="IY109" s="341">
        <v>59</v>
      </c>
      <c r="IZ109" s="369">
        <v>0.22286858308465199</v>
      </c>
      <c r="JA109" s="369">
        <v>2.8949950932286601</v>
      </c>
      <c r="JB109" s="369">
        <v>54.023552502453398</v>
      </c>
      <c r="JC109" s="369">
        <v>7.6984097004495098</v>
      </c>
      <c r="JD109" s="146">
        <v>12.098650285702</v>
      </c>
    </row>
    <row r="110" spans="1:264" ht="18" customHeight="1">
      <c r="A110" s="280"/>
      <c r="B110" s="281" t="s">
        <v>87</v>
      </c>
      <c r="C110" s="281" t="s">
        <v>87</v>
      </c>
      <c r="D110" s="282" t="s">
        <v>1847</v>
      </c>
      <c r="E110" s="283" t="s">
        <v>1347</v>
      </c>
      <c r="F110" s="282" t="s">
        <v>100</v>
      </c>
      <c r="G110" s="283" t="s">
        <v>12</v>
      </c>
      <c r="H110" s="284" t="s">
        <v>87</v>
      </c>
      <c r="I110" s="284" t="s">
        <v>87</v>
      </c>
      <c r="J110" s="284" t="s">
        <v>87</v>
      </c>
      <c r="K110" s="284" t="s">
        <v>87</v>
      </c>
      <c r="L110" s="284" t="s">
        <v>87</v>
      </c>
      <c r="M110" s="285">
        <v>1103937</v>
      </c>
      <c r="N110" s="284" t="s">
        <v>87</v>
      </c>
      <c r="O110" s="284" t="s">
        <v>87</v>
      </c>
      <c r="P110" s="284" t="s">
        <v>87</v>
      </c>
      <c r="Q110" s="284" t="s">
        <v>87</v>
      </c>
      <c r="R110" s="286">
        <v>105.47014350895827</v>
      </c>
      <c r="S110" s="286">
        <v>106.76876511147424</v>
      </c>
      <c r="T110" s="287">
        <v>428.34790716530188</v>
      </c>
      <c r="U110" s="287">
        <v>364.78341217826073</v>
      </c>
      <c r="V110" s="286">
        <v>17.691029900332225</v>
      </c>
      <c r="W110" s="286">
        <v>8.6794019933554818</v>
      </c>
      <c r="X110" s="286">
        <v>26.370431893687709</v>
      </c>
      <c r="Y110" s="284" t="s">
        <v>87</v>
      </c>
      <c r="Z110" s="284" t="s">
        <v>87</v>
      </c>
      <c r="AA110" s="284" t="s">
        <v>87</v>
      </c>
      <c r="AB110" s="284" t="s">
        <v>87</v>
      </c>
      <c r="AC110" s="284" t="s">
        <v>87</v>
      </c>
      <c r="AD110" s="284" t="s">
        <v>87</v>
      </c>
      <c r="AE110" s="284" t="s">
        <v>87</v>
      </c>
      <c r="AF110" s="284" t="s">
        <v>87</v>
      </c>
      <c r="AG110" s="284" t="s">
        <v>87</v>
      </c>
      <c r="AH110" s="284" t="s">
        <v>87</v>
      </c>
      <c r="AI110" s="284" t="s">
        <v>87</v>
      </c>
      <c r="AJ110" s="284" t="s">
        <v>87</v>
      </c>
      <c r="AK110" s="284" t="s">
        <v>87</v>
      </c>
      <c r="AL110" s="284" t="s">
        <v>87</v>
      </c>
      <c r="AM110" s="284" t="s">
        <v>87</v>
      </c>
      <c r="AN110" s="284" t="s">
        <v>87</v>
      </c>
      <c r="AO110" s="284" t="s">
        <v>87</v>
      </c>
      <c r="AP110" s="284" t="s">
        <v>87</v>
      </c>
      <c r="AQ110" s="284" t="s">
        <v>87</v>
      </c>
      <c r="AR110" s="284" t="s">
        <v>87</v>
      </c>
      <c r="AS110" s="284" t="s">
        <v>87</v>
      </c>
      <c r="AT110" s="284" t="s">
        <v>87</v>
      </c>
      <c r="AU110" s="284" t="s">
        <v>87</v>
      </c>
      <c r="AV110" s="284" t="s">
        <v>87</v>
      </c>
      <c r="AW110" s="288" t="s">
        <v>87</v>
      </c>
      <c r="AX110" s="288" t="s">
        <v>87</v>
      </c>
      <c r="AY110" s="288" t="s">
        <v>87</v>
      </c>
      <c r="AZ110" s="288" t="s">
        <v>87</v>
      </c>
      <c r="BA110" s="288" t="s">
        <v>87</v>
      </c>
      <c r="BB110" s="287">
        <v>144</v>
      </c>
      <c r="BC110" s="287">
        <v>229</v>
      </c>
      <c r="BD110" s="289" t="s">
        <v>88</v>
      </c>
      <c r="BE110" s="289" t="s">
        <v>88</v>
      </c>
      <c r="BF110" s="289" t="s">
        <v>88</v>
      </c>
      <c r="BG110" s="287">
        <v>344</v>
      </c>
      <c r="BH110" s="286">
        <v>31.161198510422242</v>
      </c>
      <c r="BI110" s="287">
        <v>1740</v>
      </c>
      <c r="BJ110" s="286">
        <v>157.61769013992645</v>
      </c>
      <c r="BK110" s="287">
        <v>61</v>
      </c>
      <c r="BL110" s="286">
        <v>5.5256776428365022</v>
      </c>
      <c r="BM110" s="287">
        <v>31</v>
      </c>
      <c r="BN110" s="290">
        <v>2.8081312611136324</v>
      </c>
      <c r="BO110" s="291">
        <v>489</v>
      </c>
      <c r="BP110" s="290">
        <v>44.296006022082786</v>
      </c>
      <c r="BQ110" s="287">
        <v>0</v>
      </c>
      <c r="BR110" s="290">
        <v>0</v>
      </c>
      <c r="BS110" s="287">
        <v>39</v>
      </c>
      <c r="BT110" s="290">
        <v>3.5328102962397314</v>
      </c>
      <c r="BU110" s="287">
        <v>0</v>
      </c>
      <c r="BV110" s="290">
        <v>0</v>
      </c>
      <c r="BW110" s="287">
        <v>68</v>
      </c>
      <c r="BX110" s="290">
        <v>6.159771798571839</v>
      </c>
      <c r="BY110" s="287">
        <v>0</v>
      </c>
      <c r="BZ110" s="290">
        <v>0</v>
      </c>
      <c r="CA110" s="287">
        <v>2573</v>
      </c>
      <c r="CB110" s="290">
        <v>233.0748946724315</v>
      </c>
      <c r="CC110" s="287">
        <v>659</v>
      </c>
      <c r="CD110" s="290">
        <v>59.695435518512376</v>
      </c>
      <c r="CE110" s="287">
        <v>151</v>
      </c>
      <c r="CF110" s="290">
        <v>13.678316788005114</v>
      </c>
      <c r="CG110" s="287">
        <v>2411</v>
      </c>
      <c r="CH110" s="290">
        <v>218.40014421112801</v>
      </c>
      <c r="CI110" s="287">
        <v>3984</v>
      </c>
      <c r="CJ110" s="290">
        <v>360.89015949279712</v>
      </c>
      <c r="CK110" s="287">
        <v>1071</v>
      </c>
      <c r="CL110" s="290">
        <v>97.01640582750646</v>
      </c>
      <c r="CM110" s="287">
        <v>2705</v>
      </c>
      <c r="CN110" s="294">
        <v>245.0320987520121</v>
      </c>
      <c r="CO110" s="287">
        <v>561</v>
      </c>
      <c r="CP110" s="290">
        <v>50.818117338217668</v>
      </c>
      <c r="CQ110" s="287">
        <v>3</v>
      </c>
      <c r="CR110" s="290">
        <v>0.27175463817228701</v>
      </c>
      <c r="CS110" s="287">
        <v>25</v>
      </c>
      <c r="CT110" s="290">
        <v>2.2646219847690583</v>
      </c>
      <c r="CU110" s="287">
        <v>150</v>
      </c>
      <c r="CV110" s="290">
        <v>13.587731908614352</v>
      </c>
      <c r="CW110" s="287">
        <v>1559</v>
      </c>
      <c r="CX110" s="290">
        <v>141.22182697019846</v>
      </c>
      <c r="CY110" s="287">
        <v>1537</v>
      </c>
      <c r="CZ110" s="290">
        <v>139.2289596236017</v>
      </c>
      <c r="DA110" s="287">
        <v>22</v>
      </c>
      <c r="DB110" s="290">
        <v>1.9928673465967712</v>
      </c>
      <c r="DC110" s="287">
        <v>16</v>
      </c>
      <c r="DD110" s="287">
        <v>17382</v>
      </c>
      <c r="DE110" s="287">
        <v>3389</v>
      </c>
      <c r="DF110" s="287">
        <v>43589</v>
      </c>
      <c r="DG110" s="287">
        <v>3483</v>
      </c>
      <c r="DH110" s="287">
        <v>575</v>
      </c>
      <c r="DI110" s="287">
        <v>125</v>
      </c>
      <c r="DJ110" s="287">
        <v>593</v>
      </c>
      <c r="DK110" s="287">
        <v>471</v>
      </c>
      <c r="DL110" s="287">
        <v>461</v>
      </c>
      <c r="DM110" s="287">
        <v>269</v>
      </c>
      <c r="DN110" s="287">
        <v>3914</v>
      </c>
      <c r="DO110" s="287">
        <v>229</v>
      </c>
      <c r="DP110" s="287">
        <v>252</v>
      </c>
      <c r="DQ110" s="287">
        <v>66</v>
      </c>
      <c r="DR110" s="287">
        <v>8</v>
      </c>
      <c r="DS110" s="287">
        <v>61</v>
      </c>
      <c r="DT110" s="287">
        <v>42851</v>
      </c>
      <c r="DU110" s="287">
        <v>78501</v>
      </c>
      <c r="DV110" s="287">
        <v>19825</v>
      </c>
      <c r="DW110" s="287">
        <v>15576</v>
      </c>
      <c r="DX110" s="287">
        <v>1637</v>
      </c>
      <c r="DY110" s="287">
        <v>1460</v>
      </c>
      <c r="DZ110" s="287">
        <v>21516</v>
      </c>
      <c r="EA110" s="287">
        <v>56338</v>
      </c>
      <c r="EB110" s="290">
        <v>26.252263126131599</v>
      </c>
      <c r="EC110" s="287">
        <v>974</v>
      </c>
      <c r="ED110" s="287">
        <v>19015</v>
      </c>
      <c r="EE110" s="287">
        <v>5003</v>
      </c>
      <c r="EF110" s="290">
        <v>26.310807257428348</v>
      </c>
      <c r="EG110" s="287">
        <v>721</v>
      </c>
      <c r="EH110" s="287">
        <v>634</v>
      </c>
      <c r="EI110" s="287">
        <v>440</v>
      </c>
      <c r="EJ110" s="287">
        <v>225</v>
      </c>
      <c r="EK110" s="287">
        <v>1706</v>
      </c>
      <c r="EL110" s="287">
        <v>27</v>
      </c>
      <c r="EM110" s="287">
        <v>72</v>
      </c>
      <c r="EN110" s="287">
        <v>46</v>
      </c>
      <c r="EO110" s="287">
        <v>104</v>
      </c>
      <c r="EP110" s="287">
        <v>160</v>
      </c>
      <c r="EQ110" s="287">
        <v>217</v>
      </c>
      <c r="ER110" s="287">
        <v>0</v>
      </c>
      <c r="ES110" s="287">
        <v>28</v>
      </c>
      <c r="ET110" s="287">
        <v>27</v>
      </c>
      <c r="EU110" s="287">
        <v>0</v>
      </c>
      <c r="EV110" s="287">
        <v>9576</v>
      </c>
      <c r="EW110" s="287">
        <v>117</v>
      </c>
      <c r="EX110" s="287">
        <v>69</v>
      </c>
      <c r="EY110" s="287">
        <v>2096</v>
      </c>
      <c r="EZ110" s="287">
        <v>42</v>
      </c>
      <c r="FA110" s="287">
        <v>109</v>
      </c>
      <c r="FB110" s="287">
        <v>8</v>
      </c>
      <c r="FC110" s="287">
        <v>16</v>
      </c>
      <c r="FD110" s="287">
        <v>39</v>
      </c>
      <c r="FE110" s="287">
        <v>10</v>
      </c>
      <c r="FF110" s="287">
        <v>102</v>
      </c>
      <c r="FG110" s="287">
        <v>1309</v>
      </c>
      <c r="FH110" s="287">
        <v>2270</v>
      </c>
      <c r="FI110" s="287">
        <v>1166</v>
      </c>
      <c r="FJ110" s="287">
        <v>12732</v>
      </c>
      <c r="FK110" s="291">
        <v>66</v>
      </c>
      <c r="FL110" s="290">
        <v>5.9786020397903137</v>
      </c>
      <c r="FM110" s="291">
        <v>19</v>
      </c>
      <c r="FN110" s="290">
        <v>1.7211127084244842</v>
      </c>
      <c r="FO110" s="291">
        <v>12</v>
      </c>
      <c r="FP110" s="290">
        <v>1.087018552689148</v>
      </c>
      <c r="FQ110" s="283">
        <v>3</v>
      </c>
      <c r="FR110" s="294">
        <v>0.27175463817228701</v>
      </c>
      <c r="FS110" s="283">
        <v>1</v>
      </c>
      <c r="FT110" s="294">
        <v>9.0584879390762332E-2</v>
      </c>
      <c r="FU110" s="291">
        <v>46</v>
      </c>
      <c r="FV110" s="290">
        <v>4.1669044519750678</v>
      </c>
      <c r="FW110" s="295">
        <v>2</v>
      </c>
      <c r="FX110" s="295">
        <v>0</v>
      </c>
      <c r="FY110" s="295">
        <v>2</v>
      </c>
      <c r="FZ110" s="295">
        <v>0</v>
      </c>
      <c r="GA110" s="295">
        <v>0</v>
      </c>
      <c r="GB110" s="287">
        <v>25452</v>
      </c>
      <c r="GC110" s="287">
        <v>5810</v>
      </c>
      <c r="GD110" s="287">
        <v>4493</v>
      </c>
      <c r="GE110" s="287">
        <v>0</v>
      </c>
      <c r="GF110" s="287">
        <v>46</v>
      </c>
      <c r="GG110" s="290">
        <v>1305.2</v>
      </c>
      <c r="GH110" s="290">
        <v>2230.5</v>
      </c>
      <c r="GI110" s="290">
        <v>158.69999999999999</v>
      </c>
      <c r="GJ110" s="290">
        <v>47.9</v>
      </c>
      <c r="GK110" s="290">
        <v>7.2</v>
      </c>
      <c r="GL110" s="290">
        <v>16.239999999999998</v>
      </c>
      <c r="GM110" s="290">
        <v>35.380000000000003</v>
      </c>
      <c r="GN110" s="290">
        <v>26.18</v>
      </c>
      <c r="GO110" s="290">
        <v>3</v>
      </c>
      <c r="GP110" s="290">
        <v>53.3</v>
      </c>
      <c r="GQ110" s="290">
        <v>13.4</v>
      </c>
      <c r="GR110" s="290">
        <v>4.4000000000000004</v>
      </c>
      <c r="GS110" s="290">
        <v>2</v>
      </c>
      <c r="GT110" s="290">
        <v>84.54</v>
      </c>
      <c r="GU110" s="290">
        <v>9</v>
      </c>
      <c r="GV110" s="290">
        <v>9</v>
      </c>
      <c r="GW110" s="290">
        <v>5</v>
      </c>
      <c r="GX110" s="290">
        <v>2</v>
      </c>
      <c r="GY110" s="290">
        <v>6</v>
      </c>
      <c r="GZ110" s="290">
        <v>8</v>
      </c>
      <c r="HA110" s="290">
        <v>4</v>
      </c>
      <c r="HB110" s="290">
        <v>2</v>
      </c>
      <c r="HC110" s="290">
        <v>3</v>
      </c>
      <c r="HD110" s="290">
        <v>5</v>
      </c>
      <c r="HE110" s="290">
        <v>3</v>
      </c>
      <c r="HF110" s="290">
        <v>4</v>
      </c>
      <c r="HG110" s="290">
        <v>3</v>
      </c>
      <c r="HH110" s="290">
        <v>25</v>
      </c>
      <c r="HI110" s="290">
        <v>6.61</v>
      </c>
      <c r="HJ110" s="134">
        <v>0.63409415573533634</v>
      </c>
      <c r="HK110" s="134">
        <v>13.134807511660538</v>
      </c>
      <c r="HL110" s="134">
        <v>38.097282725372921</v>
      </c>
      <c r="HM110" s="146">
        <v>103.203382812949</v>
      </c>
      <c r="HN110" s="146">
        <v>116.319979941917</v>
      </c>
      <c r="HO110" s="368">
        <v>8.2034454470877802E-2</v>
      </c>
      <c r="HP110" s="368">
        <v>5.84138395866097E-2</v>
      </c>
      <c r="HQ110" s="368">
        <v>2.3465703971119098</v>
      </c>
      <c r="HR110" s="368">
        <v>2.52918287937743</v>
      </c>
      <c r="HS110" s="134">
        <v>90.252707581227398</v>
      </c>
      <c r="HT110" s="134">
        <v>91.050583657587595</v>
      </c>
      <c r="HU110" s="134">
        <v>3.4959298289897101</v>
      </c>
      <c r="HV110" s="134">
        <v>2.3095933498090302</v>
      </c>
      <c r="HW110" s="134">
        <v>3.2521698456421202</v>
      </c>
      <c r="HX110" s="134">
        <v>4.8907949542102296</v>
      </c>
      <c r="HY110" s="146">
        <v>113.25524580088415</v>
      </c>
      <c r="HZ110" s="146">
        <v>111.23326472933201</v>
      </c>
      <c r="IA110" s="386">
        <v>114</v>
      </c>
      <c r="IB110" s="386">
        <v>88</v>
      </c>
      <c r="IC110" s="369">
        <v>0.46612421801529214</v>
      </c>
      <c r="ID110" s="369">
        <v>0.22716125867988332</v>
      </c>
      <c r="IE110" s="369">
        <v>4.9244060475161984</v>
      </c>
      <c r="IF110" s="369">
        <v>3.5355564483728403</v>
      </c>
      <c r="IG110" s="146">
        <v>65.2267818574514</v>
      </c>
      <c r="IH110" s="146">
        <v>66.171153073523499</v>
      </c>
      <c r="II110" s="146">
        <v>9.4655926728543971</v>
      </c>
      <c r="IJ110" s="146">
        <v>6.4250496915253361</v>
      </c>
      <c r="IK110" s="146">
        <v>4.9577291547563362</v>
      </c>
      <c r="IL110" s="146">
        <v>8.3912087309171213</v>
      </c>
      <c r="IM110" s="148">
        <v>95.955773661112502</v>
      </c>
      <c r="IN110" s="137">
        <v>98.314348242729011</v>
      </c>
      <c r="IO110" s="369">
        <v>0.23035230352303501</v>
      </c>
      <c r="IP110" s="369">
        <v>0.18386859524393201</v>
      </c>
      <c r="IQ110" s="369">
        <v>1.81236673773987</v>
      </c>
      <c r="IR110" s="369">
        <v>1.94552529182879</v>
      </c>
      <c r="IS110" s="146">
        <v>90.724946695095994</v>
      </c>
      <c r="IT110" s="146">
        <v>93.255512321660206</v>
      </c>
      <c r="IU110" s="146">
        <v>12.710027100271001</v>
      </c>
      <c r="IV110" s="146">
        <v>9.45084579553812</v>
      </c>
      <c r="IW110" s="146">
        <v>4.87354078411368</v>
      </c>
      <c r="IX110" s="146">
        <v>5.7844259383510304</v>
      </c>
      <c r="IY110" s="341">
        <v>100</v>
      </c>
      <c r="IZ110" s="369">
        <v>0.401751637137921</v>
      </c>
      <c r="JA110" s="369">
        <v>5.9880239520958103</v>
      </c>
      <c r="JB110" s="369">
        <v>94.491017964071901</v>
      </c>
      <c r="JC110" s="369">
        <v>6.7092523402032898</v>
      </c>
      <c r="JD110" s="146">
        <v>9.1168039064178803</v>
      </c>
    </row>
    <row r="111" spans="1:264" ht="18" customHeight="1">
      <c r="A111" s="280"/>
      <c r="B111" s="281" t="s">
        <v>87</v>
      </c>
      <c r="C111" s="281" t="s">
        <v>87</v>
      </c>
      <c r="D111" s="282" t="s">
        <v>1848</v>
      </c>
      <c r="E111" s="283" t="s">
        <v>1348</v>
      </c>
      <c r="F111" s="282" t="s">
        <v>100</v>
      </c>
      <c r="G111" s="283" t="s">
        <v>12</v>
      </c>
      <c r="H111" s="284" t="s">
        <v>87</v>
      </c>
      <c r="I111" s="284" t="s">
        <v>87</v>
      </c>
      <c r="J111" s="284" t="s">
        <v>87</v>
      </c>
      <c r="K111" s="284" t="s">
        <v>87</v>
      </c>
      <c r="L111" s="284" t="s">
        <v>87</v>
      </c>
      <c r="M111" s="285">
        <v>1405501</v>
      </c>
      <c r="N111" s="284" t="s">
        <v>87</v>
      </c>
      <c r="O111" s="284" t="s">
        <v>87</v>
      </c>
      <c r="P111" s="284" t="s">
        <v>87</v>
      </c>
      <c r="Q111" s="284" t="s">
        <v>87</v>
      </c>
      <c r="R111" s="286">
        <v>86.781940994312563</v>
      </c>
      <c r="S111" s="286">
        <v>96.116879649248474</v>
      </c>
      <c r="T111" s="298" t="s">
        <v>88</v>
      </c>
      <c r="U111" s="298" t="s">
        <v>88</v>
      </c>
      <c r="V111" s="286">
        <v>19.592656339644289</v>
      </c>
      <c r="W111" s="286">
        <v>12.172499521897112</v>
      </c>
      <c r="X111" s="286">
        <v>31.765155861541405</v>
      </c>
      <c r="Y111" s="284" t="s">
        <v>87</v>
      </c>
      <c r="Z111" s="284" t="s">
        <v>87</v>
      </c>
      <c r="AA111" s="284" t="s">
        <v>87</v>
      </c>
      <c r="AB111" s="284" t="s">
        <v>87</v>
      </c>
      <c r="AC111" s="284" t="s">
        <v>87</v>
      </c>
      <c r="AD111" s="284" t="s">
        <v>87</v>
      </c>
      <c r="AE111" s="284" t="s">
        <v>87</v>
      </c>
      <c r="AF111" s="284" t="s">
        <v>87</v>
      </c>
      <c r="AG111" s="284" t="s">
        <v>87</v>
      </c>
      <c r="AH111" s="284" t="s">
        <v>87</v>
      </c>
      <c r="AI111" s="284" t="s">
        <v>87</v>
      </c>
      <c r="AJ111" s="284" t="s">
        <v>87</v>
      </c>
      <c r="AK111" s="284" t="s">
        <v>87</v>
      </c>
      <c r="AL111" s="284" t="s">
        <v>87</v>
      </c>
      <c r="AM111" s="284" t="s">
        <v>87</v>
      </c>
      <c r="AN111" s="284" t="s">
        <v>87</v>
      </c>
      <c r="AO111" s="284" t="s">
        <v>87</v>
      </c>
      <c r="AP111" s="284" t="s">
        <v>87</v>
      </c>
      <c r="AQ111" s="284" t="s">
        <v>87</v>
      </c>
      <c r="AR111" s="284" t="s">
        <v>87</v>
      </c>
      <c r="AS111" s="284" t="s">
        <v>87</v>
      </c>
      <c r="AT111" s="284" t="s">
        <v>87</v>
      </c>
      <c r="AU111" s="284" t="s">
        <v>87</v>
      </c>
      <c r="AV111" s="284" t="s">
        <v>87</v>
      </c>
      <c r="AW111" s="288" t="s">
        <v>87</v>
      </c>
      <c r="AX111" s="288" t="s">
        <v>87</v>
      </c>
      <c r="AY111" s="288" t="s">
        <v>87</v>
      </c>
      <c r="AZ111" s="288" t="s">
        <v>87</v>
      </c>
      <c r="BA111" s="288" t="s">
        <v>87</v>
      </c>
      <c r="BB111" s="287">
        <v>159</v>
      </c>
      <c r="BC111" s="287">
        <v>282</v>
      </c>
      <c r="BD111" s="289" t="s">
        <v>88</v>
      </c>
      <c r="BE111" s="289" t="s">
        <v>88</v>
      </c>
      <c r="BF111" s="289" t="s">
        <v>88</v>
      </c>
      <c r="BG111" s="287">
        <v>285</v>
      </c>
      <c r="BH111" s="286">
        <v>20.277466896145931</v>
      </c>
      <c r="BI111" s="287">
        <v>1606</v>
      </c>
      <c r="BJ111" s="286">
        <v>114.26530468494865</v>
      </c>
      <c r="BK111" s="287">
        <v>33</v>
      </c>
      <c r="BL111" s="286">
        <v>2.347917219553739</v>
      </c>
      <c r="BM111" s="287">
        <v>71</v>
      </c>
      <c r="BN111" s="290">
        <v>5.0515794723731968</v>
      </c>
      <c r="BO111" s="291">
        <v>468</v>
      </c>
      <c r="BP111" s="290">
        <v>33.297735113671209</v>
      </c>
      <c r="BQ111" s="287">
        <v>0</v>
      </c>
      <c r="BR111" s="290">
        <v>0</v>
      </c>
      <c r="BS111" s="287">
        <v>28</v>
      </c>
      <c r="BT111" s="290">
        <v>1.9921721862880213</v>
      </c>
      <c r="BU111" s="287">
        <v>0</v>
      </c>
      <c r="BV111" s="290">
        <v>0</v>
      </c>
      <c r="BW111" s="287">
        <v>34</v>
      </c>
      <c r="BX111" s="290">
        <v>2.4190662262068829</v>
      </c>
      <c r="BY111" s="292">
        <v>0</v>
      </c>
      <c r="BZ111" s="293">
        <v>0</v>
      </c>
      <c r="CA111" s="287">
        <v>1061</v>
      </c>
      <c r="CB111" s="290">
        <v>75.489096058985368</v>
      </c>
      <c r="CC111" s="287">
        <v>505</v>
      </c>
      <c r="CD111" s="290">
        <v>35.930248359837528</v>
      </c>
      <c r="CE111" s="287">
        <v>318</v>
      </c>
      <c r="CF111" s="290">
        <v>22.625384115699671</v>
      </c>
      <c r="CG111" s="287">
        <v>1971</v>
      </c>
      <c r="CH111" s="290">
        <v>140.23469211334606</v>
      </c>
      <c r="CI111" s="287">
        <v>9923</v>
      </c>
      <c r="CJ111" s="290">
        <v>706.01159301914413</v>
      </c>
      <c r="CK111" s="287">
        <v>2436</v>
      </c>
      <c r="CL111" s="290">
        <v>173.31898020705785</v>
      </c>
      <c r="CM111" s="287">
        <v>4332</v>
      </c>
      <c r="CN111" s="294">
        <v>308.21749682141814</v>
      </c>
      <c r="CO111" s="287">
        <v>421</v>
      </c>
      <c r="CP111" s="290">
        <v>29.953731800973461</v>
      </c>
      <c r="CQ111" s="292">
        <v>5</v>
      </c>
      <c r="CR111" s="293">
        <v>0.35574503326571805</v>
      </c>
      <c r="CS111" s="287">
        <v>40</v>
      </c>
      <c r="CT111" s="290">
        <v>2.8459602661257444</v>
      </c>
      <c r="CU111" s="287">
        <v>132</v>
      </c>
      <c r="CV111" s="290">
        <v>9.391668878214956</v>
      </c>
      <c r="CW111" s="287">
        <v>1109</v>
      </c>
      <c r="CX111" s="290">
        <v>78.904248378336263</v>
      </c>
      <c r="CY111" s="287">
        <v>1066</v>
      </c>
      <c r="CZ111" s="290">
        <v>75.844841092251087</v>
      </c>
      <c r="DA111" s="287">
        <v>43</v>
      </c>
      <c r="DB111" s="290">
        <v>3.0594072860851749</v>
      </c>
      <c r="DC111" s="287">
        <v>18</v>
      </c>
      <c r="DD111" s="287">
        <v>7678</v>
      </c>
      <c r="DE111" s="287">
        <v>1669</v>
      </c>
      <c r="DF111" s="287">
        <v>28730</v>
      </c>
      <c r="DG111" s="287">
        <v>5489</v>
      </c>
      <c r="DH111" s="287">
        <v>784</v>
      </c>
      <c r="DI111" s="287">
        <v>141</v>
      </c>
      <c r="DJ111" s="287">
        <v>176</v>
      </c>
      <c r="DK111" s="287">
        <v>309</v>
      </c>
      <c r="DL111" s="287">
        <v>231</v>
      </c>
      <c r="DM111" s="287">
        <v>49</v>
      </c>
      <c r="DN111" s="287">
        <v>3700</v>
      </c>
      <c r="DO111" s="287">
        <v>273</v>
      </c>
      <c r="DP111" s="287">
        <v>147</v>
      </c>
      <c r="DQ111" s="287">
        <v>107</v>
      </c>
      <c r="DR111" s="287">
        <v>0</v>
      </c>
      <c r="DS111" s="287">
        <v>50</v>
      </c>
      <c r="DT111" s="287">
        <v>3757</v>
      </c>
      <c r="DU111" s="287">
        <v>67376</v>
      </c>
      <c r="DV111" s="287">
        <v>4649</v>
      </c>
      <c r="DW111" s="287">
        <v>5840</v>
      </c>
      <c r="DX111" s="287">
        <v>1462</v>
      </c>
      <c r="DY111" s="287">
        <v>1135</v>
      </c>
      <c r="DZ111" s="287">
        <v>16356</v>
      </c>
      <c r="EA111" s="287">
        <v>37256</v>
      </c>
      <c r="EB111" s="290">
        <v>22.211187459737999</v>
      </c>
      <c r="EC111" s="287">
        <v>557</v>
      </c>
      <c r="ED111" s="287">
        <v>12187</v>
      </c>
      <c r="EE111" s="287">
        <v>2698</v>
      </c>
      <c r="EF111" s="290">
        <v>22.138344137195372</v>
      </c>
      <c r="EG111" s="287">
        <v>282</v>
      </c>
      <c r="EH111" s="287">
        <v>327</v>
      </c>
      <c r="EI111" s="287">
        <v>173</v>
      </c>
      <c r="EJ111" s="287">
        <v>277</v>
      </c>
      <c r="EK111" s="287">
        <v>819</v>
      </c>
      <c r="EL111" s="287">
        <v>29</v>
      </c>
      <c r="EM111" s="287">
        <v>22</v>
      </c>
      <c r="EN111" s="287">
        <v>22</v>
      </c>
      <c r="EO111" s="287">
        <v>57</v>
      </c>
      <c r="EP111" s="287">
        <v>432</v>
      </c>
      <c r="EQ111" s="287">
        <v>109</v>
      </c>
      <c r="ER111" s="287">
        <v>86</v>
      </c>
      <c r="ES111" s="287">
        <v>4</v>
      </c>
      <c r="ET111" s="287">
        <v>60</v>
      </c>
      <c r="EU111" s="287">
        <v>0</v>
      </c>
      <c r="EV111" s="287">
        <v>7458</v>
      </c>
      <c r="EW111" s="287">
        <v>710</v>
      </c>
      <c r="EX111" s="287">
        <v>337</v>
      </c>
      <c r="EY111" s="287">
        <v>2281</v>
      </c>
      <c r="EZ111" s="287">
        <v>114</v>
      </c>
      <c r="FA111" s="287">
        <v>52</v>
      </c>
      <c r="FB111" s="287">
        <v>13</v>
      </c>
      <c r="FC111" s="287">
        <v>16</v>
      </c>
      <c r="FD111" s="287">
        <v>47</v>
      </c>
      <c r="FE111" s="287">
        <v>10</v>
      </c>
      <c r="FF111" s="287">
        <v>112</v>
      </c>
      <c r="FG111" s="287">
        <v>829</v>
      </c>
      <c r="FH111" s="287">
        <v>984</v>
      </c>
      <c r="FI111" s="287">
        <v>582</v>
      </c>
      <c r="FJ111" s="287">
        <v>7189</v>
      </c>
      <c r="FK111" s="291">
        <v>75</v>
      </c>
      <c r="FL111" s="290">
        <v>5.3361754989857708</v>
      </c>
      <c r="FM111" s="291">
        <v>26</v>
      </c>
      <c r="FN111" s="290">
        <v>1.8498741729817338</v>
      </c>
      <c r="FO111" s="291">
        <v>3</v>
      </c>
      <c r="FP111" s="290">
        <v>0.21344701995943086</v>
      </c>
      <c r="FQ111" s="283">
        <v>6</v>
      </c>
      <c r="FR111" s="294">
        <v>0.42689403991886171</v>
      </c>
      <c r="FS111" s="283">
        <v>1</v>
      </c>
      <c r="FT111" s="294">
        <v>7.1149006653143609E-2</v>
      </c>
      <c r="FU111" s="291">
        <v>18</v>
      </c>
      <c r="FV111" s="290">
        <v>1.280682119756585</v>
      </c>
      <c r="FW111" s="295">
        <v>3</v>
      </c>
      <c r="FX111" s="295">
        <v>0</v>
      </c>
      <c r="FY111" s="295">
        <v>3</v>
      </c>
      <c r="FZ111" s="295">
        <v>0</v>
      </c>
      <c r="GA111" s="295">
        <v>0</v>
      </c>
      <c r="GB111" s="287">
        <v>13476</v>
      </c>
      <c r="GC111" s="287">
        <v>8310</v>
      </c>
      <c r="GD111" s="287">
        <v>8628</v>
      </c>
      <c r="GE111" s="287">
        <v>95</v>
      </c>
      <c r="GF111" s="287">
        <v>724</v>
      </c>
      <c r="GG111" s="290">
        <v>578.4</v>
      </c>
      <c r="GH111" s="290">
        <v>1481.04</v>
      </c>
      <c r="GI111" s="290">
        <v>79.83</v>
      </c>
      <c r="GJ111" s="290">
        <v>19.71</v>
      </c>
      <c r="GK111" s="290">
        <v>3.19</v>
      </c>
      <c r="GL111" s="290">
        <v>7</v>
      </c>
      <c r="GM111" s="290">
        <v>10.199999999999999</v>
      </c>
      <c r="GN111" s="290">
        <v>7.2</v>
      </c>
      <c r="GO111" s="290">
        <v>3.68</v>
      </c>
      <c r="GP111" s="290">
        <v>16.64</v>
      </c>
      <c r="GQ111" s="290">
        <v>3.21</v>
      </c>
      <c r="GR111" s="290">
        <v>3</v>
      </c>
      <c r="GS111" s="290">
        <v>3</v>
      </c>
      <c r="GT111" s="290">
        <v>44.41</v>
      </c>
      <c r="GU111" s="290">
        <v>6</v>
      </c>
      <c r="GV111" s="290">
        <v>4</v>
      </c>
      <c r="GW111" s="290">
        <v>2</v>
      </c>
      <c r="GX111" s="290">
        <v>1</v>
      </c>
      <c r="GY111" s="290">
        <v>5</v>
      </c>
      <c r="GZ111" s="290">
        <v>8</v>
      </c>
      <c r="HA111" s="290">
        <v>2</v>
      </c>
      <c r="HB111" s="290">
        <v>0</v>
      </c>
      <c r="HC111" s="290">
        <v>1</v>
      </c>
      <c r="HD111" s="290">
        <v>3</v>
      </c>
      <c r="HE111" s="290">
        <v>4</v>
      </c>
      <c r="HF111" s="290">
        <v>3</v>
      </c>
      <c r="HG111" s="290">
        <v>2</v>
      </c>
      <c r="HH111" s="290">
        <v>20.77</v>
      </c>
      <c r="HI111" s="290">
        <v>10.64</v>
      </c>
      <c r="HJ111" s="134">
        <v>0.56919205322514888</v>
      </c>
      <c r="HK111" s="134">
        <v>14.656695370547583</v>
      </c>
      <c r="HL111" s="134">
        <v>50.87580869739687</v>
      </c>
      <c r="HM111" s="146">
        <v>82.264318607138307</v>
      </c>
      <c r="HN111" s="146">
        <v>100.254064002205</v>
      </c>
      <c r="HO111" s="368">
        <v>0.14849313219263599</v>
      </c>
      <c r="HP111" s="368">
        <v>2.88241945854859E-2</v>
      </c>
      <c r="HQ111" s="368">
        <v>9.5652173913043494</v>
      </c>
      <c r="HR111" s="368">
        <v>2.2569444444444402</v>
      </c>
      <c r="HS111" s="134">
        <v>55.869565217391298</v>
      </c>
      <c r="HT111" s="134">
        <v>56.25</v>
      </c>
      <c r="HU111" s="134">
        <v>1.5524282001957399</v>
      </c>
      <c r="HV111" s="134">
        <v>1.2771335447107599</v>
      </c>
      <c r="HW111" s="134">
        <v>4.6906123267844597</v>
      </c>
      <c r="HX111" s="134">
        <v>7.2135044215700104</v>
      </c>
      <c r="HY111" s="146">
        <v>90.413962325223153</v>
      </c>
      <c r="HZ111" s="146">
        <v>101.353148058842</v>
      </c>
      <c r="IA111" s="386">
        <v>87</v>
      </c>
      <c r="IB111" s="386">
        <v>91</v>
      </c>
      <c r="IC111" s="369">
        <v>0.23859803088061871</v>
      </c>
      <c r="ID111" s="369">
        <v>0.14138777539541966</v>
      </c>
      <c r="IE111" s="369">
        <v>2.6785714285714284</v>
      </c>
      <c r="IF111" s="369">
        <v>2.1917148362235066</v>
      </c>
      <c r="IG111" s="146">
        <v>46.028325123152705</v>
      </c>
      <c r="IH111" s="146">
        <v>48.506743737957606</v>
      </c>
      <c r="II111" s="146">
        <v>8.9076598195430989</v>
      </c>
      <c r="IJ111" s="146">
        <v>6.4510114663932141</v>
      </c>
      <c r="IK111" s="146">
        <v>6.3443102188212031</v>
      </c>
      <c r="IL111" s="146">
        <v>10.772582908634314</v>
      </c>
      <c r="IM111" s="148">
        <v>76.270948046247057</v>
      </c>
      <c r="IN111" s="137">
        <v>82.578077124200334</v>
      </c>
      <c r="IO111" s="369">
        <v>0.28452393049486802</v>
      </c>
      <c r="IP111" s="369">
        <v>9.8116169544741005E-2</v>
      </c>
      <c r="IQ111" s="369">
        <v>2.2134387351778702</v>
      </c>
      <c r="IR111" s="369">
        <v>1.17924528301887</v>
      </c>
      <c r="IS111" s="146">
        <v>86.719367588932798</v>
      </c>
      <c r="IT111" s="146">
        <v>88.128930817610097</v>
      </c>
      <c r="IU111" s="146">
        <v>12.8543847170003</v>
      </c>
      <c r="IV111" s="146">
        <v>8.3202511773940309</v>
      </c>
      <c r="IW111" s="146">
        <v>6.8767387653825898</v>
      </c>
      <c r="IX111" s="146">
        <v>7.6015538823078002</v>
      </c>
      <c r="IY111" s="341">
        <v>150</v>
      </c>
      <c r="IZ111" s="369">
        <v>0.45156240592449898</v>
      </c>
      <c r="JA111" s="369">
        <v>5.2779732582688199</v>
      </c>
      <c r="JB111" s="369">
        <v>87.086558761435597</v>
      </c>
      <c r="JC111" s="369">
        <v>8.5556023842495001</v>
      </c>
      <c r="JD111" s="146">
        <v>10.147452813085399</v>
      </c>
    </row>
    <row r="112" spans="1:264" ht="18" customHeight="1">
      <c r="A112" s="280"/>
      <c r="B112" s="281" t="s">
        <v>87</v>
      </c>
      <c r="C112" s="281" t="s">
        <v>87</v>
      </c>
      <c r="D112" s="282" t="s">
        <v>1849</v>
      </c>
      <c r="E112" s="283" t="s">
        <v>1349</v>
      </c>
      <c r="F112" s="282" t="s">
        <v>100</v>
      </c>
      <c r="G112" s="283" t="s">
        <v>12</v>
      </c>
      <c r="H112" s="284" t="s">
        <v>87</v>
      </c>
      <c r="I112" s="284" t="s">
        <v>87</v>
      </c>
      <c r="J112" s="284" t="s">
        <v>87</v>
      </c>
      <c r="K112" s="284" t="s">
        <v>87</v>
      </c>
      <c r="L112" s="284" t="s">
        <v>87</v>
      </c>
      <c r="M112" s="285">
        <v>1225772</v>
      </c>
      <c r="N112" s="284" t="s">
        <v>87</v>
      </c>
      <c r="O112" s="284" t="s">
        <v>87</v>
      </c>
      <c r="P112" s="284" t="s">
        <v>87</v>
      </c>
      <c r="Q112" s="284" t="s">
        <v>87</v>
      </c>
      <c r="R112" s="286">
        <v>95.054421824780036</v>
      </c>
      <c r="S112" s="286">
        <v>99.659110982232519</v>
      </c>
      <c r="T112" s="298" t="s">
        <v>88</v>
      </c>
      <c r="U112" s="298" t="s">
        <v>88</v>
      </c>
      <c r="V112" s="286">
        <v>20.076636079459515</v>
      </c>
      <c r="W112" s="286">
        <v>8.550973076535243</v>
      </c>
      <c r="X112" s="286">
        <v>28.627609155994755</v>
      </c>
      <c r="Y112" s="284" t="s">
        <v>87</v>
      </c>
      <c r="Z112" s="284" t="s">
        <v>87</v>
      </c>
      <c r="AA112" s="284" t="s">
        <v>87</v>
      </c>
      <c r="AB112" s="284" t="s">
        <v>87</v>
      </c>
      <c r="AC112" s="284" t="s">
        <v>87</v>
      </c>
      <c r="AD112" s="284" t="s">
        <v>87</v>
      </c>
      <c r="AE112" s="284" t="s">
        <v>87</v>
      </c>
      <c r="AF112" s="284" t="s">
        <v>87</v>
      </c>
      <c r="AG112" s="284" t="s">
        <v>87</v>
      </c>
      <c r="AH112" s="284" t="s">
        <v>87</v>
      </c>
      <c r="AI112" s="284" t="s">
        <v>87</v>
      </c>
      <c r="AJ112" s="284" t="s">
        <v>87</v>
      </c>
      <c r="AK112" s="284" t="s">
        <v>87</v>
      </c>
      <c r="AL112" s="284" t="s">
        <v>87</v>
      </c>
      <c r="AM112" s="284" t="s">
        <v>87</v>
      </c>
      <c r="AN112" s="284" t="s">
        <v>87</v>
      </c>
      <c r="AO112" s="284" t="s">
        <v>87</v>
      </c>
      <c r="AP112" s="284" t="s">
        <v>87</v>
      </c>
      <c r="AQ112" s="284" t="s">
        <v>87</v>
      </c>
      <c r="AR112" s="284" t="s">
        <v>87</v>
      </c>
      <c r="AS112" s="284" t="s">
        <v>87</v>
      </c>
      <c r="AT112" s="284" t="s">
        <v>87</v>
      </c>
      <c r="AU112" s="284" t="s">
        <v>87</v>
      </c>
      <c r="AV112" s="284" t="s">
        <v>87</v>
      </c>
      <c r="AW112" s="288" t="s">
        <v>87</v>
      </c>
      <c r="AX112" s="288" t="s">
        <v>87</v>
      </c>
      <c r="AY112" s="288" t="s">
        <v>87</v>
      </c>
      <c r="AZ112" s="288" t="s">
        <v>87</v>
      </c>
      <c r="BA112" s="288" t="s">
        <v>87</v>
      </c>
      <c r="BB112" s="287">
        <v>114</v>
      </c>
      <c r="BC112" s="287">
        <v>241</v>
      </c>
      <c r="BD112" s="289" t="s">
        <v>88</v>
      </c>
      <c r="BE112" s="289" t="s">
        <v>88</v>
      </c>
      <c r="BF112" s="289" t="s">
        <v>88</v>
      </c>
      <c r="BG112" s="287">
        <v>353</v>
      </c>
      <c r="BH112" s="286">
        <v>28.798177801418209</v>
      </c>
      <c r="BI112" s="287">
        <v>2225</v>
      </c>
      <c r="BJ112" s="286">
        <v>181.51825951318841</v>
      </c>
      <c r="BK112" s="287">
        <v>163</v>
      </c>
      <c r="BL112" s="286">
        <v>13.297742157595378</v>
      </c>
      <c r="BM112" s="287">
        <v>40</v>
      </c>
      <c r="BN112" s="290">
        <v>3.2632496092258592</v>
      </c>
      <c r="BO112" s="291">
        <v>781</v>
      </c>
      <c r="BP112" s="290">
        <v>63.714948620134898</v>
      </c>
      <c r="BQ112" s="287">
        <v>11</v>
      </c>
      <c r="BR112" s="290">
        <v>0.89739364253711118</v>
      </c>
      <c r="BS112" s="287">
        <v>10</v>
      </c>
      <c r="BT112" s="290">
        <v>0.81581240230646479</v>
      </c>
      <c r="BU112" s="287">
        <v>0</v>
      </c>
      <c r="BV112" s="290">
        <v>0</v>
      </c>
      <c r="BW112" s="287">
        <v>92</v>
      </c>
      <c r="BX112" s="290">
        <v>7.5054741012194768</v>
      </c>
      <c r="BY112" s="287">
        <v>13</v>
      </c>
      <c r="BZ112" s="290">
        <v>1.0605561229984044</v>
      </c>
      <c r="CA112" s="287">
        <v>6454</v>
      </c>
      <c r="CB112" s="290">
        <v>526.52532444859241</v>
      </c>
      <c r="CC112" s="287">
        <v>864</v>
      </c>
      <c r="CD112" s="290">
        <v>70.486191559278566</v>
      </c>
      <c r="CE112" s="287">
        <v>264</v>
      </c>
      <c r="CF112" s="290">
        <v>21.537447420890672</v>
      </c>
      <c r="CG112" s="287">
        <v>3062</v>
      </c>
      <c r="CH112" s="290">
        <v>249.80175758623955</v>
      </c>
      <c r="CI112" s="287">
        <v>8249</v>
      </c>
      <c r="CJ112" s="290">
        <v>672.96365066260284</v>
      </c>
      <c r="CK112" s="287">
        <v>1668</v>
      </c>
      <c r="CL112" s="290">
        <v>136.07750870471833</v>
      </c>
      <c r="CM112" s="287">
        <v>7757</v>
      </c>
      <c r="CN112" s="294">
        <v>632.82568046912479</v>
      </c>
      <c r="CO112" s="287">
        <v>766</v>
      </c>
      <c r="CP112" s="290">
        <v>62.491230016675203</v>
      </c>
      <c r="CQ112" s="287">
        <v>22</v>
      </c>
      <c r="CR112" s="290">
        <v>1.7947872850742224</v>
      </c>
      <c r="CS112" s="287">
        <v>102</v>
      </c>
      <c r="CT112" s="290">
        <v>8.3212865035259416</v>
      </c>
      <c r="CU112" s="287">
        <v>291</v>
      </c>
      <c r="CV112" s="290">
        <v>23.740140907118125</v>
      </c>
      <c r="CW112" s="287">
        <v>5176</v>
      </c>
      <c r="CX112" s="290">
        <v>422.26449943382619</v>
      </c>
      <c r="CY112" s="287">
        <v>5160</v>
      </c>
      <c r="CZ112" s="290">
        <v>420.95919959013582</v>
      </c>
      <c r="DA112" s="287">
        <v>14</v>
      </c>
      <c r="DB112" s="290">
        <v>1.1421373632290508</v>
      </c>
      <c r="DC112" s="287">
        <v>0</v>
      </c>
      <c r="DD112" s="287">
        <v>14031</v>
      </c>
      <c r="DE112" s="287">
        <v>2241</v>
      </c>
      <c r="DF112" s="287">
        <v>46411</v>
      </c>
      <c r="DG112" s="287">
        <v>0</v>
      </c>
      <c r="DH112" s="287">
        <v>2229</v>
      </c>
      <c r="DI112" s="287">
        <v>201</v>
      </c>
      <c r="DJ112" s="287">
        <v>304</v>
      </c>
      <c r="DK112" s="287">
        <v>450</v>
      </c>
      <c r="DL112" s="287">
        <v>283</v>
      </c>
      <c r="DM112" s="287">
        <v>345</v>
      </c>
      <c r="DN112" s="287">
        <v>5976</v>
      </c>
      <c r="DO112" s="287">
        <v>565</v>
      </c>
      <c r="DP112" s="287">
        <v>453</v>
      </c>
      <c r="DQ112" s="287">
        <v>70</v>
      </c>
      <c r="DR112" s="287">
        <v>0</v>
      </c>
      <c r="DS112" s="287">
        <v>95</v>
      </c>
      <c r="DT112" s="287">
        <v>23443</v>
      </c>
      <c r="DU112" s="287">
        <v>100984</v>
      </c>
      <c r="DV112" s="287">
        <v>31924</v>
      </c>
      <c r="DW112" s="287">
        <v>20116</v>
      </c>
      <c r="DX112" s="287">
        <v>2396</v>
      </c>
      <c r="DY112" s="287">
        <v>1937</v>
      </c>
      <c r="DZ112" s="287">
        <v>28713</v>
      </c>
      <c r="EA112" s="287">
        <v>66535</v>
      </c>
      <c r="EB112" s="290">
        <v>25.2513714586308</v>
      </c>
      <c r="EC112" s="287">
        <v>608</v>
      </c>
      <c r="ED112" s="287">
        <v>22284</v>
      </c>
      <c r="EE112" s="287">
        <v>9378</v>
      </c>
      <c r="EF112" s="290">
        <v>42.084006462035539</v>
      </c>
      <c r="EG112" s="287">
        <v>1405</v>
      </c>
      <c r="EH112" s="287">
        <v>695</v>
      </c>
      <c r="EI112" s="287">
        <v>450</v>
      </c>
      <c r="EJ112" s="287">
        <v>935</v>
      </c>
      <c r="EK112" s="287">
        <v>2116</v>
      </c>
      <c r="EL112" s="287">
        <v>9</v>
      </c>
      <c r="EM112" s="287">
        <v>151</v>
      </c>
      <c r="EN112" s="287">
        <v>39</v>
      </c>
      <c r="EO112" s="287">
        <v>115</v>
      </c>
      <c r="EP112" s="287">
        <v>497</v>
      </c>
      <c r="EQ112" s="287">
        <v>204</v>
      </c>
      <c r="ER112" s="287">
        <v>0</v>
      </c>
      <c r="ES112" s="287">
        <v>8</v>
      </c>
      <c r="ET112" s="287">
        <v>40</v>
      </c>
      <c r="EU112" s="287">
        <v>3</v>
      </c>
      <c r="EV112" s="287">
        <v>17206</v>
      </c>
      <c r="EW112" s="287">
        <v>242</v>
      </c>
      <c r="EX112" s="287">
        <v>515</v>
      </c>
      <c r="EY112" s="287">
        <v>7498</v>
      </c>
      <c r="EZ112" s="287">
        <v>106</v>
      </c>
      <c r="FA112" s="287">
        <v>93</v>
      </c>
      <c r="FB112" s="287">
        <v>9</v>
      </c>
      <c r="FC112" s="287">
        <v>14</v>
      </c>
      <c r="FD112" s="287">
        <v>86</v>
      </c>
      <c r="FE112" s="287">
        <v>14</v>
      </c>
      <c r="FF112" s="287">
        <v>127</v>
      </c>
      <c r="FG112" s="287">
        <v>1453</v>
      </c>
      <c r="FH112" s="287">
        <v>2470</v>
      </c>
      <c r="FI112" s="287">
        <v>1254</v>
      </c>
      <c r="FJ112" s="287">
        <v>13897</v>
      </c>
      <c r="FK112" s="291">
        <v>122</v>
      </c>
      <c r="FL112" s="290">
        <v>9.9529113081388711</v>
      </c>
      <c r="FM112" s="291">
        <v>24</v>
      </c>
      <c r="FN112" s="290">
        <v>1.9579497655355154</v>
      </c>
      <c r="FO112" s="291">
        <v>15</v>
      </c>
      <c r="FP112" s="290">
        <v>1.2237186034596974</v>
      </c>
      <c r="FQ112" s="283">
        <v>11</v>
      </c>
      <c r="FR112" s="294">
        <v>0.89739364253711118</v>
      </c>
      <c r="FS112" s="283">
        <v>4</v>
      </c>
      <c r="FT112" s="294">
        <v>0.32632496092258595</v>
      </c>
      <c r="FU112" s="291">
        <v>114</v>
      </c>
      <c r="FV112" s="290">
        <v>9.3002613862937</v>
      </c>
      <c r="FW112" s="295">
        <v>2</v>
      </c>
      <c r="FX112" s="295">
        <v>0</v>
      </c>
      <c r="FY112" s="295">
        <v>2</v>
      </c>
      <c r="FZ112" s="295">
        <v>0</v>
      </c>
      <c r="GA112" s="295">
        <v>0</v>
      </c>
      <c r="GB112" s="287">
        <v>15929</v>
      </c>
      <c r="GC112" s="287">
        <v>10170</v>
      </c>
      <c r="GD112" s="287">
        <v>13241</v>
      </c>
      <c r="GE112" s="287">
        <v>1102</v>
      </c>
      <c r="GF112" s="287">
        <v>80</v>
      </c>
      <c r="GG112" s="290">
        <v>1792.8</v>
      </c>
      <c r="GH112" s="290">
        <v>2867.2</v>
      </c>
      <c r="GI112" s="290">
        <v>201.2</v>
      </c>
      <c r="GJ112" s="290">
        <v>40.5</v>
      </c>
      <c r="GK112" s="290">
        <v>12</v>
      </c>
      <c r="GL112" s="290">
        <v>17</v>
      </c>
      <c r="GM112" s="290">
        <v>30.1</v>
      </c>
      <c r="GN112" s="290">
        <v>9</v>
      </c>
      <c r="GO112" s="290">
        <v>18.100000000000001</v>
      </c>
      <c r="GP112" s="290">
        <v>60.2</v>
      </c>
      <c r="GQ112" s="290">
        <v>5.0999999999999996</v>
      </c>
      <c r="GR112" s="290">
        <v>12</v>
      </c>
      <c r="GS112" s="290">
        <v>2.2000000000000002</v>
      </c>
      <c r="GT112" s="290">
        <v>172</v>
      </c>
      <c r="GU112" s="290">
        <v>2</v>
      </c>
      <c r="GV112" s="290">
        <v>10</v>
      </c>
      <c r="GW112" s="290">
        <v>3.8</v>
      </c>
      <c r="GX112" s="290">
        <v>2</v>
      </c>
      <c r="GY112" s="290">
        <v>5</v>
      </c>
      <c r="GZ112" s="290">
        <v>10</v>
      </c>
      <c r="HA112" s="290">
        <v>3</v>
      </c>
      <c r="HB112" s="290">
        <v>3</v>
      </c>
      <c r="HC112" s="290">
        <v>0</v>
      </c>
      <c r="HD112" s="290">
        <v>6</v>
      </c>
      <c r="HE112" s="290">
        <v>5</v>
      </c>
      <c r="HF112" s="290">
        <v>5</v>
      </c>
      <c r="HG112" s="290">
        <v>6</v>
      </c>
      <c r="HH112" s="290">
        <v>42.8</v>
      </c>
      <c r="HI112" s="290">
        <v>7.7</v>
      </c>
      <c r="HJ112" s="134">
        <v>0.5710686816145254</v>
      </c>
      <c r="HK112" s="134">
        <v>14.684623241516368</v>
      </c>
      <c r="HL112" s="134">
        <v>43.875206808443984</v>
      </c>
      <c r="HM112" s="146">
        <v>91.634860344553999</v>
      </c>
      <c r="HN112" s="146">
        <v>106.90368031553</v>
      </c>
      <c r="HO112" s="368">
        <v>6.6384108665679398E-2</v>
      </c>
      <c r="HP112" s="368">
        <v>1.9330395113276101E-2</v>
      </c>
      <c r="HQ112" s="368">
        <v>3.4759358288770099</v>
      </c>
      <c r="HR112" s="368">
        <v>1.3297872340425501</v>
      </c>
      <c r="HS112" s="134">
        <v>81.283422459893004</v>
      </c>
      <c r="HT112" s="134">
        <v>86.170212765957402</v>
      </c>
      <c r="HU112" s="134">
        <v>1.9098197416126199</v>
      </c>
      <c r="HV112" s="134">
        <v>1.4536457125183599</v>
      </c>
      <c r="HW112" s="134">
        <v>4.5868870596200404</v>
      </c>
      <c r="HX112" s="134">
        <v>6.6802397536569202</v>
      </c>
      <c r="HY112" s="146">
        <v>96.860871827204164</v>
      </c>
      <c r="HZ112" s="146">
        <v>95.191134018286505</v>
      </c>
      <c r="IA112" s="386">
        <v>97</v>
      </c>
      <c r="IB112" s="386">
        <v>130</v>
      </c>
      <c r="IC112" s="369">
        <v>0.23749479715006244</v>
      </c>
      <c r="ID112" s="369">
        <v>0.19493761996161227</v>
      </c>
      <c r="IE112" s="369">
        <v>2.5136045607670381</v>
      </c>
      <c r="IF112" s="369">
        <v>2.7536538868883711</v>
      </c>
      <c r="IG112" s="146">
        <v>47.006996631251617</v>
      </c>
      <c r="IH112" s="146">
        <v>46.854479983054439</v>
      </c>
      <c r="II112" s="146">
        <v>9.4483754866194936</v>
      </c>
      <c r="IJ112" s="146">
        <v>7.0792346449136279</v>
      </c>
      <c r="IK112" s="146">
        <v>7.4556007827142352</v>
      </c>
      <c r="IL112" s="146">
        <v>11.874479921264831</v>
      </c>
      <c r="IM112" s="148">
        <v>82.568147284392978</v>
      </c>
      <c r="IN112" s="137">
        <v>87.439498051075944</v>
      </c>
      <c r="IO112" s="369">
        <v>3.3760972316002703E-2</v>
      </c>
      <c r="IP112" s="369">
        <v>2.5201612903225801E-2</v>
      </c>
      <c r="IQ112" s="369">
        <v>0.70671378091872805</v>
      </c>
      <c r="IR112" s="369">
        <v>0.69930069930069905</v>
      </c>
      <c r="IS112" s="146">
        <v>79.858657243816296</v>
      </c>
      <c r="IT112" s="146">
        <v>85.664335664335695</v>
      </c>
      <c r="IU112" s="146">
        <v>4.7771775827143799</v>
      </c>
      <c r="IV112" s="146">
        <v>3.60383064516129</v>
      </c>
      <c r="IW112" s="146">
        <v>7.84838124426261</v>
      </c>
      <c r="IX112" s="146">
        <v>10.6363085194194</v>
      </c>
      <c r="IY112" s="341">
        <v>98</v>
      </c>
      <c r="IZ112" s="369">
        <v>0.35805626598465501</v>
      </c>
      <c r="JA112" s="369">
        <v>4.1176470588235299</v>
      </c>
      <c r="JB112" s="369">
        <v>87.941176470588204</v>
      </c>
      <c r="JC112" s="369">
        <v>8.6956521739130395</v>
      </c>
      <c r="JD112" s="146">
        <v>8.7968810059853908</v>
      </c>
    </row>
    <row r="113" spans="1:264" ht="18" customHeight="1">
      <c r="A113" s="280"/>
      <c r="B113" s="281" t="s">
        <v>87</v>
      </c>
      <c r="C113" s="281" t="s">
        <v>87</v>
      </c>
      <c r="D113" s="282" t="s">
        <v>1850</v>
      </c>
      <c r="E113" s="283" t="s">
        <v>1350</v>
      </c>
      <c r="F113" s="282" t="s">
        <v>100</v>
      </c>
      <c r="G113" s="283" t="s">
        <v>12</v>
      </c>
      <c r="H113" s="284" t="s">
        <v>87</v>
      </c>
      <c r="I113" s="284" t="s">
        <v>87</v>
      </c>
      <c r="J113" s="284" t="s">
        <v>87</v>
      </c>
      <c r="K113" s="284" t="s">
        <v>87</v>
      </c>
      <c r="L113" s="284" t="s">
        <v>87</v>
      </c>
      <c r="M113" s="285">
        <v>1915881</v>
      </c>
      <c r="N113" s="284" t="s">
        <v>87</v>
      </c>
      <c r="O113" s="284" t="s">
        <v>87</v>
      </c>
      <c r="P113" s="284" t="s">
        <v>87</v>
      </c>
      <c r="Q113" s="284" t="s">
        <v>87</v>
      </c>
      <c r="R113" s="286">
        <v>101.4529904605689</v>
      </c>
      <c r="S113" s="286">
        <v>103.26225275332273</v>
      </c>
      <c r="T113" s="292">
        <v>206.67804114280443</v>
      </c>
      <c r="U113" s="292">
        <v>321.38459480281017</v>
      </c>
      <c r="V113" s="286">
        <v>19.242738589211619</v>
      </c>
      <c r="W113" s="286">
        <v>8.1258644536652831</v>
      </c>
      <c r="X113" s="286">
        <v>27.368603042876906</v>
      </c>
      <c r="Y113" s="284" t="s">
        <v>87</v>
      </c>
      <c r="Z113" s="284" t="s">
        <v>87</v>
      </c>
      <c r="AA113" s="284" t="s">
        <v>87</v>
      </c>
      <c r="AB113" s="284" t="s">
        <v>87</v>
      </c>
      <c r="AC113" s="284" t="s">
        <v>87</v>
      </c>
      <c r="AD113" s="284" t="s">
        <v>87</v>
      </c>
      <c r="AE113" s="284" t="s">
        <v>87</v>
      </c>
      <c r="AF113" s="284" t="s">
        <v>87</v>
      </c>
      <c r="AG113" s="284" t="s">
        <v>87</v>
      </c>
      <c r="AH113" s="284" t="s">
        <v>87</v>
      </c>
      <c r="AI113" s="284" t="s">
        <v>87</v>
      </c>
      <c r="AJ113" s="284" t="s">
        <v>87</v>
      </c>
      <c r="AK113" s="284" t="s">
        <v>87</v>
      </c>
      <c r="AL113" s="284" t="s">
        <v>87</v>
      </c>
      <c r="AM113" s="284" t="s">
        <v>87</v>
      </c>
      <c r="AN113" s="284" t="s">
        <v>87</v>
      </c>
      <c r="AO113" s="284" t="s">
        <v>87</v>
      </c>
      <c r="AP113" s="284" t="s">
        <v>87</v>
      </c>
      <c r="AQ113" s="284" t="s">
        <v>87</v>
      </c>
      <c r="AR113" s="284" t="s">
        <v>87</v>
      </c>
      <c r="AS113" s="284" t="s">
        <v>87</v>
      </c>
      <c r="AT113" s="284" t="s">
        <v>87</v>
      </c>
      <c r="AU113" s="284" t="s">
        <v>87</v>
      </c>
      <c r="AV113" s="284" t="s">
        <v>87</v>
      </c>
      <c r="AW113" s="288" t="s">
        <v>87</v>
      </c>
      <c r="AX113" s="288" t="s">
        <v>87</v>
      </c>
      <c r="AY113" s="288" t="s">
        <v>87</v>
      </c>
      <c r="AZ113" s="288" t="s">
        <v>87</v>
      </c>
      <c r="BA113" s="288" t="s">
        <v>87</v>
      </c>
      <c r="BB113" s="287">
        <v>207</v>
      </c>
      <c r="BC113" s="287">
        <v>343</v>
      </c>
      <c r="BD113" s="289" t="s">
        <v>88</v>
      </c>
      <c r="BE113" s="289" t="s">
        <v>88</v>
      </c>
      <c r="BF113" s="289" t="s">
        <v>88</v>
      </c>
      <c r="BG113" s="287">
        <v>261</v>
      </c>
      <c r="BH113" s="286">
        <v>13.622975539712538</v>
      </c>
      <c r="BI113" s="287">
        <v>1745</v>
      </c>
      <c r="BJ113" s="286">
        <v>91.080813474323293</v>
      </c>
      <c r="BK113" s="287">
        <v>89</v>
      </c>
      <c r="BL113" s="286">
        <v>4.6453824637333945</v>
      </c>
      <c r="BM113" s="287">
        <v>41</v>
      </c>
      <c r="BN113" s="290">
        <v>2.1400076518322382</v>
      </c>
      <c r="BO113" s="291">
        <v>734</v>
      </c>
      <c r="BP113" s="290">
        <v>38.311356498655186</v>
      </c>
      <c r="BQ113" s="287">
        <v>0</v>
      </c>
      <c r="BR113" s="290">
        <v>0</v>
      </c>
      <c r="BS113" s="287">
        <v>41</v>
      </c>
      <c r="BT113" s="290">
        <v>2.1400076518322382</v>
      </c>
      <c r="BU113" s="287">
        <v>0</v>
      </c>
      <c r="BV113" s="290">
        <v>0</v>
      </c>
      <c r="BW113" s="287">
        <v>146</v>
      </c>
      <c r="BX113" s="290">
        <v>7.6205150528660184</v>
      </c>
      <c r="BY113" s="287">
        <v>261</v>
      </c>
      <c r="BZ113" s="290">
        <v>13.622975539712538</v>
      </c>
      <c r="CA113" s="287">
        <v>1762</v>
      </c>
      <c r="CB113" s="290">
        <v>91.96813372020496</v>
      </c>
      <c r="CC113" s="287">
        <v>1043</v>
      </c>
      <c r="CD113" s="290">
        <v>54.439706850268884</v>
      </c>
      <c r="CE113" s="287">
        <v>177</v>
      </c>
      <c r="CF113" s="290">
        <v>9.2385696188855153</v>
      </c>
      <c r="CG113" s="287">
        <v>2304</v>
      </c>
      <c r="CH113" s="290">
        <v>120.25799097125551</v>
      </c>
      <c r="CI113" s="287">
        <v>6113</v>
      </c>
      <c r="CJ113" s="290">
        <v>319.06992135732855</v>
      </c>
      <c r="CK113" s="287">
        <v>2272</v>
      </c>
      <c r="CL113" s="290">
        <v>118.58774109665475</v>
      </c>
      <c r="CM113" s="287">
        <v>3686</v>
      </c>
      <c r="CN113" s="294">
        <v>192.39190743057631</v>
      </c>
      <c r="CO113" s="287">
        <v>572</v>
      </c>
      <c r="CP113" s="290">
        <v>29.855716508488783</v>
      </c>
      <c r="CQ113" s="287">
        <v>3</v>
      </c>
      <c r="CR113" s="290">
        <v>0.1565859257438223</v>
      </c>
      <c r="CS113" s="287">
        <v>65</v>
      </c>
      <c r="CT113" s="290">
        <v>3.3926950577828161</v>
      </c>
      <c r="CU113" s="287">
        <v>202</v>
      </c>
      <c r="CV113" s="290">
        <v>10.543452333417369</v>
      </c>
      <c r="CW113" s="287">
        <v>2867</v>
      </c>
      <c r="CX113" s="290">
        <v>149.64394970251283</v>
      </c>
      <c r="CY113" s="287">
        <v>2840</v>
      </c>
      <c r="CZ113" s="290">
        <v>148.23467637081845</v>
      </c>
      <c r="DA113" s="287">
        <v>27</v>
      </c>
      <c r="DB113" s="290">
        <v>1.4092733316944006</v>
      </c>
      <c r="DC113" s="287">
        <v>0</v>
      </c>
      <c r="DD113" s="287">
        <v>6654</v>
      </c>
      <c r="DE113" s="287">
        <v>1403</v>
      </c>
      <c r="DF113" s="287">
        <v>36790</v>
      </c>
      <c r="DG113" s="287">
        <v>0</v>
      </c>
      <c r="DH113" s="287">
        <v>1294</v>
      </c>
      <c r="DI113" s="287">
        <v>206</v>
      </c>
      <c r="DJ113" s="287">
        <v>81</v>
      </c>
      <c r="DK113" s="287">
        <v>192</v>
      </c>
      <c r="DL113" s="287">
        <v>2138</v>
      </c>
      <c r="DM113" s="287">
        <v>15</v>
      </c>
      <c r="DN113" s="287">
        <v>3807</v>
      </c>
      <c r="DO113" s="287">
        <v>276</v>
      </c>
      <c r="DP113" s="287">
        <v>403</v>
      </c>
      <c r="DQ113" s="287">
        <v>93</v>
      </c>
      <c r="DR113" s="287">
        <v>0</v>
      </c>
      <c r="DS113" s="287">
        <v>38</v>
      </c>
      <c r="DT113" s="287">
        <v>4254</v>
      </c>
      <c r="DU113" s="287">
        <v>89438</v>
      </c>
      <c r="DV113" s="287">
        <v>11831</v>
      </c>
      <c r="DW113" s="287">
        <v>10685</v>
      </c>
      <c r="DX113" s="287">
        <v>1252</v>
      </c>
      <c r="DY113" s="287">
        <v>1108</v>
      </c>
      <c r="DZ113" s="287">
        <v>12842</v>
      </c>
      <c r="EA113" s="287">
        <v>42931</v>
      </c>
      <c r="EB113" s="290">
        <v>21.567165917402299</v>
      </c>
      <c r="EC113" s="287">
        <v>536</v>
      </c>
      <c r="ED113" s="287">
        <v>14242</v>
      </c>
      <c r="EE113" s="287">
        <v>3279</v>
      </c>
      <c r="EF113" s="290">
        <v>23.02345176239292</v>
      </c>
      <c r="EG113" s="287">
        <v>430</v>
      </c>
      <c r="EH113" s="287">
        <v>324</v>
      </c>
      <c r="EI113" s="287">
        <v>210</v>
      </c>
      <c r="EJ113" s="287">
        <v>186</v>
      </c>
      <c r="EK113" s="287">
        <v>978</v>
      </c>
      <c r="EL113" s="287">
        <v>11</v>
      </c>
      <c r="EM113" s="287">
        <v>58</v>
      </c>
      <c r="EN113" s="287">
        <v>30</v>
      </c>
      <c r="EO113" s="287">
        <v>43</v>
      </c>
      <c r="EP113" s="287">
        <v>33</v>
      </c>
      <c r="EQ113" s="287">
        <v>153</v>
      </c>
      <c r="ER113" s="287">
        <v>0</v>
      </c>
      <c r="ES113" s="287">
        <v>8</v>
      </c>
      <c r="ET113" s="287">
        <v>52</v>
      </c>
      <c r="EU113" s="287">
        <v>0</v>
      </c>
      <c r="EV113" s="287">
        <v>8237</v>
      </c>
      <c r="EW113" s="287">
        <v>0</v>
      </c>
      <c r="EX113" s="287">
        <v>81</v>
      </c>
      <c r="EY113" s="287">
        <v>1672</v>
      </c>
      <c r="EZ113" s="287">
        <v>56</v>
      </c>
      <c r="FA113" s="287">
        <v>25</v>
      </c>
      <c r="FB113" s="287">
        <v>5</v>
      </c>
      <c r="FC113" s="287">
        <v>8</v>
      </c>
      <c r="FD113" s="287">
        <v>14</v>
      </c>
      <c r="FE113" s="287">
        <v>5</v>
      </c>
      <c r="FF113" s="287">
        <v>87</v>
      </c>
      <c r="FG113" s="287">
        <v>1096</v>
      </c>
      <c r="FH113" s="287">
        <v>1492</v>
      </c>
      <c r="FI113" s="287">
        <v>516</v>
      </c>
      <c r="FJ113" s="287">
        <v>6074</v>
      </c>
      <c r="FK113" s="291">
        <v>67</v>
      </c>
      <c r="FL113" s="290">
        <v>3.4970856749453647</v>
      </c>
      <c r="FM113" s="291">
        <v>22</v>
      </c>
      <c r="FN113" s="290">
        <v>1.1482967887880302</v>
      </c>
      <c r="FO113" s="291">
        <v>11</v>
      </c>
      <c r="FP113" s="290">
        <v>0.5741483943940151</v>
      </c>
      <c r="FQ113" s="283">
        <v>5</v>
      </c>
      <c r="FR113" s="294">
        <v>0.26097654290637046</v>
      </c>
      <c r="FS113" s="283">
        <v>2</v>
      </c>
      <c r="FT113" s="294">
        <v>0.10439061716254819</v>
      </c>
      <c r="FU113" s="291">
        <v>65</v>
      </c>
      <c r="FV113" s="290">
        <v>3.3926950577828161</v>
      </c>
      <c r="FW113" s="295">
        <v>1</v>
      </c>
      <c r="FX113" s="295">
        <v>0</v>
      </c>
      <c r="FY113" s="295">
        <v>0</v>
      </c>
      <c r="FZ113" s="295">
        <v>0</v>
      </c>
      <c r="GA113" s="295">
        <v>1</v>
      </c>
      <c r="GB113" s="287">
        <v>19339</v>
      </c>
      <c r="GC113" s="287">
        <v>3496</v>
      </c>
      <c r="GD113" s="287">
        <v>6558</v>
      </c>
      <c r="GE113" s="287">
        <v>0</v>
      </c>
      <c r="GF113" s="287">
        <v>16</v>
      </c>
      <c r="GG113" s="290">
        <v>1083.94</v>
      </c>
      <c r="GH113" s="290">
        <v>2037.2</v>
      </c>
      <c r="GI113" s="290">
        <v>121</v>
      </c>
      <c r="GJ113" s="290">
        <v>42.06</v>
      </c>
      <c r="GK113" s="290">
        <v>6.44</v>
      </c>
      <c r="GL113" s="290">
        <v>16.489999999999998</v>
      </c>
      <c r="GM113" s="290">
        <v>28.83</v>
      </c>
      <c r="GN113" s="290">
        <v>23.22</v>
      </c>
      <c r="GO113" s="290">
        <v>9.2200000000000006</v>
      </c>
      <c r="GP113" s="290">
        <v>35.340000000000003</v>
      </c>
      <c r="GQ113" s="290">
        <v>8.5</v>
      </c>
      <c r="GR113" s="290">
        <v>9</v>
      </c>
      <c r="GS113" s="290">
        <v>1</v>
      </c>
      <c r="GT113" s="290">
        <v>67.94</v>
      </c>
      <c r="GU113" s="290">
        <v>3</v>
      </c>
      <c r="GV113" s="290">
        <v>5</v>
      </c>
      <c r="GW113" s="290">
        <v>1</v>
      </c>
      <c r="GX113" s="290">
        <v>1</v>
      </c>
      <c r="GY113" s="290">
        <v>1</v>
      </c>
      <c r="GZ113" s="290">
        <v>6</v>
      </c>
      <c r="HA113" s="290">
        <v>0</v>
      </c>
      <c r="HB113" s="290">
        <v>2</v>
      </c>
      <c r="HC113" s="290">
        <v>0</v>
      </c>
      <c r="HD113" s="290">
        <v>3</v>
      </c>
      <c r="HE113" s="290">
        <v>4</v>
      </c>
      <c r="HF113" s="290">
        <v>1</v>
      </c>
      <c r="HG113" s="290">
        <v>5</v>
      </c>
      <c r="HH113" s="290">
        <v>20</v>
      </c>
      <c r="HI113" s="290">
        <v>13.9937</v>
      </c>
      <c r="HJ113" s="134">
        <v>1.1482967887880302</v>
      </c>
      <c r="HK113" s="134">
        <v>12.787850602412153</v>
      </c>
      <c r="HL113" s="134">
        <v>37.624727214268518</v>
      </c>
      <c r="HM113" s="146">
        <v>98.856082459466293</v>
      </c>
      <c r="HN113" s="146">
        <v>112.505946017741</v>
      </c>
      <c r="HO113" s="368">
        <v>9.1480846197827301E-2</v>
      </c>
      <c r="HP113" s="368">
        <v>4.7578266247977903E-2</v>
      </c>
      <c r="HQ113" s="368">
        <v>2.9411764705882399</v>
      </c>
      <c r="HR113" s="368">
        <v>1.98019801980198</v>
      </c>
      <c r="HS113" s="134">
        <v>80.147058823529406</v>
      </c>
      <c r="HT113" s="134">
        <v>79.603960396039597</v>
      </c>
      <c r="HU113" s="134">
        <v>3.1103487707261301</v>
      </c>
      <c r="HV113" s="134">
        <v>2.4027024455228898</v>
      </c>
      <c r="HW113" s="134">
        <v>2.7533898131243699</v>
      </c>
      <c r="HX113" s="134">
        <v>4.0372141355263498</v>
      </c>
      <c r="HY113" s="146">
        <v>105.0257137670761</v>
      </c>
      <c r="HZ113" s="146">
        <v>101.346727768474</v>
      </c>
      <c r="IA113" s="386">
        <v>170</v>
      </c>
      <c r="IB113" s="386">
        <v>149</v>
      </c>
      <c r="IC113" s="369">
        <v>0.27722513942793775</v>
      </c>
      <c r="ID113" s="369">
        <v>0.15417727282134061</v>
      </c>
      <c r="IE113" s="369">
        <v>2.814569536423841</v>
      </c>
      <c r="IF113" s="369">
        <v>2.15879455230368</v>
      </c>
      <c r="IG113" s="146">
        <v>37.433774834437081</v>
      </c>
      <c r="IH113" s="146">
        <v>42.132715155027526</v>
      </c>
      <c r="II113" s="146">
        <v>9.849646130263201</v>
      </c>
      <c r="IJ113" s="146">
        <v>7.1418223960596841</v>
      </c>
      <c r="IK113" s="146">
        <v>7.0991199819483475</v>
      </c>
      <c r="IL113" s="146">
        <v>11.686786438164514</v>
      </c>
      <c r="IM113" s="148">
        <v>97.400158694802656</v>
      </c>
      <c r="IN113" s="137">
        <v>98.046348374958527</v>
      </c>
      <c r="IO113" s="369">
        <v>0.160907210175465</v>
      </c>
      <c r="IP113" s="369">
        <v>6.4008193048710194E-2</v>
      </c>
      <c r="IQ113" s="369">
        <v>1.55440414507772</v>
      </c>
      <c r="IR113" s="369">
        <v>0.95602294455066905</v>
      </c>
      <c r="IS113" s="146">
        <v>77.572168763878594</v>
      </c>
      <c r="IT113" s="146">
        <v>81.070745697896797</v>
      </c>
      <c r="IU113" s="146">
        <v>10.351697187954899</v>
      </c>
      <c r="IV113" s="146">
        <v>6.6952569928950902</v>
      </c>
      <c r="IW113" s="146">
        <v>5.5214857152784402</v>
      </c>
      <c r="IX113" s="146">
        <v>7.1881838074398301</v>
      </c>
      <c r="IY113" s="341">
        <v>163</v>
      </c>
      <c r="IZ113" s="369">
        <v>0.45383673014812298</v>
      </c>
      <c r="JA113" s="369">
        <v>5.3425106522451697</v>
      </c>
      <c r="JB113" s="369">
        <v>80.334316617502495</v>
      </c>
      <c r="JC113" s="369">
        <v>8.4948212495823601</v>
      </c>
      <c r="JD113" s="146">
        <v>8.2197452487842906</v>
      </c>
    </row>
    <row r="114" spans="1:264" ht="18" customHeight="1">
      <c r="A114" s="280"/>
      <c r="B114" s="281" t="s">
        <v>87</v>
      </c>
      <c r="C114" s="281" t="s">
        <v>87</v>
      </c>
      <c r="D114" s="282" t="s">
        <v>1851</v>
      </c>
      <c r="E114" s="283" t="s">
        <v>1351</v>
      </c>
      <c r="F114" s="282" t="s">
        <v>100</v>
      </c>
      <c r="G114" s="283" t="s">
        <v>12</v>
      </c>
      <c r="H114" s="284" t="s">
        <v>87</v>
      </c>
      <c r="I114" s="284" t="s">
        <v>87</v>
      </c>
      <c r="J114" s="284" t="s">
        <v>87</v>
      </c>
      <c r="K114" s="284" t="s">
        <v>87</v>
      </c>
      <c r="L114" s="284" t="s">
        <v>87</v>
      </c>
      <c r="M114" s="285">
        <v>1325299</v>
      </c>
      <c r="N114" s="284" t="s">
        <v>87</v>
      </c>
      <c r="O114" s="284" t="s">
        <v>87</v>
      </c>
      <c r="P114" s="284" t="s">
        <v>87</v>
      </c>
      <c r="Q114" s="284" t="s">
        <v>87</v>
      </c>
      <c r="R114" s="286">
        <v>111.82786155865433</v>
      </c>
      <c r="S114" s="286">
        <v>110.05547470043628</v>
      </c>
      <c r="T114" s="287">
        <v>1245.4237066860605</v>
      </c>
      <c r="U114" s="287">
        <v>700.0564702887732</v>
      </c>
      <c r="V114" s="286">
        <v>20.06246822110845</v>
      </c>
      <c r="W114" s="286">
        <v>5.6076124064792623</v>
      </c>
      <c r="X114" s="286">
        <v>25.670080627587708</v>
      </c>
      <c r="Y114" s="284" t="s">
        <v>87</v>
      </c>
      <c r="Z114" s="284" t="s">
        <v>87</v>
      </c>
      <c r="AA114" s="284" t="s">
        <v>87</v>
      </c>
      <c r="AB114" s="284" t="s">
        <v>87</v>
      </c>
      <c r="AC114" s="284" t="s">
        <v>87</v>
      </c>
      <c r="AD114" s="284" t="s">
        <v>87</v>
      </c>
      <c r="AE114" s="284" t="s">
        <v>87</v>
      </c>
      <c r="AF114" s="284" t="s">
        <v>87</v>
      </c>
      <c r="AG114" s="284" t="s">
        <v>87</v>
      </c>
      <c r="AH114" s="284" t="s">
        <v>87</v>
      </c>
      <c r="AI114" s="284" t="s">
        <v>87</v>
      </c>
      <c r="AJ114" s="284" t="s">
        <v>87</v>
      </c>
      <c r="AK114" s="284" t="s">
        <v>87</v>
      </c>
      <c r="AL114" s="284" t="s">
        <v>87</v>
      </c>
      <c r="AM114" s="284" t="s">
        <v>87</v>
      </c>
      <c r="AN114" s="284" t="s">
        <v>87</v>
      </c>
      <c r="AO114" s="284" t="s">
        <v>87</v>
      </c>
      <c r="AP114" s="284" t="s">
        <v>87</v>
      </c>
      <c r="AQ114" s="284" t="s">
        <v>87</v>
      </c>
      <c r="AR114" s="284" t="s">
        <v>87</v>
      </c>
      <c r="AS114" s="284" t="s">
        <v>87</v>
      </c>
      <c r="AT114" s="284" t="s">
        <v>87</v>
      </c>
      <c r="AU114" s="284" t="s">
        <v>87</v>
      </c>
      <c r="AV114" s="284" t="s">
        <v>87</v>
      </c>
      <c r="AW114" s="288" t="s">
        <v>87</v>
      </c>
      <c r="AX114" s="288" t="s">
        <v>87</v>
      </c>
      <c r="AY114" s="288" t="s">
        <v>87</v>
      </c>
      <c r="AZ114" s="288" t="s">
        <v>87</v>
      </c>
      <c r="BA114" s="288" t="s">
        <v>87</v>
      </c>
      <c r="BB114" s="287">
        <v>97</v>
      </c>
      <c r="BC114" s="287">
        <v>171</v>
      </c>
      <c r="BD114" s="289" t="s">
        <v>88</v>
      </c>
      <c r="BE114" s="289" t="s">
        <v>88</v>
      </c>
      <c r="BF114" s="289" t="s">
        <v>88</v>
      </c>
      <c r="BG114" s="287">
        <v>160</v>
      </c>
      <c r="BH114" s="286">
        <v>12.072747357388785</v>
      </c>
      <c r="BI114" s="287">
        <v>948</v>
      </c>
      <c r="BJ114" s="286">
        <v>71.531028092528558</v>
      </c>
      <c r="BK114" s="287">
        <v>0</v>
      </c>
      <c r="BL114" s="286">
        <v>0</v>
      </c>
      <c r="BM114" s="287">
        <v>0</v>
      </c>
      <c r="BN114" s="290">
        <v>0</v>
      </c>
      <c r="BO114" s="291">
        <v>159</v>
      </c>
      <c r="BP114" s="290">
        <v>11.997292686405105</v>
      </c>
      <c r="BQ114" s="287">
        <v>0</v>
      </c>
      <c r="BR114" s="290">
        <v>0</v>
      </c>
      <c r="BS114" s="287">
        <v>46</v>
      </c>
      <c r="BT114" s="290">
        <v>3.4709148652492758</v>
      </c>
      <c r="BU114" s="287">
        <v>0</v>
      </c>
      <c r="BV114" s="290">
        <v>0</v>
      </c>
      <c r="BW114" s="287">
        <v>28</v>
      </c>
      <c r="BX114" s="290">
        <v>2.1127307875430374</v>
      </c>
      <c r="BY114" s="287">
        <v>0</v>
      </c>
      <c r="BZ114" s="290">
        <v>0</v>
      </c>
      <c r="CA114" s="287">
        <v>828</v>
      </c>
      <c r="CB114" s="290">
        <v>62.476467574486968</v>
      </c>
      <c r="CC114" s="287">
        <v>0</v>
      </c>
      <c r="CD114" s="290">
        <v>0</v>
      </c>
      <c r="CE114" s="287">
        <v>39</v>
      </c>
      <c r="CF114" s="290">
        <v>2.9427321683635164</v>
      </c>
      <c r="CG114" s="287">
        <v>1153</v>
      </c>
      <c r="CH114" s="290">
        <v>86.999235644182932</v>
      </c>
      <c r="CI114" s="287">
        <v>3665</v>
      </c>
      <c r="CJ114" s="290">
        <v>276.54136915518689</v>
      </c>
      <c r="CK114" s="287">
        <v>1360</v>
      </c>
      <c r="CL114" s="290">
        <v>102.61835253780468</v>
      </c>
      <c r="CM114" s="287">
        <v>1603</v>
      </c>
      <c r="CN114" s="294">
        <v>120.9538375868389</v>
      </c>
      <c r="CO114" s="287">
        <v>237</v>
      </c>
      <c r="CP114" s="290">
        <v>17.88275702313214</v>
      </c>
      <c r="CQ114" s="287">
        <v>1</v>
      </c>
      <c r="CR114" s="290">
        <v>7.5454670983679903E-2</v>
      </c>
      <c r="CS114" s="287">
        <v>64</v>
      </c>
      <c r="CT114" s="290">
        <v>4.8290989429555138</v>
      </c>
      <c r="CU114" s="287">
        <v>30</v>
      </c>
      <c r="CV114" s="290">
        <v>2.2636401295103972</v>
      </c>
      <c r="CW114" s="287">
        <v>29</v>
      </c>
      <c r="CX114" s="290">
        <v>2.1881854585267173</v>
      </c>
      <c r="CY114" s="287">
        <v>29</v>
      </c>
      <c r="CZ114" s="290">
        <v>2.1881854585267173</v>
      </c>
      <c r="DA114" s="287">
        <v>0</v>
      </c>
      <c r="DB114" s="290">
        <v>0</v>
      </c>
      <c r="DC114" s="287">
        <v>0</v>
      </c>
      <c r="DD114" s="287">
        <v>218</v>
      </c>
      <c r="DE114" s="287">
        <v>1</v>
      </c>
      <c r="DF114" s="287">
        <v>8218</v>
      </c>
      <c r="DG114" s="287">
        <v>0</v>
      </c>
      <c r="DH114" s="287">
        <v>247</v>
      </c>
      <c r="DI114" s="287">
        <v>145</v>
      </c>
      <c r="DJ114" s="287">
        <v>3</v>
      </c>
      <c r="DK114" s="287">
        <v>102</v>
      </c>
      <c r="DL114" s="287">
        <v>48</v>
      </c>
      <c r="DM114" s="287">
        <v>2</v>
      </c>
      <c r="DN114" s="287">
        <v>0</v>
      </c>
      <c r="DO114" s="287">
        <v>30</v>
      </c>
      <c r="DP114" s="287">
        <v>43</v>
      </c>
      <c r="DQ114" s="287">
        <v>17</v>
      </c>
      <c r="DR114" s="287">
        <v>0</v>
      </c>
      <c r="DS114" s="287">
        <v>1</v>
      </c>
      <c r="DT114" s="287">
        <v>0</v>
      </c>
      <c r="DU114" s="287">
        <v>0</v>
      </c>
      <c r="DV114" s="287">
        <v>0</v>
      </c>
      <c r="DW114" s="287">
        <v>148</v>
      </c>
      <c r="DX114" s="287">
        <v>0</v>
      </c>
      <c r="DY114" s="287">
        <v>0</v>
      </c>
      <c r="DZ114" s="287">
        <v>0</v>
      </c>
      <c r="EA114" s="287">
        <v>11245</v>
      </c>
      <c r="EB114" s="290">
        <v>11.720764784348599</v>
      </c>
      <c r="EC114" s="287">
        <v>101</v>
      </c>
      <c r="ED114" s="287">
        <v>4189</v>
      </c>
      <c r="EE114" s="287">
        <v>619</v>
      </c>
      <c r="EF114" s="290">
        <v>14.776796371449032</v>
      </c>
      <c r="EG114" s="287">
        <v>70</v>
      </c>
      <c r="EH114" s="287">
        <v>65</v>
      </c>
      <c r="EI114" s="287">
        <v>53</v>
      </c>
      <c r="EJ114" s="287">
        <v>14</v>
      </c>
      <c r="EK114" s="287">
        <v>325</v>
      </c>
      <c r="EL114" s="287">
        <v>0</v>
      </c>
      <c r="EM114" s="287">
        <v>13</v>
      </c>
      <c r="EN114" s="287">
        <v>10</v>
      </c>
      <c r="EO114" s="287">
        <v>20</v>
      </c>
      <c r="EP114" s="287">
        <v>12</v>
      </c>
      <c r="EQ114" s="287">
        <v>52</v>
      </c>
      <c r="ER114" s="287">
        <v>0</v>
      </c>
      <c r="ES114" s="287">
        <v>0</v>
      </c>
      <c r="ET114" s="287">
        <v>0</v>
      </c>
      <c r="EU114" s="287">
        <v>0</v>
      </c>
      <c r="EV114" s="287">
        <v>0</v>
      </c>
      <c r="EW114" s="287">
        <v>0</v>
      </c>
      <c r="EX114" s="287">
        <v>0</v>
      </c>
      <c r="EY114" s="287">
        <v>0</v>
      </c>
      <c r="EZ114" s="287">
        <v>0</v>
      </c>
      <c r="FA114" s="287">
        <v>0</v>
      </c>
      <c r="FB114" s="287">
        <v>0</v>
      </c>
      <c r="FC114" s="287">
        <v>0</v>
      </c>
      <c r="FD114" s="287">
        <v>0</v>
      </c>
      <c r="FE114" s="287">
        <v>0</v>
      </c>
      <c r="FF114" s="287">
        <v>0</v>
      </c>
      <c r="FG114" s="287">
        <v>98</v>
      </c>
      <c r="FH114" s="287">
        <v>269</v>
      </c>
      <c r="FI114" s="287">
        <v>2</v>
      </c>
      <c r="FJ114" s="287">
        <v>1208</v>
      </c>
      <c r="FK114" s="291">
        <v>25</v>
      </c>
      <c r="FL114" s="290">
        <v>1.8863667745919979</v>
      </c>
      <c r="FM114" s="291">
        <v>7</v>
      </c>
      <c r="FN114" s="290">
        <v>0.52818269688575936</v>
      </c>
      <c r="FO114" s="291">
        <v>2</v>
      </c>
      <c r="FP114" s="290">
        <v>0.15090934196735981</v>
      </c>
      <c r="FQ114" s="283">
        <v>0</v>
      </c>
      <c r="FR114" s="294">
        <v>0</v>
      </c>
      <c r="FS114" s="283">
        <v>0</v>
      </c>
      <c r="FT114" s="294">
        <v>0</v>
      </c>
      <c r="FU114" s="291">
        <v>0</v>
      </c>
      <c r="FV114" s="290">
        <v>0</v>
      </c>
      <c r="FW114" s="295">
        <v>2</v>
      </c>
      <c r="FX114" s="295">
        <v>1</v>
      </c>
      <c r="FY114" s="295">
        <v>1</v>
      </c>
      <c r="FZ114" s="295">
        <v>0</v>
      </c>
      <c r="GA114" s="295">
        <v>0</v>
      </c>
      <c r="GB114" s="287">
        <v>0</v>
      </c>
      <c r="GC114" s="287">
        <v>0</v>
      </c>
      <c r="GD114" s="287">
        <v>0</v>
      </c>
      <c r="GE114" s="287">
        <v>0</v>
      </c>
      <c r="GF114" s="287">
        <v>0</v>
      </c>
      <c r="GG114" s="290">
        <v>243.59</v>
      </c>
      <c r="GH114" s="290">
        <v>402.68</v>
      </c>
      <c r="GI114" s="290">
        <v>26</v>
      </c>
      <c r="GJ114" s="290">
        <v>4</v>
      </c>
      <c r="GK114" s="290">
        <v>0</v>
      </c>
      <c r="GL114" s="290">
        <v>2</v>
      </c>
      <c r="GM114" s="290">
        <v>8</v>
      </c>
      <c r="GN114" s="290">
        <v>7</v>
      </c>
      <c r="GO114" s="290">
        <v>2</v>
      </c>
      <c r="GP114" s="290">
        <v>8</v>
      </c>
      <c r="GQ114" s="290">
        <v>5</v>
      </c>
      <c r="GR114" s="290">
        <v>0</v>
      </c>
      <c r="GS114" s="290">
        <v>0</v>
      </c>
      <c r="GT114" s="290">
        <v>10</v>
      </c>
      <c r="GU114" s="290">
        <v>0</v>
      </c>
      <c r="GV114" s="290">
        <v>1</v>
      </c>
      <c r="GW114" s="290">
        <v>0</v>
      </c>
      <c r="GX114" s="290">
        <v>0</v>
      </c>
      <c r="GY114" s="290">
        <v>1</v>
      </c>
      <c r="GZ114" s="290">
        <v>1</v>
      </c>
      <c r="HA114" s="290">
        <v>0</v>
      </c>
      <c r="HB114" s="290">
        <v>0</v>
      </c>
      <c r="HC114" s="290">
        <v>0</v>
      </c>
      <c r="HD114" s="290">
        <v>0</v>
      </c>
      <c r="HE114" s="290">
        <v>1</v>
      </c>
      <c r="HF114" s="290">
        <v>0</v>
      </c>
      <c r="HG114" s="290">
        <v>0</v>
      </c>
      <c r="HH114" s="290">
        <v>5</v>
      </c>
      <c r="HI114" s="290">
        <v>4</v>
      </c>
      <c r="HJ114" s="134">
        <v>2.2636401295103972</v>
      </c>
      <c r="HK114" s="134">
        <v>9.8091072278783873</v>
      </c>
      <c r="HL114" s="134">
        <v>35.186248537122566</v>
      </c>
      <c r="HM114" s="146">
        <v>109.75735702737001</v>
      </c>
      <c r="HN114" s="146">
        <v>124.469079283692</v>
      </c>
      <c r="HO114" s="368">
        <v>7.00734473540785E-2</v>
      </c>
      <c r="HP114" s="368">
        <v>2.8836622510588401E-2</v>
      </c>
      <c r="HQ114" s="368">
        <v>3.5019455252918301</v>
      </c>
      <c r="HR114" s="368">
        <v>1.8244013683010301</v>
      </c>
      <c r="HS114" s="134">
        <v>49.027237354085599</v>
      </c>
      <c r="HT114" s="134">
        <v>61.801596351197297</v>
      </c>
      <c r="HU114" s="134">
        <v>2.00098621888869</v>
      </c>
      <c r="HV114" s="134">
        <v>1.58060737136163</v>
      </c>
      <c r="HW114" s="134">
        <v>6.2307156021564003</v>
      </c>
      <c r="HX114" s="134">
        <v>9.2465263933920596</v>
      </c>
      <c r="HY114" s="146">
        <v>127.84458869673929</v>
      </c>
      <c r="HZ114" s="146">
        <v>109.352648203492</v>
      </c>
      <c r="IA114" s="386">
        <v>56</v>
      </c>
      <c r="IB114" s="386">
        <v>45</v>
      </c>
      <c r="IC114" s="369">
        <v>0.19183995066972698</v>
      </c>
      <c r="ID114" s="369">
        <v>9.809691975671965E-2</v>
      </c>
      <c r="IE114" s="369">
        <v>2.1588280647648417</v>
      </c>
      <c r="IF114" s="369">
        <v>1.580056179775281</v>
      </c>
      <c r="IG114" s="146">
        <v>50.578257517347723</v>
      </c>
      <c r="IH114" s="146">
        <v>53.300561797752813</v>
      </c>
      <c r="II114" s="146">
        <v>8.8863005720941377</v>
      </c>
      <c r="IJ114" s="146">
        <v>6.2084450548252779</v>
      </c>
      <c r="IK114" s="146">
        <v>7.0528263075425732</v>
      </c>
      <c r="IL114" s="146">
        <v>11.922726828204105</v>
      </c>
      <c r="IM114" s="148">
        <v>115.27280873675943</v>
      </c>
      <c r="IN114" s="137">
        <v>106.53044054402474</v>
      </c>
      <c r="IO114" s="369">
        <v>0.20588235294117599</v>
      </c>
      <c r="IP114" s="369">
        <v>4.9242890557675702E-2</v>
      </c>
      <c r="IQ114" s="369">
        <v>3.5897435897435899</v>
      </c>
      <c r="IR114" s="369">
        <v>1.30293159609121</v>
      </c>
      <c r="IS114" s="146">
        <v>77.179487179487197</v>
      </c>
      <c r="IT114" s="146">
        <v>87.296416938110795</v>
      </c>
      <c r="IU114" s="146">
        <v>5.7352941176470598</v>
      </c>
      <c r="IV114" s="146">
        <v>3.77939185030161</v>
      </c>
      <c r="IW114" s="146">
        <v>2.9873631587474301</v>
      </c>
      <c r="IX114" s="146">
        <v>3.8596799167507698</v>
      </c>
      <c r="IY114" s="341">
        <v>96</v>
      </c>
      <c r="IZ114" s="369">
        <v>0.45219029674988198</v>
      </c>
      <c r="JA114" s="369">
        <v>7.2018004501125299</v>
      </c>
      <c r="JB114" s="369">
        <v>91.897974493623394</v>
      </c>
      <c r="JC114" s="369">
        <v>6.2788506829957598</v>
      </c>
      <c r="JD114" s="146">
        <v>7.1601056187044403</v>
      </c>
    </row>
    <row r="115" spans="1:264" ht="18" customHeight="1">
      <c r="A115" s="280"/>
      <c r="B115" s="281" t="s">
        <v>87</v>
      </c>
      <c r="C115" s="281" t="s">
        <v>87</v>
      </c>
      <c r="D115" s="282" t="s">
        <v>1852</v>
      </c>
      <c r="E115" s="283" t="s">
        <v>1352</v>
      </c>
      <c r="F115" s="282" t="s">
        <v>100</v>
      </c>
      <c r="G115" s="283" t="s">
        <v>12</v>
      </c>
      <c r="H115" s="284" t="s">
        <v>87</v>
      </c>
      <c r="I115" s="284" t="s">
        <v>87</v>
      </c>
      <c r="J115" s="284" t="s">
        <v>87</v>
      </c>
      <c r="K115" s="284" t="s">
        <v>87</v>
      </c>
      <c r="L115" s="284" t="s">
        <v>87</v>
      </c>
      <c r="M115" s="285">
        <v>1435681</v>
      </c>
      <c r="N115" s="284" t="s">
        <v>87</v>
      </c>
      <c r="O115" s="284" t="s">
        <v>87</v>
      </c>
      <c r="P115" s="284" t="s">
        <v>87</v>
      </c>
      <c r="Q115" s="284" t="s">
        <v>87</v>
      </c>
      <c r="R115" s="286">
        <v>113.82286110846735</v>
      </c>
      <c r="S115" s="286">
        <v>110.21067776650824</v>
      </c>
      <c r="T115" s="287">
        <v>1364.8851775920411</v>
      </c>
      <c r="U115" s="287">
        <v>664.18563420124701</v>
      </c>
      <c r="V115" s="286">
        <v>21.483968977372673</v>
      </c>
      <c r="W115" s="286">
        <v>6.5563284560646045</v>
      </c>
      <c r="X115" s="286">
        <v>28.040297433437278</v>
      </c>
      <c r="Y115" s="284" t="s">
        <v>87</v>
      </c>
      <c r="Z115" s="284" t="s">
        <v>87</v>
      </c>
      <c r="AA115" s="284" t="s">
        <v>87</v>
      </c>
      <c r="AB115" s="284" t="s">
        <v>87</v>
      </c>
      <c r="AC115" s="284" t="s">
        <v>87</v>
      </c>
      <c r="AD115" s="284" t="s">
        <v>87</v>
      </c>
      <c r="AE115" s="284" t="s">
        <v>87</v>
      </c>
      <c r="AF115" s="284" t="s">
        <v>87</v>
      </c>
      <c r="AG115" s="284" t="s">
        <v>87</v>
      </c>
      <c r="AH115" s="284" t="s">
        <v>87</v>
      </c>
      <c r="AI115" s="284" t="s">
        <v>87</v>
      </c>
      <c r="AJ115" s="284" t="s">
        <v>87</v>
      </c>
      <c r="AK115" s="284" t="s">
        <v>87</v>
      </c>
      <c r="AL115" s="284" t="s">
        <v>87</v>
      </c>
      <c r="AM115" s="284" t="s">
        <v>87</v>
      </c>
      <c r="AN115" s="284" t="s">
        <v>87</v>
      </c>
      <c r="AO115" s="284" t="s">
        <v>87</v>
      </c>
      <c r="AP115" s="284" t="s">
        <v>87</v>
      </c>
      <c r="AQ115" s="284" t="s">
        <v>87</v>
      </c>
      <c r="AR115" s="284" t="s">
        <v>87</v>
      </c>
      <c r="AS115" s="284" t="s">
        <v>87</v>
      </c>
      <c r="AT115" s="284" t="s">
        <v>87</v>
      </c>
      <c r="AU115" s="284" t="s">
        <v>87</v>
      </c>
      <c r="AV115" s="284" t="s">
        <v>87</v>
      </c>
      <c r="AW115" s="288" t="s">
        <v>87</v>
      </c>
      <c r="AX115" s="288" t="s">
        <v>87</v>
      </c>
      <c r="AY115" s="288" t="s">
        <v>87</v>
      </c>
      <c r="AZ115" s="288" t="s">
        <v>87</v>
      </c>
      <c r="BA115" s="288" t="s">
        <v>87</v>
      </c>
      <c r="BB115" s="287">
        <v>144</v>
      </c>
      <c r="BC115" s="287">
        <v>280</v>
      </c>
      <c r="BD115" s="289" t="s">
        <v>88</v>
      </c>
      <c r="BE115" s="289" t="s">
        <v>88</v>
      </c>
      <c r="BF115" s="289" t="s">
        <v>88</v>
      </c>
      <c r="BG115" s="287">
        <v>565</v>
      </c>
      <c r="BH115" s="286">
        <v>39.354146220504418</v>
      </c>
      <c r="BI115" s="287">
        <v>1940</v>
      </c>
      <c r="BJ115" s="286">
        <v>135.12751091642224</v>
      </c>
      <c r="BK115" s="287">
        <v>428</v>
      </c>
      <c r="BL115" s="286">
        <v>29.811636428983878</v>
      </c>
      <c r="BM115" s="287">
        <v>54</v>
      </c>
      <c r="BN115" s="290">
        <v>3.7612812316942272</v>
      </c>
      <c r="BO115" s="291">
        <v>794</v>
      </c>
      <c r="BP115" s="290">
        <v>55.304764777133641</v>
      </c>
      <c r="BQ115" s="287">
        <v>0</v>
      </c>
      <c r="BR115" s="290">
        <v>0</v>
      </c>
      <c r="BS115" s="287">
        <v>70</v>
      </c>
      <c r="BT115" s="290">
        <v>4.8757349299739987</v>
      </c>
      <c r="BU115" s="287">
        <v>0</v>
      </c>
      <c r="BV115" s="290">
        <v>0</v>
      </c>
      <c r="BW115" s="287">
        <v>231</v>
      </c>
      <c r="BX115" s="290">
        <v>16.089925268914197</v>
      </c>
      <c r="BY115" s="292">
        <v>0</v>
      </c>
      <c r="BZ115" s="293">
        <v>0</v>
      </c>
      <c r="CA115" s="287">
        <v>3832</v>
      </c>
      <c r="CB115" s="290">
        <v>266.91166073800514</v>
      </c>
      <c r="CC115" s="292">
        <v>430</v>
      </c>
      <c r="CD115" s="293">
        <v>29.950943141268851</v>
      </c>
      <c r="CE115" s="287">
        <v>247</v>
      </c>
      <c r="CF115" s="290">
        <v>17.204378967193968</v>
      </c>
      <c r="CG115" s="287">
        <v>2190</v>
      </c>
      <c r="CH115" s="290">
        <v>152.54084995204369</v>
      </c>
      <c r="CI115" s="287">
        <v>3509</v>
      </c>
      <c r="CJ115" s="290">
        <v>244.41362670398229</v>
      </c>
      <c r="CK115" s="287">
        <v>1167</v>
      </c>
      <c r="CL115" s="290">
        <v>81.285466618280807</v>
      </c>
      <c r="CM115" s="287">
        <v>2760</v>
      </c>
      <c r="CN115" s="294">
        <v>192.24326295326051</v>
      </c>
      <c r="CO115" s="287">
        <v>838</v>
      </c>
      <c r="CP115" s="290">
        <v>58.369512447403011</v>
      </c>
      <c r="CQ115" s="287">
        <v>3</v>
      </c>
      <c r="CR115" s="290">
        <v>0.20896006842745707</v>
      </c>
      <c r="CS115" s="287">
        <v>53</v>
      </c>
      <c r="CT115" s="290">
        <v>3.6916278755517418</v>
      </c>
      <c r="CU115" s="287">
        <v>229</v>
      </c>
      <c r="CV115" s="290">
        <v>15.950618556629225</v>
      </c>
      <c r="CW115" s="287">
        <v>4372</v>
      </c>
      <c r="CX115" s="290">
        <v>304.52447305494746</v>
      </c>
      <c r="CY115" s="287">
        <v>3749</v>
      </c>
      <c r="CZ115" s="290">
        <v>261.13043217817886</v>
      </c>
      <c r="DA115" s="292">
        <v>0</v>
      </c>
      <c r="DB115" s="293">
        <v>0</v>
      </c>
      <c r="DC115" s="287">
        <v>25</v>
      </c>
      <c r="DD115" s="287">
        <v>9871</v>
      </c>
      <c r="DE115" s="287">
        <v>1343</v>
      </c>
      <c r="DF115" s="287">
        <v>24290</v>
      </c>
      <c r="DG115" s="287">
        <v>7651</v>
      </c>
      <c r="DH115" s="287">
        <v>2589</v>
      </c>
      <c r="DI115" s="287">
        <v>25</v>
      </c>
      <c r="DJ115" s="287">
        <v>788</v>
      </c>
      <c r="DK115" s="287">
        <v>908</v>
      </c>
      <c r="DL115" s="287">
        <v>5579</v>
      </c>
      <c r="DM115" s="287">
        <v>1</v>
      </c>
      <c r="DN115" s="287">
        <v>4849</v>
      </c>
      <c r="DO115" s="287">
        <v>0</v>
      </c>
      <c r="DP115" s="287">
        <v>1005</v>
      </c>
      <c r="DQ115" s="287">
        <v>152</v>
      </c>
      <c r="DR115" s="287">
        <v>0</v>
      </c>
      <c r="DS115" s="287">
        <v>58</v>
      </c>
      <c r="DT115" s="287">
        <v>27246</v>
      </c>
      <c r="DU115" s="287">
        <v>59375</v>
      </c>
      <c r="DV115" s="287">
        <v>33507</v>
      </c>
      <c r="DW115" s="287">
        <v>9480</v>
      </c>
      <c r="DX115" s="287">
        <v>2443</v>
      </c>
      <c r="DY115" s="287">
        <v>1810</v>
      </c>
      <c r="DZ115" s="287">
        <v>27567</v>
      </c>
      <c r="EA115" s="287">
        <v>34868</v>
      </c>
      <c r="EB115" s="290">
        <v>54.353562005276999</v>
      </c>
      <c r="EC115" s="287">
        <v>622</v>
      </c>
      <c r="ED115" s="287">
        <v>11827</v>
      </c>
      <c r="EE115" s="287">
        <v>5929</v>
      </c>
      <c r="EF115" s="290">
        <v>50.131056058171971</v>
      </c>
      <c r="EG115" s="287">
        <v>535</v>
      </c>
      <c r="EH115" s="287">
        <v>791</v>
      </c>
      <c r="EI115" s="287">
        <v>652</v>
      </c>
      <c r="EJ115" s="287">
        <v>3110</v>
      </c>
      <c r="EK115" s="287">
        <v>2495</v>
      </c>
      <c r="EL115" s="287">
        <v>21</v>
      </c>
      <c r="EM115" s="287">
        <v>156</v>
      </c>
      <c r="EN115" s="287">
        <v>65</v>
      </c>
      <c r="EO115" s="287">
        <v>267</v>
      </c>
      <c r="EP115" s="287">
        <v>1225</v>
      </c>
      <c r="EQ115" s="287">
        <v>490</v>
      </c>
      <c r="ER115" s="287">
        <v>0</v>
      </c>
      <c r="ES115" s="287">
        <v>28</v>
      </c>
      <c r="ET115" s="287">
        <v>193</v>
      </c>
      <c r="EU115" s="287">
        <v>0</v>
      </c>
      <c r="EV115" s="287">
        <v>14958</v>
      </c>
      <c r="EW115" s="287">
        <v>0</v>
      </c>
      <c r="EX115" s="287">
        <v>37</v>
      </c>
      <c r="EY115" s="287">
        <v>2853</v>
      </c>
      <c r="EZ115" s="287">
        <v>81</v>
      </c>
      <c r="FA115" s="287">
        <v>39</v>
      </c>
      <c r="FB115" s="287">
        <v>19</v>
      </c>
      <c r="FC115" s="287">
        <v>31</v>
      </c>
      <c r="FD115" s="287">
        <v>55</v>
      </c>
      <c r="FE115" s="287">
        <v>50</v>
      </c>
      <c r="FF115" s="287">
        <v>219</v>
      </c>
      <c r="FG115" s="287">
        <v>1436</v>
      </c>
      <c r="FH115" s="287">
        <v>2608</v>
      </c>
      <c r="FI115" s="287">
        <v>418</v>
      </c>
      <c r="FJ115" s="287">
        <v>9457</v>
      </c>
      <c r="FK115" s="291">
        <v>66</v>
      </c>
      <c r="FL115" s="290">
        <v>4.597121505404056</v>
      </c>
      <c r="FM115" s="291">
        <v>21</v>
      </c>
      <c r="FN115" s="290">
        <v>1.4627204789921995</v>
      </c>
      <c r="FO115" s="291">
        <v>35</v>
      </c>
      <c r="FP115" s="290">
        <v>2.4378674649869994</v>
      </c>
      <c r="FQ115" s="283">
        <v>10</v>
      </c>
      <c r="FR115" s="294">
        <v>0.6965335614248569</v>
      </c>
      <c r="FS115" s="283">
        <v>1</v>
      </c>
      <c r="FT115" s="294">
        <v>6.965335614248569E-2</v>
      </c>
      <c r="FU115" s="297">
        <v>83</v>
      </c>
      <c r="FV115" s="293">
        <v>5.7812285598263129</v>
      </c>
      <c r="FW115" s="295">
        <v>1</v>
      </c>
      <c r="FX115" s="295">
        <v>0</v>
      </c>
      <c r="FY115" s="295">
        <v>1</v>
      </c>
      <c r="FZ115" s="295">
        <v>0</v>
      </c>
      <c r="GA115" s="295">
        <v>0</v>
      </c>
      <c r="GB115" s="287">
        <v>35317</v>
      </c>
      <c r="GC115" s="287">
        <v>9608</v>
      </c>
      <c r="GD115" s="287">
        <v>11063</v>
      </c>
      <c r="GE115" s="287">
        <v>0</v>
      </c>
      <c r="GF115" s="287">
        <v>180</v>
      </c>
      <c r="GG115" s="290">
        <v>615</v>
      </c>
      <c r="GH115" s="290">
        <v>1594.8</v>
      </c>
      <c r="GI115" s="290">
        <v>131.6</v>
      </c>
      <c r="GJ115" s="290">
        <v>35</v>
      </c>
      <c r="GK115" s="290">
        <v>7</v>
      </c>
      <c r="GL115" s="290">
        <v>6</v>
      </c>
      <c r="GM115" s="290">
        <v>33</v>
      </c>
      <c r="GN115" s="290">
        <v>26</v>
      </c>
      <c r="GO115" s="290">
        <v>2</v>
      </c>
      <c r="GP115" s="290">
        <v>31.8</v>
      </c>
      <c r="GQ115" s="290">
        <v>22</v>
      </c>
      <c r="GR115" s="290">
        <v>17</v>
      </c>
      <c r="GS115" s="290">
        <v>1</v>
      </c>
      <c r="GT115" s="290">
        <v>77</v>
      </c>
      <c r="GU115" s="290">
        <v>10</v>
      </c>
      <c r="GV115" s="290">
        <v>4</v>
      </c>
      <c r="GW115" s="290">
        <v>2</v>
      </c>
      <c r="GX115" s="290">
        <v>1</v>
      </c>
      <c r="GY115" s="290">
        <v>8</v>
      </c>
      <c r="GZ115" s="290">
        <v>5</v>
      </c>
      <c r="HA115" s="290">
        <v>0</v>
      </c>
      <c r="HB115" s="290">
        <v>2</v>
      </c>
      <c r="HC115" s="290">
        <v>0</v>
      </c>
      <c r="HD115" s="290">
        <v>16</v>
      </c>
      <c r="HE115" s="290">
        <v>3.8</v>
      </c>
      <c r="HF115" s="290">
        <v>10</v>
      </c>
      <c r="HG115" s="290">
        <v>7</v>
      </c>
      <c r="HH115" s="290">
        <v>29.3</v>
      </c>
      <c r="HI115" s="290">
        <v>3.8</v>
      </c>
      <c r="HJ115" s="134">
        <v>0.90549362985231385</v>
      </c>
      <c r="HK115" s="134">
        <v>9.1245896546656269</v>
      </c>
      <c r="HL115" s="134">
        <v>37.288924210879713</v>
      </c>
      <c r="HM115" s="146">
        <v>110.68342352364201</v>
      </c>
      <c r="HN115" s="146">
        <v>119.80759355421399</v>
      </c>
      <c r="HO115" s="368">
        <v>8.4738581476146106E-3</v>
      </c>
      <c r="HP115" s="368">
        <v>2.14258931919224E-2</v>
      </c>
      <c r="HQ115" s="368">
        <v>1.0416666666666701</v>
      </c>
      <c r="HR115" s="368">
        <v>4</v>
      </c>
      <c r="HS115" s="134">
        <v>71.875</v>
      </c>
      <c r="HT115" s="134">
        <v>78</v>
      </c>
      <c r="HU115" s="134">
        <v>0.813490382171003</v>
      </c>
      <c r="HV115" s="134">
        <v>0.53564732979806096</v>
      </c>
      <c r="HW115" s="134">
        <v>3.8069220274409901</v>
      </c>
      <c r="HX115" s="134">
        <v>6.4041187759229103</v>
      </c>
      <c r="HY115" s="146">
        <v>124.22251385212265</v>
      </c>
      <c r="HZ115" s="146">
        <v>112.433617042512</v>
      </c>
      <c r="IA115" s="386">
        <v>126</v>
      </c>
      <c r="IB115" s="386">
        <v>132</v>
      </c>
      <c r="IC115" s="369">
        <v>0.39705048213272826</v>
      </c>
      <c r="ID115" s="369">
        <v>0.24071777664308119</v>
      </c>
      <c r="IE115" s="369">
        <v>3.304484657749803</v>
      </c>
      <c r="IF115" s="369">
        <v>2.7149321266968327</v>
      </c>
      <c r="IG115" s="146">
        <v>57.041699449252562</v>
      </c>
      <c r="IH115" s="146">
        <v>58.885232414644186</v>
      </c>
      <c r="II115" s="146">
        <v>12.015503875968992</v>
      </c>
      <c r="IJ115" s="146">
        <v>8.8664381063534901</v>
      </c>
      <c r="IK115" s="146">
        <v>5.4154760985404273</v>
      </c>
      <c r="IL115" s="146">
        <v>10.416967595936251</v>
      </c>
      <c r="IM115" s="148">
        <v>115.4154838379134</v>
      </c>
      <c r="IN115" s="137">
        <v>109.86613006535153</v>
      </c>
      <c r="IO115" s="369">
        <v>0.14468085106383</v>
      </c>
      <c r="IP115" s="369">
        <v>6.3745943439962899E-2</v>
      </c>
      <c r="IQ115" s="369">
        <v>0.67087608524072595</v>
      </c>
      <c r="IR115" s="369">
        <v>0.481611208406305</v>
      </c>
      <c r="IS115" s="146">
        <v>50.157853196527199</v>
      </c>
      <c r="IT115" s="146">
        <v>58.887915936952702</v>
      </c>
      <c r="IU115" s="146">
        <v>21.5659574468085</v>
      </c>
      <c r="IV115" s="146">
        <v>13.2359758924432</v>
      </c>
      <c r="IW115" s="146">
        <v>6.8552817675199602</v>
      </c>
      <c r="IX115" s="146">
        <v>8.3641156164416692</v>
      </c>
      <c r="IY115" s="341">
        <v>119</v>
      </c>
      <c r="IZ115" s="369">
        <v>0.41808663879422397</v>
      </c>
      <c r="JA115" s="369">
        <v>4.6411856474258997</v>
      </c>
      <c r="JB115" s="369">
        <v>88.065522620904801</v>
      </c>
      <c r="JC115" s="369">
        <v>9.0081860661209294</v>
      </c>
      <c r="JD115" s="146">
        <v>8.5549892353301296</v>
      </c>
    </row>
    <row r="116" spans="1:264" ht="18" customHeight="1">
      <c r="A116" s="280"/>
      <c r="B116" s="281" t="s">
        <v>87</v>
      </c>
      <c r="C116" s="281" t="s">
        <v>87</v>
      </c>
      <c r="D116" s="282" t="s">
        <v>1853</v>
      </c>
      <c r="E116" s="283" t="s">
        <v>1353</v>
      </c>
      <c r="F116" s="282" t="s">
        <v>100</v>
      </c>
      <c r="G116" s="283" t="s">
        <v>12</v>
      </c>
      <c r="H116" s="284" t="s">
        <v>87</v>
      </c>
      <c r="I116" s="284" t="s">
        <v>87</v>
      </c>
      <c r="J116" s="284" t="s">
        <v>87</v>
      </c>
      <c r="K116" s="284" t="s">
        <v>87</v>
      </c>
      <c r="L116" s="284" t="s">
        <v>87</v>
      </c>
      <c r="M116" s="285">
        <v>390897</v>
      </c>
      <c r="N116" s="284" t="s">
        <v>87</v>
      </c>
      <c r="O116" s="284" t="s">
        <v>87</v>
      </c>
      <c r="P116" s="284" t="s">
        <v>87</v>
      </c>
      <c r="Q116" s="284" t="s">
        <v>87</v>
      </c>
      <c r="R116" s="286">
        <v>92.306693176040753</v>
      </c>
      <c r="S116" s="286">
        <v>95.84558570236139</v>
      </c>
      <c r="T116" s="298" t="s">
        <v>88</v>
      </c>
      <c r="U116" s="298" t="s">
        <v>88</v>
      </c>
      <c r="V116" s="286">
        <v>11.840439003799071</v>
      </c>
      <c r="W116" s="286">
        <v>12.558041367665682</v>
      </c>
      <c r="X116" s="286">
        <v>24.398480371464753</v>
      </c>
      <c r="Y116" s="284" t="s">
        <v>87</v>
      </c>
      <c r="Z116" s="284" t="s">
        <v>87</v>
      </c>
      <c r="AA116" s="284" t="s">
        <v>87</v>
      </c>
      <c r="AB116" s="284" t="s">
        <v>87</v>
      </c>
      <c r="AC116" s="284" t="s">
        <v>87</v>
      </c>
      <c r="AD116" s="284" t="s">
        <v>87</v>
      </c>
      <c r="AE116" s="284" t="s">
        <v>87</v>
      </c>
      <c r="AF116" s="284" t="s">
        <v>87</v>
      </c>
      <c r="AG116" s="284" t="s">
        <v>87</v>
      </c>
      <c r="AH116" s="284" t="s">
        <v>87</v>
      </c>
      <c r="AI116" s="284" t="s">
        <v>87</v>
      </c>
      <c r="AJ116" s="284" t="s">
        <v>87</v>
      </c>
      <c r="AK116" s="284" t="s">
        <v>87</v>
      </c>
      <c r="AL116" s="284" t="s">
        <v>87</v>
      </c>
      <c r="AM116" s="284" t="s">
        <v>87</v>
      </c>
      <c r="AN116" s="284" t="s">
        <v>87</v>
      </c>
      <c r="AO116" s="284" t="s">
        <v>87</v>
      </c>
      <c r="AP116" s="284" t="s">
        <v>87</v>
      </c>
      <c r="AQ116" s="284" t="s">
        <v>87</v>
      </c>
      <c r="AR116" s="284" t="s">
        <v>87</v>
      </c>
      <c r="AS116" s="284" t="s">
        <v>87</v>
      </c>
      <c r="AT116" s="284" t="s">
        <v>87</v>
      </c>
      <c r="AU116" s="284" t="s">
        <v>87</v>
      </c>
      <c r="AV116" s="284" t="s">
        <v>87</v>
      </c>
      <c r="AW116" s="288" t="s">
        <v>87</v>
      </c>
      <c r="AX116" s="288" t="s">
        <v>87</v>
      </c>
      <c r="AY116" s="288" t="s">
        <v>87</v>
      </c>
      <c r="AZ116" s="288" t="s">
        <v>87</v>
      </c>
      <c r="BA116" s="288" t="s">
        <v>87</v>
      </c>
      <c r="BB116" s="287">
        <v>61</v>
      </c>
      <c r="BC116" s="287">
        <v>68</v>
      </c>
      <c r="BD116" s="289" t="s">
        <v>88</v>
      </c>
      <c r="BE116" s="289" t="s">
        <v>88</v>
      </c>
      <c r="BF116" s="289" t="s">
        <v>88</v>
      </c>
      <c r="BG116" s="287">
        <v>15</v>
      </c>
      <c r="BH116" s="286">
        <v>3.837327991772769</v>
      </c>
      <c r="BI116" s="287">
        <v>256</v>
      </c>
      <c r="BJ116" s="286">
        <v>65.490397726255253</v>
      </c>
      <c r="BK116" s="287">
        <v>0</v>
      </c>
      <c r="BL116" s="286">
        <v>0</v>
      </c>
      <c r="BM116" s="287">
        <v>0</v>
      </c>
      <c r="BN116" s="290">
        <v>0</v>
      </c>
      <c r="BO116" s="291">
        <v>84</v>
      </c>
      <c r="BP116" s="290">
        <v>21.489036753927504</v>
      </c>
      <c r="BQ116" s="287">
        <v>0</v>
      </c>
      <c r="BR116" s="290">
        <v>0</v>
      </c>
      <c r="BS116" s="287">
        <v>14</v>
      </c>
      <c r="BT116" s="290">
        <v>3.5815061256545846</v>
      </c>
      <c r="BU116" s="287">
        <v>0</v>
      </c>
      <c r="BV116" s="290">
        <v>0</v>
      </c>
      <c r="BW116" s="287">
        <v>11</v>
      </c>
      <c r="BX116" s="290">
        <v>2.8140405273000302</v>
      </c>
      <c r="BY116" s="292">
        <v>0</v>
      </c>
      <c r="BZ116" s="293">
        <v>0</v>
      </c>
      <c r="CA116" s="287">
        <v>558</v>
      </c>
      <c r="CB116" s="290">
        <v>142.74860129394699</v>
      </c>
      <c r="CC116" s="287">
        <v>437</v>
      </c>
      <c r="CD116" s="290">
        <v>111.79415549364667</v>
      </c>
      <c r="CE116" s="287">
        <v>51</v>
      </c>
      <c r="CF116" s="290">
        <v>13.046915172027415</v>
      </c>
      <c r="CG116" s="287">
        <v>464</v>
      </c>
      <c r="CH116" s="290">
        <v>118.70134587883764</v>
      </c>
      <c r="CI116" s="287">
        <v>818</v>
      </c>
      <c r="CJ116" s="290">
        <v>209.262286484675</v>
      </c>
      <c r="CK116" s="287">
        <v>263</v>
      </c>
      <c r="CL116" s="290">
        <v>67.281150789082545</v>
      </c>
      <c r="CM116" s="287">
        <v>6</v>
      </c>
      <c r="CN116" s="294">
        <v>1.5349311967091075</v>
      </c>
      <c r="CO116" s="287">
        <v>85</v>
      </c>
      <c r="CP116" s="290">
        <v>21.74485862004569</v>
      </c>
      <c r="CQ116" s="287">
        <v>2</v>
      </c>
      <c r="CR116" s="290">
        <v>0.51164373223636916</v>
      </c>
      <c r="CS116" s="287">
        <v>0</v>
      </c>
      <c r="CT116" s="290">
        <v>0</v>
      </c>
      <c r="CU116" s="287">
        <v>29</v>
      </c>
      <c r="CV116" s="290">
        <v>7.4188341174273527</v>
      </c>
      <c r="CW116" s="287">
        <v>480</v>
      </c>
      <c r="CX116" s="290">
        <v>122.79449573672861</v>
      </c>
      <c r="CY116" s="287">
        <v>480</v>
      </c>
      <c r="CZ116" s="290">
        <v>122.79449573672861</v>
      </c>
      <c r="DA116" s="292">
        <v>0</v>
      </c>
      <c r="DB116" s="293">
        <v>0</v>
      </c>
      <c r="DC116" s="287">
        <v>0</v>
      </c>
      <c r="DD116" s="287">
        <v>928</v>
      </c>
      <c r="DE116" s="287">
        <v>19</v>
      </c>
      <c r="DF116" s="287">
        <v>7371</v>
      </c>
      <c r="DG116" s="287">
        <v>0</v>
      </c>
      <c r="DH116" s="287">
        <v>0</v>
      </c>
      <c r="DI116" s="287">
        <v>0</v>
      </c>
      <c r="DJ116" s="287">
        <v>29</v>
      </c>
      <c r="DK116" s="287">
        <v>0</v>
      </c>
      <c r="DL116" s="287">
        <v>1</v>
      </c>
      <c r="DM116" s="287">
        <v>0</v>
      </c>
      <c r="DN116" s="287">
        <v>0</v>
      </c>
      <c r="DO116" s="287">
        <v>86</v>
      </c>
      <c r="DP116" s="287">
        <v>40</v>
      </c>
      <c r="DQ116" s="287">
        <v>0</v>
      </c>
      <c r="DR116" s="287">
        <v>0</v>
      </c>
      <c r="DS116" s="287">
        <v>0</v>
      </c>
      <c r="DT116" s="287">
        <v>0</v>
      </c>
      <c r="DU116" s="287">
        <v>24178</v>
      </c>
      <c r="DV116" s="287">
        <v>1500</v>
      </c>
      <c r="DW116" s="287">
        <v>0</v>
      </c>
      <c r="DX116" s="287">
        <v>266</v>
      </c>
      <c r="DY116" s="287">
        <v>155</v>
      </c>
      <c r="DZ116" s="287">
        <v>1618</v>
      </c>
      <c r="EA116" s="287">
        <v>11148</v>
      </c>
      <c r="EB116" s="290">
        <v>20.855758880516699</v>
      </c>
      <c r="EC116" s="287">
        <v>94</v>
      </c>
      <c r="ED116" s="287">
        <v>3679</v>
      </c>
      <c r="EE116" s="287">
        <v>735</v>
      </c>
      <c r="EF116" s="290">
        <v>19.978254960587115</v>
      </c>
      <c r="EG116" s="287">
        <v>135</v>
      </c>
      <c r="EH116" s="287">
        <v>61</v>
      </c>
      <c r="EI116" s="287">
        <v>13</v>
      </c>
      <c r="EJ116" s="287">
        <v>3</v>
      </c>
      <c r="EK116" s="287">
        <v>160</v>
      </c>
      <c r="EL116" s="287">
        <v>4</v>
      </c>
      <c r="EM116" s="287">
        <v>1</v>
      </c>
      <c r="EN116" s="287">
        <v>9</v>
      </c>
      <c r="EO116" s="287">
        <v>16</v>
      </c>
      <c r="EP116" s="287">
        <v>23</v>
      </c>
      <c r="EQ116" s="287">
        <v>8</v>
      </c>
      <c r="ER116" s="287">
        <v>0</v>
      </c>
      <c r="ES116" s="287">
        <v>0</v>
      </c>
      <c r="ET116" s="287">
        <v>0</v>
      </c>
      <c r="EU116" s="287">
        <v>0</v>
      </c>
      <c r="EV116" s="287">
        <v>1167</v>
      </c>
      <c r="EW116" s="287">
        <v>5</v>
      </c>
      <c r="EX116" s="287">
        <v>0</v>
      </c>
      <c r="EY116" s="287">
        <v>0</v>
      </c>
      <c r="EZ116" s="287">
        <v>4</v>
      </c>
      <c r="FA116" s="287">
        <v>0</v>
      </c>
      <c r="FB116" s="287">
        <v>0</v>
      </c>
      <c r="FC116" s="287">
        <v>0</v>
      </c>
      <c r="FD116" s="287">
        <v>11</v>
      </c>
      <c r="FE116" s="287">
        <v>3</v>
      </c>
      <c r="FF116" s="287">
        <v>10</v>
      </c>
      <c r="FG116" s="287">
        <v>196</v>
      </c>
      <c r="FH116" s="287">
        <v>304</v>
      </c>
      <c r="FI116" s="287">
        <v>259</v>
      </c>
      <c r="FJ116" s="287">
        <v>2144</v>
      </c>
      <c r="FK116" s="291">
        <v>10</v>
      </c>
      <c r="FL116" s="290">
        <v>2.5582186611818458</v>
      </c>
      <c r="FM116" s="291">
        <v>5</v>
      </c>
      <c r="FN116" s="290">
        <v>1.2791093305909229</v>
      </c>
      <c r="FO116" s="291">
        <v>0</v>
      </c>
      <c r="FP116" s="290">
        <v>0</v>
      </c>
      <c r="FQ116" s="283">
        <v>1</v>
      </c>
      <c r="FR116" s="294">
        <v>0.25582186611818458</v>
      </c>
      <c r="FS116" s="283">
        <v>1</v>
      </c>
      <c r="FT116" s="294">
        <v>0.25582186611818458</v>
      </c>
      <c r="FU116" s="291">
        <v>36</v>
      </c>
      <c r="FV116" s="290">
        <v>9.2095871802546441</v>
      </c>
      <c r="FW116" s="295">
        <v>1</v>
      </c>
      <c r="FX116" s="295">
        <v>0</v>
      </c>
      <c r="FY116" s="295">
        <v>1</v>
      </c>
      <c r="FZ116" s="295">
        <v>0</v>
      </c>
      <c r="GA116" s="295">
        <v>0</v>
      </c>
      <c r="GB116" s="287">
        <v>4654</v>
      </c>
      <c r="GC116" s="287">
        <v>0</v>
      </c>
      <c r="GD116" s="287">
        <v>270</v>
      </c>
      <c r="GE116" s="287">
        <v>25</v>
      </c>
      <c r="GF116" s="287">
        <v>0</v>
      </c>
      <c r="GG116" s="290">
        <v>160.30000000000001</v>
      </c>
      <c r="GH116" s="290">
        <v>424.43</v>
      </c>
      <c r="GI116" s="290">
        <v>25</v>
      </c>
      <c r="GJ116" s="290">
        <v>4.2</v>
      </c>
      <c r="GK116" s="290">
        <v>1</v>
      </c>
      <c r="GL116" s="290">
        <v>2</v>
      </c>
      <c r="GM116" s="290">
        <v>1</v>
      </c>
      <c r="GN116" s="290">
        <v>2</v>
      </c>
      <c r="GO116" s="290">
        <v>1</v>
      </c>
      <c r="GP116" s="290">
        <v>4</v>
      </c>
      <c r="GQ116" s="290">
        <v>0</v>
      </c>
      <c r="GR116" s="290">
        <v>0</v>
      </c>
      <c r="GS116" s="290">
        <v>0</v>
      </c>
      <c r="GT116" s="290">
        <v>1</v>
      </c>
      <c r="GU116" s="290">
        <v>1</v>
      </c>
      <c r="GV116" s="290">
        <v>2</v>
      </c>
      <c r="GW116" s="290">
        <v>0</v>
      </c>
      <c r="GX116" s="290">
        <v>0</v>
      </c>
      <c r="GY116" s="290">
        <v>1</v>
      </c>
      <c r="GZ116" s="290">
        <v>3</v>
      </c>
      <c r="HA116" s="290">
        <v>0</v>
      </c>
      <c r="HB116" s="290">
        <v>0</v>
      </c>
      <c r="HC116" s="290">
        <v>0</v>
      </c>
      <c r="HD116" s="290">
        <v>0</v>
      </c>
      <c r="HE116" s="290">
        <v>3</v>
      </c>
      <c r="HF116" s="290">
        <v>0</v>
      </c>
      <c r="HG116" s="290">
        <v>1</v>
      </c>
      <c r="HH116" s="290">
        <v>7.2</v>
      </c>
      <c r="HI116" s="290">
        <v>0.5</v>
      </c>
      <c r="HJ116" s="134">
        <v>1.2791093305909229</v>
      </c>
      <c r="HK116" s="134">
        <v>4.3489717240091377</v>
      </c>
      <c r="HL116" s="134">
        <v>35.671801011519655</v>
      </c>
      <c r="HM116" s="146">
        <v>87.029136678469598</v>
      </c>
      <c r="HN116" s="146">
        <v>96.122913396984302</v>
      </c>
      <c r="HO116" s="368">
        <v>2.02470135654991E-2</v>
      </c>
      <c r="HP116" s="369">
        <v>1.5782828282828301E-2</v>
      </c>
      <c r="HQ116" s="368">
        <v>1.7543859649122799</v>
      </c>
      <c r="HR116" s="369">
        <v>1.63934426229508</v>
      </c>
      <c r="HS116" s="134">
        <v>75.438596491228097</v>
      </c>
      <c r="HT116" s="134">
        <v>75.409836065573799</v>
      </c>
      <c r="HU116" s="134">
        <v>1.15407977323345</v>
      </c>
      <c r="HV116" s="134">
        <v>0.96275252525252497</v>
      </c>
      <c r="HW116" s="134">
        <v>2.9539541212135698</v>
      </c>
      <c r="HX116" s="134">
        <v>5.0061986375777998</v>
      </c>
      <c r="HY116" s="146">
        <v>101.14593148406415</v>
      </c>
      <c r="HZ116" s="146">
        <v>99.329214108065599</v>
      </c>
      <c r="IA116" s="386">
        <v>51</v>
      </c>
      <c r="IB116" s="386">
        <v>32</v>
      </c>
      <c r="IC116" s="369">
        <v>0.24724875163620497</v>
      </c>
      <c r="ID116" s="369">
        <v>0.11157212091628604</v>
      </c>
      <c r="IE116" s="369">
        <v>2.7258150721539285</v>
      </c>
      <c r="IF116" s="369">
        <v>1.8140589569160999</v>
      </c>
      <c r="IG116" s="146">
        <v>52.805986103687864</v>
      </c>
      <c r="IH116" s="146">
        <v>50.85034013605442</v>
      </c>
      <c r="II116" s="146">
        <v>9.0706355747321474</v>
      </c>
      <c r="IJ116" s="146">
        <v>6.1504131655102681</v>
      </c>
      <c r="IK116" s="146">
        <v>8.8260568591411452</v>
      </c>
      <c r="IL116" s="146">
        <v>15.037766956788467</v>
      </c>
      <c r="IM116" s="148">
        <v>99.294668629348308</v>
      </c>
      <c r="IN116" s="137">
        <v>95.429957213545052</v>
      </c>
      <c r="IO116" s="369">
        <v>0.19434247462751</v>
      </c>
      <c r="IP116" s="369">
        <v>5.4161400974905197E-2</v>
      </c>
      <c r="IQ116" s="369">
        <v>3.4090909090909101</v>
      </c>
      <c r="IR116" s="369">
        <v>1.3043478260869601</v>
      </c>
      <c r="IS116" s="146">
        <v>85.606060606060595</v>
      </c>
      <c r="IT116" s="146">
        <v>86.521739130434796</v>
      </c>
      <c r="IU116" s="146">
        <v>5.7007125890736301</v>
      </c>
      <c r="IV116" s="146">
        <v>4.1523740747427302</v>
      </c>
      <c r="IW116" s="146">
        <v>6.3357393900457302</v>
      </c>
      <c r="IX116" s="146">
        <v>8.2023293982717398</v>
      </c>
      <c r="IY116" s="341">
        <v>27</v>
      </c>
      <c r="IZ116" s="369">
        <v>0.32862706913339801</v>
      </c>
      <c r="JA116" s="369">
        <v>5.5785123966942196</v>
      </c>
      <c r="JB116" s="369">
        <v>70.661157024793397</v>
      </c>
      <c r="JC116" s="369">
        <v>5.8909444985394401</v>
      </c>
      <c r="JD116" s="146">
        <v>8.4339813146223896</v>
      </c>
    </row>
    <row r="117" spans="1:264" ht="18" customHeight="1">
      <c r="A117" s="280"/>
      <c r="B117" s="281" t="s">
        <v>87</v>
      </c>
      <c r="C117" s="281" t="s">
        <v>87</v>
      </c>
      <c r="D117" s="282" t="s">
        <v>1854</v>
      </c>
      <c r="E117" s="283" t="s">
        <v>1354</v>
      </c>
      <c r="F117" s="282" t="s">
        <v>100</v>
      </c>
      <c r="G117" s="283" t="s">
        <v>12</v>
      </c>
      <c r="H117" s="284" t="s">
        <v>87</v>
      </c>
      <c r="I117" s="284" t="s">
        <v>87</v>
      </c>
      <c r="J117" s="284" t="s">
        <v>87</v>
      </c>
      <c r="K117" s="284" t="s">
        <v>87</v>
      </c>
      <c r="L117" s="284" t="s">
        <v>87</v>
      </c>
      <c r="M117" s="285">
        <v>1430411</v>
      </c>
      <c r="N117" s="284" t="s">
        <v>87</v>
      </c>
      <c r="O117" s="284" t="s">
        <v>87</v>
      </c>
      <c r="P117" s="284" t="s">
        <v>87</v>
      </c>
      <c r="Q117" s="284" t="s">
        <v>87</v>
      </c>
      <c r="R117" s="286">
        <v>91.582062818045756</v>
      </c>
      <c r="S117" s="286">
        <v>94.656035490300766</v>
      </c>
      <c r="T117" s="298" t="s">
        <v>88</v>
      </c>
      <c r="U117" s="298" t="s">
        <v>88</v>
      </c>
      <c r="V117" s="286">
        <v>15.07998136356577</v>
      </c>
      <c r="W117" s="286">
        <v>9.4269296474607849</v>
      </c>
      <c r="X117" s="286">
        <v>24.50691101102656</v>
      </c>
      <c r="Y117" s="284" t="s">
        <v>87</v>
      </c>
      <c r="Z117" s="284" t="s">
        <v>87</v>
      </c>
      <c r="AA117" s="284" t="s">
        <v>87</v>
      </c>
      <c r="AB117" s="284" t="s">
        <v>87</v>
      </c>
      <c r="AC117" s="284" t="s">
        <v>87</v>
      </c>
      <c r="AD117" s="284" t="s">
        <v>87</v>
      </c>
      <c r="AE117" s="284" t="s">
        <v>87</v>
      </c>
      <c r="AF117" s="284" t="s">
        <v>87</v>
      </c>
      <c r="AG117" s="284" t="s">
        <v>87</v>
      </c>
      <c r="AH117" s="284" t="s">
        <v>87</v>
      </c>
      <c r="AI117" s="284" t="s">
        <v>87</v>
      </c>
      <c r="AJ117" s="284" t="s">
        <v>87</v>
      </c>
      <c r="AK117" s="284" t="s">
        <v>87</v>
      </c>
      <c r="AL117" s="284" t="s">
        <v>87</v>
      </c>
      <c r="AM117" s="284" t="s">
        <v>87</v>
      </c>
      <c r="AN117" s="284" t="s">
        <v>87</v>
      </c>
      <c r="AO117" s="284" t="s">
        <v>87</v>
      </c>
      <c r="AP117" s="284" t="s">
        <v>87</v>
      </c>
      <c r="AQ117" s="284" t="s">
        <v>87</v>
      </c>
      <c r="AR117" s="284" t="s">
        <v>87</v>
      </c>
      <c r="AS117" s="284" t="s">
        <v>87</v>
      </c>
      <c r="AT117" s="284" t="s">
        <v>87</v>
      </c>
      <c r="AU117" s="284" t="s">
        <v>87</v>
      </c>
      <c r="AV117" s="284" t="s">
        <v>87</v>
      </c>
      <c r="AW117" s="288" t="s">
        <v>87</v>
      </c>
      <c r="AX117" s="288" t="s">
        <v>87</v>
      </c>
      <c r="AY117" s="288" t="s">
        <v>87</v>
      </c>
      <c r="AZ117" s="288" t="s">
        <v>87</v>
      </c>
      <c r="BA117" s="288" t="s">
        <v>87</v>
      </c>
      <c r="BB117" s="287">
        <v>206</v>
      </c>
      <c r="BC117" s="287">
        <v>302</v>
      </c>
      <c r="BD117" s="289" t="s">
        <v>88</v>
      </c>
      <c r="BE117" s="289" t="s">
        <v>88</v>
      </c>
      <c r="BF117" s="289" t="s">
        <v>88</v>
      </c>
      <c r="BG117" s="287">
        <v>225</v>
      </c>
      <c r="BH117" s="286">
        <v>15.729744807611238</v>
      </c>
      <c r="BI117" s="287">
        <v>1373</v>
      </c>
      <c r="BJ117" s="286">
        <v>95.986398314889911</v>
      </c>
      <c r="BK117" s="287">
        <v>41</v>
      </c>
      <c r="BL117" s="286">
        <v>2.8663090538313813</v>
      </c>
      <c r="BM117" s="287">
        <v>33</v>
      </c>
      <c r="BN117" s="290">
        <v>2.3070292384496485</v>
      </c>
      <c r="BO117" s="291">
        <v>497</v>
      </c>
      <c r="BP117" s="290">
        <v>34.745258530590164</v>
      </c>
      <c r="BQ117" s="287">
        <v>0</v>
      </c>
      <c r="BR117" s="290">
        <v>0</v>
      </c>
      <c r="BS117" s="287">
        <v>48</v>
      </c>
      <c r="BT117" s="290">
        <v>3.3556788922903977</v>
      </c>
      <c r="BU117" s="287">
        <v>0</v>
      </c>
      <c r="BV117" s="290">
        <v>0</v>
      </c>
      <c r="BW117" s="287">
        <v>0</v>
      </c>
      <c r="BX117" s="290">
        <v>0</v>
      </c>
      <c r="BY117" s="292">
        <v>0</v>
      </c>
      <c r="BZ117" s="293">
        <v>0</v>
      </c>
      <c r="CA117" s="287">
        <v>1498</v>
      </c>
      <c r="CB117" s="290">
        <v>104.72514543022949</v>
      </c>
      <c r="CC117" s="287">
        <v>325</v>
      </c>
      <c r="CD117" s="290">
        <v>22.720742499882903</v>
      </c>
      <c r="CE117" s="287">
        <v>103</v>
      </c>
      <c r="CF117" s="290">
        <v>7.2007276230398114</v>
      </c>
      <c r="CG117" s="287">
        <v>1488</v>
      </c>
      <c r="CH117" s="290">
        <v>104.02604566100233</v>
      </c>
      <c r="CI117" s="287">
        <v>3500</v>
      </c>
      <c r="CJ117" s="290">
        <v>244.68491922950818</v>
      </c>
      <c r="CK117" s="287">
        <v>1225</v>
      </c>
      <c r="CL117" s="290">
        <v>85.639721730327864</v>
      </c>
      <c r="CM117" s="287">
        <v>1150</v>
      </c>
      <c r="CN117" s="294">
        <v>80.396473461124103</v>
      </c>
      <c r="CO117" s="287">
        <v>434</v>
      </c>
      <c r="CP117" s="290">
        <v>30.340929984459009</v>
      </c>
      <c r="CQ117" s="292">
        <v>8</v>
      </c>
      <c r="CR117" s="293">
        <v>0.55927981538173299</v>
      </c>
      <c r="CS117" s="287">
        <v>28</v>
      </c>
      <c r="CT117" s="290">
        <v>1.9574793538360651</v>
      </c>
      <c r="CU117" s="287">
        <v>130</v>
      </c>
      <c r="CV117" s="290">
        <v>9.08829699995316</v>
      </c>
      <c r="CW117" s="287">
        <v>2251</v>
      </c>
      <c r="CX117" s="290">
        <v>157.3673580530351</v>
      </c>
      <c r="CY117" s="287">
        <v>2237</v>
      </c>
      <c r="CZ117" s="290">
        <v>156.38861837611708</v>
      </c>
      <c r="DA117" s="292">
        <v>14</v>
      </c>
      <c r="DB117" s="293">
        <v>0.97873967691803254</v>
      </c>
      <c r="DC117" s="287">
        <v>0</v>
      </c>
      <c r="DD117" s="287">
        <v>0</v>
      </c>
      <c r="DE117" s="287">
        <v>17</v>
      </c>
      <c r="DF117" s="287">
        <v>10523</v>
      </c>
      <c r="DG117" s="287">
        <v>0</v>
      </c>
      <c r="DH117" s="287">
        <v>443</v>
      </c>
      <c r="DI117" s="287">
        <v>282</v>
      </c>
      <c r="DJ117" s="287">
        <v>0</v>
      </c>
      <c r="DK117" s="287">
        <v>12</v>
      </c>
      <c r="DL117" s="287">
        <v>0</v>
      </c>
      <c r="DM117" s="287">
        <v>0</v>
      </c>
      <c r="DN117" s="287">
        <v>1057</v>
      </c>
      <c r="DO117" s="287">
        <v>89</v>
      </c>
      <c r="DP117" s="287">
        <v>65</v>
      </c>
      <c r="DQ117" s="287">
        <v>16</v>
      </c>
      <c r="DR117" s="287">
        <v>0</v>
      </c>
      <c r="DS117" s="287">
        <v>29</v>
      </c>
      <c r="DT117" s="287">
        <v>8668</v>
      </c>
      <c r="DU117" s="287">
        <v>0</v>
      </c>
      <c r="DV117" s="287">
        <v>2363</v>
      </c>
      <c r="DW117" s="287">
        <v>769</v>
      </c>
      <c r="DX117" s="287">
        <v>473</v>
      </c>
      <c r="DY117" s="287">
        <v>467</v>
      </c>
      <c r="DZ117" s="287">
        <v>5509</v>
      </c>
      <c r="EA117" s="287">
        <v>15253</v>
      </c>
      <c r="EB117" s="290">
        <v>25.5097357896807</v>
      </c>
      <c r="EC117" s="287">
        <v>98</v>
      </c>
      <c r="ED117" s="287">
        <v>9017</v>
      </c>
      <c r="EE117" s="287">
        <v>1339</v>
      </c>
      <c r="EF117" s="290">
        <v>14.849728291005878</v>
      </c>
      <c r="EG117" s="287">
        <v>224</v>
      </c>
      <c r="EH117" s="287">
        <v>195</v>
      </c>
      <c r="EI117" s="287">
        <v>88</v>
      </c>
      <c r="EJ117" s="287">
        <v>14</v>
      </c>
      <c r="EK117" s="287">
        <v>654</v>
      </c>
      <c r="EL117" s="287">
        <v>0</v>
      </c>
      <c r="EM117" s="287">
        <v>30</v>
      </c>
      <c r="EN117" s="287">
        <v>19</v>
      </c>
      <c r="EO117" s="287">
        <v>25</v>
      </c>
      <c r="EP117" s="287">
        <v>238</v>
      </c>
      <c r="EQ117" s="287">
        <v>26</v>
      </c>
      <c r="ER117" s="287">
        <v>0</v>
      </c>
      <c r="ES117" s="287">
        <v>0</v>
      </c>
      <c r="ET117" s="287">
        <v>3</v>
      </c>
      <c r="EU117" s="287">
        <v>0</v>
      </c>
      <c r="EV117" s="287">
        <v>2772</v>
      </c>
      <c r="EW117" s="287">
        <v>5</v>
      </c>
      <c r="EX117" s="287">
        <v>30</v>
      </c>
      <c r="EY117" s="287">
        <v>0</v>
      </c>
      <c r="EZ117" s="287">
        <v>0</v>
      </c>
      <c r="FA117" s="287">
        <v>17</v>
      </c>
      <c r="FB117" s="287">
        <v>1</v>
      </c>
      <c r="FC117" s="287">
        <v>4</v>
      </c>
      <c r="FD117" s="287">
        <v>8</v>
      </c>
      <c r="FE117" s="287">
        <v>0</v>
      </c>
      <c r="FF117" s="287">
        <v>20</v>
      </c>
      <c r="FG117" s="287">
        <v>407</v>
      </c>
      <c r="FH117" s="287">
        <v>240</v>
      </c>
      <c r="FI117" s="287">
        <v>73</v>
      </c>
      <c r="FJ117" s="287">
        <v>1691</v>
      </c>
      <c r="FK117" s="291">
        <v>31</v>
      </c>
      <c r="FL117" s="290">
        <v>2.1672092846042155</v>
      </c>
      <c r="FM117" s="291">
        <v>13</v>
      </c>
      <c r="FN117" s="290">
        <v>0.90882969999531604</v>
      </c>
      <c r="FO117" s="291">
        <v>5</v>
      </c>
      <c r="FP117" s="290">
        <v>0.34954988461358305</v>
      </c>
      <c r="FQ117" s="283">
        <v>3</v>
      </c>
      <c r="FR117" s="294">
        <v>0.20972993076814986</v>
      </c>
      <c r="FS117" s="283">
        <v>0</v>
      </c>
      <c r="FT117" s="294">
        <v>0</v>
      </c>
      <c r="FU117" s="291">
        <v>45</v>
      </c>
      <c r="FV117" s="290">
        <v>3.1459489615222473</v>
      </c>
      <c r="FW117" s="295">
        <v>1</v>
      </c>
      <c r="FX117" s="295">
        <v>0</v>
      </c>
      <c r="FY117" s="295">
        <v>1</v>
      </c>
      <c r="FZ117" s="295">
        <v>0</v>
      </c>
      <c r="GA117" s="295">
        <v>0</v>
      </c>
      <c r="GB117" s="287">
        <v>8987</v>
      </c>
      <c r="GC117" s="287">
        <v>0</v>
      </c>
      <c r="GD117" s="287">
        <v>3657</v>
      </c>
      <c r="GE117" s="287">
        <v>0</v>
      </c>
      <c r="GF117" s="287">
        <v>9</v>
      </c>
      <c r="GG117" s="290">
        <v>202.75</v>
      </c>
      <c r="GH117" s="290">
        <v>552.24</v>
      </c>
      <c r="GI117" s="290">
        <v>42</v>
      </c>
      <c r="GJ117" s="290">
        <v>5.17</v>
      </c>
      <c r="GK117" s="290">
        <v>1.17</v>
      </c>
      <c r="GL117" s="290">
        <v>2</v>
      </c>
      <c r="GM117" s="290">
        <v>5</v>
      </c>
      <c r="GN117" s="290">
        <v>2</v>
      </c>
      <c r="GO117" s="290">
        <v>2</v>
      </c>
      <c r="GP117" s="290">
        <v>6</v>
      </c>
      <c r="GQ117" s="290">
        <v>1.17</v>
      </c>
      <c r="GR117" s="290">
        <v>0</v>
      </c>
      <c r="GS117" s="290">
        <v>0</v>
      </c>
      <c r="GT117" s="290">
        <v>20.170000000000002</v>
      </c>
      <c r="GU117" s="290">
        <v>0</v>
      </c>
      <c r="GV117" s="290">
        <v>2</v>
      </c>
      <c r="GW117" s="290">
        <v>0</v>
      </c>
      <c r="GX117" s="290">
        <v>1</v>
      </c>
      <c r="GY117" s="290">
        <v>3</v>
      </c>
      <c r="GZ117" s="290">
        <v>2</v>
      </c>
      <c r="HA117" s="290">
        <v>0</v>
      </c>
      <c r="HB117" s="290">
        <v>0</v>
      </c>
      <c r="HC117" s="290">
        <v>0</v>
      </c>
      <c r="HD117" s="290">
        <v>1</v>
      </c>
      <c r="HE117" s="290">
        <v>2</v>
      </c>
      <c r="HF117" s="290">
        <v>0</v>
      </c>
      <c r="HG117" s="290">
        <v>1</v>
      </c>
      <c r="HH117" s="290">
        <v>6</v>
      </c>
      <c r="HI117" s="290">
        <v>1</v>
      </c>
      <c r="HJ117" s="134">
        <v>0.97873967691803254</v>
      </c>
      <c r="HK117" s="134">
        <v>7.6900974614988282</v>
      </c>
      <c r="HL117" s="134">
        <v>32.894042341676624</v>
      </c>
      <c r="HM117" s="146">
        <v>83.878322192130199</v>
      </c>
      <c r="HN117" s="146">
        <v>93.448705829692997</v>
      </c>
      <c r="HO117" s="368">
        <v>0.16116035455277999</v>
      </c>
      <c r="HP117" s="368">
        <v>5.0790426004698103E-2</v>
      </c>
      <c r="HQ117" s="368">
        <v>14.5161290322581</v>
      </c>
      <c r="HR117" s="368">
        <v>6.0606060606060597</v>
      </c>
      <c r="HS117" s="134">
        <v>94.354838709677395</v>
      </c>
      <c r="HT117" s="134">
        <v>94.696969696969703</v>
      </c>
      <c r="HU117" s="134">
        <v>1.11021577580804</v>
      </c>
      <c r="HV117" s="134">
        <v>0.83804202907751901</v>
      </c>
      <c r="HW117" s="134">
        <v>1.89220865252323</v>
      </c>
      <c r="HX117" s="134">
        <v>3.0806917531125801</v>
      </c>
      <c r="HY117" s="146">
        <v>98.343937063778569</v>
      </c>
      <c r="HZ117" s="146">
        <v>95.318992219848795</v>
      </c>
      <c r="IA117" s="386">
        <v>180</v>
      </c>
      <c r="IB117" s="386">
        <v>181</v>
      </c>
      <c r="IC117" s="369">
        <v>0.35858002310849041</v>
      </c>
      <c r="ID117" s="369">
        <v>0.23964622391695795</v>
      </c>
      <c r="IE117" s="369">
        <v>4.1341295360587962</v>
      </c>
      <c r="IF117" s="369">
        <v>4.1637911203128599</v>
      </c>
      <c r="IG117" s="146">
        <v>70.142397795130918</v>
      </c>
      <c r="IH117" s="146">
        <v>71.129514607775477</v>
      </c>
      <c r="II117" s="146">
        <v>8.6736523367464855</v>
      </c>
      <c r="IJ117" s="146">
        <v>5.7554814108674925</v>
      </c>
      <c r="IK117" s="146">
        <v>5.9772731133117052</v>
      </c>
      <c r="IL117" s="146">
        <v>10.587808949024499</v>
      </c>
      <c r="IM117" s="148">
        <v>93.668783962194169</v>
      </c>
      <c r="IN117" s="137">
        <v>97.406607736863009</v>
      </c>
      <c r="IO117" s="369">
        <v>0.144587023314658</v>
      </c>
      <c r="IP117" s="369">
        <v>1.45900204260286E-2</v>
      </c>
      <c r="IQ117" s="369">
        <v>5.0314465408805003</v>
      </c>
      <c r="IR117" s="369">
        <v>0.81967213114754101</v>
      </c>
      <c r="IS117" s="146">
        <v>86.163522012578596</v>
      </c>
      <c r="IT117" s="146">
        <v>85.245901639344297</v>
      </c>
      <c r="IU117" s="146">
        <v>2.87366708837882</v>
      </c>
      <c r="IV117" s="146">
        <v>1.7799824919754901</v>
      </c>
      <c r="IW117" s="146">
        <v>3.49015108051253</v>
      </c>
      <c r="IX117" s="146">
        <v>4.7254944037225703</v>
      </c>
      <c r="IY117" s="341">
        <v>101</v>
      </c>
      <c r="IZ117" s="369">
        <v>0.370737437139816</v>
      </c>
      <c r="JA117" s="369">
        <v>4.931640625</v>
      </c>
      <c r="JB117" s="369">
        <v>89.697265625</v>
      </c>
      <c r="JC117" s="369">
        <v>7.5175274382410198</v>
      </c>
      <c r="JD117" s="146">
        <v>8.3308651095368695</v>
      </c>
    </row>
    <row r="118" spans="1:264" ht="18" customHeight="1">
      <c r="A118" s="280"/>
      <c r="B118" s="281" t="s">
        <v>87</v>
      </c>
      <c r="C118" s="281" t="s">
        <v>87</v>
      </c>
      <c r="D118" s="282" t="s">
        <v>1855</v>
      </c>
      <c r="E118" s="283" t="s">
        <v>1355</v>
      </c>
      <c r="F118" s="282" t="s">
        <v>100</v>
      </c>
      <c r="G118" s="283" t="s">
        <v>12</v>
      </c>
      <c r="H118" s="284" t="s">
        <v>87</v>
      </c>
      <c r="I118" s="284" t="s">
        <v>87</v>
      </c>
      <c r="J118" s="284" t="s">
        <v>87</v>
      </c>
      <c r="K118" s="284" t="s">
        <v>87</v>
      </c>
      <c r="L118" s="284" t="s">
        <v>87</v>
      </c>
      <c r="M118" s="285">
        <v>640617</v>
      </c>
      <c r="N118" s="284" t="s">
        <v>87</v>
      </c>
      <c r="O118" s="284" t="s">
        <v>87</v>
      </c>
      <c r="P118" s="284" t="s">
        <v>87</v>
      </c>
      <c r="Q118" s="284" t="s">
        <v>87</v>
      </c>
      <c r="R118" s="286">
        <v>98.891489979542698</v>
      </c>
      <c r="S118" s="286">
        <v>101.92953770544553</v>
      </c>
      <c r="T118" s="298" t="s">
        <v>88</v>
      </c>
      <c r="U118" s="292">
        <v>63.680901407364672</v>
      </c>
      <c r="V118" s="286">
        <v>17.870216306156404</v>
      </c>
      <c r="W118" s="286">
        <v>8.0698835274542429</v>
      </c>
      <c r="X118" s="286">
        <v>25.940099833610645</v>
      </c>
      <c r="Y118" s="284" t="s">
        <v>87</v>
      </c>
      <c r="Z118" s="284" t="s">
        <v>87</v>
      </c>
      <c r="AA118" s="284" t="s">
        <v>87</v>
      </c>
      <c r="AB118" s="284" t="s">
        <v>87</v>
      </c>
      <c r="AC118" s="284" t="s">
        <v>87</v>
      </c>
      <c r="AD118" s="284" t="s">
        <v>87</v>
      </c>
      <c r="AE118" s="284" t="s">
        <v>87</v>
      </c>
      <c r="AF118" s="284" t="s">
        <v>87</v>
      </c>
      <c r="AG118" s="284" t="s">
        <v>87</v>
      </c>
      <c r="AH118" s="284" t="s">
        <v>87</v>
      </c>
      <c r="AI118" s="284" t="s">
        <v>87</v>
      </c>
      <c r="AJ118" s="284" t="s">
        <v>87</v>
      </c>
      <c r="AK118" s="284" t="s">
        <v>87</v>
      </c>
      <c r="AL118" s="284" t="s">
        <v>87</v>
      </c>
      <c r="AM118" s="284" t="s">
        <v>87</v>
      </c>
      <c r="AN118" s="284" t="s">
        <v>87</v>
      </c>
      <c r="AO118" s="284" t="s">
        <v>87</v>
      </c>
      <c r="AP118" s="284" t="s">
        <v>87</v>
      </c>
      <c r="AQ118" s="284" t="s">
        <v>87</v>
      </c>
      <c r="AR118" s="284" t="s">
        <v>87</v>
      </c>
      <c r="AS118" s="284" t="s">
        <v>87</v>
      </c>
      <c r="AT118" s="284" t="s">
        <v>87</v>
      </c>
      <c r="AU118" s="284" t="s">
        <v>87</v>
      </c>
      <c r="AV118" s="284" t="s">
        <v>87</v>
      </c>
      <c r="AW118" s="288" t="s">
        <v>87</v>
      </c>
      <c r="AX118" s="288" t="s">
        <v>87</v>
      </c>
      <c r="AY118" s="288" t="s">
        <v>87</v>
      </c>
      <c r="AZ118" s="288" t="s">
        <v>87</v>
      </c>
      <c r="BA118" s="288" t="s">
        <v>87</v>
      </c>
      <c r="BB118" s="287">
        <v>75</v>
      </c>
      <c r="BC118" s="287">
        <v>97</v>
      </c>
      <c r="BD118" s="289" t="s">
        <v>88</v>
      </c>
      <c r="BE118" s="289" t="s">
        <v>88</v>
      </c>
      <c r="BF118" s="289" t="s">
        <v>88</v>
      </c>
      <c r="BG118" s="287">
        <v>127</v>
      </c>
      <c r="BH118" s="286">
        <v>19.824637810111192</v>
      </c>
      <c r="BI118" s="287">
        <v>635</v>
      </c>
      <c r="BJ118" s="286">
        <v>99.123189050555951</v>
      </c>
      <c r="BK118" s="287">
        <v>21</v>
      </c>
      <c r="BL118" s="286">
        <v>3.2780897166325587</v>
      </c>
      <c r="BM118" s="287">
        <v>13</v>
      </c>
      <c r="BN118" s="290">
        <v>2.02929363410587</v>
      </c>
      <c r="BO118" s="291">
        <v>171</v>
      </c>
      <c r="BP118" s="290">
        <v>26.69301626400798</v>
      </c>
      <c r="BQ118" s="287">
        <v>0</v>
      </c>
      <c r="BR118" s="290">
        <v>0</v>
      </c>
      <c r="BS118" s="287">
        <v>0</v>
      </c>
      <c r="BT118" s="290">
        <v>0</v>
      </c>
      <c r="BU118" s="287">
        <v>0</v>
      </c>
      <c r="BV118" s="290">
        <v>0</v>
      </c>
      <c r="BW118" s="287">
        <v>58</v>
      </c>
      <c r="BX118" s="290">
        <v>9.0537715983184963</v>
      </c>
      <c r="BY118" s="292">
        <v>0</v>
      </c>
      <c r="BZ118" s="293">
        <v>0</v>
      </c>
      <c r="CA118" s="287">
        <v>909</v>
      </c>
      <c r="CB118" s="290">
        <v>141.89445487709506</v>
      </c>
      <c r="CC118" s="287">
        <v>0</v>
      </c>
      <c r="CD118" s="290">
        <v>0</v>
      </c>
      <c r="CE118" s="287">
        <v>82</v>
      </c>
      <c r="CF118" s="290">
        <v>12.800159845898564</v>
      </c>
      <c r="CG118" s="287">
        <v>725</v>
      </c>
      <c r="CH118" s="290">
        <v>113.17214497898119</v>
      </c>
      <c r="CI118" s="287">
        <v>1861</v>
      </c>
      <c r="CJ118" s="290">
        <v>290.50118869777106</v>
      </c>
      <c r="CK118" s="287">
        <v>556</v>
      </c>
      <c r="CL118" s="290">
        <v>86.791327735604895</v>
      </c>
      <c r="CM118" s="287">
        <v>1507</v>
      </c>
      <c r="CN118" s="294">
        <v>235.24196204596507</v>
      </c>
      <c r="CO118" s="287">
        <v>221</v>
      </c>
      <c r="CP118" s="290">
        <v>34.497991779799783</v>
      </c>
      <c r="CQ118" s="287">
        <v>4</v>
      </c>
      <c r="CR118" s="290">
        <v>0.62439804126334453</v>
      </c>
      <c r="CS118" s="287">
        <v>68</v>
      </c>
      <c r="CT118" s="290">
        <v>10.614766701476857</v>
      </c>
      <c r="CU118" s="287">
        <v>75</v>
      </c>
      <c r="CV118" s="290">
        <v>11.707463273687711</v>
      </c>
      <c r="CW118" s="287">
        <v>1537</v>
      </c>
      <c r="CX118" s="290">
        <v>239.92494735544014</v>
      </c>
      <c r="CY118" s="287">
        <v>1537</v>
      </c>
      <c r="CZ118" s="290">
        <v>239.92494735544014</v>
      </c>
      <c r="DA118" s="287">
        <v>0</v>
      </c>
      <c r="DB118" s="290">
        <v>0</v>
      </c>
      <c r="DC118" s="287">
        <v>0</v>
      </c>
      <c r="DD118" s="287">
        <v>952</v>
      </c>
      <c r="DE118" s="287">
        <v>186</v>
      </c>
      <c r="DF118" s="287">
        <v>8352</v>
      </c>
      <c r="DG118" s="287">
        <v>0</v>
      </c>
      <c r="DH118" s="287">
        <v>525</v>
      </c>
      <c r="DI118" s="287">
        <v>60</v>
      </c>
      <c r="DJ118" s="287">
        <v>198</v>
      </c>
      <c r="DK118" s="287">
        <v>21</v>
      </c>
      <c r="DL118" s="287">
        <v>645</v>
      </c>
      <c r="DM118" s="287">
        <v>24</v>
      </c>
      <c r="DN118" s="287">
        <v>645</v>
      </c>
      <c r="DO118" s="287">
        <v>28</v>
      </c>
      <c r="DP118" s="287">
        <v>31</v>
      </c>
      <c r="DQ118" s="287">
        <v>102</v>
      </c>
      <c r="DR118" s="287">
        <v>1</v>
      </c>
      <c r="DS118" s="287">
        <v>0</v>
      </c>
      <c r="DT118" s="287">
        <v>7233</v>
      </c>
      <c r="DU118" s="287">
        <v>20202</v>
      </c>
      <c r="DV118" s="287">
        <v>3982</v>
      </c>
      <c r="DW118" s="287">
        <v>1300</v>
      </c>
      <c r="DX118" s="287">
        <v>274</v>
      </c>
      <c r="DY118" s="287">
        <v>108</v>
      </c>
      <c r="DZ118" s="287">
        <v>1387</v>
      </c>
      <c r="EA118" s="287">
        <v>10195</v>
      </c>
      <c r="EB118" s="290">
        <v>19.538989700833699</v>
      </c>
      <c r="EC118" s="287">
        <v>110</v>
      </c>
      <c r="ED118" s="287">
        <v>3628</v>
      </c>
      <c r="EE118" s="287">
        <v>706</v>
      </c>
      <c r="EF118" s="290">
        <v>19.459757442116867</v>
      </c>
      <c r="EG118" s="287">
        <v>118</v>
      </c>
      <c r="EH118" s="287">
        <v>74</v>
      </c>
      <c r="EI118" s="287">
        <v>43</v>
      </c>
      <c r="EJ118" s="287">
        <v>26</v>
      </c>
      <c r="EK118" s="287">
        <v>257</v>
      </c>
      <c r="EL118" s="287">
        <v>10</v>
      </c>
      <c r="EM118" s="287">
        <v>13</v>
      </c>
      <c r="EN118" s="287">
        <v>10</v>
      </c>
      <c r="EO118" s="287">
        <v>17</v>
      </c>
      <c r="EP118" s="287">
        <v>9</v>
      </c>
      <c r="EQ118" s="287">
        <v>21</v>
      </c>
      <c r="ER118" s="287">
        <v>0</v>
      </c>
      <c r="ES118" s="287">
        <v>0</v>
      </c>
      <c r="ET118" s="287">
        <v>0</v>
      </c>
      <c r="EU118" s="287">
        <v>0</v>
      </c>
      <c r="EV118" s="287">
        <v>1300</v>
      </c>
      <c r="EW118" s="287">
        <v>3</v>
      </c>
      <c r="EX118" s="287">
        <v>0</v>
      </c>
      <c r="EY118" s="287">
        <v>0</v>
      </c>
      <c r="EZ118" s="287">
        <v>0</v>
      </c>
      <c r="FA118" s="287">
        <v>12</v>
      </c>
      <c r="FB118" s="287">
        <v>2</v>
      </c>
      <c r="FC118" s="287">
        <v>0</v>
      </c>
      <c r="FD118" s="287">
        <v>5</v>
      </c>
      <c r="FE118" s="287">
        <v>1</v>
      </c>
      <c r="FF118" s="287">
        <v>10</v>
      </c>
      <c r="FG118" s="287">
        <v>133</v>
      </c>
      <c r="FH118" s="287">
        <v>313</v>
      </c>
      <c r="FI118" s="287">
        <v>13</v>
      </c>
      <c r="FJ118" s="287">
        <v>2292</v>
      </c>
      <c r="FK118" s="291">
        <v>23</v>
      </c>
      <c r="FL118" s="290">
        <v>3.5902887372642316</v>
      </c>
      <c r="FM118" s="291">
        <v>10</v>
      </c>
      <c r="FN118" s="290">
        <v>1.5609951031583613</v>
      </c>
      <c r="FO118" s="291">
        <v>0</v>
      </c>
      <c r="FP118" s="290">
        <v>0</v>
      </c>
      <c r="FQ118" s="283">
        <v>4</v>
      </c>
      <c r="FR118" s="294">
        <v>0.62439804126334453</v>
      </c>
      <c r="FS118" s="283">
        <v>1</v>
      </c>
      <c r="FT118" s="294">
        <v>0.15609951031583613</v>
      </c>
      <c r="FU118" s="291">
        <v>0</v>
      </c>
      <c r="FV118" s="290">
        <v>0</v>
      </c>
      <c r="FW118" s="295">
        <v>3</v>
      </c>
      <c r="FX118" s="295">
        <v>0</v>
      </c>
      <c r="FY118" s="295">
        <v>3</v>
      </c>
      <c r="FZ118" s="295">
        <v>0</v>
      </c>
      <c r="GA118" s="295">
        <v>0</v>
      </c>
      <c r="GB118" s="287">
        <v>4253</v>
      </c>
      <c r="GC118" s="287">
        <v>0</v>
      </c>
      <c r="GD118" s="287">
        <v>848</v>
      </c>
      <c r="GE118" s="287">
        <v>0</v>
      </c>
      <c r="GF118" s="287">
        <v>0</v>
      </c>
      <c r="GG118" s="290">
        <v>115.47</v>
      </c>
      <c r="GH118" s="290">
        <v>519.63</v>
      </c>
      <c r="GI118" s="290">
        <v>25</v>
      </c>
      <c r="GJ118" s="290">
        <v>1</v>
      </c>
      <c r="GK118" s="290">
        <v>0</v>
      </c>
      <c r="GL118" s="290">
        <v>2</v>
      </c>
      <c r="GM118" s="290">
        <v>4</v>
      </c>
      <c r="GN118" s="290">
        <v>1</v>
      </c>
      <c r="GO118" s="290">
        <v>1</v>
      </c>
      <c r="GP118" s="290">
        <v>4</v>
      </c>
      <c r="GQ118" s="290">
        <v>1</v>
      </c>
      <c r="GR118" s="290">
        <v>0</v>
      </c>
      <c r="GS118" s="290">
        <v>1</v>
      </c>
      <c r="GT118" s="290">
        <v>10</v>
      </c>
      <c r="GU118" s="290">
        <v>0</v>
      </c>
      <c r="GV118" s="290">
        <v>2</v>
      </c>
      <c r="GW118" s="290">
        <v>1</v>
      </c>
      <c r="GX118" s="290">
        <v>1</v>
      </c>
      <c r="GY118" s="290">
        <v>1</v>
      </c>
      <c r="GZ118" s="290">
        <v>1</v>
      </c>
      <c r="HA118" s="290">
        <v>0</v>
      </c>
      <c r="HB118" s="290">
        <v>0</v>
      </c>
      <c r="HC118" s="290">
        <v>0</v>
      </c>
      <c r="HD118" s="290">
        <v>0</v>
      </c>
      <c r="HE118" s="290">
        <v>0</v>
      </c>
      <c r="HF118" s="290">
        <v>0</v>
      </c>
      <c r="HG118" s="290">
        <v>0</v>
      </c>
      <c r="HH118" s="290">
        <v>4</v>
      </c>
      <c r="HI118" s="290">
        <v>1</v>
      </c>
      <c r="HJ118" s="134">
        <v>1.092696572210853</v>
      </c>
      <c r="HK118" s="134">
        <v>7.1805774745284632</v>
      </c>
      <c r="HL118" s="134">
        <v>40.126940121788842</v>
      </c>
      <c r="HM118" s="146">
        <v>91.236067435767495</v>
      </c>
      <c r="HN118" s="146">
        <v>105.58844930236801</v>
      </c>
      <c r="HO118" s="368">
        <v>5.13610683102209E-2</v>
      </c>
      <c r="HP118" s="368">
        <v>0</v>
      </c>
      <c r="HQ118" s="368">
        <v>3.7037037037037002</v>
      </c>
      <c r="HR118" s="368">
        <v>0</v>
      </c>
      <c r="HS118" s="134">
        <v>87.037037037036995</v>
      </c>
      <c r="HT118" s="134">
        <v>76.744186046511601</v>
      </c>
      <c r="HU118" s="134">
        <v>1.3867488443759599</v>
      </c>
      <c r="HV118" s="134">
        <v>0.89789100020881196</v>
      </c>
      <c r="HW118" s="134">
        <v>1.85416819954382</v>
      </c>
      <c r="HX118" s="134">
        <v>2.7531934131782401</v>
      </c>
      <c r="HY118" s="146">
        <v>104.25558706096166</v>
      </c>
      <c r="HZ118" s="146">
        <v>101.64623387008901</v>
      </c>
      <c r="IA118" s="386">
        <v>67</v>
      </c>
      <c r="IB118" s="386">
        <v>50</v>
      </c>
      <c r="IC118" s="369">
        <v>0.40846186673169543</v>
      </c>
      <c r="ID118" s="369">
        <v>0.19588638589618021</v>
      </c>
      <c r="IE118" s="369">
        <v>3.6177105831533476</v>
      </c>
      <c r="IF118" s="369">
        <v>2.6581605528973951</v>
      </c>
      <c r="IG118" s="146">
        <v>48.866090712742981</v>
      </c>
      <c r="IH118" s="146">
        <v>49.920255183413076</v>
      </c>
      <c r="II118" s="146">
        <v>11.290617569956716</v>
      </c>
      <c r="IJ118" s="146">
        <v>7.3692458374142999</v>
      </c>
      <c r="IK118" s="146">
        <v>4.4522110219998527</v>
      </c>
      <c r="IL118" s="146">
        <v>8.0496233803054338</v>
      </c>
      <c r="IM118" s="148">
        <v>95.313211611915449</v>
      </c>
      <c r="IN118" s="137">
        <v>98.231675062098418</v>
      </c>
      <c r="IO118" s="369">
        <v>0.172910662824208</v>
      </c>
      <c r="IP118" s="369">
        <v>0.10831889081455801</v>
      </c>
      <c r="IQ118" s="369">
        <v>1.67597765363128</v>
      </c>
      <c r="IR118" s="369">
        <v>1.4204545454545501</v>
      </c>
      <c r="IS118" s="146">
        <v>76.536312849162002</v>
      </c>
      <c r="IT118" s="146">
        <v>79.261363636363598</v>
      </c>
      <c r="IU118" s="146">
        <v>10.317002881844401</v>
      </c>
      <c r="IV118" s="146">
        <v>7.6256499133448896</v>
      </c>
      <c r="IW118" s="146">
        <v>4.2073482505904396</v>
      </c>
      <c r="IX118" s="146">
        <v>5.2685524292838997</v>
      </c>
      <c r="IY118" s="341">
        <v>40</v>
      </c>
      <c r="IZ118" s="369">
        <v>0.37882375224926601</v>
      </c>
      <c r="JA118" s="369">
        <v>4.1841004184100399</v>
      </c>
      <c r="JB118" s="369">
        <v>88.702928870292894</v>
      </c>
      <c r="JC118" s="369">
        <v>9.0538876787574605</v>
      </c>
      <c r="JD118" s="146">
        <v>6.8448960201063596</v>
      </c>
    </row>
    <row r="119" spans="1:264" ht="18" customHeight="1">
      <c r="A119" s="280"/>
      <c r="B119" s="281" t="s">
        <v>87</v>
      </c>
      <c r="C119" s="281" t="s">
        <v>87</v>
      </c>
      <c r="D119" s="282" t="s">
        <v>1856</v>
      </c>
      <c r="E119" s="283" t="s">
        <v>1356</v>
      </c>
      <c r="F119" s="282" t="s">
        <v>100</v>
      </c>
      <c r="G119" s="283" t="s">
        <v>12</v>
      </c>
      <c r="H119" s="284" t="s">
        <v>87</v>
      </c>
      <c r="I119" s="284" t="s">
        <v>87</v>
      </c>
      <c r="J119" s="284" t="s">
        <v>87</v>
      </c>
      <c r="K119" s="284" t="s">
        <v>87</v>
      </c>
      <c r="L119" s="284" t="s">
        <v>87</v>
      </c>
      <c r="M119" s="285">
        <v>1022646</v>
      </c>
      <c r="N119" s="284" t="s">
        <v>87</v>
      </c>
      <c r="O119" s="284" t="s">
        <v>87</v>
      </c>
      <c r="P119" s="284" t="s">
        <v>87</v>
      </c>
      <c r="Q119" s="284" t="s">
        <v>87</v>
      </c>
      <c r="R119" s="286">
        <v>94.081414823415997</v>
      </c>
      <c r="S119" s="286">
        <v>100.96336430574189</v>
      </c>
      <c r="T119" s="298" t="s">
        <v>88</v>
      </c>
      <c r="U119" s="287">
        <v>48.061651286970118</v>
      </c>
      <c r="V119" s="286">
        <v>17.950889077053343</v>
      </c>
      <c r="W119" s="286">
        <v>8.4432079351639047</v>
      </c>
      <c r="X119" s="286">
        <v>26.394097012217248</v>
      </c>
      <c r="Y119" s="284" t="s">
        <v>87</v>
      </c>
      <c r="Z119" s="284" t="s">
        <v>87</v>
      </c>
      <c r="AA119" s="284" t="s">
        <v>87</v>
      </c>
      <c r="AB119" s="284" t="s">
        <v>87</v>
      </c>
      <c r="AC119" s="284" t="s">
        <v>87</v>
      </c>
      <c r="AD119" s="284" t="s">
        <v>87</v>
      </c>
      <c r="AE119" s="284" t="s">
        <v>87</v>
      </c>
      <c r="AF119" s="284" t="s">
        <v>87</v>
      </c>
      <c r="AG119" s="284" t="s">
        <v>87</v>
      </c>
      <c r="AH119" s="284" t="s">
        <v>87</v>
      </c>
      <c r="AI119" s="284" t="s">
        <v>87</v>
      </c>
      <c r="AJ119" s="284" t="s">
        <v>87</v>
      </c>
      <c r="AK119" s="284" t="s">
        <v>87</v>
      </c>
      <c r="AL119" s="284" t="s">
        <v>87</v>
      </c>
      <c r="AM119" s="284" t="s">
        <v>87</v>
      </c>
      <c r="AN119" s="284" t="s">
        <v>87</v>
      </c>
      <c r="AO119" s="284" t="s">
        <v>87</v>
      </c>
      <c r="AP119" s="284" t="s">
        <v>87</v>
      </c>
      <c r="AQ119" s="284" t="s">
        <v>87</v>
      </c>
      <c r="AR119" s="284" t="s">
        <v>87</v>
      </c>
      <c r="AS119" s="284" t="s">
        <v>87</v>
      </c>
      <c r="AT119" s="284" t="s">
        <v>87</v>
      </c>
      <c r="AU119" s="284" t="s">
        <v>87</v>
      </c>
      <c r="AV119" s="284" t="s">
        <v>87</v>
      </c>
      <c r="AW119" s="288" t="s">
        <v>87</v>
      </c>
      <c r="AX119" s="288" t="s">
        <v>87</v>
      </c>
      <c r="AY119" s="288" t="s">
        <v>87</v>
      </c>
      <c r="AZ119" s="288" t="s">
        <v>87</v>
      </c>
      <c r="BA119" s="288" t="s">
        <v>87</v>
      </c>
      <c r="BB119" s="287">
        <v>91</v>
      </c>
      <c r="BC119" s="287">
        <v>145</v>
      </c>
      <c r="BD119" s="289" t="s">
        <v>88</v>
      </c>
      <c r="BE119" s="289" t="s">
        <v>88</v>
      </c>
      <c r="BF119" s="289" t="s">
        <v>88</v>
      </c>
      <c r="BG119" s="287">
        <v>294</v>
      </c>
      <c r="BH119" s="286">
        <v>28.748951249992665</v>
      </c>
      <c r="BI119" s="287">
        <v>1373</v>
      </c>
      <c r="BJ119" s="286">
        <v>134.25955804843514</v>
      </c>
      <c r="BK119" s="287">
        <v>66</v>
      </c>
      <c r="BL119" s="286">
        <v>6.4538461989779448</v>
      </c>
      <c r="BM119" s="287">
        <v>22</v>
      </c>
      <c r="BN119" s="290">
        <v>2.1512820663259817</v>
      </c>
      <c r="BO119" s="291">
        <v>576</v>
      </c>
      <c r="BP119" s="290">
        <v>56.324475918352981</v>
      </c>
      <c r="BQ119" s="287">
        <v>0</v>
      </c>
      <c r="BR119" s="290">
        <v>0</v>
      </c>
      <c r="BS119" s="287">
        <v>18</v>
      </c>
      <c r="BT119" s="290">
        <v>1.7601398724485307</v>
      </c>
      <c r="BU119" s="287">
        <v>0</v>
      </c>
      <c r="BV119" s="290">
        <v>0</v>
      </c>
      <c r="BW119" s="287">
        <v>0</v>
      </c>
      <c r="BX119" s="290">
        <v>0</v>
      </c>
      <c r="BY119" s="292">
        <v>0</v>
      </c>
      <c r="BZ119" s="293">
        <v>0</v>
      </c>
      <c r="CA119" s="287">
        <v>1976</v>
      </c>
      <c r="CB119" s="290">
        <v>193.22424377546091</v>
      </c>
      <c r="CC119" s="292">
        <v>426</v>
      </c>
      <c r="CD119" s="293">
        <v>41.656643647948556</v>
      </c>
      <c r="CE119" s="287">
        <v>976</v>
      </c>
      <c r="CF119" s="290">
        <v>95.438695306098097</v>
      </c>
      <c r="CG119" s="287">
        <v>953</v>
      </c>
      <c r="CH119" s="290">
        <v>93.189627691302761</v>
      </c>
      <c r="CI119" s="287">
        <v>3152</v>
      </c>
      <c r="CJ119" s="290">
        <v>308.22004877543156</v>
      </c>
      <c r="CK119" s="287">
        <v>1501</v>
      </c>
      <c r="CL119" s="290">
        <v>146.77610825251358</v>
      </c>
      <c r="CM119" s="287">
        <v>2174</v>
      </c>
      <c r="CN119" s="294">
        <v>212.58578237239476</v>
      </c>
      <c r="CO119" s="287">
        <v>409</v>
      </c>
      <c r="CP119" s="290">
        <v>39.99428932396939</v>
      </c>
      <c r="CQ119" s="287">
        <v>6</v>
      </c>
      <c r="CR119" s="290">
        <v>0.58671329081617685</v>
      </c>
      <c r="CS119" s="287">
        <v>18</v>
      </c>
      <c r="CT119" s="290">
        <v>1.7601398724485307</v>
      </c>
      <c r="CU119" s="287">
        <v>173</v>
      </c>
      <c r="CV119" s="290">
        <v>16.916899885199769</v>
      </c>
      <c r="CW119" s="287">
        <v>2830</v>
      </c>
      <c r="CX119" s="290">
        <v>276.73310216829674</v>
      </c>
      <c r="CY119" s="287">
        <v>2830</v>
      </c>
      <c r="CZ119" s="290">
        <v>276.73310216829674</v>
      </c>
      <c r="DA119" s="292">
        <v>0</v>
      </c>
      <c r="DB119" s="293">
        <v>0</v>
      </c>
      <c r="DC119" s="287">
        <v>0</v>
      </c>
      <c r="DD119" s="287">
        <v>6910</v>
      </c>
      <c r="DE119" s="287">
        <v>1708</v>
      </c>
      <c r="DF119" s="287">
        <v>43260</v>
      </c>
      <c r="DG119" s="287">
        <v>0</v>
      </c>
      <c r="DH119" s="287">
        <v>995</v>
      </c>
      <c r="DI119" s="287">
        <v>92</v>
      </c>
      <c r="DJ119" s="287">
        <v>529</v>
      </c>
      <c r="DK119" s="287">
        <v>545</v>
      </c>
      <c r="DL119" s="287">
        <v>630</v>
      </c>
      <c r="DM119" s="287">
        <v>87</v>
      </c>
      <c r="DN119" s="287">
        <v>3959</v>
      </c>
      <c r="DO119" s="287">
        <v>0</v>
      </c>
      <c r="DP119" s="287">
        <v>531</v>
      </c>
      <c r="DQ119" s="287">
        <v>98</v>
      </c>
      <c r="DR119" s="287">
        <v>0</v>
      </c>
      <c r="DS119" s="287">
        <v>547</v>
      </c>
      <c r="DT119" s="287">
        <v>65295</v>
      </c>
      <c r="DU119" s="287">
        <v>62232</v>
      </c>
      <c r="DV119" s="287">
        <v>20402</v>
      </c>
      <c r="DW119" s="287">
        <v>230</v>
      </c>
      <c r="DX119" s="287">
        <v>2365</v>
      </c>
      <c r="DY119" s="287">
        <v>2199</v>
      </c>
      <c r="DZ119" s="287">
        <v>28655</v>
      </c>
      <c r="EA119" s="287">
        <v>54631</v>
      </c>
      <c r="EB119" s="290">
        <v>20.603686551591601</v>
      </c>
      <c r="EC119" s="287">
        <v>794</v>
      </c>
      <c r="ED119" s="287">
        <v>18173</v>
      </c>
      <c r="EE119" s="287">
        <v>3571</v>
      </c>
      <c r="EF119" s="290">
        <v>19.650030264678371</v>
      </c>
      <c r="EG119" s="287">
        <v>731</v>
      </c>
      <c r="EH119" s="287">
        <v>339</v>
      </c>
      <c r="EI119" s="287">
        <v>288</v>
      </c>
      <c r="EJ119" s="287">
        <v>320</v>
      </c>
      <c r="EK119" s="287">
        <v>1617</v>
      </c>
      <c r="EL119" s="287">
        <v>33</v>
      </c>
      <c r="EM119" s="287">
        <v>80</v>
      </c>
      <c r="EN119" s="287">
        <v>72</v>
      </c>
      <c r="EO119" s="287">
        <v>111</v>
      </c>
      <c r="EP119" s="287">
        <v>356</v>
      </c>
      <c r="EQ119" s="287">
        <v>249</v>
      </c>
      <c r="ER119" s="287">
        <v>0</v>
      </c>
      <c r="ES119" s="287">
        <v>17</v>
      </c>
      <c r="ET119" s="287">
        <v>33</v>
      </c>
      <c r="EU119" s="287">
        <v>3</v>
      </c>
      <c r="EV119" s="287">
        <v>13505</v>
      </c>
      <c r="EW119" s="287">
        <v>23</v>
      </c>
      <c r="EX119" s="287">
        <v>52</v>
      </c>
      <c r="EY119" s="287">
        <v>748</v>
      </c>
      <c r="EZ119" s="287">
        <v>59</v>
      </c>
      <c r="FA119" s="287">
        <v>50</v>
      </c>
      <c r="FB119" s="287">
        <v>6</v>
      </c>
      <c r="FC119" s="287">
        <v>6</v>
      </c>
      <c r="FD119" s="287">
        <v>36</v>
      </c>
      <c r="FE119" s="287">
        <v>14</v>
      </c>
      <c r="FF119" s="287">
        <v>177</v>
      </c>
      <c r="FG119" s="287">
        <v>1590</v>
      </c>
      <c r="FH119" s="287">
        <v>4282</v>
      </c>
      <c r="FI119" s="287">
        <v>1417</v>
      </c>
      <c r="FJ119" s="287">
        <v>7504</v>
      </c>
      <c r="FK119" s="291">
        <v>50</v>
      </c>
      <c r="FL119" s="290">
        <v>4.8892774234681404</v>
      </c>
      <c r="FM119" s="291">
        <v>10</v>
      </c>
      <c r="FN119" s="290">
        <v>0.97785548469362815</v>
      </c>
      <c r="FO119" s="291">
        <v>8</v>
      </c>
      <c r="FP119" s="290">
        <v>0.7822843877549025</v>
      </c>
      <c r="FQ119" s="283">
        <v>6</v>
      </c>
      <c r="FR119" s="294">
        <v>0.58671329081617685</v>
      </c>
      <c r="FS119" s="283">
        <v>2</v>
      </c>
      <c r="FT119" s="294">
        <v>0.19557109693872562</v>
      </c>
      <c r="FU119" s="297">
        <v>32</v>
      </c>
      <c r="FV119" s="293">
        <v>3.12913755101961</v>
      </c>
      <c r="FW119" s="295">
        <v>1</v>
      </c>
      <c r="FX119" s="295">
        <v>0</v>
      </c>
      <c r="FY119" s="295">
        <v>1</v>
      </c>
      <c r="FZ119" s="295">
        <v>0</v>
      </c>
      <c r="GA119" s="295">
        <v>0</v>
      </c>
      <c r="GB119" s="287">
        <v>26392</v>
      </c>
      <c r="GC119" s="287">
        <v>2700</v>
      </c>
      <c r="GD119" s="287">
        <v>2865</v>
      </c>
      <c r="GE119" s="287">
        <v>7</v>
      </c>
      <c r="GF119" s="287">
        <v>65</v>
      </c>
      <c r="GG119" s="290">
        <v>1044.54</v>
      </c>
      <c r="GH119" s="290">
        <v>2882.7</v>
      </c>
      <c r="GI119" s="290">
        <v>144.80000000000001</v>
      </c>
      <c r="GJ119" s="290">
        <v>18.600000000000001</v>
      </c>
      <c r="GK119" s="290">
        <v>4.09</v>
      </c>
      <c r="GL119" s="290">
        <v>8</v>
      </c>
      <c r="GM119" s="290">
        <v>17</v>
      </c>
      <c r="GN119" s="290">
        <v>9.15</v>
      </c>
      <c r="GO119" s="290">
        <v>8</v>
      </c>
      <c r="GP119" s="290">
        <v>42.45</v>
      </c>
      <c r="GQ119" s="290">
        <v>7</v>
      </c>
      <c r="GR119" s="290">
        <v>8</v>
      </c>
      <c r="GS119" s="290">
        <v>1</v>
      </c>
      <c r="GT119" s="290">
        <v>57.8</v>
      </c>
      <c r="GU119" s="290">
        <v>5</v>
      </c>
      <c r="GV119" s="290">
        <v>8</v>
      </c>
      <c r="GW119" s="290">
        <v>3.8</v>
      </c>
      <c r="GX119" s="290">
        <v>3</v>
      </c>
      <c r="GY119" s="290">
        <v>5.67</v>
      </c>
      <c r="GZ119" s="290">
        <v>8</v>
      </c>
      <c r="HA119" s="290">
        <v>4</v>
      </c>
      <c r="HB119" s="290">
        <v>2</v>
      </c>
      <c r="HC119" s="290">
        <v>2</v>
      </c>
      <c r="HD119" s="290">
        <v>3</v>
      </c>
      <c r="HE119" s="290">
        <v>4</v>
      </c>
      <c r="HF119" s="290">
        <v>5</v>
      </c>
      <c r="HG119" s="290">
        <v>4</v>
      </c>
      <c r="HH119" s="290">
        <v>29.3</v>
      </c>
      <c r="HI119" s="290">
        <v>4.3099999999999996</v>
      </c>
      <c r="HJ119" s="134">
        <v>0.88006993622426533</v>
      </c>
      <c r="HK119" s="134">
        <v>9.1918415561201048</v>
      </c>
      <c r="HL119" s="134">
        <v>38.315311456750436</v>
      </c>
      <c r="HM119" s="146">
        <v>88.418870325700496</v>
      </c>
      <c r="HN119" s="146">
        <v>97.2735978926287</v>
      </c>
      <c r="HO119" s="368">
        <v>7.5597218022376801E-3</v>
      </c>
      <c r="HP119" s="369">
        <v>5.5193729992272901E-3</v>
      </c>
      <c r="HQ119" s="368">
        <v>2</v>
      </c>
      <c r="HR119" s="369">
        <v>2.0408163265306101</v>
      </c>
      <c r="HS119" s="134">
        <v>80</v>
      </c>
      <c r="HT119" s="134">
        <v>87.755102040816297</v>
      </c>
      <c r="HU119" s="134">
        <v>0.377986090111884</v>
      </c>
      <c r="HV119" s="134">
        <v>0.270449276962137</v>
      </c>
      <c r="HW119" s="134">
        <v>2.77966101694915</v>
      </c>
      <c r="HX119" s="134">
        <v>3.8853602311081699</v>
      </c>
      <c r="HY119" s="146">
        <v>97.662848493204308</v>
      </c>
      <c r="HZ119" s="146">
        <v>99.890741374195997</v>
      </c>
      <c r="IA119" s="386">
        <v>72</v>
      </c>
      <c r="IB119" s="386">
        <v>86</v>
      </c>
      <c r="IC119" s="369">
        <v>0.21893149268708001</v>
      </c>
      <c r="ID119" s="369">
        <v>0.16686392828731642</v>
      </c>
      <c r="IE119" s="369">
        <v>2.2106232729505679</v>
      </c>
      <c r="IF119" s="369">
        <v>2.5175644028103044</v>
      </c>
      <c r="IG119" s="146">
        <v>53.085661651826832</v>
      </c>
      <c r="IH119" s="146">
        <v>53.278688524590166</v>
      </c>
      <c r="II119" s="146">
        <v>9.9036093289141611</v>
      </c>
      <c r="IJ119" s="146">
        <v>6.6279904538310799</v>
      </c>
      <c r="IK119" s="146">
        <v>6.5084745762711869</v>
      </c>
      <c r="IL119" s="146">
        <v>11.152720092598898</v>
      </c>
      <c r="IM119" s="148">
        <v>91.48354602024159</v>
      </c>
      <c r="IN119" s="137">
        <v>95.88620933860868</v>
      </c>
      <c r="IO119" s="369">
        <v>0.18301982714794099</v>
      </c>
      <c r="IP119" s="369">
        <v>9.02201371346084E-2</v>
      </c>
      <c r="IQ119" s="369">
        <v>2.2113022113022098</v>
      </c>
      <c r="IR119" s="369">
        <v>1.34048257372654</v>
      </c>
      <c r="IS119" s="146">
        <v>79.852579852579893</v>
      </c>
      <c r="IT119" s="146">
        <v>85.388739946380696</v>
      </c>
      <c r="IU119" s="146">
        <v>8.2765632943568903</v>
      </c>
      <c r="IV119" s="146">
        <v>6.73042223024179</v>
      </c>
      <c r="IW119" s="146">
        <v>6.0512944592305802</v>
      </c>
      <c r="IX119" s="146">
        <v>7.26192440996864</v>
      </c>
      <c r="IY119" s="341">
        <v>42</v>
      </c>
      <c r="IZ119" s="369">
        <v>0.25188916876574302</v>
      </c>
      <c r="JA119" s="369">
        <v>3.0501089324618702</v>
      </c>
      <c r="JB119" s="369">
        <v>65.286855482933902</v>
      </c>
      <c r="JC119" s="369">
        <v>8.2583663188197196</v>
      </c>
      <c r="JD119" s="146">
        <v>7.5766713030960302</v>
      </c>
    </row>
    <row r="120" spans="1:264" ht="18" customHeight="1">
      <c r="A120" s="280"/>
      <c r="B120" s="281" t="s">
        <v>87</v>
      </c>
      <c r="C120" s="281" t="s">
        <v>87</v>
      </c>
      <c r="D120" s="282" t="s">
        <v>1857</v>
      </c>
      <c r="E120" s="283" t="s">
        <v>1357</v>
      </c>
      <c r="F120" s="282" t="s">
        <v>100</v>
      </c>
      <c r="G120" s="283" t="s">
        <v>12</v>
      </c>
      <c r="H120" s="284" t="s">
        <v>87</v>
      </c>
      <c r="I120" s="284" t="s">
        <v>87</v>
      </c>
      <c r="J120" s="284" t="s">
        <v>87</v>
      </c>
      <c r="K120" s="284" t="s">
        <v>87</v>
      </c>
      <c r="L120" s="284" t="s">
        <v>87</v>
      </c>
      <c r="M120" s="285">
        <v>731469</v>
      </c>
      <c r="N120" s="284" t="s">
        <v>87</v>
      </c>
      <c r="O120" s="284" t="s">
        <v>87</v>
      </c>
      <c r="P120" s="284" t="s">
        <v>87</v>
      </c>
      <c r="Q120" s="284" t="s">
        <v>87</v>
      </c>
      <c r="R120" s="286">
        <v>99.795451458924106</v>
      </c>
      <c r="S120" s="286">
        <v>100.98330289740551</v>
      </c>
      <c r="T120" s="298" t="s">
        <v>88</v>
      </c>
      <c r="U120" s="287">
        <v>39.182822760112686</v>
      </c>
      <c r="V120" s="286">
        <v>18.231964000580636</v>
      </c>
      <c r="W120" s="286">
        <v>7.156336188125997</v>
      </c>
      <c r="X120" s="286">
        <v>25.388300188706637</v>
      </c>
      <c r="Y120" s="284" t="s">
        <v>87</v>
      </c>
      <c r="Z120" s="284" t="s">
        <v>87</v>
      </c>
      <c r="AA120" s="284" t="s">
        <v>87</v>
      </c>
      <c r="AB120" s="284" t="s">
        <v>87</v>
      </c>
      <c r="AC120" s="284" t="s">
        <v>87</v>
      </c>
      <c r="AD120" s="284" t="s">
        <v>87</v>
      </c>
      <c r="AE120" s="284" t="s">
        <v>87</v>
      </c>
      <c r="AF120" s="284" t="s">
        <v>87</v>
      </c>
      <c r="AG120" s="284" t="s">
        <v>87</v>
      </c>
      <c r="AH120" s="284" t="s">
        <v>87</v>
      </c>
      <c r="AI120" s="284" t="s">
        <v>87</v>
      </c>
      <c r="AJ120" s="284" t="s">
        <v>87</v>
      </c>
      <c r="AK120" s="284" t="s">
        <v>87</v>
      </c>
      <c r="AL120" s="284" t="s">
        <v>87</v>
      </c>
      <c r="AM120" s="284" t="s">
        <v>87</v>
      </c>
      <c r="AN120" s="284" t="s">
        <v>87</v>
      </c>
      <c r="AO120" s="284" t="s">
        <v>87</v>
      </c>
      <c r="AP120" s="284" t="s">
        <v>87</v>
      </c>
      <c r="AQ120" s="284" t="s">
        <v>87</v>
      </c>
      <c r="AR120" s="284" t="s">
        <v>87</v>
      </c>
      <c r="AS120" s="284" t="s">
        <v>87</v>
      </c>
      <c r="AT120" s="284" t="s">
        <v>87</v>
      </c>
      <c r="AU120" s="284" t="s">
        <v>87</v>
      </c>
      <c r="AV120" s="284" t="s">
        <v>87</v>
      </c>
      <c r="AW120" s="288" t="s">
        <v>87</v>
      </c>
      <c r="AX120" s="288" t="s">
        <v>87</v>
      </c>
      <c r="AY120" s="288" t="s">
        <v>87</v>
      </c>
      <c r="AZ120" s="288" t="s">
        <v>87</v>
      </c>
      <c r="BA120" s="288" t="s">
        <v>87</v>
      </c>
      <c r="BB120" s="287">
        <v>91</v>
      </c>
      <c r="BC120" s="287">
        <v>106</v>
      </c>
      <c r="BD120" s="289" t="s">
        <v>88</v>
      </c>
      <c r="BE120" s="289" t="s">
        <v>88</v>
      </c>
      <c r="BF120" s="289" t="s">
        <v>88</v>
      </c>
      <c r="BG120" s="287">
        <v>92</v>
      </c>
      <c r="BH120" s="286">
        <v>12.577429802219918</v>
      </c>
      <c r="BI120" s="287">
        <v>507</v>
      </c>
      <c r="BJ120" s="286">
        <v>69.312575105711929</v>
      </c>
      <c r="BK120" s="287">
        <v>23</v>
      </c>
      <c r="BL120" s="286">
        <v>3.1443574505549794</v>
      </c>
      <c r="BM120" s="287">
        <v>0</v>
      </c>
      <c r="BN120" s="290">
        <v>0</v>
      </c>
      <c r="BO120" s="291">
        <v>243</v>
      </c>
      <c r="BP120" s="290">
        <v>33.220820021080868</v>
      </c>
      <c r="BQ120" s="287">
        <v>0</v>
      </c>
      <c r="BR120" s="290">
        <v>0</v>
      </c>
      <c r="BS120" s="287">
        <v>24</v>
      </c>
      <c r="BT120" s="290">
        <v>3.2810686440573695</v>
      </c>
      <c r="BU120" s="287">
        <v>0</v>
      </c>
      <c r="BV120" s="290">
        <v>0</v>
      </c>
      <c r="BW120" s="287">
        <v>30</v>
      </c>
      <c r="BX120" s="290">
        <v>4.1013358050717112</v>
      </c>
      <c r="BY120" s="292">
        <v>0</v>
      </c>
      <c r="BZ120" s="293">
        <v>0</v>
      </c>
      <c r="CA120" s="287">
        <v>309</v>
      </c>
      <c r="CB120" s="290">
        <v>42.243758792238637</v>
      </c>
      <c r="CC120" s="287">
        <v>1049</v>
      </c>
      <c r="CD120" s="290">
        <v>143.41004198400753</v>
      </c>
      <c r="CE120" s="287">
        <v>42</v>
      </c>
      <c r="CF120" s="290">
        <v>5.7418701271003965</v>
      </c>
      <c r="CG120" s="287">
        <v>1170</v>
      </c>
      <c r="CH120" s="290">
        <v>159.95209639779677</v>
      </c>
      <c r="CI120" s="287">
        <v>1040</v>
      </c>
      <c r="CJ120" s="290">
        <v>142.17964124248601</v>
      </c>
      <c r="CK120" s="287">
        <v>293</v>
      </c>
      <c r="CL120" s="290">
        <v>40.056379696200388</v>
      </c>
      <c r="CM120" s="287">
        <v>170</v>
      </c>
      <c r="CN120" s="294">
        <v>23.240902895406368</v>
      </c>
      <c r="CO120" s="287">
        <v>227</v>
      </c>
      <c r="CP120" s="290">
        <v>31.033440925042619</v>
      </c>
      <c r="CQ120" s="287">
        <v>1</v>
      </c>
      <c r="CR120" s="290">
        <v>0.13671119350239039</v>
      </c>
      <c r="CS120" s="287">
        <v>18</v>
      </c>
      <c r="CT120" s="290">
        <v>2.4608014830430274</v>
      </c>
      <c r="CU120" s="287">
        <v>73</v>
      </c>
      <c r="CV120" s="290">
        <v>9.9799171256744987</v>
      </c>
      <c r="CW120" s="287">
        <v>872</v>
      </c>
      <c r="CX120" s="290">
        <v>119.21216073408442</v>
      </c>
      <c r="CY120" s="287">
        <v>241</v>
      </c>
      <c r="CZ120" s="290">
        <v>32.947397634076083</v>
      </c>
      <c r="DA120" s="292">
        <v>0</v>
      </c>
      <c r="DB120" s="293">
        <v>0</v>
      </c>
      <c r="DC120" s="287">
        <v>0</v>
      </c>
      <c r="DD120" s="287">
        <v>0</v>
      </c>
      <c r="DE120" s="287">
        <v>394</v>
      </c>
      <c r="DF120" s="287">
        <v>10591</v>
      </c>
      <c r="DG120" s="287">
        <v>0</v>
      </c>
      <c r="DH120" s="287">
        <v>300</v>
      </c>
      <c r="DI120" s="287">
        <v>171</v>
      </c>
      <c r="DJ120" s="287">
        <v>108</v>
      </c>
      <c r="DK120" s="287">
        <v>123</v>
      </c>
      <c r="DL120" s="287">
        <v>246</v>
      </c>
      <c r="DM120" s="287">
        <v>0</v>
      </c>
      <c r="DN120" s="287">
        <v>0</v>
      </c>
      <c r="DO120" s="287">
        <v>0</v>
      </c>
      <c r="DP120" s="287">
        <v>8</v>
      </c>
      <c r="DQ120" s="287">
        <v>116</v>
      </c>
      <c r="DR120" s="287">
        <v>0</v>
      </c>
      <c r="DS120" s="287">
        <v>28</v>
      </c>
      <c r="DT120" s="287">
        <v>0</v>
      </c>
      <c r="DU120" s="287">
        <v>25443</v>
      </c>
      <c r="DV120" s="287">
        <v>2919</v>
      </c>
      <c r="DW120" s="287">
        <v>1179</v>
      </c>
      <c r="DX120" s="287">
        <v>358</v>
      </c>
      <c r="DY120" s="287">
        <v>0</v>
      </c>
      <c r="DZ120" s="287">
        <v>0</v>
      </c>
      <c r="EA120" s="287">
        <v>12245</v>
      </c>
      <c r="EB120" s="290">
        <v>18.358513679052699</v>
      </c>
      <c r="EC120" s="287">
        <v>85</v>
      </c>
      <c r="ED120" s="287">
        <v>4090</v>
      </c>
      <c r="EE120" s="287">
        <v>732</v>
      </c>
      <c r="EF120" s="290">
        <v>17.897310513447433</v>
      </c>
      <c r="EG120" s="287">
        <v>34</v>
      </c>
      <c r="EH120" s="287">
        <v>91</v>
      </c>
      <c r="EI120" s="287">
        <v>41</v>
      </c>
      <c r="EJ120" s="287">
        <v>4</v>
      </c>
      <c r="EK120" s="287">
        <v>626</v>
      </c>
      <c r="EL120" s="287">
        <v>1</v>
      </c>
      <c r="EM120" s="287">
        <v>23</v>
      </c>
      <c r="EN120" s="287">
        <v>19</v>
      </c>
      <c r="EO120" s="287">
        <v>26</v>
      </c>
      <c r="EP120" s="287">
        <v>319</v>
      </c>
      <c r="EQ120" s="287">
        <v>30</v>
      </c>
      <c r="ER120" s="287">
        <v>0</v>
      </c>
      <c r="ES120" s="287">
        <v>4</v>
      </c>
      <c r="ET120" s="287">
        <v>0</v>
      </c>
      <c r="EU120" s="287">
        <v>0</v>
      </c>
      <c r="EV120" s="287">
        <v>2269</v>
      </c>
      <c r="EW120" s="287">
        <v>0</v>
      </c>
      <c r="EX120" s="287">
        <v>0</v>
      </c>
      <c r="EY120" s="287">
        <v>0</v>
      </c>
      <c r="EZ120" s="287">
        <v>0</v>
      </c>
      <c r="FA120" s="287">
        <v>4</v>
      </c>
      <c r="FB120" s="287">
        <v>1</v>
      </c>
      <c r="FC120" s="287">
        <v>3</v>
      </c>
      <c r="FD120" s="287">
        <v>0</v>
      </c>
      <c r="FE120" s="287">
        <v>3</v>
      </c>
      <c r="FF120" s="287">
        <v>29</v>
      </c>
      <c r="FG120" s="287">
        <v>147</v>
      </c>
      <c r="FH120" s="287">
        <v>322</v>
      </c>
      <c r="FI120" s="287">
        <v>18</v>
      </c>
      <c r="FJ120" s="287">
        <v>2862</v>
      </c>
      <c r="FK120" s="291">
        <v>24</v>
      </c>
      <c r="FL120" s="290">
        <v>3.2810686440573695</v>
      </c>
      <c r="FM120" s="291">
        <v>6</v>
      </c>
      <c r="FN120" s="290">
        <v>0.82026716101434238</v>
      </c>
      <c r="FO120" s="291">
        <v>2</v>
      </c>
      <c r="FP120" s="290">
        <v>0.27342238700478078</v>
      </c>
      <c r="FQ120" s="283">
        <v>3</v>
      </c>
      <c r="FR120" s="294">
        <v>0.41013358050717119</v>
      </c>
      <c r="FS120" s="283">
        <v>0</v>
      </c>
      <c r="FT120" s="294">
        <v>0</v>
      </c>
      <c r="FU120" s="291">
        <v>40</v>
      </c>
      <c r="FV120" s="290">
        <v>5.4684477400956153</v>
      </c>
      <c r="FW120" s="295">
        <v>0</v>
      </c>
      <c r="FX120" s="295">
        <v>0</v>
      </c>
      <c r="FY120" s="295">
        <v>0</v>
      </c>
      <c r="FZ120" s="295">
        <v>0</v>
      </c>
      <c r="GA120" s="295">
        <v>0</v>
      </c>
      <c r="GB120" s="287">
        <v>6385</v>
      </c>
      <c r="GC120" s="287">
        <v>0</v>
      </c>
      <c r="GD120" s="287">
        <v>0</v>
      </c>
      <c r="GE120" s="287">
        <v>0</v>
      </c>
      <c r="GF120" s="287">
        <v>0</v>
      </c>
      <c r="GG120" s="290">
        <v>184.7</v>
      </c>
      <c r="GH120" s="290">
        <v>532.5</v>
      </c>
      <c r="GI120" s="290">
        <v>31</v>
      </c>
      <c r="GJ120" s="290">
        <v>13.6</v>
      </c>
      <c r="GK120" s="290">
        <v>1.1000000000000001</v>
      </c>
      <c r="GL120" s="290">
        <v>1.3</v>
      </c>
      <c r="GM120" s="290">
        <v>3</v>
      </c>
      <c r="GN120" s="290">
        <v>1</v>
      </c>
      <c r="GO120" s="290">
        <v>0.2</v>
      </c>
      <c r="GP120" s="290">
        <v>8</v>
      </c>
      <c r="GQ120" s="290">
        <v>1</v>
      </c>
      <c r="GR120" s="290">
        <v>1</v>
      </c>
      <c r="GS120" s="290">
        <v>0</v>
      </c>
      <c r="GT120" s="290">
        <v>5.4</v>
      </c>
      <c r="GU120" s="290">
        <v>1</v>
      </c>
      <c r="GV120" s="290">
        <v>1</v>
      </c>
      <c r="GW120" s="290">
        <v>1</v>
      </c>
      <c r="GX120" s="290">
        <v>0</v>
      </c>
      <c r="GY120" s="290">
        <v>3</v>
      </c>
      <c r="GZ120" s="290">
        <v>3</v>
      </c>
      <c r="HA120" s="290">
        <v>0</v>
      </c>
      <c r="HB120" s="290">
        <v>1</v>
      </c>
      <c r="HC120" s="290">
        <v>0</v>
      </c>
      <c r="HD120" s="290">
        <v>0</v>
      </c>
      <c r="HE120" s="290">
        <v>2</v>
      </c>
      <c r="HF120" s="290">
        <v>1</v>
      </c>
      <c r="HG120" s="290">
        <v>3</v>
      </c>
      <c r="HH120" s="290">
        <v>9</v>
      </c>
      <c r="HI120" s="290">
        <v>1.2</v>
      </c>
      <c r="HJ120" s="134">
        <v>0.95697835451673285</v>
      </c>
      <c r="HK120" s="134">
        <v>9.2963611581625472</v>
      </c>
      <c r="HL120" s="134">
        <v>40.247775367103735</v>
      </c>
      <c r="HM120" s="146">
        <v>94.583525601351795</v>
      </c>
      <c r="HN120" s="146">
        <v>106.004295869313</v>
      </c>
      <c r="HO120" s="369">
        <v>0.118455342335939</v>
      </c>
      <c r="HP120" s="369">
        <v>5.8754406580493503E-2</v>
      </c>
      <c r="HQ120" s="369">
        <v>6.6666666666666696</v>
      </c>
      <c r="HR120" s="369">
        <v>4.4943820224719104</v>
      </c>
      <c r="HS120" s="134">
        <v>68</v>
      </c>
      <c r="HT120" s="134">
        <v>61.797752808988797</v>
      </c>
      <c r="HU120" s="134">
        <v>1.77683013503909</v>
      </c>
      <c r="HV120" s="134">
        <v>1.30728554641598</v>
      </c>
      <c r="HW120" s="134">
        <v>1.24136569962502</v>
      </c>
      <c r="HX120" s="134">
        <v>2.51374392478687</v>
      </c>
      <c r="HY120" s="146">
        <v>105.1345435644821</v>
      </c>
      <c r="HZ120" s="146">
        <v>103.101583049746</v>
      </c>
      <c r="IA120" s="386">
        <v>77</v>
      </c>
      <c r="IB120" s="386">
        <v>58</v>
      </c>
      <c r="IC120" s="369">
        <v>0.35531355267408055</v>
      </c>
      <c r="ID120" s="369">
        <v>0.17031272940831008</v>
      </c>
      <c r="IE120" s="369">
        <v>3.664921465968586</v>
      </c>
      <c r="IF120" s="369">
        <v>2.6789838337182448</v>
      </c>
      <c r="IG120" s="146">
        <v>67.72965254640647</v>
      </c>
      <c r="IH120" s="146">
        <v>69.838337182448043</v>
      </c>
      <c r="II120" s="146">
        <v>9.694984080107055</v>
      </c>
      <c r="IJ120" s="146">
        <v>6.3573630891205406</v>
      </c>
      <c r="IK120" s="146">
        <v>5.8647457404118146</v>
      </c>
      <c r="IL120" s="146">
        <v>9.9500703795182321</v>
      </c>
      <c r="IM120" s="148">
        <v>100.12091051470713</v>
      </c>
      <c r="IN120" s="137">
        <v>95.605905009640452</v>
      </c>
      <c r="IO120" s="369">
        <v>0.258323765786452</v>
      </c>
      <c r="IP120" s="369">
        <v>9.8444575703878698E-2</v>
      </c>
      <c r="IQ120" s="369">
        <v>2.6011560693641602</v>
      </c>
      <c r="IR120" s="369">
        <v>1.2077294685990301</v>
      </c>
      <c r="IS120" s="146">
        <v>83.236994219653198</v>
      </c>
      <c r="IT120" s="146">
        <v>84.7826086956522</v>
      </c>
      <c r="IU120" s="146">
        <v>9.9311136624569496</v>
      </c>
      <c r="IV120" s="146">
        <v>8.1512108682811597</v>
      </c>
      <c r="IW120" s="146">
        <v>3.5493976681846102</v>
      </c>
      <c r="IX120" s="146">
        <v>4.5488942179589698</v>
      </c>
      <c r="IY120" s="341">
        <v>35</v>
      </c>
      <c r="IZ120" s="369">
        <v>0.26650422599558399</v>
      </c>
      <c r="JA120" s="369">
        <v>2.64550264550265</v>
      </c>
      <c r="JB120" s="369">
        <v>86.772486772486801</v>
      </c>
      <c r="JC120" s="369">
        <v>10.0738597426331</v>
      </c>
      <c r="JD120" s="146">
        <v>7.5013943112102597</v>
      </c>
    </row>
    <row r="121" spans="1:264" ht="18" customHeight="1">
      <c r="A121" s="280"/>
      <c r="B121" s="281" t="s">
        <v>87</v>
      </c>
      <c r="C121" s="281" t="s">
        <v>87</v>
      </c>
      <c r="D121" s="282" t="s">
        <v>1858</v>
      </c>
      <c r="E121" s="283" t="s">
        <v>1358</v>
      </c>
      <c r="F121" s="282" t="s">
        <v>100</v>
      </c>
      <c r="G121" s="283" t="s">
        <v>12</v>
      </c>
      <c r="H121" s="284" t="s">
        <v>87</v>
      </c>
      <c r="I121" s="284" t="s">
        <v>87</v>
      </c>
      <c r="J121" s="284" t="s">
        <v>87</v>
      </c>
      <c r="K121" s="284" t="s">
        <v>87</v>
      </c>
      <c r="L121" s="284" t="s">
        <v>87</v>
      </c>
      <c r="M121" s="285">
        <v>26491</v>
      </c>
      <c r="N121" s="284" t="s">
        <v>87</v>
      </c>
      <c r="O121" s="284" t="s">
        <v>87</v>
      </c>
      <c r="P121" s="284" t="s">
        <v>87</v>
      </c>
      <c r="Q121" s="284" t="s">
        <v>87</v>
      </c>
      <c r="R121" s="286">
        <v>101.56359386920002</v>
      </c>
      <c r="S121" s="286">
        <v>101.72108335542653</v>
      </c>
      <c r="T121" s="292">
        <v>4.6031707729139839</v>
      </c>
      <c r="U121" s="292">
        <v>3.2147301891038751</v>
      </c>
      <c r="V121" s="286">
        <v>24.210526315789473</v>
      </c>
      <c r="W121" s="286">
        <v>12.368421052631579</v>
      </c>
      <c r="X121" s="286">
        <v>36.578947368421055</v>
      </c>
      <c r="Y121" s="284" t="s">
        <v>87</v>
      </c>
      <c r="Z121" s="284" t="s">
        <v>87</v>
      </c>
      <c r="AA121" s="284" t="s">
        <v>87</v>
      </c>
      <c r="AB121" s="284" t="s">
        <v>87</v>
      </c>
      <c r="AC121" s="284" t="s">
        <v>87</v>
      </c>
      <c r="AD121" s="284" t="s">
        <v>87</v>
      </c>
      <c r="AE121" s="284" t="s">
        <v>87</v>
      </c>
      <c r="AF121" s="284" t="s">
        <v>87</v>
      </c>
      <c r="AG121" s="284" t="s">
        <v>87</v>
      </c>
      <c r="AH121" s="284" t="s">
        <v>87</v>
      </c>
      <c r="AI121" s="284" t="s">
        <v>87</v>
      </c>
      <c r="AJ121" s="284" t="s">
        <v>87</v>
      </c>
      <c r="AK121" s="284" t="s">
        <v>87</v>
      </c>
      <c r="AL121" s="284" t="s">
        <v>87</v>
      </c>
      <c r="AM121" s="284" t="s">
        <v>87</v>
      </c>
      <c r="AN121" s="284" t="s">
        <v>87</v>
      </c>
      <c r="AO121" s="284" t="s">
        <v>87</v>
      </c>
      <c r="AP121" s="284" t="s">
        <v>87</v>
      </c>
      <c r="AQ121" s="284" t="s">
        <v>87</v>
      </c>
      <c r="AR121" s="284" t="s">
        <v>87</v>
      </c>
      <c r="AS121" s="284" t="s">
        <v>87</v>
      </c>
      <c r="AT121" s="284" t="s">
        <v>87</v>
      </c>
      <c r="AU121" s="284" t="s">
        <v>87</v>
      </c>
      <c r="AV121" s="284" t="s">
        <v>87</v>
      </c>
      <c r="AW121" s="288" t="s">
        <v>87</v>
      </c>
      <c r="AX121" s="288" t="s">
        <v>87</v>
      </c>
      <c r="AY121" s="288" t="s">
        <v>87</v>
      </c>
      <c r="AZ121" s="288" t="s">
        <v>87</v>
      </c>
      <c r="BA121" s="288" t="s">
        <v>87</v>
      </c>
      <c r="BB121" s="287">
        <v>9</v>
      </c>
      <c r="BC121" s="287">
        <v>12</v>
      </c>
      <c r="BD121" s="289" t="s">
        <v>88</v>
      </c>
      <c r="BE121" s="289" t="s">
        <v>88</v>
      </c>
      <c r="BF121" s="289" t="s">
        <v>88</v>
      </c>
      <c r="BG121" s="287">
        <v>0</v>
      </c>
      <c r="BH121" s="286">
        <v>0</v>
      </c>
      <c r="BI121" s="287">
        <v>0</v>
      </c>
      <c r="BJ121" s="286">
        <v>0</v>
      </c>
      <c r="BK121" s="287">
        <v>0</v>
      </c>
      <c r="BL121" s="286">
        <v>0</v>
      </c>
      <c r="BM121" s="287">
        <v>0</v>
      </c>
      <c r="BN121" s="290">
        <v>0</v>
      </c>
      <c r="BO121" s="291">
        <v>0</v>
      </c>
      <c r="BP121" s="290">
        <v>0</v>
      </c>
      <c r="BQ121" s="287">
        <v>0</v>
      </c>
      <c r="BR121" s="290">
        <v>0</v>
      </c>
      <c r="BS121" s="287">
        <v>0</v>
      </c>
      <c r="BT121" s="290">
        <v>0</v>
      </c>
      <c r="BU121" s="287">
        <v>0</v>
      </c>
      <c r="BV121" s="290">
        <v>0</v>
      </c>
      <c r="BW121" s="287">
        <v>0</v>
      </c>
      <c r="BX121" s="290">
        <v>0</v>
      </c>
      <c r="BY121" s="292">
        <v>0</v>
      </c>
      <c r="BZ121" s="293">
        <v>0</v>
      </c>
      <c r="CA121" s="287">
        <v>0</v>
      </c>
      <c r="CB121" s="290">
        <v>0</v>
      </c>
      <c r="CC121" s="287">
        <v>0</v>
      </c>
      <c r="CD121" s="290">
        <v>0</v>
      </c>
      <c r="CE121" s="287">
        <v>0</v>
      </c>
      <c r="CF121" s="290">
        <v>0</v>
      </c>
      <c r="CG121" s="287">
        <v>0</v>
      </c>
      <c r="CH121" s="290">
        <v>0</v>
      </c>
      <c r="CI121" s="287">
        <v>28</v>
      </c>
      <c r="CJ121" s="290">
        <v>105.69627420633422</v>
      </c>
      <c r="CK121" s="287">
        <v>0</v>
      </c>
      <c r="CL121" s="290">
        <v>0</v>
      </c>
      <c r="CM121" s="287">
        <v>0</v>
      </c>
      <c r="CN121" s="294">
        <v>0</v>
      </c>
      <c r="CO121" s="287">
        <v>0</v>
      </c>
      <c r="CP121" s="290">
        <v>0</v>
      </c>
      <c r="CQ121" s="292">
        <v>0</v>
      </c>
      <c r="CR121" s="293">
        <v>0</v>
      </c>
      <c r="CS121" s="292">
        <v>1</v>
      </c>
      <c r="CT121" s="293">
        <v>3.774866935940508</v>
      </c>
      <c r="CU121" s="287">
        <v>0</v>
      </c>
      <c r="CV121" s="290">
        <v>0</v>
      </c>
      <c r="CW121" s="287">
        <v>0</v>
      </c>
      <c r="CX121" s="290">
        <v>0</v>
      </c>
      <c r="CY121" s="287">
        <v>0</v>
      </c>
      <c r="CZ121" s="290">
        <v>0</v>
      </c>
      <c r="DA121" s="292">
        <v>0</v>
      </c>
      <c r="DB121" s="293">
        <v>0</v>
      </c>
      <c r="DC121" s="287">
        <v>0</v>
      </c>
      <c r="DD121" s="287">
        <v>0</v>
      </c>
      <c r="DE121" s="287">
        <v>0</v>
      </c>
      <c r="DF121" s="287">
        <v>0</v>
      </c>
      <c r="DG121" s="287">
        <v>0</v>
      </c>
      <c r="DH121" s="287">
        <v>0</v>
      </c>
      <c r="DI121" s="287">
        <v>0</v>
      </c>
      <c r="DJ121" s="287">
        <v>0</v>
      </c>
      <c r="DK121" s="287">
        <v>0</v>
      </c>
      <c r="DL121" s="287">
        <v>0</v>
      </c>
      <c r="DM121" s="287">
        <v>0</v>
      </c>
      <c r="DN121" s="287">
        <v>0</v>
      </c>
      <c r="DO121" s="287">
        <v>0</v>
      </c>
      <c r="DP121" s="287">
        <v>0</v>
      </c>
      <c r="DQ121" s="287">
        <v>0</v>
      </c>
      <c r="DR121" s="287">
        <v>0</v>
      </c>
      <c r="DS121" s="287">
        <v>0</v>
      </c>
      <c r="DT121" s="287">
        <v>0</v>
      </c>
      <c r="DU121" s="287">
        <v>0</v>
      </c>
      <c r="DV121" s="287">
        <v>0</v>
      </c>
      <c r="DW121" s="287">
        <v>0</v>
      </c>
      <c r="DX121" s="287">
        <v>0</v>
      </c>
      <c r="DY121" s="287">
        <v>0</v>
      </c>
      <c r="DZ121" s="287">
        <v>0</v>
      </c>
      <c r="EA121" s="287">
        <v>0</v>
      </c>
      <c r="EB121" s="290">
        <v>0</v>
      </c>
      <c r="EC121" s="287">
        <v>0</v>
      </c>
      <c r="ED121" s="287">
        <v>0</v>
      </c>
      <c r="EE121" s="287">
        <v>0</v>
      </c>
      <c r="EF121" s="290">
        <v>0</v>
      </c>
      <c r="EG121" s="287">
        <v>0</v>
      </c>
      <c r="EH121" s="287">
        <v>0</v>
      </c>
      <c r="EI121" s="287">
        <v>0</v>
      </c>
      <c r="EJ121" s="287">
        <v>0</v>
      </c>
      <c r="EK121" s="287">
        <v>0</v>
      </c>
      <c r="EL121" s="287">
        <v>0</v>
      </c>
      <c r="EM121" s="287">
        <v>0</v>
      </c>
      <c r="EN121" s="287">
        <v>0</v>
      </c>
      <c r="EO121" s="287">
        <v>0</v>
      </c>
      <c r="EP121" s="287">
        <v>0</v>
      </c>
      <c r="EQ121" s="287">
        <v>0</v>
      </c>
      <c r="ER121" s="287">
        <v>0</v>
      </c>
      <c r="ES121" s="287">
        <v>0</v>
      </c>
      <c r="ET121" s="287">
        <v>0</v>
      </c>
      <c r="EU121" s="287">
        <v>0</v>
      </c>
      <c r="EV121" s="287">
        <v>0</v>
      </c>
      <c r="EW121" s="287">
        <v>0</v>
      </c>
      <c r="EX121" s="287">
        <v>0</v>
      </c>
      <c r="EY121" s="287">
        <v>0</v>
      </c>
      <c r="EZ121" s="287">
        <v>0</v>
      </c>
      <c r="FA121" s="287">
        <v>0</v>
      </c>
      <c r="FB121" s="287">
        <v>0</v>
      </c>
      <c r="FC121" s="287">
        <v>0</v>
      </c>
      <c r="FD121" s="287">
        <v>0</v>
      </c>
      <c r="FE121" s="287">
        <v>0</v>
      </c>
      <c r="FF121" s="287">
        <v>0</v>
      </c>
      <c r="FG121" s="287">
        <v>0</v>
      </c>
      <c r="FH121" s="287">
        <v>0</v>
      </c>
      <c r="FI121" s="287">
        <v>0</v>
      </c>
      <c r="FJ121" s="287">
        <v>0</v>
      </c>
      <c r="FK121" s="291">
        <v>0</v>
      </c>
      <c r="FL121" s="290">
        <v>0</v>
      </c>
      <c r="FM121" s="291">
        <v>0</v>
      </c>
      <c r="FN121" s="290">
        <v>0</v>
      </c>
      <c r="FO121" s="297">
        <v>0</v>
      </c>
      <c r="FP121" s="293">
        <v>0</v>
      </c>
      <c r="FQ121" s="283">
        <v>0</v>
      </c>
      <c r="FR121" s="294">
        <v>0</v>
      </c>
      <c r="FS121" s="283">
        <v>0</v>
      </c>
      <c r="FT121" s="294">
        <v>0</v>
      </c>
      <c r="FU121" s="291">
        <v>0</v>
      </c>
      <c r="FV121" s="290">
        <v>0</v>
      </c>
      <c r="FW121" s="295">
        <v>8</v>
      </c>
      <c r="FX121" s="295">
        <v>1</v>
      </c>
      <c r="FY121" s="295">
        <v>7</v>
      </c>
      <c r="FZ121" s="295">
        <v>0</v>
      </c>
      <c r="GA121" s="295">
        <v>0</v>
      </c>
      <c r="GB121" s="287">
        <v>0</v>
      </c>
      <c r="GC121" s="287">
        <v>0</v>
      </c>
      <c r="GD121" s="287">
        <v>0</v>
      </c>
      <c r="GE121" s="287">
        <v>0</v>
      </c>
      <c r="GF121" s="287">
        <v>0</v>
      </c>
      <c r="GG121" s="290">
        <v>0</v>
      </c>
      <c r="GH121" s="290">
        <v>0</v>
      </c>
      <c r="GI121" s="290">
        <v>0</v>
      </c>
      <c r="GJ121" s="290">
        <v>0</v>
      </c>
      <c r="GK121" s="290">
        <v>0</v>
      </c>
      <c r="GL121" s="290">
        <v>0</v>
      </c>
      <c r="GM121" s="290">
        <v>0</v>
      </c>
      <c r="GN121" s="290">
        <v>0</v>
      </c>
      <c r="GO121" s="290">
        <v>0</v>
      </c>
      <c r="GP121" s="290">
        <v>0</v>
      </c>
      <c r="GQ121" s="290">
        <v>0</v>
      </c>
      <c r="GR121" s="290">
        <v>0</v>
      </c>
      <c r="GS121" s="290">
        <v>0</v>
      </c>
      <c r="GT121" s="290">
        <v>0</v>
      </c>
      <c r="GU121" s="290">
        <v>0</v>
      </c>
      <c r="GV121" s="290">
        <v>0</v>
      </c>
      <c r="GW121" s="290">
        <v>0</v>
      </c>
      <c r="GX121" s="290">
        <v>0</v>
      </c>
      <c r="GY121" s="290">
        <v>0</v>
      </c>
      <c r="GZ121" s="290">
        <v>0</v>
      </c>
      <c r="HA121" s="290">
        <v>0</v>
      </c>
      <c r="HB121" s="290">
        <v>0</v>
      </c>
      <c r="HC121" s="290">
        <v>0</v>
      </c>
      <c r="HD121" s="290">
        <v>0</v>
      </c>
      <c r="HE121" s="290">
        <v>0</v>
      </c>
      <c r="HF121" s="290">
        <v>0</v>
      </c>
      <c r="HG121" s="290">
        <v>0</v>
      </c>
      <c r="HH121" s="290">
        <v>0</v>
      </c>
      <c r="HI121" s="290">
        <v>0</v>
      </c>
      <c r="HJ121" s="134">
        <v>0</v>
      </c>
      <c r="HK121" s="134">
        <v>11.324600807821524</v>
      </c>
      <c r="HL121" s="134">
        <v>9.4371673398512694</v>
      </c>
      <c r="HM121" s="146">
        <v>97.699370101282696</v>
      </c>
      <c r="HN121" s="146">
        <v>107.016269029254</v>
      </c>
      <c r="HO121" s="368">
        <v>0.15455950540958299</v>
      </c>
      <c r="HP121" s="368">
        <v>6.0827250608272501E-2</v>
      </c>
      <c r="HQ121" s="368">
        <v>6.25</v>
      </c>
      <c r="HR121" s="368">
        <v>2.38095238095238</v>
      </c>
      <c r="HS121" s="134">
        <v>65.625</v>
      </c>
      <c r="HT121" s="134">
        <v>73.809523809523796</v>
      </c>
      <c r="HU121" s="134">
        <v>2.4729520865533199</v>
      </c>
      <c r="HV121" s="134">
        <v>2.5547445255474499</v>
      </c>
      <c r="HW121" s="134">
        <v>15.7242316182714</v>
      </c>
      <c r="HX121" s="134">
        <v>20.3881469115192</v>
      </c>
      <c r="HY121" s="146">
        <v>105.64488496831721</v>
      </c>
      <c r="HZ121" s="146">
        <v>103.012652670858</v>
      </c>
      <c r="IA121" s="386">
        <v>3</v>
      </c>
      <c r="IB121" s="386">
        <v>3</v>
      </c>
      <c r="IC121" s="369">
        <v>0.30643513789581206</v>
      </c>
      <c r="ID121" s="369">
        <v>0.25641025641025639</v>
      </c>
      <c r="IE121" s="369">
        <v>3.225806451612903</v>
      </c>
      <c r="IF121" s="369">
        <v>3.3707865168539324</v>
      </c>
      <c r="IG121" s="146">
        <v>51.612903225806448</v>
      </c>
      <c r="IH121" s="146">
        <v>58.426966292134829</v>
      </c>
      <c r="II121" s="146">
        <v>9.4994892747701734</v>
      </c>
      <c r="IJ121" s="146">
        <v>7.6068376068376065</v>
      </c>
      <c r="IK121" s="146">
        <v>10.899830220713074</v>
      </c>
      <c r="IL121" s="146">
        <v>14.858096828046744</v>
      </c>
      <c r="IM121" s="148">
        <v>99.741025232642855</v>
      </c>
      <c r="IN121" s="137">
        <v>102.05216043136916</v>
      </c>
      <c r="IO121" s="369">
        <v>0.506329113924051</v>
      </c>
      <c r="IP121" s="369">
        <v>0.36809815950920199</v>
      </c>
      <c r="IQ121" s="369">
        <v>8.1632653061224492</v>
      </c>
      <c r="IR121" s="369">
        <v>11.1111111111111</v>
      </c>
      <c r="IS121" s="146">
        <v>73.469387755102005</v>
      </c>
      <c r="IT121" s="146">
        <v>62.962962962962997</v>
      </c>
      <c r="IU121" s="146">
        <v>6.2025316455696196</v>
      </c>
      <c r="IV121" s="146">
        <v>3.3128834355828198</v>
      </c>
      <c r="IW121" s="146">
        <v>12.622549019607799</v>
      </c>
      <c r="IX121" s="146">
        <v>17.342615012106499</v>
      </c>
      <c r="IY121" s="341">
        <v>3</v>
      </c>
      <c r="IZ121" s="369">
        <v>0.37267080745341602</v>
      </c>
      <c r="JA121" s="369">
        <v>7.1428571428571397</v>
      </c>
      <c r="JB121" s="369">
        <v>45.238095238095198</v>
      </c>
      <c r="JC121" s="369">
        <v>5.2173913043478297</v>
      </c>
      <c r="JD121" s="146">
        <v>17.299666110183601</v>
      </c>
    </row>
    <row r="122" spans="1:264" ht="18" customHeight="1">
      <c r="A122" s="280"/>
      <c r="B122" s="281" t="s">
        <v>87</v>
      </c>
      <c r="C122" s="281" t="s">
        <v>87</v>
      </c>
      <c r="D122" s="282" t="s">
        <v>1859</v>
      </c>
      <c r="E122" s="283" t="s">
        <v>1359</v>
      </c>
      <c r="F122" s="282" t="s">
        <v>101</v>
      </c>
      <c r="G122" s="283" t="s">
        <v>13</v>
      </c>
      <c r="H122" s="284" t="s">
        <v>87</v>
      </c>
      <c r="I122" s="284" t="s">
        <v>87</v>
      </c>
      <c r="J122" s="284" t="s">
        <v>87</v>
      </c>
      <c r="K122" s="284" t="s">
        <v>87</v>
      </c>
      <c r="L122" s="284" t="s">
        <v>87</v>
      </c>
      <c r="M122" s="285">
        <v>843416</v>
      </c>
      <c r="N122" s="284" t="s">
        <v>87</v>
      </c>
      <c r="O122" s="284" t="s">
        <v>87</v>
      </c>
      <c r="P122" s="284" t="s">
        <v>87</v>
      </c>
      <c r="Q122" s="284" t="s">
        <v>87</v>
      </c>
      <c r="R122" s="286">
        <v>89.076077215410649</v>
      </c>
      <c r="S122" s="286">
        <v>95.006742674600957</v>
      </c>
      <c r="T122" s="298" t="s">
        <v>88</v>
      </c>
      <c r="U122" s="298" t="s">
        <v>88</v>
      </c>
      <c r="V122" s="286">
        <v>17.127444369521243</v>
      </c>
      <c r="W122" s="286">
        <v>10.451786918408631</v>
      </c>
      <c r="X122" s="286">
        <v>27.579231287929872</v>
      </c>
      <c r="Y122" s="284" t="s">
        <v>87</v>
      </c>
      <c r="Z122" s="284" t="s">
        <v>87</v>
      </c>
      <c r="AA122" s="284" t="s">
        <v>87</v>
      </c>
      <c r="AB122" s="284" t="s">
        <v>87</v>
      </c>
      <c r="AC122" s="284" t="s">
        <v>87</v>
      </c>
      <c r="AD122" s="284" t="s">
        <v>87</v>
      </c>
      <c r="AE122" s="284" t="s">
        <v>87</v>
      </c>
      <c r="AF122" s="284" t="s">
        <v>87</v>
      </c>
      <c r="AG122" s="284" t="s">
        <v>87</v>
      </c>
      <c r="AH122" s="284" t="s">
        <v>87</v>
      </c>
      <c r="AI122" s="284" t="s">
        <v>87</v>
      </c>
      <c r="AJ122" s="284" t="s">
        <v>87</v>
      </c>
      <c r="AK122" s="284" t="s">
        <v>87</v>
      </c>
      <c r="AL122" s="284" t="s">
        <v>87</v>
      </c>
      <c r="AM122" s="284" t="s">
        <v>87</v>
      </c>
      <c r="AN122" s="284" t="s">
        <v>87</v>
      </c>
      <c r="AO122" s="284" t="s">
        <v>87</v>
      </c>
      <c r="AP122" s="284" t="s">
        <v>87</v>
      </c>
      <c r="AQ122" s="284" t="s">
        <v>87</v>
      </c>
      <c r="AR122" s="284" t="s">
        <v>87</v>
      </c>
      <c r="AS122" s="284" t="s">
        <v>87</v>
      </c>
      <c r="AT122" s="284" t="s">
        <v>87</v>
      </c>
      <c r="AU122" s="284" t="s">
        <v>87</v>
      </c>
      <c r="AV122" s="284" t="s">
        <v>87</v>
      </c>
      <c r="AW122" s="288" t="s">
        <v>87</v>
      </c>
      <c r="AX122" s="288" t="s">
        <v>87</v>
      </c>
      <c r="AY122" s="288" t="s">
        <v>87</v>
      </c>
      <c r="AZ122" s="288" t="s">
        <v>87</v>
      </c>
      <c r="BA122" s="288" t="s">
        <v>87</v>
      </c>
      <c r="BB122" s="298" t="s">
        <v>87</v>
      </c>
      <c r="BC122" s="298" t="s">
        <v>87</v>
      </c>
      <c r="BD122" s="289" t="s">
        <v>88</v>
      </c>
      <c r="BE122" s="289" t="s">
        <v>88</v>
      </c>
      <c r="BF122" s="289" t="s">
        <v>88</v>
      </c>
      <c r="BG122" s="287">
        <v>209</v>
      </c>
      <c r="BH122" s="286">
        <v>24.780179650374194</v>
      </c>
      <c r="BI122" s="287">
        <v>1060</v>
      </c>
      <c r="BJ122" s="286">
        <v>125.67938004496003</v>
      </c>
      <c r="BK122" s="287">
        <v>71</v>
      </c>
      <c r="BL122" s="286">
        <v>8.4181471539548696</v>
      </c>
      <c r="BM122" s="287">
        <v>10</v>
      </c>
      <c r="BN122" s="290">
        <v>1.1856545287260378</v>
      </c>
      <c r="BO122" s="291">
        <v>326</v>
      </c>
      <c r="BP122" s="290">
        <v>38.652337636468836</v>
      </c>
      <c r="BQ122" s="287">
        <v>0</v>
      </c>
      <c r="BR122" s="290">
        <v>0</v>
      </c>
      <c r="BS122" s="287">
        <v>31</v>
      </c>
      <c r="BT122" s="290">
        <v>3.6755290390507174</v>
      </c>
      <c r="BU122" s="287">
        <v>0</v>
      </c>
      <c r="BV122" s="290">
        <v>0</v>
      </c>
      <c r="BW122" s="287">
        <v>30</v>
      </c>
      <c r="BX122" s="290">
        <v>3.5569635861781141</v>
      </c>
      <c r="BY122" s="292">
        <v>0</v>
      </c>
      <c r="BZ122" s="293">
        <v>0</v>
      </c>
      <c r="CA122" s="292">
        <v>1534</v>
      </c>
      <c r="CB122" s="293">
        <v>181.87940470657423</v>
      </c>
      <c r="CC122" s="292">
        <v>0</v>
      </c>
      <c r="CD122" s="293">
        <v>0</v>
      </c>
      <c r="CE122" s="292">
        <v>79</v>
      </c>
      <c r="CF122" s="293">
        <v>9.3666707769356989</v>
      </c>
      <c r="CG122" s="292">
        <v>1083</v>
      </c>
      <c r="CH122" s="293">
        <v>128.40638546102988</v>
      </c>
      <c r="CI122" s="287">
        <v>3064</v>
      </c>
      <c r="CJ122" s="290">
        <v>363.28454760165801</v>
      </c>
      <c r="CK122" s="287">
        <v>840</v>
      </c>
      <c r="CL122" s="290">
        <v>99.594980412987198</v>
      </c>
      <c r="CM122" s="292">
        <v>3682</v>
      </c>
      <c r="CN122" s="296">
        <v>436.5579974769272</v>
      </c>
      <c r="CO122" s="292">
        <v>337</v>
      </c>
      <c r="CP122" s="293">
        <v>39.956557618067478</v>
      </c>
      <c r="CQ122" s="292">
        <v>4</v>
      </c>
      <c r="CR122" s="293">
        <v>0.47426181149041513</v>
      </c>
      <c r="CS122" s="292">
        <v>188</v>
      </c>
      <c r="CT122" s="293">
        <v>22.290305140049512</v>
      </c>
      <c r="CU122" s="292">
        <v>183</v>
      </c>
      <c r="CV122" s="293">
        <v>21.697477875686495</v>
      </c>
      <c r="CW122" s="292">
        <v>931</v>
      </c>
      <c r="CX122" s="293">
        <v>110.38443662439413</v>
      </c>
      <c r="CY122" s="292">
        <v>392</v>
      </c>
      <c r="CZ122" s="293">
        <v>46.477657526060689</v>
      </c>
      <c r="DA122" s="292">
        <v>539</v>
      </c>
      <c r="DB122" s="293">
        <v>63.906779098333452</v>
      </c>
      <c r="DC122" s="292">
        <v>0</v>
      </c>
      <c r="DD122" s="292">
        <v>4406</v>
      </c>
      <c r="DE122" s="292">
        <v>905</v>
      </c>
      <c r="DF122" s="292">
        <v>18844</v>
      </c>
      <c r="DG122" s="292">
        <v>0</v>
      </c>
      <c r="DH122" s="292">
        <v>1299</v>
      </c>
      <c r="DI122" s="292">
        <v>482</v>
      </c>
      <c r="DJ122" s="292">
        <v>191</v>
      </c>
      <c r="DK122" s="292">
        <v>367</v>
      </c>
      <c r="DL122" s="292">
        <v>1728</v>
      </c>
      <c r="DM122" s="292">
        <v>0</v>
      </c>
      <c r="DN122" s="292">
        <v>4452</v>
      </c>
      <c r="DO122" s="292">
        <v>63</v>
      </c>
      <c r="DP122" s="292">
        <v>270</v>
      </c>
      <c r="DQ122" s="292">
        <v>19</v>
      </c>
      <c r="DR122" s="292">
        <v>1</v>
      </c>
      <c r="DS122" s="292">
        <v>654</v>
      </c>
      <c r="DT122" s="292">
        <v>9141</v>
      </c>
      <c r="DU122" s="292">
        <v>52974</v>
      </c>
      <c r="DV122" s="292">
        <v>11970</v>
      </c>
      <c r="DW122" s="292">
        <v>5186</v>
      </c>
      <c r="DX122" s="292">
        <v>843</v>
      </c>
      <c r="DY122" s="292">
        <v>835</v>
      </c>
      <c r="DZ122" s="292">
        <v>14142</v>
      </c>
      <c r="EA122" s="292">
        <v>22507</v>
      </c>
      <c r="EB122" s="293">
        <v>20.5935931043675</v>
      </c>
      <c r="EC122" s="292">
        <v>295</v>
      </c>
      <c r="ED122" s="292">
        <v>7435</v>
      </c>
      <c r="EE122" s="292">
        <v>1451</v>
      </c>
      <c r="EF122" s="293">
        <v>19.515803631472764</v>
      </c>
      <c r="EG122" s="292">
        <v>204</v>
      </c>
      <c r="EH122" s="292">
        <v>133</v>
      </c>
      <c r="EI122" s="292">
        <v>305</v>
      </c>
      <c r="EJ122" s="292">
        <v>37</v>
      </c>
      <c r="EK122" s="292">
        <v>579</v>
      </c>
      <c r="EL122" s="292">
        <v>4</v>
      </c>
      <c r="EM122" s="292">
        <v>39</v>
      </c>
      <c r="EN122" s="292">
        <v>20</v>
      </c>
      <c r="EO122" s="292">
        <v>44</v>
      </c>
      <c r="EP122" s="292">
        <v>13</v>
      </c>
      <c r="EQ122" s="292">
        <v>246</v>
      </c>
      <c r="ER122" s="292">
        <v>0</v>
      </c>
      <c r="ES122" s="292">
        <v>9</v>
      </c>
      <c r="ET122" s="292">
        <v>0</v>
      </c>
      <c r="EU122" s="292">
        <v>0</v>
      </c>
      <c r="EV122" s="292">
        <v>30</v>
      </c>
      <c r="EW122" s="292">
        <v>0</v>
      </c>
      <c r="EX122" s="292">
        <v>5</v>
      </c>
      <c r="EY122" s="292">
        <v>25</v>
      </c>
      <c r="EZ122" s="292">
        <v>4</v>
      </c>
      <c r="FA122" s="292">
        <v>13</v>
      </c>
      <c r="FB122" s="292">
        <v>1</v>
      </c>
      <c r="FC122" s="292">
        <v>3</v>
      </c>
      <c r="FD122" s="292">
        <v>27</v>
      </c>
      <c r="FE122" s="292">
        <v>2</v>
      </c>
      <c r="FF122" s="292">
        <v>135</v>
      </c>
      <c r="FG122" s="292">
        <v>457</v>
      </c>
      <c r="FH122" s="292">
        <v>1053</v>
      </c>
      <c r="FI122" s="292">
        <v>409</v>
      </c>
      <c r="FJ122" s="292">
        <v>4306</v>
      </c>
      <c r="FK122" s="297">
        <v>43</v>
      </c>
      <c r="FL122" s="293">
        <v>5.0983144735219632</v>
      </c>
      <c r="FM122" s="297">
        <v>10</v>
      </c>
      <c r="FN122" s="293">
        <v>1.1856545287260378</v>
      </c>
      <c r="FO122" s="297">
        <v>7</v>
      </c>
      <c r="FP122" s="293">
        <v>0.82995817010822659</v>
      </c>
      <c r="FQ122" s="283">
        <v>3</v>
      </c>
      <c r="FR122" s="294">
        <v>0.3556963586178114</v>
      </c>
      <c r="FS122" s="283">
        <v>1</v>
      </c>
      <c r="FT122" s="294">
        <v>0.11856545287260378</v>
      </c>
      <c r="FU122" s="297">
        <v>0</v>
      </c>
      <c r="FV122" s="293">
        <v>0</v>
      </c>
      <c r="FW122" s="295">
        <v>1</v>
      </c>
      <c r="FX122" s="295">
        <v>0</v>
      </c>
      <c r="FY122" s="295">
        <v>1</v>
      </c>
      <c r="FZ122" s="295">
        <v>0</v>
      </c>
      <c r="GA122" s="295">
        <v>0</v>
      </c>
      <c r="GB122" s="292">
        <v>19578</v>
      </c>
      <c r="GC122" s="292">
        <v>3452</v>
      </c>
      <c r="GD122" s="292">
        <v>4240</v>
      </c>
      <c r="GE122" s="292">
        <v>50</v>
      </c>
      <c r="GF122" s="292">
        <v>19</v>
      </c>
      <c r="GG122" s="293">
        <v>483</v>
      </c>
      <c r="GH122" s="293">
        <v>952.5</v>
      </c>
      <c r="GI122" s="293">
        <v>69</v>
      </c>
      <c r="GJ122" s="293">
        <v>12.3</v>
      </c>
      <c r="GK122" s="293">
        <v>4</v>
      </c>
      <c r="GL122" s="293">
        <v>7</v>
      </c>
      <c r="GM122" s="293">
        <v>15.4</v>
      </c>
      <c r="GN122" s="293">
        <v>14</v>
      </c>
      <c r="GO122" s="293">
        <v>2</v>
      </c>
      <c r="GP122" s="293">
        <v>25.5</v>
      </c>
      <c r="GQ122" s="293">
        <v>10.4</v>
      </c>
      <c r="GR122" s="293">
        <v>6</v>
      </c>
      <c r="GS122" s="293">
        <v>0</v>
      </c>
      <c r="GT122" s="293">
        <v>54.2</v>
      </c>
      <c r="GU122" s="293">
        <v>0</v>
      </c>
      <c r="GV122" s="293">
        <v>4</v>
      </c>
      <c r="GW122" s="293">
        <v>3</v>
      </c>
      <c r="GX122" s="293">
        <v>2</v>
      </c>
      <c r="GY122" s="293">
        <v>5</v>
      </c>
      <c r="GZ122" s="293">
        <v>1</v>
      </c>
      <c r="HA122" s="293">
        <v>0</v>
      </c>
      <c r="HB122" s="293">
        <v>1</v>
      </c>
      <c r="HC122" s="293">
        <v>0</v>
      </c>
      <c r="HD122" s="293">
        <v>0</v>
      </c>
      <c r="HE122" s="293">
        <v>3</v>
      </c>
      <c r="HF122" s="293">
        <v>1</v>
      </c>
      <c r="HG122" s="293">
        <v>1</v>
      </c>
      <c r="HH122" s="293">
        <v>20</v>
      </c>
      <c r="HI122" s="293">
        <v>8</v>
      </c>
      <c r="HJ122" s="134">
        <v>0.3556963586178114</v>
      </c>
      <c r="HK122" s="134">
        <v>8.2995817010822659</v>
      </c>
      <c r="HL122" s="134">
        <v>27.803598698625589</v>
      </c>
      <c r="HM122" s="146">
        <v>87.234622408789505</v>
      </c>
      <c r="HN122" s="146">
        <v>103.54771029571</v>
      </c>
      <c r="HO122" s="369">
        <v>0</v>
      </c>
      <c r="HP122" s="369">
        <v>0</v>
      </c>
      <c r="HQ122" s="369">
        <v>0</v>
      </c>
      <c r="HR122" s="369">
        <v>0</v>
      </c>
      <c r="HS122" s="134">
        <v>0</v>
      </c>
      <c r="HT122" s="134">
        <v>0</v>
      </c>
      <c r="HU122" s="134">
        <v>0</v>
      </c>
      <c r="HV122" s="134">
        <v>0</v>
      </c>
      <c r="HW122" s="134">
        <v>0</v>
      </c>
      <c r="HX122" s="134">
        <v>0</v>
      </c>
      <c r="HY122" s="146">
        <v>98.639982221740084</v>
      </c>
      <c r="HZ122" s="146">
        <v>96.538432802251194</v>
      </c>
      <c r="IA122" s="387" t="s">
        <v>88</v>
      </c>
      <c r="IB122" s="387" t="s">
        <v>88</v>
      </c>
      <c r="IC122" s="387" t="s">
        <v>88</v>
      </c>
      <c r="ID122" s="387" t="s">
        <v>88</v>
      </c>
      <c r="IE122" s="387" t="s">
        <v>88</v>
      </c>
      <c r="IF122" s="387" t="s">
        <v>88</v>
      </c>
      <c r="IG122" s="147" t="s">
        <v>88</v>
      </c>
      <c r="IH122" s="147" t="s">
        <v>88</v>
      </c>
      <c r="II122" s="147" t="s">
        <v>88</v>
      </c>
      <c r="IJ122" s="147" t="s">
        <v>88</v>
      </c>
      <c r="IK122" s="147" t="s">
        <v>88</v>
      </c>
      <c r="IL122" s="147" t="s">
        <v>88</v>
      </c>
      <c r="IM122" s="148">
        <v>87.08648019805274</v>
      </c>
      <c r="IN122" s="137">
        <v>87.673461107722133</v>
      </c>
      <c r="IO122" s="389" t="s">
        <v>88</v>
      </c>
      <c r="IP122" s="387" t="s">
        <v>88</v>
      </c>
      <c r="IQ122" s="389" t="s">
        <v>88</v>
      </c>
      <c r="IR122" s="387" t="s">
        <v>88</v>
      </c>
      <c r="IS122" s="147" t="s">
        <v>88</v>
      </c>
      <c r="IT122" s="147" t="s">
        <v>88</v>
      </c>
      <c r="IU122" s="147" t="s">
        <v>88</v>
      </c>
      <c r="IV122" s="147" t="s">
        <v>88</v>
      </c>
      <c r="IW122" s="147" t="s">
        <v>88</v>
      </c>
      <c r="IX122" s="147" t="s">
        <v>88</v>
      </c>
      <c r="IY122" s="342" t="s">
        <v>87</v>
      </c>
      <c r="IZ122" s="387" t="s">
        <v>87</v>
      </c>
      <c r="JA122" s="387" t="s">
        <v>87</v>
      </c>
      <c r="JB122" s="387" t="s">
        <v>87</v>
      </c>
      <c r="JC122" s="387" t="s">
        <v>87</v>
      </c>
      <c r="JD122" s="147" t="s">
        <v>87</v>
      </c>
    </row>
    <row r="123" spans="1:264" ht="18" customHeight="1">
      <c r="A123" s="280"/>
      <c r="B123" s="281" t="s">
        <v>87</v>
      </c>
      <c r="C123" s="281" t="s">
        <v>87</v>
      </c>
      <c r="D123" s="282" t="s">
        <v>1860</v>
      </c>
      <c r="E123" s="283" t="s">
        <v>1360</v>
      </c>
      <c r="F123" s="282" t="s">
        <v>101</v>
      </c>
      <c r="G123" s="283" t="s">
        <v>13</v>
      </c>
      <c r="H123" s="284" t="s">
        <v>87</v>
      </c>
      <c r="I123" s="284" t="s">
        <v>87</v>
      </c>
      <c r="J123" s="284" t="s">
        <v>87</v>
      </c>
      <c r="K123" s="284" t="s">
        <v>87</v>
      </c>
      <c r="L123" s="284" t="s">
        <v>87</v>
      </c>
      <c r="M123" s="285">
        <v>631797</v>
      </c>
      <c r="N123" s="284" t="s">
        <v>87</v>
      </c>
      <c r="O123" s="284" t="s">
        <v>87</v>
      </c>
      <c r="P123" s="284" t="s">
        <v>87</v>
      </c>
      <c r="Q123" s="284" t="s">
        <v>87</v>
      </c>
      <c r="R123" s="286">
        <v>110.83120930124555</v>
      </c>
      <c r="S123" s="286">
        <v>107.45720672699311</v>
      </c>
      <c r="T123" s="292">
        <v>453.06269449872434</v>
      </c>
      <c r="U123" s="292">
        <v>201.4594626813705</v>
      </c>
      <c r="V123" s="299">
        <v>19.954215948111408</v>
      </c>
      <c r="W123" s="299">
        <v>9.1186570011446015</v>
      </c>
      <c r="X123" s="299">
        <v>29.072872949256006</v>
      </c>
      <c r="Y123" s="284" t="s">
        <v>87</v>
      </c>
      <c r="Z123" s="284" t="s">
        <v>87</v>
      </c>
      <c r="AA123" s="284" t="s">
        <v>87</v>
      </c>
      <c r="AB123" s="284" t="s">
        <v>87</v>
      </c>
      <c r="AC123" s="284" t="s">
        <v>87</v>
      </c>
      <c r="AD123" s="284" t="s">
        <v>87</v>
      </c>
      <c r="AE123" s="284" t="s">
        <v>87</v>
      </c>
      <c r="AF123" s="284" t="s">
        <v>87</v>
      </c>
      <c r="AG123" s="284" t="s">
        <v>87</v>
      </c>
      <c r="AH123" s="284" t="s">
        <v>87</v>
      </c>
      <c r="AI123" s="284" t="s">
        <v>87</v>
      </c>
      <c r="AJ123" s="284" t="s">
        <v>87</v>
      </c>
      <c r="AK123" s="284" t="s">
        <v>87</v>
      </c>
      <c r="AL123" s="284" t="s">
        <v>87</v>
      </c>
      <c r="AM123" s="284" t="s">
        <v>87</v>
      </c>
      <c r="AN123" s="284" t="s">
        <v>87</v>
      </c>
      <c r="AO123" s="284" t="s">
        <v>87</v>
      </c>
      <c r="AP123" s="284" t="s">
        <v>87</v>
      </c>
      <c r="AQ123" s="284" t="s">
        <v>87</v>
      </c>
      <c r="AR123" s="284" t="s">
        <v>87</v>
      </c>
      <c r="AS123" s="284" t="s">
        <v>87</v>
      </c>
      <c r="AT123" s="284" t="s">
        <v>87</v>
      </c>
      <c r="AU123" s="284" t="s">
        <v>87</v>
      </c>
      <c r="AV123" s="284" t="s">
        <v>87</v>
      </c>
      <c r="AW123" s="288" t="s">
        <v>87</v>
      </c>
      <c r="AX123" s="288" t="s">
        <v>87</v>
      </c>
      <c r="AY123" s="288" t="s">
        <v>87</v>
      </c>
      <c r="AZ123" s="288" t="s">
        <v>87</v>
      </c>
      <c r="BA123" s="288" t="s">
        <v>87</v>
      </c>
      <c r="BB123" s="300" t="s">
        <v>87</v>
      </c>
      <c r="BC123" s="300" t="s">
        <v>87</v>
      </c>
      <c r="BD123" s="289" t="s">
        <v>88</v>
      </c>
      <c r="BE123" s="289" t="s">
        <v>88</v>
      </c>
      <c r="BF123" s="289" t="s">
        <v>88</v>
      </c>
      <c r="BG123" s="287">
        <v>155</v>
      </c>
      <c r="BH123" s="286">
        <v>24.533196580547234</v>
      </c>
      <c r="BI123" s="287">
        <v>989</v>
      </c>
      <c r="BJ123" s="286">
        <v>156.53762205265298</v>
      </c>
      <c r="BK123" s="287">
        <v>21</v>
      </c>
      <c r="BL123" s="286">
        <v>3.3238524399451093</v>
      </c>
      <c r="BM123" s="287">
        <v>0</v>
      </c>
      <c r="BN123" s="290">
        <v>0</v>
      </c>
      <c r="BO123" s="291">
        <v>243</v>
      </c>
      <c r="BP123" s="290">
        <v>38.461721090793404</v>
      </c>
      <c r="BQ123" s="287">
        <v>0</v>
      </c>
      <c r="BR123" s="290">
        <v>0</v>
      </c>
      <c r="BS123" s="287">
        <v>0</v>
      </c>
      <c r="BT123" s="290">
        <v>0</v>
      </c>
      <c r="BU123" s="287">
        <v>0</v>
      </c>
      <c r="BV123" s="290">
        <v>0</v>
      </c>
      <c r="BW123" s="287">
        <v>53</v>
      </c>
      <c r="BX123" s="290">
        <v>8.3887704436709889</v>
      </c>
      <c r="BY123" s="292">
        <v>0</v>
      </c>
      <c r="BZ123" s="293">
        <v>0</v>
      </c>
      <c r="CA123" s="287">
        <v>805</v>
      </c>
      <c r="CB123" s="290">
        <v>127.41434353122918</v>
      </c>
      <c r="CC123" s="287">
        <v>1139</v>
      </c>
      <c r="CD123" s="290">
        <v>180.27942519511805</v>
      </c>
      <c r="CE123" s="287">
        <v>121</v>
      </c>
      <c r="CF123" s="290">
        <v>19.151721201588483</v>
      </c>
      <c r="CG123" s="287">
        <v>1638</v>
      </c>
      <c r="CH123" s="290">
        <v>259.26049031571847</v>
      </c>
      <c r="CI123" s="287">
        <v>1488</v>
      </c>
      <c r="CJ123" s="290">
        <v>235.51868717325343</v>
      </c>
      <c r="CK123" s="287">
        <v>351</v>
      </c>
      <c r="CL123" s="290">
        <v>55.55581935336825</v>
      </c>
      <c r="CM123" s="287">
        <v>893</v>
      </c>
      <c r="CN123" s="294">
        <v>141.34286804147533</v>
      </c>
      <c r="CO123" s="287">
        <v>243</v>
      </c>
      <c r="CP123" s="290">
        <v>38.461721090793404</v>
      </c>
      <c r="CQ123" s="287">
        <v>0</v>
      </c>
      <c r="CR123" s="290">
        <v>0</v>
      </c>
      <c r="CS123" s="292">
        <v>187</v>
      </c>
      <c r="CT123" s="293">
        <v>29.598114584273112</v>
      </c>
      <c r="CU123" s="287">
        <v>25</v>
      </c>
      <c r="CV123" s="290">
        <v>3.9569671904108441</v>
      </c>
      <c r="CW123" s="287">
        <v>1272</v>
      </c>
      <c r="CX123" s="290">
        <v>201.33049064810373</v>
      </c>
      <c r="CY123" s="287">
        <v>930</v>
      </c>
      <c r="CZ123" s="290">
        <v>147.19917948328342</v>
      </c>
      <c r="DA123" s="287">
        <v>0</v>
      </c>
      <c r="DB123" s="290">
        <v>0</v>
      </c>
      <c r="DC123" s="287">
        <v>23</v>
      </c>
      <c r="DD123" s="287">
        <v>6453</v>
      </c>
      <c r="DE123" s="287">
        <v>1012</v>
      </c>
      <c r="DF123" s="287">
        <v>16593</v>
      </c>
      <c r="DG123" s="287">
        <v>7308</v>
      </c>
      <c r="DH123" s="287">
        <v>1241</v>
      </c>
      <c r="DI123" s="287">
        <v>123</v>
      </c>
      <c r="DJ123" s="287">
        <v>1</v>
      </c>
      <c r="DK123" s="287">
        <v>3</v>
      </c>
      <c r="DL123" s="287">
        <v>0</v>
      </c>
      <c r="DM123" s="287">
        <v>0</v>
      </c>
      <c r="DN123" s="287">
        <v>836</v>
      </c>
      <c r="DO123" s="287">
        <v>132</v>
      </c>
      <c r="DP123" s="287">
        <v>85</v>
      </c>
      <c r="DQ123" s="287">
        <v>71</v>
      </c>
      <c r="DR123" s="287">
        <v>0</v>
      </c>
      <c r="DS123" s="287">
        <v>35</v>
      </c>
      <c r="DT123" s="287">
        <v>29252</v>
      </c>
      <c r="DU123" s="287">
        <v>0</v>
      </c>
      <c r="DV123" s="287">
        <v>5116</v>
      </c>
      <c r="DW123" s="287">
        <v>1362</v>
      </c>
      <c r="DX123" s="287">
        <v>569</v>
      </c>
      <c r="DY123" s="287">
        <v>244</v>
      </c>
      <c r="DZ123" s="287">
        <v>5277</v>
      </c>
      <c r="EA123" s="287">
        <v>22339</v>
      </c>
      <c r="EB123" s="290">
        <v>18.532611128519601</v>
      </c>
      <c r="EC123" s="287">
        <v>525</v>
      </c>
      <c r="ED123" s="287">
        <v>7397</v>
      </c>
      <c r="EE123" s="287">
        <v>1256</v>
      </c>
      <c r="EF123" s="290">
        <v>16.979856698661617</v>
      </c>
      <c r="EG123" s="287">
        <v>160</v>
      </c>
      <c r="EH123" s="287">
        <v>186</v>
      </c>
      <c r="EI123" s="287">
        <v>97</v>
      </c>
      <c r="EJ123" s="287">
        <v>31</v>
      </c>
      <c r="EK123" s="287">
        <v>630</v>
      </c>
      <c r="EL123" s="287">
        <v>3</v>
      </c>
      <c r="EM123" s="287">
        <v>25</v>
      </c>
      <c r="EN123" s="287">
        <v>28</v>
      </c>
      <c r="EO123" s="287">
        <v>36</v>
      </c>
      <c r="EP123" s="287">
        <v>15</v>
      </c>
      <c r="EQ123" s="287">
        <v>63</v>
      </c>
      <c r="ER123" s="287">
        <v>0</v>
      </c>
      <c r="ES123" s="287">
        <v>2</v>
      </c>
      <c r="ET123" s="287">
        <v>0</v>
      </c>
      <c r="EU123" s="287">
        <v>0</v>
      </c>
      <c r="EV123" s="287">
        <v>6784</v>
      </c>
      <c r="EW123" s="287">
        <v>0</v>
      </c>
      <c r="EX123" s="287">
        <v>0</v>
      </c>
      <c r="EY123" s="287">
        <v>342</v>
      </c>
      <c r="EZ123" s="287">
        <v>0</v>
      </c>
      <c r="FA123" s="287">
        <v>34</v>
      </c>
      <c r="FB123" s="287">
        <v>1</v>
      </c>
      <c r="FC123" s="287">
        <v>5</v>
      </c>
      <c r="FD123" s="287">
        <v>27</v>
      </c>
      <c r="FE123" s="287">
        <v>5</v>
      </c>
      <c r="FF123" s="287">
        <v>90</v>
      </c>
      <c r="FG123" s="287">
        <v>334</v>
      </c>
      <c r="FH123" s="287">
        <v>841</v>
      </c>
      <c r="FI123" s="287">
        <v>197</v>
      </c>
      <c r="FJ123" s="287">
        <v>3670</v>
      </c>
      <c r="FK123" s="291">
        <v>40</v>
      </c>
      <c r="FL123" s="290">
        <v>6.3311475046573511</v>
      </c>
      <c r="FM123" s="291">
        <v>12</v>
      </c>
      <c r="FN123" s="290">
        <v>1.8993442513972052</v>
      </c>
      <c r="FO123" s="291">
        <v>2</v>
      </c>
      <c r="FP123" s="290">
        <v>0.31655737523286753</v>
      </c>
      <c r="FQ123" s="283">
        <v>3</v>
      </c>
      <c r="FR123" s="294">
        <v>0.4748360628493013</v>
      </c>
      <c r="FS123" s="283">
        <v>0</v>
      </c>
      <c r="FT123" s="294">
        <v>0</v>
      </c>
      <c r="FU123" s="291">
        <v>62</v>
      </c>
      <c r="FV123" s="290">
        <v>9.8132786322188927</v>
      </c>
      <c r="FW123" s="295">
        <v>1</v>
      </c>
      <c r="FX123" s="295">
        <v>0</v>
      </c>
      <c r="FY123" s="295">
        <v>1</v>
      </c>
      <c r="FZ123" s="295">
        <v>0</v>
      </c>
      <c r="GA123" s="295">
        <v>0</v>
      </c>
      <c r="GB123" s="287">
        <v>9399</v>
      </c>
      <c r="GC123" s="287">
        <v>0</v>
      </c>
      <c r="GD123" s="287">
        <v>1722</v>
      </c>
      <c r="GE123" s="287">
        <v>0</v>
      </c>
      <c r="GF123" s="287">
        <v>0</v>
      </c>
      <c r="GG123" s="290">
        <v>248.08</v>
      </c>
      <c r="GH123" s="290">
        <v>858.2</v>
      </c>
      <c r="GI123" s="290">
        <v>54.5</v>
      </c>
      <c r="GJ123" s="290">
        <v>3</v>
      </c>
      <c r="GK123" s="290">
        <v>1</v>
      </c>
      <c r="GL123" s="290">
        <v>2</v>
      </c>
      <c r="GM123" s="290">
        <v>5</v>
      </c>
      <c r="GN123" s="290">
        <v>6</v>
      </c>
      <c r="GO123" s="290">
        <v>1</v>
      </c>
      <c r="GP123" s="290">
        <v>7.4</v>
      </c>
      <c r="GQ123" s="290">
        <v>0</v>
      </c>
      <c r="GR123" s="290">
        <v>2</v>
      </c>
      <c r="GS123" s="290">
        <v>1</v>
      </c>
      <c r="GT123" s="290">
        <v>12</v>
      </c>
      <c r="GU123" s="290">
        <v>2</v>
      </c>
      <c r="GV123" s="290">
        <v>3</v>
      </c>
      <c r="GW123" s="290">
        <v>2</v>
      </c>
      <c r="GX123" s="290">
        <v>0</v>
      </c>
      <c r="GY123" s="290">
        <v>4</v>
      </c>
      <c r="GZ123" s="290">
        <v>3</v>
      </c>
      <c r="HA123" s="290">
        <v>1</v>
      </c>
      <c r="HB123" s="290">
        <v>0</v>
      </c>
      <c r="HC123" s="290">
        <v>1</v>
      </c>
      <c r="HD123" s="290">
        <v>0</v>
      </c>
      <c r="HE123" s="290">
        <v>2</v>
      </c>
      <c r="HF123" s="290">
        <v>3.2</v>
      </c>
      <c r="HG123" s="290">
        <v>4</v>
      </c>
      <c r="HH123" s="290">
        <v>7.55</v>
      </c>
      <c r="HI123" s="290">
        <v>2</v>
      </c>
      <c r="HJ123" s="134">
        <v>0.4748360628493013</v>
      </c>
      <c r="HK123" s="134">
        <v>8.8636065065202914</v>
      </c>
      <c r="HL123" s="134">
        <v>30.549369496847877</v>
      </c>
      <c r="HM123" s="146">
        <v>116.331074566634</v>
      </c>
      <c r="HN123" s="146">
        <v>119.549133702422</v>
      </c>
      <c r="HO123" s="369">
        <v>0</v>
      </c>
      <c r="HP123" s="369">
        <v>0</v>
      </c>
      <c r="HQ123" s="369">
        <v>0</v>
      </c>
      <c r="HR123" s="369">
        <v>0</v>
      </c>
      <c r="HS123" s="146">
        <v>0</v>
      </c>
      <c r="HT123" s="146">
        <v>0</v>
      </c>
      <c r="HU123" s="146">
        <v>0</v>
      </c>
      <c r="HV123" s="146">
        <v>0</v>
      </c>
      <c r="HW123" s="146">
        <v>0</v>
      </c>
      <c r="HX123" s="146">
        <v>0</v>
      </c>
      <c r="HY123" s="146">
        <v>120.46034748291352</v>
      </c>
      <c r="HZ123" s="146">
        <v>103.536608210336</v>
      </c>
      <c r="IA123" s="387" t="s">
        <v>88</v>
      </c>
      <c r="IB123" s="387" t="s">
        <v>88</v>
      </c>
      <c r="IC123" s="387" t="s">
        <v>88</v>
      </c>
      <c r="ID123" s="387" t="s">
        <v>88</v>
      </c>
      <c r="IE123" s="387" t="s">
        <v>88</v>
      </c>
      <c r="IF123" s="387" t="s">
        <v>88</v>
      </c>
      <c r="IG123" s="147" t="s">
        <v>88</v>
      </c>
      <c r="IH123" s="147" t="s">
        <v>88</v>
      </c>
      <c r="II123" s="147" t="s">
        <v>88</v>
      </c>
      <c r="IJ123" s="147" t="s">
        <v>88</v>
      </c>
      <c r="IK123" s="147" t="s">
        <v>88</v>
      </c>
      <c r="IL123" s="147" t="s">
        <v>88</v>
      </c>
      <c r="IM123" s="148">
        <v>106.65755053551533</v>
      </c>
      <c r="IN123" s="137">
        <v>94.316743552776359</v>
      </c>
      <c r="IO123" s="389" t="s">
        <v>88</v>
      </c>
      <c r="IP123" s="389" t="s">
        <v>88</v>
      </c>
      <c r="IQ123" s="389" t="s">
        <v>88</v>
      </c>
      <c r="IR123" s="389" t="s">
        <v>88</v>
      </c>
      <c r="IS123" s="389" t="s">
        <v>88</v>
      </c>
      <c r="IT123" s="389" t="s">
        <v>88</v>
      </c>
      <c r="IU123" s="389" t="s">
        <v>88</v>
      </c>
      <c r="IV123" s="389" t="s">
        <v>88</v>
      </c>
      <c r="IW123" s="389" t="s">
        <v>88</v>
      </c>
      <c r="IX123" s="389" t="s">
        <v>88</v>
      </c>
      <c r="IY123" s="396" t="s">
        <v>87</v>
      </c>
      <c r="IZ123" s="396" t="s">
        <v>87</v>
      </c>
      <c r="JA123" s="396" t="s">
        <v>87</v>
      </c>
      <c r="JB123" s="396" t="s">
        <v>87</v>
      </c>
      <c r="JC123" s="396" t="s">
        <v>87</v>
      </c>
      <c r="JD123" s="396" t="s">
        <v>87</v>
      </c>
    </row>
    <row r="124" spans="1:264" ht="18" customHeight="1">
      <c r="A124" s="280"/>
      <c r="B124" s="281" t="s">
        <v>87</v>
      </c>
      <c r="C124" s="281" t="s">
        <v>87</v>
      </c>
      <c r="D124" s="282" t="s">
        <v>1861</v>
      </c>
      <c r="E124" s="283" t="s">
        <v>1361</v>
      </c>
      <c r="F124" s="282" t="s">
        <v>101</v>
      </c>
      <c r="G124" s="283" t="s">
        <v>13</v>
      </c>
      <c r="H124" s="284" t="s">
        <v>87</v>
      </c>
      <c r="I124" s="284" t="s">
        <v>87</v>
      </c>
      <c r="J124" s="284" t="s">
        <v>87</v>
      </c>
      <c r="K124" s="284" t="s">
        <v>87</v>
      </c>
      <c r="L124" s="284" t="s">
        <v>87</v>
      </c>
      <c r="M124" s="285">
        <v>714415</v>
      </c>
      <c r="N124" s="284" t="s">
        <v>87</v>
      </c>
      <c r="O124" s="284" t="s">
        <v>87</v>
      </c>
      <c r="P124" s="284" t="s">
        <v>87</v>
      </c>
      <c r="Q124" s="284" t="s">
        <v>87</v>
      </c>
      <c r="R124" s="286">
        <v>96.697501092762067</v>
      </c>
      <c r="S124" s="286">
        <v>101.90801965672902</v>
      </c>
      <c r="T124" s="298" t="s">
        <v>88</v>
      </c>
      <c r="U124" s="292">
        <v>89.402128424929288</v>
      </c>
      <c r="V124" s="299">
        <v>20.545804279874972</v>
      </c>
      <c r="W124" s="299">
        <v>13.873527290213994</v>
      </c>
      <c r="X124" s="299">
        <v>34.419331570088964</v>
      </c>
      <c r="Y124" s="284" t="s">
        <v>87</v>
      </c>
      <c r="Z124" s="284" t="s">
        <v>87</v>
      </c>
      <c r="AA124" s="284" t="s">
        <v>87</v>
      </c>
      <c r="AB124" s="284" t="s">
        <v>87</v>
      </c>
      <c r="AC124" s="284" t="s">
        <v>87</v>
      </c>
      <c r="AD124" s="284" t="s">
        <v>87</v>
      </c>
      <c r="AE124" s="284" t="s">
        <v>87</v>
      </c>
      <c r="AF124" s="284" t="s">
        <v>87</v>
      </c>
      <c r="AG124" s="284" t="s">
        <v>87</v>
      </c>
      <c r="AH124" s="284" t="s">
        <v>87</v>
      </c>
      <c r="AI124" s="284" t="s">
        <v>87</v>
      </c>
      <c r="AJ124" s="284" t="s">
        <v>87</v>
      </c>
      <c r="AK124" s="284" t="s">
        <v>87</v>
      </c>
      <c r="AL124" s="284" t="s">
        <v>87</v>
      </c>
      <c r="AM124" s="284" t="s">
        <v>87</v>
      </c>
      <c r="AN124" s="284" t="s">
        <v>87</v>
      </c>
      <c r="AO124" s="284" t="s">
        <v>87</v>
      </c>
      <c r="AP124" s="284" t="s">
        <v>87</v>
      </c>
      <c r="AQ124" s="284" t="s">
        <v>87</v>
      </c>
      <c r="AR124" s="284" t="s">
        <v>87</v>
      </c>
      <c r="AS124" s="284" t="s">
        <v>87</v>
      </c>
      <c r="AT124" s="284" t="s">
        <v>87</v>
      </c>
      <c r="AU124" s="284" t="s">
        <v>87</v>
      </c>
      <c r="AV124" s="284" t="s">
        <v>87</v>
      </c>
      <c r="AW124" s="288" t="s">
        <v>87</v>
      </c>
      <c r="AX124" s="288" t="s">
        <v>87</v>
      </c>
      <c r="AY124" s="288" t="s">
        <v>87</v>
      </c>
      <c r="AZ124" s="288" t="s">
        <v>87</v>
      </c>
      <c r="BA124" s="288" t="s">
        <v>87</v>
      </c>
      <c r="BB124" s="288">
        <v>101</v>
      </c>
      <c r="BC124" s="288">
        <v>139</v>
      </c>
      <c r="BD124" s="289" t="s">
        <v>88</v>
      </c>
      <c r="BE124" s="289" t="s">
        <v>88</v>
      </c>
      <c r="BF124" s="289" t="s">
        <v>88</v>
      </c>
      <c r="BG124" s="287">
        <v>179</v>
      </c>
      <c r="BH124" s="286">
        <v>25.055464960842087</v>
      </c>
      <c r="BI124" s="287">
        <v>992</v>
      </c>
      <c r="BJ124" s="286">
        <v>138.85486726902431</v>
      </c>
      <c r="BK124" s="287">
        <v>36</v>
      </c>
      <c r="BL124" s="286">
        <v>5.0390879250855596</v>
      </c>
      <c r="BM124" s="287">
        <v>32</v>
      </c>
      <c r="BN124" s="290">
        <v>4.4791892667427202</v>
      </c>
      <c r="BO124" s="291">
        <v>228</v>
      </c>
      <c r="BP124" s="290">
        <v>31.914223525541878</v>
      </c>
      <c r="BQ124" s="287">
        <v>23</v>
      </c>
      <c r="BR124" s="290">
        <v>3.2194172854713292</v>
      </c>
      <c r="BS124" s="287">
        <v>12</v>
      </c>
      <c r="BT124" s="290">
        <v>1.6796959750285199</v>
      </c>
      <c r="BU124" s="287">
        <v>0</v>
      </c>
      <c r="BV124" s="290">
        <v>0</v>
      </c>
      <c r="BW124" s="287">
        <v>114</v>
      </c>
      <c r="BX124" s="290">
        <v>15.957111762770939</v>
      </c>
      <c r="BY124" s="287">
        <v>375</v>
      </c>
      <c r="BZ124" s="290">
        <v>52.490499219641244</v>
      </c>
      <c r="CA124" s="287">
        <v>1656</v>
      </c>
      <c r="CB124" s="290">
        <v>231.79804455393574</v>
      </c>
      <c r="CC124" s="287">
        <v>434</v>
      </c>
      <c r="CD124" s="290">
        <v>60.749004430198141</v>
      </c>
      <c r="CE124" s="287">
        <v>34</v>
      </c>
      <c r="CF124" s="290">
        <v>4.7591385959141395</v>
      </c>
      <c r="CG124" s="287">
        <v>1957</v>
      </c>
      <c r="CH124" s="290">
        <v>273.93041859423448</v>
      </c>
      <c r="CI124" s="287">
        <v>2491</v>
      </c>
      <c r="CJ124" s="290">
        <v>348.67688948300361</v>
      </c>
      <c r="CK124" s="287">
        <v>818</v>
      </c>
      <c r="CL124" s="290">
        <v>114.49927563111078</v>
      </c>
      <c r="CM124" s="287">
        <v>373</v>
      </c>
      <c r="CN124" s="294">
        <v>52.210549890469828</v>
      </c>
      <c r="CO124" s="287">
        <v>279</v>
      </c>
      <c r="CP124" s="290">
        <v>39.052931419413085</v>
      </c>
      <c r="CQ124" s="287">
        <v>0</v>
      </c>
      <c r="CR124" s="290">
        <v>0</v>
      </c>
      <c r="CS124" s="292">
        <v>9</v>
      </c>
      <c r="CT124" s="293">
        <v>1.2597719812713899</v>
      </c>
      <c r="CU124" s="287">
        <v>73</v>
      </c>
      <c r="CV124" s="290">
        <v>10.218150514756829</v>
      </c>
      <c r="CW124" s="287">
        <v>1488</v>
      </c>
      <c r="CX124" s="290">
        <v>208.28230090353645</v>
      </c>
      <c r="CY124" s="287">
        <v>820</v>
      </c>
      <c r="CZ124" s="290">
        <v>114.77922496028218</v>
      </c>
      <c r="DA124" s="292">
        <v>0</v>
      </c>
      <c r="DB124" s="293">
        <v>0</v>
      </c>
      <c r="DC124" s="287">
        <v>0</v>
      </c>
      <c r="DD124" s="287">
        <v>0</v>
      </c>
      <c r="DE124" s="287">
        <v>369</v>
      </c>
      <c r="DF124" s="287">
        <v>15935</v>
      </c>
      <c r="DG124" s="287">
        <v>0</v>
      </c>
      <c r="DH124" s="287">
        <v>25</v>
      </c>
      <c r="DI124" s="287">
        <v>654</v>
      </c>
      <c r="DJ124" s="287">
        <v>147</v>
      </c>
      <c r="DK124" s="287">
        <v>369</v>
      </c>
      <c r="DL124" s="287">
        <v>325</v>
      </c>
      <c r="DM124" s="287">
        <v>0</v>
      </c>
      <c r="DN124" s="287">
        <v>0</v>
      </c>
      <c r="DO124" s="287">
        <v>109</v>
      </c>
      <c r="DP124" s="287">
        <v>54</v>
      </c>
      <c r="DQ124" s="287">
        <v>36</v>
      </c>
      <c r="DR124" s="287">
        <v>0</v>
      </c>
      <c r="DS124" s="287">
        <v>94</v>
      </c>
      <c r="DT124" s="287">
        <v>3893</v>
      </c>
      <c r="DU124" s="287">
        <v>36677</v>
      </c>
      <c r="DV124" s="287">
        <v>4419</v>
      </c>
      <c r="DW124" s="287">
        <v>7404</v>
      </c>
      <c r="DX124" s="287">
        <v>234</v>
      </c>
      <c r="DY124" s="287">
        <v>232</v>
      </c>
      <c r="DZ124" s="287">
        <v>4026</v>
      </c>
      <c r="EA124" s="287">
        <v>20401</v>
      </c>
      <c r="EB124" s="290">
        <v>20.8715259055929</v>
      </c>
      <c r="EC124" s="287">
        <v>177</v>
      </c>
      <c r="ED124" s="287">
        <v>6905</v>
      </c>
      <c r="EE124" s="287">
        <v>1439</v>
      </c>
      <c r="EF124" s="290">
        <v>20.839971035481536</v>
      </c>
      <c r="EG124" s="287">
        <v>286</v>
      </c>
      <c r="EH124" s="287">
        <v>158</v>
      </c>
      <c r="EI124" s="287">
        <v>66</v>
      </c>
      <c r="EJ124" s="287">
        <v>10</v>
      </c>
      <c r="EK124" s="287">
        <v>392</v>
      </c>
      <c r="EL124" s="287">
        <v>3</v>
      </c>
      <c r="EM124" s="287">
        <v>31</v>
      </c>
      <c r="EN124" s="287">
        <v>2</v>
      </c>
      <c r="EO124" s="287">
        <v>58</v>
      </c>
      <c r="EP124" s="287">
        <v>9</v>
      </c>
      <c r="EQ124" s="287">
        <v>45</v>
      </c>
      <c r="ER124" s="287">
        <v>0</v>
      </c>
      <c r="ES124" s="287">
        <v>0</v>
      </c>
      <c r="ET124" s="287">
        <v>0</v>
      </c>
      <c r="EU124" s="287">
        <v>0</v>
      </c>
      <c r="EV124" s="287">
        <v>1932</v>
      </c>
      <c r="EW124" s="287">
        <v>0</v>
      </c>
      <c r="EX124" s="287">
        <v>8</v>
      </c>
      <c r="EY124" s="287">
        <v>0</v>
      </c>
      <c r="EZ124" s="287">
        <v>0</v>
      </c>
      <c r="FA124" s="287">
        <v>8</v>
      </c>
      <c r="FB124" s="287">
        <v>0</v>
      </c>
      <c r="FC124" s="287">
        <v>3</v>
      </c>
      <c r="FD124" s="287">
        <v>3</v>
      </c>
      <c r="FE124" s="287">
        <v>1</v>
      </c>
      <c r="FF124" s="287">
        <v>26</v>
      </c>
      <c r="FG124" s="287">
        <v>302</v>
      </c>
      <c r="FH124" s="287">
        <v>714</v>
      </c>
      <c r="FI124" s="287">
        <v>582</v>
      </c>
      <c r="FJ124" s="287">
        <v>3444</v>
      </c>
      <c r="FK124" s="291">
        <v>30</v>
      </c>
      <c r="FL124" s="290">
        <v>4.1992399375712992</v>
      </c>
      <c r="FM124" s="291">
        <v>7</v>
      </c>
      <c r="FN124" s="290">
        <v>0.97982265209996999</v>
      </c>
      <c r="FO124" s="291">
        <v>1</v>
      </c>
      <c r="FP124" s="290">
        <v>0.13997466458571001</v>
      </c>
      <c r="FQ124" s="283">
        <v>3</v>
      </c>
      <c r="FR124" s="294">
        <v>0.41992399375712997</v>
      </c>
      <c r="FS124" s="283">
        <v>1</v>
      </c>
      <c r="FT124" s="294">
        <v>0.13997466458571001</v>
      </c>
      <c r="FU124" s="291">
        <v>20</v>
      </c>
      <c r="FV124" s="290">
        <v>2.7994932917141995</v>
      </c>
      <c r="FW124" s="295">
        <v>1</v>
      </c>
      <c r="FX124" s="295">
        <v>0</v>
      </c>
      <c r="FY124" s="295">
        <v>1</v>
      </c>
      <c r="FZ124" s="295">
        <v>0</v>
      </c>
      <c r="GA124" s="295">
        <v>0</v>
      </c>
      <c r="GB124" s="287">
        <v>6003</v>
      </c>
      <c r="GC124" s="287">
        <v>0</v>
      </c>
      <c r="GD124" s="287">
        <v>1491</v>
      </c>
      <c r="GE124" s="287">
        <v>0</v>
      </c>
      <c r="GF124" s="287">
        <v>2</v>
      </c>
      <c r="GG124" s="290">
        <v>190.25</v>
      </c>
      <c r="GH124" s="290">
        <v>706.8</v>
      </c>
      <c r="GI124" s="290">
        <v>38</v>
      </c>
      <c r="GJ124" s="290">
        <v>11</v>
      </c>
      <c r="GK124" s="290">
        <v>1.1499999999999999</v>
      </c>
      <c r="GL124" s="290">
        <v>1.79</v>
      </c>
      <c r="GM124" s="290">
        <v>4.2</v>
      </c>
      <c r="GN124" s="290">
        <v>4.2</v>
      </c>
      <c r="GO124" s="290">
        <v>2</v>
      </c>
      <c r="GP124" s="290">
        <v>9.4600000000000009</v>
      </c>
      <c r="GQ124" s="290">
        <v>0.6</v>
      </c>
      <c r="GR124" s="290">
        <v>0</v>
      </c>
      <c r="GS124" s="290">
        <v>0</v>
      </c>
      <c r="GT124" s="290">
        <v>21.22</v>
      </c>
      <c r="GU124" s="290">
        <v>1</v>
      </c>
      <c r="GV124" s="290">
        <v>2</v>
      </c>
      <c r="GW124" s="290">
        <v>2</v>
      </c>
      <c r="GX124" s="290">
        <v>1</v>
      </c>
      <c r="GY124" s="290">
        <v>3</v>
      </c>
      <c r="GZ124" s="290">
        <v>3</v>
      </c>
      <c r="HA124" s="290">
        <v>1</v>
      </c>
      <c r="HB124" s="290">
        <v>0</v>
      </c>
      <c r="HC124" s="290">
        <v>1</v>
      </c>
      <c r="HD124" s="290">
        <v>0</v>
      </c>
      <c r="HE124" s="290">
        <v>3</v>
      </c>
      <c r="HF124" s="290">
        <v>0</v>
      </c>
      <c r="HG124" s="290">
        <v>1</v>
      </c>
      <c r="HH124" s="290">
        <v>19</v>
      </c>
      <c r="HI124" s="290">
        <v>3</v>
      </c>
      <c r="HJ124" s="134">
        <v>0.83984798751425993</v>
      </c>
      <c r="HK124" s="134">
        <v>12.737694477299609</v>
      </c>
      <c r="HL124" s="134">
        <v>38.623209199134955</v>
      </c>
      <c r="HM124" s="146">
        <v>92.6943338397584</v>
      </c>
      <c r="HN124" s="146">
        <v>102.818252471996</v>
      </c>
      <c r="HO124" s="369">
        <v>8.20868296242247E-2</v>
      </c>
      <c r="HP124" s="369">
        <v>4.9263938796800702E-2</v>
      </c>
      <c r="HQ124" s="369">
        <v>1.8907563025210099</v>
      </c>
      <c r="HR124" s="369">
        <v>1.3968775677896501</v>
      </c>
      <c r="HS124" s="146">
        <v>75.945378151260499</v>
      </c>
      <c r="HT124" s="146">
        <v>81.347576006573505</v>
      </c>
      <c r="HU124" s="146">
        <v>4.34148121123678</v>
      </c>
      <c r="HV124" s="146">
        <v>3.5267184421003801</v>
      </c>
      <c r="HW124" s="146">
        <v>5.0126877995730501</v>
      </c>
      <c r="HX124" s="146">
        <v>9.4143275287643107</v>
      </c>
      <c r="HY124" s="146">
        <v>99.119709550970981</v>
      </c>
      <c r="HZ124" s="146">
        <v>104.53532459717999</v>
      </c>
      <c r="IA124" s="386">
        <v>82</v>
      </c>
      <c r="IB124" s="386">
        <v>61</v>
      </c>
      <c r="IC124" s="369">
        <v>0.39495231673249204</v>
      </c>
      <c r="ID124" s="369">
        <v>0.1823999043148043</v>
      </c>
      <c r="IE124" s="369">
        <v>4.0354330708661417</v>
      </c>
      <c r="IF124" s="369">
        <v>2.7415730337078652</v>
      </c>
      <c r="IG124" s="146">
        <v>68.25787401574803</v>
      </c>
      <c r="IH124" s="146">
        <v>69.213483146067418</v>
      </c>
      <c r="II124" s="146">
        <v>9.7871110682978522</v>
      </c>
      <c r="IJ124" s="146">
        <v>6.6531112639416312</v>
      </c>
      <c r="IK124" s="146">
        <v>4.7535613109383608</v>
      </c>
      <c r="IL124" s="146">
        <v>9.450746590771141</v>
      </c>
      <c r="IM124" s="148">
        <v>92.788605643978826</v>
      </c>
      <c r="IN124" s="137">
        <v>94.277641231647593</v>
      </c>
      <c r="IO124" s="393">
        <v>8.8105726872246701E-2</v>
      </c>
      <c r="IP124" s="393">
        <v>0</v>
      </c>
      <c r="IQ124" s="393">
        <v>0.69930069930069905</v>
      </c>
      <c r="IR124" s="393">
        <v>0</v>
      </c>
      <c r="IS124" s="393">
        <v>74.825174825174798</v>
      </c>
      <c r="IT124" s="393">
        <v>73.684210526315795</v>
      </c>
      <c r="IU124" s="393">
        <v>12.5991189427313</v>
      </c>
      <c r="IV124" s="393">
        <v>7.3147256977863302</v>
      </c>
      <c r="IW124" s="393">
        <v>0.75014854426619104</v>
      </c>
      <c r="IX124" s="393">
        <v>0.89027706952235297</v>
      </c>
      <c r="IY124" s="397">
        <v>52</v>
      </c>
      <c r="IZ124" s="397">
        <v>0.34590567418346302</v>
      </c>
      <c r="JA124" s="397">
        <v>7.7037037037036997</v>
      </c>
      <c r="JB124" s="397">
        <v>88</v>
      </c>
      <c r="JC124" s="397">
        <v>4.4901217321891798</v>
      </c>
      <c r="JD124" s="397">
        <v>6.40435949660763</v>
      </c>
    </row>
    <row r="125" spans="1:264" ht="18" customHeight="1">
      <c r="A125" s="280"/>
      <c r="B125" s="281" t="s">
        <v>87</v>
      </c>
      <c r="C125" s="281" t="s">
        <v>87</v>
      </c>
      <c r="D125" s="282" t="s">
        <v>1862</v>
      </c>
      <c r="E125" s="283" t="s">
        <v>1362</v>
      </c>
      <c r="F125" s="282" t="s">
        <v>101</v>
      </c>
      <c r="G125" s="283" t="s">
        <v>13</v>
      </c>
      <c r="H125" s="284" t="s">
        <v>87</v>
      </c>
      <c r="I125" s="284" t="s">
        <v>87</v>
      </c>
      <c r="J125" s="284" t="s">
        <v>87</v>
      </c>
      <c r="K125" s="284" t="s">
        <v>87</v>
      </c>
      <c r="L125" s="284" t="s">
        <v>87</v>
      </c>
      <c r="M125" s="285">
        <v>711178</v>
      </c>
      <c r="N125" s="284" t="s">
        <v>87</v>
      </c>
      <c r="O125" s="284" t="s">
        <v>87</v>
      </c>
      <c r="P125" s="284" t="s">
        <v>87</v>
      </c>
      <c r="Q125" s="284" t="s">
        <v>87</v>
      </c>
      <c r="R125" s="286">
        <v>91.993024014997786</v>
      </c>
      <c r="S125" s="286">
        <v>96.955675832940258</v>
      </c>
      <c r="T125" s="298" t="s">
        <v>88</v>
      </c>
      <c r="U125" s="298" t="s">
        <v>88</v>
      </c>
      <c r="V125" s="299">
        <v>15.83011583011583</v>
      </c>
      <c r="W125" s="299">
        <v>9.6846846846846848</v>
      </c>
      <c r="X125" s="299">
        <v>25.514800514800516</v>
      </c>
      <c r="Y125" s="284" t="s">
        <v>87</v>
      </c>
      <c r="Z125" s="284" t="s">
        <v>87</v>
      </c>
      <c r="AA125" s="284" t="s">
        <v>87</v>
      </c>
      <c r="AB125" s="284" t="s">
        <v>87</v>
      </c>
      <c r="AC125" s="284" t="s">
        <v>87</v>
      </c>
      <c r="AD125" s="284" t="s">
        <v>87</v>
      </c>
      <c r="AE125" s="284" t="s">
        <v>87</v>
      </c>
      <c r="AF125" s="284" t="s">
        <v>87</v>
      </c>
      <c r="AG125" s="284" t="s">
        <v>87</v>
      </c>
      <c r="AH125" s="284" t="s">
        <v>87</v>
      </c>
      <c r="AI125" s="284" t="s">
        <v>87</v>
      </c>
      <c r="AJ125" s="284" t="s">
        <v>87</v>
      </c>
      <c r="AK125" s="284" t="s">
        <v>87</v>
      </c>
      <c r="AL125" s="284" t="s">
        <v>87</v>
      </c>
      <c r="AM125" s="284" t="s">
        <v>87</v>
      </c>
      <c r="AN125" s="284" t="s">
        <v>87</v>
      </c>
      <c r="AO125" s="284" t="s">
        <v>87</v>
      </c>
      <c r="AP125" s="284" t="s">
        <v>87</v>
      </c>
      <c r="AQ125" s="284" t="s">
        <v>87</v>
      </c>
      <c r="AR125" s="284" t="s">
        <v>87</v>
      </c>
      <c r="AS125" s="284" t="s">
        <v>87</v>
      </c>
      <c r="AT125" s="284" t="s">
        <v>87</v>
      </c>
      <c r="AU125" s="284" t="s">
        <v>87</v>
      </c>
      <c r="AV125" s="284" t="s">
        <v>87</v>
      </c>
      <c r="AW125" s="288" t="s">
        <v>87</v>
      </c>
      <c r="AX125" s="288" t="s">
        <v>87</v>
      </c>
      <c r="AY125" s="288" t="s">
        <v>87</v>
      </c>
      <c r="AZ125" s="288" t="s">
        <v>87</v>
      </c>
      <c r="BA125" s="288" t="s">
        <v>87</v>
      </c>
      <c r="BB125" s="288">
        <v>170</v>
      </c>
      <c r="BC125" s="288">
        <v>199</v>
      </c>
      <c r="BD125" s="289" t="s">
        <v>88</v>
      </c>
      <c r="BE125" s="289" t="s">
        <v>88</v>
      </c>
      <c r="BF125" s="289" t="s">
        <v>88</v>
      </c>
      <c r="BG125" s="287">
        <v>86</v>
      </c>
      <c r="BH125" s="286">
        <v>12.092612538633086</v>
      </c>
      <c r="BI125" s="287">
        <v>701</v>
      </c>
      <c r="BJ125" s="286">
        <v>98.568853367230147</v>
      </c>
      <c r="BK125" s="287">
        <v>17</v>
      </c>
      <c r="BL125" s="286">
        <v>2.3904001529856096</v>
      </c>
      <c r="BM125" s="287">
        <v>0</v>
      </c>
      <c r="BN125" s="290">
        <v>0</v>
      </c>
      <c r="BO125" s="291">
        <v>147</v>
      </c>
      <c r="BP125" s="290">
        <v>20.669930734640271</v>
      </c>
      <c r="BQ125" s="287">
        <v>0</v>
      </c>
      <c r="BR125" s="290">
        <v>0</v>
      </c>
      <c r="BS125" s="287">
        <v>10</v>
      </c>
      <c r="BT125" s="290">
        <v>1.4061177370503588</v>
      </c>
      <c r="BU125" s="287">
        <v>0</v>
      </c>
      <c r="BV125" s="290">
        <v>0</v>
      </c>
      <c r="BW125" s="287">
        <v>16</v>
      </c>
      <c r="BX125" s="290">
        <v>2.2497883792805737</v>
      </c>
      <c r="BY125" s="292">
        <v>0</v>
      </c>
      <c r="BZ125" s="293">
        <v>0</v>
      </c>
      <c r="CA125" s="287">
        <v>598</v>
      </c>
      <c r="CB125" s="290">
        <v>84.08584067561145</v>
      </c>
      <c r="CC125" s="287">
        <v>1141</v>
      </c>
      <c r="CD125" s="290">
        <v>160.43803379744594</v>
      </c>
      <c r="CE125" s="287">
        <v>87</v>
      </c>
      <c r="CF125" s="290">
        <v>12.233224312338121</v>
      </c>
      <c r="CG125" s="287">
        <v>809</v>
      </c>
      <c r="CH125" s="290">
        <v>113.75492492737402</v>
      </c>
      <c r="CI125" s="287">
        <v>3616</v>
      </c>
      <c r="CJ125" s="290">
        <v>508.45217371740966</v>
      </c>
      <c r="CK125" s="287">
        <v>1228</v>
      </c>
      <c r="CL125" s="290">
        <v>172.67125810978405</v>
      </c>
      <c r="CM125" s="287">
        <v>1598</v>
      </c>
      <c r="CN125" s="294">
        <v>224.69761438064731</v>
      </c>
      <c r="CO125" s="287">
        <v>204</v>
      </c>
      <c r="CP125" s="290">
        <v>28.684801835827315</v>
      </c>
      <c r="CQ125" s="287">
        <v>16</v>
      </c>
      <c r="CR125" s="290">
        <v>2.2497883792805737</v>
      </c>
      <c r="CS125" s="287">
        <v>67</v>
      </c>
      <c r="CT125" s="290">
        <v>9.4209888382374025</v>
      </c>
      <c r="CU125" s="287">
        <v>111</v>
      </c>
      <c r="CV125" s="290">
        <v>15.607906881258982</v>
      </c>
      <c r="CW125" s="287">
        <v>611</v>
      </c>
      <c r="CX125" s="290">
        <v>85.913793733776913</v>
      </c>
      <c r="CY125" s="287">
        <v>526</v>
      </c>
      <c r="CZ125" s="290">
        <v>73.961792968848869</v>
      </c>
      <c r="DA125" s="292">
        <v>0</v>
      </c>
      <c r="DB125" s="293">
        <v>0</v>
      </c>
      <c r="DC125" s="287">
        <v>0</v>
      </c>
      <c r="DD125" s="287">
        <v>0</v>
      </c>
      <c r="DE125" s="287">
        <v>406</v>
      </c>
      <c r="DF125" s="287">
        <v>11658</v>
      </c>
      <c r="DG125" s="287">
        <v>0</v>
      </c>
      <c r="DH125" s="287">
        <v>361</v>
      </c>
      <c r="DI125" s="287">
        <v>0</v>
      </c>
      <c r="DJ125" s="287">
        <v>2</v>
      </c>
      <c r="DK125" s="287">
        <v>14</v>
      </c>
      <c r="DL125" s="287">
        <v>189</v>
      </c>
      <c r="DM125" s="287">
        <v>0</v>
      </c>
      <c r="DN125" s="287">
        <v>437</v>
      </c>
      <c r="DO125" s="287">
        <v>0</v>
      </c>
      <c r="DP125" s="287">
        <v>83</v>
      </c>
      <c r="DQ125" s="287">
        <v>26</v>
      </c>
      <c r="DR125" s="287">
        <v>0</v>
      </c>
      <c r="DS125" s="287">
        <v>55</v>
      </c>
      <c r="DT125" s="287">
        <v>18940</v>
      </c>
      <c r="DU125" s="287">
        <v>30895</v>
      </c>
      <c r="DV125" s="287">
        <v>3887</v>
      </c>
      <c r="DW125" s="287">
        <v>503</v>
      </c>
      <c r="DX125" s="287">
        <v>263</v>
      </c>
      <c r="DY125" s="287">
        <v>266</v>
      </c>
      <c r="DZ125" s="287">
        <v>2265</v>
      </c>
      <c r="EA125" s="287">
        <v>14777</v>
      </c>
      <c r="EB125" s="290">
        <v>22.081613317994201</v>
      </c>
      <c r="EC125" s="287">
        <v>195</v>
      </c>
      <c r="ED125" s="287">
        <v>5208</v>
      </c>
      <c r="EE125" s="287">
        <v>1106</v>
      </c>
      <c r="EF125" s="290">
        <v>21.236559139784948</v>
      </c>
      <c r="EG125" s="287">
        <v>93</v>
      </c>
      <c r="EH125" s="287">
        <v>70</v>
      </c>
      <c r="EI125" s="287">
        <v>45</v>
      </c>
      <c r="EJ125" s="287">
        <v>10</v>
      </c>
      <c r="EK125" s="287">
        <v>481</v>
      </c>
      <c r="EL125" s="287">
        <v>5</v>
      </c>
      <c r="EM125" s="287">
        <v>4</v>
      </c>
      <c r="EN125" s="287">
        <v>6</v>
      </c>
      <c r="EO125" s="287">
        <v>39</v>
      </c>
      <c r="EP125" s="287">
        <v>22</v>
      </c>
      <c r="EQ125" s="287">
        <v>33</v>
      </c>
      <c r="ER125" s="287">
        <v>0</v>
      </c>
      <c r="ES125" s="287">
        <v>0</v>
      </c>
      <c r="ET125" s="287">
        <v>20</v>
      </c>
      <c r="EU125" s="287">
        <v>0</v>
      </c>
      <c r="EV125" s="287">
        <v>2912</v>
      </c>
      <c r="EW125" s="287">
        <v>0</v>
      </c>
      <c r="EX125" s="287">
        <v>0</v>
      </c>
      <c r="EY125" s="287">
        <v>445</v>
      </c>
      <c r="EZ125" s="287">
        <v>0</v>
      </c>
      <c r="FA125" s="287">
        <v>10</v>
      </c>
      <c r="FB125" s="287">
        <v>0</v>
      </c>
      <c r="FC125" s="287">
        <v>2</v>
      </c>
      <c r="FD125" s="287">
        <v>5</v>
      </c>
      <c r="FE125" s="287">
        <v>2</v>
      </c>
      <c r="FF125" s="287">
        <v>27</v>
      </c>
      <c r="FG125" s="287">
        <v>176</v>
      </c>
      <c r="FH125" s="287">
        <v>306</v>
      </c>
      <c r="FI125" s="287">
        <v>125</v>
      </c>
      <c r="FJ125" s="287">
        <v>2548</v>
      </c>
      <c r="FK125" s="291">
        <v>21</v>
      </c>
      <c r="FL125" s="290">
        <v>2.952847247805753</v>
      </c>
      <c r="FM125" s="291">
        <v>7</v>
      </c>
      <c r="FN125" s="290">
        <v>0.98428241593525101</v>
      </c>
      <c r="FO125" s="291">
        <v>5</v>
      </c>
      <c r="FP125" s="290">
        <v>0.7030588685251794</v>
      </c>
      <c r="FQ125" s="283">
        <v>3</v>
      </c>
      <c r="FR125" s="294">
        <v>0.42183532111510758</v>
      </c>
      <c r="FS125" s="283">
        <v>0</v>
      </c>
      <c r="FT125" s="294">
        <v>0</v>
      </c>
      <c r="FU125" s="291">
        <v>67</v>
      </c>
      <c r="FV125" s="290">
        <v>9.4209888382374025</v>
      </c>
      <c r="FW125" s="295">
        <v>2</v>
      </c>
      <c r="FX125" s="295">
        <v>0</v>
      </c>
      <c r="FY125" s="295">
        <v>2</v>
      </c>
      <c r="FZ125" s="295">
        <v>0</v>
      </c>
      <c r="GA125" s="295">
        <v>0</v>
      </c>
      <c r="GB125" s="287">
        <v>0</v>
      </c>
      <c r="GC125" s="287">
        <v>0</v>
      </c>
      <c r="GD125" s="287">
        <v>0</v>
      </c>
      <c r="GE125" s="287">
        <v>0</v>
      </c>
      <c r="GF125" s="287">
        <v>0</v>
      </c>
      <c r="GG125" s="290">
        <v>178.9</v>
      </c>
      <c r="GH125" s="290">
        <v>615.20000000000005</v>
      </c>
      <c r="GI125" s="290">
        <v>28.7</v>
      </c>
      <c r="GJ125" s="290">
        <v>8</v>
      </c>
      <c r="GK125" s="290">
        <v>1.1000000000000001</v>
      </c>
      <c r="GL125" s="290">
        <v>2</v>
      </c>
      <c r="GM125" s="290">
        <v>6</v>
      </c>
      <c r="GN125" s="290">
        <v>0</v>
      </c>
      <c r="GO125" s="290">
        <v>0</v>
      </c>
      <c r="GP125" s="290">
        <v>5</v>
      </c>
      <c r="GQ125" s="290">
        <v>0</v>
      </c>
      <c r="GR125" s="290">
        <v>3</v>
      </c>
      <c r="GS125" s="290">
        <v>0</v>
      </c>
      <c r="GT125" s="290">
        <v>11</v>
      </c>
      <c r="GU125" s="290">
        <v>1</v>
      </c>
      <c r="GV125" s="290">
        <v>2</v>
      </c>
      <c r="GW125" s="290">
        <v>2</v>
      </c>
      <c r="GX125" s="290">
        <v>0</v>
      </c>
      <c r="GY125" s="290">
        <v>2</v>
      </c>
      <c r="GZ125" s="290">
        <v>1</v>
      </c>
      <c r="HA125" s="290">
        <v>1</v>
      </c>
      <c r="HB125" s="290">
        <v>1</v>
      </c>
      <c r="HC125" s="290">
        <v>0</v>
      </c>
      <c r="HD125" s="290">
        <v>0</v>
      </c>
      <c r="HE125" s="290">
        <v>3</v>
      </c>
      <c r="HF125" s="290">
        <v>0</v>
      </c>
      <c r="HG125" s="290">
        <v>0</v>
      </c>
      <c r="HH125" s="290">
        <v>2</v>
      </c>
      <c r="HI125" s="290">
        <v>0</v>
      </c>
      <c r="HJ125" s="134">
        <v>1.1248941896402869</v>
      </c>
      <c r="HK125" s="134">
        <v>12.795671407158263</v>
      </c>
      <c r="HL125" s="134">
        <v>35.10372930546221</v>
      </c>
      <c r="HM125" s="146">
        <v>87.092022731831193</v>
      </c>
      <c r="HN125" s="146">
        <v>96.676224593169493</v>
      </c>
      <c r="HO125" s="369">
        <v>0.14349220640369101</v>
      </c>
      <c r="HP125" s="369">
        <v>7.9846390753027505E-2</v>
      </c>
      <c r="HQ125" s="369">
        <v>3.7144938091769801</v>
      </c>
      <c r="HR125" s="369">
        <v>2.7741083223249698</v>
      </c>
      <c r="HS125" s="146">
        <v>77.567370721048803</v>
      </c>
      <c r="HT125" s="146">
        <v>81.3738441215324</v>
      </c>
      <c r="HU125" s="146">
        <v>3.8630352822013401</v>
      </c>
      <c r="HV125" s="146">
        <v>2.8782722761924702</v>
      </c>
      <c r="HW125" s="146">
        <v>6.4982940507470897</v>
      </c>
      <c r="HX125" s="146">
        <v>11.3118036796624</v>
      </c>
      <c r="HY125" s="146">
        <v>90.155605558221481</v>
      </c>
      <c r="HZ125" s="146">
        <v>97.9456992350391</v>
      </c>
      <c r="IA125" s="386">
        <v>94</v>
      </c>
      <c r="IB125" s="386">
        <v>75</v>
      </c>
      <c r="IC125" s="369">
        <v>0.30239665433488822</v>
      </c>
      <c r="ID125" s="369">
        <v>0.15664814737457705</v>
      </c>
      <c r="IE125" s="369">
        <v>2.6161981630949067</v>
      </c>
      <c r="IF125" s="369">
        <v>1.9374838543012141</v>
      </c>
      <c r="IG125" s="146">
        <v>49.652101308099084</v>
      </c>
      <c r="IH125" s="146">
        <v>50.839576336863857</v>
      </c>
      <c r="II125" s="146">
        <v>11.558629564098439</v>
      </c>
      <c r="IJ125" s="146">
        <v>8.085133046493171</v>
      </c>
      <c r="IK125" s="146">
        <v>5.9473309236370291</v>
      </c>
      <c r="IL125" s="146">
        <v>11.163300138424114</v>
      </c>
      <c r="IM125" s="148">
        <v>96.40891683760637</v>
      </c>
      <c r="IN125" s="137">
        <v>93.751304954529374</v>
      </c>
      <c r="IO125" s="393">
        <v>0.28895053166897799</v>
      </c>
      <c r="IP125" s="393">
        <v>8.0506037952846499E-2</v>
      </c>
      <c r="IQ125" s="393">
        <v>2.7624309392265198</v>
      </c>
      <c r="IR125" s="393">
        <v>1.01449275362319</v>
      </c>
      <c r="IS125" s="393">
        <v>71.160220994475097</v>
      </c>
      <c r="IT125" s="393">
        <v>69.565217391304301</v>
      </c>
      <c r="IU125" s="393">
        <v>10.460009246417</v>
      </c>
      <c r="IV125" s="393">
        <v>7.93559516963772</v>
      </c>
      <c r="IW125" s="393">
        <v>4.9378675307389299</v>
      </c>
      <c r="IX125" s="393">
        <v>5.9423072629440297</v>
      </c>
      <c r="IY125" s="397">
        <v>60</v>
      </c>
      <c r="IZ125" s="397">
        <v>0.350324049746015</v>
      </c>
      <c r="JA125" s="397">
        <v>5.5147058823529402</v>
      </c>
      <c r="JB125" s="397">
        <v>81.158088235294102</v>
      </c>
      <c r="JC125" s="397">
        <v>6.3525427687277398</v>
      </c>
      <c r="JD125" s="397">
        <v>9.2758646167073007</v>
      </c>
    </row>
    <row r="126" spans="1:264" ht="18" customHeight="1">
      <c r="A126" s="280"/>
      <c r="B126" s="281" t="s">
        <v>87</v>
      </c>
      <c r="C126" s="281" t="s">
        <v>87</v>
      </c>
      <c r="D126" s="282" t="s">
        <v>1863</v>
      </c>
      <c r="E126" s="283" t="s">
        <v>1363</v>
      </c>
      <c r="F126" s="282" t="s">
        <v>101</v>
      </c>
      <c r="G126" s="283" t="s">
        <v>13</v>
      </c>
      <c r="H126" s="284" t="s">
        <v>87</v>
      </c>
      <c r="I126" s="284" t="s">
        <v>87</v>
      </c>
      <c r="J126" s="284" t="s">
        <v>87</v>
      </c>
      <c r="K126" s="284" t="s">
        <v>87</v>
      </c>
      <c r="L126" s="284" t="s">
        <v>87</v>
      </c>
      <c r="M126" s="285">
        <v>587047</v>
      </c>
      <c r="N126" s="284" t="s">
        <v>87</v>
      </c>
      <c r="O126" s="284" t="s">
        <v>87</v>
      </c>
      <c r="P126" s="284" t="s">
        <v>87</v>
      </c>
      <c r="Q126" s="284" t="s">
        <v>87</v>
      </c>
      <c r="R126" s="286">
        <v>97.111181760607977</v>
      </c>
      <c r="S126" s="286">
        <v>100.56092816484205</v>
      </c>
      <c r="T126" s="298" t="s">
        <v>88</v>
      </c>
      <c r="U126" s="292">
        <v>17.665504192073058</v>
      </c>
      <c r="V126" s="299">
        <v>16.333969796910257</v>
      </c>
      <c r="W126" s="299">
        <v>11.195972921367819</v>
      </c>
      <c r="X126" s="299">
        <v>27.529942718278079</v>
      </c>
      <c r="Y126" s="284" t="s">
        <v>87</v>
      </c>
      <c r="Z126" s="284" t="s">
        <v>87</v>
      </c>
      <c r="AA126" s="284" t="s">
        <v>87</v>
      </c>
      <c r="AB126" s="284" t="s">
        <v>87</v>
      </c>
      <c r="AC126" s="284" t="s">
        <v>87</v>
      </c>
      <c r="AD126" s="284" t="s">
        <v>87</v>
      </c>
      <c r="AE126" s="284" t="s">
        <v>87</v>
      </c>
      <c r="AF126" s="284" t="s">
        <v>87</v>
      </c>
      <c r="AG126" s="284" t="s">
        <v>87</v>
      </c>
      <c r="AH126" s="284" t="s">
        <v>87</v>
      </c>
      <c r="AI126" s="284" t="s">
        <v>87</v>
      </c>
      <c r="AJ126" s="284" t="s">
        <v>87</v>
      </c>
      <c r="AK126" s="284" t="s">
        <v>87</v>
      </c>
      <c r="AL126" s="284" t="s">
        <v>87</v>
      </c>
      <c r="AM126" s="284" t="s">
        <v>87</v>
      </c>
      <c r="AN126" s="284" t="s">
        <v>87</v>
      </c>
      <c r="AO126" s="284" t="s">
        <v>87</v>
      </c>
      <c r="AP126" s="284" t="s">
        <v>87</v>
      </c>
      <c r="AQ126" s="284" t="s">
        <v>87</v>
      </c>
      <c r="AR126" s="284" t="s">
        <v>87</v>
      </c>
      <c r="AS126" s="284" t="s">
        <v>87</v>
      </c>
      <c r="AT126" s="284" t="s">
        <v>87</v>
      </c>
      <c r="AU126" s="284" t="s">
        <v>87</v>
      </c>
      <c r="AV126" s="284" t="s">
        <v>87</v>
      </c>
      <c r="AW126" s="288" t="s">
        <v>87</v>
      </c>
      <c r="AX126" s="288" t="s">
        <v>87</v>
      </c>
      <c r="AY126" s="288" t="s">
        <v>87</v>
      </c>
      <c r="AZ126" s="288" t="s">
        <v>87</v>
      </c>
      <c r="BA126" s="288" t="s">
        <v>87</v>
      </c>
      <c r="BB126" s="288">
        <v>48</v>
      </c>
      <c r="BC126" s="288">
        <v>62</v>
      </c>
      <c r="BD126" s="289" t="s">
        <v>88</v>
      </c>
      <c r="BE126" s="289" t="s">
        <v>88</v>
      </c>
      <c r="BF126" s="289" t="s">
        <v>88</v>
      </c>
      <c r="BG126" s="287">
        <v>150</v>
      </c>
      <c r="BH126" s="286">
        <v>25.551616821140385</v>
      </c>
      <c r="BI126" s="287">
        <v>796</v>
      </c>
      <c r="BJ126" s="286">
        <v>135.59391326418498</v>
      </c>
      <c r="BK126" s="287">
        <v>20</v>
      </c>
      <c r="BL126" s="286">
        <v>3.4068822428187175</v>
      </c>
      <c r="BM126" s="287">
        <v>10</v>
      </c>
      <c r="BN126" s="290">
        <v>1.7034411214093588</v>
      </c>
      <c r="BO126" s="291">
        <v>407</v>
      </c>
      <c r="BP126" s="290">
        <v>69.330053641360919</v>
      </c>
      <c r="BQ126" s="287">
        <v>0</v>
      </c>
      <c r="BR126" s="290">
        <v>0</v>
      </c>
      <c r="BS126" s="287">
        <v>0</v>
      </c>
      <c r="BT126" s="290">
        <v>0</v>
      </c>
      <c r="BU126" s="287">
        <v>0</v>
      </c>
      <c r="BV126" s="290">
        <v>0</v>
      </c>
      <c r="BW126" s="287">
        <v>13</v>
      </c>
      <c r="BX126" s="290">
        <v>2.2144734578321668</v>
      </c>
      <c r="BY126" s="292">
        <v>0</v>
      </c>
      <c r="BZ126" s="293">
        <v>0</v>
      </c>
      <c r="CA126" s="287">
        <v>1554</v>
      </c>
      <c r="CB126" s="290">
        <v>264.71475026701444</v>
      </c>
      <c r="CC126" s="292">
        <v>0</v>
      </c>
      <c r="CD126" s="293">
        <v>0</v>
      </c>
      <c r="CE126" s="287">
        <v>37</v>
      </c>
      <c r="CF126" s="290">
        <v>6.3027321492146289</v>
      </c>
      <c r="CG126" s="287">
        <v>1264</v>
      </c>
      <c r="CH126" s="290">
        <v>215.31495774614299</v>
      </c>
      <c r="CI126" s="287">
        <v>1401</v>
      </c>
      <c r="CJ126" s="290">
        <v>238.65210110945119</v>
      </c>
      <c r="CK126" s="287">
        <v>428</v>
      </c>
      <c r="CL126" s="290">
        <v>72.907279996320568</v>
      </c>
      <c r="CM126" s="287">
        <v>486</v>
      </c>
      <c r="CN126" s="294">
        <v>82.787238500494851</v>
      </c>
      <c r="CO126" s="287">
        <v>235</v>
      </c>
      <c r="CP126" s="290">
        <v>40.03086635311994</v>
      </c>
      <c r="CQ126" s="287">
        <v>3</v>
      </c>
      <c r="CR126" s="290">
        <v>0.51103233642280765</v>
      </c>
      <c r="CS126" s="287">
        <v>6</v>
      </c>
      <c r="CT126" s="290">
        <v>1.0220646728456153</v>
      </c>
      <c r="CU126" s="287">
        <v>102</v>
      </c>
      <c r="CV126" s="290">
        <v>17.375099438375461</v>
      </c>
      <c r="CW126" s="287">
        <v>499</v>
      </c>
      <c r="CX126" s="290">
        <v>85.001711958327022</v>
      </c>
      <c r="CY126" s="287">
        <v>301</v>
      </c>
      <c r="CZ126" s="290">
        <v>51.273577754421709</v>
      </c>
      <c r="DA126" s="287">
        <v>0</v>
      </c>
      <c r="DB126" s="290">
        <v>0</v>
      </c>
      <c r="DC126" s="287">
        <v>0</v>
      </c>
      <c r="DD126" s="287">
        <v>2306</v>
      </c>
      <c r="DE126" s="287">
        <v>692</v>
      </c>
      <c r="DF126" s="287">
        <v>22213</v>
      </c>
      <c r="DG126" s="287">
        <v>0</v>
      </c>
      <c r="DH126" s="287">
        <v>715</v>
      </c>
      <c r="DI126" s="287">
        <v>290</v>
      </c>
      <c r="DJ126" s="287">
        <v>15</v>
      </c>
      <c r="DK126" s="287">
        <v>1</v>
      </c>
      <c r="DL126" s="287">
        <v>0</v>
      </c>
      <c r="DM126" s="287">
        <v>19</v>
      </c>
      <c r="DN126" s="287">
        <v>4295</v>
      </c>
      <c r="DO126" s="287">
        <v>0</v>
      </c>
      <c r="DP126" s="287">
        <v>42</v>
      </c>
      <c r="DQ126" s="287">
        <v>61</v>
      </c>
      <c r="DR126" s="287">
        <v>1</v>
      </c>
      <c r="DS126" s="287">
        <v>246</v>
      </c>
      <c r="DT126" s="287">
        <v>56</v>
      </c>
      <c r="DU126" s="287">
        <v>63745</v>
      </c>
      <c r="DV126" s="287">
        <v>10997</v>
      </c>
      <c r="DW126" s="287">
        <v>2527</v>
      </c>
      <c r="DX126" s="287">
        <v>0</v>
      </c>
      <c r="DY126" s="287">
        <v>1357</v>
      </c>
      <c r="DZ126" s="287">
        <v>1340</v>
      </c>
      <c r="EA126" s="287">
        <v>22262</v>
      </c>
      <c r="EB126" s="290">
        <v>33.3797502470578</v>
      </c>
      <c r="EC126" s="287">
        <v>312</v>
      </c>
      <c r="ED126" s="287">
        <v>7309</v>
      </c>
      <c r="EE126" s="287">
        <v>2236</v>
      </c>
      <c r="EF126" s="290">
        <v>30.592420303735118</v>
      </c>
      <c r="EG126" s="287">
        <v>637</v>
      </c>
      <c r="EH126" s="287">
        <v>167</v>
      </c>
      <c r="EI126" s="287">
        <v>126</v>
      </c>
      <c r="EJ126" s="287">
        <v>39</v>
      </c>
      <c r="EK126" s="287">
        <v>682</v>
      </c>
      <c r="EL126" s="287">
        <v>11</v>
      </c>
      <c r="EM126" s="287">
        <v>44</v>
      </c>
      <c r="EN126" s="287">
        <v>47</v>
      </c>
      <c r="EO126" s="287">
        <v>32</v>
      </c>
      <c r="EP126" s="287">
        <v>56</v>
      </c>
      <c r="EQ126" s="287">
        <v>92</v>
      </c>
      <c r="ER126" s="287">
        <v>0</v>
      </c>
      <c r="ES126" s="287">
        <v>9</v>
      </c>
      <c r="ET126" s="287">
        <v>14</v>
      </c>
      <c r="EU126" s="287">
        <v>1</v>
      </c>
      <c r="EV126" s="287">
        <v>9047</v>
      </c>
      <c r="EW126" s="287">
        <v>0</v>
      </c>
      <c r="EX126" s="287">
        <v>50</v>
      </c>
      <c r="EY126" s="287">
        <v>1787</v>
      </c>
      <c r="EZ126" s="287">
        <v>57</v>
      </c>
      <c r="FA126" s="287">
        <v>9</v>
      </c>
      <c r="FB126" s="287">
        <v>2</v>
      </c>
      <c r="FC126" s="287">
        <v>3</v>
      </c>
      <c r="FD126" s="287">
        <v>44</v>
      </c>
      <c r="FE126" s="287">
        <v>1</v>
      </c>
      <c r="FF126" s="287">
        <v>80</v>
      </c>
      <c r="FG126" s="287">
        <v>497</v>
      </c>
      <c r="FH126" s="287">
        <v>970</v>
      </c>
      <c r="FI126" s="287">
        <v>543</v>
      </c>
      <c r="FJ126" s="287">
        <v>3867</v>
      </c>
      <c r="FK126" s="291">
        <v>33</v>
      </c>
      <c r="FL126" s="290">
        <v>5.6213557006508852</v>
      </c>
      <c r="FM126" s="291">
        <v>12</v>
      </c>
      <c r="FN126" s="290">
        <v>2.0441293456912306</v>
      </c>
      <c r="FO126" s="291">
        <v>5</v>
      </c>
      <c r="FP126" s="290">
        <v>0.85172056070467939</v>
      </c>
      <c r="FQ126" s="283">
        <v>4</v>
      </c>
      <c r="FR126" s="294">
        <v>0.68137644856374358</v>
      </c>
      <c r="FS126" s="283">
        <v>1</v>
      </c>
      <c r="FT126" s="294">
        <v>0.17034411214093589</v>
      </c>
      <c r="FU126" s="297">
        <v>39</v>
      </c>
      <c r="FV126" s="293">
        <v>6.6434203734964994</v>
      </c>
      <c r="FW126" s="295">
        <v>1</v>
      </c>
      <c r="FX126" s="295">
        <v>0</v>
      </c>
      <c r="FY126" s="295">
        <v>1</v>
      </c>
      <c r="FZ126" s="295">
        <v>0</v>
      </c>
      <c r="GA126" s="295">
        <v>0</v>
      </c>
      <c r="GB126" s="287">
        <v>927</v>
      </c>
      <c r="GC126" s="287">
        <v>20062</v>
      </c>
      <c r="GD126" s="287">
        <v>3205</v>
      </c>
      <c r="GE126" s="287">
        <v>3710</v>
      </c>
      <c r="GF126" s="287">
        <v>49</v>
      </c>
      <c r="GG126" s="290">
        <v>546.5</v>
      </c>
      <c r="GH126" s="290">
        <v>1067.2</v>
      </c>
      <c r="GI126" s="290">
        <v>74.7</v>
      </c>
      <c r="GJ126" s="290">
        <v>20</v>
      </c>
      <c r="GK126" s="290">
        <v>2</v>
      </c>
      <c r="GL126" s="290">
        <v>7</v>
      </c>
      <c r="GM126" s="290">
        <v>11</v>
      </c>
      <c r="GN126" s="290">
        <v>9</v>
      </c>
      <c r="GO126" s="290">
        <v>5</v>
      </c>
      <c r="GP126" s="290">
        <v>25</v>
      </c>
      <c r="GQ126" s="290">
        <v>4</v>
      </c>
      <c r="GR126" s="290">
        <v>8</v>
      </c>
      <c r="GS126" s="290">
        <v>0</v>
      </c>
      <c r="GT126" s="290">
        <v>50</v>
      </c>
      <c r="GU126" s="290">
        <v>2</v>
      </c>
      <c r="GV126" s="290">
        <v>1</v>
      </c>
      <c r="GW126" s="290">
        <v>1.75</v>
      </c>
      <c r="GX126" s="290">
        <v>1</v>
      </c>
      <c r="GY126" s="290">
        <v>1.75</v>
      </c>
      <c r="GZ126" s="290">
        <v>6</v>
      </c>
      <c r="HA126" s="290">
        <v>1.75</v>
      </c>
      <c r="HB126" s="290">
        <v>2</v>
      </c>
      <c r="HC126" s="290">
        <v>1</v>
      </c>
      <c r="HD126" s="290">
        <v>0</v>
      </c>
      <c r="HE126" s="290">
        <v>1</v>
      </c>
      <c r="HF126" s="290">
        <v>12</v>
      </c>
      <c r="HG126" s="290">
        <v>3</v>
      </c>
      <c r="HH126" s="290">
        <v>10</v>
      </c>
      <c r="HI126" s="290">
        <v>4.0999999999999996</v>
      </c>
      <c r="HJ126" s="134">
        <v>0.34068822428187179</v>
      </c>
      <c r="HK126" s="134">
        <v>11.413055513442705</v>
      </c>
      <c r="HL126" s="134">
        <v>41.495825717531986</v>
      </c>
      <c r="HM126" s="146">
        <v>91.057103500375405</v>
      </c>
      <c r="HN126" s="146">
        <v>100.39014551698899</v>
      </c>
      <c r="HO126" s="369">
        <v>4.1305245766212299E-2</v>
      </c>
      <c r="HP126" s="369">
        <v>1.1251969094591601E-2</v>
      </c>
      <c r="HQ126" s="369">
        <v>4.375</v>
      </c>
      <c r="HR126" s="369">
        <v>1.92307692307692</v>
      </c>
      <c r="HS126" s="146">
        <v>77.5</v>
      </c>
      <c r="HT126" s="146">
        <v>80.128205128205096</v>
      </c>
      <c r="HU126" s="146">
        <v>0.94411990322771</v>
      </c>
      <c r="HV126" s="146">
        <v>0.58510239291876098</v>
      </c>
      <c r="HW126" s="146">
        <v>4.0678746423756103</v>
      </c>
      <c r="HX126" s="146">
        <v>7.6440060047179896</v>
      </c>
      <c r="HY126" s="146">
        <v>109.10807934247518</v>
      </c>
      <c r="HZ126" s="146">
        <v>105.330635543296</v>
      </c>
      <c r="IA126" s="386">
        <v>26</v>
      </c>
      <c r="IB126" s="386">
        <v>20</v>
      </c>
      <c r="IC126" s="369">
        <v>0.30033498902622158</v>
      </c>
      <c r="ID126" s="369">
        <v>0.1295336787564767</v>
      </c>
      <c r="IE126" s="369">
        <v>3.7626628075253259</v>
      </c>
      <c r="IF126" s="369">
        <v>2.547770700636943</v>
      </c>
      <c r="IG126" s="146">
        <v>75.253256150506502</v>
      </c>
      <c r="IH126" s="146">
        <v>77.197452229299373</v>
      </c>
      <c r="II126" s="146">
        <v>7.9819799006584269</v>
      </c>
      <c r="IJ126" s="146">
        <v>5.0841968911917101</v>
      </c>
      <c r="IK126" s="146">
        <v>3.2136867374790357</v>
      </c>
      <c r="IL126" s="146">
        <v>7.7049110015011806</v>
      </c>
      <c r="IM126" s="148">
        <v>103.60087068799899</v>
      </c>
      <c r="IN126" s="137">
        <v>102.41697235966151</v>
      </c>
      <c r="IO126" s="393">
        <v>0.33504578959124398</v>
      </c>
      <c r="IP126" s="393">
        <v>3.1060723714862602E-2</v>
      </c>
      <c r="IQ126" s="393">
        <v>3.71287128712871</v>
      </c>
      <c r="IR126" s="393">
        <v>0.63091482649842301</v>
      </c>
      <c r="IS126" s="393">
        <v>83.4158415841584</v>
      </c>
      <c r="IT126" s="393">
        <v>86.750788643533099</v>
      </c>
      <c r="IU126" s="393">
        <v>9.0238999329908403</v>
      </c>
      <c r="IV126" s="393">
        <v>4.9231247088057204</v>
      </c>
      <c r="IW126" s="393">
        <v>4.8032907377080898</v>
      </c>
      <c r="IX126" s="393">
        <v>5.9341849743054498</v>
      </c>
      <c r="IY126" s="397">
        <v>28</v>
      </c>
      <c r="IZ126" s="397">
        <v>0.26946395919545801</v>
      </c>
      <c r="JA126" s="397">
        <v>3.5398230088495599</v>
      </c>
      <c r="JB126" s="397">
        <v>91.529709228824302</v>
      </c>
      <c r="JC126" s="397">
        <v>7.6123568472716796</v>
      </c>
      <c r="JD126" s="397">
        <v>6.5648723997426597</v>
      </c>
    </row>
    <row r="127" spans="1:264" ht="18" customHeight="1">
      <c r="A127" s="280"/>
      <c r="B127" s="281" t="s">
        <v>87</v>
      </c>
      <c r="C127" s="281" t="s">
        <v>87</v>
      </c>
      <c r="D127" s="282" t="s">
        <v>1864</v>
      </c>
      <c r="E127" s="283" t="s">
        <v>1331</v>
      </c>
      <c r="F127" s="282" t="s">
        <v>101</v>
      </c>
      <c r="G127" s="283" t="s">
        <v>13</v>
      </c>
      <c r="H127" s="284" t="s">
        <v>87</v>
      </c>
      <c r="I127" s="284" t="s">
        <v>87</v>
      </c>
      <c r="J127" s="284" t="s">
        <v>87</v>
      </c>
      <c r="K127" s="284" t="s">
        <v>87</v>
      </c>
      <c r="L127" s="284" t="s">
        <v>87</v>
      </c>
      <c r="M127" s="285">
        <v>845580</v>
      </c>
      <c r="N127" s="284" t="s">
        <v>87</v>
      </c>
      <c r="O127" s="284" t="s">
        <v>87</v>
      </c>
      <c r="P127" s="284" t="s">
        <v>87</v>
      </c>
      <c r="Q127" s="284" t="s">
        <v>87</v>
      </c>
      <c r="R127" s="286">
        <v>99.795609130890327</v>
      </c>
      <c r="S127" s="286">
        <v>101.24931365735956</v>
      </c>
      <c r="T127" s="298" t="s">
        <v>88</v>
      </c>
      <c r="U127" s="287">
        <v>48.825359536770065</v>
      </c>
      <c r="V127" s="299">
        <v>15.443279313632029</v>
      </c>
      <c r="W127" s="299">
        <v>7.5990739479776668</v>
      </c>
      <c r="X127" s="299">
        <v>23.042353261609698</v>
      </c>
      <c r="Y127" s="284" t="s">
        <v>87</v>
      </c>
      <c r="Z127" s="284" t="s">
        <v>87</v>
      </c>
      <c r="AA127" s="284" t="s">
        <v>87</v>
      </c>
      <c r="AB127" s="284" t="s">
        <v>87</v>
      </c>
      <c r="AC127" s="284" t="s">
        <v>87</v>
      </c>
      <c r="AD127" s="284" t="s">
        <v>87</v>
      </c>
      <c r="AE127" s="284" t="s">
        <v>87</v>
      </c>
      <c r="AF127" s="284" t="s">
        <v>87</v>
      </c>
      <c r="AG127" s="284" t="s">
        <v>87</v>
      </c>
      <c r="AH127" s="284" t="s">
        <v>87</v>
      </c>
      <c r="AI127" s="284" t="s">
        <v>87</v>
      </c>
      <c r="AJ127" s="284" t="s">
        <v>87</v>
      </c>
      <c r="AK127" s="284" t="s">
        <v>87</v>
      </c>
      <c r="AL127" s="284" t="s">
        <v>87</v>
      </c>
      <c r="AM127" s="284" t="s">
        <v>87</v>
      </c>
      <c r="AN127" s="284" t="s">
        <v>87</v>
      </c>
      <c r="AO127" s="284" t="s">
        <v>87</v>
      </c>
      <c r="AP127" s="284" t="s">
        <v>87</v>
      </c>
      <c r="AQ127" s="284" t="s">
        <v>87</v>
      </c>
      <c r="AR127" s="284" t="s">
        <v>87</v>
      </c>
      <c r="AS127" s="284" t="s">
        <v>87</v>
      </c>
      <c r="AT127" s="284" t="s">
        <v>87</v>
      </c>
      <c r="AU127" s="284" t="s">
        <v>87</v>
      </c>
      <c r="AV127" s="284" t="s">
        <v>87</v>
      </c>
      <c r="AW127" s="288" t="s">
        <v>87</v>
      </c>
      <c r="AX127" s="288" t="s">
        <v>87</v>
      </c>
      <c r="AY127" s="288" t="s">
        <v>87</v>
      </c>
      <c r="AZ127" s="288" t="s">
        <v>87</v>
      </c>
      <c r="BA127" s="288" t="s">
        <v>87</v>
      </c>
      <c r="BB127" s="288">
        <v>173</v>
      </c>
      <c r="BC127" s="288">
        <v>158</v>
      </c>
      <c r="BD127" s="289" t="s">
        <v>88</v>
      </c>
      <c r="BE127" s="289" t="s">
        <v>88</v>
      </c>
      <c r="BF127" s="289" t="s">
        <v>88</v>
      </c>
      <c r="BG127" s="287">
        <v>81</v>
      </c>
      <c r="BH127" s="286">
        <v>9.5792237280919608</v>
      </c>
      <c r="BI127" s="287">
        <v>620</v>
      </c>
      <c r="BJ127" s="286">
        <v>73.322453227370573</v>
      </c>
      <c r="BK127" s="287">
        <v>22</v>
      </c>
      <c r="BL127" s="286">
        <v>2.6017644693583102</v>
      </c>
      <c r="BM127" s="287">
        <v>0</v>
      </c>
      <c r="BN127" s="290">
        <v>0</v>
      </c>
      <c r="BO127" s="291">
        <v>186</v>
      </c>
      <c r="BP127" s="290">
        <v>21.996735968211169</v>
      </c>
      <c r="BQ127" s="287">
        <v>0</v>
      </c>
      <c r="BR127" s="290">
        <v>0</v>
      </c>
      <c r="BS127" s="287">
        <v>0</v>
      </c>
      <c r="BT127" s="290">
        <v>0</v>
      </c>
      <c r="BU127" s="287">
        <v>0</v>
      </c>
      <c r="BV127" s="290">
        <v>0</v>
      </c>
      <c r="BW127" s="287">
        <v>0</v>
      </c>
      <c r="BX127" s="290">
        <v>0</v>
      </c>
      <c r="BY127" s="292">
        <v>0</v>
      </c>
      <c r="BZ127" s="293">
        <v>0</v>
      </c>
      <c r="CA127" s="287">
        <v>740</v>
      </c>
      <c r="CB127" s="290">
        <v>87.513895787506797</v>
      </c>
      <c r="CC127" s="287">
        <v>0</v>
      </c>
      <c r="CD127" s="290">
        <v>0</v>
      </c>
      <c r="CE127" s="287">
        <v>32</v>
      </c>
      <c r="CF127" s="290">
        <v>3.784384682702997</v>
      </c>
      <c r="CG127" s="287">
        <v>740</v>
      </c>
      <c r="CH127" s="290">
        <v>87.513895787506797</v>
      </c>
      <c r="CI127" s="287">
        <v>4402</v>
      </c>
      <c r="CJ127" s="290">
        <v>520.58941791433097</v>
      </c>
      <c r="CK127" s="287">
        <v>866</v>
      </c>
      <c r="CL127" s="290">
        <v>102.41491047564985</v>
      </c>
      <c r="CM127" s="287">
        <v>1125</v>
      </c>
      <c r="CN127" s="294">
        <v>133.04477400127723</v>
      </c>
      <c r="CO127" s="287">
        <v>169</v>
      </c>
      <c r="CP127" s="290">
        <v>19.986281605525203</v>
      </c>
      <c r="CQ127" s="292">
        <v>0</v>
      </c>
      <c r="CR127" s="293">
        <v>0</v>
      </c>
      <c r="CS127" s="292">
        <v>217</v>
      </c>
      <c r="CT127" s="293">
        <v>25.662858629579699</v>
      </c>
      <c r="CU127" s="287">
        <v>53</v>
      </c>
      <c r="CV127" s="290">
        <v>6.2678871307268382</v>
      </c>
      <c r="CW127" s="287">
        <v>303</v>
      </c>
      <c r="CX127" s="290">
        <v>35.833392464344001</v>
      </c>
      <c r="CY127" s="287">
        <v>303</v>
      </c>
      <c r="CZ127" s="290">
        <v>35.833392464344001</v>
      </c>
      <c r="DA127" s="292">
        <v>0</v>
      </c>
      <c r="DB127" s="293">
        <v>0</v>
      </c>
      <c r="DC127" s="287">
        <v>0</v>
      </c>
      <c r="DD127" s="287">
        <v>0</v>
      </c>
      <c r="DE127" s="287">
        <v>247</v>
      </c>
      <c r="DF127" s="287">
        <v>0</v>
      </c>
      <c r="DG127" s="287">
        <v>0</v>
      </c>
      <c r="DH127" s="287">
        <v>108</v>
      </c>
      <c r="DI127" s="287">
        <v>35</v>
      </c>
      <c r="DJ127" s="287">
        <v>0</v>
      </c>
      <c r="DK127" s="287">
        <v>0</v>
      </c>
      <c r="DL127" s="287">
        <v>79</v>
      </c>
      <c r="DM127" s="287">
        <v>0</v>
      </c>
      <c r="DN127" s="287">
        <v>0</v>
      </c>
      <c r="DO127" s="287">
        <v>38</v>
      </c>
      <c r="DP127" s="287">
        <v>19</v>
      </c>
      <c r="DQ127" s="287">
        <v>7</v>
      </c>
      <c r="DR127" s="287">
        <v>0</v>
      </c>
      <c r="DS127" s="287">
        <v>75</v>
      </c>
      <c r="DT127" s="287">
        <v>19246</v>
      </c>
      <c r="DU127" s="287">
        <v>0</v>
      </c>
      <c r="DV127" s="287">
        <v>3573</v>
      </c>
      <c r="DW127" s="287">
        <v>1097</v>
      </c>
      <c r="DX127" s="287">
        <v>250</v>
      </c>
      <c r="DY127" s="287">
        <v>0</v>
      </c>
      <c r="DZ127" s="287">
        <v>0</v>
      </c>
      <c r="EA127" s="287">
        <v>9995</v>
      </c>
      <c r="EB127" s="290">
        <v>20.160080040019999</v>
      </c>
      <c r="EC127" s="287">
        <v>163</v>
      </c>
      <c r="ED127" s="287">
        <v>3439</v>
      </c>
      <c r="EE127" s="287">
        <v>678</v>
      </c>
      <c r="EF127" s="290">
        <v>19.715033439953476</v>
      </c>
      <c r="EG127" s="287">
        <v>76</v>
      </c>
      <c r="EH127" s="287">
        <v>103</v>
      </c>
      <c r="EI127" s="287">
        <v>113</v>
      </c>
      <c r="EJ127" s="287">
        <v>1</v>
      </c>
      <c r="EK127" s="287">
        <v>205</v>
      </c>
      <c r="EL127" s="287">
        <v>2</v>
      </c>
      <c r="EM127" s="287">
        <v>3</v>
      </c>
      <c r="EN127" s="287">
        <v>3</v>
      </c>
      <c r="EO127" s="287">
        <v>20</v>
      </c>
      <c r="EP127" s="287">
        <v>33</v>
      </c>
      <c r="EQ127" s="287">
        <v>51</v>
      </c>
      <c r="ER127" s="287">
        <v>0</v>
      </c>
      <c r="ES127" s="287">
        <v>3</v>
      </c>
      <c r="ET127" s="287">
        <v>40</v>
      </c>
      <c r="EU127" s="287">
        <v>0</v>
      </c>
      <c r="EV127" s="287">
        <v>4319</v>
      </c>
      <c r="EW127" s="287">
        <v>180</v>
      </c>
      <c r="EX127" s="287">
        <v>0</v>
      </c>
      <c r="EY127" s="287">
        <v>160</v>
      </c>
      <c r="EZ127" s="287">
        <v>0</v>
      </c>
      <c r="FA127" s="287">
        <v>4</v>
      </c>
      <c r="FB127" s="287">
        <v>0</v>
      </c>
      <c r="FC127" s="287">
        <v>3</v>
      </c>
      <c r="FD127" s="287">
        <v>4</v>
      </c>
      <c r="FE127" s="287">
        <v>4</v>
      </c>
      <c r="FF127" s="287">
        <v>35</v>
      </c>
      <c r="FG127" s="287">
        <v>168</v>
      </c>
      <c r="FH127" s="287">
        <v>320</v>
      </c>
      <c r="FI127" s="287">
        <v>52</v>
      </c>
      <c r="FJ127" s="287">
        <v>2127</v>
      </c>
      <c r="FK127" s="291">
        <v>13</v>
      </c>
      <c r="FL127" s="290">
        <v>1.5374062773480925</v>
      </c>
      <c r="FM127" s="291">
        <v>5</v>
      </c>
      <c r="FN127" s="290">
        <v>0.59131010667234329</v>
      </c>
      <c r="FO127" s="291">
        <v>3</v>
      </c>
      <c r="FP127" s="290">
        <v>0.35478606400340595</v>
      </c>
      <c r="FQ127" s="283">
        <v>0</v>
      </c>
      <c r="FR127" s="294">
        <v>0</v>
      </c>
      <c r="FS127" s="283">
        <v>0</v>
      </c>
      <c r="FT127" s="294">
        <v>0</v>
      </c>
      <c r="FU127" s="291">
        <v>0</v>
      </c>
      <c r="FV127" s="290">
        <v>0</v>
      </c>
      <c r="FW127" s="295">
        <v>1</v>
      </c>
      <c r="FX127" s="295">
        <v>0</v>
      </c>
      <c r="FY127" s="295">
        <v>1</v>
      </c>
      <c r="FZ127" s="295">
        <v>0</v>
      </c>
      <c r="GA127" s="295">
        <v>0</v>
      </c>
      <c r="GB127" s="287">
        <v>5491</v>
      </c>
      <c r="GC127" s="287">
        <v>0</v>
      </c>
      <c r="GD127" s="287">
        <v>0</v>
      </c>
      <c r="GE127" s="287">
        <v>0</v>
      </c>
      <c r="GF127" s="287">
        <v>0</v>
      </c>
      <c r="GG127" s="290">
        <v>99.49</v>
      </c>
      <c r="GH127" s="290">
        <v>372.66</v>
      </c>
      <c r="GI127" s="290">
        <v>19.41</v>
      </c>
      <c r="GJ127" s="290">
        <v>3</v>
      </c>
      <c r="GK127" s="290">
        <v>0</v>
      </c>
      <c r="GL127" s="290">
        <v>1</v>
      </c>
      <c r="GM127" s="290">
        <v>1</v>
      </c>
      <c r="GN127" s="290">
        <v>0</v>
      </c>
      <c r="GO127" s="290">
        <v>1.1100000000000001</v>
      </c>
      <c r="GP127" s="290">
        <v>4</v>
      </c>
      <c r="GQ127" s="290">
        <v>1.38</v>
      </c>
      <c r="GR127" s="290">
        <v>0</v>
      </c>
      <c r="GS127" s="290">
        <v>0</v>
      </c>
      <c r="GT127" s="290">
        <v>9.08</v>
      </c>
      <c r="GU127" s="290">
        <v>0</v>
      </c>
      <c r="GV127" s="290">
        <v>1</v>
      </c>
      <c r="GW127" s="290">
        <v>2</v>
      </c>
      <c r="GX127" s="290">
        <v>0</v>
      </c>
      <c r="GY127" s="290">
        <v>1</v>
      </c>
      <c r="GZ127" s="290">
        <v>1</v>
      </c>
      <c r="HA127" s="290">
        <v>1</v>
      </c>
      <c r="HB127" s="290">
        <v>0</v>
      </c>
      <c r="HC127" s="290">
        <v>0</v>
      </c>
      <c r="HD127" s="290">
        <v>3</v>
      </c>
      <c r="HE127" s="290">
        <v>1</v>
      </c>
      <c r="HF127" s="290">
        <v>0</v>
      </c>
      <c r="HG127" s="290">
        <v>0</v>
      </c>
      <c r="HH127" s="290">
        <v>5</v>
      </c>
      <c r="HI127" s="290">
        <v>0</v>
      </c>
      <c r="HJ127" s="134">
        <v>0.70957212800681191</v>
      </c>
      <c r="HK127" s="134">
        <v>6.7409352160647122</v>
      </c>
      <c r="HL127" s="134">
        <v>30.933205610350285</v>
      </c>
      <c r="HM127" s="146">
        <v>97.672557979424298</v>
      </c>
      <c r="HN127" s="146">
        <v>104.05796975745901</v>
      </c>
      <c r="HO127" s="369">
        <v>8.0458138104027604E-2</v>
      </c>
      <c r="HP127" s="369">
        <v>3.5707909301910402E-2</v>
      </c>
      <c r="HQ127" s="369">
        <v>3.0303030303030298</v>
      </c>
      <c r="HR127" s="369">
        <v>1.7361111111111101</v>
      </c>
      <c r="HS127" s="146">
        <v>69.518716577540104</v>
      </c>
      <c r="HT127" s="146">
        <v>71.0069444444444</v>
      </c>
      <c r="HU127" s="146">
        <v>2.6551185574329099</v>
      </c>
      <c r="HV127" s="146">
        <v>2.0567755757900401</v>
      </c>
      <c r="HW127" s="146">
        <v>3.5055856165671702</v>
      </c>
      <c r="HX127" s="146">
        <v>6.8106360755985298</v>
      </c>
      <c r="HY127" s="146">
        <v>106.16100485858135</v>
      </c>
      <c r="HZ127" s="146">
        <v>104.76376194873301</v>
      </c>
      <c r="IA127" s="386">
        <v>68</v>
      </c>
      <c r="IB127" s="386">
        <v>49</v>
      </c>
      <c r="IC127" s="369">
        <v>0.32322464112558225</v>
      </c>
      <c r="ID127" s="369">
        <v>0.17024529219651169</v>
      </c>
      <c r="IE127" s="369">
        <v>2.8716216216216219</v>
      </c>
      <c r="IF127" s="369">
        <v>2.1806853582554515</v>
      </c>
      <c r="IG127" s="146">
        <v>50.295608108108105</v>
      </c>
      <c r="IH127" s="146">
        <v>50.734312416555404</v>
      </c>
      <c r="II127" s="146">
        <v>11.255822796843805</v>
      </c>
      <c r="IJ127" s="146">
        <v>7.8069626850114648</v>
      </c>
      <c r="IK127" s="146">
        <v>3.7817767580318429</v>
      </c>
      <c r="IL127" s="146">
        <v>7.594862847840167</v>
      </c>
      <c r="IM127" s="148">
        <v>101.85064145708014</v>
      </c>
      <c r="IN127" s="137">
        <v>95.492654422888208</v>
      </c>
      <c r="IO127" s="393">
        <v>0.55890758971101895</v>
      </c>
      <c r="IP127" s="393">
        <v>0.16042227282136201</v>
      </c>
      <c r="IQ127" s="393">
        <v>3.2093362509117398</v>
      </c>
      <c r="IR127" s="393">
        <v>1.1791555724610101</v>
      </c>
      <c r="IS127" s="393">
        <v>82.4215900802334</v>
      </c>
      <c r="IT127" s="393">
        <v>85.089387599847896</v>
      </c>
      <c r="IU127" s="393">
        <v>17.4150523975865</v>
      </c>
      <c r="IV127" s="393">
        <v>13.6048437176568</v>
      </c>
      <c r="IW127" s="393">
        <v>5.83745353495254</v>
      </c>
      <c r="IX127" s="393">
        <v>7.5036984013361998</v>
      </c>
      <c r="IY127" s="397">
        <v>61</v>
      </c>
      <c r="IZ127" s="397">
        <v>0.352295697372221</v>
      </c>
      <c r="JA127" s="397">
        <v>3.6969696969696999</v>
      </c>
      <c r="JB127" s="397">
        <v>90.787878787878796</v>
      </c>
      <c r="JC127" s="397">
        <v>9.5293098469535096</v>
      </c>
      <c r="JD127" s="397">
        <v>7.4425688094807398</v>
      </c>
    </row>
    <row r="128" spans="1:264" ht="18" customHeight="1">
      <c r="A128" s="280"/>
      <c r="B128" s="281" t="s">
        <v>87</v>
      </c>
      <c r="C128" s="281" t="s">
        <v>87</v>
      </c>
      <c r="D128" s="282" t="s">
        <v>1865</v>
      </c>
      <c r="E128" s="283" t="s">
        <v>1364</v>
      </c>
      <c r="F128" s="282" t="s">
        <v>101</v>
      </c>
      <c r="G128" s="283" t="s">
        <v>13</v>
      </c>
      <c r="H128" s="284" t="s">
        <v>87</v>
      </c>
      <c r="I128" s="284" t="s">
        <v>87</v>
      </c>
      <c r="J128" s="284" t="s">
        <v>87</v>
      </c>
      <c r="K128" s="284" t="s">
        <v>87</v>
      </c>
      <c r="L128" s="284" t="s">
        <v>87</v>
      </c>
      <c r="M128" s="285">
        <v>720780</v>
      </c>
      <c r="N128" s="284" t="s">
        <v>87</v>
      </c>
      <c r="O128" s="284" t="s">
        <v>87</v>
      </c>
      <c r="P128" s="284" t="s">
        <v>87</v>
      </c>
      <c r="Q128" s="284" t="s">
        <v>87</v>
      </c>
      <c r="R128" s="286">
        <v>95.497096723055293</v>
      </c>
      <c r="S128" s="286">
        <v>95.738233313273895</v>
      </c>
      <c r="T128" s="298" t="s">
        <v>88</v>
      </c>
      <c r="U128" s="298" t="s">
        <v>88</v>
      </c>
      <c r="V128" s="286">
        <v>14.556156538339165</v>
      </c>
      <c r="W128" s="286">
        <v>7.0792236716512882</v>
      </c>
      <c r="X128" s="286">
        <v>21.635380209990455</v>
      </c>
      <c r="Y128" s="284" t="s">
        <v>87</v>
      </c>
      <c r="Z128" s="284" t="s">
        <v>87</v>
      </c>
      <c r="AA128" s="284" t="s">
        <v>87</v>
      </c>
      <c r="AB128" s="284" t="s">
        <v>87</v>
      </c>
      <c r="AC128" s="284" t="s">
        <v>87</v>
      </c>
      <c r="AD128" s="284" t="s">
        <v>87</v>
      </c>
      <c r="AE128" s="284" t="s">
        <v>87</v>
      </c>
      <c r="AF128" s="284" t="s">
        <v>87</v>
      </c>
      <c r="AG128" s="284" t="s">
        <v>87</v>
      </c>
      <c r="AH128" s="284" t="s">
        <v>87</v>
      </c>
      <c r="AI128" s="284" t="s">
        <v>87</v>
      </c>
      <c r="AJ128" s="284" t="s">
        <v>87</v>
      </c>
      <c r="AK128" s="284" t="s">
        <v>87</v>
      </c>
      <c r="AL128" s="284" t="s">
        <v>87</v>
      </c>
      <c r="AM128" s="284" t="s">
        <v>87</v>
      </c>
      <c r="AN128" s="284" t="s">
        <v>87</v>
      </c>
      <c r="AO128" s="284" t="s">
        <v>87</v>
      </c>
      <c r="AP128" s="284" t="s">
        <v>87</v>
      </c>
      <c r="AQ128" s="284" t="s">
        <v>87</v>
      </c>
      <c r="AR128" s="284" t="s">
        <v>87</v>
      </c>
      <c r="AS128" s="284" t="s">
        <v>87</v>
      </c>
      <c r="AT128" s="284" t="s">
        <v>87</v>
      </c>
      <c r="AU128" s="284" t="s">
        <v>87</v>
      </c>
      <c r="AV128" s="284" t="s">
        <v>87</v>
      </c>
      <c r="AW128" s="288" t="s">
        <v>87</v>
      </c>
      <c r="AX128" s="288" t="s">
        <v>87</v>
      </c>
      <c r="AY128" s="288" t="s">
        <v>87</v>
      </c>
      <c r="AZ128" s="288" t="s">
        <v>87</v>
      </c>
      <c r="BA128" s="288" t="s">
        <v>87</v>
      </c>
      <c r="BB128" s="287">
        <v>157</v>
      </c>
      <c r="BC128" s="287">
        <v>163</v>
      </c>
      <c r="BD128" s="289" t="s">
        <v>88</v>
      </c>
      <c r="BE128" s="289" t="s">
        <v>88</v>
      </c>
      <c r="BF128" s="289" t="s">
        <v>88</v>
      </c>
      <c r="BG128" s="287">
        <v>176</v>
      </c>
      <c r="BH128" s="286">
        <v>24.417991620189238</v>
      </c>
      <c r="BI128" s="287">
        <v>838</v>
      </c>
      <c r="BJ128" s="286">
        <v>116.26293737340104</v>
      </c>
      <c r="BK128" s="287">
        <v>49</v>
      </c>
      <c r="BL128" s="286">
        <v>6.7981908488026859</v>
      </c>
      <c r="BM128" s="287">
        <v>54</v>
      </c>
      <c r="BN128" s="290">
        <v>7.4918837925580624</v>
      </c>
      <c r="BO128" s="291">
        <v>532</v>
      </c>
      <c r="BP128" s="290">
        <v>73.808929215572022</v>
      </c>
      <c r="BQ128" s="287">
        <v>0</v>
      </c>
      <c r="BR128" s="290">
        <v>0</v>
      </c>
      <c r="BS128" s="287">
        <v>29</v>
      </c>
      <c r="BT128" s="290">
        <v>4.0234190737811817</v>
      </c>
      <c r="BU128" s="287">
        <v>0</v>
      </c>
      <c r="BV128" s="290">
        <v>0</v>
      </c>
      <c r="BW128" s="287">
        <v>81</v>
      </c>
      <c r="BX128" s="290">
        <v>11.237825688837093</v>
      </c>
      <c r="BY128" s="292">
        <v>0</v>
      </c>
      <c r="BZ128" s="293">
        <v>0</v>
      </c>
      <c r="CA128" s="287">
        <v>1618</v>
      </c>
      <c r="CB128" s="290">
        <v>224.47903659923969</v>
      </c>
      <c r="CC128" s="287">
        <v>897</v>
      </c>
      <c r="CD128" s="290">
        <v>124.44851410971448</v>
      </c>
      <c r="CE128" s="287">
        <v>56</v>
      </c>
      <c r="CF128" s="290">
        <v>7.7693609700602133</v>
      </c>
      <c r="CG128" s="287">
        <v>1382</v>
      </c>
      <c r="CH128" s="290">
        <v>191.73672965398598</v>
      </c>
      <c r="CI128" s="287">
        <v>2444</v>
      </c>
      <c r="CJ128" s="290">
        <v>339.07711090762785</v>
      </c>
      <c r="CK128" s="287">
        <v>536</v>
      </c>
      <c r="CL128" s="290">
        <v>74.36388357057632</v>
      </c>
      <c r="CM128" s="287">
        <v>1608</v>
      </c>
      <c r="CN128" s="294">
        <v>223.09165071172896</v>
      </c>
      <c r="CO128" s="287">
        <v>428</v>
      </c>
      <c r="CP128" s="290">
        <v>59.380115985460193</v>
      </c>
      <c r="CQ128" s="292">
        <v>2</v>
      </c>
      <c r="CR128" s="293">
        <v>0.27747717750215045</v>
      </c>
      <c r="CS128" s="292">
        <v>0</v>
      </c>
      <c r="CT128" s="293">
        <v>0</v>
      </c>
      <c r="CU128" s="287">
        <v>220</v>
      </c>
      <c r="CV128" s="290">
        <v>30.522489525236551</v>
      </c>
      <c r="CW128" s="287">
        <v>1426</v>
      </c>
      <c r="CX128" s="290">
        <v>197.84122755903329</v>
      </c>
      <c r="CY128" s="287">
        <v>1426</v>
      </c>
      <c r="CZ128" s="290">
        <v>197.84122755903329</v>
      </c>
      <c r="DA128" s="292">
        <v>0</v>
      </c>
      <c r="DB128" s="293">
        <v>0</v>
      </c>
      <c r="DC128" s="287">
        <v>12</v>
      </c>
      <c r="DD128" s="287">
        <v>7744</v>
      </c>
      <c r="DE128" s="287">
        <v>1780</v>
      </c>
      <c r="DF128" s="287">
        <v>27366</v>
      </c>
      <c r="DG128" s="287">
        <v>2848</v>
      </c>
      <c r="DH128" s="287">
        <v>767</v>
      </c>
      <c r="DI128" s="287">
        <v>1005</v>
      </c>
      <c r="DJ128" s="287">
        <v>306</v>
      </c>
      <c r="DK128" s="287">
        <v>700</v>
      </c>
      <c r="DL128" s="287">
        <v>201</v>
      </c>
      <c r="DM128" s="287">
        <v>155</v>
      </c>
      <c r="DN128" s="287">
        <v>5999</v>
      </c>
      <c r="DO128" s="287">
        <v>245</v>
      </c>
      <c r="DP128" s="287">
        <v>293</v>
      </c>
      <c r="DQ128" s="287">
        <v>3</v>
      </c>
      <c r="DR128" s="287">
        <v>0</v>
      </c>
      <c r="DS128" s="287">
        <v>111</v>
      </c>
      <c r="DT128" s="287">
        <v>1413</v>
      </c>
      <c r="DU128" s="287">
        <v>81085</v>
      </c>
      <c r="DV128" s="287">
        <v>13199</v>
      </c>
      <c r="DW128" s="287">
        <v>0</v>
      </c>
      <c r="DX128" s="287">
        <v>2460</v>
      </c>
      <c r="DY128" s="287">
        <v>2100</v>
      </c>
      <c r="DZ128" s="287">
        <v>27589</v>
      </c>
      <c r="EA128" s="287">
        <v>37721</v>
      </c>
      <c r="EB128" s="290">
        <v>27.337557328808899</v>
      </c>
      <c r="EC128" s="287">
        <v>698</v>
      </c>
      <c r="ED128" s="287">
        <v>12605</v>
      </c>
      <c r="EE128" s="287">
        <v>3183</v>
      </c>
      <c r="EF128" s="290">
        <v>25.251884172947243</v>
      </c>
      <c r="EG128" s="287">
        <v>526</v>
      </c>
      <c r="EH128" s="287">
        <v>364</v>
      </c>
      <c r="EI128" s="287">
        <v>207</v>
      </c>
      <c r="EJ128" s="287">
        <v>87</v>
      </c>
      <c r="EK128" s="287">
        <v>1134</v>
      </c>
      <c r="EL128" s="287">
        <v>11</v>
      </c>
      <c r="EM128" s="287">
        <v>56</v>
      </c>
      <c r="EN128" s="287">
        <v>41</v>
      </c>
      <c r="EO128" s="287">
        <v>87</v>
      </c>
      <c r="EP128" s="287">
        <v>37</v>
      </c>
      <c r="EQ128" s="287">
        <v>116</v>
      </c>
      <c r="ER128" s="287">
        <v>0</v>
      </c>
      <c r="ES128" s="287">
        <v>0</v>
      </c>
      <c r="ET128" s="287">
        <v>0</v>
      </c>
      <c r="EU128" s="287">
        <v>0</v>
      </c>
      <c r="EV128" s="287">
        <v>13042</v>
      </c>
      <c r="EW128" s="287">
        <v>24</v>
      </c>
      <c r="EX128" s="287">
        <v>216</v>
      </c>
      <c r="EY128" s="287">
        <v>3932</v>
      </c>
      <c r="EZ128" s="287">
        <v>196</v>
      </c>
      <c r="FA128" s="287">
        <v>59</v>
      </c>
      <c r="FB128" s="287">
        <v>14</v>
      </c>
      <c r="FC128" s="287">
        <v>3</v>
      </c>
      <c r="FD128" s="287">
        <v>92</v>
      </c>
      <c r="FE128" s="287">
        <v>30</v>
      </c>
      <c r="FF128" s="287">
        <v>130</v>
      </c>
      <c r="FG128" s="287">
        <v>782</v>
      </c>
      <c r="FH128" s="287">
        <v>1305</v>
      </c>
      <c r="FI128" s="287">
        <v>877</v>
      </c>
      <c r="FJ128" s="287">
        <v>8515</v>
      </c>
      <c r="FK128" s="291">
        <v>28</v>
      </c>
      <c r="FL128" s="290">
        <v>3.8846804850301067</v>
      </c>
      <c r="FM128" s="291">
        <v>3</v>
      </c>
      <c r="FN128" s="290">
        <v>0.41621576625322565</v>
      </c>
      <c r="FO128" s="291">
        <v>6</v>
      </c>
      <c r="FP128" s="290">
        <v>0.8324315325064513</v>
      </c>
      <c r="FQ128" s="283">
        <v>5</v>
      </c>
      <c r="FR128" s="294">
        <v>0.69369294375537605</v>
      </c>
      <c r="FS128" s="283">
        <v>1</v>
      </c>
      <c r="FT128" s="294">
        <v>0.13873858875107523</v>
      </c>
      <c r="FU128" s="291">
        <v>37</v>
      </c>
      <c r="FV128" s="290">
        <v>5.1333277837897837</v>
      </c>
      <c r="FW128" s="295">
        <v>3</v>
      </c>
      <c r="FX128" s="295">
        <v>1</v>
      </c>
      <c r="FY128" s="295">
        <v>2</v>
      </c>
      <c r="FZ128" s="295">
        <v>0</v>
      </c>
      <c r="GA128" s="295">
        <v>0</v>
      </c>
      <c r="GB128" s="287">
        <v>28213</v>
      </c>
      <c r="GC128" s="287">
        <v>12791</v>
      </c>
      <c r="GD128" s="287">
        <v>20766</v>
      </c>
      <c r="GE128" s="287">
        <v>161</v>
      </c>
      <c r="GF128" s="287">
        <v>109</v>
      </c>
      <c r="GG128" s="290">
        <v>720.57</v>
      </c>
      <c r="GH128" s="290">
        <v>1764.73</v>
      </c>
      <c r="GI128" s="290">
        <v>122.36</v>
      </c>
      <c r="GJ128" s="290">
        <v>19.34</v>
      </c>
      <c r="GK128" s="290">
        <v>5.1100000000000003</v>
      </c>
      <c r="GL128" s="290">
        <v>10.11</v>
      </c>
      <c r="GM128" s="290">
        <v>14</v>
      </c>
      <c r="GN128" s="290">
        <v>11</v>
      </c>
      <c r="GO128" s="290">
        <v>9</v>
      </c>
      <c r="GP128" s="290">
        <v>29.56</v>
      </c>
      <c r="GQ128" s="290">
        <v>4.3600000000000003</v>
      </c>
      <c r="GR128" s="290">
        <v>5</v>
      </c>
      <c r="GS128" s="290">
        <v>0</v>
      </c>
      <c r="GT128" s="290">
        <v>49.36</v>
      </c>
      <c r="GU128" s="290">
        <v>15</v>
      </c>
      <c r="GV128" s="290">
        <v>5</v>
      </c>
      <c r="GW128" s="290">
        <v>3</v>
      </c>
      <c r="GX128" s="290">
        <v>1</v>
      </c>
      <c r="GY128" s="290">
        <v>2</v>
      </c>
      <c r="GZ128" s="290">
        <v>6</v>
      </c>
      <c r="HA128" s="290">
        <v>2</v>
      </c>
      <c r="HB128" s="290">
        <v>0</v>
      </c>
      <c r="HC128" s="290">
        <v>0</v>
      </c>
      <c r="HD128" s="290">
        <v>1</v>
      </c>
      <c r="HE128" s="290">
        <v>5</v>
      </c>
      <c r="HF128" s="290">
        <v>6</v>
      </c>
      <c r="HG128" s="290">
        <v>2</v>
      </c>
      <c r="HH128" s="290">
        <v>7</v>
      </c>
      <c r="HI128" s="290">
        <v>3</v>
      </c>
      <c r="HJ128" s="134">
        <v>0.69369294375537605</v>
      </c>
      <c r="HK128" s="134">
        <v>6.3819750825494594</v>
      </c>
      <c r="HL128" s="134">
        <v>31.341047198867894</v>
      </c>
      <c r="HM128" s="146">
        <v>95.594449738831401</v>
      </c>
      <c r="HN128" s="146">
        <v>92.786721797893406</v>
      </c>
      <c r="HO128" s="368">
        <v>3.4342344110287998E-2</v>
      </c>
      <c r="HP128" s="368">
        <v>1.0519302920859799E-2</v>
      </c>
      <c r="HQ128" s="368">
        <v>1.05580693815988</v>
      </c>
      <c r="HR128" s="368">
        <v>0.413223140495868</v>
      </c>
      <c r="HS128" s="134">
        <v>84.012066365007499</v>
      </c>
      <c r="HT128" s="134">
        <v>87.878787878787904</v>
      </c>
      <c r="HU128" s="134">
        <v>3.2527105921601298</v>
      </c>
      <c r="HV128" s="134">
        <v>2.5456713068480701</v>
      </c>
      <c r="HW128" s="134">
        <v>4.2937539998284597</v>
      </c>
      <c r="HX128" s="134">
        <v>7.9582026879566801</v>
      </c>
      <c r="HY128" s="146">
        <v>106.24260939607836</v>
      </c>
      <c r="HZ128" s="146">
        <v>101.19640370915501</v>
      </c>
      <c r="IA128" s="386">
        <v>73</v>
      </c>
      <c r="IB128" s="386">
        <v>74</v>
      </c>
      <c r="IC128" s="369">
        <v>0.40041687236026552</v>
      </c>
      <c r="ID128" s="369">
        <v>0.26626367299942427</v>
      </c>
      <c r="IE128" s="369">
        <v>3.5837015218458514</v>
      </c>
      <c r="IF128" s="369">
        <v>3.6185819070904643</v>
      </c>
      <c r="IG128" s="146">
        <v>72.31222385861561</v>
      </c>
      <c r="IH128" s="146">
        <v>78.141809290953546</v>
      </c>
      <c r="II128" s="146">
        <v>11.173276287641928</v>
      </c>
      <c r="IJ128" s="146">
        <v>7.3582325849165224</v>
      </c>
      <c r="IK128" s="146">
        <v>4.054259116310063</v>
      </c>
      <c r="IL128" s="146">
        <v>8.638479495006699</v>
      </c>
      <c r="IM128" s="148">
        <v>97.806391684352036</v>
      </c>
      <c r="IN128" s="137">
        <v>88.732571741162872</v>
      </c>
      <c r="IO128" s="369">
        <v>0.636837317012654</v>
      </c>
      <c r="IP128" s="369">
        <v>0.21737606058481199</v>
      </c>
      <c r="IQ128" s="369">
        <v>3.8062283737024201</v>
      </c>
      <c r="IR128" s="369">
        <v>1.60705028512182</v>
      </c>
      <c r="IS128" s="146">
        <v>92.239248640632695</v>
      </c>
      <c r="IT128" s="146">
        <v>93.001555209953395</v>
      </c>
      <c r="IU128" s="146">
        <v>16.7314531469688</v>
      </c>
      <c r="IV128" s="146">
        <v>13.5264006731646</v>
      </c>
      <c r="IW128" s="146">
        <v>5.1737803884949898</v>
      </c>
      <c r="IX128" s="146">
        <v>6.7794723366358696</v>
      </c>
      <c r="IY128" s="341">
        <v>42</v>
      </c>
      <c r="IZ128" s="369">
        <v>0.277906438165818</v>
      </c>
      <c r="JA128" s="369">
        <v>2.3769100169779298</v>
      </c>
      <c r="JB128" s="369">
        <v>94.736842105263193</v>
      </c>
      <c r="JC128" s="369">
        <v>11.6919208628333</v>
      </c>
      <c r="JD128" s="146">
        <v>7.7724215091785602</v>
      </c>
    </row>
    <row r="129" spans="1:264" ht="18" customHeight="1">
      <c r="A129" s="280"/>
      <c r="B129" s="281" t="s">
        <v>87</v>
      </c>
      <c r="C129" s="281" t="s">
        <v>87</v>
      </c>
      <c r="D129" s="282" t="s">
        <v>1866</v>
      </c>
      <c r="E129" s="283" t="s">
        <v>1313</v>
      </c>
      <c r="F129" s="282" t="s">
        <v>101</v>
      </c>
      <c r="G129" s="283" t="s">
        <v>13</v>
      </c>
      <c r="H129" s="284" t="s">
        <v>87</v>
      </c>
      <c r="I129" s="284" t="s">
        <v>87</v>
      </c>
      <c r="J129" s="284" t="s">
        <v>87</v>
      </c>
      <c r="K129" s="284" t="s">
        <v>87</v>
      </c>
      <c r="L129" s="284" t="s">
        <v>87</v>
      </c>
      <c r="M129" s="285">
        <v>347157</v>
      </c>
      <c r="N129" s="284" t="s">
        <v>87</v>
      </c>
      <c r="O129" s="284" t="s">
        <v>87</v>
      </c>
      <c r="P129" s="284" t="s">
        <v>87</v>
      </c>
      <c r="Q129" s="284" t="s">
        <v>87</v>
      </c>
      <c r="R129" s="286">
        <v>101.61923799780526</v>
      </c>
      <c r="S129" s="286">
        <v>101.40876666142611</v>
      </c>
      <c r="T129" s="292">
        <v>53.937824476593505</v>
      </c>
      <c r="U129" s="292">
        <v>31.326372720044674</v>
      </c>
      <c r="V129" s="286">
        <v>14.881987577639752</v>
      </c>
      <c r="W129" s="286">
        <v>10.236024844720497</v>
      </c>
      <c r="X129" s="286">
        <v>25.118012422360248</v>
      </c>
      <c r="Y129" s="284" t="s">
        <v>87</v>
      </c>
      <c r="Z129" s="284" t="s">
        <v>87</v>
      </c>
      <c r="AA129" s="284" t="s">
        <v>87</v>
      </c>
      <c r="AB129" s="284" t="s">
        <v>87</v>
      </c>
      <c r="AC129" s="284" t="s">
        <v>87</v>
      </c>
      <c r="AD129" s="284" t="s">
        <v>87</v>
      </c>
      <c r="AE129" s="284" t="s">
        <v>87</v>
      </c>
      <c r="AF129" s="284" t="s">
        <v>87</v>
      </c>
      <c r="AG129" s="284" t="s">
        <v>87</v>
      </c>
      <c r="AH129" s="284" t="s">
        <v>87</v>
      </c>
      <c r="AI129" s="284" t="s">
        <v>87</v>
      </c>
      <c r="AJ129" s="284" t="s">
        <v>87</v>
      </c>
      <c r="AK129" s="284" t="s">
        <v>87</v>
      </c>
      <c r="AL129" s="284" t="s">
        <v>87</v>
      </c>
      <c r="AM129" s="284" t="s">
        <v>87</v>
      </c>
      <c r="AN129" s="284" t="s">
        <v>87</v>
      </c>
      <c r="AO129" s="284" t="s">
        <v>87</v>
      </c>
      <c r="AP129" s="284" t="s">
        <v>87</v>
      </c>
      <c r="AQ129" s="284" t="s">
        <v>87</v>
      </c>
      <c r="AR129" s="284" t="s">
        <v>87</v>
      </c>
      <c r="AS129" s="284" t="s">
        <v>87</v>
      </c>
      <c r="AT129" s="284" t="s">
        <v>87</v>
      </c>
      <c r="AU129" s="284" t="s">
        <v>87</v>
      </c>
      <c r="AV129" s="284" t="s">
        <v>87</v>
      </c>
      <c r="AW129" s="288" t="s">
        <v>87</v>
      </c>
      <c r="AX129" s="288" t="s">
        <v>87</v>
      </c>
      <c r="AY129" s="288" t="s">
        <v>87</v>
      </c>
      <c r="AZ129" s="288" t="s">
        <v>87</v>
      </c>
      <c r="BA129" s="288" t="s">
        <v>87</v>
      </c>
      <c r="BB129" s="287">
        <v>51</v>
      </c>
      <c r="BC129" s="287">
        <v>75</v>
      </c>
      <c r="BD129" s="289" t="s">
        <v>88</v>
      </c>
      <c r="BE129" s="289" t="s">
        <v>88</v>
      </c>
      <c r="BF129" s="289" t="s">
        <v>88</v>
      </c>
      <c r="BG129" s="287">
        <v>48</v>
      </c>
      <c r="BH129" s="286">
        <v>13.826597188015796</v>
      </c>
      <c r="BI129" s="287">
        <v>293</v>
      </c>
      <c r="BJ129" s="286">
        <v>84.399853668513089</v>
      </c>
      <c r="BK129" s="287">
        <v>0</v>
      </c>
      <c r="BL129" s="286">
        <v>0</v>
      </c>
      <c r="BM129" s="287">
        <v>0</v>
      </c>
      <c r="BN129" s="290">
        <v>0</v>
      </c>
      <c r="BO129" s="291">
        <v>78</v>
      </c>
      <c r="BP129" s="290">
        <v>22.468220430525669</v>
      </c>
      <c r="BQ129" s="287">
        <v>0</v>
      </c>
      <c r="BR129" s="290">
        <v>0</v>
      </c>
      <c r="BS129" s="287">
        <v>0</v>
      </c>
      <c r="BT129" s="290">
        <v>0</v>
      </c>
      <c r="BU129" s="287">
        <v>0</v>
      </c>
      <c r="BV129" s="290">
        <v>0</v>
      </c>
      <c r="BW129" s="287">
        <v>18</v>
      </c>
      <c r="BX129" s="290">
        <v>5.1849739455059245</v>
      </c>
      <c r="BY129" s="292">
        <v>0</v>
      </c>
      <c r="BZ129" s="293">
        <v>0</v>
      </c>
      <c r="CA129" s="287">
        <v>325</v>
      </c>
      <c r="CB129" s="290">
        <v>93.617585127190296</v>
      </c>
      <c r="CC129" s="287">
        <v>487</v>
      </c>
      <c r="CD129" s="290">
        <v>140.28235063674362</v>
      </c>
      <c r="CE129" s="287">
        <v>19</v>
      </c>
      <c r="CF129" s="290">
        <v>5.4730280535895863</v>
      </c>
      <c r="CG129" s="287">
        <v>480</v>
      </c>
      <c r="CH129" s="290">
        <v>138.26597188015796</v>
      </c>
      <c r="CI129" s="287">
        <v>1519</v>
      </c>
      <c r="CJ129" s="290">
        <v>437.55419017908321</v>
      </c>
      <c r="CK129" s="287">
        <v>497</v>
      </c>
      <c r="CL129" s="290">
        <v>143.16289171758021</v>
      </c>
      <c r="CM129" s="287">
        <v>199</v>
      </c>
      <c r="CN129" s="294">
        <v>57.32276750864883</v>
      </c>
      <c r="CO129" s="287">
        <v>47</v>
      </c>
      <c r="CP129" s="290">
        <v>13.538543079932134</v>
      </c>
      <c r="CQ129" s="287">
        <v>0</v>
      </c>
      <c r="CR129" s="290">
        <v>0</v>
      </c>
      <c r="CS129" s="287">
        <v>63</v>
      </c>
      <c r="CT129" s="290">
        <v>18.147408809270733</v>
      </c>
      <c r="CU129" s="287">
        <v>18</v>
      </c>
      <c r="CV129" s="290">
        <v>5.1849739455059245</v>
      </c>
      <c r="CW129" s="287">
        <v>394</v>
      </c>
      <c r="CX129" s="290">
        <v>113.49331858496301</v>
      </c>
      <c r="CY129" s="287">
        <v>394</v>
      </c>
      <c r="CZ129" s="290">
        <v>113.49331858496301</v>
      </c>
      <c r="DA129" s="292">
        <v>0</v>
      </c>
      <c r="DB129" s="293">
        <v>0</v>
      </c>
      <c r="DC129" s="287">
        <v>0</v>
      </c>
      <c r="DD129" s="287">
        <v>96</v>
      </c>
      <c r="DE129" s="287">
        <v>218</v>
      </c>
      <c r="DF129" s="287">
        <v>9131</v>
      </c>
      <c r="DG129" s="287">
        <v>0</v>
      </c>
      <c r="DH129" s="287">
        <v>323</v>
      </c>
      <c r="DI129" s="287">
        <v>0</v>
      </c>
      <c r="DJ129" s="287">
        <v>58</v>
      </c>
      <c r="DK129" s="287">
        <v>389</v>
      </c>
      <c r="DL129" s="287">
        <v>180</v>
      </c>
      <c r="DM129" s="287">
        <v>5</v>
      </c>
      <c r="DN129" s="287">
        <v>0</v>
      </c>
      <c r="DO129" s="287">
        <v>12</v>
      </c>
      <c r="DP129" s="287">
        <v>20</v>
      </c>
      <c r="DQ129" s="287">
        <v>3</v>
      </c>
      <c r="DR129" s="287">
        <v>0</v>
      </c>
      <c r="DS129" s="287">
        <v>7</v>
      </c>
      <c r="DT129" s="287">
        <v>853</v>
      </c>
      <c r="DU129" s="287">
        <v>8018</v>
      </c>
      <c r="DV129" s="287">
        <v>2754</v>
      </c>
      <c r="DW129" s="287">
        <v>853</v>
      </c>
      <c r="DX129" s="287">
        <v>220</v>
      </c>
      <c r="DY129" s="287">
        <v>208</v>
      </c>
      <c r="DZ129" s="287">
        <v>3302</v>
      </c>
      <c r="EA129" s="287">
        <v>10691</v>
      </c>
      <c r="EB129" s="290">
        <v>14.1146758956131</v>
      </c>
      <c r="EC129" s="287">
        <v>152</v>
      </c>
      <c r="ED129" s="287">
        <v>3625</v>
      </c>
      <c r="EE129" s="287">
        <v>552</v>
      </c>
      <c r="EF129" s="290">
        <v>15.227586206896552</v>
      </c>
      <c r="EG129" s="287">
        <v>62</v>
      </c>
      <c r="EH129" s="287">
        <v>87</v>
      </c>
      <c r="EI129" s="287">
        <v>21</v>
      </c>
      <c r="EJ129" s="287">
        <v>16</v>
      </c>
      <c r="EK129" s="287">
        <v>248</v>
      </c>
      <c r="EL129" s="287">
        <v>0</v>
      </c>
      <c r="EM129" s="287">
        <v>7</v>
      </c>
      <c r="EN129" s="287">
        <v>10</v>
      </c>
      <c r="EO129" s="287">
        <v>20</v>
      </c>
      <c r="EP129" s="287">
        <v>11</v>
      </c>
      <c r="EQ129" s="287">
        <v>17</v>
      </c>
      <c r="ER129" s="287">
        <v>0</v>
      </c>
      <c r="ES129" s="287">
        <v>0</v>
      </c>
      <c r="ET129" s="287">
        <v>3</v>
      </c>
      <c r="EU129" s="287">
        <v>1</v>
      </c>
      <c r="EV129" s="287">
        <v>1579</v>
      </c>
      <c r="EW129" s="287">
        <v>0</v>
      </c>
      <c r="EX129" s="287">
        <v>0</v>
      </c>
      <c r="EY129" s="287">
        <v>0</v>
      </c>
      <c r="EZ129" s="287">
        <v>0</v>
      </c>
      <c r="FA129" s="287">
        <v>3</v>
      </c>
      <c r="FB129" s="287">
        <v>1</v>
      </c>
      <c r="FC129" s="287">
        <v>1</v>
      </c>
      <c r="FD129" s="287">
        <v>4</v>
      </c>
      <c r="FE129" s="287">
        <v>4</v>
      </c>
      <c r="FF129" s="287">
        <v>22</v>
      </c>
      <c r="FG129" s="287">
        <v>39</v>
      </c>
      <c r="FH129" s="287">
        <v>241</v>
      </c>
      <c r="FI129" s="287">
        <v>140</v>
      </c>
      <c r="FJ129" s="287">
        <v>1479</v>
      </c>
      <c r="FK129" s="291">
        <v>3</v>
      </c>
      <c r="FL129" s="290">
        <v>0.86416232425098727</v>
      </c>
      <c r="FM129" s="291">
        <v>1</v>
      </c>
      <c r="FN129" s="290">
        <v>0.28805410808366244</v>
      </c>
      <c r="FO129" s="291">
        <v>2</v>
      </c>
      <c r="FP129" s="290">
        <v>0.57610821616732488</v>
      </c>
      <c r="FQ129" s="283">
        <v>0</v>
      </c>
      <c r="FR129" s="294">
        <v>0</v>
      </c>
      <c r="FS129" s="283">
        <v>0</v>
      </c>
      <c r="FT129" s="294">
        <v>0</v>
      </c>
      <c r="FU129" s="291">
        <v>22</v>
      </c>
      <c r="FV129" s="290">
        <v>6.3371903778405736</v>
      </c>
      <c r="FW129" s="295">
        <v>0</v>
      </c>
      <c r="FX129" s="295">
        <v>0</v>
      </c>
      <c r="FY129" s="295">
        <v>0</v>
      </c>
      <c r="FZ129" s="295">
        <v>0</v>
      </c>
      <c r="GA129" s="295">
        <v>0</v>
      </c>
      <c r="GB129" s="287">
        <v>4228</v>
      </c>
      <c r="GC129" s="287">
        <v>0</v>
      </c>
      <c r="GD129" s="287">
        <v>0</v>
      </c>
      <c r="GE129" s="287">
        <v>0</v>
      </c>
      <c r="GF129" s="287">
        <v>0</v>
      </c>
      <c r="GG129" s="290">
        <v>117.38</v>
      </c>
      <c r="GH129" s="290">
        <v>390.32</v>
      </c>
      <c r="GI129" s="290">
        <v>21.2</v>
      </c>
      <c r="GJ129" s="290">
        <v>1.6</v>
      </c>
      <c r="GK129" s="290">
        <v>1</v>
      </c>
      <c r="GL129" s="290">
        <v>0</v>
      </c>
      <c r="GM129" s="290">
        <v>4</v>
      </c>
      <c r="GN129" s="290">
        <v>3</v>
      </c>
      <c r="GO129" s="290">
        <v>1</v>
      </c>
      <c r="GP129" s="290">
        <v>2</v>
      </c>
      <c r="GQ129" s="290">
        <v>0</v>
      </c>
      <c r="GR129" s="290">
        <v>0</v>
      </c>
      <c r="GS129" s="290">
        <v>1</v>
      </c>
      <c r="GT129" s="290">
        <v>2</v>
      </c>
      <c r="GU129" s="290">
        <v>0</v>
      </c>
      <c r="GV129" s="290">
        <v>1</v>
      </c>
      <c r="GW129" s="290">
        <v>0</v>
      </c>
      <c r="GX129" s="290">
        <v>0</v>
      </c>
      <c r="GY129" s="290">
        <v>2</v>
      </c>
      <c r="GZ129" s="290">
        <v>1</v>
      </c>
      <c r="HA129" s="290">
        <v>1</v>
      </c>
      <c r="HB129" s="290">
        <v>0</v>
      </c>
      <c r="HC129" s="290">
        <v>0</v>
      </c>
      <c r="HD129" s="290">
        <v>0</v>
      </c>
      <c r="HE129" s="290">
        <v>1</v>
      </c>
      <c r="HF129" s="290">
        <v>0</v>
      </c>
      <c r="HG129" s="290">
        <v>0</v>
      </c>
      <c r="HH129" s="290">
        <v>0</v>
      </c>
      <c r="HI129" s="290">
        <v>0.4</v>
      </c>
      <c r="HJ129" s="134">
        <v>0.86416232425098727</v>
      </c>
      <c r="HK129" s="134">
        <v>12.674380755681147</v>
      </c>
      <c r="HL129" s="134">
        <v>40.027998859305725</v>
      </c>
      <c r="HM129" s="146">
        <v>93.954359066462402</v>
      </c>
      <c r="HN129" s="146">
        <v>94.656249809254803</v>
      </c>
      <c r="HO129" s="368">
        <v>4.6206450420478697E-2</v>
      </c>
      <c r="HP129" s="368">
        <v>4.89356496207487E-2</v>
      </c>
      <c r="HQ129" s="368">
        <v>1.0917030567685599</v>
      </c>
      <c r="HR129" s="368">
        <v>1.5037593984962401</v>
      </c>
      <c r="HS129" s="134">
        <v>82.969432314410497</v>
      </c>
      <c r="HT129" s="134">
        <v>83.646616541353396</v>
      </c>
      <c r="HU129" s="134">
        <v>4.23251085851585</v>
      </c>
      <c r="HV129" s="134">
        <v>3.2542206997797898</v>
      </c>
      <c r="HW129" s="134">
        <v>4.8322661850818101</v>
      </c>
      <c r="HX129" s="134">
        <v>8.6679663940979292</v>
      </c>
      <c r="HY129" s="146">
        <v>105.21318508455322</v>
      </c>
      <c r="HZ129" s="146">
        <v>104.326152481384</v>
      </c>
      <c r="IA129" s="386">
        <v>37</v>
      </c>
      <c r="IB129" s="386">
        <v>31</v>
      </c>
      <c r="IC129" s="369">
        <v>0.38792199622562384</v>
      </c>
      <c r="ID129" s="369">
        <v>0.21131561008861624</v>
      </c>
      <c r="IE129" s="369">
        <v>3.441860465116279</v>
      </c>
      <c r="IF129" s="369">
        <v>2.7531083481349912</v>
      </c>
      <c r="IG129" s="146">
        <v>60.465116279069761</v>
      </c>
      <c r="IH129" s="146">
        <v>64.120781527531079</v>
      </c>
      <c r="II129" s="146">
        <v>11.270706647095826</v>
      </c>
      <c r="IJ129" s="146">
        <v>7.6755282890252214</v>
      </c>
      <c r="IK129" s="146">
        <v>4.4872669705488981</v>
      </c>
      <c r="IL129" s="146">
        <v>8.3776315974024165</v>
      </c>
      <c r="IM129" s="148">
        <v>104.01976412442386</v>
      </c>
      <c r="IN129" s="137">
        <v>101.40355987328621</v>
      </c>
      <c r="IO129" s="369">
        <v>0.34615384615384598</v>
      </c>
      <c r="IP129" s="369">
        <v>0</v>
      </c>
      <c r="IQ129" s="369">
        <v>4.9180327868852496</v>
      </c>
      <c r="IR129" s="369">
        <v>0</v>
      </c>
      <c r="IS129" s="146">
        <v>80.327868852459005</v>
      </c>
      <c r="IT129" s="146">
        <v>79.310344827586206</v>
      </c>
      <c r="IU129" s="146">
        <v>7.0384615384615401</v>
      </c>
      <c r="IV129" s="146">
        <v>3.8965401410816298</v>
      </c>
      <c r="IW129" s="146">
        <v>4.28676858197153</v>
      </c>
      <c r="IX129" s="146">
        <v>4.8863805138868299</v>
      </c>
      <c r="IY129" s="341">
        <v>28</v>
      </c>
      <c r="IZ129" s="369">
        <v>0.40310970342643199</v>
      </c>
      <c r="JA129" s="369">
        <v>5.1376146788990802</v>
      </c>
      <c r="JB129" s="369">
        <v>91.743119266055004</v>
      </c>
      <c r="JC129" s="369">
        <v>7.8462424416930601</v>
      </c>
      <c r="JD129" s="146">
        <v>6.8656465208914801</v>
      </c>
    </row>
    <row r="130" spans="1:264" ht="18" customHeight="1">
      <c r="A130" s="280"/>
      <c r="B130" s="281" t="s">
        <v>87</v>
      </c>
      <c r="C130" s="281" t="s">
        <v>87</v>
      </c>
      <c r="D130" s="282" t="s">
        <v>1867</v>
      </c>
      <c r="E130" s="283" t="s">
        <v>1365</v>
      </c>
      <c r="F130" s="282" t="s">
        <v>101</v>
      </c>
      <c r="G130" s="283" t="s">
        <v>13</v>
      </c>
      <c r="H130" s="284" t="s">
        <v>87</v>
      </c>
      <c r="I130" s="284" t="s">
        <v>87</v>
      </c>
      <c r="J130" s="284" t="s">
        <v>87</v>
      </c>
      <c r="K130" s="284" t="s">
        <v>87</v>
      </c>
      <c r="L130" s="284" t="s">
        <v>87</v>
      </c>
      <c r="M130" s="285">
        <v>3724844</v>
      </c>
      <c r="N130" s="284" t="s">
        <v>87</v>
      </c>
      <c r="O130" s="284" t="s">
        <v>87</v>
      </c>
      <c r="P130" s="284" t="s">
        <v>87</v>
      </c>
      <c r="Q130" s="284" t="s">
        <v>87</v>
      </c>
      <c r="R130" s="286">
        <v>97.001238336323865</v>
      </c>
      <c r="S130" s="286">
        <v>101.00636685302102</v>
      </c>
      <c r="T130" s="298" t="s">
        <v>88</v>
      </c>
      <c r="U130" s="287">
        <v>187.31192326050223</v>
      </c>
      <c r="V130" s="286">
        <v>18.447595820913499</v>
      </c>
      <c r="W130" s="286">
        <v>10.083401077891187</v>
      </c>
      <c r="X130" s="286">
        <v>28.530996898804684</v>
      </c>
      <c r="Y130" s="284" t="s">
        <v>87</v>
      </c>
      <c r="Z130" s="284" t="s">
        <v>87</v>
      </c>
      <c r="AA130" s="284" t="s">
        <v>87</v>
      </c>
      <c r="AB130" s="284" t="s">
        <v>87</v>
      </c>
      <c r="AC130" s="284" t="s">
        <v>87</v>
      </c>
      <c r="AD130" s="284" t="s">
        <v>87</v>
      </c>
      <c r="AE130" s="284" t="s">
        <v>87</v>
      </c>
      <c r="AF130" s="284" t="s">
        <v>87</v>
      </c>
      <c r="AG130" s="284" t="s">
        <v>87</v>
      </c>
      <c r="AH130" s="284" t="s">
        <v>87</v>
      </c>
      <c r="AI130" s="284" t="s">
        <v>87</v>
      </c>
      <c r="AJ130" s="284" t="s">
        <v>87</v>
      </c>
      <c r="AK130" s="284" t="s">
        <v>87</v>
      </c>
      <c r="AL130" s="284" t="s">
        <v>87</v>
      </c>
      <c r="AM130" s="284" t="s">
        <v>87</v>
      </c>
      <c r="AN130" s="284" t="s">
        <v>87</v>
      </c>
      <c r="AO130" s="284" t="s">
        <v>87</v>
      </c>
      <c r="AP130" s="284" t="s">
        <v>87</v>
      </c>
      <c r="AQ130" s="284" t="s">
        <v>87</v>
      </c>
      <c r="AR130" s="284" t="s">
        <v>87</v>
      </c>
      <c r="AS130" s="284" t="s">
        <v>87</v>
      </c>
      <c r="AT130" s="284" t="s">
        <v>87</v>
      </c>
      <c r="AU130" s="284" t="s">
        <v>87</v>
      </c>
      <c r="AV130" s="284" t="s">
        <v>87</v>
      </c>
      <c r="AW130" s="288" t="s">
        <v>87</v>
      </c>
      <c r="AX130" s="288" t="s">
        <v>87</v>
      </c>
      <c r="AY130" s="288" t="s">
        <v>87</v>
      </c>
      <c r="AZ130" s="288" t="s">
        <v>87</v>
      </c>
      <c r="BA130" s="288" t="s">
        <v>87</v>
      </c>
      <c r="BB130" s="287">
        <v>496</v>
      </c>
      <c r="BC130" s="287">
        <v>605</v>
      </c>
      <c r="BD130" s="289" t="s">
        <v>88</v>
      </c>
      <c r="BE130" s="289" t="s">
        <v>88</v>
      </c>
      <c r="BF130" s="289" t="s">
        <v>88</v>
      </c>
      <c r="BG130" s="287">
        <v>981</v>
      </c>
      <c r="BH130" s="286">
        <v>26.336673428471101</v>
      </c>
      <c r="BI130" s="287">
        <v>4702</v>
      </c>
      <c r="BJ130" s="286">
        <v>126.23347447570957</v>
      </c>
      <c r="BK130" s="287">
        <v>241</v>
      </c>
      <c r="BL130" s="286">
        <v>6.4700696190229703</v>
      </c>
      <c r="BM130" s="287">
        <v>156</v>
      </c>
      <c r="BN130" s="290">
        <v>4.1880948571269023</v>
      </c>
      <c r="BO130" s="291">
        <v>1465</v>
      </c>
      <c r="BP130" s="290">
        <v>39.330506190326361</v>
      </c>
      <c r="BQ130" s="287">
        <v>62</v>
      </c>
      <c r="BR130" s="290">
        <v>1.664499238088897</v>
      </c>
      <c r="BS130" s="287">
        <v>59</v>
      </c>
      <c r="BT130" s="290">
        <v>1.5839589523749182</v>
      </c>
      <c r="BU130" s="287">
        <v>0</v>
      </c>
      <c r="BV130" s="290">
        <v>0</v>
      </c>
      <c r="BW130" s="287">
        <v>473</v>
      </c>
      <c r="BX130" s="290">
        <v>12.698518380904007</v>
      </c>
      <c r="BY130" s="292">
        <v>0</v>
      </c>
      <c r="BZ130" s="293">
        <v>0</v>
      </c>
      <c r="CA130" s="287">
        <v>5678</v>
      </c>
      <c r="CB130" s="290">
        <v>152.43591409465739</v>
      </c>
      <c r="CC130" s="287">
        <v>1459</v>
      </c>
      <c r="CD130" s="290">
        <v>39.169425618898401</v>
      </c>
      <c r="CE130" s="287">
        <v>743</v>
      </c>
      <c r="CF130" s="290">
        <v>19.947144095162106</v>
      </c>
      <c r="CG130" s="287">
        <v>6040</v>
      </c>
      <c r="CH130" s="290">
        <v>162.15444190414416</v>
      </c>
      <c r="CI130" s="287">
        <v>15410</v>
      </c>
      <c r="CJ130" s="290">
        <v>413.70860095080496</v>
      </c>
      <c r="CK130" s="287">
        <v>7101</v>
      </c>
      <c r="CL130" s="290">
        <v>190.63885628498804</v>
      </c>
      <c r="CM130" s="287">
        <v>11271</v>
      </c>
      <c r="CN130" s="294">
        <v>302.58985342741869</v>
      </c>
      <c r="CO130" s="287">
        <v>1808</v>
      </c>
      <c r="CP130" s="290">
        <v>48.538945523624612</v>
      </c>
      <c r="CQ130" s="287">
        <v>14</v>
      </c>
      <c r="CR130" s="290">
        <v>0.37585466666523487</v>
      </c>
      <c r="CS130" s="287">
        <v>92</v>
      </c>
      <c r="CT130" s="290">
        <v>2.4699020952286861</v>
      </c>
      <c r="CU130" s="287">
        <v>564</v>
      </c>
      <c r="CV130" s="290">
        <v>15.141573714228034</v>
      </c>
      <c r="CW130" s="287">
        <v>9062</v>
      </c>
      <c r="CX130" s="290">
        <v>243.28535638002558</v>
      </c>
      <c r="CY130" s="287">
        <v>8947</v>
      </c>
      <c r="CZ130" s="290">
        <v>240.19797876098974</v>
      </c>
      <c r="DA130" s="292">
        <v>115</v>
      </c>
      <c r="DB130" s="293">
        <v>3.0873776190358577</v>
      </c>
      <c r="DC130" s="287">
        <v>90</v>
      </c>
      <c r="DD130" s="287">
        <v>11095</v>
      </c>
      <c r="DE130" s="287">
        <v>6910</v>
      </c>
      <c r="DF130" s="287">
        <v>105908</v>
      </c>
      <c r="DG130" s="287">
        <v>26760</v>
      </c>
      <c r="DH130" s="287">
        <v>3276</v>
      </c>
      <c r="DI130" s="287">
        <v>556</v>
      </c>
      <c r="DJ130" s="287">
        <v>1761</v>
      </c>
      <c r="DK130" s="287">
        <v>4222</v>
      </c>
      <c r="DL130" s="287">
        <v>6811</v>
      </c>
      <c r="DM130" s="287">
        <v>287</v>
      </c>
      <c r="DN130" s="287">
        <v>12148</v>
      </c>
      <c r="DO130" s="287">
        <v>636</v>
      </c>
      <c r="DP130" s="287">
        <v>949</v>
      </c>
      <c r="DQ130" s="287">
        <v>294</v>
      </c>
      <c r="DR130" s="287">
        <v>2</v>
      </c>
      <c r="DS130" s="287">
        <v>555</v>
      </c>
      <c r="DT130" s="287">
        <v>141483</v>
      </c>
      <c r="DU130" s="287">
        <v>167130</v>
      </c>
      <c r="DV130" s="287">
        <v>53841</v>
      </c>
      <c r="DW130" s="287">
        <v>20847</v>
      </c>
      <c r="DX130" s="287">
        <v>5527</v>
      </c>
      <c r="DY130" s="287">
        <v>5124</v>
      </c>
      <c r="DZ130" s="287">
        <v>68888</v>
      </c>
      <c r="EA130" s="287">
        <v>0</v>
      </c>
      <c r="EB130" s="290">
        <v>0</v>
      </c>
      <c r="EC130" s="287">
        <v>2184</v>
      </c>
      <c r="ED130" s="287">
        <v>44879</v>
      </c>
      <c r="EE130" s="287">
        <v>12170</v>
      </c>
      <c r="EF130" s="290">
        <v>95.775292010110121</v>
      </c>
      <c r="EG130" s="287">
        <v>1732</v>
      </c>
      <c r="EH130" s="287">
        <v>1927</v>
      </c>
      <c r="EI130" s="287">
        <v>763</v>
      </c>
      <c r="EJ130" s="287">
        <v>1234</v>
      </c>
      <c r="EK130" s="287">
        <v>4493</v>
      </c>
      <c r="EL130" s="287">
        <v>32</v>
      </c>
      <c r="EM130" s="287">
        <v>286</v>
      </c>
      <c r="EN130" s="287">
        <v>97</v>
      </c>
      <c r="EO130" s="287">
        <v>368</v>
      </c>
      <c r="EP130" s="287">
        <v>506</v>
      </c>
      <c r="EQ130" s="287">
        <v>501</v>
      </c>
      <c r="ER130" s="287">
        <v>142</v>
      </c>
      <c r="ES130" s="287">
        <v>9</v>
      </c>
      <c r="ET130" s="287">
        <v>136</v>
      </c>
      <c r="EU130" s="287">
        <v>22</v>
      </c>
      <c r="EV130" s="287">
        <v>36868</v>
      </c>
      <c r="EW130" s="287">
        <v>1790</v>
      </c>
      <c r="EX130" s="287">
        <v>353</v>
      </c>
      <c r="EY130" s="287">
        <v>5444</v>
      </c>
      <c r="EZ130" s="287">
        <v>184</v>
      </c>
      <c r="FA130" s="287">
        <v>163</v>
      </c>
      <c r="FB130" s="287">
        <v>20</v>
      </c>
      <c r="FC130" s="287">
        <v>33</v>
      </c>
      <c r="FD130" s="287">
        <v>111</v>
      </c>
      <c r="FE130" s="287">
        <v>18</v>
      </c>
      <c r="FF130" s="287">
        <v>353</v>
      </c>
      <c r="FG130" s="287">
        <v>2753</v>
      </c>
      <c r="FH130" s="287">
        <v>4731</v>
      </c>
      <c r="FI130" s="287">
        <v>2462</v>
      </c>
      <c r="FJ130" s="287">
        <v>27402</v>
      </c>
      <c r="FK130" s="291">
        <v>147</v>
      </c>
      <c r="FL130" s="290">
        <v>3.9464739999849661</v>
      </c>
      <c r="FM130" s="291">
        <v>43</v>
      </c>
      <c r="FN130" s="290">
        <v>1.1544107619003643</v>
      </c>
      <c r="FO130" s="291">
        <v>29</v>
      </c>
      <c r="FP130" s="290">
        <v>0.77855609523512936</v>
      </c>
      <c r="FQ130" s="283">
        <v>14</v>
      </c>
      <c r="FR130" s="294">
        <v>0.37585466666523487</v>
      </c>
      <c r="FS130" s="283">
        <v>4</v>
      </c>
      <c r="FT130" s="294">
        <v>0.10738704761863851</v>
      </c>
      <c r="FU130" s="291">
        <v>175</v>
      </c>
      <c r="FV130" s="290">
        <v>4.6981833333154359</v>
      </c>
      <c r="FW130" s="295">
        <v>4</v>
      </c>
      <c r="FX130" s="295">
        <v>0</v>
      </c>
      <c r="FY130" s="295">
        <v>4</v>
      </c>
      <c r="FZ130" s="295">
        <v>0</v>
      </c>
      <c r="GA130" s="295">
        <v>0</v>
      </c>
      <c r="GB130" s="287">
        <v>83536</v>
      </c>
      <c r="GC130" s="287">
        <v>15975</v>
      </c>
      <c r="GD130" s="287">
        <v>23131</v>
      </c>
      <c r="GE130" s="287">
        <v>6</v>
      </c>
      <c r="GF130" s="287">
        <v>412</v>
      </c>
      <c r="GG130" s="290">
        <v>2281.33</v>
      </c>
      <c r="GH130" s="290">
        <v>5431.51</v>
      </c>
      <c r="GI130" s="290">
        <v>338.82</v>
      </c>
      <c r="GJ130" s="290">
        <v>95.009999999999991</v>
      </c>
      <c r="GK130" s="290">
        <v>19.524999999999999</v>
      </c>
      <c r="GL130" s="290">
        <v>28.66</v>
      </c>
      <c r="GM130" s="290">
        <v>67.23</v>
      </c>
      <c r="GN130" s="290">
        <v>42</v>
      </c>
      <c r="GO130" s="290">
        <v>19</v>
      </c>
      <c r="GP130" s="290">
        <v>109.39</v>
      </c>
      <c r="GQ130" s="290">
        <v>10.52</v>
      </c>
      <c r="GR130" s="290">
        <v>19.41</v>
      </c>
      <c r="GS130" s="290">
        <v>5</v>
      </c>
      <c r="GT130" s="290">
        <v>152.19</v>
      </c>
      <c r="GU130" s="290">
        <v>16.2</v>
      </c>
      <c r="GV130" s="290">
        <v>13</v>
      </c>
      <c r="GW130" s="290">
        <v>21</v>
      </c>
      <c r="GX130" s="290">
        <v>6</v>
      </c>
      <c r="GY130" s="290">
        <v>18</v>
      </c>
      <c r="GZ130" s="290">
        <v>20</v>
      </c>
      <c r="HA130" s="290">
        <v>6</v>
      </c>
      <c r="HB130" s="290">
        <v>3</v>
      </c>
      <c r="HC130" s="290">
        <v>4</v>
      </c>
      <c r="HD130" s="290">
        <v>6</v>
      </c>
      <c r="HE130" s="290">
        <v>19</v>
      </c>
      <c r="HF130" s="290">
        <v>18.18</v>
      </c>
      <c r="HG130" s="290">
        <v>15</v>
      </c>
      <c r="HH130" s="290">
        <v>80.25</v>
      </c>
      <c r="HI130" s="290">
        <v>19.68</v>
      </c>
      <c r="HJ130" s="134">
        <v>0.93963666666308709</v>
      </c>
      <c r="HK130" s="134">
        <v>9.4769069523448497</v>
      </c>
      <c r="HL130" s="134">
        <v>43.3102701750731</v>
      </c>
      <c r="HM130" s="146">
        <v>92.6043472868962</v>
      </c>
      <c r="HN130" s="146">
        <v>100.67187833860299</v>
      </c>
      <c r="HO130" s="368">
        <v>0.216129865858529</v>
      </c>
      <c r="HP130" s="369">
        <v>8.1914990443251096E-2</v>
      </c>
      <c r="HQ130" s="368">
        <v>3.5208572522005399</v>
      </c>
      <c r="HR130" s="369">
        <v>1.7751479289940799</v>
      </c>
      <c r="HS130" s="134">
        <v>83.620359739762705</v>
      </c>
      <c r="HT130" s="134">
        <v>83.4714003944773</v>
      </c>
      <c r="HU130" s="134">
        <v>6.1385580379166997</v>
      </c>
      <c r="HV130" s="134">
        <v>4.6145444616364797</v>
      </c>
      <c r="HW130" s="134">
        <v>2.69813102800377</v>
      </c>
      <c r="HX130" s="134">
        <v>3.8152793081224901</v>
      </c>
      <c r="HY130" s="146">
        <v>103.32632993462127</v>
      </c>
      <c r="HZ130" s="146">
        <v>104.34397433498501</v>
      </c>
      <c r="IA130" s="386">
        <v>330</v>
      </c>
      <c r="IB130" s="386">
        <v>255</v>
      </c>
      <c r="IC130" s="369">
        <v>0.58655196317164648</v>
      </c>
      <c r="ID130" s="369">
        <v>0.31632615086896654</v>
      </c>
      <c r="IE130" s="369">
        <v>6.270188105643169</v>
      </c>
      <c r="IF130" s="369">
        <v>4.8295454545454541</v>
      </c>
      <c r="IG130" s="146">
        <v>67.471024130723919</v>
      </c>
      <c r="IH130" s="146">
        <v>70.890151515151516</v>
      </c>
      <c r="II130" s="146">
        <v>9.3546150974920455</v>
      </c>
      <c r="IJ130" s="146">
        <v>6.549812065051543</v>
      </c>
      <c r="IK130" s="146">
        <v>3.3200317427179762</v>
      </c>
      <c r="IL130" s="146">
        <v>5.5752479158437449</v>
      </c>
      <c r="IM130" s="148">
        <v>97.565641152203781</v>
      </c>
      <c r="IN130" s="137">
        <v>94.531296128165224</v>
      </c>
      <c r="IO130" s="369">
        <v>0.27005328078242502</v>
      </c>
      <c r="IP130" s="369">
        <v>0.12236748889031999</v>
      </c>
      <c r="IQ130" s="369">
        <v>3.0303030303030298</v>
      </c>
      <c r="IR130" s="369">
        <v>1.86548846342661</v>
      </c>
      <c r="IS130" s="146">
        <v>72.031122031121996</v>
      </c>
      <c r="IT130" s="146">
        <v>81.688757977417794</v>
      </c>
      <c r="IU130" s="146">
        <v>8.9117582658200103</v>
      </c>
      <c r="IV130" s="146">
        <v>6.5595414439363697</v>
      </c>
      <c r="IW130" s="146">
        <v>4.8830453230633299</v>
      </c>
      <c r="IX130" s="146">
        <v>5.7542641288886403</v>
      </c>
      <c r="IY130" s="341">
        <v>210</v>
      </c>
      <c r="IZ130" s="369">
        <v>0.336236710644294</v>
      </c>
      <c r="JA130" s="369">
        <v>7.0659488559892303</v>
      </c>
      <c r="JB130" s="369">
        <v>84.993270524899103</v>
      </c>
      <c r="JC130" s="369">
        <v>4.7585500192135299</v>
      </c>
      <c r="JD130" s="146">
        <v>6.5005145423172097</v>
      </c>
    </row>
    <row r="131" spans="1:264" ht="18" customHeight="1">
      <c r="A131" s="280"/>
      <c r="B131" s="281" t="s">
        <v>87</v>
      </c>
      <c r="C131" s="281" t="s">
        <v>87</v>
      </c>
      <c r="D131" s="282" t="s">
        <v>1868</v>
      </c>
      <c r="E131" s="283" t="s">
        <v>1366</v>
      </c>
      <c r="F131" s="282" t="s">
        <v>128</v>
      </c>
      <c r="G131" s="283" t="s">
        <v>14</v>
      </c>
      <c r="H131" s="284" t="s">
        <v>87</v>
      </c>
      <c r="I131" s="284" t="s">
        <v>87</v>
      </c>
      <c r="J131" s="284" t="s">
        <v>87</v>
      </c>
      <c r="K131" s="284" t="s">
        <v>87</v>
      </c>
      <c r="L131" s="284" t="s">
        <v>87</v>
      </c>
      <c r="M131" s="285">
        <v>211493</v>
      </c>
      <c r="N131" s="284" t="s">
        <v>87</v>
      </c>
      <c r="O131" s="284" t="s">
        <v>87</v>
      </c>
      <c r="P131" s="284" t="s">
        <v>87</v>
      </c>
      <c r="Q131" s="284" t="s">
        <v>87</v>
      </c>
      <c r="R131" s="286">
        <v>107.1853103722722</v>
      </c>
      <c r="S131" s="286">
        <v>96.278228187782133</v>
      </c>
      <c r="T131" s="292">
        <v>157.06613288483641</v>
      </c>
      <c r="U131" s="298" t="s">
        <v>88</v>
      </c>
      <c r="V131" s="286">
        <v>12.027833001988071</v>
      </c>
      <c r="W131" s="286">
        <v>8.316766070245194</v>
      </c>
      <c r="X131" s="286">
        <v>20.344599072233265</v>
      </c>
      <c r="Y131" s="284" t="s">
        <v>87</v>
      </c>
      <c r="Z131" s="284" t="s">
        <v>87</v>
      </c>
      <c r="AA131" s="284" t="s">
        <v>87</v>
      </c>
      <c r="AB131" s="284" t="s">
        <v>87</v>
      </c>
      <c r="AC131" s="284" t="s">
        <v>87</v>
      </c>
      <c r="AD131" s="284" t="s">
        <v>87</v>
      </c>
      <c r="AE131" s="284" t="s">
        <v>87</v>
      </c>
      <c r="AF131" s="284" t="s">
        <v>87</v>
      </c>
      <c r="AG131" s="284" t="s">
        <v>87</v>
      </c>
      <c r="AH131" s="284" t="s">
        <v>87</v>
      </c>
      <c r="AI131" s="284" t="s">
        <v>87</v>
      </c>
      <c r="AJ131" s="284" t="s">
        <v>87</v>
      </c>
      <c r="AK131" s="284" t="s">
        <v>87</v>
      </c>
      <c r="AL131" s="284" t="s">
        <v>87</v>
      </c>
      <c r="AM131" s="284" t="s">
        <v>87</v>
      </c>
      <c r="AN131" s="284" t="s">
        <v>87</v>
      </c>
      <c r="AO131" s="284" t="s">
        <v>87</v>
      </c>
      <c r="AP131" s="284" t="s">
        <v>87</v>
      </c>
      <c r="AQ131" s="284" t="s">
        <v>87</v>
      </c>
      <c r="AR131" s="284" t="s">
        <v>87</v>
      </c>
      <c r="AS131" s="284" t="s">
        <v>87</v>
      </c>
      <c r="AT131" s="284" t="s">
        <v>87</v>
      </c>
      <c r="AU131" s="284" t="s">
        <v>87</v>
      </c>
      <c r="AV131" s="284" t="s">
        <v>87</v>
      </c>
      <c r="AW131" s="288" t="s">
        <v>87</v>
      </c>
      <c r="AX131" s="288" t="s">
        <v>87</v>
      </c>
      <c r="AY131" s="288" t="s">
        <v>87</v>
      </c>
      <c r="AZ131" s="288" t="s">
        <v>87</v>
      </c>
      <c r="BA131" s="288" t="s">
        <v>87</v>
      </c>
      <c r="BB131" s="287">
        <v>54</v>
      </c>
      <c r="BC131" s="287">
        <v>47</v>
      </c>
      <c r="BD131" s="289" t="s">
        <v>88</v>
      </c>
      <c r="BE131" s="289" t="s">
        <v>88</v>
      </c>
      <c r="BF131" s="289" t="s">
        <v>88</v>
      </c>
      <c r="BG131" s="287">
        <v>36</v>
      </c>
      <c r="BH131" s="286">
        <v>17.021839966334582</v>
      </c>
      <c r="BI131" s="287">
        <v>175</v>
      </c>
      <c r="BJ131" s="286">
        <v>82.745055391904216</v>
      </c>
      <c r="BK131" s="287">
        <v>0</v>
      </c>
      <c r="BL131" s="286">
        <v>0</v>
      </c>
      <c r="BM131" s="287">
        <v>10</v>
      </c>
      <c r="BN131" s="290">
        <v>4.7282888795373843</v>
      </c>
      <c r="BO131" s="291">
        <v>80</v>
      </c>
      <c r="BP131" s="290">
        <v>37.826311036299074</v>
      </c>
      <c r="BQ131" s="287">
        <v>0</v>
      </c>
      <c r="BR131" s="290">
        <v>0</v>
      </c>
      <c r="BS131" s="287">
        <v>0</v>
      </c>
      <c r="BT131" s="290">
        <v>0</v>
      </c>
      <c r="BU131" s="287">
        <v>0</v>
      </c>
      <c r="BV131" s="290">
        <v>0</v>
      </c>
      <c r="BW131" s="287">
        <v>12</v>
      </c>
      <c r="BX131" s="290">
        <v>5.673946655444861</v>
      </c>
      <c r="BY131" s="292">
        <v>0</v>
      </c>
      <c r="BZ131" s="293">
        <v>0</v>
      </c>
      <c r="CA131" s="287">
        <v>280</v>
      </c>
      <c r="CB131" s="290">
        <v>132.39208862704675</v>
      </c>
      <c r="CC131" s="292">
        <v>0</v>
      </c>
      <c r="CD131" s="293">
        <v>0</v>
      </c>
      <c r="CE131" s="287">
        <v>17</v>
      </c>
      <c r="CF131" s="290">
        <v>8.0380910952135523</v>
      </c>
      <c r="CG131" s="287">
        <v>447</v>
      </c>
      <c r="CH131" s="290">
        <v>211.35451291532107</v>
      </c>
      <c r="CI131" s="287">
        <v>1263</v>
      </c>
      <c r="CJ131" s="290">
        <v>597.18288548557155</v>
      </c>
      <c r="CK131" s="287">
        <v>211</v>
      </c>
      <c r="CL131" s="290">
        <v>99.766895358238813</v>
      </c>
      <c r="CM131" s="287">
        <v>1105</v>
      </c>
      <c r="CN131" s="294">
        <v>522.47592118888087</v>
      </c>
      <c r="CO131" s="287">
        <v>74</v>
      </c>
      <c r="CP131" s="290">
        <v>34.989337708576642</v>
      </c>
      <c r="CQ131" s="287">
        <v>5</v>
      </c>
      <c r="CR131" s="290">
        <v>2.3641444397686922</v>
      </c>
      <c r="CS131" s="287">
        <v>0</v>
      </c>
      <c r="CT131" s="290">
        <v>0</v>
      </c>
      <c r="CU131" s="287">
        <v>27</v>
      </c>
      <c r="CV131" s="290">
        <v>12.766379974750937</v>
      </c>
      <c r="CW131" s="287">
        <v>463</v>
      </c>
      <c r="CX131" s="290">
        <v>218.91977512258089</v>
      </c>
      <c r="CY131" s="287">
        <v>0</v>
      </c>
      <c r="CZ131" s="290">
        <v>0</v>
      </c>
      <c r="DA131" s="292">
        <v>0</v>
      </c>
      <c r="DB131" s="293">
        <v>0</v>
      </c>
      <c r="DC131" s="287">
        <v>0</v>
      </c>
      <c r="DD131" s="287">
        <v>0</v>
      </c>
      <c r="DE131" s="287">
        <v>462</v>
      </c>
      <c r="DF131" s="287">
        <v>8497</v>
      </c>
      <c r="DG131" s="287">
        <v>0</v>
      </c>
      <c r="DH131" s="287">
        <v>441</v>
      </c>
      <c r="DI131" s="287">
        <v>74</v>
      </c>
      <c r="DJ131" s="287">
        <v>0</v>
      </c>
      <c r="DK131" s="287">
        <v>147</v>
      </c>
      <c r="DL131" s="287">
        <v>0</v>
      </c>
      <c r="DM131" s="287">
        <v>0</v>
      </c>
      <c r="DN131" s="287">
        <v>0</v>
      </c>
      <c r="DO131" s="287">
        <v>0</v>
      </c>
      <c r="DP131" s="287">
        <v>31</v>
      </c>
      <c r="DQ131" s="287">
        <v>99</v>
      </c>
      <c r="DR131" s="287">
        <v>0</v>
      </c>
      <c r="DS131" s="287">
        <v>33</v>
      </c>
      <c r="DT131" s="287">
        <v>32078</v>
      </c>
      <c r="DU131" s="287">
        <v>0</v>
      </c>
      <c r="DV131" s="287">
        <v>2680</v>
      </c>
      <c r="DW131" s="287">
        <v>1307</v>
      </c>
      <c r="DX131" s="287">
        <v>332</v>
      </c>
      <c r="DY131" s="287">
        <v>0</v>
      </c>
      <c r="DZ131" s="287">
        <v>0</v>
      </c>
      <c r="EA131" s="287">
        <v>10609</v>
      </c>
      <c r="EB131" s="290">
        <v>23.1595814874163</v>
      </c>
      <c r="EC131" s="287">
        <v>281</v>
      </c>
      <c r="ED131" s="287">
        <v>3753</v>
      </c>
      <c r="EE131" s="287">
        <v>817</v>
      </c>
      <c r="EF131" s="290">
        <v>21.769251265654145</v>
      </c>
      <c r="EG131" s="287">
        <v>138</v>
      </c>
      <c r="EH131" s="287">
        <v>92</v>
      </c>
      <c r="EI131" s="287">
        <v>33</v>
      </c>
      <c r="EJ131" s="287">
        <v>1</v>
      </c>
      <c r="EK131" s="287">
        <v>219</v>
      </c>
      <c r="EL131" s="287">
        <v>6</v>
      </c>
      <c r="EM131" s="287">
        <v>22</v>
      </c>
      <c r="EN131" s="287">
        <v>10</v>
      </c>
      <c r="EO131" s="287">
        <v>32</v>
      </c>
      <c r="EP131" s="287">
        <v>35</v>
      </c>
      <c r="EQ131" s="287">
        <v>25</v>
      </c>
      <c r="ER131" s="287">
        <v>0</v>
      </c>
      <c r="ES131" s="287">
        <v>0</v>
      </c>
      <c r="ET131" s="287">
        <v>0</v>
      </c>
      <c r="EU131" s="287">
        <v>0</v>
      </c>
      <c r="EV131" s="287">
        <v>1765</v>
      </c>
      <c r="EW131" s="287">
        <v>0</v>
      </c>
      <c r="EX131" s="287">
        <v>0</v>
      </c>
      <c r="EY131" s="287">
        <v>0</v>
      </c>
      <c r="EZ131" s="287">
        <v>0</v>
      </c>
      <c r="FA131" s="287">
        <v>10</v>
      </c>
      <c r="FB131" s="287">
        <v>1</v>
      </c>
      <c r="FC131" s="287">
        <v>0</v>
      </c>
      <c r="FD131" s="287">
        <v>4</v>
      </c>
      <c r="FE131" s="287">
        <v>0</v>
      </c>
      <c r="FF131" s="287">
        <v>22</v>
      </c>
      <c r="FG131" s="287">
        <v>509</v>
      </c>
      <c r="FH131" s="287">
        <v>1038</v>
      </c>
      <c r="FI131" s="287">
        <v>214</v>
      </c>
      <c r="FJ131" s="287">
        <v>1256</v>
      </c>
      <c r="FK131" s="291">
        <v>5</v>
      </c>
      <c r="FL131" s="290">
        <v>2.3641444397686922</v>
      </c>
      <c r="FM131" s="291">
        <v>2</v>
      </c>
      <c r="FN131" s="290">
        <v>0.94565777590747679</v>
      </c>
      <c r="FO131" s="291">
        <v>1</v>
      </c>
      <c r="FP131" s="290">
        <v>0.4728288879537384</v>
      </c>
      <c r="FQ131" s="283">
        <v>0</v>
      </c>
      <c r="FR131" s="294">
        <v>0</v>
      </c>
      <c r="FS131" s="283">
        <v>0</v>
      </c>
      <c r="FT131" s="294">
        <v>0</v>
      </c>
      <c r="FU131" s="297">
        <v>48</v>
      </c>
      <c r="FV131" s="293">
        <v>22.695786621779444</v>
      </c>
      <c r="FW131" s="295">
        <v>2</v>
      </c>
      <c r="FX131" s="295">
        <v>0</v>
      </c>
      <c r="FY131" s="295">
        <v>2</v>
      </c>
      <c r="FZ131" s="295">
        <v>0</v>
      </c>
      <c r="GA131" s="295">
        <v>0</v>
      </c>
      <c r="GB131" s="287">
        <v>5736</v>
      </c>
      <c r="GC131" s="287">
        <v>0</v>
      </c>
      <c r="GD131" s="287">
        <v>0</v>
      </c>
      <c r="GE131" s="287">
        <v>0</v>
      </c>
      <c r="GF131" s="287">
        <v>0</v>
      </c>
      <c r="GG131" s="290">
        <v>103.4</v>
      </c>
      <c r="GH131" s="290">
        <v>421.2</v>
      </c>
      <c r="GI131" s="290">
        <v>27.7</v>
      </c>
      <c r="GJ131" s="290">
        <v>6</v>
      </c>
      <c r="GK131" s="290">
        <v>0.6</v>
      </c>
      <c r="GL131" s="290">
        <v>1</v>
      </c>
      <c r="GM131" s="290">
        <v>6</v>
      </c>
      <c r="GN131" s="290">
        <v>5</v>
      </c>
      <c r="GO131" s="290">
        <v>1</v>
      </c>
      <c r="GP131" s="290">
        <v>6</v>
      </c>
      <c r="GQ131" s="290">
        <v>1</v>
      </c>
      <c r="GR131" s="290">
        <v>0</v>
      </c>
      <c r="GS131" s="290">
        <v>0</v>
      </c>
      <c r="GT131" s="290">
        <v>4</v>
      </c>
      <c r="GU131" s="290">
        <v>0</v>
      </c>
      <c r="GV131" s="290">
        <v>0</v>
      </c>
      <c r="GW131" s="290">
        <v>0</v>
      </c>
      <c r="GX131" s="290">
        <v>0</v>
      </c>
      <c r="GY131" s="290">
        <v>2</v>
      </c>
      <c r="GZ131" s="290">
        <v>2</v>
      </c>
      <c r="HA131" s="290">
        <v>0</v>
      </c>
      <c r="HB131" s="290">
        <v>1</v>
      </c>
      <c r="HC131" s="290">
        <v>0</v>
      </c>
      <c r="HD131" s="290">
        <v>1</v>
      </c>
      <c r="HE131" s="290">
        <v>2</v>
      </c>
      <c r="HF131" s="290">
        <v>0</v>
      </c>
      <c r="HG131" s="290">
        <v>0</v>
      </c>
      <c r="HH131" s="290">
        <v>1.7</v>
      </c>
      <c r="HI131" s="290">
        <v>0</v>
      </c>
      <c r="HJ131" s="134">
        <v>0.94565777590747679</v>
      </c>
      <c r="HK131" s="134">
        <v>2.3641444397686922</v>
      </c>
      <c r="HL131" s="134">
        <v>13.541819350995068</v>
      </c>
      <c r="HM131" s="146">
        <v>104.411439478361</v>
      </c>
      <c r="HN131" s="146">
        <v>82.143339822334298</v>
      </c>
      <c r="HO131" s="368">
        <v>4.1128567903265599E-2</v>
      </c>
      <c r="HP131" s="368">
        <v>2.06868018204386E-2</v>
      </c>
      <c r="HQ131" s="368">
        <v>2.7624309392265198</v>
      </c>
      <c r="HR131" s="368">
        <v>1.6460905349794199</v>
      </c>
      <c r="HS131" s="134">
        <v>91.712707182320401</v>
      </c>
      <c r="HT131" s="134">
        <v>91.769547325102906</v>
      </c>
      <c r="HU131" s="134">
        <v>1.48885415809821</v>
      </c>
      <c r="HV131" s="134">
        <v>1.2567232105916399</v>
      </c>
      <c r="HW131" s="134">
        <v>9.4885170061604605</v>
      </c>
      <c r="HX131" s="134">
        <v>19.523337603635401</v>
      </c>
      <c r="HY131" s="146">
        <v>103.81521735044308</v>
      </c>
      <c r="HZ131" s="146">
        <v>99.538610949422505</v>
      </c>
      <c r="IA131" s="386">
        <v>25</v>
      </c>
      <c r="IB131" s="386">
        <v>18</v>
      </c>
      <c r="IC131" s="369">
        <v>0.34838350055741363</v>
      </c>
      <c r="ID131" s="369">
        <v>0.15600624024960999</v>
      </c>
      <c r="IE131" s="369">
        <v>3.6818851251840945</v>
      </c>
      <c r="IF131" s="369">
        <v>2.8753993610223643</v>
      </c>
      <c r="IG131" s="146">
        <v>79.381443298969074</v>
      </c>
      <c r="IH131" s="146">
        <v>84.025559105431313</v>
      </c>
      <c r="II131" s="146">
        <v>9.4620958751393545</v>
      </c>
      <c r="IJ131" s="146">
        <v>5.4255503553475473</v>
      </c>
      <c r="IK131" s="146">
        <v>6.8142658200958284</v>
      </c>
      <c r="IL131" s="146">
        <v>15.12895506514225</v>
      </c>
      <c r="IM131" s="148">
        <v>134.39326992018471</v>
      </c>
      <c r="IN131" s="137">
        <v>126.60098761601336</v>
      </c>
      <c r="IO131" s="369">
        <v>0.48231511254019299</v>
      </c>
      <c r="IP131" s="369">
        <v>0.13548095739876601</v>
      </c>
      <c r="IQ131" s="369">
        <v>3.7383177570093502</v>
      </c>
      <c r="IR131" s="369">
        <v>1.47783251231527</v>
      </c>
      <c r="IS131" s="146">
        <v>93.146417445482896</v>
      </c>
      <c r="IT131" s="146">
        <v>95.894909688013101</v>
      </c>
      <c r="IU131" s="146">
        <v>12.901929260450199</v>
      </c>
      <c r="IV131" s="146">
        <v>9.1675447839831392</v>
      </c>
      <c r="IW131" s="146">
        <v>14.3421233347068</v>
      </c>
      <c r="IX131" s="146">
        <v>16.318569406566098</v>
      </c>
      <c r="IY131" s="341">
        <v>16</v>
      </c>
      <c r="IZ131" s="369">
        <v>0.20281404487260701</v>
      </c>
      <c r="JA131" s="369">
        <v>4.3243243243243201</v>
      </c>
      <c r="JB131" s="369">
        <v>98.648648648648603</v>
      </c>
      <c r="JC131" s="369">
        <v>4.6900747876790501</v>
      </c>
      <c r="JD131" s="146">
        <v>13.9928935727925</v>
      </c>
    </row>
    <row r="132" spans="1:264" ht="18" customHeight="1">
      <c r="A132" s="280"/>
      <c r="B132" s="281" t="s">
        <v>87</v>
      </c>
      <c r="C132" s="281" t="s">
        <v>87</v>
      </c>
      <c r="D132" s="282" t="s">
        <v>1869</v>
      </c>
      <c r="E132" s="283" t="s">
        <v>1367</v>
      </c>
      <c r="F132" s="282" t="s">
        <v>128</v>
      </c>
      <c r="G132" s="283" t="s">
        <v>14</v>
      </c>
      <c r="H132" s="284" t="s">
        <v>87</v>
      </c>
      <c r="I132" s="284" t="s">
        <v>87</v>
      </c>
      <c r="J132" s="284" t="s">
        <v>87</v>
      </c>
      <c r="K132" s="284" t="s">
        <v>87</v>
      </c>
      <c r="L132" s="284" t="s">
        <v>87</v>
      </c>
      <c r="M132" s="285">
        <v>916656</v>
      </c>
      <c r="N132" s="284" t="s">
        <v>87</v>
      </c>
      <c r="O132" s="284" t="s">
        <v>87</v>
      </c>
      <c r="P132" s="284" t="s">
        <v>87</v>
      </c>
      <c r="Q132" s="284" t="s">
        <v>87</v>
      </c>
      <c r="R132" s="286">
        <v>104.91857559785156</v>
      </c>
      <c r="S132" s="286">
        <v>99.092729349472037</v>
      </c>
      <c r="T132" s="292">
        <v>406.63652258578804</v>
      </c>
      <c r="U132" s="298" t="s">
        <v>88</v>
      </c>
      <c r="V132" s="286">
        <v>9.1915527025769848</v>
      </c>
      <c r="W132" s="286">
        <v>8.968276118708717</v>
      </c>
      <c r="X132" s="286">
        <v>18.1598288212857</v>
      </c>
      <c r="Y132" s="284" t="s">
        <v>87</v>
      </c>
      <c r="Z132" s="284" t="s">
        <v>87</v>
      </c>
      <c r="AA132" s="284" t="s">
        <v>87</v>
      </c>
      <c r="AB132" s="284" t="s">
        <v>87</v>
      </c>
      <c r="AC132" s="284" t="s">
        <v>87</v>
      </c>
      <c r="AD132" s="284" t="s">
        <v>87</v>
      </c>
      <c r="AE132" s="284" t="s">
        <v>87</v>
      </c>
      <c r="AF132" s="284" t="s">
        <v>87</v>
      </c>
      <c r="AG132" s="284" t="s">
        <v>87</v>
      </c>
      <c r="AH132" s="284" t="s">
        <v>87</v>
      </c>
      <c r="AI132" s="284" t="s">
        <v>87</v>
      </c>
      <c r="AJ132" s="284" t="s">
        <v>87</v>
      </c>
      <c r="AK132" s="284" t="s">
        <v>87</v>
      </c>
      <c r="AL132" s="284" t="s">
        <v>87</v>
      </c>
      <c r="AM132" s="284" t="s">
        <v>87</v>
      </c>
      <c r="AN132" s="284" t="s">
        <v>87</v>
      </c>
      <c r="AO132" s="284" t="s">
        <v>87</v>
      </c>
      <c r="AP132" s="284" t="s">
        <v>87</v>
      </c>
      <c r="AQ132" s="284" t="s">
        <v>87</v>
      </c>
      <c r="AR132" s="284" t="s">
        <v>87</v>
      </c>
      <c r="AS132" s="284" t="s">
        <v>87</v>
      </c>
      <c r="AT132" s="284" t="s">
        <v>87</v>
      </c>
      <c r="AU132" s="284" t="s">
        <v>87</v>
      </c>
      <c r="AV132" s="284" t="s">
        <v>87</v>
      </c>
      <c r="AW132" s="288" t="s">
        <v>87</v>
      </c>
      <c r="AX132" s="288" t="s">
        <v>87</v>
      </c>
      <c r="AY132" s="288" t="s">
        <v>87</v>
      </c>
      <c r="AZ132" s="288" t="s">
        <v>87</v>
      </c>
      <c r="BA132" s="288" t="s">
        <v>87</v>
      </c>
      <c r="BB132" s="287">
        <v>457</v>
      </c>
      <c r="BC132" s="287">
        <v>400</v>
      </c>
      <c r="BD132" s="289" t="s">
        <v>88</v>
      </c>
      <c r="BE132" s="289" t="s">
        <v>88</v>
      </c>
      <c r="BF132" s="289" t="s">
        <v>88</v>
      </c>
      <c r="BG132" s="287">
        <v>366</v>
      </c>
      <c r="BH132" s="286">
        <v>39.927737340943601</v>
      </c>
      <c r="BI132" s="287">
        <v>1253</v>
      </c>
      <c r="BJ132" s="286">
        <v>136.69249969454191</v>
      </c>
      <c r="BK132" s="287">
        <v>53</v>
      </c>
      <c r="BL132" s="286">
        <v>5.7818854619399209</v>
      </c>
      <c r="BM132" s="287">
        <v>116</v>
      </c>
      <c r="BN132" s="290">
        <v>12.654692709151524</v>
      </c>
      <c r="BO132" s="291">
        <v>807</v>
      </c>
      <c r="BP132" s="290">
        <v>88.037388071424829</v>
      </c>
      <c r="BQ132" s="287">
        <v>0</v>
      </c>
      <c r="BR132" s="290">
        <v>0</v>
      </c>
      <c r="BS132" s="287">
        <v>36</v>
      </c>
      <c r="BT132" s="290">
        <v>3.9273184269780597</v>
      </c>
      <c r="BU132" s="287">
        <v>0</v>
      </c>
      <c r="BV132" s="290">
        <v>0</v>
      </c>
      <c r="BW132" s="287">
        <v>101</v>
      </c>
      <c r="BX132" s="290">
        <v>11.018310031243999</v>
      </c>
      <c r="BY132" s="292">
        <v>0</v>
      </c>
      <c r="BZ132" s="293">
        <v>0</v>
      </c>
      <c r="CA132" s="287">
        <v>2711</v>
      </c>
      <c r="CB132" s="290">
        <v>295.74889598715333</v>
      </c>
      <c r="CC132" s="287">
        <v>1766</v>
      </c>
      <c r="CD132" s="290">
        <v>192.65678727897924</v>
      </c>
      <c r="CE132" s="287">
        <v>299</v>
      </c>
      <c r="CF132" s="290">
        <v>32.61856137962333</v>
      </c>
      <c r="CG132" s="287">
        <v>1341</v>
      </c>
      <c r="CH132" s="290">
        <v>146.2926114049327</v>
      </c>
      <c r="CI132" s="287">
        <v>4977</v>
      </c>
      <c r="CJ132" s="290">
        <v>542.95177252971666</v>
      </c>
      <c r="CK132" s="287">
        <v>424</v>
      </c>
      <c r="CL132" s="290">
        <v>46.255083695519367</v>
      </c>
      <c r="CM132" s="287">
        <v>9371</v>
      </c>
      <c r="CN132" s="294">
        <v>1022.3028049780944</v>
      </c>
      <c r="CO132" s="287">
        <v>429</v>
      </c>
      <c r="CP132" s="290">
        <v>46.800544588155205</v>
      </c>
      <c r="CQ132" s="292">
        <v>6</v>
      </c>
      <c r="CR132" s="293">
        <v>0.65455307116300987</v>
      </c>
      <c r="CS132" s="287">
        <v>0</v>
      </c>
      <c r="CT132" s="290">
        <v>0</v>
      </c>
      <c r="CU132" s="287">
        <v>241</v>
      </c>
      <c r="CV132" s="290">
        <v>26.291215025047567</v>
      </c>
      <c r="CW132" s="287">
        <v>1310</v>
      </c>
      <c r="CX132" s="290">
        <v>142.9107538705905</v>
      </c>
      <c r="CY132" s="287">
        <v>1245</v>
      </c>
      <c r="CZ132" s="290">
        <v>135.81976226632457</v>
      </c>
      <c r="DA132" s="292">
        <v>6</v>
      </c>
      <c r="DB132" s="293">
        <v>0.65455307116300987</v>
      </c>
      <c r="DC132" s="287">
        <v>0</v>
      </c>
      <c r="DD132" s="287">
        <v>3204</v>
      </c>
      <c r="DE132" s="287">
        <v>2431</v>
      </c>
      <c r="DF132" s="287">
        <v>19042</v>
      </c>
      <c r="DG132" s="287">
        <v>0</v>
      </c>
      <c r="DH132" s="287">
        <v>3097</v>
      </c>
      <c r="DI132" s="287">
        <v>1504</v>
      </c>
      <c r="DJ132" s="287">
        <v>526</v>
      </c>
      <c r="DK132" s="287">
        <v>216</v>
      </c>
      <c r="DL132" s="287">
        <v>1955</v>
      </c>
      <c r="DM132" s="287">
        <v>126</v>
      </c>
      <c r="DN132" s="287">
        <v>4179</v>
      </c>
      <c r="DO132" s="287">
        <v>9</v>
      </c>
      <c r="DP132" s="287">
        <v>467</v>
      </c>
      <c r="DQ132" s="287">
        <v>313</v>
      </c>
      <c r="DR132" s="287">
        <v>0</v>
      </c>
      <c r="DS132" s="287">
        <v>425</v>
      </c>
      <c r="DT132" s="287">
        <v>28644</v>
      </c>
      <c r="DU132" s="287">
        <v>98266</v>
      </c>
      <c r="DV132" s="287">
        <v>21875</v>
      </c>
      <c r="DW132" s="287">
        <v>8969</v>
      </c>
      <c r="DX132" s="287">
        <v>2196</v>
      </c>
      <c r="DY132" s="287">
        <v>2303</v>
      </c>
      <c r="DZ132" s="287">
        <v>17761</v>
      </c>
      <c r="EA132" s="287">
        <v>43085</v>
      </c>
      <c r="EB132" s="290">
        <v>37.829871184867102</v>
      </c>
      <c r="EC132" s="287">
        <v>756</v>
      </c>
      <c r="ED132" s="287">
        <v>16692</v>
      </c>
      <c r="EE132" s="287">
        <v>5223</v>
      </c>
      <c r="EF132" s="290">
        <v>31.290438533429189</v>
      </c>
      <c r="EG132" s="287">
        <v>912</v>
      </c>
      <c r="EH132" s="287">
        <v>393</v>
      </c>
      <c r="EI132" s="287">
        <v>327</v>
      </c>
      <c r="EJ132" s="287">
        <v>217</v>
      </c>
      <c r="EK132" s="287">
        <v>2465</v>
      </c>
      <c r="EL132" s="287">
        <v>50</v>
      </c>
      <c r="EM132" s="287">
        <v>69</v>
      </c>
      <c r="EN132" s="287">
        <v>38</v>
      </c>
      <c r="EO132" s="287">
        <v>80</v>
      </c>
      <c r="EP132" s="287">
        <v>37</v>
      </c>
      <c r="EQ132" s="287">
        <v>186</v>
      </c>
      <c r="ER132" s="287">
        <v>0</v>
      </c>
      <c r="ES132" s="287">
        <v>8</v>
      </c>
      <c r="ET132" s="287">
        <v>0</v>
      </c>
      <c r="EU132" s="287">
        <v>0</v>
      </c>
      <c r="EV132" s="287">
        <v>13880</v>
      </c>
      <c r="EW132" s="287">
        <v>75</v>
      </c>
      <c r="EX132" s="287">
        <v>302</v>
      </c>
      <c r="EY132" s="287">
        <v>1579</v>
      </c>
      <c r="EZ132" s="287">
        <v>77</v>
      </c>
      <c r="FA132" s="287">
        <v>75</v>
      </c>
      <c r="FB132" s="287">
        <v>10</v>
      </c>
      <c r="FC132" s="287">
        <v>12</v>
      </c>
      <c r="FD132" s="287">
        <v>37</v>
      </c>
      <c r="FE132" s="287">
        <v>9</v>
      </c>
      <c r="FF132" s="287">
        <v>108</v>
      </c>
      <c r="FG132" s="287">
        <v>1207</v>
      </c>
      <c r="FH132" s="287">
        <v>1774</v>
      </c>
      <c r="FI132" s="287">
        <v>987</v>
      </c>
      <c r="FJ132" s="287">
        <v>6873</v>
      </c>
      <c r="FK132" s="291">
        <v>51</v>
      </c>
      <c r="FL132" s="290">
        <v>5.5637011048855847</v>
      </c>
      <c r="FM132" s="291">
        <v>15</v>
      </c>
      <c r="FN132" s="290">
        <v>1.6363826779075248</v>
      </c>
      <c r="FO132" s="291">
        <v>13</v>
      </c>
      <c r="FP132" s="290">
        <v>1.4181983208531881</v>
      </c>
      <c r="FQ132" s="283">
        <v>6</v>
      </c>
      <c r="FR132" s="294">
        <v>0.65455307116300987</v>
      </c>
      <c r="FS132" s="283">
        <v>2</v>
      </c>
      <c r="FT132" s="294">
        <v>0.21818435705433664</v>
      </c>
      <c r="FU132" s="291">
        <v>80</v>
      </c>
      <c r="FV132" s="290">
        <v>8.7273742821734661</v>
      </c>
      <c r="FW132" s="295">
        <v>0</v>
      </c>
      <c r="FX132" s="295">
        <v>0</v>
      </c>
      <c r="FY132" s="295">
        <v>0</v>
      </c>
      <c r="FZ132" s="295">
        <v>0</v>
      </c>
      <c r="GA132" s="295">
        <v>0</v>
      </c>
      <c r="GB132" s="287">
        <v>34065</v>
      </c>
      <c r="GC132" s="287">
        <v>2323</v>
      </c>
      <c r="GD132" s="287">
        <v>10840</v>
      </c>
      <c r="GE132" s="287">
        <v>0</v>
      </c>
      <c r="GF132" s="287">
        <v>332</v>
      </c>
      <c r="GG132" s="290">
        <v>825.3</v>
      </c>
      <c r="GH132" s="290">
        <v>1919.8</v>
      </c>
      <c r="GI132" s="290">
        <v>100.4</v>
      </c>
      <c r="GJ132" s="290">
        <v>29.2</v>
      </c>
      <c r="GK132" s="290">
        <v>10.199999999999999</v>
      </c>
      <c r="GL132" s="290">
        <v>10.199999999999999</v>
      </c>
      <c r="GM132" s="290">
        <v>26.6</v>
      </c>
      <c r="GN132" s="290">
        <v>25</v>
      </c>
      <c r="GO132" s="290">
        <v>7.2</v>
      </c>
      <c r="GP132" s="290">
        <v>28.2</v>
      </c>
      <c r="GQ132" s="290">
        <v>4</v>
      </c>
      <c r="GR132" s="290">
        <v>8.3000000000000007</v>
      </c>
      <c r="GS132" s="290">
        <v>1</v>
      </c>
      <c r="GT132" s="290">
        <v>83</v>
      </c>
      <c r="GU132" s="290">
        <v>4</v>
      </c>
      <c r="GV132" s="290">
        <v>3</v>
      </c>
      <c r="GW132" s="290">
        <v>2</v>
      </c>
      <c r="GX132" s="290">
        <v>3</v>
      </c>
      <c r="GY132" s="290">
        <v>4</v>
      </c>
      <c r="GZ132" s="290">
        <v>7</v>
      </c>
      <c r="HA132" s="290">
        <v>1</v>
      </c>
      <c r="HB132" s="290">
        <v>2</v>
      </c>
      <c r="HC132" s="290">
        <v>1</v>
      </c>
      <c r="HD132" s="290">
        <v>4</v>
      </c>
      <c r="HE132" s="290">
        <v>2</v>
      </c>
      <c r="HF132" s="290">
        <v>6</v>
      </c>
      <c r="HG132" s="290">
        <v>5</v>
      </c>
      <c r="HH132" s="290">
        <v>35.799999999999997</v>
      </c>
      <c r="HI132" s="290">
        <v>5</v>
      </c>
      <c r="HJ132" s="134">
        <v>0.65455307116300987</v>
      </c>
      <c r="HK132" s="134">
        <v>5.4546089263584161</v>
      </c>
      <c r="HL132" s="134">
        <v>33.455298388926707</v>
      </c>
      <c r="HM132" s="146">
        <v>105.968676249636</v>
      </c>
      <c r="HN132" s="146">
        <v>91.2061174217054</v>
      </c>
      <c r="HO132" s="368">
        <v>0.118715804686694</v>
      </c>
      <c r="HP132" s="368">
        <v>5.3852002027369499E-2</v>
      </c>
      <c r="HQ132" s="368">
        <v>4.4834307992202698</v>
      </c>
      <c r="HR132" s="368">
        <v>2.1711366538952701</v>
      </c>
      <c r="HS132" s="134">
        <v>93.372319688109201</v>
      </c>
      <c r="HT132" s="134">
        <v>96.040868454661506</v>
      </c>
      <c r="HU132" s="134">
        <v>2.6478786001858201</v>
      </c>
      <c r="HV132" s="134">
        <v>2.4803598580841402</v>
      </c>
      <c r="HW132" s="134">
        <v>3.9268005487798301</v>
      </c>
      <c r="HX132" s="134">
        <v>8.7160696051735904</v>
      </c>
      <c r="HY132" s="146">
        <v>105.22565924935017</v>
      </c>
      <c r="HZ132" s="146">
        <v>102.775147837199</v>
      </c>
      <c r="IA132" s="386">
        <v>188</v>
      </c>
      <c r="IB132" s="386">
        <v>147</v>
      </c>
      <c r="IC132" s="369">
        <v>0.56624800457817537</v>
      </c>
      <c r="ID132" s="369">
        <v>0.29304467436158121</v>
      </c>
      <c r="IE132" s="369">
        <v>6.5277777777777786</v>
      </c>
      <c r="IF132" s="369">
        <v>5.2350427350427351</v>
      </c>
      <c r="IG132" s="146">
        <v>79.097222222222214</v>
      </c>
      <c r="IH132" s="146">
        <v>82.158119658119659</v>
      </c>
      <c r="II132" s="146">
        <v>8.6744375169422607</v>
      </c>
      <c r="IJ132" s="146">
        <v>5.5977513306620414</v>
      </c>
      <c r="IK132" s="146">
        <v>6.5783361600535812</v>
      </c>
      <c r="IL132" s="146">
        <v>12.40958985704561</v>
      </c>
      <c r="IM132" s="148">
        <v>110.87583294679678</v>
      </c>
      <c r="IN132" s="137">
        <v>105.83154004061481</v>
      </c>
      <c r="IO132" s="369">
        <v>0.83108108108108103</v>
      </c>
      <c r="IP132" s="369">
        <v>0.26307532643062298</v>
      </c>
      <c r="IQ132" s="369">
        <v>11.8042226487524</v>
      </c>
      <c r="IR132" s="369">
        <v>5.3880375679683601</v>
      </c>
      <c r="IS132" s="146">
        <v>93.809980806141994</v>
      </c>
      <c r="IT132" s="146">
        <v>96.243203163618404</v>
      </c>
      <c r="IU132" s="146">
        <v>7.0405405405405403</v>
      </c>
      <c r="IV132" s="146">
        <v>4.8825815171481697</v>
      </c>
      <c r="IW132" s="146">
        <v>16.0825121710471</v>
      </c>
      <c r="IX132" s="146">
        <v>21.520660091536101</v>
      </c>
      <c r="IY132" s="341">
        <v>100</v>
      </c>
      <c r="IZ132" s="369">
        <v>0.47689446325528201</v>
      </c>
      <c r="JA132" s="369">
        <v>7.5757575757575797</v>
      </c>
      <c r="JB132" s="369">
        <v>97.196969696969703</v>
      </c>
      <c r="JC132" s="369">
        <v>6.2950069149697203</v>
      </c>
      <c r="JD132" s="146">
        <v>8.3172013274336294</v>
      </c>
    </row>
    <row r="133" spans="1:264" ht="18" customHeight="1">
      <c r="A133" s="280"/>
      <c r="B133" s="281" t="s">
        <v>87</v>
      </c>
      <c r="C133" s="281" t="s">
        <v>87</v>
      </c>
      <c r="D133" s="282" t="s">
        <v>1870</v>
      </c>
      <c r="E133" s="283" t="s">
        <v>1331</v>
      </c>
      <c r="F133" s="282" t="s">
        <v>128</v>
      </c>
      <c r="G133" s="283" t="s">
        <v>14</v>
      </c>
      <c r="H133" s="284" t="s">
        <v>87</v>
      </c>
      <c r="I133" s="284" t="s">
        <v>87</v>
      </c>
      <c r="J133" s="284" t="s">
        <v>87</v>
      </c>
      <c r="K133" s="284" t="s">
        <v>87</v>
      </c>
      <c r="L133" s="284" t="s">
        <v>87</v>
      </c>
      <c r="M133" s="285">
        <v>227225</v>
      </c>
      <c r="N133" s="284" t="s">
        <v>87</v>
      </c>
      <c r="O133" s="284" t="s">
        <v>87</v>
      </c>
      <c r="P133" s="284" t="s">
        <v>87</v>
      </c>
      <c r="Q133" s="284" t="s">
        <v>87</v>
      </c>
      <c r="R133" s="286">
        <v>105.25982111422859</v>
      </c>
      <c r="S133" s="286">
        <v>98.511501125503713</v>
      </c>
      <c r="T133" s="287">
        <v>118.02886742820556</v>
      </c>
      <c r="U133" s="298" t="s">
        <v>88</v>
      </c>
      <c r="V133" s="286">
        <v>9.1893665900886123</v>
      </c>
      <c r="W133" s="286">
        <v>9.7801115851657361</v>
      </c>
      <c r="X133" s="286">
        <v>18.969478175254348</v>
      </c>
      <c r="Y133" s="284" t="s">
        <v>87</v>
      </c>
      <c r="Z133" s="284" t="s">
        <v>87</v>
      </c>
      <c r="AA133" s="284" t="s">
        <v>87</v>
      </c>
      <c r="AB133" s="284" t="s">
        <v>87</v>
      </c>
      <c r="AC133" s="284" t="s">
        <v>87</v>
      </c>
      <c r="AD133" s="284" t="s">
        <v>87</v>
      </c>
      <c r="AE133" s="284" t="s">
        <v>87</v>
      </c>
      <c r="AF133" s="284" t="s">
        <v>87</v>
      </c>
      <c r="AG133" s="284" t="s">
        <v>87</v>
      </c>
      <c r="AH133" s="284" t="s">
        <v>87</v>
      </c>
      <c r="AI133" s="284" t="s">
        <v>87</v>
      </c>
      <c r="AJ133" s="284" t="s">
        <v>87</v>
      </c>
      <c r="AK133" s="284" t="s">
        <v>87</v>
      </c>
      <c r="AL133" s="284" t="s">
        <v>87</v>
      </c>
      <c r="AM133" s="284" t="s">
        <v>87</v>
      </c>
      <c r="AN133" s="284" t="s">
        <v>87</v>
      </c>
      <c r="AO133" s="284" t="s">
        <v>87</v>
      </c>
      <c r="AP133" s="284" t="s">
        <v>87</v>
      </c>
      <c r="AQ133" s="284" t="s">
        <v>87</v>
      </c>
      <c r="AR133" s="284" t="s">
        <v>87</v>
      </c>
      <c r="AS133" s="284" t="s">
        <v>87</v>
      </c>
      <c r="AT133" s="284" t="s">
        <v>87</v>
      </c>
      <c r="AU133" s="284" t="s">
        <v>87</v>
      </c>
      <c r="AV133" s="284" t="s">
        <v>87</v>
      </c>
      <c r="AW133" s="288" t="s">
        <v>87</v>
      </c>
      <c r="AX133" s="288" t="s">
        <v>87</v>
      </c>
      <c r="AY133" s="288" t="s">
        <v>87</v>
      </c>
      <c r="AZ133" s="288" t="s">
        <v>87</v>
      </c>
      <c r="BA133" s="288" t="s">
        <v>87</v>
      </c>
      <c r="BB133" s="287">
        <v>60</v>
      </c>
      <c r="BC133" s="287">
        <v>74</v>
      </c>
      <c r="BD133" s="289" t="s">
        <v>88</v>
      </c>
      <c r="BE133" s="289" t="s">
        <v>88</v>
      </c>
      <c r="BF133" s="289" t="s">
        <v>88</v>
      </c>
      <c r="BG133" s="287">
        <v>23</v>
      </c>
      <c r="BH133" s="286">
        <v>10.12212564638574</v>
      </c>
      <c r="BI133" s="287">
        <v>116</v>
      </c>
      <c r="BJ133" s="286">
        <v>51.050720651336782</v>
      </c>
      <c r="BK133" s="287">
        <v>0</v>
      </c>
      <c r="BL133" s="286">
        <v>0</v>
      </c>
      <c r="BM133" s="287">
        <v>0</v>
      </c>
      <c r="BN133" s="290">
        <v>0</v>
      </c>
      <c r="BO133" s="291">
        <v>52</v>
      </c>
      <c r="BP133" s="290">
        <v>22.884805809219937</v>
      </c>
      <c r="BQ133" s="287">
        <v>0</v>
      </c>
      <c r="BR133" s="290">
        <v>0</v>
      </c>
      <c r="BS133" s="287">
        <v>0</v>
      </c>
      <c r="BT133" s="290">
        <v>0</v>
      </c>
      <c r="BU133" s="287">
        <v>0</v>
      </c>
      <c r="BV133" s="290">
        <v>0</v>
      </c>
      <c r="BW133" s="287">
        <v>21</v>
      </c>
      <c r="BX133" s="290">
        <v>9.2419408075695895</v>
      </c>
      <c r="BY133" s="292">
        <v>0</v>
      </c>
      <c r="BZ133" s="293">
        <v>0</v>
      </c>
      <c r="CA133" s="287">
        <v>125</v>
      </c>
      <c r="CB133" s="290">
        <v>55.011552426009466</v>
      </c>
      <c r="CC133" s="287">
        <v>0</v>
      </c>
      <c r="CD133" s="290">
        <v>0</v>
      </c>
      <c r="CE133" s="287">
        <v>12</v>
      </c>
      <c r="CF133" s="290">
        <v>5.2811090328969081</v>
      </c>
      <c r="CG133" s="287">
        <v>178</v>
      </c>
      <c r="CH133" s="290">
        <v>78.336450654637474</v>
      </c>
      <c r="CI133" s="287">
        <v>791</v>
      </c>
      <c r="CJ133" s="290">
        <v>348.11310375178789</v>
      </c>
      <c r="CK133" s="287">
        <v>244</v>
      </c>
      <c r="CL133" s="290">
        <v>107.38255033557046</v>
      </c>
      <c r="CM133" s="287">
        <v>0</v>
      </c>
      <c r="CN133" s="294">
        <v>0</v>
      </c>
      <c r="CO133" s="287">
        <v>48</v>
      </c>
      <c r="CP133" s="290">
        <v>21.124436131587633</v>
      </c>
      <c r="CQ133" s="287">
        <v>0</v>
      </c>
      <c r="CR133" s="290">
        <v>0</v>
      </c>
      <c r="CS133" s="287">
        <v>0</v>
      </c>
      <c r="CT133" s="290">
        <v>0</v>
      </c>
      <c r="CU133" s="287">
        <v>5</v>
      </c>
      <c r="CV133" s="290">
        <v>2.2004620970403783</v>
      </c>
      <c r="CW133" s="287">
        <v>75</v>
      </c>
      <c r="CX133" s="290">
        <v>33.006931455605674</v>
      </c>
      <c r="CY133" s="287">
        <v>75</v>
      </c>
      <c r="CZ133" s="290">
        <v>33.006931455605674</v>
      </c>
      <c r="DA133" s="292">
        <v>0</v>
      </c>
      <c r="DB133" s="293">
        <v>0</v>
      </c>
      <c r="DC133" s="287">
        <v>0</v>
      </c>
      <c r="DD133" s="287">
        <v>0</v>
      </c>
      <c r="DE133" s="287">
        <v>0</v>
      </c>
      <c r="DF133" s="287">
        <v>0</v>
      </c>
      <c r="DG133" s="287">
        <v>0</v>
      </c>
      <c r="DH133" s="287">
        <v>0</v>
      </c>
      <c r="DI133" s="287">
        <v>0</v>
      </c>
      <c r="DJ133" s="287">
        <v>0</v>
      </c>
      <c r="DK133" s="287">
        <v>0</v>
      </c>
      <c r="DL133" s="287">
        <v>0</v>
      </c>
      <c r="DM133" s="287">
        <v>0</v>
      </c>
      <c r="DN133" s="287">
        <v>0</v>
      </c>
      <c r="DO133" s="287">
        <v>0</v>
      </c>
      <c r="DP133" s="287">
        <v>0</v>
      </c>
      <c r="DQ133" s="287">
        <v>0</v>
      </c>
      <c r="DR133" s="287">
        <v>0</v>
      </c>
      <c r="DS133" s="287">
        <v>0</v>
      </c>
      <c r="DT133" s="287">
        <v>0</v>
      </c>
      <c r="DU133" s="287">
        <v>0</v>
      </c>
      <c r="DV133" s="287">
        <v>0</v>
      </c>
      <c r="DW133" s="287">
        <v>0</v>
      </c>
      <c r="DX133" s="287">
        <v>0</v>
      </c>
      <c r="DY133" s="287">
        <v>0</v>
      </c>
      <c r="DZ133" s="287">
        <v>0</v>
      </c>
      <c r="EA133" s="287">
        <v>0</v>
      </c>
      <c r="EB133" s="290">
        <v>0</v>
      </c>
      <c r="EC133" s="287">
        <v>0</v>
      </c>
      <c r="ED133" s="287">
        <v>0</v>
      </c>
      <c r="EE133" s="287">
        <v>0</v>
      </c>
      <c r="EF133" s="290">
        <v>0</v>
      </c>
      <c r="EG133" s="287">
        <v>0</v>
      </c>
      <c r="EH133" s="287">
        <v>0</v>
      </c>
      <c r="EI133" s="287">
        <v>0</v>
      </c>
      <c r="EJ133" s="287">
        <v>0</v>
      </c>
      <c r="EK133" s="287">
        <v>0</v>
      </c>
      <c r="EL133" s="287">
        <v>0</v>
      </c>
      <c r="EM133" s="287">
        <v>0</v>
      </c>
      <c r="EN133" s="287">
        <v>0</v>
      </c>
      <c r="EO133" s="287">
        <v>0</v>
      </c>
      <c r="EP133" s="287">
        <v>0</v>
      </c>
      <c r="EQ133" s="287">
        <v>0</v>
      </c>
      <c r="ER133" s="287">
        <v>0</v>
      </c>
      <c r="ES133" s="287">
        <v>0</v>
      </c>
      <c r="ET133" s="287">
        <v>0</v>
      </c>
      <c r="EU133" s="287">
        <v>0</v>
      </c>
      <c r="EV133" s="287">
        <v>0</v>
      </c>
      <c r="EW133" s="287">
        <v>0</v>
      </c>
      <c r="EX133" s="287">
        <v>0</v>
      </c>
      <c r="EY133" s="287">
        <v>0</v>
      </c>
      <c r="EZ133" s="287">
        <v>0</v>
      </c>
      <c r="FA133" s="287">
        <v>0</v>
      </c>
      <c r="FB133" s="287">
        <v>0</v>
      </c>
      <c r="FC133" s="287">
        <v>0</v>
      </c>
      <c r="FD133" s="287">
        <v>0</v>
      </c>
      <c r="FE133" s="287">
        <v>0</v>
      </c>
      <c r="FF133" s="287">
        <v>0</v>
      </c>
      <c r="FG133" s="287">
        <v>0</v>
      </c>
      <c r="FH133" s="287">
        <v>0</v>
      </c>
      <c r="FI133" s="287">
        <v>0</v>
      </c>
      <c r="FJ133" s="287">
        <v>0</v>
      </c>
      <c r="FK133" s="291">
        <v>2</v>
      </c>
      <c r="FL133" s="290">
        <v>0.88018483881615139</v>
      </c>
      <c r="FM133" s="291">
        <v>0</v>
      </c>
      <c r="FN133" s="290">
        <v>0</v>
      </c>
      <c r="FO133" s="297">
        <v>0</v>
      </c>
      <c r="FP133" s="293">
        <v>0</v>
      </c>
      <c r="FQ133" s="283">
        <v>0</v>
      </c>
      <c r="FR133" s="294">
        <v>0</v>
      </c>
      <c r="FS133" s="283">
        <v>0</v>
      </c>
      <c r="FT133" s="294">
        <v>0</v>
      </c>
      <c r="FU133" s="291">
        <v>0</v>
      </c>
      <c r="FV133" s="290">
        <v>0</v>
      </c>
      <c r="FW133" s="295">
        <v>1</v>
      </c>
      <c r="FX133" s="295">
        <v>0</v>
      </c>
      <c r="FY133" s="295">
        <v>1</v>
      </c>
      <c r="FZ133" s="295">
        <v>0</v>
      </c>
      <c r="GA133" s="295">
        <v>0</v>
      </c>
      <c r="GB133" s="287">
        <v>0</v>
      </c>
      <c r="GC133" s="287">
        <v>0</v>
      </c>
      <c r="GD133" s="287">
        <v>0</v>
      </c>
      <c r="GE133" s="287">
        <v>0</v>
      </c>
      <c r="GF133" s="287">
        <v>0</v>
      </c>
      <c r="GG133" s="290">
        <v>0</v>
      </c>
      <c r="GH133" s="290">
        <v>0</v>
      </c>
      <c r="GI133" s="290">
        <v>0</v>
      </c>
      <c r="GJ133" s="290">
        <v>0</v>
      </c>
      <c r="GK133" s="290">
        <v>0</v>
      </c>
      <c r="GL133" s="290">
        <v>0</v>
      </c>
      <c r="GM133" s="290">
        <v>0</v>
      </c>
      <c r="GN133" s="290">
        <v>0</v>
      </c>
      <c r="GO133" s="290">
        <v>0</v>
      </c>
      <c r="GP133" s="290">
        <v>0</v>
      </c>
      <c r="GQ133" s="290">
        <v>0</v>
      </c>
      <c r="GR133" s="290">
        <v>0</v>
      </c>
      <c r="GS133" s="290">
        <v>0</v>
      </c>
      <c r="GT133" s="290">
        <v>0</v>
      </c>
      <c r="GU133" s="290">
        <v>0</v>
      </c>
      <c r="GV133" s="290">
        <v>0</v>
      </c>
      <c r="GW133" s="290">
        <v>0</v>
      </c>
      <c r="GX133" s="290">
        <v>0</v>
      </c>
      <c r="GY133" s="290">
        <v>0</v>
      </c>
      <c r="GZ133" s="290">
        <v>0</v>
      </c>
      <c r="HA133" s="290">
        <v>0</v>
      </c>
      <c r="HB133" s="290">
        <v>0</v>
      </c>
      <c r="HC133" s="290">
        <v>0</v>
      </c>
      <c r="HD133" s="290">
        <v>0</v>
      </c>
      <c r="HE133" s="290">
        <v>0</v>
      </c>
      <c r="HF133" s="290">
        <v>0</v>
      </c>
      <c r="HG133" s="290">
        <v>0</v>
      </c>
      <c r="HH133" s="290">
        <v>0</v>
      </c>
      <c r="HI133" s="290">
        <v>0</v>
      </c>
      <c r="HJ133" s="134">
        <v>0.4400924194080757</v>
      </c>
      <c r="HK133" s="134">
        <v>2.6405545164484541</v>
      </c>
      <c r="HL133" s="134">
        <v>23.307294531851689</v>
      </c>
      <c r="HM133" s="146">
        <v>108.82418342</v>
      </c>
      <c r="HN133" s="146">
        <v>84.607049997806698</v>
      </c>
      <c r="HO133" s="368">
        <v>4.7837734404898601E-2</v>
      </c>
      <c r="HP133" s="368">
        <v>1.9050038100076199E-2</v>
      </c>
      <c r="HQ133" s="368">
        <v>3.01204819277108</v>
      </c>
      <c r="HR133" s="368">
        <v>1.31004366812227</v>
      </c>
      <c r="HS133" s="134">
        <v>89.759036144578303</v>
      </c>
      <c r="HT133" s="134">
        <v>91.703056768558994</v>
      </c>
      <c r="HU133" s="134">
        <v>1.58821278224263</v>
      </c>
      <c r="HV133" s="134">
        <v>1.45415290830582</v>
      </c>
      <c r="HW133" s="134">
        <v>10.390929091216799</v>
      </c>
      <c r="HX133" s="134">
        <v>17.393447189662901</v>
      </c>
      <c r="HY133" s="146">
        <v>106.81943012005269</v>
      </c>
      <c r="HZ133" s="146">
        <v>108.08823854160499</v>
      </c>
      <c r="IA133" s="386">
        <v>35</v>
      </c>
      <c r="IB133" s="386">
        <v>29</v>
      </c>
      <c r="IC133" s="369">
        <v>0.39171796306659201</v>
      </c>
      <c r="ID133" s="369">
        <v>0.2090542099192618</v>
      </c>
      <c r="IE133" s="369">
        <v>5.6451612903225801</v>
      </c>
      <c r="IF133" s="369">
        <v>4.5525902668759812</v>
      </c>
      <c r="IG133" s="146">
        <v>76.129032258064512</v>
      </c>
      <c r="IH133" s="146">
        <v>83.202511773940344</v>
      </c>
      <c r="II133" s="146">
        <v>6.9390039171796296</v>
      </c>
      <c r="IJ133" s="146">
        <v>4.5919838523644749</v>
      </c>
      <c r="IK133" s="146">
        <v>8.4362836351328472</v>
      </c>
      <c r="IL133" s="146">
        <v>16.74845179677288</v>
      </c>
      <c r="IM133" s="148">
        <v>122.3683381917367</v>
      </c>
      <c r="IN133" s="137">
        <v>121.42579571238907</v>
      </c>
      <c r="IO133" s="369">
        <v>0.372162262746558</v>
      </c>
      <c r="IP133" s="369">
        <v>0.113523485170995</v>
      </c>
      <c r="IQ133" s="369">
        <v>7.7821011673151697</v>
      </c>
      <c r="IR133" s="369">
        <v>3.1620553359683798</v>
      </c>
      <c r="IS133" s="146">
        <v>87.548638132295693</v>
      </c>
      <c r="IT133" s="146">
        <v>95.256916996047394</v>
      </c>
      <c r="IU133" s="146">
        <v>4.7822850762932596</v>
      </c>
      <c r="IV133" s="146">
        <v>3.5901802185327099</v>
      </c>
      <c r="IW133" s="146">
        <v>13.5932493734733</v>
      </c>
      <c r="IX133" s="146">
        <v>15.440174866157699</v>
      </c>
      <c r="IY133" s="341">
        <v>29</v>
      </c>
      <c r="IZ133" s="369">
        <v>0.32122286220646901</v>
      </c>
      <c r="JA133" s="369">
        <v>5.2536231884057996</v>
      </c>
      <c r="JB133" s="369">
        <v>98.731884057971001</v>
      </c>
      <c r="JC133" s="369">
        <v>6.1143110323438199</v>
      </c>
      <c r="JD133" s="146">
        <v>13.2406197098592</v>
      </c>
    </row>
    <row r="134" spans="1:264" ht="18" customHeight="1">
      <c r="A134" s="280"/>
      <c r="B134" s="281" t="s">
        <v>87</v>
      </c>
      <c r="C134" s="281" t="s">
        <v>87</v>
      </c>
      <c r="D134" s="282" t="s">
        <v>1871</v>
      </c>
      <c r="E134" s="283" t="s">
        <v>1368</v>
      </c>
      <c r="F134" s="282" t="s">
        <v>128</v>
      </c>
      <c r="G134" s="283" t="s">
        <v>14</v>
      </c>
      <c r="H134" s="284" t="s">
        <v>87</v>
      </c>
      <c r="I134" s="284" t="s">
        <v>87</v>
      </c>
      <c r="J134" s="284" t="s">
        <v>87</v>
      </c>
      <c r="K134" s="284" t="s">
        <v>87</v>
      </c>
      <c r="L134" s="284" t="s">
        <v>87</v>
      </c>
      <c r="M134" s="285">
        <v>448375</v>
      </c>
      <c r="N134" s="284" t="s">
        <v>87</v>
      </c>
      <c r="O134" s="284" t="s">
        <v>87</v>
      </c>
      <c r="P134" s="284" t="s">
        <v>87</v>
      </c>
      <c r="Q134" s="284" t="s">
        <v>87</v>
      </c>
      <c r="R134" s="286">
        <v>100.13667131645055</v>
      </c>
      <c r="S134" s="286">
        <v>100.88841702247929</v>
      </c>
      <c r="T134" s="287">
        <v>6.1063290976326243</v>
      </c>
      <c r="U134" s="292">
        <v>28.038102718409846</v>
      </c>
      <c r="V134" s="286">
        <v>10.264786795048144</v>
      </c>
      <c r="W134" s="286">
        <v>10.127235213204951</v>
      </c>
      <c r="X134" s="286">
        <v>20.392022008253093</v>
      </c>
      <c r="Y134" s="284" t="s">
        <v>87</v>
      </c>
      <c r="Z134" s="284" t="s">
        <v>87</v>
      </c>
      <c r="AA134" s="284" t="s">
        <v>87</v>
      </c>
      <c r="AB134" s="284" t="s">
        <v>87</v>
      </c>
      <c r="AC134" s="284" t="s">
        <v>87</v>
      </c>
      <c r="AD134" s="284" t="s">
        <v>87</v>
      </c>
      <c r="AE134" s="284" t="s">
        <v>87</v>
      </c>
      <c r="AF134" s="284" t="s">
        <v>87</v>
      </c>
      <c r="AG134" s="284" t="s">
        <v>87</v>
      </c>
      <c r="AH134" s="284" t="s">
        <v>87</v>
      </c>
      <c r="AI134" s="284" t="s">
        <v>87</v>
      </c>
      <c r="AJ134" s="284" t="s">
        <v>87</v>
      </c>
      <c r="AK134" s="284" t="s">
        <v>87</v>
      </c>
      <c r="AL134" s="284" t="s">
        <v>87</v>
      </c>
      <c r="AM134" s="284" t="s">
        <v>87</v>
      </c>
      <c r="AN134" s="284" t="s">
        <v>87</v>
      </c>
      <c r="AO134" s="284" t="s">
        <v>87</v>
      </c>
      <c r="AP134" s="284" t="s">
        <v>87</v>
      </c>
      <c r="AQ134" s="284" t="s">
        <v>87</v>
      </c>
      <c r="AR134" s="284" t="s">
        <v>87</v>
      </c>
      <c r="AS134" s="284" t="s">
        <v>87</v>
      </c>
      <c r="AT134" s="284" t="s">
        <v>87</v>
      </c>
      <c r="AU134" s="284" t="s">
        <v>87</v>
      </c>
      <c r="AV134" s="284" t="s">
        <v>87</v>
      </c>
      <c r="AW134" s="288" t="s">
        <v>87</v>
      </c>
      <c r="AX134" s="288" t="s">
        <v>87</v>
      </c>
      <c r="AY134" s="288" t="s">
        <v>87</v>
      </c>
      <c r="AZ134" s="288" t="s">
        <v>87</v>
      </c>
      <c r="BA134" s="288" t="s">
        <v>87</v>
      </c>
      <c r="BB134" s="287">
        <v>120</v>
      </c>
      <c r="BC134" s="287">
        <v>112</v>
      </c>
      <c r="BD134" s="289" t="s">
        <v>88</v>
      </c>
      <c r="BE134" s="289" t="s">
        <v>88</v>
      </c>
      <c r="BF134" s="289" t="s">
        <v>88</v>
      </c>
      <c r="BG134" s="287">
        <v>209</v>
      </c>
      <c r="BH134" s="286">
        <v>46.612768330080847</v>
      </c>
      <c r="BI134" s="287">
        <v>562</v>
      </c>
      <c r="BJ134" s="286">
        <v>125.34151101198773</v>
      </c>
      <c r="BK134" s="287">
        <v>38</v>
      </c>
      <c r="BL134" s="286">
        <v>8.4750487872874274</v>
      </c>
      <c r="BM134" s="287">
        <v>31</v>
      </c>
      <c r="BN134" s="290">
        <v>6.9138555896292164</v>
      </c>
      <c r="BO134" s="291">
        <v>342</v>
      </c>
      <c r="BP134" s="290">
        <v>76.275439085586839</v>
      </c>
      <c r="BQ134" s="287">
        <v>0</v>
      </c>
      <c r="BR134" s="290">
        <v>0</v>
      </c>
      <c r="BS134" s="287">
        <v>22</v>
      </c>
      <c r="BT134" s="290">
        <v>4.9066071926400889</v>
      </c>
      <c r="BU134" s="287">
        <v>0</v>
      </c>
      <c r="BV134" s="290">
        <v>0</v>
      </c>
      <c r="BW134" s="287">
        <v>30</v>
      </c>
      <c r="BX134" s="290">
        <v>6.6908279899637586</v>
      </c>
      <c r="BY134" s="292">
        <v>0</v>
      </c>
      <c r="BZ134" s="293">
        <v>0</v>
      </c>
      <c r="CA134" s="287">
        <v>1157</v>
      </c>
      <c r="CB134" s="290">
        <v>258.04293281293559</v>
      </c>
      <c r="CC134" s="292">
        <v>715</v>
      </c>
      <c r="CD134" s="293">
        <v>159.46473376080291</v>
      </c>
      <c r="CE134" s="287">
        <v>56</v>
      </c>
      <c r="CF134" s="290">
        <v>12.489545581265682</v>
      </c>
      <c r="CG134" s="287">
        <v>689</v>
      </c>
      <c r="CH134" s="290">
        <v>153.66601616950098</v>
      </c>
      <c r="CI134" s="287">
        <v>2040</v>
      </c>
      <c r="CJ134" s="290">
        <v>454.97630331753555</v>
      </c>
      <c r="CK134" s="287">
        <v>519</v>
      </c>
      <c r="CL134" s="290">
        <v>115.75132422637301</v>
      </c>
      <c r="CM134" s="287">
        <v>1559</v>
      </c>
      <c r="CN134" s="294">
        <v>347.70002787844993</v>
      </c>
      <c r="CO134" s="287">
        <v>237</v>
      </c>
      <c r="CP134" s="290">
        <v>52.857541120713691</v>
      </c>
      <c r="CQ134" s="292">
        <v>0</v>
      </c>
      <c r="CR134" s="293">
        <v>0</v>
      </c>
      <c r="CS134" s="292">
        <v>0</v>
      </c>
      <c r="CT134" s="293">
        <v>0</v>
      </c>
      <c r="CU134" s="287">
        <v>253</v>
      </c>
      <c r="CV134" s="290">
        <v>56.425982715361023</v>
      </c>
      <c r="CW134" s="287">
        <v>711</v>
      </c>
      <c r="CX134" s="290">
        <v>158.57262336214106</v>
      </c>
      <c r="CY134" s="292">
        <v>711</v>
      </c>
      <c r="CZ134" s="293">
        <v>158.57262336214106</v>
      </c>
      <c r="DA134" s="292">
        <v>0</v>
      </c>
      <c r="DB134" s="293">
        <v>0</v>
      </c>
      <c r="DC134" s="287">
        <v>0</v>
      </c>
      <c r="DD134" s="287">
        <v>21</v>
      </c>
      <c r="DE134" s="287">
        <v>918</v>
      </c>
      <c r="DF134" s="287">
        <v>22004</v>
      </c>
      <c r="DG134" s="287">
        <v>0</v>
      </c>
      <c r="DH134" s="287">
        <v>1518</v>
      </c>
      <c r="DI134" s="287">
        <v>40</v>
      </c>
      <c r="DJ134" s="287">
        <v>262</v>
      </c>
      <c r="DK134" s="287">
        <v>63</v>
      </c>
      <c r="DL134" s="287">
        <v>509</v>
      </c>
      <c r="DM134" s="287">
        <v>0</v>
      </c>
      <c r="DN134" s="287">
        <v>1508</v>
      </c>
      <c r="DO134" s="287">
        <v>223</v>
      </c>
      <c r="DP134" s="287">
        <v>152</v>
      </c>
      <c r="DQ134" s="287">
        <v>126</v>
      </c>
      <c r="DR134" s="287">
        <v>7</v>
      </c>
      <c r="DS134" s="287">
        <v>13</v>
      </c>
      <c r="DT134" s="287">
        <v>17777</v>
      </c>
      <c r="DU134" s="287">
        <v>51465</v>
      </c>
      <c r="DV134" s="287">
        <v>11104</v>
      </c>
      <c r="DW134" s="287">
        <v>4812</v>
      </c>
      <c r="DX134" s="287">
        <v>344</v>
      </c>
      <c r="DY134" s="287">
        <v>483</v>
      </c>
      <c r="DZ134" s="287">
        <v>4381</v>
      </c>
      <c r="EA134" s="287">
        <v>27127</v>
      </c>
      <c r="EB134" s="290">
        <v>27.688281048402001</v>
      </c>
      <c r="EC134" s="287">
        <v>548</v>
      </c>
      <c r="ED134" s="287">
        <v>9023</v>
      </c>
      <c r="EE134" s="287">
        <v>2636</v>
      </c>
      <c r="EF134" s="290">
        <v>29.214230300343569</v>
      </c>
      <c r="EG134" s="287">
        <v>427</v>
      </c>
      <c r="EH134" s="287">
        <v>274</v>
      </c>
      <c r="EI134" s="287">
        <v>219</v>
      </c>
      <c r="EJ134" s="287">
        <v>15</v>
      </c>
      <c r="EK134" s="287">
        <v>763</v>
      </c>
      <c r="EL134" s="287">
        <v>0</v>
      </c>
      <c r="EM134" s="287">
        <v>47</v>
      </c>
      <c r="EN134" s="287">
        <v>25</v>
      </c>
      <c r="EO134" s="287">
        <v>66</v>
      </c>
      <c r="EP134" s="287">
        <v>19</v>
      </c>
      <c r="EQ134" s="287">
        <v>103</v>
      </c>
      <c r="ER134" s="287">
        <v>0</v>
      </c>
      <c r="ES134" s="287">
        <v>0</v>
      </c>
      <c r="ET134" s="287">
        <v>2</v>
      </c>
      <c r="EU134" s="287">
        <v>0</v>
      </c>
      <c r="EV134" s="287">
        <v>5040</v>
      </c>
      <c r="EW134" s="287">
        <v>10</v>
      </c>
      <c r="EX134" s="287">
        <v>52</v>
      </c>
      <c r="EY134" s="287">
        <v>0</v>
      </c>
      <c r="EZ134" s="287">
        <v>0</v>
      </c>
      <c r="FA134" s="287">
        <v>53</v>
      </c>
      <c r="FB134" s="287">
        <v>3</v>
      </c>
      <c r="FC134" s="287">
        <v>6</v>
      </c>
      <c r="FD134" s="287">
        <v>15</v>
      </c>
      <c r="FE134" s="287">
        <v>3</v>
      </c>
      <c r="FF134" s="287">
        <v>30</v>
      </c>
      <c r="FG134" s="287">
        <v>729</v>
      </c>
      <c r="FH134" s="287">
        <v>925</v>
      </c>
      <c r="FI134" s="287">
        <v>903</v>
      </c>
      <c r="FJ134" s="287">
        <v>6413</v>
      </c>
      <c r="FK134" s="291">
        <v>12</v>
      </c>
      <c r="FL134" s="290">
        <v>2.6763311959855032</v>
      </c>
      <c r="FM134" s="291">
        <v>3</v>
      </c>
      <c r="FN134" s="290">
        <v>0.66908279899637579</v>
      </c>
      <c r="FO134" s="291">
        <v>4</v>
      </c>
      <c r="FP134" s="290">
        <v>0.89211039866183439</v>
      </c>
      <c r="FQ134" s="283">
        <v>1</v>
      </c>
      <c r="FR134" s="294">
        <v>0.2230275996654586</v>
      </c>
      <c r="FS134" s="283">
        <v>0</v>
      </c>
      <c r="FT134" s="294">
        <v>0</v>
      </c>
      <c r="FU134" s="297">
        <v>32</v>
      </c>
      <c r="FV134" s="293">
        <v>7.1368831892946751</v>
      </c>
      <c r="FW134" s="295">
        <v>1</v>
      </c>
      <c r="FX134" s="295">
        <v>0</v>
      </c>
      <c r="FY134" s="295">
        <v>0</v>
      </c>
      <c r="FZ134" s="295">
        <v>0</v>
      </c>
      <c r="GA134" s="295">
        <v>1</v>
      </c>
      <c r="GB134" s="287">
        <v>15262</v>
      </c>
      <c r="GC134" s="287">
        <v>0</v>
      </c>
      <c r="GD134" s="287">
        <v>2181</v>
      </c>
      <c r="GE134" s="287">
        <v>0</v>
      </c>
      <c r="GF134" s="287">
        <v>55</v>
      </c>
      <c r="GG134" s="290">
        <v>253.15</v>
      </c>
      <c r="GH134" s="290">
        <v>1153.1099999999999</v>
      </c>
      <c r="GI134" s="290">
        <v>55.5</v>
      </c>
      <c r="GJ134" s="290">
        <v>5</v>
      </c>
      <c r="GK134" s="290">
        <v>1</v>
      </c>
      <c r="GL134" s="290">
        <v>1.9</v>
      </c>
      <c r="GM134" s="290">
        <v>7</v>
      </c>
      <c r="GN134" s="290">
        <v>5</v>
      </c>
      <c r="GO134" s="290">
        <v>3</v>
      </c>
      <c r="GP134" s="290">
        <v>5</v>
      </c>
      <c r="GQ134" s="290">
        <v>1</v>
      </c>
      <c r="GR134" s="290">
        <v>1</v>
      </c>
      <c r="GS134" s="290">
        <v>0</v>
      </c>
      <c r="GT134" s="290">
        <v>13.9</v>
      </c>
      <c r="GU134" s="290">
        <v>2</v>
      </c>
      <c r="GV134" s="290">
        <v>5</v>
      </c>
      <c r="GW134" s="290">
        <v>2</v>
      </c>
      <c r="GX134" s="290">
        <v>2</v>
      </c>
      <c r="GY134" s="290">
        <v>2</v>
      </c>
      <c r="GZ134" s="290">
        <v>3</v>
      </c>
      <c r="HA134" s="290">
        <v>1</v>
      </c>
      <c r="HB134" s="290">
        <v>2</v>
      </c>
      <c r="HC134" s="290">
        <v>0</v>
      </c>
      <c r="HD134" s="290">
        <v>2</v>
      </c>
      <c r="HE134" s="290">
        <v>1</v>
      </c>
      <c r="HF134" s="290">
        <v>1</v>
      </c>
      <c r="HG134" s="290">
        <v>2</v>
      </c>
      <c r="HH134" s="290">
        <v>24.87</v>
      </c>
      <c r="HI134" s="290">
        <v>2</v>
      </c>
      <c r="HJ134" s="134">
        <v>0</v>
      </c>
      <c r="HK134" s="134">
        <v>5.5756899916364651</v>
      </c>
      <c r="HL134" s="134">
        <v>30.898243657652625</v>
      </c>
      <c r="HM134" s="146">
        <v>101.637147673005</v>
      </c>
      <c r="HN134" s="146">
        <v>85.438456135911593</v>
      </c>
      <c r="HO134" s="368">
        <v>8.4095448333858902E-2</v>
      </c>
      <c r="HP134" s="368">
        <v>2.9822061698532101E-2</v>
      </c>
      <c r="HQ134" s="368">
        <v>5.6140350877192997</v>
      </c>
      <c r="HR134" s="368">
        <v>2.2167487684729101</v>
      </c>
      <c r="HS134" s="134">
        <v>95.438596491228097</v>
      </c>
      <c r="HT134" s="134">
        <v>93.596059113300498</v>
      </c>
      <c r="HU134" s="134">
        <v>1.4979501734468601</v>
      </c>
      <c r="HV134" s="134">
        <v>1.34530633884489</v>
      </c>
      <c r="HW134" s="134">
        <v>6.6390445487786396</v>
      </c>
      <c r="HX134" s="134">
        <v>15.4318936877076</v>
      </c>
      <c r="HY134" s="146">
        <v>95.733211702297183</v>
      </c>
      <c r="HZ134" s="146">
        <v>110.629723843986</v>
      </c>
      <c r="IA134" s="386">
        <v>71</v>
      </c>
      <c r="IB134" s="386">
        <v>60</v>
      </c>
      <c r="IC134" s="369">
        <v>0.5097279058080264</v>
      </c>
      <c r="ID134" s="369">
        <v>0.26717727212005166</v>
      </c>
      <c r="IE134" s="369">
        <v>6.2226117440841371</v>
      </c>
      <c r="IF134" s="369">
        <v>5.8309037900874632</v>
      </c>
      <c r="IG134" s="146">
        <v>82.471516213847508</v>
      </c>
      <c r="IH134" s="146">
        <v>83.770651117589892</v>
      </c>
      <c r="II134" s="146">
        <v>8.1915428243233546</v>
      </c>
      <c r="IJ134" s="146">
        <v>4.5820902168588864</v>
      </c>
      <c r="IK134" s="146">
        <v>5.3527769964733114</v>
      </c>
      <c r="IL134" s="146">
        <v>12.56921373200443</v>
      </c>
      <c r="IM134" s="148">
        <v>126.20352975203903</v>
      </c>
      <c r="IN134" s="137">
        <v>132.7801032901568</v>
      </c>
      <c r="IO134" s="369">
        <v>0.38787023977432999</v>
      </c>
      <c r="IP134" s="369">
        <v>7.11807100275825E-2</v>
      </c>
      <c r="IQ134" s="369">
        <v>7.3660714285714297</v>
      </c>
      <c r="IR134" s="369">
        <v>2.1220159151193601</v>
      </c>
      <c r="IS134" s="146">
        <v>90.178571428571402</v>
      </c>
      <c r="IT134" s="146">
        <v>93.633952254641898</v>
      </c>
      <c r="IU134" s="146">
        <v>5.26563234602727</v>
      </c>
      <c r="IV134" s="146">
        <v>3.3543909600498298</v>
      </c>
      <c r="IW134" s="146">
        <v>11.9650612404236</v>
      </c>
      <c r="IX134" s="146">
        <v>13.982850142915501</v>
      </c>
      <c r="IY134" s="341">
        <v>32</v>
      </c>
      <c r="IZ134" s="369">
        <v>0.25398841177871301</v>
      </c>
      <c r="JA134" s="369">
        <v>4.1775456919060101</v>
      </c>
      <c r="JB134" s="369">
        <v>92.689295039164506</v>
      </c>
      <c r="JC134" s="369">
        <v>6.0798476069529297</v>
      </c>
      <c r="JD134" s="146">
        <v>9.6611295681063094</v>
      </c>
    </row>
    <row r="135" spans="1:264" ht="18" customHeight="1">
      <c r="A135" s="280"/>
      <c r="B135" s="281" t="s">
        <v>87</v>
      </c>
      <c r="C135" s="281" t="s">
        <v>87</v>
      </c>
      <c r="D135" s="282" t="s">
        <v>1872</v>
      </c>
      <c r="E135" s="283" t="s">
        <v>1369</v>
      </c>
      <c r="F135" s="282" t="s">
        <v>128</v>
      </c>
      <c r="G135" s="283" t="s">
        <v>14</v>
      </c>
      <c r="H135" s="284" t="s">
        <v>87</v>
      </c>
      <c r="I135" s="284" t="s">
        <v>87</v>
      </c>
      <c r="J135" s="284" t="s">
        <v>87</v>
      </c>
      <c r="K135" s="284" t="s">
        <v>87</v>
      </c>
      <c r="L135" s="284" t="s">
        <v>87</v>
      </c>
      <c r="M135" s="285">
        <v>168912</v>
      </c>
      <c r="N135" s="284" t="s">
        <v>87</v>
      </c>
      <c r="O135" s="284" t="s">
        <v>87</v>
      </c>
      <c r="P135" s="284" t="s">
        <v>87</v>
      </c>
      <c r="Q135" s="284" t="s">
        <v>87</v>
      </c>
      <c r="R135" s="286">
        <v>92.506884698254595</v>
      </c>
      <c r="S135" s="286">
        <v>91.146204815528677</v>
      </c>
      <c r="T135" s="298" t="s">
        <v>88</v>
      </c>
      <c r="U135" s="298" t="s">
        <v>88</v>
      </c>
      <c r="V135" s="286">
        <v>12.774613506916191</v>
      </c>
      <c r="W135" s="286">
        <v>15.866558177379982</v>
      </c>
      <c r="X135" s="286">
        <v>28.641171684296175</v>
      </c>
      <c r="Y135" s="284" t="s">
        <v>87</v>
      </c>
      <c r="Z135" s="284" t="s">
        <v>87</v>
      </c>
      <c r="AA135" s="284" t="s">
        <v>87</v>
      </c>
      <c r="AB135" s="284" t="s">
        <v>87</v>
      </c>
      <c r="AC135" s="284" t="s">
        <v>87</v>
      </c>
      <c r="AD135" s="284" t="s">
        <v>87</v>
      </c>
      <c r="AE135" s="284" t="s">
        <v>87</v>
      </c>
      <c r="AF135" s="284" t="s">
        <v>87</v>
      </c>
      <c r="AG135" s="284" t="s">
        <v>87</v>
      </c>
      <c r="AH135" s="284" t="s">
        <v>87</v>
      </c>
      <c r="AI135" s="284" t="s">
        <v>87</v>
      </c>
      <c r="AJ135" s="284" t="s">
        <v>87</v>
      </c>
      <c r="AK135" s="284" t="s">
        <v>87</v>
      </c>
      <c r="AL135" s="284" t="s">
        <v>87</v>
      </c>
      <c r="AM135" s="284" t="s">
        <v>87</v>
      </c>
      <c r="AN135" s="284" t="s">
        <v>87</v>
      </c>
      <c r="AO135" s="284" t="s">
        <v>87</v>
      </c>
      <c r="AP135" s="284" t="s">
        <v>87</v>
      </c>
      <c r="AQ135" s="284" t="s">
        <v>87</v>
      </c>
      <c r="AR135" s="284" t="s">
        <v>87</v>
      </c>
      <c r="AS135" s="284" t="s">
        <v>87</v>
      </c>
      <c r="AT135" s="284" t="s">
        <v>87</v>
      </c>
      <c r="AU135" s="284" t="s">
        <v>87</v>
      </c>
      <c r="AV135" s="284" t="s">
        <v>87</v>
      </c>
      <c r="AW135" s="288" t="s">
        <v>87</v>
      </c>
      <c r="AX135" s="288" t="s">
        <v>87</v>
      </c>
      <c r="AY135" s="288" t="s">
        <v>87</v>
      </c>
      <c r="AZ135" s="288" t="s">
        <v>87</v>
      </c>
      <c r="BA135" s="288" t="s">
        <v>87</v>
      </c>
      <c r="BB135" s="287">
        <v>46</v>
      </c>
      <c r="BC135" s="287">
        <v>46</v>
      </c>
      <c r="BD135" s="289" t="s">
        <v>88</v>
      </c>
      <c r="BE135" s="289" t="s">
        <v>88</v>
      </c>
      <c r="BF135" s="289" t="s">
        <v>88</v>
      </c>
      <c r="BG135" s="287">
        <v>0</v>
      </c>
      <c r="BH135" s="286">
        <v>0</v>
      </c>
      <c r="BI135" s="287">
        <v>173</v>
      </c>
      <c r="BJ135" s="286">
        <v>102.42019513119257</v>
      </c>
      <c r="BK135" s="287">
        <v>0</v>
      </c>
      <c r="BL135" s="286">
        <v>0</v>
      </c>
      <c r="BM135" s="287">
        <v>0</v>
      </c>
      <c r="BN135" s="290">
        <v>0</v>
      </c>
      <c r="BO135" s="291">
        <v>65</v>
      </c>
      <c r="BP135" s="290">
        <v>38.481576205361371</v>
      </c>
      <c r="BQ135" s="287">
        <v>0</v>
      </c>
      <c r="BR135" s="290">
        <v>0</v>
      </c>
      <c r="BS135" s="287">
        <v>0</v>
      </c>
      <c r="BT135" s="290">
        <v>0</v>
      </c>
      <c r="BU135" s="287">
        <v>0</v>
      </c>
      <c r="BV135" s="290">
        <v>0</v>
      </c>
      <c r="BW135" s="287">
        <v>0</v>
      </c>
      <c r="BX135" s="290">
        <v>0</v>
      </c>
      <c r="BY135" s="287">
        <v>0</v>
      </c>
      <c r="BZ135" s="290">
        <v>0</v>
      </c>
      <c r="CA135" s="287">
        <v>371</v>
      </c>
      <c r="CB135" s="290">
        <v>219.64099649521646</v>
      </c>
      <c r="CC135" s="287">
        <v>0</v>
      </c>
      <c r="CD135" s="290">
        <v>0</v>
      </c>
      <c r="CE135" s="287">
        <v>15</v>
      </c>
      <c r="CF135" s="290">
        <v>8.8803637396987778</v>
      </c>
      <c r="CG135" s="287">
        <v>361</v>
      </c>
      <c r="CH135" s="290">
        <v>213.72075400208391</v>
      </c>
      <c r="CI135" s="287">
        <v>402</v>
      </c>
      <c r="CJ135" s="290">
        <v>237.99374822392724</v>
      </c>
      <c r="CK135" s="287">
        <v>123</v>
      </c>
      <c r="CL135" s="290">
        <v>72.818982665529987</v>
      </c>
      <c r="CM135" s="287">
        <v>379</v>
      </c>
      <c r="CN135" s="294">
        <v>224.37719048972247</v>
      </c>
      <c r="CO135" s="287">
        <v>18</v>
      </c>
      <c r="CP135" s="290">
        <v>10.656436487638533</v>
      </c>
      <c r="CQ135" s="292">
        <v>0</v>
      </c>
      <c r="CR135" s="293">
        <v>0</v>
      </c>
      <c r="CS135" s="292">
        <v>0</v>
      </c>
      <c r="CT135" s="293">
        <v>0</v>
      </c>
      <c r="CU135" s="287">
        <v>17</v>
      </c>
      <c r="CV135" s="290">
        <v>10.064412238325282</v>
      </c>
      <c r="CW135" s="287">
        <v>368</v>
      </c>
      <c r="CX135" s="290">
        <v>217.86492374727672</v>
      </c>
      <c r="CY135" s="287">
        <v>368</v>
      </c>
      <c r="CZ135" s="290">
        <v>217.86492374727672</v>
      </c>
      <c r="DA135" s="287">
        <v>0</v>
      </c>
      <c r="DB135" s="290">
        <v>0</v>
      </c>
      <c r="DC135" s="287">
        <v>0</v>
      </c>
      <c r="DD135" s="287">
        <v>0</v>
      </c>
      <c r="DE135" s="287">
        <v>0</v>
      </c>
      <c r="DF135" s="287">
        <v>0</v>
      </c>
      <c r="DG135" s="287">
        <v>0</v>
      </c>
      <c r="DH135" s="287">
        <v>0</v>
      </c>
      <c r="DI135" s="287">
        <v>0</v>
      </c>
      <c r="DJ135" s="287">
        <v>0</v>
      </c>
      <c r="DK135" s="287">
        <v>0</v>
      </c>
      <c r="DL135" s="287">
        <v>0</v>
      </c>
      <c r="DM135" s="287">
        <v>0</v>
      </c>
      <c r="DN135" s="287">
        <v>0</v>
      </c>
      <c r="DO135" s="287">
        <v>0</v>
      </c>
      <c r="DP135" s="287">
        <v>0</v>
      </c>
      <c r="DQ135" s="287">
        <v>0</v>
      </c>
      <c r="DR135" s="287">
        <v>0</v>
      </c>
      <c r="DS135" s="287">
        <v>0</v>
      </c>
      <c r="DT135" s="287">
        <v>0</v>
      </c>
      <c r="DU135" s="287">
        <v>0</v>
      </c>
      <c r="DV135" s="287">
        <v>0</v>
      </c>
      <c r="DW135" s="287">
        <v>0</v>
      </c>
      <c r="DX135" s="287">
        <v>0</v>
      </c>
      <c r="DY135" s="287">
        <v>0</v>
      </c>
      <c r="DZ135" s="287">
        <v>0</v>
      </c>
      <c r="EA135" s="287">
        <v>0</v>
      </c>
      <c r="EB135" s="290">
        <v>0</v>
      </c>
      <c r="EC135" s="287">
        <v>0</v>
      </c>
      <c r="ED135" s="287">
        <v>0</v>
      </c>
      <c r="EE135" s="287">
        <v>0</v>
      </c>
      <c r="EF135" s="290">
        <v>0</v>
      </c>
      <c r="EG135" s="287">
        <v>0</v>
      </c>
      <c r="EH135" s="287">
        <v>0</v>
      </c>
      <c r="EI135" s="287">
        <v>0</v>
      </c>
      <c r="EJ135" s="287">
        <v>0</v>
      </c>
      <c r="EK135" s="287">
        <v>0</v>
      </c>
      <c r="EL135" s="287">
        <v>0</v>
      </c>
      <c r="EM135" s="287">
        <v>0</v>
      </c>
      <c r="EN135" s="287">
        <v>0</v>
      </c>
      <c r="EO135" s="287">
        <v>0</v>
      </c>
      <c r="EP135" s="287">
        <v>0</v>
      </c>
      <c r="EQ135" s="287">
        <v>0</v>
      </c>
      <c r="ER135" s="287">
        <v>0</v>
      </c>
      <c r="ES135" s="287">
        <v>0</v>
      </c>
      <c r="ET135" s="287">
        <v>0</v>
      </c>
      <c r="EU135" s="287">
        <v>0</v>
      </c>
      <c r="EV135" s="287">
        <v>0</v>
      </c>
      <c r="EW135" s="287">
        <v>0</v>
      </c>
      <c r="EX135" s="287">
        <v>0</v>
      </c>
      <c r="EY135" s="287">
        <v>0</v>
      </c>
      <c r="EZ135" s="287">
        <v>0</v>
      </c>
      <c r="FA135" s="287">
        <v>0</v>
      </c>
      <c r="FB135" s="287">
        <v>0</v>
      </c>
      <c r="FC135" s="287">
        <v>0</v>
      </c>
      <c r="FD135" s="287">
        <v>0</v>
      </c>
      <c r="FE135" s="287">
        <v>0</v>
      </c>
      <c r="FF135" s="287">
        <v>0</v>
      </c>
      <c r="FG135" s="287">
        <v>0</v>
      </c>
      <c r="FH135" s="287">
        <v>0</v>
      </c>
      <c r="FI135" s="287">
        <v>0</v>
      </c>
      <c r="FJ135" s="287">
        <v>0</v>
      </c>
      <c r="FK135" s="291">
        <v>2</v>
      </c>
      <c r="FL135" s="290">
        <v>1.1840484986265036</v>
      </c>
      <c r="FM135" s="291">
        <v>1</v>
      </c>
      <c r="FN135" s="290">
        <v>0.59202424931325182</v>
      </c>
      <c r="FO135" s="291">
        <v>2</v>
      </c>
      <c r="FP135" s="290">
        <v>1.1840484986265036</v>
      </c>
      <c r="FQ135" s="283">
        <v>1</v>
      </c>
      <c r="FR135" s="294">
        <v>0.59202424931325182</v>
      </c>
      <c r="FS135" s="283">
        <v>0</v>
      </c>
      <c r="FT135" s="294">
        <v>0</v>
      </c>
      <c r="FU135" s="291">
        <v>0</v>
      </c>
      <c r="FV135" s="290">
        <v>0</v>
      </c>
      <c r="FW135" s="295">
        <v>1</v>
      </c>
      <c r="FX135" s="295">
        <v>0</v>
      </c>
      <c r="FY135" s="295">
        <v>1</v>
      </c>
      <c r="FZ135" s="295">
        <v>0</v>
      </c>
      <c r="GA135" s="295">
        <v>0</v>
      </c>
      <c r="GB135" s="287">
        <v>0</v>
      </c>
      <c r="GC135" s="287">
        <v>0</v>
      </c>
      <c r="GD135" s="287">
        <v>0</v>
      </c>
      <c r="GE135" s="287">
        <v>0</v>
      </c>
      <c r="GF135" s="287">
        <v>0</v>
      </c>
      <c r="GG135" s="290">
        <v>0</v>
      </c>
      <c r="GH135" s="290">
        <v>0</v>
      </c>
      <c r="GI135" s="290">
        <v>0</v>
      </c>
      <c r="GJ135" s="290">
        <v>0</v>
      </c>
      <c r="GK135" s="290">
        <v>0</v>
      </c>
      <c r="GL135" s="290">
        <v>0</v>
      </c>
      <c r="GM135" s="290">
        <v>0</v>
      </c>
      <c r="GN135" s="290">
        <v>0</v>
      </c>
      <c r="GO135" s="290">
        <v>0</v>
      </c>
      <c r="GP135" s="290">
        <v>0</v>
      </c>
      <c r="GQ135" s="290">
        <v>0</v>
      </c>
      <c r="GR135" s="290">
        <v>0</v>
      </c>
      <c r="GS135" s="290">
        <v>0</v>
      </c>
      <c r="GT135" s="290">
        <v>0</v>
      </c>
      <c r="GU135" s="290">
        <v>0</v>
      </c>
      <c r="GV135" s="290">
        <v>0</v>
      </c>
      <c r="GW135" s="290">
        <v>0</v>
      </c>
      <c r="GX135" s="290">
        <v>0</v>
      </c>
      <c r="GY135" s="290">
        <v>0</v>
      </c>
      <c r="GZ135" s="290">
        <v>0</v>
      </c>
      <c r="HA135" s="290">
        <v>0</v>
      </c>
      <c r="HB135" s="290">
        <v>0</v>
      </c>
      <c r="HC135" s="290">
        <v>0</v>
      </c>
      <c r="HD135" s="290">
        <v>0</v>
      </c>
      <c r="HE135" s="290">
        <v>0</v>
      </c>
      <c r="HF135" s="290">
        <v>0</v>
      </c>
      <c r="HG135" s="290">
        <v>0</v>
      </c>
      <c r="HH135" s="290">
        <v>0</v>
      </c>
      <c r="HI135" s="290">
        <v>0</v>
      </c>
      <c r="HJ135" s="134">
        <v>3.5521454958795111</v>
      </c>
      <c r="HK135" s="134">
        <v>7.1042909917590222</v>
      </c>
      <c r="HL135" s="134">
        <v>34.781424647153543</v>
      </c>
      <c r="HM135" s="146">
        <v>97.790510319619301</v>
      </c>
      <c r="HN135" s="146">
        <v>83.039064110249399</v>
      </c>
      <c r="HO135" s="368">
        <v>3.07031010132023E-2</v>
      </c>
      <c r="HP135" s="368">
        <v>2.2053958685584098E-2</v>
      </c>
      <c r="HQ135" s="368">
        <v>1.9736842105263199</v>
      </c>
      <c r="HR135" s="368">
        <v>1.4492753623188399</v>
      </c>
      <c r="HS135" s="134">
        <v>93.421052631578902</v>
      </c>
      <c r="HT135" s="134">
        <v>97.101449275362299</v>
      </c>
      <c r="HU135" s="134">
        <v>1.55562378466892</v>
      </c>
      <c r="HV135" s="134">
        <v>1.5217231493053001</v>
      </c>
      <c r="HW135" s="134">
        <v>11.5356633588453</v>
      </c>
      <c r="HX135" s="134">
        <v>20.317723188272499</v>
      </c>
      <c r="HY135" s="146">
        <v>93.128037837245643</v>
      </c>
      <c r="HZ135" s="146">
        <v>104.640187094777</v>
      </c>
      <c r="IA135" s="386">
        <v>35</v>
      </c>
      <c r="IB135" s="386">
        <v>14</v>
      </c>
      <c r="IC135" s="369">
        <v>0.42306297594584791</v>
      </c>
      <c r="ID135" s="369">
        <v>0.11821329055138056</v>
      </c>
      <c r="IE135" s="369">
        <v>5.376344086021505</v>
      </c>
      <c r="IF135" s="369">
        <v>2.3102310231023102</v>
      </c>
      <c r="IG135" s="146">
        <v>83.563748079877115</v>
      </c>
      <c r="IH135" s="146">
        <v>86.303630363036305</v>
      </c>
      <c r="II135" s="146">
        <v>7.8689713525927711</v>
      </c>
      <c r="IJ135" s="146">
        <v>5.1169467195811871</v>
      </c>
      <c r="IK135" s="146">
        <v>10.81395687221721</v>
      </c>
      <c r="IL135" s="146">
        <v>19.820897353329041</v>
      </c>
      <c r="IM135" s="148">
        <v>97.196620915844505</v>
      </c>
      <c r="IN135" s="137">
        <v>94.576223872838369</v>
      </c>
      <c r="IO135" s="369">
        <v>0.149365197908887</v>
      </c>
      <c r="IP135" s="369">
        <v>7.8665827564506005E-2</v>
      </c>
      <c r="IQ135" s="369">
        <v>3.7558685446009399</v>
      </c>
      <c r="IR135" s="369">
        <v>3.2258064516128999</v>
      </c>
      <c r="IS135" s="146">
        <v>93.896713615023501</v>
      </c>
      <c r="IT135" s="146">
        <v>96.129032258064498</v>
      </c>
      <c r="IU135" s="146">
        <v>3.97684839432412</v>
      </c>
      <c r="IV135" s="146">
        <v>2.4386406544996899</v>
      </c>
      <c r="IW135" s="146">
        <v>17.162151033517301</v>
      </c>
      <c r="IX135" s="146">
        <v>19.3934142114385</v>
      </c>
      <c r="IY135" s="341">
        <v>20</v>
      </c>
      <c r="IZ135" s="369">
        <v>0.28141269171239602</v>
      </c>
      <c r="JA135" s="369">
        <v>3.0487804878048799</v>
      </c>
      <c r="JB135" s="369">
        <v>96.951219512195095</v>
      </c>
      <c r="JC135" s="369">
        <v>9.2303362881665993</v>
      </c>
      <c r="JD135" s="146">
        <v>16.3891189008495</v>
      </c>
    </row>
    <row r="136" spans="1:264" ht="18" customHeight="1">
      <c r="A136" s="280"/>
      <c r="B136" s="281" t="s">
        <v>87</v>
      </c>
      <c r="C136" s="281" t="s">
        <v>87</v>
      </c>
      <c r="D136" s="282" t="s">
        <v>1873</v>
      </c>
      <c r="E136" s="283" t="s">
        <v>1370</v>
      </c>
      <c r="F136" s="282" t="s">
        <v>128</v>
      </c>
      <c r="G136" s="283" t="s">
        <v>14</v>
      </c>
      <c r="H136" s="284" t="s">
        <v>87</v>
      </c>
      <c r="I136" s="284" t="s">
        <v>87</v>
      </c>
      <c r="J136" s="284" t="s">
        <v>87</v>
      </c>
      <c r="K136" s="284" t="s">
        <v>87</v>
      </c>
      <c r="L136" s="284" t="s">
        <v>87</v>
      </c>
      <c r="M136" s="285">
        <v>274348</v>
      </c>
      <c r="N136" s="284" t="s">
        <v>87</v>
      </c>
      <c r="O136" s="284" t="s">
        <v>87</v>
      </c>
      <c r="P136" s="284" t="s">
        <v>87</v>
      </c>
      <c r="Q136" s="284" t="s">
        <v>87</v>
      </c>
      <c r="R136" s="286">
        <v>100.20502395928548</v>
      </c>
      <c r="S136" s="286">
        <v>95.458004784527134</v>
      </c>
      <c r="T136" s="287">
        <v>5.8394116051358651</v>
      </c>
      <c r="U136" s="298" t="s">
        <v>88</v>
      </c>
      <c r="V136" s="286">
        <v>10.505424715533209</v>
      </c>
      <c r="W136" s="286">
        <v>14.421804710240805</v>
      </c>
      <c r="X136" s="286">
        <v>24.927229425774016</v>
      </c>
      <c r="Y136" s="284" t="s">
        <v>87</v>
      </c>
      <c r="Z136" s="284" t="s">
        <v>87</v>
      </c>
      <c r="AA136" s="284" t="s">
        <v>87</v>
      </c>
      <c r="AB136" s="284" t="s">
        <v>87</v>
      </c>
      <c r="AC136" s="284" t="s">
        <v>87</v>
      </c>
      <c r="AD136" s="284" t="s">
        <v>87</v>
      </c>
      <c r="AE136" s="284" t="s">
        <v>87</v>
      </c>
      <c r="AF136" s="284" t="s">
        <v>87</v>
      </c>
      <c r="AG136" s="284" t="s">
        <v>87</v>
      </c>
      <c r="AH136" s="284" t="s">
        <v>87</v>
      </c>
      <c r="AI136" s="284" t="s">
        <v>87</v>
      </c>
      <c r="AJ136" s="284" t="s">
        <v>87</v>
      </c>
      <c r="AK136" s="284" t="s">
        <v>87</v>
      </c>
      <c r="AL136" s="284" t="s">
        <v>87</v>
      </c>
      <c r="AM136" s="284" t="s">
        <v>87</v>
      </c>
      <c r="AN136" s="284" t="s">
        <v>87</v>
      </c>
      <c r="AO136" s="284" t="s">
        <v>87</v>
      </c>
      <c r="AP136" s="284" t="s">
        <v>87</v>
      </c>
      <c r="AQ136" s="284" t="s">
        <v>87</v>
      </c>
      <c r="AR136" s="284" t="s">
        <v>87</v>
      </c>
      <c r="AS136" s="284" t="s">
        <v>87</v>
      </c>
      <c r="AT136" s="284" t="s">
        <v>87</v>
      </c>
      <c r="AU136" s="284" t="s">
        <v>87</v>
      </c>
      <c r="AV136" s="284" t="s">
        <v>87</v>
      </c>
      <c r="AW136" s="288" t="s">
        <v>87</v>
      </c>
      <c r="AX136" s="288" t="s">
        <v>87</v>
      </c>
      <c r="AY136" s="288" t="s">
        <v>87</v>
      </c>
      <c r="AZ136" s="288" t="s">
        <v>87</v>
      </c>
      <c r="BA136" s="288" t="s">
        <v>87</v>
      </c>
      <c r="BB136" s="287">
        <v>77</v>
      </c>
      <c r="BC136" s="287">
        <v>62</v>
      </c>
      <c r="BD136" s="289" t="s">
        <v>88</v>
      </c>
      <c r="BE136" s="289" t="s">
        <v>88</v>
      </c>
      <c r="BF136" s="289" t="s">
        <v>88</v>
      </c>
      <c r="BG136" s="287">
        <v>80</v>
      </c>
      <c r="BH136" s="286">
        <v>29.160044906469157</v>
      </c>
      <c r="BI136" s="287">
        <v>306</v>
      </c>
      <c r="BJ136" s="286">
        <v>111.53717176724452</v>
      </c>
      <c r="BK136" s="287">
        <v>0</v>
      </c>
      <c r="BL136" s="286">
        <v>0</v>
      </c>
      <c r="BM136" s="287">
        <v>11</v>
      </c>
      <c r="BN136" s="290">
        <v>4.0095061746395091</v>
      </c>
      <c r="BO136" s="291">
        <v>136</v>
      </c>
      <c r="BP136" s="290">
        <v>49.572076340997569</v>
      </c>
      <c r="BQ136" s="287">
        <v>0</v>
      </c>
      <c r="BR136" s="290">
        <v>0</v>
      </c>
      <c r="BS136" s="287">
        <v>12</v>
      </c>
      <c r="BT136" s="290">
        <v>4.374006735970374</v>
      </c>
      <c r="BU136" s="287">
        <v>0</v>
      </c>
      <c r="BV136" s="290">
        <v>0</v>
      </c>
      <c r="BW136" s="287">
        <v>11</v>
      </c>
      <c r="BX136" s="290">
        <v>4.0095061746395091</v>
      </c>
      <c r="BY136" s="292">
        <v>0</v>
      </c>
      <c r="BZ136" s="293">
        <v>0</v>
      </c>
      <c r="CA136" s="287">
        <v>597</v>
      </c>
      <c r="CB136" s="290">
        <v>217.60683511452606</v>
      </c>
      <c r="CC136" s="292">
        <v>10</v>
      </c>
      <c r="CD136" s="293">
        <v>3.6450056133086446</v>
      </c>
      <c r="CE136" s="287">
        <v>0</v>
      </c>
      <c r="CF136" s="290">
        <v>0</v>
      </c>
      <c r="CG136" s="287">
        <v>426</v>
      </c>
      <c r="CH136" s="290">
        <v>155.27723912694825</v>
      </c>
      <c r="CI136" s="287">
        <v>1869</v>
      </c>
      <c r="CJ136" s="290">
        <v>681.2515491273856</v>
      </c>
      <c r="CK136" s="287">
        <v>441</v>
      </c>
      <c r="CL136" s="290">
        <v>160.74474754691121</v>
      </c>
      <c r="CM136" s="292">
        <v>1831</v>
      </c>
      <c r="CN136" s="296">
        <v>667.40052779681275</v>
      </c>
      <c r="CO136" s="287">
        <v>80</v>
      </c>
      <c r="CP136" s="290">
        <v>29.160044906469157</v>
      </c>
      <c r="CQ136" s="292">
        <v>2</v>
      </c>
      <c r="CR136" s="293">
        <v>0.7290011226617289</v>
      </c>
      <c r="CS136" s="292">
        <v>7</v>
      </c>
      <c r="CT136" s="293">
        <v>2.5515039293160511</v>
      </c>
      <c r="CU136" s="287">
        <v>50</v>
      </c>
      <c r="CV136" s="290">
        <v>18.225028066543224</v>
      </c>
      <c r="CW136" s="287">
        <v>980</v>
      </c>
      <c r="CX136" s="290">
        <v>357.21055010424715</v>
      </c>
      <c r="CY136" s="287">
        <v>980</v>
      </c>
      <c r="CZ136" s="290">
        <v>357.21055010424715</v>
      </c>
      <c r="DA136" s="292">
        <v>0</v>
      </c>
      <c r="DB136" s="293">
        <v>0</v>
      </c>
      <c r="DC136" s="292">
        <v>0</v>
      </c>
      <c r="DD136" s="292">
        <v>0</v>
      </c>
      <c r="DE136" s="292">
        <v>549</v>
      </c>
      <c r="DF136" s="292">
        <v>9160</v>
      </c>
      <c r="DG136" s="292">
        <v>0</v>
      </c>
      <c r="DH136" s="292">
        <v>829</v>
      </c>
      <c r="DI136" s="292">
        <v>215</v>
      </c>
      <c r="DJ136" s="292">
        <v>17</v>
      </c>
      <c r="DK136" s="292">
        <v>91</v>
      </c>
      <c r="DL136" s="292">
        <v>399</v>
      </c>
      <c r="DM136" s="292">
        <v>0</v>
      </c>
      <c r="DN136" s="292">
        <v>537</v>
      </c>
      <c r="DO136" s="292">
        <v>69</v>
      </c>
      <c r="DP136" s="292">
        <v>116</v>
      </c>
      <c r="DQ136" s="292">
        <v>61</v>
      </c>
      <c r="DR136" s="292">
        <v>0</v>
      </c>
      <c r="DS136" s="292">
        <v>0</v>
      </c>
      <c r="DT136" s="292">
        <v>10955</v>
      </c>
      <c r="DU136" s="292">
        <v>19511</v>
      </c>
      <c r="DV136" s="292">
        <v>0</v>
      </c>
      <c r="DW136" s="292">
        <v>1233</v>
      </c>
      <c r="DX136" s="292">
        <v>506</v>
      </c>
      <c r="DY136" s="292">
        <v>506</v>
      </c>
      <c r="DZ136" s="292">
        <v>3841</v>
      </c>
      <c r="EA136" s="292">
        <v>11512</v>
      </c>
      <c r="EB136" s="293">
        <v>24.252953439888799</v>
      </c>
      <c r="EC136" s="292">
        <v>272</v>
      </c>
      <c r="ED136" s="292">
        <v>3576</v>
      </c>
      <c r="EE136" s="292">
        <v>938</v>
      </c>
      <c r="EF136" s="293">
        <v>26.230425055928414</v>
      </c>
      <c r="EG136" s="292">
        <v>156</v>
      </c>
      <c r="EH136" s="292">
        <v>64</v>
      </c>
      <c r="EI136" s="292">
        <v>40</v>
      </c>
      <c r="EJ136" s="292">
        <v>2</v>
      </c>
      <c r="EK136" s="292">
        <v>214</v>
      </c>
      <c r="EL136" s="292">
        <v>14</v>
      </c>
      <c r="EM136" s="292">
        <v>10</v>
      </c>
      <c r="EN136" s="292">
        <v>8</v>
      </c>
      <c r="EO136" s="292">
        <v>13</v>
      </c>
      <c r="EP136" s="292">
        <v>21</v>
      </c>
      <c r="EQ136" s="292">
        <v>28</v>
      </c>
      <c r="ER136" s="292">
        <v>0</v>
      </c>
      <c r="ES136" s="292">
        <v>0</v>
      </c>
      <c r="ET136" s="292">
        <v>1</v>
      </c>
      <c r="EU136" s="292">
        <v>5</v>
      </c>
      <c r="EV136" s="292">
        <v>3377</v>
      </c>
      <c r="EW136" s="292">
        <v>9</v>
      </c>
      <c r="EX136" s="292">
        <v>30</v>
      </c>
      <c r="EY136" s="292">
        <v>216</v>
      </c>
      <c r="EZ136" s="292">
        <v>0</v>
      </c>
      <c r="FA136" s="292">
        <v>23</v>
      </c>
      <c r="FB136" s="292">
        <v>3</v>
      </c>
      <c r="FC136" s="292">
        <v>0</v>
      </c>
      <c r="FD136" s="292">
        <v>9</v>
      </c>
      <c r="FE136" s="292">
        <v>2</v>
      </c>
      <c r="FF136" s="292">
        <v>21</v>
      </c>
      <c r="FG136" s="292">
        <v>271</v>
      </c>
      <c r="FH136" s="292">
        <v>407</v>
      </c>
      <c r="FI136" s="292">
        <v>275</v>
      </c>
      <c r="FJ136" s="292">
        <v>688</v>
      </c>
      <c r="FK136" s="297">
        <v>10</v>
      </c>
      <c r="FL136" s="293">
        <v>3.6450056133086446</v>
      </c>
      <c r="FM136" s="297">
        <v>2</v>
      </c>
      <c r="FN136" s="293">
        <v>0.7290011226617289</v>
      </c>
      <c r="FO136" s="297">
        <v>2</v>
      </c>
      <c r="FP136" s="293">
        <v>0.7290011226617289</v>
      </c>
      <c r="FQ136" s="283">
        <v>3</v>
      </c>
      <c r="FR136" s="294">
        <v>1.0935016839925935</v>
      </c>
      <c r="FS136" s="283">
        <v>0</v>
      </c>
      <c r="FT136" s="294">
        <v>0</v>
      </c>
      <c r="FU136" s="297">
        <v>18</v>
      </c>
      <c r="FV136" s="293">
        <v>6.5610101039555602</v>
      </c>
      <c r="FW136" s="295">
        <v>2</v>
      </c>
      <c r="FX136" s="295">
        <v>1</v>
      </c>
      <c r="FY136" s="295">
        <v>1</v>
      </c>
      <c r="FZ136" s="295">
        <v>0</v>
      </c>
      <c r="GA136" s="295">
        <v>0</v>
      </c>
      <c r="GB136" s="292">
        <v>9597</v>
      </c>
      <c r="GC136" s="292">
        <v>990</v>
      </c>
      <c r="GD136" s="292">
        <v>1816</v>
      </c>
      <c r="GE136" s="292">
        <v>0</v>
      </c>
      <c r="GF136" s="292">
        <v>42</v>
      </c>
      <c r="GG136" s="293">
        <v>100.3</v>
      </c>
      <c r="GH136" s="293">
        <v>473</v>
      </c>
      <c r="GI136" s="293">
        <v>26.8</v>
      </c>
      <c r="GJ136" s="293">
        <v>2</v>
      </c>
      <c r="GK136" s="293">
        <v>2</v>
      </c>
      <c r="GL136" s="293">
        <v>0</v>
      </c>
      <c r="GM136" s="293">
        <v>3</v>
      </c>
      <c r="GN136" s="293">
        <v>0</v>
      </c>
      <c r="GO136" s="293">
        <v>1</v>
      </c>
      <c r="GP136" s="293">
        <v>0</v>
      </c>
      <c r="GQ136" s="293">
        <v>0</v>
      </c>
      <c r="GR136" s="293">
        <v>0</v>
      </c>
      <c r="GS136" s="293">
        <v>0</v>
      </c>
      <c r="GT136" s="293">
        <v>0</v>
      </c>
      <c r="GU136" s="293">
        <v>1</v>
      </c>
      <c r="GV136" s="293">
        <v>0</v>
      </c>
      <c r="GW136" s="293">
        <v>1</v>
      </c>
      <c r="GX136" s="293">
        <v>0</v>
      </c>
      <c r="GY136" s="293">
        <v>1</v>
      </c>
      <c r="GZ136" s="293">
        <v>1</v>
      </c>
      <c r="HA136" s="293">
        <v>1</v>
      </c>
      <c r="HB136" s="293">
        <v>0</v>
      </c>
      <c r="HC136" s="293">
        <v>0</v>
      </c>
      <c r="HD136" s="293">
        <v>0</v>
      </c>
      <c r="HE136" s="293">
        <v>1</v>
      </c>
      <c r="HF136" s="293">
        <v>0</v>
      </c>
      <c r="HG136" s="293">
        <v>2</v>
      </c>
      <c r="HH136" s="293">
        <v>0</v>
      </c>
      <c r="HI136" s="293">
        <v>1</v>
      </c>
      <c r="HJ136" s="134">
        <v>0.7290011226617289</v>
      </c>
      <c r="HK136" s="134">
        <v>10.935016839925932</v>
      </c>
      <c r="HL136" s="134">
        <v>27.373992155947917</v>
      </c>
      <c r="HM136" s="146">
        <v>99.474127860752304</v>
      </c>
      <c r="HN136" s="146">
        <v>79.0453801244864</v>
      </c>
      <c r="HO136" s="368">
        <v>5.5959709009513199E-2</v>
      </c>
      <c r="HP136" s="369">
        <v>5.3857546788743799E-2</v>
      </c>
      <c r="HQ136" s="368">
        <v>1.16959064327485</v>
      </c>
      <c r="HR136" s="369">
        <v>1.5009380863039401</v>
      </c>
      <c r="HS136" s="134">
        <v>87.329434697855703</v>
      </c>
      <c r="HT136" s="134">
        <v>89.493433395872401</v>
      </c>
      <c r="HU136" s="134">
        <v>4.78455512031337</v>
      </c>
      <c r="HV136" s="134">
        <v>3.5882590548000501</v>
      </c>
      <c r="HW136" s="134">
        <v>6.8176540982728104</v>
      </c>
      <c r="HX136" s="134">
        <v>13.4839113467344</v>
      </c>
      <c r="HY136" s="146">
        <v>97.822111694185992</v>
      </c>
      <c r="HZ136" s="146">
        <v>103.523549501082</v>
      </c>
      <c r="IA136" s="386">
        <v>33</v>
      </c>
      <c r="IB136" s="386">
        <v>25</v>
      </c>
      <c r="IC136" s="369">
        <v>0.37800687285223367</v>
      </c>
      <c r="ID136" s="369">
        <v>0.1994415636218588</v>
      </c>
      <c r="IE136" s="369">
        <v>5.8614564831261102</v>
      </c>
      <c r="IF136" s="369">
        <v>4.6904315196998123</v>
      </c>
      <c r="IG136" s="146">
        <v>76.198934280639435</v>
      </c>
      <c r="IH136" s="146">
        <v>81.801125703564722</v>
      </c>
      <c r="II136" s="146">
        <v>6.4490263459335635</v>
      </c>
      <c r="IJ136" s="146">
        <v>4.2520941364180294</v>
      </c>
      <c r="IK136" s="146">
        <v>5.9317341525711322</v>
      </c>
      <c r="IL136" s="146">
        <v>12.471467491348207</v>
      </c>
      <c r="IM136" s="148">
        <v>126.45670367195632</v>
      </c>
      <c r="IN136" s="137">
        <v>117.35509576343792</v>
      </c>
      <c r="IO136" s="369">
        <v>0.706188440810258</v>
      </c>
      <c r="IP136" s="369">
        <v>0.162553568789715</v>
      </c>
      <c r="IQ136" s="369">
        <v>3.2094594594594601</v>
      </c>
      <c r="IR136" s="369">
        <v>1.13989637305699</v>
      </c>
      <c r="IS136" s="146">
        <v>85.641891891891902</v>
      </c>
      <c r="IT136" s="146">
        <v>92.2279792746114</v>
      </c>
      <c r="IU136" s="146">
        <v>22.003345103140699</v>
      </c>
      <c r="IV136" s="146">
        <v>14.260381262006799</v>
      </c>
      <c r="IW136" s="146">
        <v>11.5685965189041</v>
      </c>
      <c r="IX136" s="146">
        <v>13.2559445796667</v>
      </c>
      <c r="IY136" s="341">
        <v>17</v>
      </c>
      <c r="IZ136" s="369">
        <v>0.20616056269706501</v>
      </c>
      <c r="JA136" s="369">
        <v>3.9906103286385002</v>
      </c>
      <c r="JB136" s="369">
        <v>96.948356807511701</v>
      </c>
      <c r="JC136" s="369">
        <v>5.1661411593499897</v>
      </c>
      <c r="JD136" s="146">
        <v>11.2970326191002</v>
      </c>
    </row>
    <row r="137" spans="1:264" ht="18" customHeight="1">
      <c r="A137" s="280"/>
      <c r="B137" s="281" t="s">
        <v>87</v>
      </c>
      <c r="C137" s="281" t="s">
        <v>87</v>
      </c>
      <c r="D137" s="282" t="s">
        <v>1874</v>
      </c>
      <c r="E137" s="283" t="s">
        <v>1371</v>
      </c>
      <c r="F137" s="282" t="s">
        <v>128</v>
      </c>
      <c r="G137" s="283" t="s">
        <v>14</v>
      </c>
      <c r="H137" s="284" t="s">
        <v>87</v>
      </c>
      <c r="I137" s="284" t="s">
        <v>87</v>
      </c>
      <c r="J137" s="284" t="s">
        <v>87</v>
      </c>
      <c r="K137" s="284" t="s">
        <v>87</v>
      </c>
      <c r="L137" s="284" t="s">
        <v>87</v>
      </c>
      <c r="M137" s="285">
        <v>57255</v>
      </c>
      <c r="N137" s="284" t="s">
        <v>87</v>
      </c>
      <c r="O137" s="284" t="s">
        <v>87</v>
      </c>
      <c r="P137" s="284" t="s">
        <v>87</v>
      </c>
      <c r="Q137" s="284" t="s">
        <v>87</v>
      </c>
      <c r="R137" s="286">
        <v>101.4</v>
      </c>
      <c r="S137" s="286">
        <v>104.96699999999998</v>
      </c>
      <c r="T137" s="292">
        <v>10.96252465483235</v>
      </c>
      <c r="U137" s="292">
        <v>29.006935513065969</v>
      </c>
      <c r="V137" s="286">
        <v>9.492089925062448</v>
      </c>
      <c r="W137" s="286">
        <v>6.9109075770191515</v>
      </c>
      <c r="X137" s="286">
        <v>16.402997502081597</v>
      </c>
      <c r="Y137" s="284" t="s">
        <v>87</v>
      </c>
      <c r="Z137" s="284" t="s">
        <v>87</v>
      </c>
      <c r="AA137" s="284" t="s">
        <v>87</v>
      </c>
      <c r="AB137" s="284" t="s">
        <v>87</v>
      </c>
      <c r="AC137" s="284" t="s">
        <v>87</v>
      </c>
      <c r="AD137" s="284" t="s">
        <v>87</v>
      </c>
      <c r="AE137" s="284" t="s">
        <v>87</v>
      </c>
      <c r="AF137" s="284" t="s">
        <v>87</v>
      </c>
      <c r="AG137" s="284" t="s">
        <v>87</v>
      </c>
      <c r="AH137" s="284" t="s">
        <v>87</v>
      </c>
      <c r="AI137" s="284" t="s">
        <v>87</v>
      </c>
      <c r="AJ137" s="284" t="s">
        <v>87</v>
      </c>
      <c r="AK137" s="284" t="s">
        <v>87</v>
      </c>
      <c r="AL137" s="284" t="s">
        <v>87</v>
      </c>
      <c r="AM137" s="284" t="s">
        <v>87</v>
      </c>
      <c r="AN137" s="284" t="s">
        <v>87</v>
      </c>
      <c r="AO137" s="284" t="s">
        <v>87</v>
      </c>
      <c r="AP137" s="284" t="s">
        <v>87</v>
      </c>
      <c r="AQ137" s="284" t="s">
        <v>87</v>
      </c>
      <c r="AR137" s="284" t="s">
        <v>87</v>
      </c>
      <c r="AS137" s="284" t="s">
        <v>87</v>
      </c>
      <c r="AT137" s="284" t="s">
        <v>87</v>
      </c>
      <c r="AU137" s="284" t="s">
        <v>87</v>
      </c>
      <c r="AV137" s="284" t="s">
        <v>87</v>
      </c>
      <c r="AW137" s="288" t="s">
        <v>87</v>
      </c>
      <c r="AX137" s="288" t="s">
        <v>87</v>
      </c>
      <c r="AY137" s="288" t="s">
        <v>87</v>
      </c>
      <c r="AZ137" s="288" t="s">
        <v>87</v>
      </c>
      <c r="BA137" s="288" t="s">
        <v>87</v>
      </c>
      <c r="BB137" s="287">
        <v>27</v>
      </c>
      <c r="BC137" s="287">
        <v>20</v>
      </c>
      <c r="BD137" s="289" t="s">
        <v>88</v>
      </c>
      <c r="BE137" s="289" t="s">
        <v>88</v>
      </c>
      <c r="BF137" s="289" t="s">
        <v>88</v>
      </c>
      <c r="BG137" s="287">
        <v>0</v>
      </c>
      <c r="BH137" s="286">
        <v>0</v>
      </c>
      <c r="BI137" s="287">
        <v>38</v>
      </c>
      <c r="BJ137" s="286">
        <v>66.369749366867524</v>
      </c>
      <c r="BK137" s="287">
        <v>0</v>
      </c>
      <c r="BL137" s="286">
        <v>0</v>
      </c>
      <c r="BM137" s="287">
        <v>0</v>
      </c>
      <c r="BN137" s="290">
        <v>0</v>
      </c>
      <c r="BO137" s="291">
        <v>30</v>
      </c>
      <c r="BP137" s="290">
        <v>52.397170552790151</v>
      </c>
      <c r="BQ137" s="287">
        <v>0</v>
      </c>
      <c r="BR137" s="290">
        <v>0</v>
      </c>
      <c r="BS137" s="287">
        <v>0</v>
      </c>
      <c r="BT137" s="290">
        <v>0</v>
      </c>
      <c r="BU137" s="287">
        <v>0</v>
      </c>
      <c r="BV137" s="290">
        <v>0</v>
      </c>
      <c r="BW137" s="287">
        <v>0</v>
      </c>
      <c r="BX137" s="290">
        <v>0</v>
      </c>
      <c r="BY137" s="292">
        <v>0</v>
      </c>
      <c r="BZ137" s="293">
        <v>0</v>
      </c>
      <c r="CA137" s="287">
        <v>116</v>
      </c>
      <c r="CB137" s="290">
        <v>202.60239280412191</v>
      </c>
      <c r="CC137" s="287">
        <v>0</v>
      </c>
      <c r="CD137" s="290">
        <v>0</v>
      </c>
      <c r="CE137" s="287">
        <v>9</v>
      </c>
      <c r="CF137" s="290">
        <v>15.719151165837046</v>
      </c>
      <c r="CG137" s="287">
        <v>2</v>
      </c>
      <c r="CH137" s="290">
        <v>3.4931447035193433</v>
      </c>
      <c r="CI137" s="287">
        <v>153</v>
      </c>
      <c r="CJ137" s="290">
        <v>267.22556981922975</v>
      </c>
      <c r="CK137" s="287">
        <v>14</v>
      </c>
      <c r="CL137" s="290">
        <v>24.452012924635405</v>
      </c>
      <c r="CM137" s="287">
        <v>347</v>
      </c>
      <c r="CN137" s="294">
        <v>606.06060606060601</v>
      </c>
      <c r="CO137" s="287">
        <v>15</v>
      </c>
      <c r="CP137" s="290">
        <v>26.198585276395075</v>
      </c>
      <c r="CQ137" s="292">
        <v>0</v>
      </c>
      <c r="CR137" s="293">
        <v>0</v>
      </c>
      <c r="CS137" s="292">
        <v>0</v>
      </c>
      <c r="CT137" s="293">
        <v>0</v>
      </c>
      <c r="CU137" s="287">
        <v>6</v>
      </c>
      <c r="CV137" s="290">
        <v>10.47943411055803</v>
      </c>
      <c r="CW137" s="287">
        <v>14</v>
      </c>
      <c r="CX137" s="290">
        <v>24.452012924635405</v>
      </c>
      <c r="CY137" s="287">
        <v>14</v>
      </c>
      <c r="CZ137" s="290">
        <v>24.452012924635405</v>
      </c>
      <c r="DA137" s="292">
        <v>0</v>
      </c>
      <c r="DB137" s="293">
        <v>0</v>
      </c>
      <c r="DC137" s="287">
        <v>0</v>
      </c>
      <c r="DD137" s="287">
        <v>0</v>
      </c>
      <c r="DE137" s="287">
        <v>0</v>
      </c>
      <c r="DF137" s="287">
        <v>4731</v>
      </c>
      <c r="DG137" s="287">
        <v>0</v>
      </c>
      <c r="DH137" s="287">
        <v>20</v>
      </c>
      <c r="DI137" s="287">
        <v>12</v>
      </c>
      <c r="DJ137" s="287">
        <v>0</v>
      </c>
      <c r="DK137" s="287">
        <v>0</v>
      </c>
      <c r="DL137" s="287">
        <v>0</v>
      </c>
      <c r="DM137" s="287">
        <v>0</v>
      </c>
      <c r="DN137" s="287">
        <v>0</v>
      </c>
      <c r="DO137" s="287">
        <v>129</v>
      </c>
      <c r="DP137" s="287">
        <v>0</v>
      </c>
      <c r="DQ137" s="287">
        <v>0</v>
      </c>
      <c r="DR137" s="287">
        <v>0</v>
      </c>
      <c r="DS137" s="287">
        <v>0</v>
      </c>
      <c r="DT137" s="287">
        <v>0</v>
      </c>
      <c r="DU137" s="287">
        <v>0</v>
      </c>
      <c r="DV137" s="287">
        <v>907</v>
      </c>
      <c r="DW137" s="287">
        <v>0</v>
      </c>
      <c r="DX137" s="287">
        <v>86</v>
      </c>
      <c r="DY137" s="287">
        <v>0</v>
      </c>
      <c r="DZ137" s="287">
        <v>0</v>
      </c>
      <c r="EA137" s="287">
        <v>5957</v>
      </c>
      <c r="EB137" s="290">
        <v>17.4584522410609</v>
      </c>
      <c r="EC137" s="287">
        <v>234</v>
      </c>
      <c r="ED137" s="287">
        <v>1895</v>
      </c>
      <c r="EE137" s="287">
        <v>212</v>
      </c>
      <c r="EF137" s="290">
        <v>11.187335092348286</v>
      </c>
      <c r="EG137" s="287">
        <v>19</v>
      </c>
      <c r="EH137" s="287">
        <v>23</v>
      </c>
      <c r="EI137" s="287">
        <v>8</v>
      </c>
      <c r="EJ137" s="287">
        <v>0</v>
      </c>
      <c r="EK137" s="287">
        <v>55</v>
      </c>
      <c r="EL137" s="287">
        <v>0</v>
      </c>
      <c r="EM137" s="287">
        <v>0</v>
      </c>
      <c r="EN137" s="287">
        <v>6</v>
      </c>
      <c r="EO137" s="287">
        <v>2</v>
      </c>
      <c r="EP137" s="287">
        <v>2</v>
      </c>
      <c r="EQ137" s="287">
        <v>6</v>
      </c>
      <c r="ER137" s="287">
        <v>0</v>
      </c>
      <c r="ES137" s="287">
        <v>0</v>
      </c>
      <c r="ET137" s="287">
        <v>1</v>
      </c>
      <c r="EU137" s="287">
        <v>0</v>
      </c>
      <c r="EV137" s="287">
        <v>428</v>
      </c>
      <c r="EW137" s="287">
        <v>0</v>
      </c>
      <c r="EX137" s="287">
        <v>0</v>
      </c>
      <c r="EY137" s="287">
        <v>0</v>
      </c>
      <c r="EZ137" s="287">
        <v>0</v>
      </c>
      <c r="FA137" s="287">
        <v>4</v>
      </c>
      <c r="FB137" s="287">
        <v>0</v>
      </c>
      <c r="FC137" s="287">
        <v>1</v>
      </c>
      <c r="FD137" s="287">
        <v>1</v>
      </c>
      <c r="FE137" s="287">
        <v>4</v>
      </c>
      <c r="FF137" s="287">
        <v>3</v>
      </c>
      <c r="FG137" s="287">
        <v>55</v>
      </c>
      <c r="FH137" s="287">
        <v>68</v>
      </c>
      <c r="FI137" s="287">
        <v>50</v>
      </c>
      <c r="FJ137" s="287">
        <v>1387</v>
      </c>
      <c r="FK137" s="291">
        <v>0</v>
      </c>
      <c r="FL137" s="290">
        <v>0</v>
      </c>
      <c r="FM137" s="291">
        <v>0</v>
      </c>
      <c r="FN137" s="290">
        <v>0</v>
      </c>
      <c r="FO137" s="291">
        <v>0</v>
      </c>
      <c r="FP137" s="290">
        <v>0</v>
      </c>
      <c r="FQ137" s="283">
        <v>1</v>
      </c>
      <c r="FR137" s="294">
        <v>1.7465723517596716</v>
      </c>
      <c r="FS137" s="283">
        <v>0</v>
      </c>
      <c r="FT137" s="294">
        <v>0</v>
      </c>
      <c r="FU137" s="291">
        <v>0</v>
      </c>
      <c r="FV137" s="290">
        <v>0</v>
      </c>
      <c r="FW137" s="295">
        <v>2</v>
      </c>
      <c r="FX137" s="295">
        <v>0</v>
      </c>
      <c r="FY137" s="295">
        <v>2</v>
      </c>
      <c r="FZ137" s="295">
        <v>0</v>
      </c>
      <c r="GA137" s="295">
        <v>0</v>
      </c>
      <c r="GB137" s="287">
        <v>179</v>
      </c>
      <c r="GC137" s="287">
        <v>0</v>
      </c>
      <c r="GD137" s="287">
        <v>0</v>
      </c>
      <c r="GE137" s="287">
        <v>0</v>
      </c>
      <c r="GF137" s="287">
        <v>0</v>
      </c>
      <c r="GG137" s="290">
        <v>52.91</v>
      </c>
      <c r="GH137" s="290">
        <v>239.86</v>
      </c>
      <c r="GI137" s="290">
        <v>15.4</v>
      </c>
      <c r="GJ137" s="290">
        <v>0</v>
      </c>
      <c r="GK137" s="290">
        <v>0</v>
      </c>
      <c r="GL137" s="290">
        <v>0</v>
      </c>
      <c r="GM137" s="290">
        <v>0</v>
      </c>
      <c r="GN137" s="290">
        <v>0</v>
      </c>
      <c r="GO137" s="290">
        <v>0</v>
      </c>
      <c r="GP137" s="290">
        <v>0</v>
      </c>
      <c r="GQ137" s="290">
        <v>0</v>
      </c>
      <c r="GR137" s="290">
        <v>0</v>
      </c>
      <c r="GS137" s="290">
        <v>0</v>
      </c>
      <c r="GT137" s="290">
        <v>1</v>
      </c>
      <c r="GU137" s="290">
        <v>0</v>
      </c>
      <c r="GV137" s="290">
        <v>0</v>
      </c>
      <c r="GW137" s="290">
        <v>1</v>
      </c>
      <c r="GX137" s="290">
        <v>0</v>
      </c>
      <c r="GY137" s="290">
        <v>0</v>
      </c>
      <c r="GZ137" s="290">
        <v>1</v>
      </c>
      <c r="HA137" s="290">
        <v>0</v>
      </c>
      <c r="HB137" s="290">
        <v>0</v>
      </c>
      <c r="HC137" s="290">
        <v>0</v>
      </c>
      <c r="HD137" s="290">
        <v>0</v>
      </c>
      <c r="HE137" s="290">
        <v>0</v>
      </c>
      <c r="HF137" s="290">
        <v>0</v>
      </c>
      <c r="HG137" s="290">
        <v>0</v>
      </c>
      <c r="HH137" s="290">
        <v>0</v>
      </c>
      <c r="HI137" s="290">
        <v>0</v>
      </c>
      <c r="HJ137" s="134">
        <v>0</v>
      </c>
      <c r="HK137" s="134">
        <v>1.7465723517596716</v>
      </c>
      <c r="HL137" s="134">
        <v>15.544493930661078</v>
      </c>
      <c r="HM137" s="146">
        <v>86.953999999999994</v>
      </c>
      <c r="HN137" s="146">
        <v>73.277000000000001</v>
      </c>
      <c r="HO137" s="368">
        <v>9.0375056484410299E-2</v>
      </c>
      <c r="HP137" s="368">
        <v>3.4983382893125803E-2</v>
      </c>
      <c r="HQ137" s="368">
        <v>4.6511627906976702</v>
      </c>
      <c r="HR137" s="368">
        <v>5</v>
      </c>
      <c r="HS137" s="134">
        <v>90.697674418604606</v>
      </c>
      <c r="HT137" s="134">
        <v>95</v>
      </c>
      <c r="HU137" s="134">
        <v>1.94306371441482</v>
      </c>
      <c r="HV137" s="134">
        <v>0.69966765786251495</v>
      </c>
      <c r="HW137" s="134">
        <v>15.590709583028501</v>
      </c>
      <c r="HX137" s="134">
        <v>23.4599238504344</v>
      </c>
      <c r="HY137" s="146">
        <v>107.40600000000001</v>
      </c>
      <c r="HZ137" s="146">
        <v>105.303</v>
      </c>
      <c r="IA137" s="386">
        <v>12</v>
      </c>
      <c r="IB137" s="386">
        <v>9</v>
      </c>
      <c r="IC137" s="369">
        <v>0.44676098287416233</v>
      </c>
      <c r="ID137" s="369">
        <v>0.2533783783783784</v>
      </c>
      <c r="IE137" s="369">
        <v>5.3811659192825116</v>
      </c>
      <c r="IF137" s="369">
        <v>4.6153846153846159</v>
      </c>
      <c r="IG137" s="146">
        <v>65.470852017937219</v>
      </c>
      <c r="IH137" s="146">
        <v>71.794871794871796</v>
      </c>
      <c r="II137" s="146">
        <v>8.3023082650781834</v>
      </c>
      <c r="IJ137" s="146">
        <v>5.4898648648648649</v>
      </c>
      <c r="IK137" s="146">
        <v>10.387710314557424</v>
      </c>
      <c r="IL137" s="146">
        <v>16.538123596602556</v>
      </c>
      <c r="IM137" s="148">
        <v>123.33499999999999</v>
      </c>
      <c r="IN137" s="137">
        <v>135.875</v>
      </c>
      <c r="IO137" s="369">
        <v>0.552208835341365</v>
      </c>
      <c r="IP137" s="369">
        <v>0.13501350135013501</v>
      </c>
      <c r="IQ137" s="369">
        <v>12.0879120879121</v>
      </c>
      <c r="IR137" s="369">
        <v>4</v>
      </c>
      <c r="IS137" s="146">
        <v>82.417582417582395</v>
      </c>
      <c r="IT137" s="146">
        <v>89.3333333333333</v>
      </c>
      <c r="IU137" s="146">
        <v>4.5682730923694796</v>
      </c>
      <c r="IV137" s="146">
        <v>3.3753375337533802</v>
      </c>
      <c r="IW137" s="146">
        <v>16.159839155566701</v>
      </c>
      <c r="IX137" s="146">
        <v>19.111943292764501</v>
      </c>
      <c r="IY137" s="341">
        <v>6</v>
      </c>
      <c r="IZ137" s="369">
        <v>0.265134776844896</v>
      </c>
      <c r="JA137" s="369">
        <v>5.0847457627118704</v>
      </c>
      <c r="JB137" s="369">
        <v>100</v>
      </c>
      <c r="JC137" s="369">
        <v>5.2143172779496201</v>
      </c>
      <c r="JD137" s="146">
        <v>12.8477984965342</v>
      </c>
    </row>
    <row r="138" spans="1:264" ht="18" customHeight="1">
      <c r="A138" s="280"/>
      <c r="B138" s="281" t="s">
        <v>87</v>
      </c>
      <c r="C138" s="281" t="s">
        <v>87</v>
      </c>
      <c r="D138" s="282" t="s">
        <v>1875</v>
      </c>
      <c r="E138" s="283" t="s">
        <v>1372</v>
      </c>
      <c r="F138" s="282" t="s">
        <v>102</v>
      </c>
      <c r="G138" s="283" t="s">
        <v>15</v>
      </c>
      <c r="H138" s="284" t="s">
        <v>87</v>
      </c>
      <c r="I138" s="284" t="s">
        <v>87</v>
      </c>
      <c r="J138" s="284" t="s">
        <v>87</v>
      </c>
      <c r="K138" s="284" t="s">
        <v>87</v>
      </c>
      <c r="L138" s="284" t="s">
        <v>87</v>
      </c>
      <c r="M138" s="285">
        <v>121507</v>
      </c>
      <c r="N138" s="284" t="s">
        <v>87</v>
      </c>
      <c r="O138" s="284" t="s">
        <v>87</v>
      </c>
      <c r="P138" s="284" t="s">
        <v>87</v>
      </c>
      <c r="Q138" s="284" t="s">
        <v>87</v>
      </c>
      <c r="R138" s="286">
        <v>103.33025808617091</v>
      </c>
      <c r="S138" s="286">
        <v>97.330296267003192</v>
      </c>
      <c r="T138" s="292">
        <v>42.284793341099657</v>
      </c>
      <c r="U138" s="298" t="s">
        <v>88</v>
      </c>
      <c r="V138" s="286">
        <v>10.509348807221148</v>
      </c>
      <c r="W138" s="286">
        <v>6.4474532559638948</v>
      </c>
      <c r="X138" s="286">
        <v>16.956802063185041</v>
      </c>
      <c r="Y138" s="284" t="s">
        <v>87</v>
      </c>
      <c r="Z138" s="284" t="s">
        <v>87</v>
      </c>
      <c r="AA138" s="284" t="s">
        <v>87</v>
      </c>
      <c r="AB138" s="284" t="s">
        <v>87</v>
      </c>
      <c r="AC138" s="284" t="s">
        <v>87</v>
      </c>
      <c r="AD138" s="284" t="s">
        <v>87</v>
      </c>
      <c r="AE138" s="284" t="s">
        <v>87</v>
      </c>
      <c r="AF138" s="284" t="s">
        <v>87</v>
      </c>
      <c r="AG138" s="284" t="s">
        <v>87</v>
      </c>
      <c r="AH138" s="284" t="s">
        <v>87</v>
      </c>
      <c r="AI138" s="284" t="s">
        <v>87</v>
      </c>
      <c r="AJ138" s="284" t="s">
        <v>87</v>
      </c>
      <c r="AK138" s="284" t="s">
        <v>87</v>
      </c>
      <c r="AL138" s="284" t="s">
        <v>87</v>
      </c>
      <c r="AM138" s="284" t="s">
        <v>87</v>
      </c>
      <c r="AN138" s="284" t="s">
        <v>87</v>
      </c>
      <c r="AO138" s="284" t="s">
        <v>87</v>
      </c>
      <c r="AP138" s="284" t="s">
        <v>87</v>
      </c>
      <c r="AQ138" s="284" t="s">
        <v>87</v>
      </c>
      <c r="AR138" s="284" t="s">
        <v>87</v>
      </c>
      <c r="AS138" s="284" t="s">
        <v>87</v>
      </c>
      <c r="AT138" s="284" t="s">
        <v>87</v>
      </c>
      <c r="AU138" s="284" t="s">
        <v>87</v>
      </c>
      <c r="AV138" s="284" t="s">
        <v>87</v>
      </c>
      <c r="AW138" s="288" t="s">
        <v>87</v>
      </c>
      <c r="AX138" s="288" t="s">
        <v>87</v>
      </c>
      <c r="AY138" s="288" t="s">
        <v>87</v>
      </c>
      <c r="AZ138" s="288" t="s">
        <v>87</v>
      </c>
      <c r="BA138" s="288" t="s">
        <v>87</v>
      </c>
      <c r="BB138" s="287">
        <v>39</v>
      </c>
      <c r="BC138" s="287">
        <v>36</v>
      </c>
      <c r="BD138" s="289" t="s">
        <v>88</v>
      </c>
      <c r="BE138" s="289" t="s">
        <v>88</v>
      </c>
      <c r="BF138" s="289" t="s">
        <v>88</v>
      </c>
      <c r="BG138" s="287">
        <v>17</v>
      </c>
      <c r="BH138" s="286">
        <v>13.990963483585306</v>
      </c>
      <c r="BI138" s="287">
        <v>124</v>
      </c>
      <c r="BJ138" s="286">
        <v>102.05173364497519</v>
      </c>
      <c r="BK138" s="287">
        <v>0</v>
      </c>
      <c r="BL138" s="286">
        <v>0</v>
      </c>
      <c r="BM138" s="287">
        <v>0</v>
      </c>
      <c r="BN138" s="290">
        <v>0</v>
      </c>
      <c r="BO138" s="291">
        <v>43</v>
      </c>
      <c r="BP138" s="290">
        <v>35.388907634951074</v>
      </c>
      <c r="BQ138" s="287">
        <v>0</v>
      </c>
      <c r="BR138" s="290">
        <v>0</v>
      </c>
      <c r="BS138" s="287">
        <v>0</v>
      </c>
      <c r="BT138" s="290">
        <v>0</v>
      </c>
      <c r="BU138" s="287">
        <v>0</v>
      </c>
      <c r="BV138" s="290">
        <v>0</v>
      </c>
      <c r="BW138" s="287">
        <v>0</v>
      </c>
      <c r="BX138" s="290">
        <v>0</v>
      </c>
      <c r="BY138" s="292">
        <v>0</v>
      </c>
      <c r="BZ138" s="293">
        <v>0</v>
      </c>
      <c r="CA138" s="287">
        <v>232</v>
      </c>
      <c r="CB138" s="290">
        <v>190.93550165834066</v>
      </c>
      <c r="CC138" s="292">
        <v>0</v>
      </c>
      <c r="CD138" s="293">
        <v>0</v>
      </c>
      <c r="CE138" s="287">
        <v>56</v>
      </c>
      <c r="CF138" s="290">
        <v>46.087879710633956</v>
      </c>
      <c r="CG138" s="287">
        <v>413</v>
      </c>
      <c r="CH138" s="290">
        <v>339.89811286592544</v>
      </c>
      <c r="CI138" s="287">
        <v>453</v>
      </c>
      <c r="CJ138" s="290">
        <v>372.81802694494968</v>
      </c>
      <c r="CK138" s="287">
        <v>104</v>
      </c>
      <c r="CL138" s="290">
        <v>85.591776605463068</v>
      </c>
      <c r="CM138" s="287">
        <v>97</v>
      </c>
      <c r="CN138" s="294">
        <v>79.830791641633809</v>
      </c>
      <c r="CO138" s="287">
        <v>46</v>
      </c>
      <c r="CP138" s="290">
        <v>37.85790119087789</v>
      </c>
      <c r="CQ138" s="287">
        <v>0</v>
      </c>
      <c r="CR138" s="290">
        <v>0</v>
      </c>
      <c r="CS138" s="292">
        <v>3</v>
      </c>
      <c r="CT138" s="293">
        <v>2.468993555926819</v>
      </c>
      <c r="CU138" s="292">
        <v>23</v>
      </c>
      <c r="CV138" s="293">
        <v>18.928950595438945</v>
      </c>
      <c r="CW138" s="292">
        <v>28</v>
      </c>
      <c r="CX138" s="293">
        <v>23.043939855316978</v>
      </c>
      <c r="CY138" s="292">
        <v>28</v>
      </c>
      <c r="CZ138" s="293">
        <v>23.043939855316978</v>
      </c>
      <c r="DA138" s="292">
        <v>0</v>
      </c>
      <c r="DB138" s="293">
        <v>0</v>
      </c>
      <c r="DC138" s="292">
        <v>0</v>
      </c>
      <c r="DD138" s="292">
        <v>0</v>
      </c>
      <c r="DE138" s="292">
        <v>183</v>
      </c>
      <c r="DF138" s="292">
        <v>0</v>
      </c>
      <c r="DG138" s="292">
        <v>0</v>
      </c>
      <c r="DH138" s="292">
        <v>338</v>
      </c>
      <c r="DI138" s="292">
        <v>0</v>
      </c>
      <c r="DJ138" s="292">
        <v>38</v>
      </c>
      <c r="DK138" s="292">
        <v>0</v>
      </c>
      <c r="DL138" s="292">
        <v>47</v>
      </c>
      <c r="DM138" s="292">
        <v>0</v>
      </c>
      <c r="DN138" s="292">
        <v>417</v>
      </c>
      <c r="DO138" s="292">
        <v>57</v>
      </c>
      <c r="DP138" s="292">
        <v>16</v>
      </c>
      <c r="DQ138" s="292">
        <v>6</v>
      </c>
      <c r="DR138" s="292">
        <v>0</v>
      </c>
      <c r="DS138" s="292">
        <v>0</v>
      </c>
      <c r="DT138" s="292">
        <v>1775</v>
      </c>
      <c r="DU138" s="292">
        <v>17355</v>
      </c>
      <c r="DV138" s="292">
        <v>1711</v>
      </c>
      <c r="DW138" s="292">
        <v>0</v>
      </c>
      <c r="DX138" s="292">
        <v>220</v>
      </c>
      <c r="DY138" s="292">
        <v>0</v>
      </c>
      <c r="DZ138" s="292">
        <v>0</v>
      </c>
      <c r="EA138" s="292">
        <v>8375</v>
      </c>
      <c r="EB138" s="293">
        <v>14.722388059701499</v>
      </c>
      <c r="EC138" s="292">
        <v>125</v>
      </c>
      <c r="ED138" s="292">
        <v>2767</v>
      </c>
      <c r="EE138" s="292">
        <v>427</v>
      </c>
      <c r="EF138" s="293">
        <v>15.431875677629201</v>
      </c>
      <c r="EG138" s="292">
        <v>54</v>
      </c>
      <c r="EH138" s="292">
        <v>69</v>
      </c>
      <c r="EI138" s="292">
        <v>39</v>
      </c>
      <c r="EJ138" s="292">
        <v>0</v>
      </c>
      <c r="EK138" s="292">
        <v>229</v>
      </c>
      <c r="EL138" s="292">
        <v>0</v>
      </c>
      <c r="EM138" s="292">
        <v>0</v>
      </c>
      <c r="EN138" s="292">
        <v>18</v>
      </c>
      <c r="EO138" s="292">
        <v>7</v>
      </c>
      <c r="EP138" s="292">
        <v>14</v>
      </c>
      <c r="EQ138" s="292">
        <v>9</v>
      </c>
      <c r="ER138" s="292">
        <v>0</v>
      </c>
      <c r="ES138" s="292">
        <v>3</v>
      </c>
      <c r="ET138" s="292">
        <v>0</v>
      </c>
      <c r="EU138" s="292">
        <v>0</v>
      </c>
      <c r="EV138" s="292">
        <v>716</v>
      </c>
      <c r="EW138" s="292">
        <v>0</v>
      </c>
      <c r="EX138" s="292">
        <v>0</v>
      </c>
      <c r="EY138" s="292">
        <v>0</v>
      </c>
      <c r="EZ138" s="292">
        <v>0</v>
      </c>
      <c r="FA138" s="292">
        <v>3</v>
      </c>
      <c r="FB138" s="292">
        <v>1</v>
      </c>
      <c r="FC138" s="292">
        <v>0</v>
      </c>
      <c r="FD138" s="292">
        <v>1</v>
      </c>
      <c r="FE138" s="292">
        <v>3</v>
      </c>
      <c r="FF138" s="292">
        <v>3</v>
      </c>
      <c r="FG138" s="292">
        <v>135</v>
      </c>
      <c r="FH138" s="292">
        <v>158</v>
      </c>
      <c r="FI138" s="292">
        <v>84</v>
      </c>
      <c r="FJ138" s="292">
        <v>2381</v>
      </c>
      <c r="FK138" s="297">
        <v>5</v>
      </c>
      <c r="FL138" s="293">
        <v>4.1149892598780315</v>
      </c>
      <c r="FM138" s="291">
        <v>2</v>
      </c>
      <c r="FN138" s="290">
        <v>1.6459957039512125</v>
      </c>
      <c r="FO138" s="297">
        <v>0</v>
      </c>
      <c r="FP138" s="293">
        <v>0</v>
      </c>
      <c r="FQ138" s="283">
        <v>1</v>
      </c>
      <c r="FR138" s="294">
        <v>0.82299785197560626</v>
      </c>
      <c r="FS138" s="283">
        <v>0</v>
      </c>
      <c r="FT138" s="294">
        <v>0</v>
      </c>
      <c r="FU138" s="297">
        <v>0</v>
      </c>
      <c r="FV138" s="293">
        <v>0</v>
      </c>
      <c r="FW138" s="295">
        <v>1</v>
      </c>
      <c r="FX138" s="295">
        <v>0</v>
      </c>
      <c r="FY138" s="295">
        <v>1</v>
      </c>
      <c r="FZ138" s="295">
        <v>0</v>
      </c>
      <c r="GA138" s="295">
        <v>0</v>
      </c>
      <c r="GB138" s="292">
        <v>3788</v>
      </c>
      <c r="GC138" s="292">
        <v>0</v>
      </c>
      <c r="GD138" s="292">
        <v>0</v>
      </c>
      <c r="GE138" s="292">
        <v>0</v>
      </c>
      <c r="GF138" s="292">
        <v>0</v>
      </c>
      <c r="GG138" s="293">
        <v>91.9</v>
      </c>
      <c r="GH138" s="293">
        <v>344</v>
      </c>
      <c r="GI138" s="293">
        <v>18</v>
      </c>
      <c r="GJ138" s="293">
        <v>3</v>
      </c>
      <c r="GK138" s="293">
        <v>3</v>
      </c>
      <c r="GL138" s="293">
        <v>1.2</v>
      </c>
      <c r="GM138" s="293">
        <v>4.2</v>
      </c>
      <c r="GN138" s="293">
        <v>1</v>
      </c>
      <c r="GO138" s="293">
        <v>0.2</v>
      </c>
      <c r="GP138" s="293">
        <v>5.2</v>
      </c>
      <c r="GQ138" s="293">
        <v>0</v>
      </c>
      <c r="GR138" s="293">
        <v>0</v>
      </c>
      <c r="GS138" s="293">
        <v>0</v>
      </c>
      <c r="GT138" s="293">
        <v>6.3</v>
      </c>
      <c r="GU138" s="293">
        <v>0</v>
      </c>
      <c r="GV138" s="293">
        <v>1</v>
      </c>
      <c r="GW138" s="293">
        <v>1</v>
      </c>
      <c r="GX138" s="293">
        <v>0</v>
      </c>
      <c r="GY138" s="293">
        <v>2</v>
      </c>
      <c r="GZ138" s="293">
        <v>1</v>
      </c>
      <c r="HA138" s="293">
        <v>0</v>
      </c>
      <c r="HB138" s="293">
        <v>0</v>
      </c>
      <c r="HC138" s="293">
        <v>1</v>
      </c>
      <c r="HD138" s="293">
        <v>0</v>
      </c>
      <c r="HE138" s="293">
        <v>1</v>
      </c>
      <c r="HF138" s="293">
        <v>1</v>
      </c>
      <c r="HG138" s="293">
        <v>1</v>
      </c>
      <c r="HH138" s="293">
        <v>0</v>
      </c>
      <c r="HI138" s="293">
        <v>1.6</v>
      </c>
      <c r="HJ138" s="134">
        <v>1.6459957039512125</v>
      </c>
      <c r="HK138" s="134">
        <v>1.6459957039512125</v>
      </c>
      <c r="HL138" s="134">
        <v>30.286320952702319</v>
      </c>
      <c r="HM138" s="146">
        <v>97.847381154243294</v>
      </c>
      <c r="HN138" s="146">
        <v>94.830138719315002</v>
      </c>
      <c r="HO138" s="368">
        <v>0.10214504596527101</v>
      </c>
      <c r="HP138" s="368">
        <v>1.9058509624547401E-2</v>
      </c>
      <c r="HQ138" s="368">
        <v>7.0588235294117601</v>
      </c>
      <c r="HR138" s="368">
        <v>2.32558139534884</v>
      </c>
      <c r="HS138" s="134">
        <v>71.764705882352899</v>
      </c>
      <c r="HT138" s="134">
        <v>80.232558139534902</v>
      </c>
      <c r="HU138" s="134">
        <v>1.4470548178413301</v>
      </c>
      <c r="HV138" s="134">
        <v>0.81951591385553701</v>
      </c>
      <c r="HW138" s="134">
        <v>7.4805068226120897</v>
      </c>
      <c r="HX138" s="134">
        <v>16.023024167210998</v>
      </c>
      <c r="HY138" s="146">
        <v>100.66332265908839</v>
      </c>
      <c r="HZ138" s="146">
        <v>101.25071967401099</v>
      </c>
      <c r="IA138" s="386">
        <v>13</v>
      </c>
      <c r="IB138" s="386">
        <v>12</v>
      </c>
      <c r="IC138" s="369">
        <v>0.37648421662322618</v>
      </c>
      <c r="ID138" s="369">
        <v>0.20087043856712419</v>
      </c>
      <c r="IE138" s="369">
        <v>4.0880503144654083</v>
      </c>
      <c r="IF138" s="369">
        <v>3.2345013477088949</v>
      </c>
      <c r="IG138" s="146">
        <v>79.874213836477992</v>
      </c>
      <c r="IH138" s="146">
        <v>81.940700808625337</v>
      </c>
      <c r="II138" s="146">
        <v>9.2093831450912251</v>
      </c>
      <c r="IJ138" s="146">
        <v>6.2102443923669233</v>
      </c>
      <c r="IK138" s="146">
        <v>5.3321962313190383</v>
      </c>
      <c r="IL138" s="146">
        <v>12.932723709993468</v>
      </c>
      <c r="IM138" s="148">
        <v>114.85288720761957</v>
      </c>
      <c r="IN138" s="137">
        <v>118.0691503187609</v>
      </c>
      <c r="IO138" s="369">
        <v>0.61881188118811903</v>
      </c>
      <c r="IP138" s="369">
        <v>0.16200891049007701</v>
      </c>
      <c r="IQ138" s="369">
        <v>6.1919504643962897</v>
      </c>
      <c r="IR138" s="369">
        <v>2.2038567493112899</v>
      </c>
      <c r="IS138" s="146">
        <v>89.473684210526301</v>
      </c>
      <c r="IT138" s="146">
        <v>93.112947658402206</v>
      </c>
      <c r="IU138" s="146">
        <v>9.9938118811881207</v>
      </c>
      <c r="IV138" s="146">
        <v>7.3511543134872399</v>
      </c>
      <c r="IW138" s="146">
        <v>9.23454614125645</v>
      </c>
      <c r="IX138" s="146">
        <v>12.631707168524301</v>
      </c>
      <c r="IY138" s="341">
        <v>14</v>
      </c>
      <c r="IZ138" s="369">
        <v>0.22679410335331299</v>
      </c>
      <c r="JA138" s="369">
        <v>3.6939313984168902</v>
      </c>
      <c r="JB138" s="369">
        <v>89.973614775725594</v>
      </c>
      <c r="JC138" s="369">
        <v>6.1396403693504</v>
      </c>
      <c r="JD138" s="146">
        <v>17.133409536250799</v>
      </c>
    </row>
    <row r="139" spans="1:264" ht="18" customHeight="1">
      <c r="A139" s="280"/>
      <c r="B139" s="281" t="s">
        <v>87</v>
      </c>
      <c r="C139" s="281" t="s">
        <v>87</v>
      </c>
      <c r="D139" s="282" t="s">
        <v>1876</v>
      </c>
      <c r="E139" s="283" t="s">
        <v>1373</v>
      </c>
      <c r="F139" s="282" t="s">
        <v>102</v>
      </c>
      <c r="G139" s="283" t="s">
        <v>15</v>
      </c>
      <c r="H139" s="284" t="s">
        <v>87</v>
      </c>
      <c r="I139" s="284" t="s">
        <v>87</v>
      </c>
      <c r="J139" s="284" t="s">
        <v>87</v>
      </c>
      <c r="K139" s="284" t="s">
        <v>87</v>
      </c>
      <c r="L139" s="284" t="s">
        <v>87</v>
      </c>
      <c r="M139" s="285">
        <v>501670</v>
      </c>
      <c r="N139" s="284" t="s">
        <v>87</v>
      </c>
      <c r="O139" s="284" t="s">
        <v>87</v>
      </c>
      <c r="P139" s="284" t="s">
        <v>87</v>
      </c>
      <c r="Q139" s="284" t="s">
        <v>87</v>
      </c>
      <c r="R139" s="286">
        <v>101.5902727617098</v>
      </c>
      <c r="S139" s="286">
        <v>97.879300431320075</v>
      </c>
      <c r="T139" s="287">
        <v>71.600433922668344</v>
      </c>
      <c r="U139" s="298" t="s">
        <v>88</v>
      </c>
      <c r="V139" s="286">
        <v>9.887600983491394</v>
      </c>
      <c r="W139" s="286">
        <v>5.1282051282051277</v>
      </c>
      <c r="X139" s="286">
        <v>15.015806111696522</v>
      </c>
      <c r="Y139" s="284" t="s">
        <v>87</v>
      </c>
      <c r="Z139" s="284" t="s">
        <v>87</v>
      </c>
      <c r="AA139" s="284" t="s">
        <v>87</v>
      </c>
      <c r="AB139" s="284" t="s">
        <v>87</v>
      </c>
      <c r="AC139" s="284" t="s">
        <v>87</v>
      </c>
      <c r="AD139" s="284" t="s">
        <v>87</v>
      </c>
      <c r="AE139" s="284" t="s">
        <v>87</v>
      </c>
      <c r="AF139" s="284" t="s">
        <v>87</v>
      </c>
      <c r="AG139" s="284" t="s">
        <v>87</v>
      </c>
      <c r="AH139" s="284" t="s">
        <v>87</v>
      </c>
      <c r="AI139" s="284" t="s">
        <v>87</v>
      </c>
      <c r="AJ139" s="284" t="s">
        <v>87</v>
      </c>
      <c r="AK139" s="284" t="s">
        <v>87</v>
      </c>
      <c r="AL139" s="284" t="s">
        <v>87</v>
      </c>
      <c r="AM139" s="284" t="s">
        <v>87</v>
      </c>
      <c r="AN139" s="284" t="s">
        <v>87</v>
      </c>
      <c r="AO139" s="284" t="s">
        <v>87</v>
      </c>
      <c r="AP139" s="284" t="s">
        <v>87</v>
      </c>
      <c r="AQ139" s="284" t="s">
        <v>87</v>
      </c>
      <c r="AR139" s="284" t="s">
        <v>87</v>
      </c>
      <c r="AS139" s="284" t="s">
        <v>87</v>
      </c>
      <c r="AT139" s="284" t="s">
        <v>87</v>
      </c>
      <c r="AU139" s="284" t="s">
        <v>87</v>
      </c>
      <c r="AV139" s="284" t="s">
        <v>87</v>
      </c>
      <c r="AW139" s="288" t="s">
        <v>87</v>
      </c>
      <c r="AX139" s="288" t="s">
        <v>87</v>
      </c>
      <c r="AY139" s="288" t="s">
        <v>87</v>
      </c>
      <c r="AZ139" s="288" t="s">
        <v>87</v>
      </c>
      <c r="BA139" s="288" t="s">
        <v>87</v>
      </c>
      <c r="BB139" s="287">
        <v>140</v>
      </c>
      <c r="BC139" s="287">
        <v>143</v>
      </c>
      <c r="BD139" s="289" t="s">
        <v>88</v>
      </c>
      <c r="BE139" s="289" t="s">
        <v>88</v>
      </c>
      <c r="BF139" s="289" t="s">
        <v>88</v>
      </c>
      <c r="BG139" s="287">
        <v>148</v>
      </c>
      <c r="BH139" s="286">
        <v>29.501465106544142</v>
      </c>
      <c r="BI139" s="287">
        <v>653</v>
      </c>
      <c r="BJ139" s="286">
        <v>130.1652480714414</v>
      </c>
      <c r="BK139" s="287">
        <v>11</v>
      </c>
      <c r="BL139" s="286">
        <v>2.1926764606215241</v>
      </c>
      <c r="BM139" s="287">
        <v>0</v>
      </c>
      <c r="BN139" s="290">
        <v>0</v>
      </c>
      <c r="BO139" s="291">
        <v>371</v>
      </c>
      <c r="BP139" s="290">
        <v>73.952996990053222</v>
      </c>
      <c r="BQ139" s="287">
        <v>0</v>
      </c>
      <c r="BR139" s="290">
        <v>0</v>
      </c>
      <c r="BS139" s="287">
        <v>12</v>
      </c>
      <c r="BT139" s="290">
        <v>2.39201068431439</v>
      </c>
      <c r="BU139" s="287">
        <v>0</v>
      </c>
      <c r="BV139" s="290">
        <v>0</v>
      </c>
      <c r="BW139" s="287">
        <v>51</v>
      </c>
      <c r="BX139" s="290">
        <v>10.166045408336156</v>
      </c>
      <c r="BY139" s="292">
        <v>0</v>
      </c>
      <c r="BZ139" s="293">
        <v>0</v>
      </c>
      <c r="CA139" s="287">
        <v>1477</v>
      </c>
      <c r="CB139" s="290">
        <v>294.41664839436282</v>
      </c>
      <c r="CC139" s="287">
        <v>668</v>
      </c>
      <c r="CD139" s="290">
        <v>133.15526142683439</v>
      </c>
      <c r="CE139" s="287">
        <v>154</v>
      </c>
      <c r="CF139" s="290">
        <v>30.697470448701338</v>
      </c>
      <c r="CG139" s="287">
        <v>1375</v>
      </c>
      <c r="CH139" s="290">
        <v>274.08455757769053</v>
      </c>
      <c r="CI139" s="287">
        <v>2241</v>
      </c>
      <c r="CJ139" s="290">
        <v>446.70799529571235</v>
      </c>
      <c r="CK139" s="287">
        <v>234</v>
      </c>
      <c r="CL139" s="290">
        <v>46.644208344130604</v>
      </c>
      <c r="CM139" s="287">
        <v>2519</v>
      </c>
      <c r="CN139" s="294">
        <v>502.12290948232902</v>
      </c>
      <c r="CO139" s="287">
        <v>250</v>
      </c>
      <c r="CP139" s="290">
        <v>49.833555923216466</v>
      </c>
      <c r="CQ139" s="287">
        <v>1</v>
      </c>
      <c r="CR139" s="290">
        <v>0.19933422369286585</v>
      </c>
      <c r="CS139" s="292">
        <v>79</v>
      </c>
      <c r="CT139" s="293">
        <v>15.747403671736402</v>
      </c>
      <c r="CU139" s="287">
        <v>72</v>
      </c>
      <c r="CV139" s="290">
        <v>14.352064105886338</v>
      </c>
      <c r="CW139" s="287">
        <v>265</v>
      </c>
      <c r="CX139" s="290">
        <v>52.823569278609448</v>
      </c>
      <c r="CY139" s="287">
        <v>265</v>
      </c>
      <c r="CZ139" s="290">
        <v>52.823569278609448</v>
      </c>
      <c r="DA139" s="292">
        <v>0</v>
      </c>
      <c r="DB139" s="293">
        <v>0</v>
      </c>
      <c r="DC139" s="287">
        <v>25</v>
      </c>
      <c r="DD139" s="287">
        <v>0</v>
      </c>
      <c r="DE139" s="287">
        <v>1228</v>
      </c>
      <c r="DF139" s="287">
        <v>5255</v>
      </c>
      <c r="DG139" s="287">
        <v>7554</v>
      </c>
      <c r="DH139" s="287">
        <v>1524</v>
      </c>
      <c r="DI139" s="287">
        <v>257</v>
      </c>
      <c r="DJ139" s="287">
        <v>317</v>
      </c>
      <c r="DK139" s="287">
        <v>129</v>
      </c>
      <c r="DL139" s="287">
        <v>0</v>
      </c>
      <c r="DM139" s="287">
        <v>0</v>
      </c>
      <c r="DN139" s="287">
        <v>623</v>
      </c>
      <c r="DO139" s="287">
        <v>111</v>
      </c>
      <c r="DP139" s="287">
        <v>118</v>
      </c>
      <c r="DQ139" s="287">
        <v>97</v>
      </c>
      <c r="DR139" s="287">
        <v>0</v>
      </c>
      <c r="DS139" s="287">
        <v>117</v>
      </c>
      <c r="DT139" s="287">
        <v>2457</v>
      </c>
      <c r="DU139" s="287">
        <v>54740</v>
      </c>
      <c r="DV139" s="287">
        <v>13230</v>
      </c>
      <c r="DW139" s="287">
        <v>1992</v>
      </c>
      <c r="DX139" s="287">
        <v>939</v>
      </c>
      <c r="DY139" s="287">
        <v>910</v>
      </c>
      <c r="DZ139" s="287">
        <v>11731</v>
      </c>
      <c r="EA139" s="287">
        <v>28230</v>
      </c>
      <c r="EB139" s="290">
        <v>25.0655331207935</v>
      </c>
      <c r="EC139" s="287">
        <v>565</v>
      </c>
      <c r="ED139" s="287">
        <v>9590</v>
      </c>
      <c r="EE139" s="287">
        <v>2353</v>
      </c>
      <c r="EF139" s="290">
        <v>24.535974973931179</v>
      </c>
      <c r="EG139" s="287">
        <v>393</v>
      </c>
      <c r="EH139" s="287">
        <v>197</v>
      </c>
      <c r="EI139" s="287">
        <v>85</v>
      </c>
      <c r="EJ139" s="287">
        <v>114</v>
      </c>
      <c r="EK139" s="287">
        <v>575</v>
      </c>
      <c r="EL139" s="287">
        <v>6</v>
      </c>
      <c r="EM139" s="287">
        <v>69</v>
      </c>
      <c r="EN139" s="287">
        <v>33</v>
      </c>
      <c r="EO139" s="287">
        <v>61</v>
      </c>
      <c r="EP139" s="287">
        <v>501</v>
      </c>
      <c r="EQ139" s="287">
        <v>63</v>
      </c>
      <c r="ER139" s="287">
        <v>0</v>
      </c>
      <c r="ES139" s="287">
        <v>1</v>
      </c>
      <c r="ET139" s="287">
        <v>0</v>
      </c>
      <c r="EU139" s="287">
        <v>0</v>
      </c>
      <c r="EV139" s="287">
        <v>5468</v>
      </c>
      <c r="EW139" s="287">
        <v>24</v>
      </c>
      <c r="EX139" s="287">
        <v>49</v>
      </c>
      <c r="EY139" s="287">
        <v>1687</v>
      </c>
      <c r="EZ139" s="287">
        <v>13</v>
      </c>
      <c r="FA139" s="287">
        <v>51</v>
      </c>
      <c r="FB139" s="287">
        <v>8</v>
      </c>
      <c r="FC139" s="287">
        <v>7</v>
      </c>
      <c r="FD139" s="287">
        <v>44</v>
      </c>
      <c r="FE139" s="287">
        <v>8</v>
      </c>
      <c r="FF139" s="287">
        <v>95</v>
      </c>
      <c r="FG139" s="287">
        <v>624</v>
      </c>
      <c r="FH139" s="287">
        <v>931</v>
      </c>
      <c r="FI139" s="287">
        <v>502</v>
      </c>
      <c r="FJ139" s="287">
        <v>4901</v>
      </c>
      <c r="FK139" s="291">
        <v>31</v>
      </c>
      <c r="FL139" s="290">
        <v>6.1793609344788409</v>
      </c>
      <c r="FM139" s="291">
        <v>13</v>
      </c>
      <c r="FN139" s="290">
        <v>2.5913449080072559</v>
      </c>
      <c r="FO139" s="291">
        <v>9</v>
      </c>
      <c r="FP139" s="290">
        <v>1.7940080132357923</v>
      </c>
      <c r="FQ139" s="283">
        <v>5</v>
      </c>
      <c r="FR139" s="294">
        <v>0.99667111846432921</v>
      </c>
      <c r="FS139" s="283">
        <v>2</v>
      </c>
      <c r="FT139" s="294">
        <v>0.39866844738573171</v>
      </c>
      <c r="FU139" s="291">
        <v>57</v>
      </c>
      <c r="FV139" s="290">
        <v>11.362050750493351</v>
      </c>
      <c r="FW139" s="295">
        <v>1</v>
      </c>
      <c r="FX139" s="295">
        <v>0</v>
      </c>
      <c r="FY139" s="295">
        <v>1</v>
      </c>
      <c r="FZ139" s="295">
        <v>0</v>
      </c>
      <c r="GA139" s="295">
        <v>0</v>
      </c>
      <c r="GB139" s="287">
        <v>13890</v>
      </c>
      <c r="GC139" s="287">
        <v>5467</v>
      </c>
      <c r="GD139" s="287">
        <v>8025</v>
      </c>
      <c r="GE139" s="287">
        <v>0</v>
      </c>
      <c r="GF139" s="287">
        <v>46</v>
      </c>
      <c r="GG139" s="290">
        <v>572.1</v>
      </c>
      <c r="GH139" s="290">
        <v>1322.4</v>
      </c>
      <c r="GI139" s="290">
        <v>66.400000000000006</v>
      </c>
      <c r="GJ139" s="290">
        <v>24.7</v>
      </c>
      <c r="GK139" s="290">
        <v>6</v>
      </c>
      <c r="GL139" s="290">
        <v>9</v>
      </c>
      <c r="GM139" s="290">
        <v>20.399999999999999</v>
      </c>
      <c r="GN139" s="290">
        <v>16.3</v>
      </c>
      <c r="GO139" s="290">
        <v>4.0999999999999996</v>
      </c>
      <c r="GP139" s="290">
        <v>26.3</v>
      </c>
      <c r="GQ139" s="290">
        <v>3.1</v>
      </c>
      <c r="GR139" s="290">
        <v>7.1</v>
      </c>
      <c r="GS139" s="290">
        <v>0.1</v>
      </c>
      <c r="GT139" s="290">
        <v>54.5</v>
      </c>
      <c r="GU139" s="290">
        <v>3.5</v>
      </c>
      <c r="GV139" s="290">
        <v>3</v>
      </c>
      <c r="GW139" s="290">
        <v>3</v>
      </c>
      <c r="GX139" s="290">
        <v>3</v>
      </c>
      <c r="GY139" s="290">
        <v>9</v>
      </c>
      <c r="GZ139" s="290">
        <v>3</v>
      </c>
      <c r="HA139" s="290">
        <v>4</v>
      </c>
      <c r="HB139" s="290">
        <v>4</v>
      </c>
      <c r="HC139" s="290">
        <v>1</v>
      </c>
      <c r="HD139" s="290">
        <v>2</v>
      </c>
      <c r="HE139" s="290">
        <v>1</v>
      </c>
      <c r="HF139" s="290">
        <v>4</v>
      </c>
      <c r="HG139" s="290">
        <v>7</v>
      </c>
      <c r="HH139" s="290">
        <v>17</v>
      </c>
      <c r="HI139" s="290">
        <v>8.8000000000000007</v>
      </c>
      <c r="HJ139" s="134">
        <v>1.5946737895429268</v>
      </c>
      <c r="HK139" s="134">
        <v>7.5747005003289019</v>
      </c>
      <c r="HL139" s="134">
        <v>38.866186935634978</v>
      </c>
      <c r="HM139" s="146">
        <v>93.644408168920904</v>
      </c>
      <c r="HN139" s="146">
        <v>85.680521871225494</v>
      </c>
      <c r="HO139" s="368">
        <v>0.161000681156728</v>
      </c>
      <c r="HP139" s="368">
        <v>9.6271099415955297E-2</v>
      </c>
      <c r="HQ139" s="368">
        <v>5.6155507559395303</v>
      </c>
      <c r="HR139" s="368">
        <v>5.3475935828876997</v>
      </c>
      <c r="HS139" s="134">
        <v>85.529157667386599</v>
      </c>
      <c r="HT139" s="134">
        <v>85.918003565062406</v>
      </c>
      <c r="HU139" s="134">
        <v>2.8670505913678901</v>
      </c>
      <c r="HV139" s="134">
        <v>1.8002695590783599</v>
      </c>
      <c r="HW139" s="134">
        <v>4.3323877531057402</v>
      </c>
      <c r="HX139" s="134">
        <v>11.814457126134</v>
      </c>
      <c r="HY139" s="146">
        <v>99.870151709841437</v>
      </c>
      <c r="HZ139" s="146">
        <v>100.500428839138</v>
      </c>
      <c r="IA139" s="386">
        <v>63</v>
      </c>
      <c r="IB139" s="386">
        <v>50</v>
      </c>
      <c r="IC139" s="369">
        <v>0.49696300386526782</v>
      </c>
      <c r="ID139" s="369">
        <v>0.20859407592824364</v>
      </c>
      <c r="IE139" s="369">
        <v>3.8158691701998788</v>
      </c>
      <c r="IF139" s="369">
        <v>2.2075055187637971</v>
      </c>
      <c r="IG139" s="146">
        <v>74.621441550575412</v>
      </c>
      <c r="IH139" s="146">
        <v>75.894039735099341</v>
      </c>
      <c r="II139" s="146">
        <v>13.023586021929479</v>
      </c>
      <c r="IJ139" s="146">
        <v>9.4493116395494354</v>
      </c>
      <c r="IK139" s="146">
        <v>3.6466790570282694</v>
      </c>
      <c r="IL139" s="146">
        <v>10.069261535459956</v>
      </c>
      <c r="IM139" s="148">
        <v>114.34675900946816</v>
      </c>
      <c r="IN139" s="137">
        <v>121.41742587566529</v>
      </c>
      <c r="IO139" s="369">
        <v>0.443362601060593</v>
      </c>
      <c r="IP139" s="369">
        <v>0.14218250139643501</v>
      </c>
      <c r="IQ139" s="369">
        <v>5.5194805194805197</v>
      </c>
      <c r="IR139" s="369">
        <v>2.5901942645698401</v>
      </c>
      <c r="IS139" s="146">
        <v>88.636363636363598</v>
      </c>
      <c r="IT139" s="146">
        <v>94.079555966697498</v>
      </c>
      <c r="IU139" s="146">
        <v>8.0326871250977998</v>
      </c>
      <c r="IV139" s="146">
        <v>5.4892601431980896</v>
      </c>
      <c r="IW139" s="146">
        <v>9.9530040982958106</v>
      </c>
      <c r="IX139" s="146">
        <v>13.325293480086099</v>
      </c>
      <c r="IY139" s="341">
        <v>35</v>
      </c>
      <c r="IZ139" s="369">
        <v>0.29007127465605798</v>
      </c>
      <c r="JA139" s="369">
        <v>4.1966426858513204</v>
      </c>
      <c r="JB139" s="369">
        <v>92.4460431654676</v>
      </c>
      <c r="JC139" s="369">
        <v>6.9119840875186496</v>
      </c>
      <c r="JD139" s="146">
        <v>7.8958150424348803</v>
      </c>
    </row>
    <row r="140" spans="1:264" ht="18" customHeight="1">
      <c r="A140" s="280"/>
      <c r="B140" s="281" t="s">
        <v>87</v>
      </c>
      <c r="C140" s="281" t="s">
        <v>87</v>
      </c>
      <c r="D140" s="282" t="s">
        <v>1877</v>
      </c>
      <c r="E140" s="283" t="s">
        <v>1374</v>
      </c>
      <c r="F140" s="282" t="s">
        <v>102</v>
      </c>
      <c r="G140" s="283" t="s">
        <v>15</v>
      </c>
      <c r="H140" s="284" t="s">
        <v>87</v>
      </c>
      <c r="I140" s="284" t="s">
        <v>87</v>
      </c>
      <c r="J140" s="284" t="s">
        <v>87</v>
      </c>
      <c r="K140" s="284" t="s">
        <v>87</v>
      </c>
      <c r="L140" s="284" t="s">
        <v>87</v>
      </c>
      <c r="M140" s="285">
        <v>312425</v>
      </c>
      <c r="N140" s="284" t="s">
        <v>87</v>
      </c>
      <c r="O140" s="284" t="s">
        <v>87</v>
      </c>
      <c r="P140" s="284" t="s">
        <v>87</v>
      </c>
      <c r="Q140" s="284" t="s">
        <v>87</v>
      </c>
      <c r="R140" s="286">
        <v>102.86582157994147</v>
      </c>
      <c r="S140" s="286">
        <v>100.26383604429121</v>
      </c>
      <c r="T140" s="292">
        <v>88.677754659886432</v>
      </c>
      <c r="U140" s="287">
        <v>5.8522732188748705</v>
      </c>
      <c r="V140" s="286">
        <v>13.041314086610253</v>
      </c>
      <c r="W140" s="286">
        <v>9.6814335490293679</v>
      </c>
      <c r="X140" s="286">
        <v>22.722747635639625</v>
      </c>
      <c r="Y140" s="284" t="s">
        <v>87</v>
      </c>
      <c r="Z140" s="284" t="s">
        <v>87</v>
      </c>
      <c r="AA140" s="284" t="s">
        <v>87</v>
      </c>
      <c r="AB140" s="284" t="s">
        <v>87</v>
      </c>
      <c r="AC140" s="284" t="s">
        <v>87</v>
      </c>
      <c r="AD140" s="284" t="s">
        <v>87</v>
      </c>
      <c r="AE140" s="284" t="s">
        <v>87</v>
      </c>
      <c r="AF140" s="284" t="s">
        <v>87</v>
      </c>
      <c r="AG140" s="284" t="s">
        <v>87</v>
      </c>
      <c r="AH140" s="284" t="s">
        <v>87</v>
      </c>
      <c r="AI140" s="284" t="s">
        <v>87</v>
      </c>
      <c r="AJ140" s="284" t="s">
        <v>87</v>
      </c>
      <c r="AK140" s="284" t="s">
        <v>87</v>
      </c>
      <c r="AL140" s="284" t="s">
        <v>87</v>
      </c>
      <c r="AM140" s="284" t="s">
        <v>87</v>
      </c>
      <c r="AN140" s="284" t="s">
        <v>87</v>
      </c>
      <c r="AO140" s="284" t="s">
        <v>87</v>
      </c>
      <c r="AP140" s="284" t="s">
        <v>87</v>
      </c>
      <c r="AQ140" s="284" t="s">
        <v>87</v>
      </c>
      <c r="AR140" s="284" t="s">
        <v>87</v>
      </c>
      <c r="AS140" s="284" t="s">
        <v>87</v>
      </c>
      <c r="AT140" s="284" t="s">
        <v>87</v>
      </c>
      <c r="AU140" s="284" t="s">
        <v>87</v>
      </c>
      <c r="AV140" s="284" t="s">
        <v>87</v>
      </c>
      <c r="AW140" s="288" t="s">
        <v>87</v>
      </c>
      <c r="AX140" s="288" t="s">
        <v>87</v>
      </c>
      <c r="AY140" s="288" t="s">
        <v>87</v>
      </c>
      <c r="AZ140" s="288" t="s">
        <v>87</v>
      </c>
      <c r="BA140" s="288" t="s">
        <v>87</v>
      </c>
      <c r="BB140" s="287">
        <v>87</v>
      </c>
      <c r="BC140" s="287">
        <v>94</v>
      </c>
      <c r="BD140" s="289" t="s">
        <v>88</v>
      </c>
      <c r="BE140" s="289" t="s">
        <v>88</v>
      </c>
      <c r="BF140" s="289" t="s">
        <v>88</v>
      </c>
      <c r="BG140" s="287">
        <v>39</v>
      </c>
      <c r="BH140" s="286">
        <v>12.482995919020563</v>
      </c>
      <c r="BI140" s="287">
        <v>474</v>
      </c>
      <c r="BJ140" s="286">
        <v>151.71641193886535</v>
      </c>
      <c r="BK140" s="287">
        <v>14</v>
      </c>
      <c r="BL140" s="286">
        <v>4.4810754581099461</v>
      </c>
      <c r="BM140" s="287">
        <v>0</v>
      </c>
      <c r="BN140" s="290">
        <v>0</v>
      </c>
      <c r="BO140" s="291">
        <v>78</v>
      </c>
      <c r="BP140" s="290">
        <v>24.965991838041127</v>
      </c>
      <c r="BQ140" s="287">
        <v>0</v>
      </c>
      <c r="BR140" s="290">
        <v>0</v>
      </c>
      <c r="BS140" s="287">
        <v>0</v>
      </c>
      <c r="BT140" s="290">
        <v>0</v>
      </c>
      <c r="BU140" s="287">
        <v>0</v>
      </c>
      <c r="BV140" s="290">
        <v>0</v>
      </c>
      <c r="BW140" s="287">
        <v>90</v>
      </c>
      <c r="BX140" s="290">
        <v>28.80691365927823</v>
      </c>
      <c r="BY140" s="292">
        <v>0</v>
      </c>
      <c r="BZ140" s="293">
        <v>0</v>
      </c>
      <c r="CA140" s="287">
        <v>909</v>
      </c>
      <c r="CB140" s="290">
        <v>290.9498279587101</v>
      </c>
      <c r="CC140" s="292">
        <v>357</v>
      </c>
      <c r="CD140" s="293">
        <v>114.26742418180363</v>
      </c>
      <c r="CE140" s="287">
        <v>53</v>
      </c>
      <c r="CF140" s="290">
        <v>16.964071377130512</v>
      </c>
      <c r="CG140" s="287">
        <v>1173</v>
      </c>
      <c r="CH140" s="290">
        <v>375.45010802592623</v>
      </c>
      <c r="CI140" s="287">
        <v>1459</v>
      </c>
      <c r="CJ140" s="290">
        <v>466.99207809874372</v>
      </c>
      <c r="CK140" s="287">
        <v>92</v>
      </c>
      <c r="CL140" s="290">
        <v>29.447067296151076</v>
      </c>
      <c r="CM140" s="287">
        <v>630</v>
      </c>
      <c r="CN140" s="294">
        <v>201.64839561494759</v>
      </c>
      <c r="CO140" s="287">
        <v>114</v>
      </c>
      <c r="CP140" s="290">
        <v>36.488757301752422</v>
      </c>
      <c r="CQ140" s="292">
        <v>0</v>
      </c>
      <c r="CR140" s="293">
        <v>0</v>
      </c>
      <c r="CS140" s="292">
        <v>76</v>
      </c>
      <c r="CT140" s="293">
        <v>24.325838201168281</v>
      </c>
      <c r="CU140" s="287">
        <v>25</v>
      </c>
      <c r="CV140" s="290">
        <v>8.0019204609106183</v>
      </c>
      <c r="CW140" s="287">
        <v>665</v>
      </c>
      <c r="CX140" s="290">
        <v>212.85108426022248</v>
      </c>
      <c r="CY140" s="287">
        <v>665</v>
      </c>
      <c r="CZ140" s="290">
        <v>212.85108426022248</v>
      </c>
      <c r="DA140" s="292">
        <v>0</v>
      </c>
      <c r="DB140" s="293">
        <v>0</v>
      </c>
      <c r="DC140" s="292">
        <v>36</v>
      </c>
      <c r="DD140" s="292">
        <v>758</v>
      </c>
      <c r="DE140" s="292">
        <v>183</v>
      </c>
      <c r="DF140" s="292">
        <v>17756</v>
      </c>
      <c r="DG140" s="292">
        <v>3960</v>
      </c>
      <c r="DH140" s="292">
        <v>670</v>
      </c>
      <c r="DI140" s="292">
        <v>120</v>
      </c>
      <c r="DJ140" s="292">
        <v>247</v>
      </c>
      <c r="DK140" s="292">
        <v>361</v>
      </c>
      <c r="DL140" s="292">
        <v>583</v>
      </c>
      <c r="DM140" s="292">
        <v>5</v>
      </c>
      <c r="DN140" s="292">
        <v>0</v>
      </c>
      <c r="DO140" s="292">
        <v>142</v>
      </c>
      <c r="DP140" s="292">
        <v>71</v>
      </c>
      <c r="DQ140" s="292">
        <v>51</v>
      </c>
      <c r="DR140" s="292">
        <v>0</v>
      </c>
      <c r="DS140" s="292">
        <v>30</v>
      </c>
      <c r="DT140" s="292">
        <v>33020</v>
      </c>
      <c r="DU140" s="292">
        <v>43243</v>
      </c>
      <c r="DV140" s="292">
        <v>6845</v>
      </c>
      <c r="DW140" s="292">
        <v>14219</v>
      </c>
      <c r="DX140" s="292">
        <v>516</v>
      </c>
      <c r="DY140" s="292">
        <v>380</v>
      </c>
      <c r="DZ140" s="292">
        <v>4779</v>
      </c>
      <c r="EA140" s="292">
        <v>19982</v>
      </c>
      <c r="EB140" s="293">
        <v>18.756881193073799</v>
      </c>
      <c r="EC140" s="292">
        <v>403</v>
      </c>
      <c r="ED140" s="292">
        <v>6536</v>
      </c>
      <c r="EE140" s="292">
        <v>1158</v>
      </c>
      <c r="EF140" s="293">
        <v>17.717258261933903</v>
      </c>
      <c r="EG140" s="292">
        <v>213</v>
      </c>
      <c r="EH140" s="292">
        <v>152</v>
      </c>
      <c r="EI140" s="292">
        <v>57</v>
      </c>
      <c r="EJ140" s="292">
        <v>17</v>
      </c>
      <c r="EK140" s="292">
        <v>377</v>
      </c>
      <c r="EL140" s="292">
        <v>15</v>
      </c>
      <c r="EM140" s="292">
        <v>15</v>
      </c>
      <c r="EN140" s="292">
        <v>9</v>
      </c>
      <c r="EO140" s="292">
        <v>50</v>
      </c>
      <c r="EP140" s="292">
        <v>6</v>
      </c>
      <c r="EQ140" s="292">
        <v>31</v>
      </c>
      <c r="ER140" s="292">
        <v>0</v>
      </c>
      <c r="ES140" s="292">
        <v>3</v>
      </c>
      <c r="ET140" s="292">
        <v>3</v>
      </c>
      <c r="EU140" s="292">
        <v>0</v>
      </c>
      <c r="EV140" s="292">
        <v>3385</v>
      </c>
      <c r="EW140" s="292">
        <v>0</v>
      </c>
      <c r="EX140" s="292">
        <v>89</v>
      </c>
      <c r="EY140" s="292">
        <v>0</v>
      </c>
      <c r="EZ140" s="292">
        <v>0</v>
      </c>
      <c r="FA140" s="292">
        <v>11</v>
      </c>
      <c r="FB140" s="292">
        <v>0</v>
      </c>
      <c r="FC140" s="292">
        <v>0</v>
      </c>
      <c r="FD140" s="292">
        <v>10</v>
      </c>
      <c r="FE140" s="292">
        <v>3</v>
      </c>
      <c r="FF140" s="292">
        <v>28</v>
      </c>
      <c r="FG140" s="292">
        <v>237</v>
      </c>
      <c r="FH140" s="292">
        <v>557</v>
      </c>
      <c r="FI140" s="292">
        <v>268</v>
      </c>
      <c r="FJ140" s="292">
        <v>4951</v>
      </c>
      <c r="FK140" s="297">
        <v>13</v>
      </c>
      <c r="FL140" s="293">
        <v>4.1609986396735215</v>
      </c>
      <c r="FM140" s="297">
        <v>5</v>
      </c>
      <c r="FN140" s="293">
        <v>1.6003840921821237</v>
      </c>
      <c r="FO140" s="297">
        <v>2</v>
      </c>
      <c r="FP140" s="293">
        <v>0.64015363687284954</v>
      </c>
      <c r="FQ140" s="283">
        <v>1</v>
      </c>
      <c r="FR140" s="294">
        <v>0.32007681843642477</v>
      </c>
      <c r="FS140" s="283">
        <v>0</v>
      </c>
      <c r="FT140" s="294">
        <v>0</v>
      </c>
      <c r="FU140" s="297">
        <v>36</v>
      </c>
      <c r="FV140" s="293">
        <v>11.522765463711291</v>
      </c>
      <c r="FW140" s="295">
        <v>4</v>
      </c>
      <c r="FX140" s="295">
        <v>1</v>
      </c>
      <c r="FY140" s="295">
        <v>3</v>
      </c>
      <c r="FZ140" s="295">
        <v>0</v>
      </c>
      <c r="GA140" s="295">
        <v>0</v>
      </c>
      <c r="GB140" s="292">
        <v>11206</v>
      </c>
      <c r="GC140" s="292">
        <v>0</v>
      </c>
      <c r="GD140" s="292">
        <v>7239</v>
      </c>
      <c r="GE140" s="292">
        <v>1085</v>
      </c>
      <c r="GF140" s="292">
        <v>16</v>
      </c>
      <c r="GG140" s="293">
        <v>197.26</v>
      </c>
      <c r="GH140" s="293">
        <v>865.48</v>
      </c>
      <c r="GI140" s="293">
        <v>46.77</v>
      </c>
      <c r="GJ140" s="293">
        <v>10</v>
      </c>
      <c r="GK140" s="293">
        <v>1</v>
      </c>
      <c r="GL140" s="293">
        <v>5</v>
      </c>
      <c r="GM140" s="293">
        <v>7</v>
      </c>
      <c r="GN140" s="293">
        <v>4</v>
      </c>
      <c r="GO140" s="293">
        <v>2</v>
      </c>
      <c r="GP140" s="293">
        <v>16.079999999999998</v>
      </c>
      <c r="GQ140" s="293">
        <v>2</v>
      </c>
      <c r="GR140" s="293">
        <v>2</v>
      </c>
      <c r="GS140" s="293">
        <v>1</v>
      </c>
      <c r="GT140" s="293">
        <v>15.05</v>
      </c>
      <c r="GU140" s="293">
        <v>0</v>
      </c>
      <c r="GV140" s="293">
        <v>4</v>
      </c>
      <c r="GW140" s="293">
        <v>1</v>
      </c>
      <c r="GX140" s="293">
        <v>2</v>
      </c>
      <c r="GY140" s="293">
        <v>5</v>
      </c>
      <c r="GZ140" s="293">
        <v>3</v>
      </c>
      <c r="HA140" s="293">
        <v>0</v>
      </c>
      <c r="HB140" s="293">
        <v>0</v>
      </c>
      <c r="HC140" s="293">
        <v>1</v>
      </c>
      <c r="HD140" s="293">
        <v>3</v>
      </c>
      <c r="HE140" s="293">
        <v>1</v>
      </c>
      <c r="HF140" s="293">
        <v>0</v>
      </c>
      <c r="HG140" s="293">
        <v>3</v>
      </c>
      <c r="HH140" s="293">
        <v>10.55</v>
      </c>
      <c r="HI140" s="293">
        <v>2</v>
      </c>
      <c r="HJ140" s="134">
        <v>1.2803072737456991</v>
      </c>
      <c r="HK140" s="134">
        <v>7.0416900056013443</v>
      </c>
      <c r="HL140" s="134">
        <v>34.779547091301914</v>
      </c>
      <c r="HM140" s="146">
        <v>98.942393606985405</v>
      </c>
      <c r="HN140" s="146">
        <v>86.363267787105499</v>
      </c>
      <c r="HO140" s="368">
        <v>0.179788039364118</v>
      </c>
      <c r="HP140" s="368">
        <v>3.3491487580240002E-2</v>
      </c>
      <c r="HQ140" s="368">
        <v>5.2631578947368398</v>
      </c>
      <c r="HR140" s="368">
        <v>1.26050420168067</v>
      </c>
      <c r="HS140" s="134">
        <v>89.473684210526301</v>
      </c>
      <c r="HT140" s="134">
        <v>92.436974789915993</v>
      </c>
      <c r="HU140" s="134">
        <v>3.4159727479182398</v>
      </c>
      <c r="HV140" s="134">
        <v>2.6569913480323799</v>
      </c>
      <c r="HW140" s="134">
        <v>4.5626590330788801</v>
      </c>
      <c r="HX140" s="134">
        <v>10.902836946574499</v>
      </c>
      <c r="HY140" s="146">
        <v>98.994135599816858</v>
      </c>
      <c r="HZ140" s="146">
        <v>108.734278631961</v>
      </c>
      <c r="IA140" s="386">
        <v>27</v>
      </c>
      <c r="IB140" s="386">
        <v>33</v>
      </c>
      <c r="IC140" s="369">
        <v>0.3016759776536313</v>
      </c>
      <c r="ID140" s="369">
        <v>0.22109071419000401</v>
      </c>
      <c r="IE140" s="369">
        <v>3.4220532319391634</v>
      </c>
      <c r="IF140" s="369">
        <v>3.5714285714285712</v>
      </c>
      <c r="IG140" s="146">
        <v>78.07351077313055</v>
      </c>
      <c r="IH140" s="146">
        <v>80.303030303030297</v>
      </c>
      <c r="II140" s="146">
        <v>8.8156424581005588</v>
      </c>
      <c r="IJ140" s="146">
        <v>6.1905399973201121</v>
      </c>
      <c r="IK140" s="146">
        <v>4.3034351145038165</v>
      </c>
      <c r="IL140" s="146">
        <v>10.811322540944808</v>
      </c>
      <c r="IM140" s="148">
        <v>114.93700024894493</v>
      </c>
      <c r="IN140" s="137">
        <v>127.0064266934444</v>
      </c>
      <c r="IO140" s="369">
        <v>0.61496925153742299</v>
      </c>
      <c r="IP140" s="369">
        <v>0.17450315075133299</v>
      </c>
      <c r="IQ140" s="369">
        <v>4.1289023162134901</v>
      </c>
      <c r="IR140" s="369">
        <v>1.63934426229508</v>
      </c>
      <c r="IS140" s="146">
        <v>93.252769385699906</v>
      </c>
      <c r="IT140" s="146">
        <v>96.357012750455397</v>
      </c>
      <c r="IU140" s="146">
        <v>14.8942552872356</v>
      </c>
      <c r="IV140" s="146">
        <v>10.644692195831301</v>
      </c>
      <c r="IW140" s="146">
        <v>7.8088194321319104</v>
      </c>
      <c r="IX140" s="146">
        <v>11.2251783304415</v>
      </c>
      <c r="IY140" s="341">
        <v>36</v>
      </c>
      <c r="IZ140" s="369">
        <v>0.34712178189181397</v>
      </c>
      <c r="JA140" s="369">
        <v>5.0775740479548697</v>
      </c>
      <c r="JB140" s="369">
        <v>95.486600846262306</v>
      </c>
      <c r="JC140" s="369">
        <v>6.8363706489248903</v>
      </c>
      <c r="JD140" s="146">
        <v>11.2310265391776</v>
      </c>
    </row>
    <row r="141" spans="1:264" ht="18" customHeight="1">
      <c r="A141" s="280"/>
      <c r="B141" s="281" t="s">
        <v>87</v>
      </c>
      <c r="C141" s="281" t="s">
        <v>87</v>
      </c>
      <c r="D141" s="282" t="s">
        <v>1878</v>
      </c>
      <c r="E141" s="283" t="s">
        <v>1375</v>
      </c>
      <c r="F141" s="282" t="s">
        <v>102</v>
      </c>
      <c r="G141" s="283" t="s">
        <v>15</v>
      </c>
      <c r="H141" s="284" t="s">
        <v>87</v>
      </c>
      <c r="I141" s="284" t="s">
        <v>87</v>
      </c>
      <c r="J141" s="284" t="s">
        <v>87</v>
      </c>
      <c r="K141" s="284" t="s">
        <v>87</v>
      </c>
      <c r="L141" s="284" t="s">
        <v>87</v>
      </c>
      <c r="M141" s="285">
        <v>130726</v>
      </c>
      <c r="N141" s="284" t="s">
        <v>87</v>
      </c>
      <c r="O141" s="284" t="s">
        <v>87</v>
      </c>
      <c r="P141" s="284" t="s">
        <v>87</v>
      </c>
      <c r="Q141" s="284" t="s">
        <v>87</v>
      </c>
      <c r="R141" s="286">
        <v>95.811598884616927</v>
      </c>
      <c r="S141" s="286">
        <v>96.876084710047607</v>
      </c>
      <c r="T141" s="298" t="s">
        <v>88</v>
      </c>
      <c r="U141" s="298" t="s">
        <v>88</v>
      </c>
      <c r="V141" s="286">
        <v>9.4287298946200782</v>
      </c>
      <c r="W141" s="286">
        <v>7.5984470327232394</v>
      </c>
      <c r="X141" s="286">
        <v>17.027176927343316</v>
      </c>
      <c r="Y141" s="284" t="s">
        <v>87</v>
      </c>
      <c r="Z141" s="284" t="s">
        <v>87</v>
      </c>
      <c r="AA141" s="284" t="s">
        <v>87</v>
      </c>
      <c r="AB141" s="284" t="s">
        <v>87</v>
      </c>
      <c r="AC141" s="284" t="s">
        <v>87</v>
      </c>
      <c r="AD141" s="284" t="s">
        <v>87</v>
      </c>
      <c r="AE141" s="284" t="s">
        <v>87</v>
      </c>
      <c r="AF141" s="284" t="s">
        <v>87</v>
      </c>
      <c r="AG141" s="284" t="s">
        <v>87</v>
      </c>
      <c r="AH141" s="284" t="s">
        <v>87</v>
      </c>
      <c r="AI141" s="284" t="s">
        <v>87</v>
      </c>
      <c r="AJ141" s="284" t="s">
        <v>87</v>
      </c>
      <c r="AK141" s="284" t="s">
        <v>87</v>
      </c>
      <c r="AL141" s="284" t="s">
        <v>87</v>
      </c>
      <c r="AM141" s="284" t="s">
        <v>87</v>
      </c>
      <c r="AN141" s="284" t="s">
        <v>87</v>
      </c>
      <c r="AO141" s="284" t="s">
        <v>87</v>
      </c>
      <c r="AP141" s="284" t="s">
        <v>87</v>
      </c>
      <c r="AQ141" s="284" t="s">
        <v>87</v>
      </c>
      <c r="AR141" s="284" t="s">
        <v>87</v>
      </c>
      <c r="AS141" s="284" t="s">
        <v>87</v>
      </c>
      <c r="AT141" s="284" t="s">
        <v>87</v>
      </c>
      <c r="AU141" s="284" t="s">
        <v>87</v>
      </c>
      <c r="AV141" s="284" t="s">
        <v>87</v>
      </c>
      <c r="AW141" s="288" t="s">
        <v>87</v>
      </c>
      <c r="AX141" s="288" t="s">
        <v>87</v>
      </c>
      <c r="AY141" s="288" t="s">
        <v>87</v>
      </c>
      <c r="AZ141" s="288" t="s">
        <v>87</v>
      </c>
      <c r="BA141" s="288" t="s">
        <v>87</v>
      </c>
      <c r="BB141" s="287">
        <v>37</v>
      </c>
      <c r="BC141" s="287">
        <v>52</v>
      </c>
      <c r="BD141" s="289" t="s">
        <v>88</v>
      </c>
      <c r="BE141" s="289" t="s">
        <v>88</v>
      </c>
      <c r="BF141" s="289" t="s">
        <v>88</v>
      </c>
      <c r="BG141" s="287">
        <v>19</v>
      </c>
      <c r="BH141" s="286">
        <v>14.534216605724952</v>
      </c>
      <c r="BI141" s="287">
        <v>159</v>
      </c>
      <c r="BJ141" s="286">
        <v>121.62844422685619</v>
      </c>
      <c r="BK141" s="287">
        <v>0</v>
      </c>
      <c r="BL141" s="286">
        <v>0</v>
      </c>
      <c r="BM141" s="287">
        <v>0</v>
      </c>
      <c r="BN141" s="290">
        <v>0</v>
      </c>
      <c r="BO141" s="291">
        <v>25</v>
      </c>
      <c r="BP141" s="290">
        <v>19.123969218059148</v>
      </c>
      <c r="BQ141" s="287">
        <v>0</v>
      </c>
      <c r="BR141" s="290">
        <v>0</v>
      </c>
      <c r="BS141" s="287">
        <v>0</v>
      </c>
      <c r="BT141" s="290">
        <v>0</v>
      </c>
      <c r="BU141" s="287">
        <v>0</v>
      </c>
      <c r="BV141" s="290">
        <v>0</v>
      </c>
      <c r="BW141" s="287">
        <v>16</v>
      </c>
      <c r="BX141" s="290">
        <v>12.239340299557854</v>
      </c>
      <c r="BY141" s="292">
        <v>0</v>
      </c>
      <c r="BZ141" s="293">
        <v>0</v>
      </c>
      <c r="CA141" s="287">
        <v>34</v>
      </c>
      <c r="CB141" s="290">
        <v>26.00859813656044</v>
      </c>
      <c r="CC141" s="292">
        <v>226</v>
      </c>
      <c r="CD141" s="293">
        <v>172.8806817312547</v>
      </c>
      <c r="CE141" s="287">
        <v>32</v>
      </c>
      <c r="CF141" s="290">
        <v>24.478680599115709</v>
      </c>
      <c r="CG141" s="287">
        <v>670</v>
      </c>
      <c r="CH141" s="290">
        <v>512.52237504398522</v>
      </c>
      <c r="CI141" s="287">
        <v>173</v>
      </c>
      <c r="CJ141" s="290">
        <v>132.3378669889693</v>
      </c>
      <c r="CK141" s="287">
        <v>5</v>
      </c>
      <c r="CL141" s="290">
        <v>3.8247938436118294</v>
      </c>
      <c r="CM141" s="287">
        <v>60</v>
      </c>
      <c r="CN141" s="294">
        <v>45.897526123341954</v>
      </c>
      <c r="CO141" s="287">
        <v>61</v>
      </c>
      <c r="CP141" s="290">
        <v>46.662484892064313</v>
      </c>
      <c r="CQ141" s="292">
        <v>0</v>
      </c>
      <c r="CR141" s="293">
        <v>0</v>
      </c>
      <c r="CS141" s="292">
        <v>40</v>
      </c>
      <c r="CT141" s="293">
        <v>30.598350748894635</v>
      </c>
      <c r="CU141" s="287">
        <v>12</v>
      </c>
      <c r="CV141" s="290">
        <v>9.1795052246683913</v>
      </c>
      <c r="CW141" s="287">
        <v>255</v>
      </c>
      <c r="CX141" s="290">
        <v>195.06448602420329</v>
      </c>
      <c r="CY141" s="287">
        <v>255</v>
      </c>
      <c r="CZ141" s="290">
        <v>195.06448602420329</v>
      </c>
      <c r="DA141" s="292">
        <v>0</v>
      </c>
      <c r="DB141" s="293">
        <v>0</v>
      </c>
      <c r="DC141" s="287">
        <v>0</v>
      </c>
      <c r="DD141" s="287">
        <v>0</v>
      </c>
      <c r="DE141" s="287">
        <v>97</v>
      </c>
      <c r="DF141" s="287">
        <v>7556</v>
      </c>
      <c r="DG141" s="287">
        <v>0</v>
      </c>
      <c r="DH141" s="287">
        <v>202</v>
      </c>
      <c r="DI141" s="287">
        <v>8</v>
      </c>
      <c r="DJ141" s="287">
        <v>19</v>
      </c>
      <c r="DK141" s="287">
        <v>69</v>
      </c>
      <c r="DL141" s="287">
        <v>0</v>
      </c>
      <c r="DM141" s="287">
        <v>0</v>
      </c>
      <c r="DN141" s="287">
        <v>0</v>
      </c>
      <c r="DO141" s="287">
        <v>49</v>
      </c>
      <c r="DP141" s="287">
        <v>18</v>
      </c>
      <c r="DQ141" s="287">
        <v>19</v>
      </c>
      <c r="DR141" s="287">
        <v>1</v>
      </c>
      <c r="DS141" s="287">
        <v>0</v>
      </c>
      <c r="DT141" s="287">
        <v>0</v>
      </c>
      <c r="DU141" s="287">
        <v>22408</v>
      </c>
      <c r="DV141" s="287">
        <v>1639</v>
      </c>
      <c r="DW141" s="287">
        <v>442</v>
      </c>
      <c r="DX141" s="287">
        <v>110</v>
      </c>
      <c r="DY141" s="287">
        <v>109</v>
      </c>
      <c r="DZ141" s="287">
        <v>149</v>
      </c>
      <c r="EA141" s="287">
        <v>8711</v>
      </c>
      <c r="EB141" s="290">
        <v>11.6060153828493</v>
      </c>
      <c r="EC141" s="287">
        <v>174</v>
      </c>
      <c r="ED141" s="287">
        <v>2936</v>
      </c>
      <c r="EE141" s="287">
        <v>449</v>
      </c>
      <c r="EF141" s="290">
        <v>15.292915531335149</v>
      </c>
      <c r="EG141" s="287">
        <v>10</v>
      </c>
      <c r="EH141" s="287">
        <v>58</v>
      </c>
      <c r="EI141" s="287">
        <v>21</v>
      </c>
      <c r="EJ141" s="287">
        <v>627</v>
      </c>
      <c r="EK141" s="287">
        <v>152</v>
      </c>
      <c r="EL141" s="287">
        <v>0</v>
      </c>
      <c r="EM141" s="287">
        <v>0</v>
      </c>
      <c r="EN141" s="287">
        <v>10</v>
      </c>
      <c r="EO141" s="287">
        <v>10</v>
      </c>
      <c r="EP141" s="287">
        <v>4</v>
      </c>
      <c r="EQ141" s="287">
        <v>16</v>
      </c>
      <c r="ER141" s="287">
        <v>0</v>
      </c>
      <c r="ES141" s="287">
        <v>2</v>
      </c>
      <c r="ET141" s="287">
        <v>0</v>
      </c>
      <c r="EU141" s="287">
        <v>0</v>
      </c>
      <c r="EV141" s="287">
        <v>545</v>
      </c>
      <c r="EW141" s="287">
        <v>0</v>
      </c>
      <c r="EX141" s="287">
        <v>0</v>
      </c>
      <c r="EY141" s="287">
        <v>0</v>
      </c>
      <c r="EZ141" s="287">
        <v>0</v>
      </c>
      <c r="FA141" s="287">
        <v>0</v>
      </c>
      <c r="FB141" s="287">
        <v>1</v>
      </c>
      <c r="FC141" s="287">
        <v>0</v>
      </c>
      <c r="FD141" s="287">
        <v>3</v>
      </c>
      <c r="FE141" s="287">
        <v>1</v>
      </c>
      <c r="FF141" s="287">
        <v>19</v>
      </c>
      <c r="FG141" s="287">
        <v>109</v>
      </c>
      <c r="FH141" s="287">
        <v>148</v>
      </c>
      <c r="FI141" s="287">
        <v>24</v>
      </c>
      <c r="FJ141" s="287">
        <v>2161</v>
      </c>
      <c r="FK141" s="291">
        <v>8</v>
      </c>
      <c r="FL141" s="290">
        <v>6.1196701497789272</v>
      </c>
      <c r="FM141" s="291">
        <v>1</v>
      </c>
      <c r="FN141" s="290">
        <v>0.7649587687223659</v>
      </c>
      <c r="FO141" s="297">
        <v>0</v>
      </c>
      <c r="FP141" s="293">
        <v>0</v>
      </c>
      <c r="FQ141" s="283">
        <v>0</v>
      </c>
      <c r="FR141" s="294">
        <v>0</v>
      </c>
      <c r="FS141" s="283">
        <v>0</v>
      </c>
      <c r="FT141" s="294">
        <v>0</v>
      </c>
      <c r="FU141" s="297">
        <v>8</v>
      </c>
      <c r="FV141" s="293">
        <v>6.1196701497789272</v>
      </c>
      <c r="FW141" s="295">
        <v>0</v>
      </c>
      <c r="FX141" s="295">
        <v>0</v>
      </c>
      <c r="FY141" s="295">
        <v>0</v>
      </c>
      <c r="FZ141" s="295">
        <v>0</v>
      </c>
      <c r="GA141" s="295">
        <v>0</v>
      </c>
      <c r="GB141" s="287">
        <v>0</v>
      </c>
      <c r="GC141" s="287">
        <v>0</v>
      </c>
      <c r="GD141" s="287">
        <v>0</v>
      </c>
      <c r="GE141" s="287">
        <v>0</v>
      </c>
      <c r="GF141" s="287">
        <v>0</v>
      </c>
      <c r="GG141" s="290">
        <v>82.82</v>
      </c>
      <c r="GH141" s="290">
        <v>393.8</v>
      </c>
      <c r="GI141" s="290">
        <v>20.65</v>
      </c>
      <c r="GJ141" s="290">
        <v>6</v>
      </c>
      <c r="GK141" s="290">
        <v>1</v>
      </c>
      <c r="GL141" s="290">
        <v>1</v>
      </c>
      <c r="GM141" s="290">
        <v>5</v>
      </c>
      <c r="GN141" s="290">
        <v>0</v>
      </c>
      <c r="GO141" s="290">
        <v>0.1</v>
      </c>
      <c r="GP141" s="290">
        <v>9.2799999999999994</v>
      </c>
      <c r="GQ141" s="290">
        <v>1</v>
      </c>
      <c r="GR141" s="290">
        <v>0</v>
      </c>
      <c r="GS141" s="290">
        <v>0</v>
      </c>
      <c r="GT141" s="290">
        <v>10.09</v>
      </c>
      <c r="GU141" s="290">
        <v>1</v>
      </c>
      <c r="GV141" s="290">
        <v>1</v>
      </c>
      <c r="GW141" s="290">
        <v>0</v>
      </c>
      <c r="GX141" s="290">
        <v>0</v>
      </c>
      <c r="GY141" s="290">
        <v>2</v>
      </c>
      <c r="GZ141" s="290">
        <v>1</v>
      </c>
      <c r="HA141" s="290">
        <v>1</v>
      </c>
      <c r="HB141" s="290">
        <v>1</v>
      </c>
      <c r="HC141" s="290">
        <v>0</v>
      </c>
      <c r="HD141" s="290">
        <v>1</v>
      </c>
      <c r="HE141" s="290">
        <v>1</v>
      </c>
      <c r="HF141" s="290">
        <v>0</v>
      </c>
      <c r="HG141" s="290">
        <v>0</v>
      </c>
      <c r="HH141" s="290">
        <v>4</v>
      </c>
      <c r="HI141" s="290">
        <v>1</v>
      </c>
      <c r="HJ141" s="134">
        <v>1.5299175374447318</v>
      </c>
      <c r="HK141" s="134">
        <v>4.5897526123341956</v>
      </c>
      <c r="HL141" s="134">
        <v>31.210317763872528</v>
      </c>
      <c r="HM141" s="146">
        <v>92.326163317247094</v>
      </c>
      <c r="HN141" s="146">
        <v>82.341147477957307</v>
      </c>
      <c r="HO141" s="368">
        <v>5.0671395996959703E-2</v>
      </c>
      <c r="HP141" s="368">
        <v>7.44478451484821E-2</v>
      </c>
      <c r="HQ141" s="368">
        <v>6.5573770491803298</v>
      </c>
      <c r="HR141" s="368">
        <v>13.0434782608696</v>
      </c>
      <c r="HS141" s="134">
        <v>88.524590163934405</v>
      </c>
      <c r="HT141" s="134">
        <v>97.101449275362299</v>
      </c>
      <c r="HU141" s="134">
        <v>0.77273878895363601</v>
      </c>
      <c r="HV141" s="134">
        <v>0.57076681280502894</v>
      </c>
      <c r="HW141" s="134">
        <v>9.2740843872065604</v>
      </c>
      <c r="HX141" s="134">
        <v>16.256271709764601</v>
      </c>
      <c r="HY141" s="146">
        <v>89.237217729922619</v>
      </c>
      <c r="HZ141" s="146">
        <v>102.61308651518701</v>
      </c>
      <c r="IA141" s="386">
        <v>17</v>
      </c>
      <c r="IB141" s="386">
        <v>21</v>
      </c>
      <c r="IC141" s="369">
        <v>0.35978835978835977</v>
      </c>
      <c r="ID141" s="369">
        <v>0.32941176470588235</v>
      </c>
      <c r="IE141" s="369">
        <v>4.2606516290726812</v>
      </c>
      <c r="IF141" s="369">
        <v>6.0171919770773634</v>
      </c>
      <c r="IG141" s="146">
        <v>80.200501253132828</v>
      </c>
      <c r="IH141" s="146">
        <v>81.375358166189116</v>
      </c>
      <c r="II141" s="146">
        <v>8.4444444444444446</v>
      </c>
      <c r="IJ141" s="146">
        <v>5.4745098039215687</v>
      </c>
      <c r="IK141" s="146">
        <v>6.7138492477859</v>
      </c>
      <c r="IL141" s="146">
        <v>12.203782323427248</v>
      </c>
      <c r="IM141" s="148">
        <v>108.64796554149272</v>
      </c>
      <c r="IN141" s="137">
        <v>126.14808834995534</v>
      </c>
      <c r="IO141" s="369">
        <v>0.51981806367771299</v>
      </c>
      <c r="IP141" s="369">
        <v>0.15090543259557301</v>
      </c>
      <c r="IQ141" s="369">
        <v>5.6140350877192997</v>
      </c>
      <c r="IR141" s="369">
        <v>2.12765957446809</v>
      </c>
      <c r="IS141" s="146">
        <v>90.526315789473699</v>
      </c>
      <c r="IT141" s="146">
        <v>95.744680851063805</v>
      </c>
      <c r="IU141" s="146">
        <v>9.2592592592592595</v>
      </c>
      <c r="IV141" s="146">
        <v>7.0925553319919503</v>
      </c>
      <c r="IW141" s="146">
        <v>12.122285174693101</v>
      </c>
      <c r="IX141" s="146">
        <v>13.6230552844595</v>
      </c>
      <c r="IY141" s="341">
        <v>16</v>
      </c>
      <c r="IZ141" s="369">
        <v>0.335993280134397</v>
      </c>
      <c r="JA141" s="369">
        <v>4.7761194029850804</v>
      </c>
      <c r="JB141" s="369">
        <v>97.014925373134304</v>
      </c>
      <c r="JC141" s="369">
        <v>7.0348593028139401</v>
      </c>
      <c r="JD141" s="146">
        <v>12.280972597452701</v>
      </c>
    </row>
    <row r="142" spans="1:264" ht="18" customHeight="1">
      <c r="A142" s="280"/>
      <c r="B142" s="281" t="s">
        <v>87</v>
      </c>
      <c r="C142" s="281" t="s">
        <v>87</v>
      </c>
      <c r="D142" s="282" t="s">
        <v>1879</v>
      </c>
      <c r="E142" s="283" t="s">
        <v>1376</v>
      </c>
      <c r="F142" s="282" t="s">
        <v>103</v>
      </c>
      <c r="G142" s="283" t="s">
        <v>16</v>
      </c>
      <c r="H142" s="284" t="s">
        <v>87</v>
      </c>
      <c r="I142" s="284" t="s">
        <v>87</v>
      </c>
      <c r="J142" s="284" t="s">
        <v>87</v>
      </c>
      <c r="K142" s="284" t="s">
        <v>87</v>
      </c>
      <c r="L142" s="284" t="s">
        <v>87</v>
      </c>
      <c r="M142" s="285">
        <v>229333</v>
      </c>
      <c r="N142" s="284" t="s">
        <v>87</v>
      </c>
      <c r="O142" s="284" t="s">
        <v>87</v>
      </c>
      <c r="P142" s="284" t="s">
        <v>87</v>
      </c>
      <c r="Q142" s="284" t="s">
        <v>87</v>
      </c>
      <c r="R142" s="286">
        <v>97.586792318243738</v>
      </c>
      <c r="S142" s="286">
        <v>101.13212331256061</v>
      </c>
      <c r="T142" s="298" t="s">
        <v>88</v>
      </c>
      <c r="U142" s="292">
        <v>16.388744498780625</v>
      </c>
      <c r="V142" s="286">
        <v>7.6775431861804213</v>
      </c>
      <c r="W142" s="286">
        <v>7.7543186180422259</v>
      </c>
      <c r="X142" s="286">
        <v>15.431861804222649</v>
      </c>
      <c r="Y142" s="284" t="s">
        <v>87</v>
      </c>
      <c r="Z142" s="284" t="s">
        <v>87</v>
      </c>
      <c r="AA142" s="284" t="s">
        <v>87</v>
      </c>
      <c r="AB142" s="284" t="s">
        <v>87</v>
      </c>
      <c r="AC142" s="284" t="s">
        <v>87</v>
      </c>
      <c r="AD142" s="284" t="s">
        <v>87</v>
      </c>
      <c r="AE142" s="284" t="s">
        <v>87</v>
      </c>
      <c r="AF142" s="284" t="s">
        <v>87</v>
      </c>
      <c r="AG142" s="284" t="s">
        <v>87</v>
      </c>
      <c r="AH142" s="284" t="s">
        <v>87</v>
      </c>
      <c r="AI142" s="284" t="s">
        <v>87</v>
      </c>
      <c r="AJ142" s="284" t="s">
        <v>87</v>
      </c>
      <c r="AK142" s="284" t="s">
        <v>87</v>
      </c>
      <c r="AL142" s="284" t="s">
        <v>87</v>
      </c>
      <c r="AM142" s="284" t="s">
        <v>87</v>
      </c>
      <c r="AN142" s="284" t="s">
        <v>87</v>
      </c>
      <c r="AO142" s="284" t="s">
        <v>87</v>
      </c>
      <c r="AP142" s="284" t="s">
        <v>87</v>
      </c>
      <c r="AQ142" s="284" t="s">
        <v>87</v>
      </c>
      <c r="AR142" s="284" t="s">
        <v>87</v>
      </c>
      <c r="AS142" s="284" t="s">
        <v>87</v>
      </c>
      <c r="AT142" s="284" t="s">
        <v>87</v>
      </c>
      <c r="AU142" s="284" t="s">
        <v>87</v>
      </c>
      <c r="AV142" s="284" t="s">
        <v>87</v>
      </c>
      <c r="AW142" s="288" t="s">
        <v>87</v>
      </c>
      <c r="AX142" s="288" t="s">
        <v>87</v>
      </c>
      <c r="AY142" s="288" t="s">
        <v>87</v>
      </c>
      <c r="AZ142" s="288" t="s">
        <v>87</v>
      </c>
      <c r="BA142" s="288" t="s">
        <v>87</v>
      </c>
      <c r="BB142" s="287">
        <v>39</v>
      </c>
      <c r="BC142" s="287">
        <v>59</v>
      </c>
      <c r="BD142" s="289" t="s">
        <v>88</v>
      </c>
      <c r="BE142" s="289" t="s">
        <v>88</v>
      </c>
      <c r="BF142" s="289" t="s">
        <v>88</v>
      </c>
      <c r="BG142" s="287">
        <v>0</v>
      </c>
      <c r="BH142" s="286">
        <v>0</v>
      </c>
      <c r="BI142" s="287">
        <v>177</v>
      </c>
      <c r="BJ142" s="286">
        <v>77.180344738873174</v>
      </c>
      <c r="BK142" s="287">
        <v>0</v>
      </c>
      <c r="BL142" s="286">
        <v>0</v>
      </c>
      <c r="BM142" s="287">
        <v>0</v>
      </c>
      <c r="BN142" s="290">
        <v>0</v>
      </c>
      <c r="BO142" s="291">
        <v>30</v>
      </c>
      <c r="BP142" s="290">
        <v>13.081414362520878</v>
      </c>
      <c r="BQ142" s="287">
        <v>0</v>
      </c>
      <c r="BR142" s="290">
        <v>0</v>
      </c>
      <c r="BS142" s="287">
        <v>0</v>
      </c>
      <c r="BT142" s="290">
        <v>0</v>
      </c>
      <c r="BU142" s="287">
        <v>0</v>
      </c>
      <c r="BV142" s="290">
        <v>0</v>
      </c>
      <c r="BW142" s="287">
        <v>22</v>
      </c>
      <c r="BX142" s="290">
        <v>9.5930371991819747</v>
      </c>
      <c r="BY142" s="292">
        <v>0</v>
      </c>
      <c r="BZ142" s="293">
        <v>0</v>
      </c>
      <c r="CA142" s="287">
        <v>447</v>
      </c>
      <c r="CB142" s="290">
        <v>194.91307400156106</v>
      </c>
      <c r="CC142" s="287">
        <v>279</v>
      </c>
      <c r="CD142" s="290">
        <v>121.65715357144414</v>
      </c>
      <c r="CE142" s="287">
        <v>40</v>
      </c>
      <c r="CF142" s="290">
        <v>17.441885816694501</v>
      </c>
      <c r="CG142" s="287">
        <v>537</v>
      </c>
      <c r="CH142" s="290">
        <v>234.15731708912369</v>
      </c>
      <c r="CI142" s="287">
        <v>440</v>
      </c>
      <c r="CJ142" s="290">
        <v>191.86074398363951</v>
      </c>
      <c r="CK142" s="287">
        <v>142</v>
      </c>
      <c r="CL142" s="290">
        <v>61.918694649265476</v>
      </c>
      <c r="CM142" s="287">
        <v>0</v>
      </c>
      <c r="CN142" s="294">
        <v>0</v>
      </c>
      <c r="CO142" s="287">
        <v>49</v>
      </c>
      <c r="CP142" s="290">
        <v>21.366310125450763</v>
      </c>
      <c r="CQ142" s="287">
        <v>0</v>
      </c>
      <c r="CR142" s="290">
        <v>0</v>
      </c>
      <c r="CS142" s="287">
        <v>0</v>
      </c>
      <c r="CT142" s="290">
        <v>0</v>
      </c>
      <c r="CU142" s="287">
        <v>7</v>
      </c>
      <c r="CV142" s="290">
        <v>3.052330017921538</v>
      </c>
      <c r="CW142" s="287">
        <v>366</v>
      </c>
      <c r="CX142" s="290">
        <v>159.59325522275469</v>
      </c>
      <c r="CY142" s="287">
        <v>366</v>
      </c>
      <c r="CZ142" s="290">
        <v>159.59325522275469</v>
      </c>
      <c r="DA142" s="292">
        <v>0</v>
      </c>
      <c r="DB142" s="293">
        <v>0</v>
      </c>
      <c r="DC142" s="287">
        <v>10</v>
      </c>
      <c r="DD142" s="287">
        <v>0</v>
      </c>
      <c r="DE142" s="287">
        <v>39</v>
      </c>
      <c r="DF142" s="287">
        <v>5713</v>
      </c>
      <c r="DG142" s="287">
        <v>0</v>
      </c>
      <c r="DH142" s="287">
        <v>268</v>
      </c>
      <c r="DI142" s="287">
        <v>6</v>
      </c>
      <c r="DJ142" s="287">
        <v>0</v>
      </c>
      <c r="DK142" s="287">
        <v>0</v>
      </c>
      <c r="DL142" s="287">
        <v>39</v>
      </c>
      <c r="DM142" s="287">
        <v>0</v>
      </c>
      <c r="DN142" s="287">
        <v>0</v>
      </c>
      <c r="DO142" s="287">
        <v>41</v>
      </c>
      <c r="DP142" s="287">
        <v>22</v>
      </c>
      <c r="DQ142" s="287">
        <v>1</v>
      </c>
      <c r="DR142" s="287">
        <v>0</v>
      </c>
      <c r="DS142" s="287">
        <v>46</v>
      </c>
      <c r="DT142" s="287">
        <v>10342</v>
      </c>
      <c r="DU142" s="287">
        <v>15271</v>
      </c>
      <c r="DV142" s="287">
        <v>1118</v>
      </c>
      <c r="DW142" s="287">
        <v>88</v>
      </c>
      <c r="DX142" s="287">
        <v>0</v>
      </c>
      <c r="DY142" s="287">
        <v>0</v>
      </c>
      <c r="DZ142" s="287">
        <v>0</v>
      </c>
      <c r="EA142" s="287">
        <v>6735</v>
      </c>
      <c r="EB142" s="290">
        <v>20.311804008908702</v>
      </c>
      <c r="EC142" s="287">
        <v>200</v>
      </c>
      <c r="ED142" s="287">
        <v>2335</v>
      </c>
      <c r="EE142" s="287">
        <v>460</v>
      </c>
      <c r="EF142" s="290">
        <v>19.700214132762312</v>
      </c>
      <c r="EG142" s="287">
        <v>136</v>
      </c>
      <c r="EH142" s="287">
        <v>57</v>
      </c>
      <c r="EI142" s="287">
        <v>48</v>
      </c>
      <c r="EJ142" s="287">
        <v>2</v>
      </c>
      <c r="EK142" s="287">
        <v>179</v>
      </c>
      <c r="EL142" s="287">
        <v>6</v>
      </c>
      <c r="EM142" s="287">
        <v>19</v>
      </c>
      <c r="EN142" s="287">
        <v>6</v>
      </c>
      <c r="EO142" s="287">
        <v>15</v>
      </c>
      <c r="EP142" s="287">
        <v>10</v>
      </c>
      <c r="EQ142" s="287">
        <v>18</v>
      </c>
      <c r="ER142" s="287">
        <v>0</v>
      </c>
      <c r="ES142" s="287">
        <v>1</v>
      </c>
      <c r="ET142" s="287">
        <v>0</v>
      </c>
      <c r="EU142" s="287">
        <v>0</v>
      </c>
      <c r="EV142" s="287">
        <v>990</v>
      </c>
      <c r="EW142" s="287">
        <v>0</v>
      </c>
      <c r="EX142" s="287">
        <v>0</v>
      </c>
      <c r="EY142" s="287">
        <v>0</v>
      </c>
      <c r="EZ142" s="287">
        <v>0</v>
      </c>
      <c r="FA142" s="287">
        <v>8</v>
      </c>
      <c r="FB142" s="287">
        <v>0</v>
      </c>
      <c r="FC142" s="287">
        <v>1</v>
      </c>
      <c r="FD142" s="287">
        <v>1</v>
      </c>
      <c r="FE142" s="287">
        <v>4</v>
      </c>
      <c r="FF142" s="287">
        <v>5</v>
      </c>
      <c r="FG142" s="287">
        <v>193</v>
      </c>
      <c r="FH142" s="287">
        <v>344</v>
      </c>
      <c r="FI142" s="287">
        <v>147</v>
      </c>
      <c r="FJ142" s="287">
        <v>1136</v>
      </c>
      <c r="FK142" s="291">
        <v>4</v>
      </c>
      <c r="FL142" s="290">
        <v>1.7441885816694502</v>
      </c>
      <c r="FM142" s="291">
        <v>2</v>
      </c>
      <c r="FN142" s="290">
        <v>0.87209429083472512</v>
      </c>
      <c r="FO142" s="291">
        <v>2</v>
      </c>
      <c r="FP142" s="290">
        <v>0.87209429083472512</v>
      </c>
      <c r="FQ142" s="283">
        <v>0</v>
      </c>
      <c r="FR142" s="294">
        <v>0</v>
      </c>
      <c r="FS142" s="283">
        <v>0</v>
      </c>
      <c r="FT142" s="294">
        <v>0</v>
      </c>
      <c r="FU142" s="291">
        <v>10</v>
      </c>
      <c r="FV142" s="290">
        <v>4.3604714541736254</v>
      </c>
      <c r="FW142" s="295">
        <v>0</v>
      </c>
      <c r="FX142" s="295">
        <v>0</v>
      </c>
      <c r="FY142" s="295">
        <v>0</v>
      </c>
      <c r="FZ142" s="295">
        <v>0</v>
      </c>
      <c r="GA142" s="295">
        <v>0</v>
      </c>
      <c r="GB142" s="287">
        <v>716</v>
      </c>
      <c r="GC142" s="287">
        <v>0</v>
      </c>
      <c r="GD142" s="287">
        <v>0</v>
      </c>
      <c r="GE142" s="287">
        <v>0</v>
      </c>
      <c r="GF142" s="287">
        <v>0</v>
      </c>
      <c r="GG142" s="290">
        <v>65.8</v>
      </c>
      <c r="GH142" s="290">
        <v>322.10000000000002</v>
      </c>
      <c r="GI142" s="290">
        <v>15.5</v>
      </c>
      <c r="GJ142" s="290">
        <v>2</v>
      </c>
      <c r="GK142" s="290">
        <v>0</v>
      </c>
      <c r="GL142" s="290">
        <v>1</v>
      </c>
      <c r="GM142" s="290">
        <v>2</v>
      </c>
      <c r="GN142" s="290">
        <v>2</v>
      </c>
      <c r="GO142" s="290">
        <v>1</v>
      </c>
      <c r="GP142" s="290">
        <v>2</v>
      </c>
      <c r="GQ142" s="290">
        <v>0</v>
      </c>
      <c r="GR142" s="290">
        <v>1</v>
      </c>
      <c r="GS142" s="290">
        <v>0</v>
      </c>
      <c r="GT142" s="290">
        <v>8</v>
      </c>
      <c r="GU142" s="290">
        <v>0</v>
      </c>
      <c r="GV142" s="290">
        <v>2</v>
      </c>
      <c r="GW142" s="290">
        <v>1</v>
      </c>
      <c r="GX142" s="290">
        <v>0</v>
      </c>
      <c r="GY142" s="290">
        <v>1</v>
      </c>
      <c r="GZ142" s="290">
        <v>1</v>
      </c>
      <c r="HA142" s="290">
        <v>0</v>
      </c>
      <c r="HB142" s="290">
        <v>0</v>
      </c>
      <c r="HC142" s="290">
        <v>0</v>
      </c>
      <c r="HD142" s="290">
        <v>0</v>
      </c>
      <c r="HE142" s="290">
        <v>1</v>
      </c>
      <c r="HF142" s="290">
        <v>0</v>
      </c>
      <c r="HG142" s="290">
        <v>1</v>
      </c>
      <c r="HH142" s="290">
        <v>0</v>
      </c>
      <c r="HI142" s="290">
        <v>0</v>
      </c>
      <c r="HJ142" s="134">
        <v>1.3081414362520876</v>
      </c>
      <c r="HK142" s="134">
        <v>12.645367217103514</v>
      </c>
      <c r="HL142" s="134">
        <v>36.811100016133743</v>
      </c>
      <c r="HM142" s="146">
        <v>110.33561879175301</v>
      </c>
      <c r="HN142" s="146">
        <v>100.77182858398101</v>
      </c>
      <c r="HO142" s="368">
        <v>0.16268980477223399</v>
      </c>
      <c r="HP142" s="368">
        <v>6.4190738193489194E-2</v>
      </c>
      <c r="HQ142" s="368">
        <v>7.1856287425149699</v>
      </c>
      <c r="HR142" s="368">
        <v>3.7234042553191502</v>
      </c>
      <c r="HS142" s="134">
        <v>85.029940119760496</v>
      </c>
      <c r="HT142" s="134">
        <v>90.957446808510596</v>
      </c>
      <c r="HU142" s="134">
        <v>2.2640997830802601</v>
      </c>
      <c r="HV142" s="134">
        <v>1.7239798257679999</v>
      </c>
      <c r="HW142" s="134">
        <v>6.1038083404181096</v>
      </c>
      <c r="HX142" s="134">
        <v>11.1268798983266</v>
      </c>
      <c r="HY142" s="146">
        <v>91.631764200436308</v>
      </c>
      <c r="HZ142" s="146">
        <v>95.071059949093893</v>
      </c>
      <c r="IA142" s="386">
        <v>16</v>
      </c>
      <c r="IB142" s="386">
        <v>16</v>
      </c>
      <c r="IC142" s="369">
        <v>0.23721275018532248</v>
      </c>
      <c r="ID142" s="369">
        <v>0.15029118917903439</v>
      </c>
      <c r="IE142" s="369">
        <v>3.1007751937984498</v>
      </c>
      <c r="IF142" s="369">
        <v>2.7826086956521738</v>
      </c>
      <c r="IG142" s="146">
        <v>76.937984496124031</v>
      </c>
      <c r="IH142" s="146">
        <v>83.652173913043484</v>
      </c>
      <c r="II142" s="146">
        <v>7.6501111934766497</v>
      </c>
      <c r="IJ142" s="146">
        <v>5.4010896111215478</v>
      </c>
      <c r="IK142" s="146">
        <v>6.5594140343993201</v>
      </c>
      <c r="IL142" s="146">
        <v>13.096801525100615</v>
      </c>
      <c r="IM142" s="148">
        <v>97.491386647746609</v>
      </c>
      <c r="IN142" s="137">
        <v>110.6619921998625</v>
      </c>
      <c r="IO142" s="369">
        <v>0.24630541871921199</v>
      </c>
      <c r="IP142" s="369">
        <v>8.1592689295039197E-2</v>
      </c>
      <c r="IQ142" s="369">
        <v>2.4444444444444402</v>
      </c>
      <c r="IR142" s="369">
        <v>1.1135857461024501</v>
      </c>
      <c r="IS142" s="146">
        <v>85.5555555555556</v>
      </c>
      <c r="IT142" s="146">
        <v>93.095768374164805</v>
      </c>
      <c r="IU142" s="146">
        <v>10.0761307657859</v>
      </c>
      <c r="IV142" s="146">
        <v>7.32702349869452</v>
      </c>
      <c r="IW142" s="146">
        <v>12.3335324501915</v>
      </c>
      <c r="IX142" s="146">
        <v>14.9303967060976</v>
      </c>
      <c r="IY142" s="341">
        <v>22</v>
      </c>
      <c r="IZ142" s="369">
        <v>0.25180267826485098</v>
      </c>
      <c r="JA142" s="369">
        <v>3.8800705467372101</v>
      </c>
      <c r="JB142" s="369">
        <v>95.414462081128704</v>
      </c>
      <c r="JC142" s="369">
        <v>6.4896417534622897</v>
      </c>
      <c r="JD142" s="146">
        <v>12.6795170514721</v>
      </c>
    </row>
    <row r="143" spans="1:264" ht="18" customHeight="1">
      <c r="A143" s="280"/>
      <c r="B143" s="281" t="s">
        <v>87</v>
      </c>
      <c r="C143" s="281" t="s">
        <v>87</v>
      </c>
      <c r="D143" s="282" t="s">
        <v>1880</v>
      </c>
      <c r="E143" s="283" t="s">
        <v>1377</v>
      </c>
      <c r="F143" s="282" t="s">
        <v>103</v>
      </c>
      <c r="G143" s="283" t="s">
        <v>16</v>
      </c>
      <c r="H143" s="284" t="s">
        <v>87</v>
      </c>
      <c r="I143" s="284" t="s">
        <v>87</v>
      </c>
      <c r="J143" s="284" t="s">
        <v>87</v>
      </c>
      <c r="K143" s="284" t="s">
        <v>87</v>
      </c>
      <c r="L143" s="284" t="s">
        <v>87</v>
      </c>
      <c r="M143" s="285">
        <v>728259</v>
      </c>
      <c r="N143" s="284" t="s">
        <v>87</v>
      </c>
      <c r="O143" s="284" t="s">
        <v>87</v>
      </c>
      <c r="P143" s="284" t="s">
        <v>87</v>
      </c>
      <c r="Q143" s="284" t="s">
        <v>87</v>
      </c>
      <c r="R143" s="286">
        <v>97.598131871440543</v>
      </c>
      <c r="S143" s="286">
        <v>102.40248346567826</v>
      </c>
      <c r="T143" s="298" t="s">
        <v>88</v>
      </c>
      <c r="U143" s="287">
        <v>97.3639119397576</v>
      </c>
      <c r="V143" s="286">
        <v>11.510791366906476</v>
      </c>
      <c r="W143" s="286">
        <v>10.071942446043165</v>
      </c>
      <c r="X143" s="286">
        <v>21.582733812949641</v>
      </c>
      <c r="Y143" s="284" t="s">
        <v>87</v>
      </c>
      <c r="Z143" s="284" t="s">
        <v>87</v>
      </c>
      <c r="AA143" s="284" t="s">
        <v>87</v>
      </c>
      <c r="AB143" s="284" t="s">
        <v>87</v>
      </c>
      <c r="AC143" s="284" t="s">
        <v>87</v>
      </c>
      <c r="AD143" s="284" t="s">
        <v>87</v>
      </c>
      <c r="AE143" s="284" t="s">
        <v>87</v>
      </c>
      <c r="AF143" s="284" t="s">
        <v>87</v>
      </c>
      <c r="AG143" s="284" t="s">
        <v>87</v>
      </c>
      <c r="AH143" s="284" t="s">
        <v>87</v>
      </c>
      <c r="AI143" s="284" t="s">
        <v>87</v>
      </c>
      <c r="AJ143" s="284" t="s">
        <v>87</v>
      </c>
      <c r="AK143" s="284" t="s">
        <v>87</v>
      </c>
      <c r="AL143" s="284" t="s">
        <v>87</v>
      </c>
      <c r="AM143" s="284" t="s">
        <v>87</v>
      </c>
      <c r="AN143" s="284" t="s">
        <v>87</v>
      </c>
      <c r="AO143" s="284" t="s">
        <v>87</v>
      </c>
      <c r="AP143" s="284" t="s">
        <v>87</v>
      </c>
      <c r="AQ143" s="284" t="s">
        <v>87</v>
      </c>
      <c r="AR143" s="284" t="s">
        <v>87</v>
      </c>
      <c r="AS143" s="284" t="s">
        <v>87</v>
      </c>
      <c r="AT143" s="284" t="s">
        <v>87</v>
      </c>
      <c r="AU143" s="284" t="s">
        <v>87</v>
      </c>
      <c r="AV143" s="284" t="s">
        <v>87</v>
      </c>
      <c r="AW143" s="288" t="s">
        <v>87</v>
      </c>
      <c r="AX143" s="288" t="s">
        <v>87</v>
      </c>
      <c r="AY143" s="288" t="s">
        <v>87</v>
      </c>
      <c r="AZ143" s="288" t="s">
        <v>87</v>
      </c>
      <c r="BA143" s="288" t="s">
        <v>87</v>
      </c>
      <c r="BB143" s="287">
        <v>121</v>
      </c>
      <c r="BC143" s="287">
        <v>158</v>
      </c>
      <c r="BD143" s="289" t="s">
        <v>88</v>
      </c>
      <c r="BE143" s="289" t="s">
        <v>88</v>
      </c>
      <c r="BF143" s="289" t="s">
        <v>88</v>
      </c>
      <c r="BG143" s="287">
        <v>235</v>
      </c>
      <c r="BH143" s="286">
        <v>32.2687395555702</v>
      </c>
      <c r="BI143" s="287">
        <v>1257</v>
      </c>
      <c r="BJ143" s="286">
        <v>172.60342817596489</v>
      </c>
      <c r="BK143" s="287">
        <v>82</v>
      </c>
      <c r="BL143" s="286">
        <v>11.259730398113858</v>
      </c>
      <c r="BM143" s="287">
        <v>59</v>
      </c>
      <c r="BN143" s="290">
        <v>8.1015133352282636</v>
      </c>
      <c r="BO143" s="291">
        <v>734</v>
      </c>
      <c r="BP143" s="290">
        <v>100.7883184416533</v>
      </c>
      <c r="BQ143" s="287">
        <v>0</v>
      </c>
      <c r="BR143" s="290">
        <v>0</v>
      </c>
      <c r="BS143" s="287">
        <v>10</v>
      </c>
      <c r="BT143" s="290">
        <v>1.3731378534285192</v>
      </c>
      <c r="BU143" s="287">
        <v>0</v>
      </c>
      <c r="BV143" s="290">
        <v>0</v>
      </c>
      <c r="BW143" s="287">
        <v>183</v>
      </c>
      <c r="BX143" s="290">
        <v>25.128422717741902</v>
      </c>
      <c r="BY143" s="292">
        <v>57</v>
      </c>
      <c r="BZ143" s="293">
        <v>7.8268857645425598</v>
      </c>
      <c r="CA143" s="287">
        <v>1888</v>
      </c>
      <c r="CB143" s="290">
        <v>259.24842672730443</v>
      </c>
      <c r="CC143" s="292">
        <v>496</v>
      </c>
      <c r="CD143" s="293">
        <v>68.107637530054561</v>
      </c>
      <c r="CE143" s="287">
        <v>659</v>
      </c>
      <c r="CF143" s="290">
        <v>90.489784540939411</v>
      </c>
      <c r="CG143" s="287">
        <v>2376</v>
      </c>
      <c r="CH143" s="290">
        <v>326.25755397461614</v>
      </c>
      <c r="CI143" s="287">
        <v>5208</v>
      </c>
      <c r="CJ143" s="290">
        <v>715.13019406557282</v>
      </c>
      <c r="CK143" s="287">
        <v>1176</v>
      </c>
      <c r="CL143" s="290">
        <v>161.48101156319387</v>
      </c>
      <c r="CM143" s="287">
        <v>4296</v>
      </c>
      <c r="CN143" s="294">
        <v>589.90002183289187</v>
      </c>
      <c r="CO143" s="287">
        <v>459</v>
      </c>
      <c r="CP143" s="290">
        <v>63.027027472369035</v>
      </c>
      <c r="CQ143" s="292">
        <v>8</v>
      </c>
      <c r="CR143" s="293">
        <v>1.0985102827428155</v>
      </c>
      <c r="CS143" s="287">
        <v>88</v>
      </c>
      <c r="CT143" s="290">
        <v>12.083613110170969</v>
      </c>
      <c r="CU143" s="287">
        <v>200</v>
      </c>
      <c r="CV143" s="290">
        <v>27.462757068570383</v>
      </c>
      <c r="CW143" s="287">
        <v>330</v>
      </c>
      <c r="CX143" s="290">
        <v>45.313549163141133</v>
      </c>
      <c r="CY143" s="287">
        <v>313</v>
      </c>
      <c r="CZ143" s="290">
        <v>42.979214812312655</v>
      </c>
      <c r="DA143" s="292">
        <v>17</v>
      </c>
      <c r="DB143" s="293">
        <v>2.3343343508284828</v>
      </c>
      <c r="DC143" s="287">
        <v>0</v>
      </c>
      <c r="DD143" s="287">
        <v>2364</v>
      </c>
      <c r="DE143" s="287">
        <v>2208</v>
      </c>
      <c r="DF143" s="287">
        <v>30383</v>
      </c>
      <c r="DG143" s="287">
        <v>0</v>
      </c>
      <c r="DH143" s="287">
        <v>1354</v>
      </c>
      <c r="DI143" s="287">
        <v>176</v>
      </c>
      <c r="DJ143" s="287">
        <v>1045</v>
      </c>
      <c r="DK143" s="287">
        <v>3558</v>
      </c>
      <c r="DL143" s="287">
        <v>1046</v>
      </c>
      <c r="DM143" s="287">
        <v>20</v>
      </c>
      <c r="DN143" s="287">
        <v>4440</v>
      </c>
      <c r="DO143" s="287">
        <v>248</v>
      </c>
      <c r="DP143" s="287">
        <v>302</v>
      </c>
      <c r="DQ143" s="287">
        <v>144</v>
      </c>
      <c r="DR143" s="287">
        <v>0</v>
      </c>
      <c r="DS143" s="287">
        <v>28</v>
      </c>
      <c r="DT143" s="287">
        <v>35855</v>
      </c>
      <c r="DU143" s="287">
        <v>118758</v>
      </c>
      <c r="DV143" s="287">
        <v>17240</v>
      </c>
      <c r="DW143" s="287">
        <v>40841</v>
      </c>
      <c r="DX143" s="287">
        <v>3623</v>
      </c>
      <c r="DY143" s="287">
        <v>1564</v>
      </c>
      <c r="DZ143" s="287">
        <v>14403</v>
      </c>
      <c r="EA143" s="287">
        <v>56604</v>
      </c>
      <c r="EB143" s="290">
        <v>24.996466680799902</v>
      </c>
      <c r="EC143" s="287">
        <v>676</v>
      </c>
      <c r="ED143" s="287">
        <v>18830</v>
      </c>
      <c r="EE143" s="287">
        <v>5011</v>
      </c>
      <c r="EF143" s="290">
        <v>26.611789697291556</v>
      </c>
      <c r="EG143" s="287">
        <v>930</v>
      </c>
      <c r="EH143" s="287">
        <v>469</v>
      </c>
      <c r="EI143" s="287">
        <v>406</v>
      </c>
      <c r="EJ143" s="287">
        <v>232</v>
      </c>
      <c r="EK143" s="287">
        <v>1375</v>
      </c>
      <c r="EL143" s="287">
        <v>18</v>
      </c>
      <c r="EM143" s="287">
        <v>146</v>
      </c>
      <c r="EN143" s="287">
        <v>19</v>
      </c>
      <c r="EO143" s="287">
        <v>71</v>
      </c>
      <c r="EP143" s="287">
        <v>296</v>
      </c>
      <c r="EQ143" s="287">
        <v>146</v>
      </c>
      <c r="ER143" s="287">
        <v>0</v>
      </c>
      <c r="ES143" s="287">
        <v>5</v>
      </c>
      <c r="ET143" s="287">
        <v>1</v>
      </c>
      <c r="EU143" s="287">
        <v>0</v>
      </c>
      <c r="EV143" s="287">
        <v>20073</v>
      </c>
      <c r="EW143" s="287">
        <v>68</v>
      </c>
      <c r="EX143" s="287">
        <v>100</v>
      </c>
      <c r="EY143" s="287">
        <v>3218</v>
      </c>
      <c r="EZ143" s="287">
        <v>242</v>
      </c>
      <c r="FA143" s="287">
        <v>55</v>
      </c>
      <c r="FB143" s="287">
        <v>26</v>
      </c>
      <c r="FC143" s="287">
        <v>4</v>
      </c>
      <c r="FD143" s="287">
        <v>48</v>
      </c>
      <c r="FE143" s="287">
        <v>9</v>
      </c>
      <c r="FF143" s="287">
        <v>192</v>
      </c>
      <c r="FG143" s="287">
        <v>1383</v>
      </c>
      <c r="FH143" s="287">
        <v>1591</v>
      </c>
      <c r="FI143" s="287">
        <v>830</v>
      </c>
      <c r="FJ143" s="287">
        <v>10024</v>
      </c>
      <c r="FK143" s="291">
        <v>72</v>
      </c>
      <c r="FL143" s="290">
        <v>9.8865925446853389</v>
      </c>
      <c r="FM143" s="291">
        <v>21</v>
      </c>
      <c r="FN143" s="290">
        <v>2.8835894921998904</v>
      </c>
      <c r="FO143" s="291">
        <v>20</v>
      </c>
      <c r="FP143" s="290">
        <v>2.7462757068570385</v>
      </c>
      <c r="FQ143" s="283">
        <v>7</v>
      </c>
      <c r="FR143" s="294">
        <v>0.96119649739996338</v>
      </c>
      <c r="FS143" s="283">
        <v>1</v>
      </c>
      <c r="FT143" s="294">
        <v>0.13731378534285194</v>
      </c>
      <c r="FU143" s="297">
        <v>28</v>
      </c>
      <c r="FV143" s="293">
        <v>3.8447859895998535</v>
      </c>
      <c r="FW143" s="295">
        <v>4</v>
      </c>
      <c r="FX143" s="295">
        <v>1</v>
      </c>
      <c r="FY143" s="295">
        <v>3</v>
      </c>
      <c r="FZ143" s="295">
        <v>0</v>
      </c>
      <c r="GA143" s="295">
        <v>0</v>
      </c>
      <c r="GB143" s="287">
        <v>25569</v>
      </c>
      <c r="GC143" s="287">
        <v>5133</v>
      </c>
      <c r="GD143" s="287">
        <v>14539</v>
      </c>
      <c r="GE143" s="287">
        <v>522</v>
      </c>
      <c r="GF143" s="287">
        <v>75</v>
      </c>
      <c r="GG143" s="290">
        <v>1175.75</v>
      </c>
      <c r="GH143" s="290">
        <v>2659.3</v>
      </c>
      <c r="GI143" s="290">
        <v>121.03</v>
      </c>
      <c r="GJ143" s="290">
        <v>44.8</v>
      </c>
      <c r="GK143" s="290">
        <v>6.31</v>
      </c>
      <c r="GL143" s="290">
        <v>10</v>
      </c>
      <c r="GM143" s="290">
        <v>29</v>
      </c>
      <c r="GN143" s="290">
        <v>13</v>
      </c>
      <c r="GO143" s="290">
        <v>8</v>
      </c>
      <c r="GP143" s="290">
        <v>79</v>
      </c>
      <c r="GQ143" s="290">
        <v>6</v>
      </c>
      <c r="GR143" s="290">
        <v>22</v>
      </c>
      <c r="GS143" s="290">
        <v>1</v>
      </c>
      <c r="GT143" s="290">
        <v>87.7</v>
      </c>
      <c r="GU143" s="290">
        <v>6</v>
      </c>
      <c r="GV143" s="290">
        <v>7</v>
      </c>
      <c r="GW143" s="290">
        <v>4</v>
      </c>
      <c r="GX143" s="290">
        <v>3</v>
      </c>
      <c r="GY143" s="290">
        <v>8</v>
      </c>
      <c r="GZ143" s="290">
        <v>7</v>
      </c>
      <c r="HA143" s="290">
        <v>3</v>
      </c>
      <c r="HB143" s="290">
        <v>3</v>
      </c>
      <c r="HC143" s="290">
        <v>4</v>
      </c>
      <c r="HD143" s="290">
        <v>13</v>
      </c>
      <c r="HE143" s="290">
        <v>0</v>
      </c>
      <c r="HF143" s="290">
        <v>4</v>
      </c>
      <c r="HG143" s="290">
        <v>5.8</v>
      </c>
      <c r="HH143" s="290">
        <v>19</v>
      </c>
      <c r="HI143" s="290">
        <v>11.3</v>
      </c>
      <c r="HJ143" s="134">
        <v>1.7850792094570751</v>
      </c>
      <c r="HK143" s="134">
        <v>14.006006104970897</v>
      </c>
      <c r="HL143" s="134">
        <v>52.013088750018895</v>
      </c>
      <c r="HM143" s="146">
        <v>101.048549628945</v>
      </c>
      <c r="HN143" s="146">
        <v>97.229520616126393</v>
      </c>
      <c r="HO143" s="368">
        <v>0.105825999777208</v>
      </c>
      <c r="HP143" s="368">
        <v>5.25064088704945E-2</v>
      </c>
      <c r="HQ143" s="368">
        <v>6.2295081967213104</v>
      </c>
      <c r="HR143" s="368">
        <v>3.8812785388127899</v>
      </c>
      <c r="HS143" s="134">
        <v>82.622950819672099</v>
      </c>
      <c r="HT143" s="134">
        <v>77.853881278538793</v>
      </c>
      <c r="HU143" s="134">
        <v>1.6987857858972899</v>
      </c>
      <c r="HV143" s="134">
        <v>1.3528121814868601</v>
      </c>
      <c r="HW143" s="134">
        <v>5.9459610494844801</v>
      </c>
      <c r="HX143" s="134">
        <v>12.92930801556</v>
      </c>
      <c r="HY143" s="146">
        <v>93.033829070746023</v>
      </c>
      <c r="HZ143" s="146">
        <v>104.549106584078</v>
      </c>
      <c r="IA143" s="386">
        <v>50</v>
      </c>
      <c r="IB143" s="386">
        <v>45</v>
      </c>
      <c r="IC143" s="369">
        <v>0.40647101861637269</v>
      </c>
      <c r="ID143" s="369">
        <v>0.18205356420422364</v>
      </c>
      <c r="IE143" s="369">
        <v>5.1387461459403907</v>
      </c>
      <c r="IF143" s="369">
        <v>3.3707865168539324</v>
      </c>
      <c r="IG143" s="146">
        <v>75.436793422404932</v>
      </c>
      <c r="IH143" s="146">
        <v>80.898876404494374</v>
      </c>
      <c r="II143" s="146">
        <v>7.9099260222746119</v>
      </c>
      <c r="IJ143" s="146">
        <v>5.4009224047253017</v>
      </c>
      <c r="IK143" s="146">
        <v>5.0602140322445441</v>
      </c>
      <c r="IL143" s="146">
        <v>11.684238396209123</v>
      </c>
      <c r="IM143" s="148">
        <v>96.254987638109355</v>
      </c>
      <c r="IN143" s="137">
        <v>108.99760341518257</v>
      </c>
      <c r="IO143" s="369">
        <v>0.488859640876187</v>
      </c>
      <c r="IP143" s="369">
        <v>0.17085802765764299</v>
      </c>
      <c r="IQ143" s="369">
        <v>5.1741293532338304</v>
      </c>
      <c r="IR143" s="369">
        <v>2.8469750889679699</v>
      </c>
      <c r="IS143" s="146">
        <v>88.358208955223901</v>
      </c>
      <c r="IT143" s="146">
        <v>91.903914590747306</v>
      </c>
      <c r="IU143" s="146">
        <v>9.4481526746263107</v>
      </c>
      <c r="IV143" s="146">
        <v>6.0013882214747198</v>
      </c>
      <c r="IW143" s="146">
        <v>7.9360278728783804</v>
      </c>
      <c r="IX143" s="146">
        <v>11.2194563662375</v>
      </c>
      <c r="IY143" s="341">
        <v>51</v>
      </c>
      <c r="IZ143" s="369">
        <v>0.33815143880122001</v>
      </c>
      <c r="JA143" s="369">
        <v>6.4070351758794004</v>
      </c>
      <c r="JB143" s="369">
        <v>92.336683417085396</v>
      </c>
      <c r="JC143" s="369">
        <v>5.2778146134464903</v>
      </c>
      <c r="JD143" s="146">
        <v>9.3298755609262702</v>
      </c>
    </row>
    <row r="144" spans="1:264" ht="18" customHeight="1">
      <c r="A144" s="280"/>
      <c r="B144" s="281" t="s">
        <v>87</v>
      </c>
      <c r="C144" s="281" t="s">
        <v>87</v>
      </c>
      <c r="D144" s="282" t="s">
        <v>1881</v>
      </c>
      <c r="E144" s="283" t="s">
        <v>1378</v>
      </c>
      <c r="F144" s="282" t="s">
        <v>103</v>
      </c>
      <c r="G144" s="283" t="s">
        <v>16</v>
      </c>
      <c r="H144" s="284" t="s">
        <v>87</v>
      </c>
      <c r="I144" s="284" t="s">
        <v>87</v>
      </c>
      <c r="J144" s="284" t="s">
        <v>87</v>
      </c>
      <c r="K144" s="284" t="s">
        <v>87</v>
      </c>
      <c r="L144" s="284" t="s">
        <v>87</v>
      </c>
      <c r="M144" s="285">
        <v>128221</v>
      </c>
      <c r="N144" s="284" t="s">
        <v>87</v>
      </c>
      <c r="O144" s="284" t="s">
        <v>87</v>
      </c>
      <c r="P144" s="284" t="s">
        <v>87</v>
      </c>
      <c r="Q144" s="284" t="s">
        <v>87</v>
      </c>
      <c r="R144" s="286">
        <v>101.56382095526746</v>
      </c>
      <c r="S144" s="286">
        <v>100.80711466095099</v>
      </c>
      <c r="T144" s="292">
        <v>22.926760538271083</v>
      </c>
      <c r="U144" s="292">
        <v>8.4148575377098496</v>
      </c>
      <c r="V144" s="286">
        <v>8.8481675392670152</v>
      </c>
      <c r="W144" s="286">
        <v>7.3821989528795822</v>
      </c>
      <c r="X144" s="286">
        <v>16.230366492146597</v>
      </c>
      <c r="Y144" s="284" t="s">
        <v>87</v>
      </c>
      <c r="Z144" s="284" t="s">
        <v>87</v>
      </c>
      <c r="AA144" s="284" t="s">
        <v>87</v>
      </c>
      <c r="AB144" s="284" t="s">
        <v>87</v>
      </c>
      <c r="AC144" s="284" t="s">
        <v>87</v>
      </c>
      <c r="AD144" s="284" t="s">
        <v>87</v>
      </c>
      <c r="AE144" s="284" t="s">
        <v>87</v>
      </c>
      <c r="AF144" s="284" t="s">
        <v>87</v>
      </c>
      <c r="AG144" s="284" t="s">
        <v>87</v>
      </c>
      <c r="AH144" s="284" t="s">
        <v>87</v>
      </c>
      <c r="AI144" s="284" t="s">
        <v>87</v>
      </c>
      <c r="AJ144" s="284" t="s">
        <v>87</v>
      </c>
      <c r="AK144" s="284" t="s">
        <v>87</v>
      </c>
      <c r="AL144" s="284" t="s">
        <v>87</v>
      </c>
      <c r="AM144" s="284" t="s">
        <v>87</v>
      </c>
      <c r="AN144" s="284" t="s">
        <v>87</v>
      </c>
      <c r="AO144" s="284" t="s">
        <v>87</v>
      </c>
      <c r="AP144" s="284" t="s">
        <v>87</v>
      </c>
      <c r="AQ144" s="284" t="s">
        <v>87</v>
      </c>
      <c r="AR144" s="284" t="s">
        <v>87</v>
      </c>
      <c r="AS144" s="284" t="s">
        <v>87</v>
      </c>
      <c r="AT144" s="284" t="s">
        <v>87</v>
      </c>
      <c r="AU144" s="284" t="s">
        <v>87</v>
      </c>
      <c r="AV144" s="284" t="s">
        <v>87</v>
      </c>
      <c r="AW144" s="288" t="s">
        <v>87</v>
      </c>
      <c r="AX144" s="288" t="s">
        <v>87</v>
      </c>
      <c r="AY144" s="288" t="s">
        <v>87</v>
      </c>
      <c r="AZ144" s="288" t="s">
        <v>87</v>
      </c>
      <c r="BA144" s="288" t="s">
        <v>87</v>
      </c>
      <c r="BB144" s="287">
        <v>29</v>
      </c>
      <c r="BC144" s="287">
        <v>26</v>
      </c>
      <c r="BD144" s="289" t="s">
        <v>88</v>
      </c>
      <c r="BE144" s="289" t="s">
        <v>88</v>
      </c>
      <c r="BF144" s="289" t="s">
        <v>88</v>
      </c>
      <c r="BG144" s="287">
        <v>23</v>
      </c>
      <c r="BH144" s="286">
        <v>17.937779302922298</v>
      </c>
      <c r="BI144" s="287">
        <v>29</v>
      </c>
      <c r="BJ144" s="286">
        <v>22.617199990641158</v>
      </c>
      <c r="BK144" s="287">
        <v>0</v>
      </c>
      <c r="BL144" s="286">
        <v>0</v>
      </c>
      <c r="BM144" s="287">
        <v>0</v>
      </c>
      <c r="BN144" s="290">
        <v>0</v>
      </c>
      <c r="BO144" s="291">
        <v>30</v>
      </c>
      <c r="BP144" s="290">
        <v>23.3971034385943</v>
      </c>
      <c r="BQ144" s="287">
        <v>0</v>
      </c>
      <c r="BR144" s="290">
        <v>0</v>
      </c>
      <c r="BS144" s="287">
        <v>0</v>
      </c>
      <c r="BT144" s="290">
        <v>0</v>
      </c>
      <c r="BU144" s="287">
        <v>0</v>
      </c>
      <c r="BV144" s="290">
        <v>0</v>
      </c>
      <c r="BW144" s="287">
        <v>29</v>
      </c>
      <c r="BX144" s="290">
        <v>22.617199990641158</v>
      </c>
      <c r="BY144" s="292">
        <v>0</v>
      </c>
      <c r="BZ144" s="293">
        <v>0</v>
      </c>
      <c r="CA144" s="287">
        <v>360</v>
      </c>
      <c r="CB144" s="290">
        <v>280.7652412631316</v>
      </c>
      <c r="CC144" s="287">
        <v>0</v>
      </c>
      <c r="CD144" s="290">
        <v>0</v>
      </c>
      <c r="CE144" s="287">
        <v>55</v>
      </c>
      <c r="CF144" s="290">
        <v>42.894689637422893</v>
      </c>
      <c r="CG144" s="287">
        <v>345</v>
      </c>
      <c r="CH144" s="290">
        <v>269.06668954383446</v>
      </c>
      <c r="CI144" s="287">
        <v>203</v>
      </c>
      <c r="CJ144" s="290">
        <v>158.32039993448811</v>
      </c>
      <c r="CK144" s="287">
        <v>90</v>
      </c>
      <c r="CL144" s="290">
        <v>70.1913103157829</v>
      </c>
      <c r="CM144" s="287">
        <v>0</v>
      </c>
      <c r="CN144" s="294">
        <v>0</v>
      </c>
      <c r="CO144" s="287">
        <v>45</v>
      </c>
      <c r="CP144" s="290">
        <v>35.09565515789145</v>
      </c>
      <c r="CQ144" s="292">
        <v>0</v>
      </c>
      <c r="CR144" s="293">
        <v>0</v>
      </c>
      <c r="CS144" s="292">
        <v>0</v>
      </c>
      <c r="CT144" s="293">
        <v>0</v>
      </c>
      <c r="CU144" s="287">
        <v>10</v>
      </c>
      <c r="CV144" s="290">
        <v>7.7990344795314348</v>
      </c>
      <c r="CW144" s="287">
        <v>121</v>
      </c>
      <c r="CX144" s="290">
        <v>94.36831720233036</v>
      </c>
      <c r="CY144" s="287">
        <v>121</v>
      </c>
      <c r="CZ144" s="290">
        <v>94.36831720233036</v>
      </c>
      <c r="DA144" s="292">
        <v>0</v>
      </c>
      <c r="DB144" s="293">
        <v>0</v>
      </c>
      <c r="DC144" s="287">
        <v>0</v>
      </c>
      <c r="DD144" s="287">
        <v>0</v>
      </c>
      <c r="DE144" s="287">
        <v>0</v>
      </c>
      <c r="DF144" s="287">
        <v>0</v>
      </c>
      <c r="DG144" s="287">
        <v>0</v>
      </c>
      <c r="DH144" s="287">
        <v>0</v>
      </c>
      <c r="DI144" s="287">
        <v>0</v>
      </c>
      <c r="DJ144" s="287">
        <v>0</v>
      </c>
      <c r="DK144" s="287">
        <v>0</v>
      </c>
      <c r="DL144" s="287">
        <v>0</v>
      </c>
      <c r="DM144" s="287">
        <v>0</v>
      </c>
      <c r="DN144" s="287">
        <v>0</v>
      </c>
      <c r="DO144" s="287">
        <v>0</v>
      </c>
      <c r="DP144" s="287">
        <v>0</v>
      </c>
      <c r="DQ144" s="287">
        <v>0</v>
      </c>
      <c r="DR144" s="287">
        <v>0</v>
      </c>
      <c r="DS144" s="287">
        <v>0</v>
      </c>
      <c r="DT144" s="287">
        <v>0</v>
      </c>
      <c r="DU144" s="287">
        <v>0</v>
      </c>
      <c r="DV144" s="287">
        <v>0</v>
      </c>
      <c r="DW144" s="287">
        <v>0</v>
      </c>
      <c r="DX144" s="287">
        <v>0</v>
      </c>
      <c r="DY144" s="287">
        <v>0</v>
      </c>
      <c r="DZ144" s="287">
        <v>0</v>
      </c>
      <c r="EA144" s="287">
        <v>0</v>
      </c>
      <c r="EB144" s="290">
        <v>0</v>
      </c>
      <c r="EC144" s="287">
        <v>0</v>
      </c>
      <c r="ED144" s="287">
        <v>0</v>
      </c>
      <c r="EE144" s="287">
        <v>0</v>
      </c>
      <c r="EF144" s="290">
        <v>0</v>
      </c>
      <c r="EG144" s="287">
        <v>0</v>
      </c>
      <c r="EH144" s="287">
        <v>0</v>
      </c>
      <c r="EI144" s="287">
        <v>0</v>
      </c>
      <c r="EJ144" s="287">
        <v>0</v>
      </c>
      <c r="EK144" s="287">
        <v>0</v>
      </c>
      <c r="EL144" s="287">
        <v>0</v>
      </c>
      <c r="EM144" s="287">
        <v>0</v>
      </c>
      <c r="EN144" s="287">
        <v>0</v>
      </c>
      <c r="EO144" s="287">
        <v>0</v>
      </c>
      <c r="EP144" s="287">
        <v>0</v>
      </c>
      <c r="EQ144" s="287">
        <v>0</v>
      </c>
      <c r="ER144" s="287">
        <v>0</v>
      </c>
      <c r="ES144" s="287">
        <v>0</v>
      </c>
      <c r="ET144" s="287">
        <v>0</v>
      </c>
      <c r="EU144" s="287">
        <v>0</v>
      </c>
      <c r="EV144" s="287">
        <v>0</v>
      </c>
      <c r="EW144" s="287">
        <v>0</v>
      </c>
      <c r="EX144" s="287">
        <v>0</v>
      </c>
      <c r="EY144" s="287">
        <v>0</v>
      </c>
      <c r="EZ144" s="287">
        <v>0</v>
      </c>
      <c r="FA144" s="287">
        <v>0</v>
      </c>
      <c r="FB144" s="287">
        <v>0</v>
      </c>
      <c r="FC144" s="287">
        <v>0</v>
      </c>
      <c r="FD144" s="287">
        <v>0</v>
      </c>
      <c r="FE144" s="287">
        <v>0</v>
      </c>
      <c r="FF144" s="287">
        <v>0</v>
      </c>
      <c r="FG144" s="287">
        <v>0</v>
      </c>
      <c r="FH144" s="287">
        <v>0</v>
      </c>
      <c r="FI144" s="287">
        <v>0</v>
      </c>
      <c r="FJ144" s="287">
        <v>0</v>
      </c>
      <c r="FK144" s="291">
        <v>4</v>
      </c>
      <c r="FL144" s="290">
        <v>3.1196137918125735</v>
      </c>
      <c r="FM144" s="291">
        <v>0</v>
      </c>
      <c r="FN144" s="290">
        <v>0</v>
      </c>
      <c r="FO144" s="291">
        <v>1</v>
      </c>
      <c r="FP144" s="290">
        <v>0.77990344795314337</v>
      </c>
      <c r="FQ144" s="283">
        <v>0</v>
      </c>
      <c r="FR144" s="294">
        <v>0</v>
      </c>
      <c r="FS144" s="283">
        <v>0</v>
      </c>
      <c r="FT144" s="294">
        <v>0</v>
      </c>
      <c r="FU144" s="291">
        <v>0</v>
      </c>
      <c r="FV144" s="290">
        <v>0</v>
      </c>
      <c r="FW144" s="295">
        <v>0</v>
      </c>
      <c r="FX144" s="295">
        <v>0</v>
      </c>
      <c r="FY144" s="295">
        <v>0</v>
      </c>
      <c r="FZ144" s="295">
        <v>0</v>
      </c>
      <c r="GA144" s="295">
        <v>0</v>
      </c>
      <c r="GB144" s="287">
        <v>0</v>
      </c>
      <c r="GC144" s="287">
        <v>0</v>
      </c>
      <c r="GD144" s="287">
        <v>0</v>
      </c>
      <c r="GE144" s="287">
        <v>0</v>
      </c>
      <c r="GF144" s="287">
        <v>0</v>
      </c>
      <c r="GG144" s="290">
        <v>0</v>
      </c>
      <c r="GH144" s="290">
        <v>0</v>
      </c>
      <c r="GI144" s="290">
        <v>0</v>
      </c>
      <c r="GJ144" s="290">
        <v>0</v>
      </c>
      <c r="GK144" s="290">
        <v>0</v>
      </c>
      <c r="GL144" s="290">
        <v>0</v>
      </c>
      <c r="GM144" s="290">
        <v>0</v>
      </c>
      <c r="GN144" s="290">
        <v>0</v>
      </c>
      <c r="GO144" s="290">
        <v>0</v>
      </c>
      <c r="GP144" s="290">
        <v>0</v>
      </c>
      <c r="GQ144" s="290">
        <v>0</v>
      </c>
      <c r="GR144" s="290">
        <v>0</v>
      </c>
      <c r="GS144" s="290">
        <v>0</v>
      </c>
      <c r="GT144" s="290">
        <v>0</v>
      </c>
      <c r="GU144" s="290">
        <v>0</v>
      </c>
      <c r="GV144" s="290">
        <v>0</v>
      </c>
      <c r="GW144" s="290">
        <v>0</v>
      </c>
      <c r="GX144" s="290">
        <v>0</v>
      </c>
      <c r="GY144" s="290">
        <v>0</v>
      </c>
      <c r="GZ144" s="290">
        <v>0</v>
      </c>
      <c r="HA144" s="290">
        <v>0</v>
      </c>
      <c r="HB144" s="290">
        <v>0</v>
      </c>
      <c r="HC144" s="290">
        <v>0</v>
      </c>
      <c r="HD144" s="290">
        <v>0</v>
      </c>
      <c r="HE144" s="290">
        <v>0</v>
      </c>
      <c r="HF144" s="290">
        <v>0</v>
      </c>
      <c r="HG144" s="290">
        <v>0</v>
      </c>
      <c r="HH144" s="290">
        <v>0</v>
      </c>
      <c r="HI144" s="290">
        <v>0</v>
      </c>
      <c r="HJ144" s="134">
        <v>3.8995172397657174</v>
      </c>
      <c r="HK144" s="134">
        <v>13.258358615203438</v>
      </c>
      <c r="HL144" s="134">
        <v>49.52386894502461</v>
      </c>
      <c r="HM144" s="146">
        <v>103.932548035324</v>
      </c>
      <c r="HN144" s="146">
        <v>93.215431316864098</v>
      </c>
      <c r="HO144" s="368">
        <v>0.15833521827640801</v>
      </c>
      <c r="HP144" s="368">
        <v>8.10110174983798E-2</v>
      </c>
      <c r="HQ144" s="368">
        <v>7.1428571428571397</v>
      </c>
      <c r="HR144" s="368">
        <v>3.87596899224806</v>
      </c>
      <c r="HS144" s="134">
        <v>76.530612244897995</v>
      </c>
      <c r="HT144" s="134">
        <v>89.922480620155</v>
      </c>
      <c r="HU144" s="134">
        <v>2.21669305586971</v>
      </c>
      <c r="HV144" s="134">
        <v>2.0900842514582001</v>
      </c>
      <c r="HW144" s="134">
        <v>6.7372107186358097</v>
      </c>
      <c r="HX144" s="134">
        <v>11.6491897044805</v>
      </c>
      <c r="HY144" s="146">
        <v>92.822755020454082</v>
      </c>
      <c r="HZ144" s="146">
        <v>94.231792407746198</v>
      </c>
      <c r="IA144" s="386">
        <v>12</v>
      </c>
      <c r="IB144" s="386">
        <v>6</v>
      </c>
      <c r="IC144" s="369">
        <v>0.30287733467945482</v>
      </c>
      <c r="ID144" s="369">
        <v>0.10710460549803642</v>
      </c>
      <c r="IE144" s="369">
        <v>3.9603960396039604</v>
      </c>
      <c r="IF144" s="369">
        <v>1.8292682926829267</v>
      </c>
      <c r="IG144" s="146">
        <v>67.986798679867988</v>
      </c>
      <c r="IH144" s="146">
        <v>78.658536585365852</v>
      </c>
      <c r="II144" s="146">
        <v>7.6476527006562334</v>
      </c>
      <c r="IJ144" s="146">
        <v>5.8550517672259907</v>
      </c>
      <c r="IK144" s="146">
        <v>6.4098660170523747</v>
      </c>
      <c r="IL144" s="146">
        <v>11.660629170638703</v>
      </c>
      <c r="IM144" s="148">
        <v>117.55788368422415</v>
      </c>
      <c r="IN144" s="137">
        <v>123.94664812717909</v>
      </c>
      <c r="IO144" s="369">
        <v>0.34542314335060398</v>
      </c>
      <c r="IP144" s="369">
        <v>2.7210884353741499E-2</v>
      </c>
      <c r="IQ144" s="369">
        <v>2.2321428571428599</v>
      </c>
      <c r="IR144" s="369">
        <v>0.29325513196480901</v>
      </c>
      <c r="IS144" s="146">
        <v>84.375</v>
      </c>
      <c r="IT144" s="146">
        <v>86.217008797654003</v>
      </c>
      <c r="IU144" s="146">
        <v>15.474956822107099</v>
      </c>
      <c r="IV144" s="146">
        <v>9.2789115646258509</v>
      </c>
      <c r="IW144" s="146">
        <v>14.2524916943522</v>
      </c>
      <c r="IX144" s="146">
        <v>16.022188711762201</v>
      </c>
      <c r="IY144" s="341">
        <v>12</v>
      </c>
      <c r="IZ144" s="369">
        <v>0.24948024948024899</v>
      </c>
      <c r="JA144" s="369">
        <v>4.4444444444444402</v>
      </c>
      <c r="JB144" s="369">
        <v>96.6666666666667</v>
      </c>
      <c r="JC144" s="369">
        <v>5.6133056133056103</v>
      </c>
      <c r="JD144" s="146">
        <v>12.766444232602501</v>
      </c>
    </row>
    <row r="145" spans="1:264" ht="18" customHeight="1">
      <c r="A145" s="280"/>
      <c r="B145" s="281" t="s">
        <v>87</v>
      </c>
      <c r="C145" s="281" t="s">
        <v>87</v>
      </c>
      <c r="D145" s="282" t="s">
        <v>1882</v>
      </c>
      <c r="E145" s="283" t="s">
        <v>1379</v>
      </c>
      <c r="F145" s="282" t="s">
        <v>103</v>
      </c>
      <c r="G145" s="283" t="s">
        <v>16</v>
      </c>
      <c r="H145" s="284" t="s">
        <v>87</v>
      </c>
      <c r="I145" s="284" t="s">
        <v>87</v>
      </c>
      <c r="J145" s="284" t="s">
        <v>87</v>
      </c>
      <c r="K145" s="284" t="s">
        <v>87</v>
      </c>
      <c r="L145" s="284" t="s">
        <v>87</v>
      </c>
      <c r="M145" s="285">
        <v>68195</v>
      </c>
      <c r="N145" s="284" t="s">
        <v>87</v>
      </c>
      <c r="O145" s="284" t="s">
        <v>87</v>
      </c>
      <c r="P145" s="284" t="s">
        <v>87</v>
      </c>
      <c r="Q145" s="284" t="s">
        <v>87</v>
      </c>
      <c r="R145" s="286">
        <v>110.1209968653577</v>
      </c>
      <c r="S145" s="286">
        <v>103.06792303981634</v>
      </c>
      <c r="T145" s="292">
        <v>103.39646205209124</v>
      </c>
      <c r="U145" s="287">
        <v>23.425866759755309</v>
      </c>
      <c r="V145" s="286">
        <v>9.9498926270579808</v>
      </c>
      <c r="W145" s="286">
        <v>11.023622047244094</v>
      </c>
      <c r="X145" s="286">
        <v>20.973514674302077</v>
      </c>
      <c r="Y145" s="284" t="s">
        <v>87</v>
      </c>
      <c r="Z145" s="284" t="s">
        <v>87</v>
      </c>
      <c r="AA145" s="284" t="s">
        <v>87</v>
      </c>
      <c r="AB145" s="284" t="s">
        <v>87</v>
      </c>
      <c r="AC145" s="284" t="s">
        <v>87</v>
      </c>
      <c r="AD145" s="284" t="s">
        <v>87</v>
      </c>
      <c r="AE145" s="284" t="s">
        <v>87</v>
      </c>
      <c r="AF145" s="284" t="s">
        <v>87</v>
      </c>
      <c r="AG145" s="284" t="s">
        <v>87</v>
      </c>
      <c r="AH145" s="284" t="s">
        <v>87</v>
      </c>
      <c r="AI145" s="284" t="s">
        <v>87</v>
      </c>
      <c r="AJ145" s="284" t="s">
        <v>87</v>
      </c>
      <c r="AK145" s="284" t="s">
        <v>87</v>
      </c>
      <c r="AL145" s="284" t="s">
        <v>87</v>
      </c>
      <c r="AM145" s="284" t="s">
        <v>87</v>
      </c>
      <c r="AN145" s="284" t="s">
        <v>87</v>
      </c>
      <c r="AO145" s="284" t="s">
        <v>87</v>
      </c>
      <c r="AP145" s="284" t="s">
        <v>87</v>
      </c>
      <c r="AQ145" s="284" t="s">
        <v>87</v>
      </c>
      <c r="AR145" s="284" t="s">
        <v>87</v>
      </c>
      <c r="AS145" s="284" t="s">
        <v>87</v>
      </c>
      <c r="AT145" s="284" t="s">
        <v>87</v>
      </c>
      <c r="AU145" s="284" t="s">
        <v>87</v>
      </c>
      <c r="AV145" s="284" t="s">
        <v>87</v>
      </c>
      <c r="AW145" s="288" t="s">
        <v>87</v>
      </c>
      <c r="AX145" s="288" t="s">
        <v>87</v>
      </c>
      <c r="AY145" s="288" t="s">
        <v>87</v>
      </c>
      <c r="AZ145" s="288" t="s">
        <v>87</v>
      </c>
      <c r="BA145" s="288" t="s">
        <v>87</v>
      </c>
      <c r="BB145" s="287">
        <v>10</v>
      </c>
      <c r="BC145" s="287">
        <v>17</v>
      </c>
      <c r="BD145" s="289" t="s">
        <v>88</v>
      </c>
      <c r="BE145" s="289" t="s">
        <v>88</v>
      </c>
      <c r="BF145" s="289" t="s">
        <v>88</v>
      </c>
      <c r="BG145" s="287">
        <v>0</v>
      </c>
      <c r="BH145" s="286">
        <v>0</v>
      </c>
      <c r="BI145" s="287">
        <v>23</v>
      </c>
      <c r="BJ145" s="286">
        <v>33.726812816188868</v>
      </c>
      <c r="BK145" s="287">
        <v>0</v>
      </c>
      <c r="BL145" s="286">
        <v>0</v>
      </c>
      <c r="BM145" s="287">
        <v>0</v>
      </c>
      <c r="BN145" s="290">
        <v>0</v>
      </c>
      <c r="BO145" s="291">
        <v>0</v>
      </c>
      <c r="BP145" s="290">
        <v>0</v>
      </c>
      <c r="BQ145" s="287">
        <v>0</v>
      </c>
      <c r="BR145" s="290">
        <v>0</v>
      </c>
      <c r="BS145" s="287">
        <v>0</v>
      </c>
      <c r="BT145" s="290">
        <v>0</v>
      </c>
      <c r="BU145" s="287">
        <v>0</v>
      </c>
      <c r="BV145" s="290">
        <v>0</v>
      </c>
      <c r="BW145" s="287">
        <v>0</v>
      </c>
      <c r="BX145" s="290">
        <v>0</v>
      </c>
      <c r="BY145" s="292">
        <v>0</v>
      </c>
      <c r="BZ145" s="293">
        <v>0</v>
      </c>
      <c r="CA145" s="287">
        <v>30</v>
      </c>
      <c r="CB145" s="290">
        <v>43.991494977637657</v>
      </c>
      <c r="CC145" s="287">
        <v>0</v>
      </c>
      <c r="CD145" s="290">
        <v>0</v>
      </c>
      <c r="CE145" s="287">
        <v>0</v>
      </c>
      <c r="CF145" s="290">
        <v>0</v>
      </c>
      <c r="CG145" s="287">
        <v>84</v>
      </c>
      <c r="CH145" s="290">
        <v>123.17618593738544</v>
      </c>
      <c r="CI145" s="287">
        <v>110</v>
      </c>
      <c r="CJ145" s="290">
        <v>161.30214825133805</v>
      </c>
      <c r="CK145" s="287">
        <v>14</v>
      </c>
      <c r="CL145" s="290">
        <v>20.529364322897571</v>
      </c>
      <c r="CM145" s="292">
        <v>0</v>
      </c>
      <c r="CN145" s="296">
        <v>0</v>
      </c>
      <c r="CO145" s="287">
        <v>11</v>
      </c>
      <c r="CP145" s="290">
        <v>16.130214825133805</v>
      </c>
      <c r="CQ145" s="287">
        <v>0</v>
      </c>
      <c r="CR145" s="290">
        <v>0</v>
      </c>
      <c r="CS145" s="292">
        <v>0</v>
      </c>
      <c r="CT145" s="293">
        <v>0</v>
      </c>
      <c r="CU145" s="287">
        <v>0</v>
      </c>
      <c r="CV145" s="290">
        <v>0</v>
      </c>
      <c r="CW145" s="287">
        <v>0</v>
      </c>
      <c r="CX145" s="290">
        <v>0</v>
      </c>
      <c r="CY145" s="287">
        <v>0</v>
      </c>
      <c r="CZ145" s="290">
        <v>0</v>
      </c>
      <c r="DA145" s="292">
        <v>0</v>
      </c>
      <c r="DB145" s="293">
        <v>0</v>
      </c>
      <c r="DC145" s="287">
        <v>0</v>
      </c>
      <c r="DD145" s="287">
        <v>0</v>
      </c>
      <c r="DE145" s="287">
        <v>0</v>
      </c>
      <c r="DF145" s="287">
        <v>0</v>
      </c>
      <c r="DG145" s="287">
        <v>0</v>
      </c>
      <c r="DH145" s="287">
        <v>0</v>
      </c>
      <c r="DI145" s="287">
        <v>0</v>
      </c>
      <c r="DJ145" s="287">
        <v>0</v>
      </c>
      <c r="DK145" s="287">
        <v>0</v>
      </c>
      <c r="DL145" s="287">
        <v>0</v>
      </c>
      <c r="DM145" s="287">
        <v>0</v>
      </c>
      <c r="DN145" s="287">
        <v>0</v>
      </c>
      <c r="DO145" s="287">
        <v>0</v>
      </c>
      <c r="DP145" s="287">
        <v>0</v>
      </c>
      <c r="DQ145" s="287">
        <v>0</v>
      </c>
      <c r="DR145" s="287">
        <v>0</v>
      </c>
      <c r="DS145" s="287">
        <v>0</v>
      </c>
      <c r="DT145" s="287">
        <v>0</v>
      </c>
      <c r="DU145" s="287">
        <v>0</v>
      </c>
      <c r="DV145" s="287">
        <v>0</v>
      </c>
      <c r="DW145" s="287">
        <v>0</v>
      </c>
      <c r="DX145" s="287">
        <v>0</v>
      </c>
      <c r="DY145" s="287">
        <v>0</v>
      </c>
      <c r="DZ145" s="287">
        <v>0</v>
      </c>
      <c r="EA145" s="287">
        <v>0</v>
      </c>
      <c r="EB145" s="290">
        <v>0</v>
      </c>
      <c r="EC145" s="287">
        <v>0</v>
      </c>
      <c r="ED145" s="287">
        <v>0</v>
      </c>
      <c r="EE145" s="287">
        <v>0</v>
      </c>
      <c r="EF145" s="290">
        <v>0</v>
      </c>
      <c r="EG145" s="287">
        <v>0</v>
      </c>
      <c r="EH145" s="287">
        <v>0</v>
      </c>
      <c r="EI145" s="287">
        <v>0</v>
      </c>
      <c r="EJ145" s="287">
        <v>0</v>
      </c>
      <c r="EK145" s="287">
        <v>0</v>
      </c>
      <c r="EL145" s="287">
        <v>0</v>
      </c>
      <c r="EM145" s="287">
        <v>0</v>
      </c>
      <c r="EN145" s="287">
        <v>0</v>
      </c>
      <c r="EO145" s="287">
        <v>0</v>
      </c>
      <c r="EP145" s="287">
        <v>0</v>
      </c>
      <c r="EQ145" s="287">
        <v>0</v>
      </c>
      <c r="ER145" s="287">
        <v>0</v>
      </c>
      <c r="ES145" s="287">
        <v>0</v>
      </c>
      <c r="ET145" s="287">
        <v>0</v>
      </c>
      <c r="EU145" s="287">
        <v>0</v>
      </c>
      <c r="EV145" s="287">
        <v>0</v>
      </c>
      <c r="EW145" s="287">
        <v>0</v>
      </c>
      <c r="EX145" s="287">
        <v>0</v>
      </c>
      <c r="EY145" s="287">
        <v>0</v>
      </c>
      <c r="EZ145" s="287">
        <v>0</v>
      </c>
      <c r="FA145" s="287">
        <v>0</v>
      </c>
      <c r="FB145" s="287">
        <v>0</v>
      </c>
      <c r="FC145" s="287">
        <v>0</v>
      </c>
      <c r="FD145" s="287">
        <v>0</v>
      </c>
      <c r="FE145" s="287">
        <v>0</v>
      </c>
      <c r="FF145" s="287">
        <v>0</v>
      </c>
      <c r="FG145" s="287">
        <v>0</v>
      </c>
      <c r="FH145" s="287">
        <v>0</v>
      </c>
      <c r="FI145" s="287">
        <v>0</v>
      </c>
      <c r="FJ145" s="287">
        <v>0</v>
      </c>
      <c r="FK145" s="291">
        <v>0</v>
      </c>
      <c r="FL145" s="290">
        <v>0</v>
      </c>
      <c r="FM145" s="291">
        <v>0</v>
      </c>
      <c r="FN145" s="290">
        <v>0</v>
      </c>
      <c r="FO145" s="291">
        <v>0</v>
      </c>
      <c r="FP145" s="290">
        <v>0</v>
      </c>
      <c r="FQ145" s="283">
        <v>0</v>
      </c>
      <c r="FR145" s="294">
        <v>0</v>
      </c>
      <c r="FS145" s="283">
        <v>0</v>
      </c>
      <c r="FT145" s="294">
        <v>0</v>
      </c>
      <c r="FU145" s="291">
        <v>0</v>
      </c>
      <c r="FV145" s="290">
        <v>0</v>
      </c>
      <c r="FW145" s="295">
        <v>0</v>
      </c>
      <c r="FX145" s="295">
        <v>0</v>
      </c>
      <c r="FY145" s="295">
        <v>0</v>
      </c>
      <c r="FZ145" s="295">
        <v>0</v>
      </c>
      <c r="GA145" s="295">
        <v>0</v>
      </c>
      <c r="GB145" s="287">
        <v>0</v>
      </c>
      <c r="GC145" s="287">
        <v>0</v>
      </c>
      <c r="GD145" s="287">
        <v>0</v>
      </c>
      <c r="GE145" s="287">
        <v>0</v>
      </c>
      <c r="GF145" s="287">
        <v>0</v>
      </c>
      <c r="GG145" s="290">
        <v>0</v>
      </c>
      <c r="GH145" s="290">
        <v>0</v>
      </c>
      <c r="GI145" s="290">
        <v>0</v>
      </c>
      <c r="GJ145" s="290">
        <v>0</v>
      </c>
      <c r="GK145" s="290">
        <v>0</v>
      </c>
      <c r="GL145" s="290">
        <v>0</v>
      </c>
      <c r="GM145" s="290">
        <v>0</v>
      </c>
      <c r="GN145" s="290">
        <v>0</v>
      </c>
      <c r="GO145" s="290">
        <v>0</v>
      </c>
      <c r="GP145" s="290">
        <v>0</v>
      </c>
      <c r="GQ145" s="290">
        <v>0</v>
      </c>
      <c r="GR145" s="290">
        <v>0</v>
      </c>
      <c r="GS145" s="290">
        <v>0</v>
      </c>
      <c r="GT145" s="290">
        <v>0</v>
      </c>
      <c r="GU145" s="290">
        <v>0</v>
      </c>
      <c r="GV145" s="290">
        <v>0</v>
      </c>
      <c r="GW145" s="290">
        <v>0</v>
      </c>
      <c r="GX145" s="290">
        <v>0</v>
      </c>
      <c r="GY145" s="290">
        <v>0</v>
      </c>
      <c r="GZ145" s="290">
        <v>0</v>
      </c>
      <c r="HA145" s="290">
        <v>0</v>
      </c>
      <c r="HB145" s="290">
        <v>0</v>
      </c>
      <c r="HC145" s="290">
        <v>0</v>
      </c>
      <c r="HD145" s="290">
        <v>0</v>
      </c>
      <c r="HE145" s="290">
        <v>0</v>
      </c>
      <c r="HF145" s="290">
        <v>0</v>
      </c>
      <c r="HG145" s="290">
        <v>0</v>
      </c>
      <c r="HH145" s="290">
        <v>0</v>
      </c>
      <c r="HI145" s="290">
        <v>0</v>
      </c>
      <c r="HJ145" s="134">
        <v>2.9327663318425103</v>
      </c>
      <c r="HK145" s="134">
        <v>5.8655326636850207</v>
      </c>
      <c r="HL145" s="134">
        <v>31.101986949189826</v>
      </c>
      <c r="HM145" s="146">
        <v>117.42530669522</v>
      </c>
      <c r="HN145" s="146">
        <v>97.561983417058997</v>
      </c>
      <c r="HO145" s="368">
        <v>0.188146754468485</v>
      </c>
      <c r="HP145" s="368">
        <v>0.100300902708124</v>
      </c>
      <c r="HQ145" s="368">
        <v>8</v>
      </c>
      <c r="HR145" s="368">
        <v>5</v>
      </c>
      <c r="HS145" s="134">
        <v>92</v>
      </c>
      <c r="HT145" s="134">
        <v>95</v>
      </c>
      <c r="HU145" s="134">
        <v>2.3518344308560701</v>
      </c>
      <c r="HV145" s="134">
        <v>2.0060180541624901</v>
      </c>
      <c r="HW145" s="134">
        <v>6.5585637758795396</v>
      </c>
      <c r="HX145" s="134">
        <v>9.4920587353910708</v>
      </c>
      <c r="HY145" s="146">
        <v>109.06668692601542</v>
      </c>
      <c r="HZ145" s="146">
        <v>106.451842368322</v>
      </c>
      <c r="IA145" s="386">
        <v>4</v>
      </c>
      <c r="IB145" s="386">
        <v>3</v>
      </c>
      <c r="IC145" s="369">
        <v>0.24096385542168677</v>
      </c>
      <c r="ID145" s="369">
        <v>0.12448132780082986</v>
      </c>
      <c r="IE145" s="369">
        <v>3.2520325203252036</v>
      </c>
      <c r="IF145" s="369">
        <v>2.1897810218978102</v>
      </c>
      <c r="IG145" s="146">
        <v>75.609756097560975</v>
      </c>
      <c r="IH145" s="146">
        <v>78.832116788321173</v>
      </c>
      <c r="II145" s="146">
        <v>7.4096385542168672</v>
      </c>
      <c r="IJ145" s="146">
        <v>5.6846473029045645</v>
      </c>
      <c r="IK145" s="146">
        <v>6.0301143767192702</v>
      </c>
      <c r="IL145" s="146">
        <v>9.7617620617320942</v>
      </c>
      <c r="IM145" s="148">
        <v>121.19411381323772</v>
      </c>
      <c r="IN145" s="137">
        <v>121.91641993649675</v>
      </c>
      <c r="IO145" s="369">
        <v>0.158730158730159</v>
      </c>
      <c r="IP145" s="369">
        <v>0.121506682867558</v>
      </c>
      <c r="IQ145" s="369">
        <v>1.0152284263959399</v>
      </c>
      <c r="IR145" s="369">
        <v>0.970873786407767</v>
      </c>
      <c r="IS145" s="146">
        <v>82.741116751269004</v>
      </c>
      <c r="IT145" s="146">
        <v>90.776699029126206</v>
      </c>
      <c r="IU145" s="146">
        <v>15.634920634920601</v>
      </c>
      <c r="IV145" s="146">
        <v>12.515188335358401</v>
      </c>
      <c r="IW145" s="146">
        <v>10.5171580473659</v>
      </c>
      <c r="IX145" s="146">
        <v>12.5269978401728</v>
      </c>
      <c r="IY145" s="341">
        <v>8</v>
      </c>
      <c r="IZ145" s="369">
        <v>0.369856680536292</v>
      </c>
      <c r="JA145" s="369">
        <v>6.6666666666666696</v>
      </c>
      <c r="JB145" s="369">
        <v>95</v>
      </c>
      <c r="JC145" s="369">
        <v>5.5478502080443803</v>
      </c>
      <c r="JD145" s="146">
        <v>13.6574767755469</v>
      </c>
    </row>
    <row r="146" spans="1:264" ht="18" customHeight="1">
      <c r="A146" s="280"/>
      <c r="B146" s="281" t="s">
        <v>87</v>
      </c>
      <c r="C146" s="281" t="s">
        <v>87</v>
      </c>
      <c r="D146" s="282" t="s">
        <v>1883</v>
      </c>
      <c r="E146" s="283" t="s">
        <v>1380</v>
      </c>
      <c r="F146" s="282" t="s">
        <v>104</v>
      </c>
      <c r="G146" s="283" t="s">
        <v>17</v>
      </c>
      <c r="H146" s="284" t="s">
        <v>87</v>
      </c>
      <c r="I146" s="284" t="s">
        <v>87</v>
      </c>
      <c r="J146" s="284" t="s">
        <v>87</v>
      </c>
      <c r="K146" s="284" t="s">
        <v>87</v>
      </c>
      <c r="L146" s="284" t="s">
        <v>87</v>
      </c>
      <c r="M146" s="285">
        <v>404796</v>
      </c>
      <c r="N146" s="284" t="s">
        <v>87</v>
      </c>
      <c r="O146" s="284" t="s">
        <v>87</v>
      </c>
      <c r="P146" s="284" t="s">
        <v>87</v>
      </c>
      <c r="Q146" s="284" t="s">
        <v>87</v>
      </c>
      <c r="R146" s="286">
        <v>91.194922194957385</v>
      </c>
      <c r="S146" s="286">
        <v>98.376308859004112</v>
      </c>
      <c r="T146" s="298" t="s">
        <v>88</v>
      </c>
      <c r="U146" s="298" t="s">
        <v>88</v>
      </c>
      <c r="V146" s="286">
        <v>13.445190156599551</v>
      </c>
      <c r="W146" s="286">
        <v>8.9709172259507834</v>
      </c>
      <c r="X146" s="286">
        <v>22.416107382550337</v>
      </c>
      <c r="Y146" s="284" t="s">
        <v>87</v>
      </c>
      <c r="Z146" s="284" t="s">
        <v>87</v>
      </c>
      <c r="AA146" s="284" t="s">
        <v>87</v>
      </c>
      <c r="AB146" s="284" t="s">
        <v>87</v>
      </c>
      <c r="AC146" s="284" t="s">
        <v>87</v>
      </c>
      <c r="AD146" s="284" t="s">
        <v>87</v>
      </c>
      <c r="AE146" s="284" t="s">
        <v>87</v>
      </c>
      <c r="AF146" s="284" t="s">
        <v>87</v>
      </c>
      <c r="AG146" s="284" t="s">
        <v>87</v>
      </c>
      <c r="AH146" s="284" t="s">
        <v>87</v>
      </c>
      <c r="AI146" s="284" t="s">
        <v>87</v>
      </c>
      <c r="AJ146" s="284" t="s">
        <v>87</v>
      </c>
      <c r="AK146" s="284" t="s">
        <v>87</v>
      </c>
      <c r="AL146" s="284" t="s">
        <v>87</v>
      </c>
      <c r="AM146" s="284" t="s">
        <v>87</v>
      </c>
      <c r="AN146" s="284" t="s">
        <v>87</v>
      </c>
      <c r="AO146" s="284" t="s">
        <v>87</v>
      </c>
      <c r="AP146" s="284" t="s">
        <v>87</v>
      </c>
      <c r="AQ146" s="284" t="s">
        <v>87</v>
      </c>
      <c r="AR146" s="284" t="s">
        <v>87</v>
      </c>
      <c r="AS146" s="284" t="s">
        <v>87</v>
      </c>
      <c r="AT146" s="284" t="s">
        <v>87</v>
      </c>
      <c r="AU146" s="284" t="s">
        <v>87</v>
      </c>
      <c r="AV146" s="284" t="s">
        <v>87</v>
      </c>
      <c r="AW146" s="288" t="s">
        <v>87</v>
      </c>
      <c r="AX146" s="288" t="s">
        <v>87</v>
      </c>
      <c r="AY146" s="288" t="s">
        <v>87</v>
      </c>
      <c r="AZ146" s="288" t="s">
        <v>87</v>
      </c>
      <c r="BA146" s="288" t="s">
        <v>87</v>
      </c>
      <c r="BB146" s="287">
        <v>34</v>
      </c>
      <c r="BC146" s="287">
        <v>90</v>
      </c>
      <c r="BD146" s="289" t="s">
        <v>88</v>
      </c>
      <c r="BE146" s="289" t="s">
        <v>88</v>
      </c>
      <c r="BF146" s="289" t="s">
        <v>88</v>
      </c>
      <c r="BG146" s="287">
        <v>143</v>
      </c>
      <c r="BH146" s="286">
        <v>35.326436031976598</v>
      </c>
      <c r="BI146" s="287">
        <v>835</v>
      </c>
      <c r="BJ146" s="286">
        <v>206.27674186503819</v>
      </c>
      <c r="BK146" s="287">
        <v>28</v>
      </c>
      <c r="BL146" s="286">
        <v>6.9170643978695443</v>
      </c>
      <c r="BM146" s="287">
        <v>15</v>
      </c>
      <c r="BN146" s="290">
        <v>3.7055702131443984</v>
      </c>
      <c r="BO146" s="291">
        <v>493</v>
      </c>
      <c r="BP146" s="290">
        <v>121.7897410053459</v>
      </c>
      <c r="BQ146" s="287">
        <v>0</v>
      </c>
      <c r="BR146" s="290">
        <v>0</v>
      </c>
      <c r="BS146" s="287">
        <v>22</v>
      </c>
      <c r="BT146" s="290">
        <v>5.4348363126117851</v>
      </c>
      <c r="BU146" s="287">
        <v>0</v>
      </c>
      <c r="BV146" s="290">
        <v>0</v>
      </c>
      <c r="BW146" s="287">
        <v>146</v>
      </c>
      <c r="BX146" s="290">
        <v>36.067550074605478</v>
      </c>
      <c r="BY146" s="287">
        <v>0</v>
      </c>
      <c r="BZ146" s="290">
        <v>0</v>
      </c>
      <c r="CA146" s="287">
        <v>1451</v>
      </c>
      <c r="CB146" s="290">
        <v>358.45215861816814</v>
      </c>
      <c r="CC146" s="287">
        <v>1315</v>
      </c>
      <c r="CD146" s="290">
        <v>324.85498868565895</v>
      </c>
      <c r="CE146" s="287">
        <v>469</v>
      </c>
      <c r="CF146" s="290">
        <v>115.86082866431487</v>
      </c>
      <c r="CG146" s="287">
        <v>1205</v>
      </c>
      <c r="CH146" s="290">
        <v>297.68080712260002</v>
      </c>
      <c r="CI146" s="287">
        <v>1513</v>
      </c>
      <c r="CJ146" s="290">
        <v>373.76851549916501</v>
      </c>
      <c r="CK146" s="287">
        <v>367</v>
      </c>
      <c r="CL146" s="290">
        <v>90.662951214932946</v>
      </c>
      <c r="CM146" s="287">
        <v>1249</v>
      </c>
      <c r="CN146" s="294">
        <v>308.5504797478236</v>
      </c>
      <c r="CO146" s="287">
        <v>330</v>
      </c>
      <c r="CP146" s="290">
        <v>81.522544689176769</v>
      </c>
      <c r="CQ146" s="287">
        <v>6</v>
      </c>
      <c r="CR146" s="290">
        <v>1.4822280852577596</v>
      </c>
      <c r="CS146" s="287">
        <v>61</v>
      </c>
      <c r="CT146" s="290">
        <v>15.069318866787221</v>
      </c>
      <c r="CU146" s="287">
        <v>136</v>
      </c>
      <c r="CV146" s="290">
        <v>33.597169932509217</v>
      </c>
      <c r="CW146" s="287">
        <v>1301</v>
      </c>
      <c r="CX146" s="290">
        <v>321.39645648672416</v>
      </c>
      <c r="CY146" s="287">
        <v>1301</v>
      </c>
      <c r="CZ146" s="290">
        <v>321.39645648672416</v>
      </c>
      <c r="DA146" s="287">
        <v>0</v>
      </c>
      <c r="DB146" s="290">
        <v>0</v>
      </c>
      <c r="DC146" s="287">
        <v>60</v>
      </c>
      <c r="DD146" s="287">
        <v>5616</v>
      </c>
      <c r="DE146" s="287">
        <v>1501</v>
      </c>
      <c r="DF146" s="287">
        <v>28105</v>
      </c>
      <c r="DG146" s="287">
        <v>17180</v>
      </c>
      <c r="DH146" s="287">
        <v>1426</v>
      </c>
      <c r="DI146" s="287">
        <v>50</v>
      </c>
      <c r="DJ146" s="287">
        <v>1284</v>
      </c>
      <c r="DK146" s="287">
        <v>1101</v>
      </c>
      <c r="DL146" s="287">
        <v>685</v>
      </c>
      <c r="DM146" s="287">
        <v>143</v>
      </c>
      <c r="DN146" s="287">
        <v>1624</v>
      </c>
      <c r="DO146" s="287">
        <v>535</v>
      </c>
      <c r="DP146" s="287">
        <v>241</v>
      </c>
      <c r="DQ146" s="287">
        <v>238</v>
      </c>
      <c r="DR146" s="287">
        <v>1</v>
      </c>
      <c r="DS146" s="287">
        <v>34</v>
      </c>
      <c r="DT146" s="287">
        <v>55977</v>
      </c>
      <c r="DU146" s="287">
        <v>114916</v>
      </c>
      <c r="DV146" s="287">
        <v>16824</v>
      </c>
      <c r="DW146" s="287">
        <v>23627</v>
      </c>
      <c r="DX146" s="287">
        <v>1458</v>
      </c>
      <c r="DY146" s="287">
        <v>1424</v>
      </c>
      <c r="DZ146" s="287">
        <v>12564</v>
      </c>
      <c r="EA146" s="287">
        <v>52259</v>
      </c>
      <c r="EB146" s="290">
        <v>23.781549589544401</v>
      </c>
      <c r="EC146" s="287">
        <v>960</v>
      </c>
      <c r="ED146" s="287">
        <v>18066</v>
      </c>
      <c r="EE146" s="287">
        <v>4186</v>
      </c>
      <c r="EF146" s="290">
        <v>23.170596700985278</v>
      </c>
      <c r="EG146" s="287">
        <v>700</v>
      </c>
      <c r="EH146" s="287">
        <v>489</v>
      </c>
      <c r="EI146" s="287">
        <v>287</v>
      </c>
      <c r="EJ146" s="287">
        <v>182</v>
      </c>
      <c r="EK146" s="287">
        <v>1206</v>
      </c>
      <c r="EL146" s="287">
        <v>5</v>
      </c>
      <c r="EM146" s="287">
        <v>80</v>
      </c>
      <c r="EN146" s="287">
        <v>47</v>
      </c>
      <c r="EO146" s="287">
        <v>143</v>
      </c>
      <c r="EP146" s="287">
        <v>47</v>
      </c>
      <c r="EQ146" s="287">
        <v>117</v>
      </c>
      <c r="ER146" s="287">
        <v>0</v>
      </c>
      <c r="ES146" s="287">
        <v>7</v>
      </c>
      <c r="ET146" s="287">
        <v>21</v>
      </c>
      <c r="EU146" s="287">
        <v>0</v>
      </c>
      <c r="EV146" s="287">
        <v>8475</v>
      </c>
      <c r="EW146" s="287">
        <v>54</v>
      </c>
      <c r="EX146" s="287">
        <v>128</v>
      </c>
      <c r="EY146" s="287">
        <v>2805</v>
      </c>
      <c r="EZ146" s="287">
        <v>16</v>
      </c>
      <c r="FA146" s="287">
        <v>30</v>
      </c>
      <c r="FB146" s="287">
        <v>9</v>
      </c>
      <c r="FC146" s="287">
        <v>13</v>
      </c>
      <c r="FD146" s="287">
        <v>45</v>
      </c>
      <c r="FE146" s="287">
        <v>14</v>
      </c>
      <c r="FF146" s="287">
        <v>83</v>
      </c>
      <c r="FG146" s="287">
        <v>1345</v>
      </c>
      <c r="FH146" s="287">
        <v>1617</v>
      </c>
      <c r="FI146" s="287">
        <v>658</v>
      </c>
      <c r="FJ146" s="287">
        <v>9253</v>
      </c>
      <c r="FK146" s="291">
        <v>41</v>
      </c>
      <c r="FL146" s="290">
        <v>10.128558582594689</v>
      </c>
      <c r="FM146" s="291">
        <v>6</v>
      </c>
      <c r="FN146" s="290">
        <v>1.4822280852577596</v>
      </c>
      <c r="FO146" s="291">
        <v>7</v>
      </c>
      <c r="FP146" s="290">
        <v>1.7292660994673861</v>
      </c>
      <c r="FQ146" s="283">
        <v>7</v>
      </c>
      <c r="FR146" s="294">
        <v>1.7292660994673861</v>
      </c>
      <c r="FS146" s="283">
        <v>1</v>
      </c>
      <c r="FT146" s="294">
        <v>0.24703801420962657</v>
      </c>
      <c r="FU146" s="291">
        <v>60</v>
      </c>
      <c r="FV146" s="290">
        <v>14.822280852577594</v>
      </c>
      <c r="FW146" s="295">
        <v>1</v>
      </c>
      <c r="FX146" s="295">
        <v>0</v>
      </c>
      <c r="FY146" s="295">
        <v>1</v>
      </c>
      <c r="FZ146" s="295">
        <v>0</v>
      </c>
      <c r="GA146" s="295">
        <v>0</v>
      </c>
      <c r="GB146" s="287">
        <v>17610</v>
      </c>
      <c r="GC146" s="287">
        <v>8587</v>
      </c>
      <c r="GD146" s="287">
        <v>11473</v>
      </c>
      <c r="GE146" s="287">
        <v>0</v>
      </c>
      <c r="GF146" s="287">
        <v>274</v>
      </c>
      <c r="GG146" s="290">
        <v>61856.03</v>
      </c>
      <c r="GH146" s="290">
        <v>2424.0610000000001</v>
      </c>
      <c r="GI146" s="290">
        <v>130</v>
      </c>
      <c r="GJ146" s="290">
        <v>27.88</v>
      </c>
      <c r="GK146" s="290">
        <v>14</v>
      </c>
      <c r="GL146" s="290">
        <v>4.9241000000000001</v>
      </c>
      <c r="GM146" s="290">
        <v>29</v>
      </c>
      <c r="GN146" s="290">
        <v>21</v>
      </c>
      <c r="GO146" s="290">
        <v>5</v>
      </c>
      <c r="GP146" s="290">
        <v>60.854100000000003</v>
      </c>
      <c r="GQ146" s="290">
        <v>8</v>
      </c>
      <c r="GR146" s="290">
        <v>7.1576000000000004</v>
      </c>
      <c r="GS146" s="290">
        <v>0</v>
      </c>
      <c r="GT146" s="290">
        <v>76.303399999999996</v>
      </c>
      <c r="GU146" s="290">
        <v>4</v>
      </c>
      <c r="GV146" s="290">
        <v>7</v>
      </c>
      <c r="GW146" s="290">
        <v>6</v>
      </c>
      <c r="GX146" s="290">
        <v>5</v>
      </c>
      <c r="GY146" s="290">
        <v>7</v>
      </c>
      <c r="GZ146" s="290">
        <v>9</v>
      </c>
      <c r="HA146" s="290">
        <v>5</v>
      </c>
      <c r="HB146" s="290">
        <v>8</v>
      </c>
      <c r="HC146" s="290">
        <v>2</v>
      </c>
      <c r="HD146" s="290">
        <v>4</v>
      </c>
      <c r="HE146" s="290">
        <v>1</v>
      </c>
      <c r="HF146" s="290">
        <v>13</v>
      </c>
      <c r="HG146" s="290">
        <v>5</v>
      </c>
      <c r="HH146" s="290">
        <v>46</v>
      </c>
      <c r="HI146" s="290">
        <v>8.02</v>
      </c>
      <c r="HJ146" s="134">
        <v>1.2351900710481329</v>
      </c>
      <c r="HK146" s="134">
        <v>8.6463304973369297</v>
      </c>
      <c r="HL146" s="134">
        <v>46.491319084180674</v>
      </c>
      <c r="HM146" s="146">
        <v>93.596109931343506</v>
      </c>
      <c r="HN146" s="146">
        <v>91.382003430059996</v>
      </c>
      <c r="HO146" s="368">
        <v>4.8181161165984102E-2</v>
      </c>
      <c r="HP146" s="368">
        <v>4.4812906116961697E-2</v>
      </c>
      <c r="HQ146" s="368">
        <v>0.88300220750551905</v>
      </c>
      <c r="HR146" s="368">
        <v>1.03626943005181</v>
      </c>
      <c r="HS146" s="134">
        <v>61.368653421633603</v>
      </c>
      <c r="HT146" s="134">
        <v>71.675302245250407</v>
      </c>
      <c r="HU146" s="134">
        <v>5.4565165020477</v>
      </c>
      <c r="HV146" s="134">
        <v>4.3244454402867998</v>
      </c>
      <c r="HW146" s="134">
        <v>4.3760679465272903</v>
      </c>
      <c r="HX146" s="134">
        <v>8.99757349623831</v>
      </c>
      <c r="HY146" s="146">
        <v>85.652991276847672</v>
      </c>
      <c r="HZ146" s="146">
        <v>95.047756939635093</v>
      </c>
      <c r="IA146" s="386">
        <v>21</v>
      </c>
      <c r="IB146" s="386">
        <v>30</v>
      </c>
      <c r="IC146" s="369">
        <v>0.26799387442572742</v>
      </c>
      <c r="ID146" s="369">
        <v>0.21422450728363326</v>
      </c>
      <c r="IE146" s="369">
        <v>3.9848197343453511</v>
      </c>
      <c r="IF146" s="369">
        <v>5.1457975986277873</v>
      </c>
      <c r="IG146" s="146">
        <v>65.275142314990504</v>
      </c>
      <c r="IH146" s="146">
        <v>69.811320754716974</v>
      </c>
      <c r="II146" s="146">
        <v>6.7253700867789687</v>
      </c>
      <c r="IJ146" s="146">
        <v>4.1630962582119393</v>
      </c>
      <c r="IK146" s="146">
        <v>4.278068147552518</v>
      </c>
      <c r="IL146" s="146">
        <v>10.197412542219945</v>
      </c>
      <c r="IM146" s="148">
        <v>88.698121578870939</v>
      </c>
      <c r="IN146" s="137">
        <v>103.45032518307002</v>
      </c>
      <c r="IO146" s="369">
        <v>0.40723981900452499</v>
      </c>
      <c r="IP146" s="369">
        <v>0.24806201550387599</v>
      </c>
      <c r="IQ146" s="369">
        <v>3.2374100719424499</v>
      </c>
      <c r="IR146" s="369">
        <v>2.5889967637540501</v>
      </c>
      <c r="IS146" s="146">
        <v>80.575539568345306</v>
      </c>
      <c r="IT146" s="146">
        <v>87.702265372168299</v>
      </c>
      <c r="IU146" s="146">
        <v>12.579185520362</v>
      </c>
      <c r="IV146" s="146">
        <v>9.5813953488372103</v>
      </c>
      <c r="IW146" s="146">
        <v>8.0386166921239202</v>
      </c>
      <c r="IX146" s="146">
        <v>10.724347568208801</v>
      </c>
      <c r="IY146" s="341">
        <v>43</v>
      </c>
      <c r="IZ146" s="369">
        <v>0.42389589905362801</v>
      </c>
      <c r="JA146" s="369">
        <v>8.7755102040816304</v>
      </c>
      <c r="JB146" s="369">
        <v>91.020408163265301</v>
      </c>
      <c r="JC146" s="369">
        <v>4.8304416403785497</v>
      </c>
      <c r="JD146" s="146">
        <v>11.3070197900282</v>
      </c>
    </row>
    <row r="147" spans="1:264" ht="18" customHeight="1">
      <c r="A147" s="280"/>
      <c r="B147" s="281" t="s">
        <v>87</v>
      </c>
      <c r="C147" s="281" t="s">
        <v>87</v>
      </c>
      <c r="D147" s="282" t="s">
        <v>1884</v>
      </c>
      <c r="E147" s="283" t="s">
        <v>1381</v>
      </c>
      <c r="F147" s="282" t="s">
        <v>104</v>
      </c>
      <c r="G147" s="283" t="s">
        <v>17</v>
      </c>
      <c r="H147" s="284" t="s">
        <v>87</v>
      </c>
      <c r="I147" s="284" t="s">
        <v>87</v>
      </c>
      <c r="J147" s="284" t="s">
        <v>87</v>
      </c>
      <c r="K147" s="284" t="s">
        <v>87</v>
      </c>
      <c r="L147" s="284" t="s">
        <v>87</v>
      </c>
      <c r="M147" s="285">
        <v>57234</v>
      </c>
      <c r="N147" s="284" t="s">
        <v>87</v>
      </c>
      <c r="O147" s="284" t="s">
        <v>87</v>
      </c>
      <c r="P147" s="284" t="s">
        <v>87</v>
      </c>
      <c r="Q147" s="284" t="s">
        <v>87</v>
      </c>
      <c r="R147" s="286">
        <v>95.236842118411687</v>
      </c>
      <c r="S147" s="286">
        <v>90.702517225944732</v>
      </c>
      <c r="T147" s="298" t="s">
        <v>88</v>
      </c>
      <c r="U147" s="298" t="s">
        <v>88</v>
      </c>
      <c r="V147" s="286">
        <v>14.233576642335766</v>
      </c>
      <c r="W147" s="286">
        <v>11.192214111922141</v>
      </c>
      <c r="X147" s="286">
        <v>25.42579075425791</v>
      </c>
      <c r="Y147" s="284" t="s">
        <v>87</v>
      </c>
      <c r="Z147" s="284" t="s">
        <v>87</v>
      </c>
      <c r="AA147" s="284" t="s">
        <v>87</v>
      </c>
      <c r="AB147" s="284" t="s">
        <v>87</v>
      </c>
      <c r="AC147" s="284" t="s">
        <v>87</v>
      </c>
      <c r="AD147" s="284" t="s">
        <v>87</v>
      </c>
      <c r="AE147" s="284" t="s">
        <v>87</v>
      </c>
      <c r="AF147" s="284" t="s">
        <v>87</v>
      </c>
      <c r="AG147" s="284" t="s">
        <v>87</v>
      </c>
      <c r="AH147" s="284" t="s">
        <v>87</v>
      </c>
      <c r="AI147" s="284" t="s">
        <v>87</v>
      </c>
      <c r="AJ147" s="284" t="s">
        <v>87</v>
      </c>
      <c r="AK147" s="284" t="s">
        <v>87</v>
      </c>
      <c r="AL147" s="284" t="s">
        <v>87</v>
      </c>
      <c r="AM147" s="284" t="s">
        <v>87</v>
      </c>
      <c r="AN147" s="284" t="s">
        <v>87</v>
      </c>
      <c r="AO147" s="284" t="s">
        <v>87</v>
      </c>
      <c r="AP147" s="284" t="s">
        <v>87</v>
      </c>
      <c r="AQ147" s="284" t="s">
        <v>87</v>
      </c>
      <c r="AR147" s="284" t="s">
        <v>87</v>
      </c>
      <c r="AS147" s="284" t="s">
        <v>87</v>
      </c>
      <c r="AT147" s="284" t="s">
        <v>87</v>
      </c>
      <c r="AU147" s="284" t="s">
        <v>87</v>
      </c>
      <c r="AV147" s="284" t="s">
        <v>87</v>
      </c>
      <c r="AW147" s="288" t="s">
        <v>87</v>
      </c>
      <c r="AX147" s="288" t="s">
        <v>87</v>
      </c>
      <c r="AY147" s="288" t="s">
        <v>87</v>
      </c>
      <c r="AZ147" s="288" t="s">
        <v>87</v>
      </c>
      <c r="BA147" s="288" t="s">
        <v>87</v>
      </c>
      <c r="BB147" s="287">
        <v>5</v>
      </c>
      <c r="BC147" s="287">
        <v>11</v>
      </c>
      <c r="BD147" s="289" t="s">
        <v>88</v>
      </c>
      <c r="BE147" s="289" t="s">
        <v>88</v>
      </c>
      <c r="BF147" s="289" t="s">
        <v>88</v>
      </c>
      <c r="BG147" s="287">
        <v>11</v>
      </c>
      <c r="BH147" s="286">
        <v>19.219345144494532</v>
      </c>
      <c r="BI147" s="287">
        <v>32</v>
      </c>
      <c r="BJ147" s="286">
        <v>55.910822238529541</v>
      </c>
      <c r="BK147" s="287">
        <v>0</v>
      </c>
      <c r="BL147" s="286">
        <v>0</v>
      </c>
      <c r="BM147" s="287">
        <v>0</v>
      </c>
      <c r="BN147" s="290">
        <v>0</v>
      </c>
      <c r="BO147" s="291">
        <v>0</v>
      </c>
      <c r="BP147" s="290">
        <v>0</v>
      </c>
      <c r="BQ147" s="287">
        <v>0</v>
      </c>
      <c r="BR147" s="290">
        <v>0</v>
      </c>
      <c r="BS147" s="287">
        <v>0</v>
      </c>
      <c r="BT147" s="290">
        <v>0</v>
      </c>
      <c r="BU147" s="287">
        <v>0</v>
      </c>
      <c r="BV147" s="290">
        <v>0</v>
      </c>
      <c r="BW147" s="287">
        <v>0</v>
      </c>
      <c r="BX147" s="290">
        <v>0</v>
      </c>
      <c r="BY147" s="292">
        <v>0</v>
      </c>
      <c r="BZ147" s="293">
        <v>0</v>
      </c>
      <c r="CA147" s="287">
        <v>7</v>
      </c>
      <c r="CB147" s="290">
        <v>12.230492364678337</v>
      </c>
      <c r="CC147" s="292">
        <v>0</v>
      </c>
      <c r="CD147" s="293">
        <v>0</v>
      </c>
      <c r="CE147" s="287">
        <v>0</v>
      </c>
      <c r="CF147" s="290">
        <v>0</v>
      </c>
      <c r="CG147" s="287">
        <v>9</v>
      </c>
      <c r="CH147" s="290">
        <v>15.724918754586435</v>
      </c>
      <c r="CI147" s="287">
        <v>84</v>
      </c>
      <c r="CJ147" s="290">
        <v>146.76590837614006</v>
      </c>
      <c r="CK147" s="287">
        <v>20</v>
      </c>
      <c r="CL147" s="290">
        <v>34.944263899080966</v>
      </c>
      <c r="CM147" s="292">
        <v>0</v>
      </c>
      <c r="CN147" s="296">
        <v>0</v>
      </c>
      <c r="CO147" s="287">
        <v>4</v>
      </c>
      <c r="CP147" s="290">
        <v>6.9888527798161926</v>
      </c>
      <c r="CQ147" s="292">
        <v>0</v>
      </c>
      <c r="CR147" s="293">
        <v>0</v>
      </c>
      <c r="CS147" s="292">
        <v>0</v>
      </c>
      <c r="CT147" s="293">
        <v>0</v>
      </c>
      <c r="CU147" s="287">
        <v>0</v>
      </c>
      <c r="CV147" s="290">
        <v>0</v>
      </c>
      <c r="CW147" s="287">
        <v>0</v>
      </c>
      <c r="CX147" s="290">
        <v>0</v>
      </c>
      <c r="CY147" s="287">
        <v>0</v>
      </c>
      <c r="CZ147" s="290">
        <v>0</v>
      </c>
      <c r="DA147" s="292">
        <v>0</v>
      </c>
      <c r="DB147" s="293">
        <v>0</v>
      </c>
      <c r="DC147" s="292">
        <v>0</v>
      </c>
      <c r="DD147" s="292">
        <v>0</v>
      </c>
      <c r="DE147" s="292">
        <v>0</v>
      </c>
      <c r="DF147" s="292">
        <v>0</v>
      </c>
      <c r="DG147" s="292">
        <v>0</v>
      </c>
      <c r="DH147" s="292">
        <v>0</v>
      </c>
      <c r="DI147" s="292">
        <v>0</v>
      </c>
      <c r="DJ147" s="292">
        <v>0</v>
      </c>
      <c r="DK147" s="292">
        <v>0</v>
      </c>
      <c r="DL147" s="292">
        <v>0</v>
      </c>
      <c r="DM147" s="292">
        <v>0</v>
      </c>
      <c r="DN147" s="292">
        <v>0</v>
      </c>
      <c r="DO147" s="292">
        <v>0</v>
      </c>
      <c r="DP147" s="292">
        <v>0</v>
      </c>
      <c r="DQ147" s="292">
        <v>0</v>
      </c>
      <c r="DR147" s="292">
        <v>0</v>
      </c>
      <c r="DS147" s="292">
        <v>0</v>
      </c>
      <c r="DT147" s="292">
        <v>0</v>
      </c>
      <c r="DU147" s="292">
        <v>0</v>
      </c>
      <c r="DV147" s="292">
        <v>0</v>
      </c>
      <c r="DW147" s="292">
        <v>0</v>
      </c>
      <c r="DX147" s="292">
        <v>0</v>
      </c>
      <c r="DY147" s="292">
        <v>0</v>
      </c>
      <c r="DZ147" s="292">
        <v>0</v>
      </c>
      <c r="EA147" s="292">
        <v>0</v>
      </c>
      <c r="EB147" s="293">
        <v>0</v>
      </c>
      <c r="EC147" s="292">
        <v>0</v>
      </c>
      <c r="ED147" s="292">
        <v>0</v>
      </c>
      <c r="EE147" s="292">
        <v>0</v>
      </c>
      <c r="EF147" s="293">
        <v>0</v>
      </c>
      <c r="EG147" s="292">
        <v>0</v>
      </c>
      <c r="EH147" s="292">
        <v>0</v>
      </c>
      <c r="EI147" s="292">
        <v>0</v>
      </c>
      <c r="EJ147" s="292">
        <v>0</v>
      </c>
      <c r="EK147" s="292">
        <v>0</v>
      </c>
      <c r="EL147" s="292">
        <v>0</v>
      </c>
      <c r="EM147" s="292">
        <v>0</v>
      </c>
      <c r="EN147" s="292">
        <v>0</v>
      </c>
      <c r="EO147" s="292">
        <v>0</v>
      </c>
      <c r="EP147" s="292">
        <v>0</v>
      </c>
      <c r="EQ147" s="292">
        <v>0</v>
      </c>
      <c r="ER147" s="292">
        <v>0</v>
      </c>
      <c r="ES147" s="292">
        <v>0</v>
      </c>
      <c r="ET147" s="292">
        <v>0</v>
      </c>
      <c r="EU147" s="292">
        <v>0</v>
      </c>
      <c r="EV147" s="292">
        <v>0</v>
      </c>
      <c r="EW147" s="292">
        <v>0</v>
      </c>
      <c r="EX147" s="292">
        <v>0</v>
      </c>
      <c r="EY147" s="292">
        <v>0</v>
      </c>
      <c r="EZ147" s="292">
        <v>0</v>
      </c>
      <c r="FA147" s="292">
        <v>0</v>
      </c>
      <c r="FB147" s="292">
        <v>0</v>
      </c>
      <c r="FC147" s="292">
        <v>0</v>
      </c>
      <c r="FD147" s="292">
        <v>0</v>
      </c>
      <c r="FE147" s="292">
        <v>0</v>
      </c>
      <c r="FF147" s="292">
        <v>0</v>
      </c>
      <c r="FG147" s="292">
        <v>0</v>
      </c>
      <c r="FH147" s="292">
        <v>0</v>
      </c>
      <c r="FI147" s="292">
        <v>0</v>
      </c>
      <c r="FJ147" s="292">
        <v>0</v>
      </c>
      <c r="FK147" s="291">
        <v>1</v>
      </c>
      <c r="FL147" s="290">
        <v>1.7472131949540481</v>
      </c>
      <c r="FM147" s="297">
        <v>0</v>
      </c>
      <c r="FN147" s="293">
        <v>0</v>
      </c>
      <c r="FO147" s="297">
        <v>0</v>
      </c>
      <c r="FP147" s="293">
        <v>0</v>
      </c>
      <c r="FQ147" s="283">
        <v>0</v>
      </c>
      <c r="FR147" s="294">
        <v>0</v>
      </c>
      <c r="FS147" s="283">
        <v>0</v>
      </c>
      <c r="FT147" s="294">
        <v>0</v>
      </c>
      <c r="FU147" s="297">
        <v>0</v>
      </c>
      <c r="FV147" s="293">
        <v>0</v>
      </c>
      <c r="FW147" s="295">
        <v>3</v>
      </c>
      <c r="FX147" s="295">
        <v>1</v>
      </c>
      <c r="FY147" s="295">
        <v>2</v>
      </c>
      <c r="FZ147" s="295">
        <v>0</v>
      </c>
      <c r="GA147" s="295">
        <v>0</v>
      </c>
      <c r="GB147" s="292">
        <v>0</v>
      </c>
      <c r="GC147" s="292">
        <v>0</v>
      </c>
      <c r="GD147" s="292">
        <v>0</v>
      </c>
      <c r="GE147" s="292">
        <v>0</v>
      </c>
      <c r="GF147" s="292">
        <v>0</v>
      </c>
      <c r="GG147" s="293">
        <v>0</v>
      </c>
      <c r="GH147" s="293">
        <v>0</v>
      </c>
      <c r="GI147" s="293">
        <v>0</v>
      </c>
      <c r="GJ147" s="293">
        <v>0</v>
      </c>
      <c r="GK147" s="293">
        <v>0</v>
      </c>
      <c r="GL147" s="293">
        <v>0</v>
      </c>
      <c r="GM147" s="293">
        <v>0</v>
      </c>
      <c r="GN147" s="293">
        <v>0</v>
      </c>
      <c r="GO147" s="293">
        <v>0</v>
      </c>
      <c r="GP147" s="293">
        <v>0</v>
      </c>
      <c r="GQ147" s="293">
        <v>0</v>
      </c>
      <c r="GR147" s="293">
        <v>0</v>
      </c>
      <c r="GS147" s="293">
        <v>0</v>
      </c>
      <c r="GT147" s="293">
        <v>0</v>
      </c>
      <c r="GU147" s="293">
        <v>0</v>
      </c>
      <c r="GV147" s="293">
        <v>0</v>
      </c>
      <c r="GW147" s="293">
        <v>0</v>
      </c>
      <c r="GX147" s="293">
        <v>0</v>
      </c>
      <c r="GY147" s="293">
        <v>0</v>
      </c>
      <c r="GZ147" s="293">
        <v>0</v>
      </c>
      <c r="HA147" s="293">
        <v>0</v>
      </c>
      <c r="HB147" s="293">
        <v>0</v>
      </c>
      <c r="HC147" s="293">
        <v>0</v>
      </c>
      <c r="HD147" s="293">
        <v>0</v>
      </c>
      <c r="HE147" s="293">
        <v>0</v>
      </c>
      <c r="HF147" s="293">
        <v>0</v>
      </c>
      <c r="HG147" s="293">
        <v>0</v>
      </c>
      <c r="HH147" s="293">
        <v>0</v>
      </c>
      <c r="HI147" s="293">
        <v>0</v>
      </c>
      <c r="HJ147" s="134">
        <v>3.4944263899080963</v>
      </c>
      <c r="HK147" s="134">
        <v>6.9888527798161926</v>
      </c>
      <c r="HL147" s="134">
        <v>34.245378621099348</v>
      </c>
      <c r="HM147" s="146">
        <v>95.435736032331207</v>
      </c>
      <c r="HN147" s="146">
        <v>90.393561892203905</v>
      </c>
      <c r="HO147" s="368">
        <v>5.3163211057947898E-2</v>
      </c>
      <c r="HP147" s="368">
        <v>0.10148849797023</v>
      </c>
      <c r="HQ147" s="368">
        <v>0.98039215686274495</v>
      </c>
      <c r="HR147" s="368">
        <v>2.8846153846153801</v>
      </c>
      <c r="HS147" s="134">
        <v>62.745098039215698</v>
      </c>
      <c r="HT147" s="134">
        <v>59.615384615384599</v>
      </c>
      <c r="HU147" s="134">
        <v>5.4226475279106898</v>
      </c>
      <c r="HV147" s="134">
        <v>3.5182679296346402</v>
      </c>
      <c r="HW147" s="134">
        <v>7.0448387378725599</v>
      </c>
      <c r="HX147" s="134">
        <v>12.5991037573251</v>
      </c>
      <c r="HY147" s="146">
        <v>90.509740800585305</v>
      </c>
      <c r="HZ147" s="146">
        <v>77.213352222825606</v>
      </c>
      <c r="IA147" s="386">
        <v>2</v>
      </c>
      <c r="IB147" s="386">
        <v>2</v>
      </c>
      <c r="IC147" s="369">
        <v>0.13003901170351106</v>
      </c>
      <c r="ID147" s="369">
        <v>7.598784194528875E-2</v>
      </c>
      <c r="IE147" s="369">
        <v>1.9417475728155338</v>
      </c>
      <c r="IF147" s="369">
        <v>2.3529411764705883</v>
      </c>
      <c r="IG147" s="146">
        <v>61.165048543689316</v>
      </c>
      <c r="IH147" s="146">
        <v>74.117647058823536</v>
      </c>
      <c r="II147" s="146">
        <v>6.697009102730819</v>
      </c>
      <c r="IJ147" s="146">
        <v>3.2294832826747721</v>
      </c>
      <c r="IK147" s="146">
        <v>5.8648719517524688</v>
      </c>
      <c r="IL147" s="146">
        <v>12.409513960703206</v>
      </c>
      <c r="IM147" s="148">
        <v>104.60185192110171</v>
      </c>
      <c r="IN147" s="137">
        <v>101.5065373220849</v>
      </c>
      <c r="IO147" s="369">
        <v>0.50377833753148604</v>
      </c>
      <c r="IP147" s="369">
        <v>0.15847860538827299</v>
      </c>
      <c r="IQ147" s="369">
        <v>5.2631578947368398</v>
      </c>
      <c r="IR147" s="369">
        <v>3.2258064516128999</v>
      </c>
      <c r="IS147" s="146">
        <v>73.684210526315795</v>
      </c>
      <c r="IT147" s="146">
        <v>90.322580645161295</v>
      </c>
      <c r="IU147" s="146">
        <v>9.5717884130982398</v>
      </c>
      <c r="IV147" s="146">
        <v>4.9128367670364499</v>
      </c>
      <c r="IW147" s="146">
        <v>12.8900949796472</v>
      </c>
      <c r="IX147" s="146">
        <v>18.599952460185399</v>
      </c>
      <c r="IY147" s="341">
        <v>5</v>
      </c>
      <c r="IZ147" s="369">
        <v>0.32615786040443601</v>
      </c>
      <c r="JA147" s="369">
        <v>8.3333333333333304</v>
      </c>
      <c r="JB147" s="369">
        <v>90</v>
      </c>
      <c r="JC147" s="369">
        <v>3.9138943248532301</v>
      </c>
      <c r="JD147" s="146">
        <v>9.0486039296794196</v>
      </c>
    </row>
    <row r="148" spans="1:264" ht="18" customHeight="1">
      <c r="A148" s="280"/>
      <c r="B148" s="281" t="s">
        <v>87</v>
      </c>
      <c r="C148" s="281" t="s">
        <v>87</v>
      </c>
      <c r="D148" s="282" t="s">
        <v>1885</v>
      </c>
      <c r="E148" s="283" t="s">
        <v>1382</v>
      </c>
      <c r="F148" s="282" t="s">
        <v>104</v>
      </c>
      <c r="G148" s="283" t="s">
        <v>17</v>
      </c>
      <c r="H148" s="284" t="s">
        <v>87</v>
      </c>
      <c r="I148" s="284" t="s">
        <v>87</v>
      </c>
      <c r="J148" s="284" t="s">
        <v>87</v>
      </c>
      <c r="K148" s="284" t="s">
        <v>87</v>
      </c>
      <c r="L148" s="284" t="s">
        <v>87</v>
      </c>
      <c r="M148" s="285">
        <v>184783</v>
      </c>
      <c r="N148" s="284" t="s">
        <v>87</v>
      </c>
      <c r="O148" s="284" t="s">
        <v>87</v>
      </c>
      <c r="P148" s="284" t="s">
        <v>87</v>
      </c>
      <c r="Q148" s="284" t="s">
        <v>87</v>
      </c>
      <c r="R148" s="286">
        <v>92.104746154026117</v>
      </c>
      <c r="S148" s="286">
        <v>97.557419234268423</v>
      </c>
      <c r="T148" s="298" t="s">
        <v>88</v>
      </c>
      <c r="U148" s="298" t="s">
        <v>88</v>
      </c>
      <c r="V148" s="286">
        <v>11.486169714017816</v>
      </c>
      <c r="W148" s="286">
        <v>5.3445850914205346</v>
      </c>
      <c r="X148" s="286">
        <v>16.83075480543835</v>
      </c>
      <c r="Y148" s="284" t="s">
        <v>87</v>
      </c>
      <c r="Z148" s="284" t="s">
        <v>87</v>
      </c>
      <c r="AA148" s="284" t="s">
        <v>87</v>
      </c>
      <c r="AB148" s="284" t="s">
        <v>87</v>
      </c>
      <c r="AC148" s="284" t="s">
        <v>87</v>
      </c>
      <c r="AD148" s="284" t="s">
        <v>87</v>
      </c>
      <c r="AE148" s="284" t="s">
        <v>87</v>
      </c>
      <c r="AF148" s="284" t="s">
        <v>87</v>
      </c>
      <c r="AG148" s="284" t="s">
        <v>87</v>
      </c>
      <c r="AH148" s="284" t="s">
        <v>87</v>
      </c>
      <c r="AI148" s="284" t="s">
        <v>87</v>
      </c>
      <c r="AJ148" s="284" t="s">
        <v>87</v>
      </c>
      <c r="AK148" s="284" t="s">
        <v>87</v>
      </c>
      <c r="AL148" s="284" t="s">
        <v>87</v>
      </c>
      <c r="AM148" s="284" t="s">
        <v>87</v>
      </c>
      <c r="AN148" s="284" t="s">
        <v>87</v>
      </c>
      <c r="AO148" s="284" t="s">
        <v>87</v>
      </c>
      <c r="AP148" s="284" t="s">
        <v>87</v>
      </c>
      <c r="AQ148" s="284" t="s">
        <v>87</v>
      </c>
      <c r="AR148" s="284" t="s">
        <v>87</v>
      </c>
      <c r="AS148" s="284" t="s">
        <v>87</v>
      </c>
      <c r="AT148" s="284" t="s">
        <v>87</v>
      </c>
      <c r="AU148" s="284" t="s">
        <v>87</v>
      </c>
      <c r="AV148" s="284" t="s">
        <v>87</v>
      </c>
      <c r="AW148" s="288" t="s">
        <v>87</v>
      </c>
      <c r="AX148" s="288" t="s">
        <v>87</v>
      </c>
      <c r="AY148" s="288" t="s">
        <v>87</v>
      </c>
      <c r="AZ148" s="288" t="s">
        <v>87</v>
      </c>
      <c r="BA148" s="288" t="s">
        <v>87</v>
      </c>
      <c r="BB148" s="287">
        <v>26</v>
      </c>
      <c r="BC148" s="287">
        <v>39</v>
      </c>
      <c r="BD148" s="289" t="s">
        <v>88</v>
      </c>
      <c r="BE148" s="289" t="s">
        <v>88</v>
      </c>
      <c r="BF148" s="289" t="s">
        <v>88</v>
      </c>
      <c r="BG148" s="287">
        <v>0</v>
      </c>
      <c r="BH148" s="286">
        <v>0</v>
      </c>
      <c r="BI148" s="287">
        <v>44</v>
      </c>
      <c r="BJ148" s="286">
        <v>23.811714281075641</v>
      </c>
      <c r="BK148" s="287">
        <v>0</v>
      </c>
      <c r="BL148" s="286">
        <v>0</v>
      </c>
      <c r="BM148" s="287">
        <v>0</v>
      </c>
      <c r="BN148" s="290">
        <v>0</v>
      </c>
      <c r="BO148" s="291">
        <v>0</v>
      </c>
      <c r="BP148" s="290">
        <v>0</v>
      </c>
      <c r="BQ148" s="287">
        <v>0</v>
      </c>
      <c r="BR148" s="290">
        <v>0</v>
      </c>
      <c r="BS148" s="287">
        <v>0</v>
      </c>
      <c r="BT148" s="290">
        <v>0</v>
      </c>
      <c r="BU148" s="287">
        <v>0</v>
      </c>
      <c r="BV148" s="290">
        <v>0</v>
      </c>
      <c r="BW148" s="287">
        <v>11</v>
      </c>
      <c r="BX148" s="290">
        <v>5.9529285702689103</v>
      </c>
      <c r="BY148" s="292">
        <v>0</v>
      </c>
      <c r="BZ148" s="293">
        <v>0</v>
      </c>
      <c r="CA148" s="287">
        <v>69</v>
      </c>
      <c r="CB148" s="290">
        <v>37.34109739532316</v>
      </c>
      <c r="CC148" s="292">
        <v>0</v>
      </c>
      <c r="CD148" s="293">
        <v>0</v>
      </c>
      <c r="CE148" s="292">
        <v>11</v>
      </c>
      <c r="CF148" s="293">
        <v>5.9529285702689103</v>
      </c>
      <c r="CG148" s="287">
        <v>322</v>
      </c>
      <c r="CH148" s="290">
        <v>174.25845451150809</v>
      </c>
      <c r="CI148" s="287">
        <v>310</v>
      </c>
      <c r="CJ148" s="290">
        <v>167.7643506166693</v>
      </c>
      <c r="CK148" s="287">
        <v>67</v>
      </c>
      <c r="CL148" s="290">
        <v>36.258746746183363</v>
      </c>
      <c r="CM148" s="292">
        <v>0</v>
      </c>
      <c r="CN148" s="296">
        <v>0</v>
      </c>
      <c r="CO148" s="287">
        <v>17</v>
      </c>
      <c r="CP148" s="290">
        <v>9.1999805176883154</v>
      </c>
      <c r="CQ148" s="292">
        <v>0</v>
      </c>
      <c r="CR148" s="293">
        <v>0</v>
      </c>
      <c r="CS148" s="292">
        <v>1</v>
      </c>
      <c r="CT148" s="293">
        <v>0.54117532456990092</v>
      </c>
      <c r="CU148" s="292">
        <v>0</v>
      </c>
      <c r="CV148" s="293">
        <v>0</v>
      </c>
      <c r="CW148" s="292">
        <v>0</v>
      </c>
      <c r="CX148" s="293">
        <v>0</v>
      </c>
      <c r="CY148" s="292">
        <v>0</v>
      </c>
      <c r="CZ148" s="293">
        <v>0</v>
      </c>
      <c r="DA148" s="292">
        <v>0</v>
      </c>
      <c r="DB148" s="293">
        <v>0</v>
      </c>
      <c r="DC148" s="292">
        <v>0</v>
      </c>
      <c r="DD148" s="292">
        <v>0</v>
      </c>
      <c r="DE148" s="292">
        <v>0</v>
      </c>
      <c r="DF148" s="292">
        <v>0</v>
      </c>
      <c r="DG148" s="292">
        <v>0</v>
      </c>
      <c r="DH148" s="292">
        <v>0</v>
      </c>
      <c r="DI148" s="292">
        <v>0</v>
      </c>
      <c r="DJ148" s="292">
        <v>0</v>
      </c>
      <c r="DK148" s="292">
        <v>0</v>
      </c>
      <c r="DL148" s="292">
        <v>0</v>
      </c>
      <c r="DM148" s="292">
        <v>0</v>
      </c>
      <c r="DN148" s="292">
        <v>0</v>
      </c>
      <c r="DO148" s="292">
        <v>0</v>
      </c>
      <c r="DP148" s="292">
        <v>0</v>
      </c>
      <c r="DQ148" s="292">
        <v>0</v>
      </c>
      <c r="DR148" s="292">
        <v>0</v>
      </c>
      <c r="DS148" s="292">
        <v>0</v>
      </c>
      <c r="DT148" s="292">
        <v>0</v>
      </c>
      <c r="DU148" s="292">
        <v>0</v>
      </c>
      <c r="DV148" s="292">
        <v>0</v>
      </c>
      <c r="DW148" s="292">
        <v>0</v>
      </c>
      <c r="DX148" s="292">
        <v>0</v>
      </c>
      <c r="DY148" s="292">
        <v>0</v>
      </c>
      <c r="DZ148" s="292">
        <v>0</v>
      </c>
      <c r="EA148" s="292">
        <v>0</v>
      </c>
      <c r="EB148" s="293">
        <v>0</v>
      </c>
      <c r="EC148" s="292">
        <v>0</v>
      </c>
      <c r="ED148" s="292">
        <v>0</v>
      </c>
      <c r="EE148" s="292">
        <v>0</v>
      </c>
      <c r="EF148" s="293">
        <v>0</v>
      </c>
      <c r="EG148" s="292">
        <v>0</v>
      </c>
      <c r="EH148" s="292">
        <v>0</v>
      </c>
      <c r="EI148" s="292">
        <v>0</v>
      </c>
      <c r="EJ148" s="292">
        <v>0</v>
      </c>
      <c r="EK148" s="292">
        <v>0</v>
      </c>
      <c r="EL148" s="292">
        <v>0</v>
      </c>
      <c r="EM148" s="292">
        <v>0</v>
      </c>
      <c r="EN148" s="292">
        <v>0</v>
      </c>
      <c r="EO148" s="292">
        <v>0</v>
      </c>
      <c r="EP148" s="292">
        <v>0</v>
      </c>
      <c r="EQ148" s="292">
        <v>0</v>
      </c>
      <c r="ER148" s="292">
        <v>0</v>
      </c>
      <c r="ES148" s="292">
        <v>0</v>
      </c>
      <c r="ET148" s="292">
        <v>0</v>
      </c>
      <c r="EU148" s="292">
        <v>0</v>
      </c>
      <c r="EV148" s="292">
        <v>0</v>
      </c>
      <c r="EW148" s="292">
        <v>0</v>
      </c>
      <c r="EX148" s="292">
        <v>0</v>
      </c>
      <c r="EY148" s="292">
        <v>0</v>
      </c>
      <c r="EZ148" s="292">
        <v>0</v>
      </c>
      <c r="FA148" s="292">
        <v>0</v>
      </c>
      <c r="FB148" s="292">
        <v>0</v>
      </c>
      <c r="FC148" s="292">
        <v>0</v>
      </c>
      <c r="FD148" s="292">
        <v>0</v>
      </c>
      <c r="FE148" s="292">
        <v>0</v>
      </c>
      <c r="FF148" s="292">
        <v>0</v>
      </c>
      <c r="FG148" s="292">
        <v>0</v>
      </c>
      <c r="FH148" s="292">
        <v>0</v>
      </c>
      <c r="FI148" s="292">
        <v>0</v>
      </c>
      <c r="FJ148" s="292">
        <v>0</v>
      </c>
      <c r="FK148" s="291">
        <v>4</v>
      </c>
      <c r="FL148" s="290">
        <v>2.1647012982796037</v>
      </c>
      <c r="FM148" s="297">
        <v>0</v>
      </c>
      <c r="FN148" s="293">
        <v>0</v>
      </c>
      <c r="FO148" s="297">
        <v>0</v>
      </c>
      <c r="FP148" s="293">
        <v>0</v>
      </c>
      <c r="FQ148" s="283">
        <v>0</v>
      </c>
      <c r="FR148" s="294">
        <v>0</v>
      </c>
      <c r="FS148" s="283">
        <v>0</v>
      </c>
      <c r="FT148" s="294">
        <v>0</v>
      </c>
      <c r="FU148" s="297">
        <v>0</v>
      </c>
      <c r="FV148" s="293">
        <v>0</v>
      </c>
      <c r="FW148" s="295">
        <v>1</v>
      </c>
      <c r="FX148" s="295">
        <v>0</v>
      </c>
      <c r="FY148" s="295">
        <v>0</v>
      </c>
      <c r="FZ148" s="295">
        <v>0</v>
      </c>
      <c r="GA148" s="295">
        <v>1</v>
      </c>
      <c r="GB148" s="292">
        <v>0</v>
      </c>
      <c r="GC148" s="292">
        <v>0</v>
      </c>
      <c r="GD148" s="292">
        <v>0</v>
      </c>
      <c r="GE148" s="292">
        <v>0</v>
      </c>
      <c r="GF148" s="292">
        <v>0</v>
      </c>
      <c r="GG148" s="293">
        <v>0</v>
      </c>
      <c r="GH148" s="293">
        <v>0</v>
      </c>
      <c r="GI148" s="293">
        <v>0</v>
      </c>
      <c r="GJ148" s="293">
        <v>0</v>
      </c>
      <c r="GK148" s="293">
        <v>0</v>
      </c>
      <c r="GL148" s="293">
        <v>0</v>
      </c>
      <c r="GM148" s="293">
        <v>0</v>
      </c>
      <c r="GN148" s="293">
        <v>0</v>
      </c>
      <c r="GO148" s="293">
        <v>0</v>
      </c>
      <c r="GP148" s="293">
        <v>0</v>
      </c>
      <c r="GQ148" s="293">
        <v>0</v>
      </c>
      <c r="GR148" s="293">
        <v>0</v>
      </c>
      <c r="GS148" s="293">
        <v>0</v>
      </c>
      <c r="GT148" s="293">
        <v>0</v>
      </c>
      <c r="GU148" s="293">
        <v>0</v>
      </c>
      <c r="GV148" s="293">
        <v>0</v>
      </c>
      <c r="GW148" s="293">
        <v>0</v>
      </c>
      <c r="GX148" s="293">
        <v>0</v>
      </c>
      <c r="GY148" s="293">
        <v>0</v>
      </c>
      <c r="GZ148" s="293">
        <v>0</v>
      </c>
      <c r="HA148" s="293">
        <v>0</v>
      </c>
      <c r="HB148" s="293">
        <v>0</v>
      </c>
      <c r="HC148" s="293">
        <v>0</v>
      </c>
      <c r="HD148" s="293">
        <v>0</v>
      </c>
      <c r="HE148" s="293">
        <v>0</v>
      </c>
      <c r="HF148" s="293">
        <v>0</v>
      </c>
      <c r="HG148" s="293">
        <v>0</v>
      </c>
      <c r="HH148" s="293">
        <v>0</v>
      </c>
      <c r="HI148" s="293">
        <v>0</v>
      </c>
      <c r="HJ148" s="134">
        <v>2.1647012982796037</v>
      </c>
      <c r="HK148" s="134">
        <v>5.4117532456990087</v>
      </c>
      <c r="HL148" s="134">
        <v>36.128864668286589</v>
      </c>
      <c r="HM148" s="146">
        <v>90.214402094567305</v>
      </c>
      <c r="HN148" s="146">
        <v>87.571405311017799</v>
      </c>
      <c r="HO148" s="369">
        <v>7.4612945346017506E-2</v>
      </c>
      <c r="HP148" s="368">
        <v>9.6234812943582299E-2</v>
      </c>
      <c r="HQ148" s="369">
        <v>1.5267175572519101</v>
      </c>
      <c r="HR148" s="368">
        <v>2.8985507246376798</v>
      </c>
      <c r="HS148" s="134">
        <v>73.282442748091597</v>
      </c>
      <c r="HT148" s="134">
        <v>77.898550724637701</v>
      </c>
      <c r="HU148" s="134">
        <v>4.8871479201641499</v>
      </c>
      <c r="HV148" s="134">
        <v>3.3201010465535901</v>
      </c>
      <c r="HW148" s="134">
        <v>5.3830956182846599</v>
      </c>
      <c r="HX148" s="134">
        <v>10.3630614914959</v>
      </c>
      <c r="HY148" s="146">
        <v>90.240985966072785</v>
      </c>
      <c r="HZ148" s="146">
        <v>96.333451682929905</v>
      </c>
      <c r="IA148" s="386">
        <v>15</v>
      </c>
      <c r="IB148" s="386">
        <v>11</v>
      </c>
      <c r="IC148" s="369">
        <v>0.32453483340545219</v>
      </c>
      <c r="ID148" s="369">
        <v>0.14876927238301327</v>
      </c>
      <c r="IE148" s="369">
        <v>4.7468354430379751</v>
      </c>
      <c r="IF148" s="369">
        <v>3.5483870967741935</v>
      </c>
      <c r="IG148" s="146">
        <v>67.405063291139243</v>
      </c>
      <c r="IH148" s="146">
        <v>68.064516129032256</v>
      </c>
      <c r="II148" s="146">
        <v>6.8368671570748596</v>
      </c>
      <c r="IJ148" s="146">
        <v>4.1925885853394647</v>
      </c>
      <c r="IK148" s="146">
        <v>4.5955235595009336</v>
      </c>
      <c r="IL148" s="146">
        <v>9.8097470562581766</v>
      </c>
      <c r="IM148" s="148">
        <v>105.33239144623022</v>
      </c>
      <c r="IN148" s="137">
        <v>110.79198424391303</v>
      </c>
      <c r="IO148" s="369">
        <v>0.40556199304750901</v>
      </c>
      <c r="IP148" s="369">
        <v>0.26189436927106102</v>
      </c>
      <c r="IQ148" s="369">
        <v>3.6458333333333299</v>
      </c>
      <c r="IR148" s="369">
        <v>3.0456852791878202</v>
      </c>
      <c r="IS148" s="146">
        <v>78.125</v>
      </c>
      <c r="IT148" s="146">
        <v>85.786802030456897</v>
      </c>
      <c r="IU148" s="146">
        <v>11.123986095017401</v>
      </c>
      <c r="IV148" s="146">
        <v>8.5988651243998309</v>
      </c>
      <c r="IW148" s="146">
        <v>11.219739292365</v>
      </c>
      <c r="IX148" s="146">
        <v>15.5833953526834</v>
      </c>
      <c r="IY148" s="341">
        <v>12</v>
      </c>
      <c r="IZ148" s="369">
        <v>0.274599542334096</v>
      </c>
      <c r="JA148" s="369">
        <v>4.4609665427509304</v>
      </c>
      <c r="JB148" s="369">
        <v>93.3085501858736</v>
      </c>
      <c r="JC148" s="369">
        <v>6.15560640732265</v>
      </c>
      <c r="JD148" s="146">
        <v>9.4690361971216692</v>
      </c>
    </row>
    <row r="149" spans="1:264" ht="18" customHeight="1">
      <c r="A149" s="280"/>
      <c r="B149" s="281" t="s">
        <v>87</v>
      </c>
      <c r="C149" s="281" t="s">
        <v>87</v>
      </c>
      <c r="D149" s="282" t="s">
        <v>1886</v>
      </c>
      <c r="E149" s="283" t="s">
        <v>1383</v>
      </c>
      <c r="F149" s="282" t="s">
        <v>104</v>
      </c>
      <c r="G149" s="283" t="s">
        <v>17</v>
      </c>
      <c r="H149" s="284" t="s">
        <v>87</v>
      </c>
      <c r="I149" s="284" t="s">
        <v>87</v>
      </c>
      <c r="J149" s="284" t="s">
        <v>87</v>
      </c>
      <c r="K149" s="284" t="s">
        <v>87</v>
      </c>
      <c r="L149" s="284" t="s">
        <v>87</v>
      </c>
      <c r="M149" s="285">
        <v>139927</v>
      </c>
      <c r="N149" s="284" t="s">
        <v>87</v>
      </c>
      <c r="O149" s="284" t="s">
        <v>87</v>
      </c>
      <c r="P149" s="284" t="s">
        <v>87</v>
      </c>
      <c r="Q149" s="284" t="s">
        <v>87</v>
      </c>
      <c r="R149" s="286">
        <v>93.652133601768668</v>
      </c>
      <c r="S149" s="286">
        <v>96.476185310909244</v>
      </c>
      <c r="T149" s="298" t="s">
        <v>88</v>
      </c>
      <c r="U149" s="298" t="s">
        <v>88</v>
      </c>
      <c r="V149" s="286">
        <v>13.084632516703786</v>
      </c>
      <c r="W149" s="286">
        <v>6.0133630289532292</v>
      </c>
      <c r="X149" s="286">
        <v>19.097995545657014</v>
      </c>
      <c r="Y149" s="284" t="s">
        <v>87</v>
      </c>
      <c r="Z149" s="284" t="s">
        <v>87</v>
      </c>
      <c r="AA149" s="284" t="s">
        <v>87</v>
      </c>
      <c r="AB149" s="284" t="s">
        <v>87</v>
      </c>
      <c r="AC149" s="284" t="s">
        <v>87</v>
      </c>
      <c r="AD149" s="284" t="s">
        <v>87</v>
      </c>
      <c r="AE149" s="284" t="s">
        <v>87</v>
      </c>
      <c r="AF149" s="284" t="s">
        <v>87</v>
      </c>
      <c r="AG149" s="284" t="s">
        <v>87</v>
      </c>
      <c r="AH149" s="284" t="s">
        <v>87</v>
      </c>
      <c r="AI149" s="284" t="s">
        <v>87</v>
      </c>
      <c r="AJ149" s="284" t="s">
        <v>87</v>
      </c>
      <c r="AK149" s="284" t="s">
        <v>87</v>
      </c>
      <c r="AL149" s="284" t="s">
        <v>87</v>
      </c>
      <c r="AM149" s="284" t="s">
        <v>87</v>
      </c>
      <c r="AN149" s="284" t="s">
        <v>87</v>
      </c>
      <c r="AO149" s="284" t="s">
        <v>87</v>
      </c>
      <c r="AP149" s="284" t="s">
        <v>87</v>
      </c>
      <c r="AQ149" s="284" t="s">
        <v>87</v>
      </c>
      <c r="AR149" s="284" t="s">
        <v>87</v>
      </c>
      <c r="AS149" s="284" t="s">
        <v>87</v>
      </c>
      <c r="AT149" s="284" t="s">
        <v>87</v>
      </c>
      <c r="AU149" s="284" t="s">
        <v>87</v>
      </c>
      <c r="AV149" s="284" t="s">
        <v>87</v>
      </c>
      <c r="AW149" s="288" t="s">
        <v>87</v>
      </c>
      <c r="AX149" s="288" t="s">
        <v>87</v>
      </c>
      <c r="AY149" s="288" t="s">
        <v>87</v>
      </c>
      <c r="AZ149" s="288" t="s">
        <v>87</v>
      </c>
      <c r="BA149" s="288" t="s">
        <v>87</v>
      </c>
      <c r="BB149" s="287">
        <v>26</v>
      </c>
      <c r="BC149" s="287">
        <v>27</v>
      </c>
      <c r="BD149" s="289" t="s">
        <v>88</v>
      </c>
      <c r="BE149" s="289" t="s">
        <v>88</v>
      </c>
      <c r="BF149" s="289" t="s">
        <v>88</v>
      </c>
      <c r="BG149" s="287">
        <v>0</v>
      </c>
      <c r="BH149" s="286">
        <v>0</v>
      </c>
      <c r="BI149" s="287">
        <v>94</v>
      </c>
      <c r="BJ149" s="286">
        <v>67.177885611783296</v>
      </c>
      <c r="BK149" s="287">
        <v>0</v>
      </c>
      <c r="BL149" s="286">
        <v>0</v>
      </c>
      <c r="BM149" s="287">
        <v>0</v>
      </c>
      <c r="BN149" s="290">
        <v>0</v>
      </c>
      <c r="BO149" s="291">
        <v>10</v>
      </c>
      <c r="BP149" s="290">
        <v>7.1465835757216265</v>
      </c>
      <c r="BQ149" s="287">
        <v>10</v>
      </c>
      <c r="BR149" s="290">
        <v>7.1465835757216265</v>
      </c>
      <c r="BS149" s="287">
        <v>12</v>
      </c>
      <c r="BT149" s="290">
        <v>8.5759002908659507</v>
      </c>
      <c r="BU149" s="287">
        <v>0</v>
      </c>
      <c r="BV149" s="290">
        <v>0</v>
      </c>
      <c r="BW149" s="287">
        <v>192</v>
      </c>
      <c r="BX149" s="290">
        <v>137.21440465385521</v>
      </c>
      <c r="BY149" s="287">
        <v>0</v>
      </c>
      <c r="BZ149" s="290">
        <v>0</v>
      </c>
      <c r="CA149" s="287">
        <v>285</v>
      </c>
      <c r="CB149" s="290">
        <v>203.67763190806636</v>
      </c>
      <c r="CC149" s="287">
        <v>0</v>
      </c>
      <c r="CD149" s="290">
        <v>0</v>
      </c>
      <c r="CE149" s="287">
        <v>0</v>
      </c>
      <c r="CF149" s="290">
        <v>0</v>
      </c>
      <c r="CG149" s="287">
        <v>254</v>
      </c>
      <c r="CH149" s="290">
        <v>181.52322282332932</v>
      </c>
      <c r="CI149" s="287">
        <v>324</v>
      </c>
      <c r="CJ149" s="290">
        <v>231.54930785338072</v>
      </c>
      <c r="CK149" s="287">
        <v>94</v>
      </c>
      <c r="CL149" s="290">
        <v>67.177885611783296</v>
      </c>
      <c r="CM149" s="287">
        <v>0</v>
      </c>
      <c r="CN149" s="294">
        <v>0</v>
      </c>
      <c r="CO149" s="287">
        <v>25</v>
      </c>
      <c r="CP149" s="290">
        <v>17.866458939304064</v>
      </c>
      <c r="CQ149" s="287">
        <v>1</v>
      </c>
      <c r="CR149" s="290">
        <v>0.71465835757216256</v>
      </c>
      <c r="CS149" s="287">
        <v>0</v>
      </c>
      <c r="CT149" s="290">
        <v>0</v>
      </c>
      <c r="CU149" s="287">
        <v>2</v>
      </c>
      <c r="CV149" s="290">
        <v>1.4293167151443251</v>
      </c>
      <c r="CW149" s="287">
        <v>31</v>
      </c>
      <c r="CX149" s="290">
        <v>22.15440908473704</v>
      </c>
      <c r="CY149" s="287">
        <v>31</v>
      </c>
      <c r="CZ149" s="290">
        <v>22.15440908473704</v>
      </c>
      <c r="DA149" s="292">
        <v>0</v>
      </c>
      <c r="DB149" s="293">
        <v>0</v>
      </c>
      <c r="DC149" s="287">
        <v>0</v>
      </c>
      <c r="DD149" s="287">
        <v>0</v>
      </c>
      <c r="DE149" s="287">
        <v>10</v>
      </c>
      <c r="DF149" s="287">
        <v>0</v>
      </c>
      <c r="DG149" s="287">
        <v>0</v>
      </c>
      <c r="DH149" s="287">
        <v>79</v>
      </c>
      <c r="DI149" s="287">
        <v>0</v>
      </c>
      <c r="DJ149" s="287">
        <v>80</v>
      </c>
      <c r="DK149" s="287">
        <v>0</v>
      </c>
      <c r="DL149" s="287">
        <v>67</v>
      </c>
      <c r="DM149" s="287">
        <v>0</v>
      </c>
      <c r="DN149" s="287">
        <v>0</v>
      </c>
      <c r="DO149" s="287">
        <v>3</v>
      </c>
      <c r="DP149" s="287">
        <v>0</v>
      </c>
      <c r="DQ149" s="287">
        <v>3</v>
      </c>
      <c r="DR149" s="287">
        <v>0</v>
      </c>
      <c r="DS149" s="287">
        <v>0</v>
      </c>
      <c r="DT149" s="287">
        <v>0</v>
      </c>
      <c r="DU149" s="287">
        <v>0</v>
      </c>
      <c r="DV149" s="287">
        <v>793</v>
      </c>
      <c r="DW149" s="287">
        <v>2223</v>
      </c>
      <c r="DX149" s="287">
        <v>18</v>
      </c>
      <c r="DY149" s="287">
        <v>0</v>
      </c>
      <c r="DZ149" s="287">
        <v>0</v>
      </c>
      <c r="EA149" s="287">
        <v>2336</v>
      </c>
      <c r="EB149" s="290">
        <v>35.7020547945205</v>
      </c>
      <c r="EC149" s="287">
        <v>49</v>
      </c>
      <c r="ED149" s="287">
        <v>716</v>
      </c>
      <c r="EE149" s="287">
        <v>238</v>
      </c>
      <c r="EF149" s="290">
        <v>33.240223463687151</v>
      </c>
      <c r="EG149" s="287">
        <v>16</v>
      </c>
      <c r="EH149" s="287">
        <v>79</v>
      </c>
      <c r="EI149" s="287">
        <v>1</v>
      </c>
      <c r="EJ149" s="287">
        <v>1</v>
      </c>
      <c r="EK149" s="287">
        <v>60</v>
      </c>
      <c r="EL149" s="287">
        <v>0</v>
      </c>
      <c r="EM149" s="287">
        <v>0</v>
      </c>
      <c r="EN149" s="287">
        <v>3</v>
      </c>
      <c r="EO149" s="287">
        <v>4</v>
      </c>
      <c r="EP149" s="287">
        <v>44</v>
      </c>
      <c r="EQ149" s="287">
        <v>0</v>
      </c>
      <c r="ER149" s="287">
        <v>0</v>
      </c>
      <c r="ES149" s="287">
        <v>0</v>
      </c>
      <c r="ET149" s="287">
        <v>0</v>
      </c>
      <c r="EU149" s="287">
        <v>0</v>
      </c>
      <c r="EV149" s="287">
        <v>168</v>
      </c>
      <c r="EW149" s="287">
        <v>0</v>
      </c>
      <c r="EX149" s="287">
        <v>0</v>
      </c>
      <c r="EY149" s="287">
        <v>0</v>
      </c>
      <c r="EZ149" s="287">
        <v>0</v>
      </c>
      <c r="FA149" s="287">
        <v>0</v>
      </c>
      <c r="FB149" s="287">
        <v>0</v>
      </c>
      <c r="FC149" s="287">
        <v>0</v>
      </c>
      <c r="FD149" s="287">
        <v>0</v>
      </c>
      <c r="FE149" s="287">
        <v>0</v>
      </c>
      <c r="FF149" s="287">
        <v>5</v>
      </c>
      <c r="FG149" s="287">
        <v>47</v>
      </c>
      <c r="FH149" s="287">
        <v>111</v>
      </c>
      <c r="FI149" s="287">
        <v>0</v>
      </c>
      <c r="FJ149" s="287">
        <v>622</v>
      </c>
      <c r="FK149" s="291">
        <v>4</v>
      </c>
      <c r="FL149" s="290">
        <v>2.8586334302886502</v>
      </c>
      <c r="FM149" s="291">
        <v>0</v>
      </c>
      <c r="FN149" s="290">
        <v>0</v>
      </c>
      <c r="FO149" s="291">
        <v>0</v>
      </c>
      <c r="FP149" s="290">
        <v>0</v>
      </c>
      <c r="FQ149" s="283">
        <v>0</v>
      </c>
      <c r="FR149" s="294">
        <v>0</v>
      </c>
      <c r="FS149" s="283">
        <v>0</v>
      </c>
      <c r="FT149" s="294">
        <v>0</v>
      </c>
      <c r="FU149" s="291">
        <v>0</v>
      </c>
      <c r="FV149" s="290">
        <v>0</v>
      </c>
      <c r="FW149" s="295">
        <v>0</v>
      </c>
      <c r="FX149" s="295">
        <v>0</v>
      </c>
      <c r="FY149" s="295">
        <v>0</v>
      </c>
      <c r="FZ149" s="295">
        <v>0</v>
      </c>
      <c r="GA149" s="295">
        <v>0</v>
      </c>
      <c r="GB149" s="287">
        <v>0</v>
      </c>
      <c r="GC149" s="287">
        <v>0</v>
      </c>
      <c r="GD149" s="287">
        <v>0</v>
      </c>
      <c r="GE149" s="287">
        <v>0</v>
      </c>
      <c r="GF149" s="287">
        <v>0</v>
      </c>
      <c r="GG149" s="290">
        <v>24.76</v>
      </c>
      <c r="GH149" s="290">
        <v>188.24</v>
      </c>
      <c r="GI149" s="290">
        <v>9</v>
      </c>
      <c r="GJ149" s="290">
        <v>1</v>
      </c>
      <c r="GK149" s="290">
        <v>0.08</v>
      </c>
      <c r="GL149" s="290">
        <v>0</v>
      </c>
      <c r="GM149" s="290">
        <v>3</v>
      </c>
      <c r="GN149" s="290">
        <v>3</v>
      </c>
      <c r="GO149" s="290">
        <v>0</v>
      </c>
      <c r="GP149" s="290">
        <v>4</v>
      </c>
      <c r="GQ149" s="290">
        <v>0.2</v>
      </c>
      <c r="GR149" s="290">
        <v>0</v>
      </c>
      <c r="GS149" s="290">
        <v>0</v>
      </c>
      <c r="GT149" s="290">
        <v>4</v>
      </c>
      <c r="GU149" s="290">
        <v>0</v>
      </c>
      <c r="GV149" s="290">
        <v>1</v>
      </c>
      <c r="GW149" s="290">
        <v>0</v>
      </c>
      <c r="GX149" s="290">
        <v>0</v>
      </c>
      <c r="GY149" s="290">
        <v>1</v>
      </c>
      <c r="GZ149" s="290">
        <v>0</v>
      </c>
      <c r="HA149" s="290">
        <v>0</v>
      </c>
      <c r="HB149" s="290">
        <v>0</v>
      </c>
      <c r="HC149" s="290">
        <v>0</v>
      </c>
      <c r="HD149" s="290">
        <v>0</v>
      </c>
      <c r="HE149" s="290">
        <v>1</v>
      </c>
      <c r="HF149" s="290">
        <v>1</v>
      </c>
      <c r="HG149" s="290">
        <v>1</v>
      </c>
      <c r="HH149" s="290">
        <v>1.54</v>
      </c>
      <c r="HI149" s="290">
        <v>0.1</v>
      </c>
      <c r="HJ149" s="134">
        <v>0.71465835757216256</v>
      </c>
      <c r="HK149" s="134">
        <v>4.2879501454329754</v>
      </c>
      <c r="HL149" s="134">
        <v>83.643614170245911</v>
      </c>
      <c r="HM149" s="146">
        <v>95.414289471230703</v>
      </c>
      <c r="HN149" s="146">
        <v>93.235658953099303</v>
      </c>
      <c r="HO149" s="368">
        <v>6.6800267201068797E-2</v>
      </c>
      <c r="HP149" s="368">
        <v>3.0450669914738101E-2</v>
      </c>
      <c r="HQ149" s="368">
        <v>1.25</v>
      </c>
      <c r="HR149" s="368">
        <v>0.854700854700855</v>
      </c>
      <c r="HS149" s="134">
        <v>78.75</v>
      </c>
      <c r="HT149" s="134">
        <v>86.752136752136707</v>
      </c>
      <c r="HU149" s="134">
        <v>5.3440213760855002</v>
      </c>
      <c r="HV149" s="134">
        <v>3.5627283800243599</v>
      </c>
      <c r="HW149" s="134">
        <v>6.6436765430360998</v>
      </c>
      <c r="HX149" s="134">
        <v>12.2260035861968</v>
      </c>
      <c r="HY149" s="146">
        <v>92.319423627103376</v>
      </c>
      <c r="HZ149" s="146">
        <v>95.6329267938995</v>
      </c>
      <c r="IA149" s="386">
        <v>13</v>
      </c>
      <c r="IB149" s="386">
        <v>11</v>
      </c>
      <c r="IC149" s="369">
        <v>0.27885027885027885</v>
      </c>
      <c r="ID149" s="369">
        <v>0.15043763676148797</v>
      </c>
      <c r="IE149" s="369">
        <v>4.2763157894736841</v>
      </c>
      <c r="IF149" s="369">
        <v>3.6666666666666665</v>
      </c>
      <c r="IG149" s="146">
        <v>65.789473684210535</v>
      </c>
      <c r="IH149" s="146">
        <v>75</v>
      </c>
      <c r="II149" s="146">
        <v>6.5208065208065218</v>
      </c>
      <c r="IJ149" s="146">
        <v>4.102844638949672</v>
      </c>
      <c r="IK149" s="146">
        <v>8.1251319586177768</v>
      </c>
      <c r="IL149" s="146">
        <v>15.149851794928093</v>
      </c>
      <c r="IM149" s="148">
        <v>98.835690907141171</v>
      </c>
      <c r="IN149" s="137">
        <v>99.744936867429942</v>
      </c>
      <c r="IO149" s="369">
        <v>0.551267916207277</v>
      </c>
      <c r="IP149" s="369">
        <v>0</v>
      </c>
      <c r="IQ149" s="369">
        <v>6.25</v>
      </c>
      <c r="IR149" s="369">
        <v>0</v>
      </c>
      <c r="IS149" s="146">
        <v>86.875</v>
      </c>
      <c r="IT149" s="146">
        <v>89.075630252100893</v>
      </c>
      <c r="IU149" s="146">
        <v>8.8202866593164302</v>
      </c>
      <c r="IV149" s="146">
        <v>5.8505408062930204</v>
      </c>
      <c r="IW149" s="146">
        <v>10.028352409954801</v>
      </c>
      <c r="IX149" s="146">
        <v>12.5231204439125</v>
      </c>
      <c r="IY149" s="341">
        <v>12</v>
      </c>
      <c r="IZ149" s="369">
        <v>0.29843322556578</v>
      </c>
      <c r="JA149" s="369">
        <v>4.7808764940239001</v>
      </c>
      <c r="JB149" s="369">
        <v>89.641434262948195</v>
      </c>
      <c r="JC149" s="369">
        <v>6.2422283014175601</v>
      </c>
      <c r="JD149" s="146">
        <v>11.201375928568799</v>
      </c>
    </row>
    <row r="150" spans="1:264" ht="18" customHeight="1">
      <c r="A150" s="280"/>
      <c r="B150" s="281" t="s">
        <v>87</v>
      </c>
      <c r="C150" s="281" t="s">
        <v>87</v>
      </c>
      <c r="D150" s="282" t="s">
        <v>1887</v>
      </c>
      <c r="E150" s="283" t="s">
        <v>1384</v>
      </c>
      <c r="F150" s="282" t="s">
        <v>105</v>
      </c>
      <c r="G150" s="283" t="s">
        <v>18</v>
      </c>
      <c r="H150" s="284" t="s">
        <v>87</v>
      </c>
      <c r="I150" s="284" t="s">
        <v>87</v>
      </c>
      <c r="J150" s="284" t="s">
        <v>87</v>
      </c>
      <c r="K150" s="284" t="s">
        <v>87</v>
      </c>
      <c r="L150" s="284" t="s">
        <v>87</v>
      </c>
      <c r="M150" s="285">
        <v>464759</v>
      </c>
      <c r="N150" s="284" t="s">
        <v>87</v>
      </c>
      <c r="O150" s="284" t="s">
        <v>87</v>
      </c>
      <c r="P150" s="284" t="s">
        <v>87</v>
      </c>
      <c r="Q150" s="284" t="s">
        <v>87</v>
      </c>
      <c r="R150" s="286">
        <v>90.721866597864732</v>
      </c>
      <c r="S150" s="286">
        <v>97.076889898853864</v>
      </c>
      <c r="T150" s="298" t="s">
        <v>88</v>
      </c>
      <c r="U150" s="298" t="s">
        <v>88</v>
      </c>
      <c r="V150" s="286">
        <v>14.155339805825243</v>
      </c>
      <c r="W150" s="286">
        <v>8.7184466019417464</v>
      </c>
      <c r="X150" s="286">
        <v>22.873786407766993</v>
      </c>
      <c r="Y150" s="284" t="s">
        <v>87</v>
      </c>
      <c r="Z150" s="284" t="s">
        <v>87</v>
      </c>
      <c r="AA150" s="284" t="s">
        <v>87</v>
      </c>
      <c r="AB150" s="284" t="s">
        <v>87</v>
      </c>
      <c r="AC150" s="284" t="s">
        <v>87</v>
      </c>
      <c r="AD150" s="284" t="s">
        <v>87</v>
      </c>
      <c r="AE150" s="284" t="s">
        <v>87</v>
      </c>
      <c r="AF150" s="284" t="s">
        <v>87</v>
      </c>
      <c r="AG150" s="284" t="s">
        <v>87</v>
      </c>
      <c r="AH150" s="284" t="s">
        <v>87</v>
      </c>
      <c r="AI150" s="284" t="s">
        <v>87</v>
      </c>
      <c r="AJ150" s="284" t="s">
        <v>87</v>
      </c>
      <c r="AK150" s="284" t="s">
        <v>87</v>
      </c>
      <c r="AL150" s="284" t="s">
        <v>87</v>
      </c>
      <c r="AM150" s="284" t="s">
        <v>87</v>
      </c>
      <c r="AN150" s="284" t="s">
        <v>87</v>
      </c>
      <c r="AO150" s="284" t="s">
        <v>87</v>
      </c>
      <c r="AP150" s="284" t="s">
        <v>87</v>
      </c>
      <c r="AQ150" s="284" t="s">
        <v>87</v>
      </c>
      <c r="AR150" s="284" t="s">
        <v>87</v>
      </c>
      <c r="AS150" s="284" t="s">
        <v>87</v>
      </c>
      <c r="AT150" s="284" t="s">
        <v>87</v>
      </c>
      <c r="AU150" s="284" t="s">
        <v>87</v>
      </c>
      <c r="AV150" s="284" t="s">
        <v>87</v>
      </c>
      <c r="AW150" s="288" t="s">
        <v>87</v>
      </c>
      <c r="AX150" s="288" t="s">
        <v>87</v>
      </c>
      <c r="AY150" s="288" t="s">
        <v>87</v>
      </c>
      <c r="AZ150" s="288" t="s">
        <v>87</v>
      </c>
      <c r="BA150" s="288" t="s">
        <v>87</v>
      </c>
      <c r="BB150" s="287">
        <v>84</v>
      </c>
      <c r="BC150" s="287">
        <v>82</v>
      </c>
      <c r="BD150" s="289" t="s">
        <v>88</v>
      </c>
      <c r="BE150" s="289" t="s">
        <v>88</v>
      </c>
      <c r="BF150" s="289" t="s">
        <v>88</v>
      </c>
      <c r="BG150" s="287">
        <v>145</v>
      </c>
      <c r="BH150" s="286">
        <v>31.19896548533756</v>
      </c>
      <c r="BI150" s="287">
        <v>658</v>
      </c>
      <c r="BJ150" s="286">
        <v>141.57875371966978</v>
      </c>
      <c r="BK150" s="287">
        <v>45</v>
      </c>
      <c r="BL150" s="286">
        <v>9.6824375644151051</v>
      </c>
      <c r="BM150" s="287">
        <v>12</v>
      </c>
      <c r="BN150" s="290">
        <v>2.5819833505106948</v>
      </c>
      <c r="BO150" s="291">
        <v>253</v>
      </c>
      <c r="BP150" s="290">
        <v>54.436815639933819</v>
      </c>
      <c r="BQ150" s="287">
        <v>0</v>
      </c>
      <c r="BR150" s="290">
        <v>0</v>
      </c>
      <c r="BS150" s="287">
        <v>0</v>
      </c>
      <c r="BT150" s="290">
        <v>0</v>
      </c>
      <c r="BU150" s="287">
        <v>0</v>
      </c>
      <c r="BV150" s="290">
        <v>0</v>
      </c>
      <c r="BW150" s="287">
        <v>28</v>
      </c>
      <c r="BX150" s="290">
        <v>6.0246278178582875</v>
      </c>
      <c r="BY150" s="292">
        <v>0</v>
      </c>
      <c r="BZ150" s="293">
        <v>0</v>
      </c>
      <c r="CA150" s="292">
        <v>1501</v>
      </c>
      <c r="CB150" s="293">
        <v>322.96308409304612</v>
      </c>
      <c r="CC150" s="292">
        <v>382</v>
      </c>
      <c r="CD150" s="293">
        <v>82.193136657923787</v>
      </c>
      <c r="CE150" s="292">
        <v>160</v>
      </c>
      <c r="CF150" s="293">
        <v>34.426444673475935</v>
      </c>
      <c r="CG150" s="287">
        <v>1403</v>
      </c>
      <c r="CH150" s="290">
        <v>301.87688673054208</v>
      </c>
      <c r="CI150" s="287">
        <v>1990</v>
      </c>
      <c r="CJ150" s="290">
        <v>428.17890562635688</v>
      </c>
      <c r="CK150" s="287">
        <v>459</v>
      </c>
      <c r="CL150" s="290">
        <v>98.76086315703408</v>
      </c>
      <c r="CM150" s="292">
        <v>891</v>
      </c>
      <c r="CN150" s="296">
        <v>191.71226377541907</v>
      </c>
      <c r="CO150" s="287">
        <v>234</v>
      </c>
      <c r="CP150" s="290">
        <v>50.348675334958543</v>
      </c>
      <c r="CQ150" s="287">
        <v>7</v>
      </c>
      <c r="CR150" s="290">
        <v>1.5061569544645719</v>
      </c>
      <c r="CS150" s="292">
        <v>19</v>
      </c>
      <c r="CT150" s="293">
        <v>4.0881403049752665</v>
      </c>
      <c r="CU150" s="292">
        <v>100</v>
      </c>
      <c r="CV150" s="293">
        <v>21.516527920922456</v>
      </c>
      <c r="CW150" s="292">
        <v>814</v>
      </c>
      <c r="CX150" s="293">
        <v>175.1445372763088</v>
      </c>
      <c r="CY150" s="292">
        <v>814</v>
      </c>
      <c r="CZ150" s="293">
        <v>175.1445372763088</v>
      </c>
      <c r="DA150" s="292">
        <v>0</v>
      </c>
      <c r="DB150" s="293">
        <v>0</v>
      </c>
      <c r="DC150" s="292">
        <v>15</v>
      </c>
      <c r="DD150" s="292">
        <v>4205</v>
      </c>
      <c r="DE150" s="292">
        <v>1065</v>
      </c>
      <c r="DF150" s="292">
        <v>14692</v>
      </c>
      <c r="DG150" s="292">
        <v>4337</v>
      </c>
      <c r="DH150" s="292">
        <v>2</v>
      </c>
      <c r="DI150" s="292">
        <v>5</v>
      </c>
      <c r="DJ150" s="292">
        <v>97</v>
      </c>
      <c r="DK150" s="292">
        <v>483</v>
      </c>
      <c r="DL150" s="292">
        <v>111</v>
      </c>
      <c r="DM150" s="292">
        <v>6</v>
      </c>
      <c r="DN150" s="292">
        <v>2626</v>
      </c>
      <c r="DO150" s="292">
        <v>151</v>
      </c>
      <c r="DP150" s="292">
        <v>128</v>
      </c>
      <c r="DQ150" s="292">
        <v>3</v>
      </c>
      <c r="DR150" s="292">
        <v>0</v>
      </c>
      <c r="DS150" s="292">
        <v>74</v>
      </c>
      <c r="DT150" s="292">
        <v>3792</v>
      </c>
      <c r="DU150" s="292">
        <v>47650</v>
      </c>
      <c r="DV150" s="292">
        <v>7964</v>
      </c>
      <c r="DW150" s="292">
        <v>5838</v>
      </c>
      <c r="DX150" s="292">
        <v>1531</v>
      </c>
      <c r="DY150" s="292">
        <v>1484</v>
      </c>
      <c r="DZ150" s="292">
        <v>15168</v>
      </c>
      <c r="EA150" s="292">
        <v>32293</v>
      </c>
      <c r="EB150" s="293">
        <v>19.957885609884499</v>
      </c>
      <c r="EC150" s="292">
        <v>559</v>
      </c>
      <c r="ED150" s="292">
        <v>11719</v>
      </c>
      <c r="EE150" s="292">
        <v>2449</v>
      </c>
      <c r="EF150" s="293">
        <v>20.897687515999657</v>
      </c>
      <c r="EG150" s="292">
        <v>396</v>
      </c>
      <c r="EH150" s="292">
        <v>210</v>
      </c>
      <c r="EI150" s="292">
        <v>141</v>
      </c>
      <c r="EJ150" s="292">
        <v>49</v>
      </c>
      <c r="EK150" s="292">
        <v>1016</v>
      </c>
      <c r="EL150" s="292">
        <v>10</v>
      </c>
      <c r="EM150" s="292">
        <v>71</v>
      </c>
      <c r="EN150" s="292">
        <v>32</v>
      </c>
      <c r="EO150" s="292">
        <v>53</v>
      </c>
      <c r="EP150" s="292">
        <v>66</v>
      </c>
      <c r="EQ150" s="292">
        <v>178</v>
      </c>
      <c r="ER150" s="292">
        <v>0</v>
      </c>
      <c r="ES150" s="292">
        <v>9</v>
      </c>
      <c r="ET150" s="292">
        <v>0</v>
      </c>
      <c r="EU150" s="292">
        <v>0</v>
      </c>
      <c r="EV150" s="292">
        <v>7543</v>
      </c>
      <c r="EW150" s="292">
        <v>16</v>
      </c>
      <c r="EX150" s="292">
        <v>101</v>
      </c>
      <c r="EY150" s="292">
        <v>1324</v>
      </c>
      <c r="EZ150" s="292">
        <v>24</v>
      </c>
      <c r="FA150" s="292">
        <v>26</v>
      </c>
      <c r="FB150" s="292">
        <v>5</v>
      </c>
      <c r="FC150" s="292">
        <v>9</v>
      </c>
      <c r="FD150" s="292">
        <v>55</v>
      </c>
      <c r="FE150" s="292">
        <v>11</v>
      </c>
      <c r="FF150" s="292">
        <v>113</v>
      </c>
      <c r="FG150" s="292">
        <v>734</v>
      </c>
      <c r="FH150" s="292">
        <v>1154</v>
      </c>
      <c r="FI150" s="292">
        <v>470</v>
      </c>
      <c r="FJ150" s="292">
        <v>4803</v>
      </c>
      <c r="FK150" s="291">
        <v>26</v>
      </c>
      <c r="FL150" s="290">
        <v>5.5942972594398386</v>
      </c>
      <c r="FM150" s="297">
        <v>9</v>
      </c>
      <c r="FN150" s="293">
        <v>1.936487512883021</v>
      </c>
      <c r="FO150" s="297">
        <v>5</v>
      </c>
      <c r="FP150" s="293">
        <v>1.075826396046123</v>
      </c>
      <c r="FQ150" s="283">
        <v>3</v>
      </c>
      <c r="FR150" s="294">
        <v>0.64549583762767371</v>
      </c>
      <c r="FS150" s="283">
        <v>2</v>
      </c>
      <c r="FT150" s="294">
        <v>0.43033055841844914</v>
      </c>
      <c r="FU150" s="297">
        <v>15</v>
      </c>
      <c r="FV150" s="293">
        <v>3.2274791881383682</v>
      </c>
      <c r="FW150" s="295">
        <v>1</v>
      </c>
      <c r="FX150" s="295">
        <v>0</v>
      </c>
      <c r="FY150" s="295">
        <v>1</v>
      </c>
      <c r="FZ150" s="295">
        <v>0</v>
      </c>
      <c r="GA150" s="295">
        <v>0</v>
      </c>
      <c r="GB150" s="292">
        <v>23354</v>
      </c>
      <c r="GC150" s="292">
        <v>2840</v>
      </c>
      <c r="GD150" s="292">
        <v>3604</v>
      </c>
      <c r="GE150" s="292">
        <v>3733</v>
      </c>
      <c r="GF150" s="292">
        <v>59</v>
      </c>
      <c r="GG150" s="293">
        <v>679.1</v>
      </c>
      <c r="GH150" s="293">
        <v>1488.8</v>
      </c>
      <c r="GI150" s="293">
        <v>72</v>
      </c>
      <c r="GJ150" s="293">
        <v>25.6</v>
      </c>
      <c r="GK150" s="293">
        <v>7.8</v>
      </c>
      <c r="GL150" s="293">
        <v>7</v>
      </c>
      <c r="GM150" s="293">
        <v>18</v>
      </c>
      <c r="GN150" s="293">
        <v>12</v>
      </c>
      <c r="GO150" s="293">
        <v>5</v>
      </c>
      <c r="GP150" s="293">
        <v>36</v>
      </c>
      <c r="GQ150" s="293">
        <v>6</v>
      </c>
      <c r="GR150" s="293">
        <v>4</v>
      </c>
      <c r="GS150" s="293">
        <v>0</v>
      </c>
      <c r="GT150" s="293">
        <v>69</v>
      </c>
      <c r="GU150" s="293">
        <v>1</v>
      </c>
      <c r="GV150" s="293">
        <v>5</v>
      </c>
      <c r="GW150" s="293">
        <v>2</v>
      </c>
      <c r="GX150" s="293">
        <v>0</v>
      </c>
      <c r="GY150" s="293">
        <v>10</v>
      </c>
      <c r="GZ150" s="293">
        <v>5.8</v>
      </c>
      <c r="HA150" s="293">
        <v>1</v>
      </c>
      <c r="HB150" s="293">
        <v>1</v>
      </c>
      <c r="HC150" s="293">
        <v>2</v>
      </c>
      <c r="HD150" s="293">
        <v>0</v>
      </c>
      <c r="HE150" s="293">
        <v>2</v>
      </c>
      <c r="HF150" s="293">
        <v>3</v>
      </c>
      <c r="HG150" s="293">
        <v>5</v>
      </c>
      <c r="HH150" s="293">
        <v>34</v>
      </c>
      <c r="HI150" s="293">
        <v>1.3</v>
      </c>
      <c r="HJ150" s="134">
        <v>1.075826396046123</v>
      </c>
      <c r="HK150" s="134">
        <v>8.8217764475782072</v>
      </c>
      <c r="HL150" s="134">
        <v>28.92897178968024</v>
      </c>
      <c r="HM150" s="146">
        <v>84.5494184500226</v>
      </c>
      <c r="HN150" s="146">
        <v>87.6587472995691</v>
      </c>
      <c r="HO150" s="369">
        <v>9.0971116670457097E-2</v>
      </c>
      <c r="HP150" s="368">
        <v>1.7543346685769401E-2</v>
      </c>
      <c r="HQ150" s="369">
        <v>4.6728971962616797</v>
      </c>
      <c r="HR150" s="368">
        <v>1.2320328542094501</v>
      </c>
      <c r="HS150" s="134">
        <v>84.813084112149497</v>
      </c>
      <c r="HT150" s="134">
        <v>86.858316221765904</v>
      </c>
      <c r="HU150" s="134">
        <v>1.9467818967477799</v>
      </c>
      <c r="HV150" s="134">
        <v>1.4239349726616199</v>
      </c>
      <c r="HW150" s="134">
        <v>10.938547954393</v>
      </c>
      <c r="HX150" s="134">
        <v>20.883242206841299</v>
      </c>
      <c r="HY150" s="146">
        <v>100.41288957774266</v>
      </c>
      <c r="HZ150" s="146">
        <v>99.511489227634499</v>
      </c>
      <c r="IA150" s="386">
        <v>49</v>
      </c>
      <c r="IB150" s="386">
        <v>38</v>
      </c>
      <c r="IC150" s="369">
        <v>0.25096030729833546</v>
      </c>
      <c r="ID150" s="369">
        <v>0.13089456098653163</v>
      </c>
      <c r="IE150" s="369">
        <v>2.7146814404432131</v>
      </c>
      <c r="IF150" s="369">
        <v>2.2405660377358489</v>
      </c>
      <c r="IG150" s="146">
        <v>65.096952908587255</v>
      </c>
      <c r="IH150" s="146">
        <v>73.938679245283026</v>
      </c>
      <c r="II150" s="146">
        <v>9.2445582586427655</v>
      </c>
      <c r="IJ150" s="146">
        <v>5.8420309324515172</v>
      </c>
      <c r="IK150" s="146">
        <v>10.278336686787391</v>
      </c>
      <c r="IL150" s="146">
        <v>18.560306774964971</v>
      </c>
      <c r="IM150" s="148">
        <v>79.57978727660614</v>
      </c>
      <c r="IN150" s="137">
        <v>95.794148867149147</v>
      </c>
      <c r="IO150" s="369">
        <v>0.13776634827332801</v>
      </c>
      <c r="IP150" s="369">
        <v>3.8883272416206503E-2</v>
      </c>
      <c r="IQ150" s="369">
        <v>1.6375545851528399</v>
      </c>
      <c r="IR150" s="369">
        <v>0.854700854700855</v>
      </c>
      <c r="IS150" s="146">
        <v>74.890829694323102</v>
      </c>
      <c r="IT150" s="146">
        <v>79.658119658119702</v>
      </c>
      <c r="IU150" s="146">
        <v>8.4129316678912591</v>
      </c>
      <c r="IV150" s="146">
        <v>4.5493428726961698</v>
      </c>
      <c r="IW150" s="146">
        <v>13.1803654838974</v>
      </c>
      <c r="IX150" s="146">
        <v>15.255770380061699</v>
      </c>
      <c r="IY150" s="341">
        <v>29</v>
      </c>
      <c r="IZ150" s="369">
        <v>0.144942023190724</v>
      </c>
      <c r="JA150" s="369">
        <v>5.06993006993007</v>
      </c>
      <c r="JB150" s="369">
        <v>84.090909090909093</v>
      </c>
      <c r="JC150" s="369">
        <v>2.8588564574170299</v>
      </c>
      <c r="JD150" s="146">
        <v>14.7445824510393</v>
      </c>
    </row>
    <row r="151" spans="1:264" ht="18" customHeight="1">
      <c r="A151" s="280"/>
      <c r="B151" s="281" t="s">
        <v>87</v>
      </c>
      <c r="C151" s="281" t="s">
        <v>87</v>
      </c>
      <c r="D151" s="282" t="s">
        <v>1888</v>
      </c>
      <c r="E151" s="283" t="s">
        <v>1385</v>
      </c>
      <c r="F151" s="282" t="s">
        <v>105</v>
      </c>
      <c r="G151" s="283" t="s">
        <v>18</v>
      </c>
      <c r="H151" s="284" t="s">
        <v>87</v>
      </c>
      <c r="I151" s="284" t="s">
        <v>87</v>
      </c>
      <c r="J151" s="284" t="s">
        <v>87</v>
      </c>
      <c r="K151" s="284" t="s">
        <v>87</v>
      </c>
      <c r="L151" s="284" t="s">
        <v>87</v>
      </c>
      <c r="M151" s="285">
        <v>136371</v>
      </c>
      <c r="N151" s="284" t="s">
        <v>87</v>
      </c>
      <c r="O151" s="284" t="s">
        <v>87</v>
      </c>
      <c r="P151" s="284" t="s">
        <v>87</v>
      </c>
      <c r="Q151" s="284" t="s">
        <v>87</v>
      </c>
      <c r="R151" s="286">
        <v>90.952739089034239</v>
      </c>
      <c r="S151" s="286">
        <v>93.109465939896012</v>
      </c>
      <c r="T151" s="298" t="s">
        <v>88</v>
      </c>
      <c r="U151" s="298" t="s">
        <v>88</v>
      </c>
      <c r="V151" s="286">
        <v>11.061201572150477</v>
      </c>
      <c r="W151" s="286">
        <v>8.0853453116226834</v>
      </c>
      <c r="X151" s="286">
        <v>19.146546883773162</v>
      </c>
      <c r="Y151" s="284" t="s">
        <v>87</v>
      </c>
      <c r="Z151" s="284" t="s">
        <v>87</v>
      </c>
      <c r="AA151" s="284" t="s">
        <v>87</v>
      </c>
      <c r="AB151" s="284" t="s">
        <v>87</v>
      </c>
      <c r="AC151" s="284" t="s">
        <v>87</v>
      </c>
      <c r="AD151" s="284" t="s">
        <v>87</v>
      </c>
      <c r="AE151" s="284" t="s">
        <v>87</v>
      </c>
      <c r="AF151" s="284" t="s">
        <v>87</v>
      </c>
      <c r="AG151" s="284" t="s">
        <v>87</v>
      </c>
      <c r="AH151" s="284" t="s">
        <v>87</v>
      </c>
      <c r="AI151" s="284" t="s">
        <v>87</v>
      </c>
      <c r="AJ151" s="284" t="s">
        <v>87</v>
      </c>
      <c r="AK151" s="284" t="s">
        <v>87</v>
      </c>
      <c r="AL151" s="284" t="s">
        <v>87</v>
      </c>
      <c r="AM151" s="284" t="s">
        <v>87</v>
      </c>
      <c r="AN151" s="284" t="s">
        <v>87</v>
      </c>
      <c r="AO151" s="284" t="s">
        <v>87</v>
      </c>
      <c r="AP151" s="284" t="s">
        <v>87</v>
      </c>
      <c r="AQ151" s="284" t="s">
        <v>87</v>
      </c>
      <c r="AR151" s="284" t="s">
        <v>87</v>
      </c>
      <c r="AS151" s="284" t="s">
        <v>87</v>
      </c>
      <c r="AT151" s="284" t="s">
        <v>87</v>
      </c>
      <c r="AU151" s="284" t="s">
        <v>87</v>
      </c>
      <c r="AV151" s="284" t="s">
        <v>87</v>
      </c>
      <c r="AW151" s="288" t="s">
        <v>87</v>
      </c>
      <c r="AX151" s="288" t="s">
        <v>87</v>
      </c>
      <c r="AY151" s="288" t="s">
        <v>87</v>
      </c>
      <c r="AZ151" s="288" t="s">
        <v>87</v>
      </c>
      <c r="BA151" s="288" t="s">
        <v>87</v>
      </c>
      <c r="BB151" s="287">
        <v>9</v>
      </c>
      <c r="BC151" s="287">
        <v>37</v>
      </c>
      <c r="BD151" s="289" t="s">
        <v>88</v>
      </c>
      <c r="BE151" s="289" t="s">
        <v>88</v>
      </c>
      <c r="BF151" s="289" t="s">
        <v>88</v>
      </c>
      <c r="BG151" s="287">
        <v>19</v>
      </c>
      <c r="BH151" s="286">
        <v>13.932580973960738</v>
      </c>
      <c r="BI151" s="287">
        <v>61</v>
      </c>
      <c r="BJ151" s="286">
        <v>44.730917863768688</v>
      </c>
      <c r="BK151" s="287">
        <v>0</v>
      </c>
      <c r="BL151" s="286">
        <v>0</v>
      </c>
      <c r="BM151" s="287">
        <v>0</v>
      </c>
      <c r="BN151" s="290">
        <v>0</v>
      </c>
      <c r="BO151" s="291">
        <v>22</v>
      </c>
      <c r="BP151" s="290">
        <v>16.132462180375594</v>
      </c>
      <c r="BQ151" s="287">
        <v>0</v>
      </c>
      <c r="BR151" s="290">
        <v>0</v>
      </c>
      <c r="BS151" s="287">
        <v>16</v>
      </c>
      <c r="BT151" s="290">
        <v>11.732699767545885</v>
      </c>
      <c r="BU151" s="287">
        <v>0</v>
      </c>
      <c r="BV151" s="290">
        <v>0</v>
      </c>
      <c r="BW151" s="287">
        <v>23</v>
      </c>
      <c r="BX151" s="290">
        <v>16.86575591584721</v>
      </c>
      <c r="BY151" s="292">
        <v>0</v>
      </c>
      <c r="BZ151" s="293">
        <v>0</v>
      </c>
      <c r="CA151" s="287">
        <v>39</v>
      </c>
      <c r="CB151" s="290">
        <v>28.598455683393098</v>
      </c>
      <c r="CC151" s="292">
        <v>0</v>
      </c>
      <c r="CD151" s="293">
        <v>0</v>
      </c>
      <c r="CE151" s="287">
        <v>0</v>
      </c>
      <c r="CF151" s="290">
        <v>0</v>
      </c>
      <c r="CG151" s="287">
        <v>1023</v>
      </c>
      <c r="CH151" s="290">
        <v>750.1594913874651</v>
      </c>
      <c r="CI151" s="287">
        <v>282</v>
      </c>
      <c r="CJ151" s="290">
        <v>206.78883340299626</v>
      </c>
      <c r="CK151" s="287">
        <v>29</v>
      </c>
      <c r="CL151" s="290">
        <v>21.265518328676919</v>
      </c>
      <c r="CM151" s="292">
        <v>0</v>
      </c>
      <c r="CN151" s="296">
        <v>0</v>
      </c>
      <c r="CO151" s="287">
        <v>40</v>
      </c>
      <c r="CP151" s="290">
        <v>29.331749418864717</v>
      </c>
      <c r="CQ151" s="292">
        <v>1</v>
      </c>
      <c r="CR151" s="293">
        <v>0.7332937354716178</v>
      </c>
      <c r="CS151" s="292">
        <v>0</v>
      </c>
      <c r="CT151" s="293">
        <v>0</v>
      </c>
      <c r="CU151" s="292">
        <v>25</v>
      </c>
      <c r="CV151" s="293">
        <v>18.332343386790445</v>
      </c>
      <c r="CW151" s="292">
        <v>25</v>
      </c>
      <c r="CX151" s="293">
        <v>18.332343386790445</v>
      </c>
      <c r="CY151" s="292">
        <v>0</v>
      </c>
      <c r="CZ151" s="293">
        <v>0</v>
      </c>
      <c r="DA151" s="292">
        <v>25</v>
      </c>
      <c r="DB151" s="293">
        <v>18.332343386790445</v>
      </c>
      <c r="DC151" s="292">
        <v>0</v>
      </c>
      <c r="DD151" s="292">
        <v>0</v>
      </c>
      <c r="DE151" s="292">
        <v>0</v>
      </c>
      <c r="DF151" s="292">
        <v>0</v>
      </c>
      <c r="DG151" s="292">
        <v>0</v>
      </c>
      <c r="DH151" s="292">
        <v>63</v>
      </c>
      <c r="DI151" s="292">
        <v>45</v>
      </c>
      <c r="DJ151" s="292">
        <v>0</v>
      </c>
      <c r="DK151" s="292">
        <v>0</v>
      </c>
      <c r="DL151" s="292">
        <v>0</v>
      </c>
      <c r="DM151" s="292">
        <v>0</v>
      </c>
      <c r="DN151" s="292">
        <v>0</v>
      </c>
      <c r="DO151" s="292">
        <v>0</v>
      </c>
      <c r="DP151" s="292">
        <v>0</v>
      </c>
      <c r="DQ151" s="292">
        <v>0</v>
      </c>
      <c r="DR151" s="292">
        <v>0</v>
      </c>
      <c r="DS151" s="292">
        <v>0</v>
      </c>
      <c r="DT151" s="292">
        <v>6686</v>
      </c>
      <c r="DU151" s="292">
        <v>0</v>
      </c>
      <c r="DV151" s="292">
        <v>639</v>
      </c>
      <c r="DW151" s="292">
        <v>2638</v>
      </c>
      <c r="DX151" s="292">
        <v>0</v>
      </c>
      <c r="DY151" s="292">
        <v>0</v>
      </c>
      <c r="DZ151" s="292">
        <v>0</v>
      </c>
      <c r="EA151" s="292">
        <v>5981</v>
      </c>
      <c r="EB151" s="293">
        <v>16.819929777629198</v>
      </c>
      <c r="EC151" s="292">
        <v>77</v>
      </c>
      <c r="ED151" s="292">
        <v>1987</v>
      </c>
      <c r="EE151" s="292">
        <v>350</v>
      </c>
      <c r="EF151" s="293">
        <v>17.614494212380475</v>
      </c>
      <c r="EG151" s="292">
        <v>17</v>
      </c>
      <c r="EH151" s="292">
        <v>133</v>
      </c>
      <c r="EI151" s="292">
        <v>28</v>
      </c>
      <c r="EJ151" s="292">
        <v>0</v>
      </c>
      <c r="EK151" s="292">
        <v>121</v>
      </c>
      <c r="EL151" s="292">
        <v>1</v>
      </c>
      <c r="EM151" s="292">
        <v>3</v>
      </c>
      <c r="EN151" s="292">
        <v>0</v>
      </c>
      <c r="EO151" s="292">
        <v>22</v>
      </c>
      <c r="EP151" s="292">
        <v>12</v>
      </c>
      <c r="EQ151" s="292">
        <v>18</v>
      </c>
      <c r="ER151" s="292">
        <v>0</v>
      </c>
      <c r="ES151" s="292">
        <v>0</v>
      </c>
      <c r="ET151" s="292">
        <v>0</v>
      </c>
      <c r="EU151" s="292">
        <v>0</v>
      </c>
      <c r="EV151" s="292">
        <v>0</v>
      </c>
      <c r="EW151" s="292">
        <v>0</v>
      </c>
      <c r="EX151" s="292">
        <v>0</v>
      </c>
      <c r="EY151" s="292">
        <v>0</v>
      </c>
      <c r="EZ151" s="292">
        <v>0</v>
      </c>
      <c r="FA151" s="292">
        <v>0</v>
      </c>
      <c r="FB151" s="292">
        <v>0</v>
      </c>
      <c r="FC151" s="292">
        <v>0</v>
      </c>
      <c r="FD151" s="292">
        <v>0</v>
      </c>
      <c r="FE151" s="292">
        <v>0</v>
      </c>
      <c r="FF151" s="292">
        <v>0</v>
      </c>
      <c r="FG151" s="292">
        <v>133</v>
      </c>
      <c r="FH151" s="292">
        <v>245</v>
      </c>
      <c r="FI151" s="292">
        <v>50</v>
      </c>
      <c r="FJ151" s="292">
        <v>1865</v>
      </c>
      <c r="FK151" s="291">
        <v>4</v>
      </c>
      <c r="FL151" s="290">
        <v>2.9331749418864712</v>
      </c>
      <c r="FM151" s="297">
        <v>1</v>
      </c>
      <c r="FN151" s="293">
        <v>0.7332937354716178</v>
      </c>
      <c r="FO151" s="297">
        <v>0</v>
      </c>
      <c r="FP151" s="293">
        <v>0</v>
      </c>
      <c r="FQ151" s="283">
        <v>0</v>
      </c>
      <c r="FR151" s="294">
        <v>0</v>
      </c>
      <c r="FS151" s="283">
        <v>0</v>
      </c>
      <c r="FT151" s="294">
        <v>0</v>
      </c>
      <c r="FU151" s="297">
        <v>0</v>
      </c>
      <c r="FV151" s="293">
        <v>0</v>
      </c>
      <c r="FW151" s="295">
        <v>1</v>
      </c>
      <c r="FX151" s="295">
        <v>0</v>
      </c>
      <c r="FY151" s="295">
        <v>1</v>
      </c>
      <c r="FZ151" s="295">
        <v>0</v>
      </c>
      <c r="GA151" s="295">
        <v>0</v>
      </c>
      <c r="GB151" s="292">
        <v>0</v>
      </c>
      <c r="GC151" s="292">
        <v>0</v>
      </c>
      <c r="GD151" s="292">
        <v>0</v>
      </c>
      <c r="GE151" s="292">
        <v>0</v>
      </c>
      <c r="GF151" s="292">
        <v>0</v>
      </c>
      <c r="GG151" s="293">
        <v>65.900000000000006</v>
      </c>
      <c r="GH151" s="293">
        <v>292.39999999999998</v>
      </c>
      <c r="GI151" s="293">
        <v>10.6</v>
      </c>
      <c r="GJ151" s="293">
        <v>1.4</v>
      </c>
      <c r="GK151" s="293">
        <v>0</v>
      </c>
      <c r="GL151" s="293">
        <v>1</v>
      </c>
      <c r="GM151" s="293">
        <v>0</v>
      </c>
      <c r="GN151" s="293">
        <v>0</v>
      </c>
      <c r="GO151" s="293">
        <v>0</v>
      </c>
      <c r="GP151" s="293">
        <v>4.8</v>
      </c>
      <c r="GQ151" s="293">
        <v>1</v>
      </c>
      <c r="GR151" s="293">
        <v>0</v>
      </c>
      <c r="GS151" s="293">
        <v>0</v>
      </c>
      <c r="GT151" s="293">
        <v>6</v>
      </c>
      <c r="GU151" s="293">
        <v>0</v>
      </c>
      <c r="GV151" s="293">
        <v>1</v>
      </c>
      <c r="GW151" s="293">
        <v>0</v>
      </c>
      <c r="GX151" s="293">
        <v>0</v>
      </c>
      <c r="GY151" s="293">
        <v>4</v>
      </c>
      <c r="GZ151" s="293">
        <v>1</v>
      </c>
      <c r="HA151" s="293">
        <v>0</v>
      </c>
      <c r="HB151" s="293">
        <v>0</v>
      </c>
      <c r="HC151" s="293">
        <v>0</v>
      </c>
      <c r="HD151" s="293">
        <v>0</v>
      </c>
      <c r="HE151" s="293">
        <v>0</v>
      </c>
      <c r="HF151" s="293">
        <v>0</v>
      </c>
      <c r="HG151" s="293">
        <v>0</v>
      </c>
      <c r="HH151" s="293">
        <v>9</v>
      </c>
      <c r="HI151" s="293">
        <v>3</v>
      </c>
      <c r="HJ151" s="134">
        <v>2.1998812064148536</v>
      </c>
      <c r="HK151" s="134">
        <v>9.5328185611310321</v>
      </c>
      <c r="HL151" s="134">
        <v>19.5349451129639</v>
      </c>
      <c r="HM151" s="146">
        <v>82.395446874887497</v>
      </c>
      <c r="HN151" s="146">
        <v>83.655961027256893</v>
      </c>
      <c r="HO151" s="368">
        <v>2.8653295128939799E-2</v>
      </c>
      <c r="HP151" s="368">
        <v>4.0465351542741501E-2</v>
      </c>
      <c r="HQ151" s="368">
        <v>1.3333333333333299</v>
      </c>
      <c r="HR151" s="368">
        <v>3.125</v>
      </c>
      <c r="HS151" s="134">
        <v>82.6666666666667</v>
      </c>
      <c r="HT151" s="134">
        <v>93.75</v>
      </c>
      <c r="HU151" s="134">
        <v>2.1489971346704899</v>
      </c>
      <c r="HV151" s="134">
        <v>1.29489124936773</v>
      </c>
      <c r="HW151" s="134">
        <v>14.797347611786799</v>
      </c>
      <c r="HX151" s="134">
        <v>22.5406798206911</v>
      </c>
      <c r="HY151" s="146">
        <v>96.251803800486428</v>
      </c>
      <c r="HZ151" s="146">
        <v>99.629506430040195</v>
      </c>
      <c r="IA151" s="386">
        <v>4</v>
      </c>
      <c r="IB151" s="386">
        <v>7</v>
      </c>
      <c r="IC151" s="369">
        <v>7.2150072150072145E-2</v>
      </c>
      <c r="ID151" s="369">
        <v>9.2141634855864157E-2</v>
      </c>
      <c r="IE151" s="369">
        <v>0.86393088552915775</v>
      </c>
      <c r="IF151" s="369">
        <v>1.8229166666666667</v>
      </c>
      <c r="IG151" s="146">
        <v>65.874730021598268</v>
      </c>
      <c r="IH151" s="146">
        <v>73.697916666666657</v>
      </c>
      <c r="II151" s="146">
        <v>8.3513708513708504</v>
      </c>
      <c r="IJ151" s="146">
        <v>5.0546268263788336</v>
      </c>
      <c r="IK151" s="146">
        <v>12.485372859118471</v>
      </c>
      <c r="IL151" s="146">
        <v>18.446224983233915</v>
      </c>
      <c r="IM151" s="148">
        <v>87.134843124796916</v>
      </c>
      <c r="IN151" s="137">
        <v>100.28252085138469</v>
      </c>
      <c r="IO151" s="369">
        <v>9.6742986133505293E-2</v>
      </c>
      <c r="IP151" s="369">
        <v>0.18326206475259599</v>
      </c>
      <c r="IQ151" s="369">
        <v>0.78947368421052599</v>
      </c>
      <c r="IR151" s="369">
        <v>2.38095238095238</v>
      </c>
      <c r="IS151" s="146">
        <v>78.947368421052602</v>
      </c>
      <c r="IT151" s="146">
        <v>88.095238095238102</v>
      </c>
      <c r="IU151" s="146">
        <v>12.254111576910701</v>
      </c>
      <c r="IV151" s="146">
        <v>7.6970067196090399</v>
      </c>
      <c r="IW151" s="146">
        <v>14.528626775721101</v>
      </c>
      <c r="IX151" s="146">
        <v>15.9258669215655</v>
      </c>
      <c r="IY151" s="341">
        <v>20</v>
      </c>
      <c r="IZ151" s="369">
        <v>0.30052592036063103</v>
      </c>
      <c r="JA151" s="369">
        <v>5.3475935828876997</v>
      </c>
      <c r="JB151" s="369">
        <v>92.513368983957207</v>
      </c>
      <c r="JC151" s="369">
        <v>5.6198347107437998</v>
      </c>
      <c r="JD151" s="146">
        <v>16.7802054286824</v>
      </c>
    </row>
    <row r="152" spans="1:264" ht="18" customHeight="1">
      <c r="A152" s="280"/>
      <c r="B152" s="281" t="s">
        <v>87</v>
      </c>
      <c r="C152" s="281" t="s">
        <v>87</v>
      </c>
      <c r="D152" s="282" t="s">
        <v>1889</v>
      </c>
      <c r="E152" s="283" t="s">
        <v>1386</v>
      </c>
      <c r="F152" s="282" t="s">
        <v>105</v>
      </c>
      <c r="G152" s="283" t="s">
        <v>18</v>
      </c>
      <c r="H152" s="284" t="s">
        <v>87</v>
      </c>
      <c r="I152" s="284" t="s">
        <v>87</v>
      </c>
      <c r="J152" s="284" t="s">
        <v>87</v>
      </c>
      <c r="K152" s="284" t="s">
        <v>87</v>
      </c>
      <c r="L152" s="284" t="s">
        <v>87</v>
      </c>
      <c r="M152" s="285">
        <v>52771</v>
      </c>
      <c r="N152" s="284" t="s">
        <v>87</v>
      </c>
      <c r="O152" s="284" t="s">
        <v>87</v>
      </c>
      <c r="P152" s="284" t="s">
        <v>87</v>
      </c>
      <c r="Q152" s="284" t="s">
        <v>87</v>
      </c>
      <c r="R152" s="286">
        <v>100.83185305790859</v>
      </c>
      <c r="S152" s="286">
        <v>94.908407839408738</v>
      </c>
      <c r="T152" s="292">
        <v>6.0306794617961259</v>
      </c>
      <c r="U152" s="298" t="s">
        <v>88</v>
      </c>
      <c r="V152" s="286">
        <v>10.942578548212351</v>
      </c>
      <c r="W152" s="286">
        <v>12.784398699891659</v>
      </c>
      <c r="X152" s="286">
        <v>23.72697724810401</v>
      </c>
      <c r="Y152" s="284" t="s">
        <v>87</v>
      </c>
      <c r="Z152" s="284" t="s">
        <v>87</v>
      </c>
      <c r="AA152" s="284" t="s">
        <v>87</v>
      </c>
      <c r="AB152" s="284" t="s">
        <v>87</v>
      </c>
      <c r="AC152" s="284" t="s">
        <v>87</v>
      </c>
      <c r="AD152" s="284" t="s">
        <v>87</v>
      </c>
      <c r="AE152" s="284" t="s">
        <v>87</v>
      </c>
      <c r="AF152" s="284" t="s">
        <v>87</v>
      </c>
      <c r="AG152" s="284" t="s">
        <v>87</v>
      </c>
      <c r="AH152" s="284" t="s">
        <v>87</v>
      </c>
      <c r="AI152" s="284" t="s">
        <v>87</v>
      </c>
      <c r="AJ152" s="284" t="s">
        <v>87</v>
      </c>
      <c r="AK152" s="284" t="s">
        <v>87</v>
      </c>
      <c r="AL152" s="284" t="s">
        <v>87</v>
      </c>
      <c r="AM152" s="284" t="s">
        <v>87</v>
      </c>
      <c r="AN152" s="284" t="s">
        <v>87</v>
      </c>
      <c r="AO152" s="284" t="s">
        <v>87</v>
      </c>
      <c r="AP152" s="284" t="s">
        <v>87</v>
      </c>
      <c r="AQ152" s="284" t="s">
        <v>87</v>
      </c>
      <c r="AR152" s="284" t="s">
        <v>87</v>
      </c>
      <c r="AS152" s="284" t="s">
        <v>87</v>
      </c>
      <c r="AT152" s="284" t="s">
        <v>87</v>
      </c>
      <c r="AU152" s="284" t="s">
        <v>87</v>
      </c>
      <c r="AV152" s="284" t="s">
        <v>87</v>
      </c>
      <c r="AW152" s="288" t="s">
        <v>87</v>
      </c>
      <c r="AX152" s="288" t="s">
        <v>87</v>
      </c>
      <c r="AY152" s="288" t="s">
        <v>87</v>
      </c>
      <c r="AZ152" s="288" t="s">
        <v>87</v>
      </c>
      <c r="BA152" s="288" t="s">
        <v>87</v>
      </c>
      <c r="BB152" s="287">
        <v>14</v>
      </c>
      <c r="BC152" s="287">
        <v>21</v>
      </c>
      <c r="BD152" s="289" t="s">
        <v>88</v>
      </c>
      <c r="BE152" s="289" t="s">
        <v>88</v>
      </c>
      <c r="BF152" s="289" t="s">
        <v>88</v>
      </c>
      <c r="BG152" s="287">
        <v>0</v>
      </c>
      <c r="BH152" s="286">
        <v>0</v>
      </c>
      <c r="BI152" s="287">
        <v>10</v>
      </c>
      <c r="BJ152" s="286">
        <v>18.949801974569365</v>
      </c>
      <c r="BK152" s="287">
        <v>0</v>
      </c>
      <c r="BL152" s="286">
        <v>0</v>
      </c>
      <c r="BM152" s="287">
        <v>0</v>
      </c>
      <c r="BN152" s="290">
        <v>0</v>
      </c>
      <c r="BO152" s="291">
        <v>0</v>
      </c>
      <c r="BP152" s="290">
        <v>0</v>
      </c>
      <c r="BQ152" s="287">
        <v>0</v>
      </c>
      <c r="BR152" s="290">
        <v>0</v>
      </c>
      <c r="BS152" s="287">
        <v>0</v>
      </c>
      <c r="BT152" s="290">
        <v>0</v>
      </c>
      <c r="BU152" s="287">
        <v>0</v>
      </c>
      <c r="BV152" s="290">
        <v>0</v>
      </c>
      <c r="BW152" s="287">
        <v>0</v>
      </c>
      <c r="BX152" s="290">
        <v>0</v>
      </c>
      <c r="BY152" s="292">
        <v>0</v>
      </c>
      <c r="BZ152" s="293">
        <v>0</v>
      </c>
      <c r="CA152" s="287">
        <v>21</v>
      </c>
      <c r="CB152" s="290">
        <v>39.794584146595668</v>
      </c>
      <c r="CC152" s="292">
        <v>0</v>
      </c>
      <c r="CD152" s="293">
        <v>0</v>
      </c>
      <c r="CE152" s="287">
        <v>0</v>
      </c>
      <c r="CF152" s="290">
        <v>0</v>
      </c>
      <c r="CG152" s="287">
        <v>116</v>
      </c>
      <c r="CH152" s="290">
        <v>219.81770290500467</v>
      </c>
      <c r="CI152" s="287">
        <v>104</v>
      </c>
      <c r="CJ152" s="290">
        <v>197.07794053552141</v>
      </c>
      <c r="CK152" s="287">
        <v>12</v>
      </c>
      <c r="CL152" s="290">
        <v>22.739762369483238</v>
      </c>
      <c r="CM152" s="292">
        <v>0</v>
      </c>
      <c r="CN152" s="296">
        <v>0</v>
      </c>
      <c r="CO152" s="287">
        <v>1</v>
      </c>
      <c r="CP152" s="290">
        <v>1.8949801974569365</v>
      </c>
      <c r="CQ152" s="292">
        <v>0</v>
      </c>
      <c r="CR152" s="293">
        <v>0</v>
      </c>
      <c r="CS152" s="292">
        <v>0</v>
      </c>
      <c r="CT152" s="293">
        <v>0</v>
      </c>
      <c r="CU152" s="287">
        <v>0</v>
      </c>
      <c r="CV152" s="290">
        <v>0</v>
      </c>
      <c r="CW152" s="287">
        <v>0</v>
      </c>
      <c r="CX152" s="290">
        <v>0</v>
      </c>
      <c r="CY152" s="287">
        <v>0</v>
      </c>
      <c r="CZ152" s="290">
        <v>0</v>
      </c>
      <c r="DA152" s="292">
        <v>0</v>
      </c>
      <c r="DB152" s="293">
        <v>0</v>
      </c>
      <c r="DC152" s="287">
        <v>0</v>
      </c>
      <c r="DD152" s="287">
        <v>0</v>
      </c>
      <c r="DE152" s="287">
        <v>0</v>
      </c>
      <c r="DF152" s="287">
        <v>0</v>
      </c>
      <c r="DG152" s="287">
        <v>0</v>
      </c>
      <c r="DH152" s="287">
        <v>0</v>
      </c>
      <c r="DI152" s="287">
        <v>0</v>
      </c>
      <c r="DJ152" s="287">
        <v>0</v>
      </c>
      <c r="DK152" s="287">
        <v>0</v>
      </c>
      <c r="DL152" s="287">
        <v>0</v>
      </c>
      <c r="DM152" s="287">
        <v>0</v>
      </c>
      <c r="DN152" s="287">
        <v>0</v>
      </c>
      <c r="DO152" s="287">
        <v>0</v>
      </c>
      <c r="DP152" s="287">
        <v>0</v>
      </c>
      <c r="DQ152" s="287">
        <v>0</v>
      </c>
      <c r="DR152" s="287">
        <v>0</v>
      </c>
      <c r="DS152" s="287">
        <v>0</v>
      </c>
      <c r="DT152" s="287">
        <v>0</v>
      </c>
      <c r="DU152" s="287">
        <v>0</v>
      </c>
      <c r="DV152" s="287">
        <v>0</v>
      </c>
      <c r="DW152" s="287">
        <v>0</v>
      </c>
      <c r="DX152" s="287">
        <v>0</v>
      </c>
      <c r="DY152" s="287">
        <v>0</v>
      </c>
      <c r="DZ152" s="287">
        <v>0</v>
      </c>
      <c r="EA152" s="287">
        <v>0</v>
      </c>
      <c r="EB152" s="290">
        <v>0</v>
      </c>
      <c r="EC152" s="287">
        <v>0</v>
      </c>
      <c r="ED152" s="287">
        <v>0</v>
      </c>
      <c r="EE152" s="287">
        <v>0</v>
      </c>
      <c r="EF152" s="290">
        <v>0</v>
      </c>
      <c r="EG152" s="287">
        <v>0</v>
      </c>
      <c r="EH152" s="287">
        <v>0</v>
      </c>
      <c r="EI152" s="287">
        <v>0</v>
      </c>
      <c r="EJ152" s="287">
        <v>0</v>
      </c>
      <c r="EK152" s="287">
        <v>0</v>
      </c>
      <c r="EL152" s="287">
        <v>0</v>
      </c>
      <c r="EM152" s="287">
        <v>0</v>
      </c>
      <c r="EN152" s="287">
        <v>0</v>
      </c>
      <c r="EO152" s="287">
        <v>0</v>
      </c>
      <c r="EP152" s="287">
        <v>0</v>
      </c>
      <c r="EQ152" s="287">
        <v>0</v>
      </c>
      <c r="ER152" s="287">
        <v>0</v>
      </c>
      <c r="ES152" s="287">
        <v>0</v>
      </c>
      <c r="ET152" s="287">
        <v>0</v>
      </c>
      <c r="EU152" s="287">
        <v>0</v>
      </c>
      <c r="EV152" s="287">
        <v>0</v>
      </c>
      <c r="EW152" s="287">
        <v>0</v>
      </c>
      <c r="EX152" s="287">
        <v>0</v>
      </c>
      <c r="EY152" s="287">
        <v>0</v>
      </c>
      <c r="EZ152" s="287">
        <v>0</v>
      </c>
      <c r="FA152" s="287">
        <v>0</v>
      </c>
      <c r="FB152" s="287">
        <v>0</v>
      </c>
      <c r="FC152" s="287">
        <v>0</v>
      </c>
      <c r="FD152" s="287">
        <v>0</v>
      </c>
      <c r="FE152" s="287">
        <v>0</v>
      </c>
      <c r="FF152" s="287">
        <v>0</v>
      </c>
      <c r="FG152" s="287">
        <v>0</v>
      </c>
      <c r="FH152" s="287">
        <v>0</v>
      </c>
      <c r="FI152" s="287">
        <v>0</v>
      </c>
      <c r="FJ152" s="287">
        <v>0</v>
      </c>
      <c r="FK152" s="291">
        <v>0</v>
      </c>
      <c r="FL152" s="290">
        <v>0</v>
      </c>
      <c r="FM152" s="297">
        <v>1</v>
      </c>
      <c r="FN152" s="293">
        <v>1.8949801974569365</v>
      </c>
      <c r="FO152" s="297">
        <v>0</v>
      </c>
      <c r="FP152" s="293">
        <v>0</v>
      </c>
      <c r="FQ152" s="283">
        <v>0</v>
      </c>
      <c r="FR152" s="294">
        <v>0</v>
      </c>
      <c r="FS152" s="283">
        <v>0</v>
      </c>
      <c r="FT152" s="294">
        <v>0</v>
      </c>
      <c r="FU152" s="297">
        <v>0</v>
      </c>
      <c r="FV152" s="293">
        <v>0</v>
      </c>
      <c r="FW152" s="295">
        <v>1</v>
      </c>
      <c r="FX152" s="295">
        <v>0</v>
      </c>
      <c r="FY152" s="295">
        <v>0</v>
      </c>
      <c r="FZ152" s="295">
        <v>0</v>
      </c>
      <c r="GA152" s="295">
        <v>1</v>
      </c>
      <c r="GB152" s="287">
        <v>0</v>
      </c>
      <c r="GC152" s="287">
        <v>0</v>
      </c>
      <c r="GD152" s="287">
        <v>0</v>
      </c>
      <c r="GE152" s="287">
        <v>0</v>
      </c>
      <c r="GF152" s="287">
        <v>0</v>
      </c>
      <c r="GG152" s="290">
        <v>0</v>
      </c>
      <c r="GH152" s="290">
        <v>0</v>
      </c>
      <c r="GI152" s="290">
        <v>0</v>
      </c>
      <c r="GJ152" s="290">
        <v>0</v>
      </c>
      <c r="GK152" s="290">
        <v>0</v>
      </c>
      <c r="GL152" s="290">
        <v>0</v>
      </c>
      <c r="GM152" s="290">
        <v>0</v>
      </c>
      <c r="GN152" s="290">
        <v>0</v>
      </c>
      <c r="GO152" s="290">
        <v>0</v>
      </c>
      <c r="GP152" s="290">
        <v>0</v>
      </c>
      <c r="GQ152" s="290">
        <v>0</v>
      </c>
      <c r="GR152" s="290">
        <v>0</v>
      </c>
      <c r="GS152" s="290">
        <v>0</v>
      </c>
      <c r="GT152" s="290">
        <v>0</v>
      </c>
      <c r="GU152" s="290">
        <v>0</v>
      </c>
      <c r="GV152" s="290">
        <v>0</v>
      </c>
      <c r="GW152" s="290">
        <v>0</v>
      </c>
      <c r="GX152" s="290">
        <v>0</v>
      </c>
      <c r="GY152" s="290">
        <v>0</v>
      </c>
      <c r="GZ152" s="290">
        <v>0</v>
      </c>
      <c r="HA152" s="290">
        <v>0</v>
      </c>
      <c r="HB152" s="290">
        <v>0</v>
      </c>
      <c r="HC152" s="290">
        <v>0</v>
      </c>
      <c r="HD152" s="290">
        <v>0</v>
      </c>
      <c r="HE152" s="290">
        <v>0</v>
      </c>
      <c r="HF152" s="290">
        <v>0</v>
      </c>
      <c r="HG152" s="290">
        <v>0</v>
      </c>
      <c r="HH152" s="290">
        <v>0</v>
      </c>
      <c r="HI152" s="290">
        <v>0</v>
      </c>
      <c r="HJ152" s="134">
        <v>3.7899603949138729</v>
      </c>
      <c r="HK152" s="134">
        <v>1.8949801974569365</v>
      </c>
      <c r="HL152" s="134">
        <v>29.9406871198196</v>
      </c>
      <c r="HM152" s="146">
        <v>87.569972441159393</v>
      </c>
      <c r="HN152" s="146">
        <v>83.590258789832603</v>
      </c>
      <c r="HO152" s="368">
        <v>0.13833650354487301</v>
      </c>
      <c r="HP152" s="368">
        <v>2.44917952485917E-2</v>
      </c>
      <c r="HQ152" s="368">
        <v>4.4692737430167604</v>
      </c>
      <c r="HR152" s="368">
        <v>1.2121212121212099</v>
      </c>
      <c r="HS152" s="134">
        <v>86.592178770949701</v>
      </c>
      <c r="HT152" s="134">
        <v>90.303030303030297</v>
      </c>
      <c r="HU152" s="134">
        <v>3.0952792668165299</v>
      </c>
      <c r="HV152" s="134">
        <v>2.0205731080088198</v>
      </c>
      <c r="HW152" s="134">
        <v>19.625326488336501</v>
      </c>
      <c r="HX152" s="134">
        <v>31.6952602500727</v>
      </c>
      <c r="HY152" s="146">
        <v>104.02230392447605</v>
      </c>
      <c r="HZ152" s="146">
        <v>97.241754541486301</v>
      </c>
      <c r="IA152" s="386">
        <v>6</v>
      </c>
      <c r="IB152" s="386">
        <v>9</v>
      </c>
      <c r="IC152" s="369">
        <v>0.15428130624839292</v>
      </c>
      <c r="ID152" s="369">
        <v>0.16869728209934395</v>
      </c>
      <c r="IE152" s="369">
        <v>2.0134228187919461</v>
      </c>
      <c r="IF152" s="369">
        <v>3.4482758620689653</v>
      </c>
      <c r="IG152" s="146">
        <v>67.114093959731548</v>
      </c>
      <c r="IH152" s="146">
        <v>80.842911877394641</v>
      </c>
      <c r="II152" s="146">
        <v>7.6626382103368478</v>
      </c>
      <c r="IJ152" s="146">
        <v>4.8922211808809752</v>
      </c>
      <c r="IK152" s="146">
        <v>15.968657119697379</v>
      </c>
      <c r="IL152" s="146">
        <v>26.393331394785307</v>
      </c>
      <c r="IM152" s="148">
        <v>90.499545559820234</v>
      </c>
      <c r="IN152" s="137">
        <v>90.098819408133579</v>
      </c>
      <c r="IO152" s="369">
        <v>0</v>
      </c>
      <c r="IP152" s="369">
        <v>5.9665871121718402E-2</v>
      </c>
      <c r="IQ152" s="369">
        <v>0</v>
      </c>
      <c r="IR152" s="369">
        <v>1.0416666666666701</v>
      </c>
      <c r="IS152" s="146">
        <v>77.018633540372704</v>
      </c>
      <c r="IT152" s="146">
        <v>86.4583333333333</v>
      </c>
      <c r="IU152" s="146">
        <v>8.4029227557411303</v>
      </c>
      <c r="IV152" s="146">
        <v>5.7279236276849597</v>
      </c>
      <c r="IW152" s="146">
        <v>18.0845708532595</v>
      </c>
      <c r="IX152" s="146">
        <v>19.831280128548499</v>
      </c>
      <c r="IY152" s="341">
        <v>7</v>
      </c>
      <c r="IZ152" s="369">
        <v>0.18286311389759699</v>
      </c>
      <c r="JA152" s="369">
        <v>5.6451612903225801</v>
      </c>
      <c r="JB152" s="369">
        <v>90.322580645161295</v>
      </c>
      <c r="JC152" s="369">
        <v>3.239289446186</v>
      </c>
      <c r="JD152" s="146">
        <v>21.672966947756102</v>
      </c>
    </row>
    <row r="153" spans="1:264" ht="18" customHeight="1">
      <c r="A153" s="280"/>
      <c r="B153" s="281" t="s">
        <v>87</v>
      </c>
      <c r="C153" s="281" t="s">
        <v>87</v>
      </c>
      <c r="D153" s="282" t="s">
        <v>1890</v>
      </c>
      <c r="E153" s="283" t="s">
        <v>1387</v>
      </c>
      <c r="F153" s="282" t="s">
        <v>105</v>
      </c>
      <c r="G153" s="283" t="s">
        <v>18</v>
      </c>
      <c r="H153" s="284" t="s">
        <v>87</v>
      </c>
      <c r="I153" s="284" t="s">
        <v>87</v>
      </c>
      <c r="J153" s="284" t="s">
        <v>87</v>
      </c>
      <c r="K153" s="284" t="s">
        <v>87</v>
      </c>
      <c r="L153" s="284" t="s">
        <v>87</v>
      </c>
      <c r="M153" s="285">
        <v>181029</v>
      </c>
      <c r="N153" s="284" t="s">
        <v>87</v>
      </c>
      <c r="O153" s="284" t="s">
        <v>87</v>
      </c>
      <c r="P153" s="284" t="s">
        <v>87</v>
      </c>
      <c r="Q153" s="284" t="s">
        <v>87</v>
      </c>
      <c r="R153" s="286">
        <v>88.340173946239503</v>
      </c>
      <c r="S153" s="286">
        <v>93.389453177483219</v>
      </c>
      <c r="T153" s="298" t="s">
        <v>88</v>
      </c>
      <c r="U153" s="298" t="s">
        <v>88</v>
      </c>
      <c r="V153" s="286">
        <v>13.094083414161009</v>
      </c>
      <c r="W153" s="286">
        <v>9.1173617846750723</v>
      </c>
      <c r="X153" s="286">
        <v>22.211445198836081</v>
      </c>
      <c r="Y153" s="284" t="s">
        <v>87</v>
      </c>
      <c r="Z153" s="284" t="s">
        <v>87</v>
      </c>
      <c r="AA153" s="284" t="s">
        <v>87</v>
      </c>
      <c r="AB153" s="284" t="s">
        <v>87</v>
      </c>
      <c r="AC153" s="284" t="s">
        <v>87</v>
      </c>
      <c r="AD153" s="284" t="s">
        <v>87</v>
      </c>
      <c r="AE153" s="284" t="s">
        <v>87</v>
      </c>
      <c r="AF153" s="284" t="s">
        <v>87</v>
      </c>
      <c r="AG153" s="284" t="s">
        <v>87</v>
      </c>
      <c r="AH153" s="284" t="s">
        <v>87</v>
      </c>
      <c r="AI153" s="284" t="s">
        <v>87</v>
      </c>
      <c r="AJ153" s="284" t="s">
        <v>87</v>
      </c>
      <c r="AK153" s="284" t="s">
        <v>87</v>
      </c>
      <c r="AL153" s="284" t="s">
        <v>87</v>
      </c>
      <c r="AM153" s="284" t="s">
        <v>87</v>
      </c>
      <c r="AN153" s="284" t="s">
        <v>87</v>
      </c>
      <c r="AO153" s="284" t="s">
        <v>87</v>
      </c>
      <c r="AP153" s="284" t="s">
        <v>87</v>
      </c>
      <c r="AQ153" s="284" t="s">
        <v>87</v>
      </c>
      <c r="AR153" s="284" t="s">
        <v>87</v>
      </c>
      <c r="AS153" s="284" t="s">
        <v>87</v>
      </c>
      <c r="AT153" s="284" t="s">
        <v>87</v>
      </c>
      <c r="AU153" s="284" t="s">
        <v>87</v>
      </c>
      <c r="AV153" s="284" t="s">
        <v>87</v>
      </c>
      <c r="AW153" s="288" t="s">
        <v>87</v>
      </c>
      <c r="AX153" s="288" t="s">
        <v>87</v>
      </c>
      <c r="AY153" s="288" t="s">
        <v>87</v>
      </c>
      <c r="AZ153" s="288" t="s">
        <v>87</v>
      </c>
      <c r="BA153" s="288" t="s">
        <v>87</v>
      </c>
      <c r="BB153" s="287">
        <v>25</v>
      </c>
      <c r="BC153" s="287">
        <v>34</v>
      </c>
      <c r="BD153" s="289" t="s">
        <v>88</v>
      </c>
      <c r="BE153" s="289" t="s">
        <v>88</v>
      </c>
      <c r="BF153" s="289" t="s">
        <v>88</v>
      </c>
      <c r="BG153" s="287">
        <v>0</v>
      </c>
      <c r="BH153" s="286">
        <v>0</v>
      </c>
      <c r="BI153" s="287">
        <v>102</v>
      </c>
      <c r="BJ153" s="286">
        <v>56.344563578211229</v>
      </c>
      <c r="BK153" s="287">
        <v>0</v>
      </c>
      <c r="BL153" s="286">
        <v>0</v>
      </c>
      <c r="BM153" s="287">
        <v>0</v>
      </c>
      <c r="BN153" s="290">
        <v>0</v>
      </c>
      <c r="BO153" s="291">
        <v>0</v>
      </c>
      <c r="BP153" s="290">
        <v>0</v>
      </c>
      <c r="BQ153" s="287">
        <v>0</v>
      </c>
      <c r="BR153" s="290">
        <v>0</v>
      </c>
      <c r="BS153" s="287">
        <v>0</v>
      </c>
      <c r="BT153" s="290">
        <v>0</v>
      </c>
      <c r="BU153" s="287">
        <v>0</v>
      </c>
      <c r="BV153" s="290">
        <v>0</v>
      </c>
      <c r="BW153" s="287">
        <v>0</v>
      </c>
      <c r="BX153" s="290">
        <v>0</v>
      </c>
      <c r="BY153" s="287">
        <v>0</v>
      </c>
      <c r="BZ153" s="290">
        <v>0</v>
      </c>
      <c r="CA153" s="287">
        <v>163</v>
      </c>
      <c r="CB153" s="290">
        <v>90.040822188710095</v>
      </c>
      <c r="CC153" s="287">
        <v>0</v>
      </c>
      <c r="CD153" s="290">
        <v>0</v>
      </c>
      <c r="CE153" s="287">
        <v>0</v>
      </c>
      <c r="CF153" s="290">
        <v>0</v>
      </c>
      <c r="CG153" s="287">
        <v>282</v>
      </c>
      <c r="CH153" s="290">
        <v>155.77614636328985</v>
      </c>
      <c r="CI153" s="287">
        <v>352</v>
      </c>
      <c r="CJ153" s="290">
        <v>194.44398411304266</v>
      </c>
      <c r="CK153" s="287">
        <v>129</v>
      </c>
      <c r="CL153" s="290">
        <v>71.259300995973021</v>
      </c>
      <c r="CM153" s="287">
        <v>74</v>
      </c>
      <c r="CN153" s="294">
        <v>40.877428478310108</v>
      </c>
      <c r="CO153" s="287">
        <v>36</v>
      </c>
      <c r="CP153" s="290">
        <v>19.886316557015729</v>
      </c>
      <c r="CQ153" s="287">
        <v>0</v>
      </c>
      <c r="CR153" s="290">
        <v>0</v>
      </c>
      <c r="CS153" s="287">
        <v>0</v>
      </c>
      <c r="CT153" s="290">
        <v>0</v>
      </c>
      <c r="CU153" s="287">
        <v>15</v>
      </c>
      <c r="CV153" s="290">
        <v>8.285965232089886</v>
      </c>
      <c r="CW153" s="287">
        <v>346</v>
      </c>
      <c r="CX153" s="290">
        <v>191.12959802020671</v>
      </c>
      <c r="CY153" s="287">
        <v>346</v>
      </c>
      <c r="CZ153" s="290">
        <v>191.12959802020671</v>
      </c>
      <c r="DA153" s="292">
        <v>0</v>
      </c>
      <c r="DB153" s="293">
        <v>0</v>
      </c>
      <c r="DC153" s="287">
        <v>0</v>
      </c>
      <c r="DD153" s="287">
        <v>0</v>
      </c>
      <c r="DE153" s="287">
        <v>122</v>
      </c>
      <c r="DF153" s="287">
        <v>5640</v>
      </c>
      <c r="DG153" s="287">
        <v>0</v>
      </c>
      <c r="DH153" s="287">
        <v>23</v>
      </c>
      <c r="DI153" s="287">
        <v>0</v>
      </c>
      <c r="DJ153" s="287">
        <v>0</v>
      </c>
      <c r="DK153" s="287">
        <v>226</v>
      </c>
      <c r="DL153" s="287">
        <v>0</v>
      </c>
      <c r="DM153" s="287">
        <v>0</v>
      </c>
      <c r="DN153" s="287">
        <v>456</v>
      </c>
      <c r="DO153" s="287">
        <v>126</v>
      </c>
      <c r="DP153" s="287">
        <v>10</v>
      </c>
      <c r="DQ153" s="287">
        <v>0</v>
      </c>
      <c r="DR153" s="287">
        <v>0</v>
      </c>
      <c r="DS153" s="287">
        <v>0</v>
      </c>
      <c r="DT153" s="287">
        <v>0</v>
      </c>
      <c r="DU153" s="287">
        <v>0</v>
      </c>
      <c r="DV153" s="287">
        <v>1090</v>
      </c>
      <c r="DW153" s="287">
        <v>1966</v>
      </c>
      <c r="DX153" s="287">
        <v>209</v>
      </c>
      <c r="DY153" s="287">
        <v>1</v>
      </c>
      <c r="DZ153" s="287">
        <v>2932</v>
      </c>
      <c r="EA153" s="287">
        <v>6614</v>
      </c>
      <c r="EB153" s="290">
        <v>10.553371635923799</v>
      </c>
      <c r="EC153" s="287">
        <v>92</v>
      </c>
      <c r="ED153" s="287">
        <v>2076</v>
      </c>
      <c r="EE153" s="287">
        <v>207</v>
      </c>
      <c r="EF153" s="290">
        <v>9.9710982658959537</v>
      </c>
      <c r="EG153" s="287">
        <v>10</v>
      </c>
      <c r="EH153" s="287">
        <v>34</v>
      </c>
      <c r="EI153" s="287">
        <v>28</v>
      </c>
      <c r="EJ153" s="287">
        <v>0</v>
      </c>
      <c r="EK153" s="287">
        <v>75</v>
      </c>
      <c r="EL153" s="287">
        <v>2</v>
      </c>
      <c r="EM153" s="287">
        <v>0</v>
      </c>
      <c r="EN153" s="287">
        <v>13</v>
      </c>
      <c r="EO153" s="287">
        <v>0</v>
      </c>
      <c r="EP153" s="287">
        <v>83</v>
      </c>
      <c r="EQ153" s="287">
        <v>8</v>
      </c>
      <c r="ER153" s="287">
        <v>0</v>
      </c>
      <c r="ES153" s="287">
        <v>1</v>
      </c>
      <c r="ET153" s="287">
        <v>0</v>
      </c>
      <c r="EU153" s="287">
        <v>0</v>
      </c>
      <c r="EV153" s="287">
        <v>1273</v>
      </c>
      <c r="EW153" s="287">
        <v>0</v>
      </c>
      <c r="EX153" s="287">
        <v>0</v>
      </c>
      <c r="EY153" s="287">
        <v>0</v>
      </c>
      <c r="EZ153" s="287">
        <v>0</v>
      </c>
      <c r="FA153" s="287">
        <v>0</v>
      </c>
      <c r="FB153" s="287">
        <v>0</v>
      </c>
      <c r="FC153" s="287">
        <v>1</v>
      </c>
      <c r="FD153" s="287">
        <v>0</v>
      </c>
      <c r="FE153" s="287">
        <v>4</v>
      </c>
      <c r="FF153" s="287">
        <v>19</v>
      </c>
      <c r="FG153" s="287">
        <v>36</v>
      </c>
      <c r="FH153" s="287">
        <v>58</v>
      </c>
      <c r="FI153" s="287">
        <v>5</v>
      </c>
      <c r="FJ153" s="287">
        <v>1016</v>
      </c>
      <c r="FK153" s="291">
        <v>3</v>
      </c>
      <c r="FL153" s="290">
        <v>1.6571930464179772</v>
      </c>
      <c r="FM153" s="291">
        <v>0</v>
      </c>
      <c r="FN153" s="290">
        <v>0</v>
      </c>
      <c r="FO153" s="291">
        <v>0</v>
      </c>
      <c r="FP153" s="290">
        <v>0</v>
      </c>
      <c r="FQ153" s="283">
        <v>1</v>
      </c>
      <c r="FR153" s="294">
        <v>0.55239768213932572</v>
      </c>
      <c r="FS153" s="283">
        <v>0</v>
      </c>
      <c r="FT153" s="294">
        <v>0</v>
      </c>
      <c r="FU153" s="291">
        <v>0</v>
      </c>
      <c r="FV153" s="290">
        <v>0</v>
      </c>
      <c r="FW153" s="295">
        <v>1</v>
      </c>
      <c r="FX153" s="295">
        <v>0</v>
      </c>
      <c r="FY153" s="295">
        <v>1</v>
      </c>
      <c r="FZ153" s="295">
        <v>0</v>
      </c>
      <c r="GA153" s="295">
        <v>0</v>
      </c>
      <c r="GB153" s="287">
        <v>4193</v>
      </c>
      <c r="GC153" s="287">
        <v>0</v>
      </c>
      <c r="GD153" s="287">
        <v>612</v>
      </c>
      <c r="GE153" s="287">
        <v>1</v>
      </c>
      <c r="GF153" s="287">
        <v>3</v>
      </c>
      <c r="GG153" s="290">
        <v>42.69</v>
      </c>
      <c r="GH153" s="290">
        <v>225.15</v>
      </c>
      <c r="GI153" s="290">
        <v>12</v>
      </c>
      <c r="GJ153" s="290">
        <v>1</v>
      </c>
      <c r="GK153" s="290">
        <v>1</v>
      </c>
      <c r="GL153" s="290">
        <v>0</v>
      </c>
      <c r="GM153" s="290">
        <v>2</v>
      </c>
      <c r="GN153" s="290">
        <v>1</v>
      </c>
      <c r="GO153" s="290">
        <v>1</v>
      </c>
      <c r="GP153" s="290">
        <v>5</v>
      </c>
      <c r="GQ153" s="290">
        <v>0</v>
      </c>
      <c r="GR153" s="290">
        <v>0</v>
      </c>
      <c r="GS153" s="290">
        <v>0</v>
      </c>
      <c r="GT153" s="290">
        <v>4</v>
      </c>
      <c r="GU153" s="290">
        <v>0</v>
      </c>
      <c r="GV153" s="290">
        <v>1</v>
      </c>
      <c r="GW153" s="290">
        <v>0</v>
      </c>
      <c r="GX153" s="290">
        <v>0</v>
      </c>
      <c r="GY153" s="290">
        <v>4</v>
      </c>
      <c r="GZ153" s="290">
        <v>1</v>
      </c>
      <c r="HA153" s="290">
        <v>0</v>
      </c>
      <c r="HB153" s="290">
        <v>0</v>
      </c>
      <c r="HC153" s="290">
        <v>0</v>
      </c>
      <c r="HD153" s="290">
        <v>0</v>
      </c>
      <c r="HE153" s="290">
        <v>0</v>
      </c>
      <c r="HF153" s="290">
        <v>0</v>
      </c>
      <c r="HG153" s="290">
        <v>0</v>
      </c>
      <c r="HH153" s="290">
        <v>7</v>
      </c>
      <c r="HI153" s="290">
        <v>0</v>
      </c>
      <c r="HJ153" s="134">
        <v>0</v>
      </c>
      <c r="HK153" s="134">
        <v>5.5239768213932576</v>
      </c>
      <c r="HL153" s="134">
        <v>13.207828579951279</v>
      </c>
      <c r="HM153" s="146">
        <v>78.426727469933994</v>
      </c>
      <c r="HN153" s="146">
        <v>82.580083403453301</v>
      </c>
      <c r="HO153" s="368">
        <v>7.0891819084077698E-2</v>
      </c>
      <c r="HP153" s="368">
        <v>5.1062091503268001E-2</v>
      </c>
      <c r="HQ153" s="368">
        <v>1.4880952380952399</v>
      </c>
      <c r="HR153" s="368">
        <v>1.9920318725099599</v>
      </c>
      <c r="HS153" s="134">
        <v>78.571428571428598</v>
      </c>
      <c r="HT153" s="134">
        <v>82.868525896414297</v>
      </c>
      <c r="HU153" s="134">
        <v>4.7639302424500203</v>
      </c>
      <c r="HV153" s="134">
        <v>2.5633169934640501</v>
      </c>
      <c r="HW153" s="134">
        <v>9.5147036022533502</v>
      </c>
      <c r="HX153" s="134">
        <v>15.606518772244399</v>
      </c>
      <c r="HY153" s="146">
        <v>95.89797338864291</v>
      </c>
      <c r="HZ153" s="146">
        <v>103.18149478913099</v>
      </c>
      <c r="IA153" s="386">
        <v>9</v>
      </c>
      <c r="IB153" s="386">
        <v>9</v>
      </c>
      <c r="IC153" s="369">
        <v>0.13085199185809829</v>
      </c>
      <c r="ID153" s="369">
        <v>9.1379835516296068E-2</v>
      </c>
      <c r="IE153" s="369">
        <v>1.2949640287769784</v>
      </c>
      <c r="IF153" s="369">
        <v>1.2396694214876034</v>
      </c>
      <c r="IG153" s="146">
        <v>64.460431654676256</v>
      </c>
      <c r="IH153" s="146">
        <v>71.763085399449039</v>
      </c>
      <c r="II153" s="146">
        <v>10.104681593486479</v>
      </c>
      <c r="IJ153" s="146">
        <v>7.3713067316478833</v>
      </c>
      <c r="IK153" s="146">
        <v>9.5026482366619298</v>
      </c>
      <c r="IL153" s="146">
        <v>16.045385212341781</v>
      </c>
      <c r="IM153" s="148">
        <v>88.767812468229707</v>
      </c>
      <c r="IN153" s="137">
        <v>90.84550547072574</v>
      </c>
      <c r="IO153" s="369">
        <v>0.239599215857112</v>
      </c>
      <c r="IP153" s="369">
        <v>0.10341261633919301</v>
      </c>
      <c r="IQ153" s="369">
        <v>2.3706896551724101</v>
      </c>
      <c r="IR153" s="369">
        <v>1.6611295681063101</v>
      </c>
      <c r="IS153" s="146">
        <v>75.862068965517196</v>
      </c>
      <c r="IT153" s="146">
        <v>84.385382059800705</v>
      </c>
      <c r="IU153" s="146">
        <v>10.106730559790901</v>
      </c>
      <c r="IV153" s="146">
        <v>6.2254395036194401</v>
      </c>
      <c r="IW153" s="146">
        <v>11.961186788579999</v>
      </c>
      <c r="IX153" s="146">
        <v>13.5872283131371</v>
      </c>
      <c r="IY153" s="341">
        <v>15</v>
      </c>
      <c r="IZ153" s="369">
        <v>0.19319938176197801</v>
      </c>
      <c r="JA153" s="369">
        <v>3.2608695652173898</v>
      </c>
      <c r="JB153" s="369">
        <v>78.260869565217405</v>
      </c>
      <c r="JC153" s="369">
        <v>5.9247810407006698</v>
      </c>
      <c r="JD153" s="146">
        <v>15.8179239476571</v>
      </c>
    </row>
    <row r="154" spans="1:264" ht="18" customHeight="1">
      <c r="A154" s="280"/>
      <c r="B154" s="281" t="s">
        <v>87</v>
      </c>
      <c r="C154" s="281" t="s">
        <v>87</v>
      </c>
      <c r="D154" s="282" t="s">
        <v>1891</v>
      </c>
      <c r="E154" s="283" t="s">
        <v>1388</v>
      </c>
      <c r="F154" s="282" t="s">
        <v>106</v>
      </c>
      <c r="G154" s="283" t="s">
        <v>19</v>
      </c>
      <c r="H154" s="284" t="s">
        <v>87</v>
      </c>
      <c r="I154" s="284" t="s">
        <v>87</v>
      </c>
      <c r="J154" s="284" t="s">
        <v>87</v>
      </c>
      <c r="K154" s="284" t="s">
        <v>87</v>
      </c>
      <c r="L154" s="284" t="s">
        <v>87</v>
      </c>
      <c r="M154" s="285">
        <v>209016</v>
      </c>
      <c r="N154" s="284" t="s">
        <v>87</v>
      </c>
      <c r="O154" s="284" t="s">
        <v>87</v>
      </c>
      <c r="P154" s="284" t="s">
        <v>87</v>
      </c>
      <c r="Q154" s="284" t="s">
        <v>87</v>
      </c>
      <c r="R154" s="286">
        <v>84.460864616741773</v>
      </c>
      <c r="S154" s="286">
        <v>89.285154216004997</v>
      </c>
      <c r="T154" s="298" t="s">
        <v>88</v>
      </c>
      <c r="U154" s="298" t="s">
        <v>88</v>
      </c>
      <c r="V154" s="286">
        <v>13.510392609699769</v>
      </c>
      <c r="W154" s="286">
        <v>12.817551963048498</v>
      </c>
      <c r="X154" s="286">
        <v>26.327944572748269</v>
      </c>
      <c r="Y154" s="284" t="s">
        <v>87</v>
      </c>
      <c r="Z154" s="284" t="s">
        <v>87</v>
      </c>
      <c r="AA154" s="284" t="s">
        <v>87</v>
      </c>
      <c r="AB154" s="284" t="s">
        <v>87</v>
      </c>
      <c r="AC154" s="284" t="s">
        <v>87</v>
      </c>
      <c r="AD154" s="284" t="s">
        <v>87</v>
      </c>
      <c r="AE154" s="284" t="s">
        <v>87</v>
      </c>
      <c r="AF154" s="284" t="s">
        <v>87</v>
      </c>
      <c r="AG154" s="284" t="s">
        <v>87</v>
      </c>
      <c r="AH154" s="284" t="s">
        <v>87</v>
      </c>
      <c r="AI154" s="284" t="s">
        <v>87</v>
      </c>
      <c r="AJ154" s="284" t="s">
        <v>87</v>
      </c>
      <c r="AK154" s="284" t="s">
        <v>87</v>
      </c>
      <c r="AL154" s="284" t="s">
        <v>87</v>
      </c>
      <c r="AM154" s="284" t="s">
        <v>87</v>
      </c>
      <c r="AN154" s="284" t="s">
        <v>87</v>
      </c>
      <c r="AO154" s="284" t="s">
        <v>87</v>
      </c>
      <c r="AP154" s="284" t="s">
        <v>87</v>
      </c>
      <c r="AQ154" s="284" t="s">
        <v>87</v>
      </c>
      <c r="AR154" s="284" t="s">
        <v>87</v>
      </c>
      <c r="AS154" s="284" t="s">
        <v>87</v>
      </c>
      <c r="AT154" s="284" t="s">
        <v>87</v>
      </c>
      <c r="AU154" s="284" t="s">
        <v>87</v>
      </c>
      <c r="AV154" s="284" t="s">
        <v>87</v>
      </c>
      <c r="AW154" s="288" t="s">
        <v>87</v>
      </c>
      <c r="AX154" s="288" t="s">
        <v>87</v>
      </c>
      <c r="AY154" s="288" t="s">
        <v>87</v>
      </c>
      <c r="AZ154" s="288" t="s">
        <v>87</v>
      </c>
      <c r="BA154" s="288" t="s">
        <v>87</v>
      </c>
      <c r="BB154" s="287">
        <v>23</v>
      </c>
      <c r="BC154" s="287">
        <v>22</v>
      </c>
      <c r="BD154" s="289" t="s">
        <v>88</v>
      </c>
      <c r="BE154" s="289" t="s">
        <v>88</v>
      </c>
      <c r="BF154" s="289" t="s">
        <v>88</v>
      </c>
      <c r="BG154" s="287">
        <v>90</v>
      </c>
      <c r="BH154" s="286">
        <v>43.058904581467445</v>
      </c>
      <c r="BI154" s="287">
        <v>229</v>
      </c>
      <c r="BJ154" s="286">
        <v>109.56099054617827</v>
      </c>
      <c r="BK154" s="287">
        <v>23</v>
      </c>
      <c r="BL154" s="286">
        <v>11.00394228193057</v>
      </c>
      <c r="BM154" s="287">
        <v>0</v>
      </c>
      <c r="BN154" s="290">
        <v>0</v>
      </c>
      <c r="BO154" s="291">
        <v>91</v>
      </c>
      <c r="BP154" s="290">
        <v>43.537336854594862</v>
      </c>
      <c r="BQ154" s="287">
        <v>11</v>
      </c>
      <c r="BR154" s="290">
        <v>5.2627550044015772</v>
      </c>
      <c r="BS154" s="287">
        <v>0</v>
      </c>
      <c r="BT154" s="290">
        <v>0</v>
      </c>
      <c r="BU154" s="287">
        <v>0</v>
      </c>
      <c r="BV154" s="290">
        <v>0</v>
      </c>
      <c r="BW154" s="287">
        <v>10</v>
      </c>
      <c r="BX154" s="290">
        <v>4.7843227312741607</v>
      </c>
      <c r="BY154" s="292">
        <v>0</v>
      </c>
      <c r="BZ154" s="293">
        <v>0</v>
      </c>
      <c r="CA154" s="287">
        <v>691</v>
      </c>
      <c r="CB154" s="290">
        <v>330.59670073104451</v>
      </c>
      <c r="CC154" s="292">
        <v>0</v>
      </c>
      <c r="CD154" s="293">
        <v>0</v>
      </c>
      <c r="CE154" s="287">
        <v>79</v>
      </c>
      <c r="CF154" s="290">
        <v>37.796149577065869</v>
      </c>
      <c r="CG154" s="287">
        <v>870</v>
      </c>
      <c r="CH154" s="290">
        <v>416.23607762085197</v>
      </c>
      <c r="CI154" s="287">
        <v>644</v>
      </c>
      <c r="CJ154" s="290">
        <v>308.11038389405599</v>
      </c>
      <c r="CK154" s="287">
        <v>98</v>
      </c>
      <c r="CL154" s="290">
        <v>46.886362766486776</v>
      </c>
      <c r="CM154" s="292">
        <v>214</v>
      </c>
      <c r="CN154" s="296">
        <v>102.38450644926704</v>
      </c>
      <c r="CO154" s="287">
        <v>145</v>
      </c>
      <c r="CP154" s="290">
        <v>69.372679603475333</v>
      </c>
      <c r="CQ154" s="292">
        <v>2</v>
      </c>
      <c r="CR154" s="293">
        <v>0.95686454625483208</v>
      </c>
      <c r="CS154" s="292">
        <v>3</v>
      </c>
      <c r="CT154" s="293">
        <v>1.4352968193822482</v>
      </c>
      <c r="CU154" s="287">
        <v>80</v>
      </c>
      <c r="CV154" s="290">
        <v>38.274581850193286</v>
      </c>
      <c r="CW154" s="287">
        <v>90</v>
      </c>
      <c r="CX154" s="290">
        <v>43.058904581467445</v>
      </c>
      <c r="CY154" s="292">
        <v>90</v>
      </c>
      <c r="CZ154" s="293">
        <v>43.058904581467445</v>
      </c>
      <c r="DA154" s="287">
        <v>0</v>
      </c>
      <c r="DB154" s="290">
        <v>0</v>
      </c>
      <c r="DC154" s="287">
        <v>0</v>
      </c>
      <c r="DD154" s="287">
        <v>0</v>
      </c>
      <c r="DE154" s="287">
        <v>1091</v>
      </c>
      <c r="DF154" s="287">
        <v>10235</v>
      </c>
      <c r="DG154" s="287">
        <v>0</v>
      </c>
      <c r="DH154" s="287">
        <v>1822</v>
      </c>
      <c r="DI154" s="287">
        <v>88</v>
      </c>
      <c r="DJ154" s="287">
        <v>365</v>
      </c>
      <c r="DK154" s="287">
        <v>23</v>
      </c>
      <c r="DL154" s="287">
        <v>216</v>
      </c>
      <c r="DM154" s="287">
        <v>0</v>
      </c>
      <c r="DN154" s="287">
        <v>0</v>
      </c>
      <c r="DO154" s="287">
        <v>0</v>
      </c>
      <c r="DP154" s="287">
        <v>69</v>
      </c>
      <c r="DQ154" s="287">
        <v>22</v>
      </c>
      <c r="DR154" s="287">
        <v>0</v>
      </c>
      <c r="DS154" s="287">
        <v>137</v>
      </c>
      <c r="DT154" s="287">
        <v>0</v>
      </c>
      <c r="DU154" s="287">
        <v>0</v>
      </c>
      <c r="DV154" s="287">
        <v>6428</v>
      </c>
      <c r="DW154" s="287">
        <v>243</v>
      </c>
      <c r="DX154" s="287">
        <v>558</v>
      </c>
      <c r="DY154" s="287">
        <v>421</v>
      </c>
      <c r="DZ154" s="287">
        <v>7219</v>
      </c>
      <c r="EA154" s="287">
        <v>13571</v>
      </c>
      <c r="EB154" s="290">
        <v>19.195343010831898</v>
      </c>
      <c r="EC154" s="287">
        <v>255</v>
      </c>
      <c r="ED154" s="287">
        <v>4643</v>
      </c>
      <c r="EE154" s="287">
        <v>840</v>
      </c>
      <c r="EF154" s="290">
        <v>18.091751023045443</v>
      </c>
      <c r="EG154" s="287">
        <v>69</v>
      </c>
      <c r="EH154" s="287">
        <v>110</v>
      </c>
      <c r="EI154" s="287">
        <v>58</v>
      </c>
      <c r="EJ154" s="287">
        <v>35</v>
      </c>
      <c r="EK154" s="287">
        <v>477</v>
      </c>
      <c r="EL154" s="287">
        <v>3</v>
      </c>
      <c r="EM154" s="287">
        <v>28</v>
      </c>
      <c r="EN154" s="287">
        <v>2</v>
      </c>
      <c r="EO154" s="287">
        <v>62</v>
      </c>
      <c r="EP154" s="287">
        <v>15</v>
      </c>
      <c r="EQ154" s="287">
        <v>52</v>
      </c>
      <c r="ER154" s="287">
        <v>0</v>
      </c>
      <c r="ES154" s="287">
        <v>0</v>
      </c>
      <c r="ET154" s="287">
        <v>0</v>
      </c>
      <c r="EU154" s="287">
        <v>0</v>
      </c>
      <c r="EV154" s="287">
        <v>4434</v>
      </c>
      <c r="EW154" s="287">
        <v>4</v>
      </c>
      <c r="EX154" s="287">
        <v>8</v>
      </c>
      <c r="EY154" s="287">
        <v>2065</v>
      </c>
      <c r="EZ154" s="287">
        <v>33</v>
      </c>
      <c r="FA154" s="287">
        <v>0</v>
      </c>
      <c r="FB154" s="287">
        <v>4</v>
      </c>
      <c r="FC154" s="287">
        <v>1</v>
      </c>
      <c r="FD154" s="287">
        <v>18</v>
      </c>
      <c r="FE154" s="287">
        <v>3</v>
      </c>
      <c r="FF154" s="287">
        <v>34</v>
      </c>
      <c r="FG154" s="287">
        <v>300</v>
      </c>
      <c r="FH154" s="287">
        <v>574</v>
      </c>
      <c r="FI154" s="287">
        <v>143</v>
      </c>
      <c r="FJ154" s="287">
        <v>3239</v>
      </c>
      <c r="FK154" s="291">
        <v>4</v>
      </c>
      <c r="FL154" s="290">
        <v>1.9137290925096642</v>
      </c>
      <c r="FM154" s="291">
        <v>1</v>
      </c>
      <c r="FN154" s="290">
        <v>0.47843227312741604</v>
      </c>
      <c r="FO154" s="297">
        <v>0</v>
      </c>
      <c r="FP154" s="293">
        <v>0</v>
      </c>
      <c r="FQ154" s="283">
        <v>2</v>
      </c>
      <c r="FR154" s="294">
        <v>0.95686454625483208</v>
      </c>
      <c r="FS154" s="283">
        <v>1</v>
      </c>
      <c r="FT154" s="294">
        <v>0.47843227312741604</v>
      </c>
      <c r="FU154" s="297">
        <v>0</v>
      </c>
      <c r="FV154" s="293">
        <v>0</v>
      </c>
      <c r="FW154" s="295">
        <v>1</v>
      </c>
      <c r="FX154" s="295">
        <v>0</v>
      </c>
      <c r="FY154" s="295">
        <v>1</v>
      </c>
      <c r="FZ154" s="295">
        <v>0</v>
      </c>
      <c r="GA154" s="295">
        <v>0</v>
      </c>
      <c r="GB154" s="287">
        <v>6438</v>
      </c>
      <c r="GC154" s="287">
        <v>3345</v>
      </c>
      <c r="GD154" s="287">
        <v>3533</v>
      </c>
      <c r="GE154" s="287">
        <v>6</v>
      </c>
      <c r="GF154" s="287">
        <v>1</v>
      </c>
      <c r="GG154" s="290">
        <v>173</v>
      </c>
      <c r="GH154" s="290">
        <v>446</v>
      </c>
      <c r="GI154" s="290">
        <v>29</v>
      </c>
      <c r="GJ154" s="290">
        <v>3</v>
      </c>
      <c r="GK154" s="290">
        <v>3</v>
      </c>
      <c r="GL154" s="290">
        <v>2</v>
      </c>
      <c r="GM154" s="290">
        <v>3</v>
      </c>
      <c r="GN154" s="290">
        <v>3</v>
      </c>
      <c r="GO154" s="290">
        <v>1</v>
      </c>
      <c r="GP154" s="290">
        <v>10</v>
      </c>
      <c r="GQ154" s="290">
        <v>2</v>
      </c>
      <c r="GR154" s="290">
        <v>2</v>
      </c>
      <c r="GS154" s="290">
        <v>1</v>
      </c>
      <c r="GT154" s="290">
        <v>12</v>
      </c>
      <c r="GU154" s="290">
        <v>0</v>
      </c>
      <c r="GV154" s="290">
        <v>2</v>
      </c>
      <c r="GW154" s="290">
        <v>1</v>
      </c>
      <c r="GX154" s="290">
        <v>1</v>
      </c>
      <c r="GY154" s="290">
        <v>1</v>
      </c>
      <c r="GZ154" s="290">
        <v>2</v>
      </c>
      <c r="HA154" s="290">
        <v>1</v>
      </c>
      <c r="HB154" s="290">
        <v>1</v>
      </c>
      <c r="HC154" s="290">
        <v>1</v>
      </c>
      <c r="HD154" s="290">
        <v>1</v>
      </c>
      <c r="HE154" s="290">
        <v>2</v>
      </c>
      <c r="HF154" s="290">
        <v>1</v>
      </c>
      <c r="HG154" s="290">
        <v>1</v>
      </c>
      <c r="HH154" s="290">
        <v>10</v>
      </c>
      <c r="HI154" s="290">
        <v>1</v>
      </c>
      <c r="HJ154" s="134">
        <v>2.3921613656370804</v>
      </c>
      <c r="HK154" s="134">
        <v>8.6117809162934904</v>
      </c>
      <c r="HL154" s="134">
        <v>57.196578252382601</v>
      </c>
      <c r="HM154" s="146">
        <v>75.616142322770997</v>
      </c>
      <c r="HN154" s="146">
        <v>68.536233790570193</v>
      </c>
      <c r="HO154" s="368">
        <v>6.3775510204081606E-2</v>
      </c>
      <c r="HP154" s="368">
        <v>4.5156920298035703E-2</v>
      </c>
      <c r="HQ154" s="368">
        <v>8.1632653061224492</v>
      </c>
      <c r="HR154" s="368">
        <v>7.2727272727272698</v>
      </c>
      <c r="HS154" s="134">
        <v>73.469387755102005</v>
      </c>
      <c r="HT154" s="134">
        <v>78.181818181818201</v>
      </c>
      <c r="HU154" s="134">
        <v>0.78125</v>
      </c>
      <c r="HV154" s="134">
        <v>0.62090765409799098</v>
      </c>
      <c r="HW154" s="134">
        <v>5.0185528756957298</v>
      </c>
      <c r="HX154" s="134">
        <v>7.4402293675804998</v>
      </c>
      <c r="HY154" s="146">
        <v>87.775490448908457</v>
      </c>
      <c r="HZ154" s="146">
        <v>92.669999403391401</v>
      </c>
      <c r="IA154" s="386">
        <v>17</v>
      </c>
      <c r="IB154" s="386">
        <v>10</v>
      </c>
      <c r="IC154" s="369">
        <v>0.25357995226730312</v>
      </c>
      <c r="ID154" s="369">
        <v>0.10966114705559819</v>
      </c>
      <c r="IE154" s="369">
        <v>2.8960817717206133</v>
      </c>
      <c r="IF154" s="369">
        <v>1.7921146953405016</v>
      </c>
      <c r="IG154" s="146">
        <v>59.625212947189098</v>
      </c>
      <c r="IH154" s="146">
        <v>68.100358422939067</v>
      </c>
      <c r="II154" s="146">
        <v>8.755966587112173</v>
      </c>
      <c r="IJ154" s="146">
        <v>6.1190920057023801</v>
      </c>
      <c r="IK154" s="146">
        <v>7.7761543635056469</v>
      </c>
      <c r="IL154" s="146">
        <v>12.044167476245764</v>
      </c>
      <c r="IM154" s="148">
        <v>84.815964501791086</v>
      </c>
      <c r="IN154" s="137">
        <v>92.766234577533567</v>
      </c>
      <c r="IO154" s="369">
        <v>5.7012542759407099E-2</v>
      </c>
      <c r="IP154" s="369">
        <v>5.0851767098906701E-2</v>
      </c>
      <c r="IQ154" s="369">
        <v>1.73913043478261</v>
      </c>
      <c r="IR154" s="369">
        <v>1.8518518518518501</v>
      </c>
      <c r="IS154" s="146">
        <v>71.304347826086996</v>
      </c>
      <c r="IT154" s="146">
        <v>75.925925925925895</v>
      </c>
      <c r="IU154" s="146">
        <v>3.2782212086659102</v>
      </c>
      <c r="IV154" s="146">
        <v>2.7459954233409598</v>
      </c>
      <c r="IW154" s="146">
        <v>4.7081564322943601</v>
      </c>
      <c r="IX154" s="146">
        <v>5.6882661996497399</v>
      </c>
      <c r="IY154" s="341">
        <v>4</v>
      </c>
      <c r="IZ154" s="369">
        <v>8.4709868699703497E-2</v>
      </c>
      <c r="JA154" s="369">
        <v>0.98522167487684698</v>
      </c>
      <c r="JB154" s="369">
        <v>88.916256157635502</v>
      </c>
      <c r="JC154" s="369">
        <v>8.5980516730199099</v>
      </c>
      <c r="JD154" s="146">
        <v>9.3950667014193296</v>
      </c>
    </row>
    <row r="155" spans="1:264" ht="18" customHeight="1">
      <c r="A155" s="280"/>
      <c r="B155" s="281" t="s">
        <v>87</v>
      </c>
      <c r="C155" s="281" t="s">
        <v>87</v>
      </c>
      <c r="D155" s="282" t="s">
        <v>1892</v>
      </c>
      <c r="E155" s="283" t="s">
        <v>1389</v>
      </c>
      <c r="F155" s="282" t="s">
        <v>106</v>
      </c>
      <c r="G155" s="283" t="s">
        <v>19</v>
      </c>
      <c r="H155" s="284" t="s">
        <v>87</v>
      </c>
      <c r="I155" s="284" t="s">
        <v>87</v>
      </c>
      <c r="J155" s="284" t="s">
        <v>87</v>
      </c>
      <c r="K155" s="284" t="s">
        <v>87</v>
      </c>
      <c r="L155" s="284" t="s">
        <v>87</v>
      </c>
      <c r="M155" s="285">
        <v>197443</v>
      </c>
      <c r="N155" s="284" t="s">
        <v>87</v>
      </c>
      <c r="O155" s="284" t="s">
        <v>87</v>
      </c>
      <c r="P155" s="284" t="s">
        <v>87</v>
      </c>
      <c r="Q155" s="284" t="s">
        <v>87</v>
      </c>
      <c r="R155" s="286">
        <v>87.971024358756935</v>
      </c>
      <c r="S155" s="286">
        <v>94.546801459417011</v>
      </c>
      <c r="T155" s="298" t="s">
        <v>88</v>
      </c>
      <c r="U155" s="298" t="s">
        <v>88</v>
      </c>
      <c r="V155" s="286">
        <v>10.412328196584756</v>
      </c>
      <c r="W155" s="286">
        <v>12.078300708038316</v>
      </c>
      <c r="X155" s="286">
        <v>22.490628904623076</v>
      </c>
      <c r="Y155" s="284" t="s">
        <v>87</v>
      </c>
      <c r="Z155" s="284" t="s">
        <v>87</v>
      </c>
      <c r="AA155" s="284" t="s">
        <v>87</v>
      </c>
      <c r="AB155" s="284" t="s">
        <v>87</v>
      </c>
      <c r="AC155" s="284" t="s">
        <v>87</v>
      </c>
      <c r="AD155" s="284" t="s">
        <v>87</v>
      </c>
      <c r="AE155" s="284" t="s">
        <v>87</v>
      </c>
      <c r="AF155" s="284" t="s">
        <v>87</v>
      </c>
      <c r="AG155" s="284" t="s">
        <v>87</v>
      </c>
      <c r="AH155" s="284" t="s">
        <v>87</v>
      </c>
      <c r="AI155" s="284" t="s">
        <v>87</v>
      </c>
      <c r="AJ155" s="284" t="s">
        <v>87</v>
      </c>
      <c r="AK155" s="284" t="s">
        <v>87</v>
      </c>
      <c r="AL155" s="284" t="s">
        <v>87</v>
      </c>
      <c r="AM155" s="284" t="s">
        <v>87</v>
      </c>
      <c r="AN155" s="284" t="s">
        <v>87</v>
      </c>
      <c r="AO155" s="284" t="s">
        <v>87</v>
      </c>
      <c r="AP155" s="284" t="s">
        <v>87</v>
      </c>
      <c r="AQ155" s="284" t="s">
        <v>87</v>
      </c>
      <c r="AR155" s="284" t="s">
        <v>87</v>
      </c>
      <c r="AS155" s="284" t="s">
        <v>87</v>
      </c>
      <c r="AT155" s="284" t="s">
        <v>87</v>
      </c>
      <c r="AU155" s="284" t="s">
        <v>87</v>
      </c>
      <c r="AV155" s="284" t="s">
        <v>87</v>
      </c>
      <c r="AW155" s="288" t="s">
        <v>87</v>
      </c>
      <c r="AX155" s="288" t="s">
        <v>87</v>
      </c>
      <c r="AY155" s="288" t="s">
        <v>87</v>
      </c>
      <c r="AZ155" s="288" t="s">
        <v>87</v>
      </c>
      <c r="BA155" s="288" t="s">
        <v>87</v>
      </c>
      <c r="BB155" s="287">
        <v>17</v>
      </c>
      <c r="BC155" s="287">
        <v>33</v>
      </c>
      <c r="BD155" s="289" t="s">
        <v>88</v>
      </c>
      <c r="BE155" s="289" t="s">
        <v>88</v>
      </c>
      <c r="BF155" s="289" t="s">
        <v>88</v>
      </c>
      <c r="BG155" s="287">
        <v>14</v>
      </c>
      <c r="BH155" s="286">
        <v>7.0906540115375076</v>
      </c>
      <c r="BI155" s="287">
        <v>169</v>
      </c>
      <c r="BJ155" s="286">
        <v>85.594323424988474</v>
      </c>
      <c r="BK155" s="287">
        <v>0</v>
      </c>
      <c r="BL155" s="286">
        <v>0</v>
      </c>
      <c r="BM155" s="287">
        <v>0</v>
      </c>
      <c r="BN155" s="290">
        <v>0</v>
      </c>
      <c r="BO155" s="291">
        <v>31</v>
      </c>
      <c r="BP155" s="290">
        <v>15.700733882690194</v>
      </c>
      <c r="BQ155" s="287">
        <v>0</v>
      </c>
      <c r="BR155" s="290">
        <v>0</v>
      </c>
      <c r="BS155" s="287">
        <v>0</v>
      </c>
      <c r="BT155" s="290">
        <v>0</v>
      </c>
      <c r="BU155" s="287">
        <v>0</v>
      </c>
      <c r="BV155" s="290">
        <v>0</v>
      </c>
      <c r="BW155" s="287">
        <v>30</v>
      </c>
      <c r="BX155" s="290">
        <v>15.194258596151801</v>
      </c>
      <c r="BY155" s="292">
        <v>0</v>
      </c>
      <c r="BZ155" s="293">
        <v>0</v>
      </c>
      <c r="CA155" s="287">
        <v>1</v>
      </c>
      <c r="CB155" s="290">
        <v>0.50647528653839335</v>
      </c>
      <c r="CC155" s="292">
        <v>0</v>
      </c>
      <c r="CD155" s="293">
        <v>0</v>
      </c>
      <c r="CE155" s="292">
        <v>7</v>
      </c>
      <c r="CF155" s="293">
        <v>3.5453270057687538</v>
      </c>
      <c r="CG155" s="287">
        <v>210</v>
      </c>
      <c r="CH155" s="290">
        <v>106.35981017306261</v>
      </c>
      <c r="CI155" s="287">
        <v>858</v>
      </c>
      <c r="CJ155" s="290">
        <v>434.55579584994149</v>
      </c>
      <c r="CK155" s="287">
        <v>201</v>
      </c>
      <c r="CL155" s="290">
        <v>101.80153259421708</v>
      </c>
      <c r="CM155" s="292">
        <v>58</v>
      </c>
      <c r="CN155" s="296">
        <v>29.375566619226817</v>
      </c>
      <c r="CO155" s="287">
        <v>20</v>
      </c>
      <c r="CP155" s="290">
        <v>10.129505730767868</v>
      </c>
      <c r="CQ155" s="292">
        <v>2</v>
      </c>
      <c r="CR155" s="293">
        <v>1.0129505730767867</v>
      </c>
      <c r="CS155" s="292">
        <v>9</v>
      </c>
      <c r="CT155" s="293">
        <v>4.5582775788455399</v>
      </c>
      <c r="CU155" s="292">
        <v>9</v>
      </c>
      <c r="CV155" s="293">
        <v>4.5582775788455399</v>
      </c>
      <c r="CW155" s="292">
        <v>17</v>
      </c>
      <c r="CX155" s="293">
        <v>8.6100798711526867</v>
      </c>
      <c r="CY155" s="292">
        <v>17</v>
      </c>
      <c r="CZ155" s="293">
        <v>8.6100798711526867</v>
      </c>
      <c r="DA155" s="292">
        <v>0</v>
      </c>
      <c r="DB155" s="293">
        <v>0</v>
      </c>
      <c r="DC155" s="292">
        <v>0</v>
      </c>
      <c r="DD155" s="292">
        <v>0</v>
      </c>
      <c r="DE155" s="292">
        <v>374</v>
      </c>
      <c r="DF155" s="292">
        <v>6538</v>
      </c>
      <c r="DG155" s="292">
        <v>0</v>
      </c>
      <c r="DH155" s="292">
        <v>134</v>
      </c>
      <c r="DI155" s="292">
        <v>61</v>
      </c>
      <c r="DJ155" s="292">
        <v>19</v>
      </c>
      <c r="DK155" s="292">
        <v>19</v>
      </c>
      <c r="DL155" s="292">
        <v>0</v>
      </c>
      <c r="DM155" s="292">
        <v>0</v>
      </c>
      <c r="DN155" s="292">
        <v>560</v>
      </c>
      <c r="DO155" s="292">
        <v>66</v>
      </c>
      <c r="DP155" s="292">
        <v>0</v>
      </c>
      <c r="DQ155" s="292">
        <v>0</v>
      </c>
      <c r="DR155" s="292">
        <v>0</v>
      </c>
      <c r="DS155" s="292">
        <v>0</v>
      </c>
      <c r="DT155" s="292">
        <v>0</v>
      </c>
      <c r="DU155" s="292">
        <v>0</v>
      </c>
      <c r="DV155" s="292">
        <v>994</v>
      </c>
      <c r="DW155" s="292">
        <v>1651</v>
      </c>
      <c r="DX155" s="292">
        <v>212</v>
      </c>
      <c r="DY155" s="292">
        <v>0</v>
      </c>
      <c r="DZ155" s="292">
        <v>0</v>
      </c>
      <c r="EA155" s="292">
        <v>7367</v>
      </c>
      <c r="EB155" s="293">
        <v>17.021854214741399</v>
      </c>
      <c r="EC155" s="292">
        <v>144</v>
      </c>
      <c r="ED155" s="292">
        <v>2412</v>
      </c>
      <c r="EE155" s="292">
        <v>399</v>
      </c>
      <c r="EF155" s="293">
        <v>16.542288557213929</v>
      </c>
      <c r="EG155" s="292">
        <v>53</v>
      </c>
      <c r="EH155" s="292">
        <v>59</v>
      </c>
      <c r="EI155" s="292">
        <v>32</v>
      </c>
      <c r="EJ155" s="292">
        <v>0</v>
      </c>
      <c r="EK155" s="292">
        <v>122</v>
      </c>
      <c r="EL155" s="292">
        <v>2</v>
      </c>
      <c r="EM155" s="292">
        <v>4</v>
      </c>
      <c r="EN155" s="292">
        <v>18</v>
      </c>
      <c r="EO155" s="292">
        <v>0</v>
      </c>
      <c r="EP155" s="292">
        <v>2</v>
      </c>
      <c r="EQ155" s="292">
        <v>24</v>
      </c>
      <c r="ER155" s="292">
        <v>0</v>
      </c>
      <c r="ES155" s="292">
        <v>0</v>
      </c>
      <c r="ET155" s="292">
        <v>0</v>
      </c>
      <c r="EU155" s="292">
        <v>0</v>
      </c>
      <c r="EV155" s="292">
        <v>1158</v>
      </c>
      <c r="EW155" s="292">
        <v>0</v>
      </c>
      <c r="EX155" s="292">
        <v>0</v>
      </c>
      <c r="EY155" s="292">
        <v>0</v>
      </c>
      <c r="EZ155" s="292">
        <v>0</v>
      </c>
      <c r="FA155" s="292">
        <v>10</v>
      </c>
      <c r="FB155" s="292">
        <v>0</v>
      </c>
      <c r="FC155" s="292">
        <v>0</v>
      </c>
      <c r="FD155" s="292">
        <v>1</v>
      </c>
      <c r="FE155" s="292">
        <v>2</v>
      </c>
      <c r="FF155" s="292">
        <v>26</v>
      </c>
      <c r="FG155" s="292">
        <v>82</v>
      </c>
      <c r="FH155" s="292">
        <v>156</v>
      </c>
      <c r="FI155" s="292">
        <v>115</v>
      </c>
      <c r="FJ155" s="292">
        <v>1397</v>
      </c>
      <c r="FK155" s="297">
        <v>2</v>
      </c>
      <c r="FL155" s="293">
        <v>1.0129505730767867</v>
      </c>
      <c r="FM155" s="297">
        <v>2</v>
      </c>
      <c r="FN155" s="293">
        <v>1.0129505730767867</v>
      </c>
      <c r="FO155" s="297">
        <v>1</v>
      </c>
      <c r="FP155" s="293">
        <v>0.50647528653839335</v>
      </c>
      <c r="FQ155" s="283">
        <v>1</v>
      </c>
      <c r="FR155" s="294">
        <v>0.50647528653839335</v>
      </c>
      <c r="FS155" s="283">
        <v>0</v>
      </c>
      <c r="FT155" s="294">
        <v>0</v>
      </c>
      <c r="FU155" s="297">
        <v>0</v>
      </c>
      <c r="FV155" s="293">
        <v>0</v>
      </c>
      <c r="FW155" s="295">
        <v>1</v>
      </c>
      <c r="FX155" s="295">
        <v>0</v>
      </c>
      <c r="FY155" s="295">
        <v>1</v>
      </c>
      <c r="FZ155" s="295">
        <v>0</v>
      </c>
      <c r="GA155" s="295">
        <v>0</v>
      </c>
      <c r="GB155" s="292">
        <v>3648</v>
      </c>
      <c r="GC155" s="292">
        <v>0</v>
      </c>
      <c r="GD155" s="292">
        <v>0</v>
      </c>
      <c r="GE155" s="292">
        <v>0</v>
      </c>
      <c r="GF155" s="292">
        <v>0</v>
      </c>
      <c r="GG155" s="293">
        <v>58.2</v>
      </c>
      <c r="GH155" s="293">
        <v>252.84</v>
      </c>
      <c r="GI155" s="293">
        <v>12</v>
      </c>
      <c r="GJ155" s="293">
        <v>1</v>
      </c>
      <c r="GK155" s="293">
        <v>0</v>
      </c>
      <c r="GL155" s="293">
        <v>1</v>
      </c>
      <c r="GM155" s="293">
        <v>1</v>
      </c>
      <c r="GN155" s="293">
        <v>1</v>
      </c>
      <c r="GO155" s="293">
        <v>1</v>
      </c>
      <c r="GP155" s="293">
        <v>4</v>
      </c>
      <c r="GQ155" s="293">
        <v>2</v>
      </c>
      <c r="GR155" s="293">
        <v>0</v>
      </c>
      <c r="GS155" s="293">
        <v>0</v>
      </c>
      <c r="GT155" s="293">
        <v>10</v>
      </c>
      <c r="GU155" s="293">
        <v>0</v>
      </c>
      <c r="GV155" s="293">
        <v>0</v>
      </c>
      <c r="GW155" s="293">
        <v>1</v>
      </c>
      <c r="GX155" s="293">
        <v>0</v>
      </c>
      <c r="GY155" s="293">
        <v>0</v>
      </c>
      <c r="GZ155" s="293">
        <v>1</v>
      </c>
      <c r="HA155" s="293">
        <v>0</v>
      </c>
      <c r="HB155" s="293">
        <v>0</v>
      </c>
      <c r="HC155" s="293">
        <v>0</v>
      </c>
      <c r="HD155" s="293">
        <v>0</v>
      </c>
      <c r="HE155" s="293">
        <v>0</v>
      </c>
      <c r="HF155" s="293">
        <v>0</v>
      </c>
      <c r="HG155" s="293">
        <v>0</v>
      </c>
      <c r="HH155" s="293">
        <v>2</v>
      </c>
      <c r="HI155" s="293">
        <v>0</v>
      </c>
      <c r="HJ155" s="134">
        <v>1.0129505730767867</v>
      </c>
      <c r="HK155" s="134">
        <v>9.1165551576910797</v>
      </c>
      <c r="HL155" s="134">
        <v>46.165222367974557</v>
      </c>
      <c r="HM155" s="146">
        <v>78.401153548458893</v>
      </c>
      <c r="HN155" s="146">
        <v>76.766517068670694</v>
      </c>
      <c r="HO155" s="368">
        <v>7.8155529503712406E-2</v>
      </c>
      <c r="HP155" s="368">
        <v>2.67308206361935E-2</v>
      </c>
      <c r="HQ155" s="368">
        <v>11.1111111111111</v>
      </c>
      <c r="HR155" s="368">
        <v>2.7777777777777799</v>
      </c>
      <c r="HS155" s="134">
        <v>100</v>
      </c>
      <c r="HT155" s="134">
        <v>91.6666666666667</v>
      </c>
      <c r="HU155" s="134">
        <v>0.70339976553341199</v>
      </c>
      <c r="HV155" s="134">
        <v>0.962309542902967</v>
      </c>
      <c r="HW155" s="134">
        <v>2.6062791047018199</v>
      </c>
      <c r="HX155" s="134">
        <v>5.3144646084145704</v>
      </c>
      <c r="HY155" s="146">
        <v>99.709513163887365</v>
      </c>
      <c r="HZ155" s="146">
        <v>104.122399814069</v>
      </c>
      <c r="IA155" s="386">
        <v>13</v>
      </c>
      <c r="IB155" s="386">
        <v>16</v>
      </c>
      <c r="IC155" s="369">
        <v>0.33548387096774196</v>
      </c>
      <c r="ID155" s="369">
        <v>0.25149324111914489</v>
      </c>
      <c r="IE155" s="369">
        <v>3.7249283667621778</v>
      </c>
      <c r="IF155" s="369">
        <v>4.1666666666666661</v>
      </c>
      <c r="IG155" s="146">
        <v>82.234957020057308</v>
      </c>
      <c r="IH155" s="146">
        <v>80.729166666666657</v>
      </c>
      <c r="II155" s="146">
        <v>9.0064516129032253</v>
      </c>
      <c r="IJ155" s="146">
        <v>6.0358377868594788</v>
      </c>
      <c r="IK155" s="146">
        <v>4.3437985078363628</v>
      </c>
      <c r="IL155" s="146">
        <v>9.0152459976074724</v>
      </c>
      <c r="IM155" s="148">
        <v>88.878741794058712</v>
      </c>
      <c r="IN155" s="137">
        <v>95.760887076171969</v>
      </c>
      <c r="IO155" s="369">
        <v>0.10325245224574101</v>
      </c>
      <c r="IP155" s="369">
        <v>0</v>
      </c>
      <c r="IQ155" s="369">
        <v>1.4814814814814801</v>
      </c>
      <c r="IR155" s="369">
        <v>0</v>
      </c>
      <c r="IS155" s="146">
        <v>93.3333333333333</v>
      </c>
      <c r="IT155" s="146">
        <v>93.197278911564595</v>
      </c>
      <c r="IU155" s="146">
        <v>6.9695405265875099</v>
      </c>
      <c r="IV155" s="146">
        <v>5.9659090909090899</v>
      </c>
      <c r="IW155" s="146">
        <v>5.7314707023670897</v>
      </c>
      <c r="IX155" s="146">
        <v>6.5890579376056504</v>
      </c>
      <c r="IY155" s="341">
        <v>14</v>
      </c>
      <c r="IZ155" s="369">
        <v>0.34213098729227798</v>
      </c>
      <c r="JA155" s="369">
        <v>3.4482758620689702</v>
      </c>
      <c r="JB155" s="369">
        <v>96.798029556650206</v>
      </c>
      <c r="JC155" s="369">
        <v>9.9217986314760491</v>
      </c>
      <c r="JD155" s="146">
        <v>8.3025783298124196</v>
      </c>
    </row>
    <row r="156" spans="1:264" ht="18" customHeight="1">
      <c r="A156" s="280"/>
      <c r="B156" s="281" t="s">
        <v>87</v>
      </c>
      <c r="C156" s="281" t="s">
        <v>87</v>
      </c>
      <c r="D156" s="282" t="s">
        <v>1893</v>
      </c>
      <c r="E156" s="283" t="s">
        <v>1390</v>
      </c>
      <c r="F156" s="282" t="s">
        <v>106</v>
      </c>
      <c r="G156" s="283" t="s">
        <v>19</v>
      </c>
      <c r="H156" s="284" t="s">
        <v>87</v>
      </c>
      <c r="I156" s="284" t="s">
        <v>87</v>
      </c>
      <c r="J156" s="284" t="s">
        <v>87</v>
      </c>
      <c r="K156" s="284" t="s">
        <v>87</v>
      </c>
      <c r="L156" s="284" t="s">
        <v>87</v>
      </c>
      <c r="M156" s="285">
        <v>198475</v>
      </c>
      <c r="N156" s="284" t="s">
        <v>87</v>
      </c>
      <c r="O156" s="284" t="s">
        <v>87</v>
      </c>
      <c r="P156" s="284" t="s">
        <v>87</v>
      </c>
      <c r="Q156" s="284" t="s">
        <v>87</v>
      </c>
      <c r="R156" s="286">
        <v>84.044806174451764</v>
      </c>
      <c r="S156" s="286">
        <v>94.625309875589053</v>
      </c>
      <c r="T156" s="298" t="s">
        <v>88</v>
      </c>
      <c r="U156" s="298" t="s">
        <v>88</v>
      </c>
      <c r="V156" s="286">
        <v>11.465827338129495</v>
      </c>
      <c r="W156" s="286">
        <v>12.949640287769784</v>
      </c>
      <c r="X156" s="286">
        <v>24.415467625899282</v>
      </c>
      <c r="Y156" s="284" t="s">
        <v>87</v>
      </c>
      <c r="Z156" s="284" t="s">
        <v>87</v>
      </c>
      <c r="AA156" s="284" t="s">
        <v>87</v>
      </c>
      <c r="AB156" s="284" t="s">
        <v>87</v>
      </c>
      <c r="AC156" s="284" t="s">
        <v>87</v>
      </c>
      <c r="AD156" s="284" t="s">
        <v>87</v>
      </c>
      <c r="AE156" s="284" t="s">
        <v>87</v>
      </c>
      <c r="AF156" s="284" t="s">
        <v>87</v>
      </c>
      <c r="AG156" s="284" t="s">
        <v>87</v>
      </c>
      <c r="AH156" s="284" t="s">
        <v>87</v>
      </c>
      <c r="AI156" s="284" t="s">
        <v>87</v>
      </c>
      <c r="AJ156" s="284" t="s">
        <v>87</v>
      </c>
      <c r="AK156" s="284" t="s">
        <v>87</v>
      </c>
      <c r="AL156" s="284" t="s">
        <v>87</v>
      </c>
      <c r="AM156" s="284" t="s">
        <v>87</v>
      </c>
      <c r="AN156" s="284" t="s">
        <v>87</v>
      </c>
      <c r="AO156" s="284" t="s">
        <v>87</v>
      </c>
      <c r="AP156" s="284" t="s">
        <v>87</v>
      </c>
      <c r="AQ156" s="284" t="s">
        <v>87</v>
      </c>
      <c r="AR156" s="284" t="s">
        <v>87</v>
      </c>
      <c r="AS156" s="284" t="s">
        <v>87</v>
      </c>
      <c r="AT156" s="284" t="s">
        <v>87</v>
      </c>
      <c r="AU156" s="284" t="s">
        <v>87</v>
      </c>
      <c r="AV156" s="284" t="s">
        <v>87</v>
      </c>
      <c r="AW156" s="288" t="s">
        <v>87</v>
      </c>
      <c r="AX156" s="288" t="s">
        <v>87</v>
      </c>
      <c r="AY156" s="288" t="s">
        <v>87</v>
      </c>
      <c r="AZ156" s="288" t="s">
        <v>87</v>
      </c>
      <c r="BA156" s="288" t="s">
        <v>87</v>
      </c>
      <c r="BB156" s="287">
        <v>10</v>
      </c>
      <c r="BC156" s="287">
        <v>26</v>
      </c>
      <c r="BD156" s="289" t="s">
        <v>88</v>
      </c>
      <c r="BE156" s="289" t="s">
        <v>88</v>
      </c>
      <c r="BF156" s="289" t="s">
        <v>88</v>
      </c>
      <c r="BG156" s="287">
        <v>51</v>
      </c>
      <c r="BH156" s="286">
        <v>25.695931477516059</v>
      </c>
      <c r="BI156" s="287">
        <v>239</v>
      </c>
      <c r="BJ156" s="286">
        <v>120.41818868875173</v>
      </c>
      <c r="BK156" s="287">
        <v>24</v>
      </c>
      <c r="BL156" s="286">
        <v>12.092203048242851</v>
      </c>
      <c r="BM156" s="287">
        <v>0</v>
      </c>
      <c r="BN156" s="290">
        <v>0</v>
      </c>
      <c r="BO156" s="291">
        <v>96</v>
      </c>
      <c r="BP156" s="290">
        <v>48.368812192971404</v>
      </c>
      <c r="BQ156" s="287">
        <v>0</v>
      </c>
      <c r="BR156" s="290">
        <v>0</v>
      </c>
      <c r="BS156" s="287">
        <v>16</v>
      </c>
      <c r="BT156" s="290">
        <v>8.061468698828568</v>
      </c>
      <c r="BU156" s="287">
        <v>0</v>
      </c>
      <c r="BV156" s="290">
        <v>0</v>
      </c>
      <c r="BW156" s="287">
        <v>21</v>
      </c>
      <c r="BX156" s="290">
        <v>10.580677667212495</v>
      </c>
      <c r="BY156" s="292">
        <v>0</v>
      </c>
      <c r="BZ156" s="293">
        <v>0</v>
      </c>
      <c r="CA156" s="287">
        <v>642</v>
      </c>
      <c r="CB156" s="290">
        <v>323.46643154049627</v>
      </c>
      <c r="CC156" s="292">
        <v>317</v>
      </c>
      <c r="CD156" s="293">
        <v>159.717848595541</v>
      </c>
      <c r="CE156" s="287">
        <v>35</v>
      </c>
      <c r="CF156" s="290">
        <v>17.634462778687492</v>
      </c>
      <c r="CG156" s="287">
        <v>341</v>
      </c>
      <c r="CH156" s="290">
        <v>171.81005164378385</v>
      </c>
      <c r="CI156" s="287">
        <v>625</v>
      </c>
      <c r="CJ156" s="290">
        <v>314.90112104799096</v>
      </c>
      <c r="CK156" s="287">
        <v>116</v>
      </c>
      <c r="CL156" s="290">
        <v>58.445648066507111</v>
      </c>
      <c r="CM156" s="292">
        <v>8</v>
      </c>
      <c r="CN156" s="296">
        <v>4.030734349414284</v>
      </c>
      <c r="CO156" s="287">
        <v>93</v>
      </c>
      <c r="CP156" s="290">
        <v>46.857286811941051</v>
      </c>
      <c r="CQ156" s="287">
        <v>1</v>
      </c>
      <c r="CR156" s="290">
        <v>0.5038417936767855</v>
      </c>
      <c r="CS156" s="292">
        <v>24</v>
      </c>
      <c r="CT156" s="293">
        <v>12.092203048242851</v>
      </c>
      <c r="CU156" s="287">
        <v>36</v>
      </c>
      <c r="CV156" s="290">
        <v>18.138304572364277</v>
      </c>
      <c r="CW156" s="287">
        <v>676</v>
      </c>
      <c r="CX156" s="290">
        <v>340.59705252550697</v>
      </c>
      <c r="CY156" s="287">
        <v>676</v>
      </c>
      <c r="CZ156" s="290">
        <v>340.59705252550697</v>
      </c>
      <c r="DA156" s="292">
        <v>0</v>
      </c>
      <c r="DB156" s="293">
        <v>0</v>
      </c>
      <c r="DC156" s="287">
        <v>0</v>
      </c>
      <c r="DD156" s="287">
        <v>0</v>
      </c>
      <c r="DE156" s="287">
        <v>390</v>
      </c>
      <c r="DF156" s="287">
        <v>9031</v>
      </c>
      <c r="DG156" s="287">
        <v>0</v>
      </c>
      <c r="DH156" s="287">
        <v>507</v>
      </c>
      <c r="DI156" s="287">
        <v>65</v>
      </c>
      <c r="DJ156" s="287">
        <v>86</v>
      </c>
      <c r="DK156" s="287">
        <v>13</v>
      </c>
      <c r="DL156" s="287">
        <v>349</v>
      </c>
      <c r="DM156" s="287">
        <v>0</v>
      </c>
      <c r="DN156" s="287">
        <v>1150</v>
      </c>
      <c r="DO156" s="287">
        <v>144</v>
      </c>
      <c r="DP156" s="287">
        <v>41</v>
      </c>
      <c r="DQ156" s="287">
        <v>129</v>
      </c>
      <c r="DR156" s="287">
        <v>0</v>
      </c>
      <c r="DS156" s="287">
        <v>20</v>
      </c>
      <c r="DT156" s="287">
        <v>6151</v>
      </c>
      <c r="DU156" s="287">
        <v>21781</v>
      </c>
      <c r="DV156" s="287">
        <v>4432</v>
      </c>
      <c r="DW156" s="287">
        <v>2682</v>
      </c>
      <c r="DX156" s="287">
        <v>477</v>
      </c>
      <c r="DY156" s="287">
        <v>477</v>
      </c>
      <c r="DZ156" s="287">
        <v>5992</v>
      </c>
      <c r="EA156" s="287">
        <v>11357</v>
      </c>
      <c r="EB156" s="290">
        <v>22.285814915910901</v>
      </c>
      <c r="EC156" s="287">
        <v>149</v>
      </c>
      <c r="ED156" s="287">
        <v>3798</v>
      </c>
      <c r="EE156" s="287">
        <v>799</v>
      </c>
      <c r="EF156" s="290">
        <v>21.037388098999475</v>
      </c>
      <c r="EG156" s="287">
        <v>115</v>
      </c>
      <c r="EH156" s="287">
        <v>83</v>
      </c>
      <c r="EI156" s="287">
        <v>70</v>
      </c>
      <c r="EJ156" s="287">
        <v>23</v>
      </c>
      <c r="EK156" s="287">
        <v>248</v>
      </c>
      <c r="EL156" s="287">
        <v>0</v>
      </c>
      <c r="EM156" s="287">
        <v>22</v>
      </c>
      <c r="EN156" s="287">
        <v>5</v>
      </c>
      <c r="EO156" s="287">
        <v>26</v>
      </c>
      <c r="EP156" s="287">
        <v>25</v>
      </c>
      <c r="EQ156" s="287">
        <v>33</v>
      </c>
      <c r="ER156" s="287">
        <v>0</v>
      </c>
      <c r="ES156" s="287">
        <v>0</v>
      </c>
      <c r="ET156" s="287">
        <v>0</v>
      </c>
      <c r="EU156" s="287">
        <v>0</v>
      </c>
      <c r="EV156" s="287">
        <v>2528</v>
      </c>
      <c r="EW156" s="287">
        <v>0</v>
      </c>
      <c r="EX156" s="287">
        <v>13</v>
      </c>
      <c r="EY156" s="287">
        <v>0</v>
      </c>
      <c r="EZ156" s="287">
        <v>0</v>
      </c>
      <c r="FA156" s="287">
        <v>1</v>
      </c>
      <c r="FB156" s="287">
        <v>0</v>
      </c>
      <c r="FC156" s="287">
        <v>1</v>
      </c>
      <c r="FD156" s="287">
        <v>15</v>
      </c>
      <c r="FE156" s="287">
        <v>7</v>
      </c>
      <c r="FF156" s="287">
        <v>32</v>
      </c>
      <c r="FG156" s="287">
        <v>293</v>
      </c>
      <c r="FH156" s="287">
        <v>363</v>
      </c>
      <c r="FI156" s="287">
        <v>248</v>
      </c>
      <c r="FJ156" s="287">
        <v>3173</v>
      </c>
      <c r="FK156" s="291">
        <v>5</v>
      </c>
      <c r="FL156" s="290">
        <v>2.5192089683839276</v>
      </c>
      <c r="FM156" s="297">
        <v>4</v>
      </c>
      <c r="FN156" s="293">
        <v>2.015367174707142</v>
      </c>
      <c r="FO156" s="297">
        <v>2</v>
      </c>
      <c r="FP156" s="293">
        <v>1.007683587353571</v>
      </c>
      <c r="FQ156" s="283">
        <v>1</v>
      </c>
      <c r="FR156" s="294">
        <v>0.5038417936767855</v>
      </c>
      <c r="FS156" s="283">
        <v>0</v>
      </c>
      <c r="FT156" s="294">
        <v>0</v>
      </c>
      <c r="FU156" s="297">
        <v>29</v>
      </c>
      <c r="FV156" s="293">
        <v>14.611412016626778</v>
      </c>
      <c r="FW156" s="295">
        <v>1</v>
      </c>
      <c r="FX156" s="295">
        <v>0</v>
      </c>
      <c r="FY156" s="295">
        <v>0</v>
      </c>
      <c r="FZ156" s="295">
        <v>0</v>
      </c>
      <c r="GA156" s="295">
        <v>1</v>
      </c>
      <c r="GB156" s="287">
        <v>8457</v>
      </c>
      <c r="GC156" s="287">
        <v>0</v>
      </c>
      <c r="GD156" s="287">
        <v>3094</v>
      </c>
      <c r="GE156" s="287">
        <v>0</v>
      </c>
      <c r="GF156" s="287">
        <v>0</v>
      </c>
      <c r="GG156" s="290">
        <v>120.59</v>
      </c>
      <c r="GH156" s="290">
        <v>524.17999999999995</v>
      </c>
      <c r="GI156" s="290">
        <v>31.08</v>
      </c>
      <c r="GJ156" s="290">
        <v>5</v>
      </c>
      <c r="GK156" s="290">
        <v>1</v>
      </c>
      <c r="GL156" s="290">
        <v>2</v>
      </c>
      <c r="GM156" s="290">
        <v>3</v>
      </c>
      <c r="GN156" s="290">
        <v>3</v>
      </c>
      <c r="GO156" s="290">
        <v>2</v>
      </c>
      <c r="GP156" s="290">
        <v>6</v>
      </c>
      <c r="GQ156" s="290">
        <v>2</v>
      </c>
      <c r="GR156" s="290">
        <v>2</v>
      </c>
      <c r="GS156" s="290">
        <v>0</v>
      </c>
      <c r="GT156" s="290">
        <v>17</v>
      </c>
      <c r="GU156" s="290">
        <v>0</v>
      </c>
      <c r="GV156" s="290">
        <v>2</v>
      </c>
      <c r="GW156" s="290">
        <v>1</v>
      </c>
      <c r="GX156" s="290">
        <v>1</v>
      </c>
      <c r="GY156" s="290">
        <v>3</v>
      </c>
      <c r="GZ156" s="290">
        <v>3</v>
      </c>
      <c r="HA156" s="290">
        <v>1</v>
      </c>
      <c r="HB156" s="290">
        <v>1</v>
      </c>
      <c r="HC156" s="290">
        <v>1</v>
      </c>
      <c r="HD156" s="290">
        <v>3</v>
      </c>
      <c r="HE156" s="290">
        <v>4</v>
      </c>
      <c r="HF156" s="290">
        <v>2</v>
      </c>
      <c r="HG156" s="290">
        <v>2</v>
      </c>
      <c r="HH156" s="290">
        <v>12.85</v>
      </c>
      <c r="HI156" s="290">
        <v>3</v>
      </c>
      <c r="HJ156" s="134">
        <v>1.5115253810303564</v>
      </c>
      <c r="HK156" s="134">
        <v>19.145988159717849</v>
      </c>
      <c r="HL156" s="134">
        <v>31.338959566696062</v>
      </c>
      <c r="HM156" s="146">
        <v>71.469604348144202</v>
      </c>
      <c r="HN156" s="146">
        <v>76.689756905986897</v>
      </c>
      <c r="HO156" s="368">
        <v>0</v>
      </c>
      <c r="HP156" s="368">
        <v>0</v>
      </c>
      <c r="HQ156" s="368">
        <v>0</v>
      </c>
      <c r="HR156" s="368">
        <v>0</v>
      </c>
      <c r="HS156" s="134">
        <v>89.473684210526301</v>
      </c>
      <c r="HT156" s="134">
        <v>100</v>
      </c>
      <c r="HU156" s="134">
        <v>1.82341650671785</v>
      </c>
      <c r="HV156" s="134">
        <v>1.2124711316397201</v>
      </c>
      <c r="HW156" s="134">
        <v>0.79528349222278005</v>
      </c>
      <c r="HX156" s="134">
        <v>2.3838207776894902</v>
      </c>
      <c r="HY156" s="146">
        <v>90.843671740917827</v>
      </c>
      <c r="HZ156" s="146">
        <v>96.298209489663193</v>
      </c>
      <c r="IA156" s="386">
        <v>10</v>
      </c>
      <c r="IB156" s="386">
        <v>10</v>
      </c>
      <c r="IC156" s="369">
        <v>0.28810141169691728</v>
      </c>
      <c r="ID156" s="369">
        <v>0.17331022530329288</v>
      </c>
      <c r="IE156" s="369">
        <v>3.6630036630036633</v>
      </c>
      <c r="IF156" s="369">
        <v>2.9585798816568047</v>
      </c>
      <c r="IG156" s="146">
        <v>78.388278388278394</v>
      </c>
      <c r="IH156" s="146">
        <v>80.769230769230774</v>
      </c>
      <c r="II156" s="146">
        <v>7.8651685393258424</v>
      </c>
      <c r="IJ156" s="146">
        <v>5.8578856152513001</v>
      </c>
      <c r="IK156" s="146">
        <v>4.0541896638233821</v>
      </c>
      <c r="IL156" s="146">
        <v>8.6125137774587959</v>
      </c>
      <c r="IM156" s="148">
        <v>81.676836543965891</v>
      </c>
      <c r="IN156" s="137">
        <v>87.970113088421485</v>
      </c>
      <c r="IO156" s="369">
        <v>0</v>
      </c>
      <c r="IP156" s="388">
        <v>0</v>
      </c>
      <c r="IQ156" s="369">
        <v>0</v>
      </c>
      <c r="IR156" s="388">
        <v>0</v>
      </c>
      <c r="IS156" s="146">
        <v>81.632653061224502</v>
      </c>
      <c r="IT156" s="146">
        <v>93.3085501858736</v>
      </c>
      <c r="IU156" s="146">
        <v>12.8188358404186</v>
      </c>
      <c r="IV156" s="146">
        <v>12.4652455977757</v>
      </c>
      <c r="IW156" s="146">
        <v>6.2602569747428296</v>
      </c>
      <c r="IX156" s="146">
        <v>7.7301392138975897</v>
      </c>
      <c r="IY156" s="341">
        <v>16</v>
      </c>
      <c r="IZ156" s="369">
        <v>0.41928721174004202</v>
      </c>
      <c r="JA156" s="369">
        <v>3.9603960396039599</v>
      </c>
      <c r="JB156" s="369">
        <v>94.801980198019805</v>
      </c>
      <c r="JC156" s="369">
        <v>10.5870020964361</v>
      </c>
      <c r="JD156" s="146">
        <v>7.5256965626842298</v>
      </c>
    </row>
    <row r="157" spans="1:264" ht="18" customHeight="1">
      <c r="A157" s="280"/>
      <c r="B157" s="281" t="s">
        <v>87</v>
      </c>
      <c r="C157" s="281" t="s">
        <v>87</v>
      </c>
      <c r="D157" s="282" t="s">
        <v>1894</v>
      </c>
      <c r="E157" s="283" t="s">
        <v>1391</v>
      </c>
      <c r="F157" s="282" t="s">
        <v>106</v>
      </c>
      <c r="G157" s="283" t="s">
        <v>19</v>
      </c>
      <c r="H157" s="284" t="s">
        <v>87</v>
      </c>
      <c r="I157" s="284" t="s">
        <v>87</v>
      </c>
      <c r="J157" s="284" t="s">
        <v>87</v>
      </c>
      <c r="K157" s="284" t="s">
        <v>87</v>
      </c>
      <c r="L157" s="284" t="s">
        <v>87</v>
      </c>
      <c r="M157" s="285">
        <v>184305</v>
      </c>
      <c r="N157" s="284" t="s">
        <v>87</v>
      </c>
      <c r="O157" s="284" t="s">
        <v>87</v>
      </c>
      <c r="P157" s="284" t="s">
        <v>87</v>
      </c>
      <c r="Q157" s="284" t="s">
        <v>87</v>
      </c>
      <c r="R157" s="286">
        <v>82.284319545405566</v>
      </c>
      <c r="S157" s="286">
        <v>87.861920414163805</v>
      </c>
      <c r="T157" s="298" t="s">
        <v>88</v>
      </c>
      <c r="U157" s="298" t="s">
        <v>88</v>
      </c>
      <c r="V157" s="286">
        <v>13.62781954887218</v>
      </c>
      <c r="W157" s="286">
        <v>14.050751879699247</v>
      </c>
      <c r="X157" s="286">
        <v>27.678571428571431</v>
      </c>
      <c r="Y157" s="284" t="s">
        <v>87</v>
      </c>
      <c r="Z157" s="284" t="s">
        <v>87</v>
      </c>
      <c r="AA157" s="284" t="s">
        <v>87</v>
      </c>
      <c r="AB157" s="284" t="s">
        <v>87</v>
      </c>
      <c r="AC157" s="284" t="s">
        <v>87</v>
      </c>
      <c r="AD157" s="284" t="s">
        <v>87</v>
      </c>
      <c r="AE157" s="284" t="s">
        <v>87</v>
      </c>
      <c r="AF157" s="284" t="s">
        <v>87</v>
      </c>
      <c r="AG157" s="284" t="s">
        <v>87</v>
      </c>
      <c r="AH157" s="284" t="s">
        <v>87</v>
      </c>
      <c r="AI157" s="284" t="s">
        <v>87</v>
      </c>
      <c r="AJ157" s="284" t="s">
        <v>87</v>
      </c>
      <c r="AK157" s="284" t="s">
        <v>87</v>
      </c>
      <c r="AL157" s="284" t="s">
        <v>87</v>
      </c>
      <c r="AM157" s="284" t="s">
        <v>87</v>
      </c>
      <c r="AN157" s="284" t="s">
        <v>87</v>
      </c>
      <c r="AO157" s="284" t="s">
        <v>87</v>
      </c>
      <c r="AP157" s="284" t="s">
        <v>87</v>
      </c>
      <c r="AQ157" s="284" t="s">
        <v>87</v>
      </c>
      <c r="AR157" s="284" t="s">
        <v>87</v>
      </c>
      <c r="AS157" s="284" t="s">
        <v>87</v>
      </c>
      <c r="AT157" s="284" t="s">
        <v>87</v>
      </c>
      <c r="AU157" s="284" t="s">
        <v>87</v>
      </c>
      <c r="AV157" s="284" t="s">
        <v>87</v>
      </c>
      <c r="AW157" s="288" t="s">
        <v>87</v>
      </c>
      <c r="AX157" s="288" t="s">
        <v>87</v>
      </c>
      <c r="AY157" s="288" t="s">
        <v>87</v>
      </c>
      <c r="AZ157" s="288" t="s">
        <v>87</v>
      </c>
      <c r="BA157" s="288" t="s">
        <v>87</v>
      </c>
      <c r="BB157" s="287">
        <v>14</v>
      </c>
      <c r="BC157" s="287">
        <v>44</v>
      </c>
      <c r="BD157" s="289" t="s">
        <v>88</v>
      </c>
      <c r="BE157" s="289" t="s">
        <v>88</v>
      </c>
      <c r="BF157" s="289" t="s">
        <v>88</v>
      </c>
      <c r="BG157" s="287">
        <v>35</v>
      </c>
      <c r="BH157" s="286">
        <v>18.990260709150593</v>
      </c>
      <c r="BI157" s="287">
        <v>86</v>
      </c>
      <c r="BJ157" s="286">
        <v>46.661783456770024</v>
      </c>
      <c r="BK157" s="287">
        <v>0</v>
      </c>
      <c r="BL157" s="286">
        <v>0</v>
      </c>
      <c r="BM157" s="287">
        <v>0</v>
      </c>
      <c r="BN157" s="290">
        <v>0</v>
      </c>
      <c r="BO157" s="291">
        <v>50</v>
      </c>
      <c r="BP157" s="290">
        <v>27.128943870215135</v>
      </c>
      <c r="BQ157" s="287">
        <v>0</v>
      </c>
      <c r="BR157" s="290">
        <v>0</v>
      </c>
      <c r="BS157" s="287">
        <v>0</v>
      </c>
      <c r="BT157" s="290">
        <v>0</v>
      </c>
      <c r="BU157" s="287">
        <v>0</v>
      </c>
      <c r="BV157" s="290">
        <v>0</v>
      </c>
      <c r="BW157" s="287">
        <v>29</v>
      </c>
      <c r="BX157" s="290">
        <v>15.734787444724777</v>
      </c>
      <c r="BY157" s="292">
        <v>0</v>
      </c>
      <c r="BZ157" s="293">
        <v>0</v>
      </c>
      <c r="CA157" s="287">
        <v>307</v>
      </c>
      <c r="CB157" s="290">
        <v>166.57171536312092</v>
      </c>
      <c r="CC157" s="292">
        <v>0</v>
      </c>
      <c r="CD157" s="293">
        <v>0</v>
      </c>
      <c r="CE157" s="287">
        <v>67</v>
      </c>
      <c r="CF157" s="290">
        <v>36.352784786088279</v>
      </c>
      <c r="CG157" s="287">
        <v>464</v>
      </c>
      <c r="CH157" s="290">
        <v>251.75659911559643</v>
      </c>
      <c r="CI157" s="287">
        <v>640</v>
      </c>
      <c r="CJ157" s="290">
        <v>347.25048153875372</v>
      </c>
      <c r="CK157" s="287">
        <v>219</v>
      </c>
      <c r="CL157" s="290">
        <v>118.82477415154227</v>
      </c>
      <c r="CM157" s="287">
        <v>210</v>
      </c>
      <c r="CN157" s="294">
        <v>113.94156425490357</v>
      </c>
      <c r="CO157" s="287">
        <v>51</v>
      </c>
      <c r="CP157" s="290">
        <v>27.671522747619438</v>
      </c>
      <c r="CQ157" s="292">
        <v>0</v>
      </c>
      <c r="CR157" s="293">
        <v>0</v>
      </c>
      <c r="CS157" s="287">
        <v>0</v>
      </c>
      <c r="CT157" s="290">
        <v>0</v>
      </c>
      <c r="CU157" s="287">
        <v>19</v>
      </c>
      <c r="CV157" s="290">
        <v>10.308998670681751</v>
      </c>
      <c r="CW157" s="287">
        <v>299</v>
      </c>
      <c r="CX157" s="290">
        <v>162.23108434388649</v>
      </c>
      <c r="CY157" s="287">
        <v>299</v>
      </c>
      <c r="CZ157" s="290">
        <v>162.23108434388649</v>
      </c>
      <c r="DA157" s="292">
        <v>0</v>
      </c>
      <c r="DB157" s="293">
        <v>0</v>
      </c>
      <c r="DC157" s="287">
        <v>0</v>
      </c>
      <c r="DD157" s="287">
        <v>0</v>
      </c>
      <c r="DE157" s="287">
        <v>121</v>
      </c>
      <c r="DF157" s="287">
        <v>2599</v>
      </c>
      <c r="DG157" s="287">
        <v>0</v>
      </c>
      <c r="DH157" s="287">
        <v>249</v>
      </c>
      <c r="DI157" s="287">
        <v>2</v>
      </c>
      <c r="DJ157" s="287">
        <v>240</v>
      </c>
      <c r="DK157" s="287">
        <v>33</v>
      </c>
      <c r="DL157" s="287">
        <v>243</v>
      </c>
      <c r="DM157" s="287">
        <v>0</v>
      </c>
      <c r="DN157" s="287">
        <v>655</v>
      </c>
      <c r="DO157" s="287">
        <v>53</v>
      </c>
      <c r="DP157" s="287">
        <v>19</v>
      </c>
      <c r="DQ157" s="287">
        <v>21</v>
      </c>
      <c r="DR157" s="287">
        <v>0</v>
      </c>
      <c r="DS157" s="287">
        <v>37</v>
      </c>
      <c r="DT157" s="287">
        <v>9426</v>
      </c>
      <c r="DU157" s="287">
        <v>0</v>
      </c>
      <c r="DV157" s="287">
        <v>2517</v>
      </c>
      <c r="DW157" s="287">
        <v>1440</v>
      </c>
      <c r="DX157" s="287">
        <v>306</v>
      </c>
      <c r="DY157" s="287">
        <v>277</v>
      </c>
      <c r="DZ157" s="287">
        <v>3449</v>
      </c>
      <c r="EA157" s="287">
        <v>9611</v>
      </c>
      <c r="EB157" s="290">
        <v>16.210592029965699</v>
      </c>
      <c r="EC157" s="287">
        <v>162</v>
      </c>
      <c r="ED157" s="287">
        <v>3082</v>
      </c>
      <c r="EE157" s="287">
        <v>461</v>
      </c>
      <c r="EF157" s="290">
        <v>14.957819597663855</v>
      </c>
      <c r="EG157" s="287">
        <v>57</v>
      </c>
      <c r="EH157" s="287">
        <v>44</v>
      </c>
      <c r="EI157" s="287">
        <v>27</v>
      </c>
      <c r="EJ157" s="287">
        <v>4</v>
      </c>
      <c r="EK157" s="287">
        <v>183</v>
      </c>
      <c r="EL157" s="287">
        <v>3</v>
      </c>
      <c r="EM157" s="287">
        <v>13</v>
      </c>
      <c r="EN157" s="287">
        <v>11</v>
      </c>
      <c r="EO157" s="287">
        <v>12</v>
      </c>
      <c r="EP157" s="287">
        <v>7</v>
      </c>
      <c r="EQ157" s="287">
        <v>19</v>
      </c>
      <c r="ER157" s="287">
        <v>0</v>
      </c>
      <c r="ES157" s="287">
        <v>10</v>
      </c>
      <c r="ET157" s="287">
        <v>0</v>
      </c>
      <c r="EU157" s="287">
        <v>0</v>
      </c>
      <c r="EV157" s="287">
        <v>1594</v>
      </c>
      <c r="EW157" s="287">
        <v>0</v>
      </c>
      <c r="EX157" s="287">
        <v>0</v>
      </c>
      <c r="EY157" s="287">
        <v>0</v>
      </c>
      <c r="EZ157" s="287">
        <v>0</v>
      </c>
      <c r="FA157" s="287">
        <v>9</v>
      </c>
      <c r="FB157" s="287">
        <v>1</v>
      </c>
      <c r="FC157" s="287">
        <v>1</v>
      </c>
      <c r="FD157" s="287">
        <v>6</v>
      </c>
      <c r="FE157" s="287">
        <v>1</v>
      </c>
      <c r="FF157" s="287">
        <v>19</v>
      </c>
      <c r="FG157" s="287">
        <v>80</v>
      </c>
      <c r="FH157" s="287">
        <v>178</v>
      </c>
      <c r="FI157" s="287">
        <v>70</v>
      </c>
      <c r="FJ157" s="287">
        <v>891</v>
      </c>
      <c r="FK157" s="291">
        <v>4</v>
      </c>
      <c r="FL157" s="290">
        <v>2.1703155096172106</v>
      </c>
      <c r="FM157" s="291">
        <v>1</v>
      </c>
      <c r="FN157" s="290">
        <v>0.54257887740430266</v>
      </c>
      <c r="FO157" s="297">
        <v>1</v>
      </c>
      <c r="FP157" s="293">
        <v>0.54257887740430266</v>
      </c>
      <c r="FQ157" s="283">
        <v>1</v>
      </c>
      <c r="FR157" s="294">
        <v>0.54257887740430266</v>
      </c>
      <c r="FS157" s="283">
        <v>0</v>
      </c>
      <c r="FT157" s="294">
        <v>0</v>
      </c>
      <c r="FU157" s="297">
        <v>0</v>
      </c>
      <c r="FV157" s="293">
        <v>0</v>
      </c>
      <c r="FW157" s="295">
        <v>2</v>
      </c>
      <c r="FX157" s="295">
        <v>1</v>
      </c>
      <c r="FY157" s="295">
        <v>1</v>
      </c>
      <c r="FZ157" s="295">
        <v>0</v>
      </c>
      <c r="GA157" s="295">
        <v>0</v>
      </c>
      <c r="GB157" s="287">
        <v>4706</v>
      </c>
      <c r="GC157" s="287">
        <v>0</v>
      </c>
      <c r="GD157" s="287">
        <v>0</v>
      </c>
      <c r="GE157" s="287">
        <v>0</v>
      </c>
      <c r="GF157" s="287">
        <v>0</v>
      </c>
      <c r="GG157" s="290">
        <v>85.09</v>
      </c>
      <c r="GH157" s="290">
        <v>434.93</v>
      </c>
      <c r="GI157" s="290">
        <v>21</v>
      </c>
      <c r="GJ157" s="290">
        <v>3</v>
      </c>
      <c r="GK157" s="290">
        <v>1</v>
      </c>
      <c r="GL157" s="290">
        <v>1</v>
      </c>
      <c r="GM157" s="290">
        <v>4</v>
      </c>
      <c r="GN157" s="290">
        <v>4</v>
      </c>
      <c r="GO157" s="290">
        <v>2</v>
      </c>
      <c r="GP157" s="290">
        <v>2</v>
      </c>
      <c r="GQ157" s="290">
        <v>1</v>
      </c>
      <c r="GR157" s="290">
        <v>1</v>
      </c>
      <c r="GS157" s="290">
        <v>1</v>
      </c>
      <c r="GT157" s="290">
        <v>6</v>
      </c>
      <c r="GU157" s="290">
        <v>0</v>
      </c>
      <c r="GV157" s="290">
        <v>1</v>
      </c>
      <c r="GW157" s="290">
        <v>0</v>
      </c>
      <c r="GX157" s="290">
        <v>0</v>
      </c>
      <c r="GY157" s="290">
        <v>2</v>
      </c>
      <c r="GZ157" s="290">
        <v>2</v>
      </c>
      <c r="HA157" s="290">
        <v>1</v>
      </c>
      <c r="HB157" s="290">
        <v>1</v>
      </c>
      <c r="HC157" s="290">
        <v>1</v>
      </c>
      <c r="HD157" s="290">
        <v>1</v>
      </c>
      <c r="HE157" s="290">
        <v>2</v>
      </c>
      <c r="HF157" s="290">
        <v>0</v>
      </c>
      <c r="HG157" s="290">
        <v>1</v>
      </c>
      <c r="HH157" s="290">
        <v>8</v>
      </c>
      <c r="HI157" s="290">
        <v>2</v>
      </c>
      <c r="HJ157" s="134">
        <v>1.6277366322129081</v>
      </c>
      <c r="HK157" s="134">
        <v>14.10705081251187</v>
      </c>
      <c r="HL157" s="134">
        <v>30.547190797862239</v>
      </c>
      <c r="HM157" s="146">
        <v>73.689375487072496</v>
      </c>
      <c r="HN157" s="146">
        <v>69.057691455906905</v>
      </c>
      <c r="HO157" s="368">
        <v>0</v>
      </c>
      <c r="HP157" s="368">
        <v>0</v>
      </c>
      <c r="HQ157" s="368">
        <v>0</v>
      </c>
      <c r="HR157" s="368">
        <v>0</v>
      </c>
      <c r="HS157" s="134">
        <v>0</v>
      </c>
      <c r="HT157" s="134">
        <v>0</v>
      </c>
      <c r="HU157" s="134">
        <v>0</v>
      </c>
      <c r="HV157" s="134">
        <v>0</v>
      </c>
      <c r="HW157" s="134">
        <v>0</v>
      </c>
      <c r="HX157" s="134">
        <v>0</v>
      </c>
      <c r="HY157" s="146">
        <v>87.323409797138112</v>
      </c>
      <c r="HZ157" s="146">
        <v>93.448728927908604</v>
      </c>
      <c r="IA157" s="386">
        <v>11</v>
      </c>
      <c r="IB157" s="386">
        <v>14</v>
      </c>
      <c r="IC157" s="369">
        <v>0.16432626232446967</v>
      </c>
      <c r="ID157" s="369">
        <v>0.1550902847014512</v>
      </c>
      <c r="IE157" s="369">
        <v>1.870748299319728</v>
      </c>
      <c r="IF157" s="369">
        <v>2.7079303675048356</v>
      </c>
      <c r="IG157" s="146">
        <v>71.088435374149668</v>
      </c>
      <c r="IH157" s="146">
        <v>80.657640232108321</v>
      </c>
      <c r="II157" s="146">
        <v>8.7839856587989242</v>
      </c>
      <c r="IJ157" s="146">
        <v>5.7272626564750189</v>
      </c>
      <c r="IK157" s="146">
        <v>7.9407122026914951</v>
      </c>
      <c r="IL157" s="146">
        <v>13.700468275049976</v>
      </c>
      <c r="IM157" s="148">
        <v>77.061675189805555</v>
      </c>
      <c r="IN157" s="137">
        <v>85.89460643028697</v>
      </c>
      <c r="IO157" s="388">
        <v>9.3779306033135307E-2</v>
      </c>
      <c r="IP157" s="388">
        <v>5.9862316671655202E-2</v>
      </c>
      <c r="IQ157" s="388">
        <v>0.55865921787709505</v>
      </c>
      <c r="IR157" s="388">
        <v>0.65146579804560301</v>
      </c>
      <c r="IS157" s="146">
        <v>74.301675977653602</v>
      </c>
      <c r="IT157" s="146">
        <v>88.925081433224705</v>
      </c>
      <c r="IU157" s="146">
        <v>16.786495779931201</v>
      </c>
      <c r="IV157" s="146">
        <v>9.1888656090990697</v>
      </c>
      <c r="IW157" s="146">
        <v>10.1122184071686</v>
      </c>
      <c r="IX157" s="146">
        <v>11.071008897095901</v>
      </c>
      <c r="IY157" s="341">
        <v>25</v>
      </c>
      <c r="IZ157" s="369">
        <v>0.448671931083991</v>
      </c>
      <c r="JA157" s="369">
        <v>4.1666666666666696</v>
      </c>
      <c r="JB157" s="369">
        <v>95.8333333333333</v>
      </c>
      <c r="JC157" s="369">
        <v>10.7681263460158</v>
      </c>
      <c r="JD157" s="146">
        <v>12.229920311088</v>
      </c>
    </row>
    <row r="158" spans="1:264" ht="18" customHeight="1">
      <c r="A158" s="280"/>
      <c r="B158" s="281" t="s">
        <v>87</v>
      </c>
      <c r="C158" s="281" t="s">
        <v>87</v>
      </c>
      <c r="D158" s="282" t="s">
        <v>1895</v>
      </c>
      <c r="E158" s="283" t="s">
        <v>1392</v>
      </c>
      <c r="F158" s="282" t="s">
        <v>106</v>
      </c>
      <c r="G158" s="283" t="s">
        <v>19</v>
      </c>
      <c r="H158" s="284" t="s">
        <v>87</v>
      </c>
      <c r="I158" s="284" t="s">
        <v>87</v>
      </c>
      <c r="J158" s="284" t="s">
        <v>87</v>
      </c>
      <c r="K158" s="284" t="s">
        <v>87</v>
      </c>
      <c r="L158" s="284" t="s">
        <v>87</v>
      </c>
      <c r="M158" s="285">
        <v>162200</v>
      </c>
      <c r="N158" s="284" t="s">
        <v>87</v>
      </c>
      <c r="O158" s="284" t="s">
        <v>87</v>
      </c>
      <c r="P158" s="284" t="s">
        <v>87</v>
      </c>
      <c r="Q158" s="284" t="s">
        <v>87</v>
      </c>
      <c r="R158" s="286">
        <v>84.164823746953772</v>
      </c>
      <c r="S158" s="286">
        <v>86.086033168858251</v>
      </c>
      <c r="T158" s="298" t="s">
        <v>88</v>
      </c>
      <c r="U158" s="298" t="s">
        <v>88</v>
      </c>
      <c r="V158" s="286">
        <v>13.045375218150088</v>
      </c>
      <c r="W158" s="286">
        <v>9.9476439790575917</v>
      </c>
      <c r="X158" s="286">
        <v>22.99301919720768</v>
      </c>
      <c r="Y158" s="284" t="s">
        <v>87</v>
      </c>
      <c r="Z158" s="284" t="s">
        <v>87</v>
      </c>
      <c r="AA158" s="284" t="s">
        <v>87</v>
      </c>
      <c r="AB158" s="284" t="s">
        <v>87</v>
      </c>
      <c r="AC158" s="284" t="s">
        <v>87</v>
      </c>
      <c r="AD158" s="284" t="s">
        <v>87</v>
      </c>
      <c r="AE158" s="284" t="s">
        <v>87</v>
      </c>
      <c r="AF158" s="284" t="s">
        <v>87</v>
      </c>
      <c r="AG158" s="284" t="s">
        <v>87</v>
      </c>
      <c r="AH158" s="284" t="s">
        <v>87</v>
      </c>
      <c r="AI158" s="284" t="s">
        <v>87</v>
      </c>
      <c r="AJ158" s="284" t="s">
        <v>87</v>
      </c>
      <c r="AK158" s="284" t="s">
        <v>87</v>
      </c>
      <c r="AL158" s="284" t="s">
        <v>87</v>
      </c>
      <c r="AM158" s="284" t="s">
        <v>87</v>
      </c>
      <c r="AN158" s="284" t="s">
        <v>87</v>
      </c>
      <c r="AO158" s="284" t="s">
        <v>87</v>
      </c>
      <c r="AP158" s="284" t="s">
        <v>87</v>
      </c>
      <c r="AQ158" s="284" t="s">
        <v>87</v>
      </c>
      <c r="AR158" s="284" t="s">
        <v>87</v>
      </c>
      <c r="AS158" s="284" t="s">
        <v>87</v>
      </c>
      <c r="AT158" s="284" t="s">
        <v>87</v>
      </c>
      <c r="AU158" s="284" t="s">
        <v>87</v>
      </c>
      <c r="AV158" s="284" t="s">
        <v>87</v>
      </c>
      <c r="AW158" s="288" t="s">
        <v>87</v>
      </c>
      <c r="AX158" s="288" t="s">
        <v>87</v>
      </c>
      <c r="AY158" s="288" t="s">
        <v>87</v>
      </c>
      <c r="AZ158" s="288" t="s">
        <v>87</v>
      </c>
      <c r="BA158" s="288" t="s">
        <v>87</v>
      </c>
      <c r="BB158" s="287">
        <v>21</v>
      </c>
      <c r="BC158" s="287">
        <v>32</v>
      </c>
      <c r="BD158" s="289" t="s">
        <v>88</v>
      </c>
      <c r="BE158" s="289" t="s">
        <v>88</v>
      </c>
      <c r="BF158" s="289" t="s">
        <v>88</v>
      </c>
      <c r="BG158" s="287">
        <v>10</v>
      </c>
      <c r="BH158" s="286">
        <v>6.1652281134401967</v>
      </c>
      <c r="BI158" s="287">
        <v>149</v>
      </c>
      <c r="BJ158" s="286">
        <v>91.861898890258942</v>
      </c>
      <c r="BK158" s="287">
        <v>0</v>
      </c>
      <c r="BL158" s="286">
        <v>0</v>
      </c>
      <c r="BM158" s="287">
        <v>10</v>
      </c>
      <c r="BN158" s="290">
        <v>6.1652281134401967</v>
      </c>
      <c r="BO158" s="291">
        <v>73</v>
      </c>
      <c r="BP158" s="290">
        <v>45.006165228113439</v>
      </c>
      <c r="BQ158" s="287">
        <v>0</v>
      </c>
      <c r="BR158" s="290">
        <v>0</v>
      </c>
      <c r="BS158" s="287">
        <v>13</v>
      </c>
      <c r="BT158" s="290">
        <v>8.0147965474722564</v>
      </c>
      <c r="BU158" s="287">
        <v>0</v>
      </c>
      <c r="BV158" s="290">
        <v>0</v>
      </c>
      <c r="BW158" s="287">
        <v>31</v>
      </c>
      <c r="BX158" s="290">
        <v>19.112207151664613</v>
      </c>
      <c r="BY158" s="292">
        <v>0</v>
      </c>
      <c r="BZ158" s="293">
        <v>0</v>
      </c>
      <c r="CA158" s="287">
        <v>291</v>
      </c>
      <c r="CB158" s="290">
        <v>179.40813810110973</v>
      </c>
      <c r="CC158" s="292">
        <v>0</v>
      </c>
      <c r="CD158" s="293">
        <v>0</v>
      </c>
      <c r="CE158" s="287">
        <v>13</v>
      </c>
      <c r="CF158" s="290">
        <v>8.0147965474722564</v>
      </c>
      <c r="CG158" s="287">
        <v>301</v>
      </c>
      <c r="CH158" s="290">
        <v>185.57336621454994</v>
      </c>
      <c r="CI158" s="287">
        <v>318</v>
      </c>
      <c r="CJ158" s="290">
        <v>196.0542540073983</v>
      </c>
      <c r="CK158" s="287">
        <v>47</v>
      </c>
      <c r="CL158" s="290">
        <v>28.976572133168926</v>
      </c>
      <c r="CM158" s="287">
        <v>963</v>
      </c>
      <c r="CN158" s="294">
        <v>593.71146732429099</v>
      </c>
      <c r="CO158" s="287">
        <v>83</v>
      </c>
      <c r="CP158" s="290">
        <v>51.171393341553639</v>
      </c>
      <c r="CQ158" s="287">
        <v>0</v>
      </c>
      <c r="CR158" s="290">
        <v>0</v>
      </c>
      <c r="CS158" s="287">
        <v>2</v>
      </c>
      <c r="CT158" s="290">
        <v>1.2330456226880395</v>
      </c>
      <c r="CU158" s="287">
        <v>25</v>
      </c>
      <c r="CV158" s="290">
        <v>15.413070283600494</v>
      </c>
      <c r="CW158" s="287">
        <v>552</v>
      </c>
      <c r="CX158" s="290">
        <v>340.32059186189889</v>
      </c>
      <c r="CY158" s="287">
        <v>552</v>
      </c>
      <c r="CZ158" s="290">
        <v>340.32059186189889</v>
      </c>
      <c r="DA158" s="292">
        <v>0</v>
      </c>
      <c r="DB158" s="293">
        <v>0</v>
      </c>
      <c r="DC158" s="287">
        <v>0</v>
      </c>
      <c r="DD158" s="287">
        <v>0</v>
      </c>
      <c r="DE158" s="287">
        <v>232</v>
      </c>
      <c r="DF158" s="287">
        <v>8302</v>
      </c>
      <c r="DG158" s="287">
        <v>0</v>
      </c>
      <c r="DH158" s="287">
        <v>538</v>
      </c>
      <c r="DI158" s="287">
        <v>16</v>
      </c>
      <c r="DJ158" s="287">
        <v>180</v>
      </c>
      <c r="DK158" s="287">
        <v>521</v>
      </c>
      <c r="DL158" s="287">
        <v>128</v>
      </c>
      <c r="DM158" s="287">
        <v>0</v>
      </c>
      <c r="DN158" s="287">
        <v>1252</v>
      </c>
      <c r="DO158" s="287">
        <v>3</v>
      </c>
      <c r="DP158" s="287">
        <v>61</v>
      </c>
      <c r="DQ158" s="287">
        <v>4</v>
      </c>
      <c r="DR158" s="287">
        <v>0</v>
      </c>
      <c r="DS158" s="287">
        <v>57</v>
      </c>
      <c r="DT158" s="287">
        <v>14074</v>
      </c>
      <c r="DU158" s="287">
        <v>0</v>
      </c>
      <c r="DV158" s="287">
        <v>2324</v>
      </c>
      <c r="DW158" s="287">
        <v>5853</v>
      </c>
      <c r="DX158" s="287">
        <v>394</v>
      </c>
      <c r="DY158" s="287">
        <v>379</v>
      </c>
      <c r="DZ158" s="287">
        <v>5051</v>
      </c>
      <c r="EA158" s="287">
        <v>10605</v>
      </c>
      <c r="EB158" s="290">
        <v>14.002828854314</v>
      </c>
      <c r="EC158" s="287">
        <v>107</v>
      </c>
      <c r="ED158" s="287">
        <v>3440</v>
      </c>
      <c r="EE158" s="287">
        <v>591</v>
      </c>
      <c r="EF158" s="290">
        <v>17.180232558139537</v>
      </c>
      <c r="EG158" s="287">
        <v>46</v>
      </c>
      <c r="EH158" s="287">
        <v>107</v>
      </c>
      <c r="EI158" s="287">
        <v>44</v>
      </c>
      <c r="EJ158" s="287">
        <v>7</v>
      </c>
      <c r="EK158" s="287">
        <v>173</v>
      </c>
      <c r="EL158" s="287">
        <v>0</v>
      </c>
      <c r="EM158" s="287">
        <v>5</v>
      </c>
      <c r="EN158" s="287">
        <v>26</v>
      </c>
      <c r="EO158" s="287">
        <v>4</v>
      </c>
      <c r="EP158" s="287">
        <v>10</v>
      </c>
      <c r="EQ158" s="287">
        <v>26</v>
      </c>
      <c r="ER158" s="287">
        <v>0</v>
      </c>
      <c r="ES158" s="287">
        <v>0</v>
      </c>
      <c r="ET158" s="287">
        <v>0</v>
      </c>
      <c r="EU158" s="287">
        <v>0</v>
      </c>
      <c r="EV158" s="287">
        <v>1980</v>
      </c>
      <c r="EW158" s="287">
        <v>0</v>
      </c>
      <c r="EX158" s="287">
        <v>0</v>
      </c>
      <c r="EY158" s="287">
        <v>0</v>
      </c>
      <c r="EZ158" s="287">
        <v>8</v>
      </c>
      <c r="FA158" s="287">
        <v>2</v>
      </c>
      <c r="FB158" s="287">
        <v>2</v>
      </c>
      <c r="FC158" s="287">
        <v>0</v>
      </c>
      <c r="FD158" s="287">
        <v>6</v>
      </c>
      <c r="FE158" s="287">
        <v>3</v>
      </c>
      <c r="FF158" s="287">
        <v>17</v>
      </c>
      <c r="FG158" s="287">
        <v>120</v>
      </c>
      <c r="FH158" s="287">
        <v>185</v>
      </c>
      <c r="FI158" s="287">
        <v>23</v>
      </c>
      <c r="FJ158" s="287">
        <v>1501</v>
      </c>
      <c r="FK158" s="291">
        <v>3</v>
      </c>
      <c r="FL158" s="290">
        <v>1.8495684340320593</v>
      </c>
      <c r="FM158" s="291">
        <v>3</v>
      </c>
      <c r="FN158" s="290">
        <v>1.8495684340320593</v>
      </c>
      <c r="FO158" s="297">
        <v>1</v>
      </c>
      <c r="FP158" s="293">
        <v>0.61652281134401976</v>
      </c>
      <c r="FQ158" s="283">
        <v>1</v>
      </c>
      <c r="FR158" s="294">
        <v>0.61652281134401976</v>
      </c>
      <c r="FS158" s="283">
        <v>1</v>
      </c>
      <c r="FT158" s="294">
        <v>0.61652281134401976</v>
      </c>
      <c r="FU158" s="297">
        <v>0</v>
      </c>
      <c r="FV158" s="293">
        <v>0</v>
      </c>
      <c r="FW158" s="295">
        <v>0</v>
      </c>
      <c r="FX158" s="295">
        <v>0</v>
      </c>
      <c r="FY158" s="295">
        <v>0</v>
      </c>
      <c r="FZ158" s="295">
        <v>0</v>
      </c>
      <c r="GA158" s="295">
        <v>0</v>
      </c>
      <c r="GB158" s="287">
        <v>6598</v>
      </c>
      <c r="GC158" s="287">
        <v>0</v>
      </c>
      <c r="GD158" s="287">
        <v>0</v>
      </c>
      <c r="GE158" s="287">
        <v>0</v>
      </c>
      <c r="GF158" s="287">
        <v>0</v>
      </c>
      <c r="GG158" s="290">
        <v>102.1</v>
      </c>
      <c r="GH158" s="290">
        <v>340.5</v>
      </c>
      <c r="GI158" s="290">
        <v>22</v>
      </c>
      <c r="GJ158" s="290">
        <v>4</v>
      </c>
      <c r="GK158" s="290">
        <v>1</v>
      </c>
      <c r="GL158" s="290">
        <v>1</v>
      </c>
      <c r="GM158" s="290">
        <v>1</v>
      </c>
      <c r="GN158" s="290">
        <v>0</v>
      </c>
      <c r="GO158" s="290">
        <v>1</v>
      </c>
      <c r="GP158" s="290">
        <v>3</v>
      </c>
      <c r="GQ158" s="290">
        <v>1</v>
      </c>
      <c r="GR158" s="290">
        <v>1</v>
      </c>
      <c r="GS158" s="290">
        <v>0</v>
      </c>
      <c r="GT158" s="290">
        <v>6</v>
      </c>
      <c r="GU158" s="290">
        <v>0</v>
      </c>
      <c r="GV158" s="290">
        <v>1</v>
      </c>
      <c r="GW158" s="290">
        <v>1</v>
      </c>
      <c r="GX158" s="290">
        <v>1</v>
      </c>
      <c r="GY158" s="290">
        <v>1</v>
      </c>
      <c r="GZ158" s="290">
        <v>3</v>
      </c>
      <c r="HA158" s="290">
        <v>0</v>
      </c>
      <c r="HB158" s="290">
        <v>1</v>
      </c>
      <c r="HC158" s="290">
        <v>1</v>
      </c>
      <c r="HD158" s="290">
        <v>0</v>
      </c>
      <c r="HE158" s="290">
        <v>1</v>
      </c>
      <c r="HF158" s="290">
        <v>0</v>
      </c>
      <c r="HG158" s="290">
        <v>0</v>
      </c>
      <c r="HH158" s="290">
        <v>11</v>
      </c>
      <c r="HI158" s="290">
        <v>2</v>
      </c>
      <c r="HJ158" s="134">
        <v>2.466091245376079</v>
      </c>
      <c r="HK158" s="134">
        <v>22.811344019728729</v>
      </c>
      <c r="HL158" s="134">
        <v>41.387176325524045</v>
      </c>
      <c r="HM158" s="146">
        <v>74.720806854297706</v>
      </c>
      <c r="HN158" s="146">
        <v>83.221640676783494</v>
      </c>
      <c r="HO158" s="369">
        <v>4.7789725209080001E-2</v>
      </c>
      <c r="HP158" s="368">
        <v>1.7117425539198899E-2</v>
      </c>
      <c r="HQ158" s="369">
        <v>4.2553191489361701</v>
      </c>
      <c r="HR158" s="368">
        <v>2.5</v>
      </c>
      <c r="HS158" s="134">
        <v>95.744680851063805</v>
      </c>
      <c r="HT158" s="134">
        <v>92.5</v>
      </c>
      <c r="HU158" s="134">
        <v>1.1230585424133801</v>
      </c>
      <c r="HV158" s="134">
        <v>0.68469702156795598</v>
      </c>
      <c r="HW158" s="134">
        <v>3.76032665463869</v>
      </c>
      <c r="HX158" s="134">
        <v>5.4243621550430303</v>
      </c>
      <c r="HY158" s="146">
        <v>85.355621763820295</v>
      </c>
      <c r="HZ158" s="146">
        <v>96.108814018740304</v>
      </c>
      <c r="IA158" s="386">
        <v>11</v>
      </c>
      <c r="IB158" s="386">
        <v>17</v>
      </c>
      <c r="IC158" s="369">
        <v>0.19315188762071994</v>
      </c>
      <c r="ID158" s="369">
        <v>0.21565393885576556</v>
      </c>
      <c r="IE158" s="369">
        <v>1.870748299319728</v>
      </c>
      <c r="IF158" s="369">
        <v>2.861952861952862</v>
      </c>
      <c r="IG158" s="146">
        <v>73.639455782312922</v>
      </c>
      <c r="IH158" s="146">
        <v>77.777777777777786</v>
      </c>
      <c r="II158" s="146">
        <v>10.32484635645303</v>
      </c>
      <c r="IJ158" s="146">
        <v>7.5352023341367493</v>
      </c>
      <c r="IK158" s="146">
        <v>9.582146248812915</v>
      </c>
      <c r="IL158" s="146">
        <v>16.035261777623305</v>
      </c>
      <c r="IM158" s="148">
        <v>87.228669896773255</v>
      </c>
      <c r="IN158" s="137">
        <v>89.94313983856236</v>
      </c>
      <c r="IO158" s="369">
        <v>0.29379360998898302</v>
      </c>
      <c r="IP158" s="369">
        <v>9.3428838368109599E-2</v>
      </c>
      <c r="IQ158" s="369">
        <v>1.9753086419753101</v>
      </c>
      <c r="IR158" s="369">
        <v>1.0067114093959699</v>
      </c>
      <c r="IS158" s="146">
        <v>82.2222222222222</v>
      </c>
      <c r="IT158" s="146">
        <v>85.906040268456394</v>
      </c>
      <c r="IU158" s="146">
        <v>14.8733015056923</v>
      </c>
      <c r="IV158" s="146">
        <v>9.2805979445655602</v>
      </c>
      <c r="IW158" s="146">
        <v>11.560283687943301</v>
      </c>
      <c r="IX158" s="146">
        <v>12.4007102139987</v>
      </c>
      <c r="IY158" s="341">
        <v>7</v>
      </c>
      <c r="IZ158" s="369">
        <v>0.155797907856666</v>
      </c>
      <c r="JA158" s="369">
        <v>5.4263565891472902</v>
      </c>
      <c r="JB158" s="369">
        <v>93.023255813953497</v>
      </c>
      <c r="JC158" s="369">
        <v>2.8711328733585599</v>
      </c>
      <c r="JD158" s="146">
        <v>11.630699232203201</v>
      </c>
    </row>
    <row r="159" spans="1:264" ht="18" customHeight="1">
      <c r="A159" s="280"/>
      <c r="B159" s="281" t="s">
        <v>87</v>
      </c>
      <c r="C159" s="281" t="s">
        <v>87</v>
      </c>
      <c r="D159" s="282" t="s">
        <v>1896</v>
      </c>
      <c r="E159" s="283" t="s">
        <v>1393</v>
      </c>
      <c r="F159" s="282" t="s">
        <v>106</v>
      </c>
      <c r="G159" s="283" t="s">
        <v>19</v>
      </c>
      <c r="H159" s="284" t="s">
        <v>87</v>
      </c>
      <c r="I159" s="284" t="s">
        <v>87</v>
      </c>
      <c r="J159" s="284" t="s">
        <v>87</v>
      </c>
      <c r="K159" s="284" t="s">
        <v>87</v>
      </c>
      <c r="L159" s="284" t="s">
        <v>87</v>
      </c>
      <c r="M159" s="285">
        <v>28399</v>
      </c>
      <c r="N159" s="284" t="s">
        <v>87</v>
      </c>
      <c r="O159" s="284" t="s">
        <v>87</v>
      </c>
      <c r="P159" s="284" t="s">
        <v>87</v>
      </c>
      <c r="Q159" s="284" t="s">
        <v>87</v>
      </c>
      <c r="R159" s="286">
        <v>86.816884303309408</v>
      </c>
      <c r="S159" s="286">
        <v>88.774112998183469</v>
      </c>
      <c r="T159" s="298" t="s">
        <v>88</v>
      </c>
      <c r="U159" s="298" t="s">
        <v>88</v>
      </c>
      <c r="V159" s="286">
        <v>14.37246963562753</v>
      </c>
      <c r="W159" s="286">
        <v>15.182186234817813</v>
      </c>
      <c r="X159" s="286">
        <v>29.554655870445345</v>
      </c>
      <c r="Y159" s="284" t="s">
        <v>87</v>
      </c>
      <c r="Z159" s="284" t="s">
        <v>87</v>
      </c>
      <c r="AA159" s="284" t="s">
        <v>87</v>
      </c>
      <c r="AB159" s="284" t="s">
        <v>87</v>
      </c>
      <c r="AC159" s="284" t="s">
        <v>87</v>
      </c>
      <c r="AD159" s="284" t="s">
        <v>87</v>
      </c>
      <c r="AE159" s="284" t="s">
        <v>87</v>
      </c>
      <c r="AF159" s="284" t="s">
        <v>87</v>
      </c>
      <c r="AG159" s="284" t="s">
        <v>87</v>
      </c>
      <c r="AH159" s="284" t="s">
        <v>87</v>
      </c>
      <c r="AI159" s="284" t="s">
        <v>87</v>
      </c>
      <c r="AJ159" s="284" t="s">
        <v>87</v>
      </c>
      <c r="AK159" s="284" t="s">
        <v>87</v>
      </c>
      <c r="AL159" s="284" t="s">
        <v>87</v>
      </c>
      <c r="AM159" s="284" t="s">
        <v>87</v>
      </c>
      <c r="AN159" s="284" t="s">
        <v>87</v>
      </c>
      <c r="AO159" s="284" t="s">
        <v>87</v>
      </c>
      <c r="AP159" s="284" t="s">
        <v>87</v>
      </c>
      <c r="AQ159" s="284" t="s">
        <v>87</v>
      </c>
      <c r="AR159" s="284" t="s">
        <v>87</v>
      </c>
      <c r="AS159" s="284" t="s">
        <v>87</v>
      </c>
      <c r="AT159" s="284" t="s">
        <v>87</v>
      </c>
      <c r="AU159" s="284" t="s">
        <v>87</v>
      </c>
      <c r="AV159" s="284" t="s">
        <v>87</v>
      </c>
      <c r="AW159" s="288" t="s">
        <v>87</v>
      </c>
      <c r="AX159" s="288" t="s">
        <v>87</v>
      </c>
      <c r="AY159" s="288" t="s">
        <v>87</v>
      </c>
      <c r="AZ159" s="288" t="s">
        <v>87</v>
      </c>
      <c r="BA159" s="288" t="s">
        <v>87</v>
      </c>
      <c r="BB159" s="287">
        <v>3</v>
      </c>
      <c r="BC159" s="287">
        <v>3</v>
      </c>
      <c r="BD159" s="289" t="s">
        <v>88</v>
      </c>
      <c r="BE159" s="289" t="s">
        <v>88</v>
      </c>
      <c r="BF159" s="289" t="s">
        <v>88</v>
      </c>
      <c r="BG159" s="287">
        <v>0</v>
      </c>
      <c r="BH159" s="286">
        <v>0</v>
      </c>
      <c r="BI159" s="287">
        <v>27</v>
      </c>
      <c r="BJ159" s="286">
        <v>95.073770203176167</v>
      </c>
      <c r="BK159" s="287">
        <v>0</v>
      </c>
      <c r="BL159" s="286">
        <v>0</v>
      </c>
      <c r="BM159" s="287">
        <v>0</v>
      </c>
      <c r="BN159" s="290">
        <v>0</v>
      </c>
      <c r="BO159" s="291">
        <v>10</v>
      </c>
      <c r="BP159" s="290">
        <v>35.212507482657841</v>
      </c>
      <c r="BQ159" s="287">
        <v>0</v>
      </c>
      <c r="BR159" s="290">
        <v>0</v>
      </c>
      <c r="BS159" s="287">
        <v>0</v>
      </c>
      <c r="BT159" s="290">
        <v>0</v>
      </c>
      <c r="BU159" s="287">
        <v>0</v>
      </c>
      <c r="BV159" s="290">
        <v>0</v>
      </c>
      <c r="BW159" s="287">
        <v>0</v>
      </c>
      <c r="BX159" s="290">
        <v>0</v>
      </c>
      <c r="BY159" s="292">
        <v>0</v>
      </c>
      <c r="BZ159" s="293">
        <v>0</v>
      </c>
      <c r="CA159" s="287">
        <v>26</v>
      </c>
      <c r="CB159" s="290">
        <v>91.552519454910382</v>
      </c>
      <c r="CC159" s="287">
        <v>0</v>
      </c>
      <c r="CD159" s="290">
        <v>0</v>
      </c>
      <c r="CE159" s="287">
        <v>5</v>
      </c>
      <c r="CF159" s="290">
        <v>17.606253741328921</v>
      </c>
      <c r="CG159" s="287">
        <v>24</v>
      </c>
      <c r="CH159" s="290">
        <v>84.51001795837881</v>
      </c>
      <c r="CI159" s="287">
        <v>56</v>
      </c>
      <c r="CJ159" s="290">
        <v>197.19004190288391</v>
      </c>
      <c r="CK159" s="287">
        <v>16</v>
      </c>
      <c r="CL159" s="290">
        <v>56.34001197225254</v>
      </c>
      <c r="CM159" s="287">
        <v>0</v>
      </c>
      <c r="CN159" s="294">
        <v>0</v>
      </c>
      <c r="CO159" s="287">
        <v>7</v>
      </c>
      <c r="CP159" s="290">
        <v>24.648755237860488</v>
      </c>
      <c r="CQ159" s="292">
        <v>0</v>
      </c>
      <c r="CR159" s="293">
        <v>0</v>
      </c>
      <c r="CS159" s="292">
        <v>0</v>
      </c>
      <c r="CT159" s="293">
        <v>0</v>
      </c>
      <c r="CU159" s="287">
        <v>4</v>
      </c>
      <c r="CV159" s="290">
        <v>14.085002993063135</v>
      </c>
      <c r="CW159" s="287">
        <v>6</v>
      </c>
      <c r="CX159" s="290">
        <v>21.127504489594703</v>
      </c>
      <c r="CY159" s="287">
        <v>6</v>
      </c>
      <c r="CZ159" s="290">
        <v>21.127504489594703</v>
      </c>
      <c r="DA159" s="292">
        <v>0</v>
      </c>
      <c r="DB159" s="293">
        <v>0</v>
      </c>
      <c r="DC159" s="287">
        <v>0</v>
      </c>
      <c r="DD159" s="287">
        <v>0</v>
      </c>
      <c r="DE159" s="287">
        <v>0</v>
      </c>
      <c r="DF159" s="287">
        <v>0</v>
      </c>
      <c r="DG159" s="287">
        <v>0</v>
      </c>
      <c r="DH159" s="287">
        <v>0</v>
      </c>
      <c r="DI159" s="287">
        <v>0</v>
      </c>
      <c r="DJ159" s="287">
        <v>2</v>
      </c>
      <c r="DK159" s="287">
        <v>0</v>
      </c>
      <c r="DL159" s="287">
        <v>33</v>
      </c>
      <c r="DM159" s="287">
        <v>0</v>
      </c>
      <c r="DN159" s="287">
        <v>0</v>
      </c>
      <c r="DO159" s="287">
        <v>35</v>
      </c>
      <c r="DP159" s="287">
        <v>0</v>
      </c>
      <c r="DQ159" s="287">
        <v>0</v>
      </c>
      <c r="DR159" s="287">
        <v>0</v>
      </c>
      <c r="DS159" s="287">
        <v>0</v>
      </c>
      <c r="DT159" s="287">
        <v>0</v>
      </c>
      <c r="DU159" s="287">
        <v>0</v>
      </c>
      <c r="DV159" s="287">
        <v>409</v>
      </c>
      <c r="DW159" s="287">
        <v>42</v>
      </c>
      <c r="DX159" s="287">
        <v>34</v>
      </c>
      <c r="DY159" s="287">
        <v>0</v>
      </c>
      <c r="DZ159" s="287">
        <v>0</v>
      </c>
      <c r="EA159" s="287">
        <v>2788</v>
      </c>
      <c r="EB159" s="290">
        <v>15.674318507891</v>
      </c>
      <c r="EC159" s="287">
        <v>77</v>
      </c>
      <c r="ED159" s="287">
        <v>776</v>
      </c>
      <c r="EE159" s="287">
        <v>120</v>
      </c>
      <c r="EF159" s="290">
        <v>15.463917525773196</v>
      </c>
      <c r="EG159" s="287">
        <v>8</v>
      </c>
      <c r="EH159" s="287">
        <v>43</v>
      </c>
      <c r="EI159" s="287">
        <v>8</v>
      </c>
      <c r="EJ159" s="287">
        <v>0</v>
      </c>
      <c r="EK159" s="287">
        <v>25</v>
      </c>
      <c r="EL159" s="287">
        <v>2</v>
      </c>
      <c r="EM159" s="287">
        <v>0</v>
      </c>
      <c r="EN159" s="287">
        <v>6</v>
      </c>
      <c r="EO159" s="287">
        <v>0</v>
      </c>
      <c r="EP159" s="287">
        <v>4</v>
      </c>
      <c r="EQ159" s="287">
        <v>2</v>
      </c>
      <c r="ER159" s="287">
        <v>0</v>
      </c>
      <c r="ES159" s="287">
        <v>0</v>
      </c>
      <c r="ET159" s="287">
        <v>0</v>
      </c>
      <c r="EU159" s="287">
        <v>0</v>
      </c>
      <c r="EV159" s="287">
        <v>184</v>
      </c>
      <c r="EW159" s="287">
        <v>0</v>
      </c>
      <c r="EX159" s="287">
        <v>0</v>
      </c>
      <c r="EY159" s="287">
        <v>0</v>
      </c>
      <c r="EZ159" s="287">
        <v>0</v>
      </c>
      <c r="FA159" s="287">
        <v>1</v>
      </c>
      <c r="FB159" s="287">
        <v>0</v>
      </c>
      <c r="FC159" s="287">
        <v>0</v>
      </c>
      <c r="FD159" s="287">
        <v>0</v>
      </c>
      <c r="FE159" s="287">
        <v>0</v>
      </c>
      <c r="FF159" s="287">
        <v>3</v>
      </c>
      <c r="FG159" s="287">
        <v>19</v>
      </c>
      <c r="FH159" s="287">
        <v>32</v>
      </c>
      <c r="FI159" s="287">
        <v>10</v>
      </c>
      <c r="FJ159" s="287">
        <v>953</v>
      </c>
      <c r="FK159" s="291">
        <v>0</v>
      </c>
      <c r="FL159" s="290">
        <v>0</v>
      </c>
      <c r="FM159" s="291">
        <v>0</v>
      </c>
      <c r="FN159" s="290">
        <v>0</v>
      </c>
      <c r="FO159" s="291">
        <v>0</v>
      </c>
      <c r="FP159" s="290">
        <v>0</v>
      </c>
      <c r="FQ159" s="283">
        <v>0</v>
      </c>
      <c r="FR159" s="294">
        <v>0</v>
      </c>
      <c r="FS159" s="283">
        <v>0</v>
      </c>
      <c r="FT159" s="294">
        <v>0</v>
      </c>
      <c r="FU159" s="291">
        <v>0</v>
      </c>
      <c r="FV159" s="290">
        <v>0</v>
      </c>
      <c r="FW159" s="295">
        <v>2</v>
      </c>
      <c r="FX159" s="295">
        <v>0</v>
      </c>
      <c r="FY159" s="295">
        <v>2</v>
      </c>
      <c r="FZ159" s="295">
        <v>0</v>
      </c>
      <c r="GA159" s="295">
        <v>0</v>
      </c>
      <c r="GB159" s="287">
        <v>539</v>
      </c>
      <c r="GC159" s="287">
        <v>0</v>
      </c>
      <c r="GD159" s="287">
        <v>0</v>
      </c>
      <c r="GE159" s="287">
        <v>0</v>
      </c>
      <c r="GF159" s="287">
        <v>0</v>
      </c>
      <c r="GG159" s="290">
        <v>25.85</v>
      </c>
      <c r="GH159" s="290">
        <v>149.79</v>
      </c>
      <c r="GI159" s="290">
        <v>7</v>
      </c>
      <c r="GJ159" s="290">
        <v>1</v>
      </c>
      <c r="GK159" s="290">
        <v>0</v>
      </c>
      <c r="GL159" s="290">
        <v>0</v>
      </c>
      <c r="GM159" s="290">
        <v>2</v>
      </c>
      <c r="GN159" s="290">
        <v>2</v>
      </c>
      <c r="GO159" s="290">
        <v>0</v>
      </c>
      <c r="GP159" s="290">
        <v>3.45</v>
      </c>
      <c r="GQ159" s="290">
        <v>0</v>
      </c>
      <c r="GR159" s="290">
        <v>0</v>
      </c>
      <c r="GS159" s="290">
        <v>0</v>
      </c>
      <c r="GT159" s="290">
        <v>2.4500000000000002</v>
      </c>
      <c r="GU159" s="290">
        <v>0</v>
      </c>
      <c r="GV159" s="290">
        <v>1</v>
      </c>
      <c r="GW159" s="290">
        <v>1</v>
      </c>
      <c r="GX159" s="290">
        <v>0</v>
      </c>
      <c r="GY159" s="290">
        <v>1</v>
      </c>
      <c r="GZ159" s="290">
        <v>2</v>
      </c>
      <c r="HA159" s="290">
        <v>0</v>
      </c>
      <c r="HB159" s="290">
        <v>0</v>
      </c>
      <c r="HC159" s="290">
        <v>0</v>
      </c>
      <c r="HD159" s="290">
        <v>0</v>
      </c>
      <c r="HE159" s="290">
        <v>1</v>
      </c>
      <c r="HF159" s="290">
        <v>0</v>
      </c>
      <c r="HG159" s="290">
        <v>1</v>
      </c>
      <c r="HH159" s="290">
        <v>17.100000000000001</v>
      </c>
      <c r="HI159" s="290">
        <v>0</v>
      </c>
      <c r="HJ159" s="134">
        <v>0</v>
      </c>
      <c r="HK159" s="134">
        <v>10.563752244797351</v>
      </c>
      <c r="HL159" s="134">
        <v>44.015634353322298</v>
      </c>
      <c r="HM159" s="146">
        <v>74.297525902568907</v>
      </c>
      <c r="HN159" s="146">
        <v>78.852652423377293</v>
      </c>
      <c r="HO159" s="369">
        <v>0.21052631578947401</v>
      </c>
      <c r="HP159" s="369">
        <v>0</v>
      </c>
      <c r="HQ159" s="369">
        <v>25</v>
      </c>
      <c r="HR159" s="369">
        <v>0</v>
      </c>
      <c r="HS159" s="134">
        <v>50</v>
      </c>
      <c r="HT159" s="134">
        <v>100</v>
      </c>
      <c r="HU159" s="134">
        <v>0.84210526315789502</v>
      </c>
      <c r="HV159" s="134">
        <v>0.46349942062572402</v>
      </c>
      <c r="HW159" s="134">
        <v>2.3141654978962101</v>
      </c>
      <c r="HX159" s="134">
        <v>4.3149129447388299</v>
      </c>
      <c r="HY159" s="146">
        <v>84.839581946567606</v>
      </c>
      <c r="HZ159" s="146">
        <v>90.141943853256194</v>
      </c>
      <c r="IA159" s="386">
        <v>2</v>
      </c>
      <c r="IB159" s="386">
        <v>1</v>
      </c>
      <c r="IC159" s="369">
        <v>0.19157088122605362</v>
      </c>
      <c r="ID159" s="369">
        <v>7.2411296162201294E-2</v>
      </c>
      <c r="IE159" s="369">
        <v>1.4925373134328357</v>
      </c>
      <c r="IF159" s="369">
        <v>1</v>
      </c>
      <c r="IG159" s="146">
        <v>68.656716417910445</v>
      </c>
      <c r="IH159" s="146">
        <v>79</v>
      </c>
      <c r="II159" s="146">
        <v>12.835249042145595</v>
      </c>
      <c r="IJ159" s="146">
        <v>7.2411296162201308</v>
      </c>
      <c r="IK159" s="146">
        <v>8.1554077703885195</v>
      </c>
      <c r="IL159" s="146">
        <v>13.607115821347465</v>
      </c>
      <c r="IM159" s="148">
        <v>85.363164683305882</v>
      </c>
      <c r="IN159" s="137">
        <v>72.102999999999994</v>
      </c>
      <c r="IO159" s="369">
        <v>0</v>
      </c>
      <c r="IP159" s="369">
        <v>0</v>
      </c>
      <c r="IQ159" s="369">
        <v>0</v>
      </c>
      <c r="IR159" s="369">
        <v>0</v>
      </c>
      <c r="IS159" s="146">
        <v>86.956521739130395</v>
      </c>
      <c r="IT159" s="146">
        <v>91.176470588235304</v>
      </c>
      <c r="IU159" s="146">
        <v>11.9791666666667</v>
      </c>
      <c r="IV159" s="146">
        <v>7.9625292740046802</v>
      </c>
      <c r="IW159" s="146">
        <v>8.0757248981547995</v>
      </c>
      <c r="IX159" s="146">
        <v>8.7551652892561993</v>
      </c>
      <c r="IY159" s="341">
        <v>2</v>
      </c>
      <c r="IZ159" s="369">
        <v>0.23282887077997699</v>
      </c>
      <c r="JA159" s="369">
        <v>3.0769230769230802</v>
      </c>
      <c r="JB159" s="369">
        <v>100</v>
      </c>
      <c r="JC159" s="369">
        <v>7.5669383003492401</v>
      </c>
      <c r="JD159" s="146">
        <v>12.339137017411099</v>
      </c>
    </row>
    <row r="160" spans="1:264" ht="18" customHeight="1">
      <c r="A160" s="280"/>
      <c r="B160" s="281" t="s">
        <v>87</v>
      </c>
      <c r="C160" s="281" t="s">
        <v>87</v>
      </c>
      <c r="D160" s="282" t="s">
        <v>1897</v>
      </c>
      <c r="E160" s="283" t="s">
        <v>1394</v>
      </c>
      <c r="F160" s="282" t="s">
        <v>106</v>
      </c>
      <c r="G160" s="283" t="s">
        <v>19</v>
      </c>
      <c r="H160" s="284" t="s">
        <v>87</v>
      </c>
      <c r="I160" s="284" t="s">
        <v>87</v>
      </c>
      <c r="J160" s="284" t="s">
        <v>87</v>
      </c>
      <c r="K160" s="284" t="s">
        <v>87</v>
      </c>
      <c r="L160" s="284" t="s">
        <v>87</v>
      </c>
      <c r="M160" s="285">
        <v>427928</v>
      </c>
      <c r="N160" s="284" t="s">
        <v>87</v>
      </c>
      <c r="O160" s="284" t="s">
        <v>87</v>
      </c>
      <c r="P160" s="284" t="s">
        <v>87</v>
      </c>
      <c r="Q160" s="284" t="s">
        <v>87</v>
      </c>
      <c r="R160" s="286">
        <v>83.38571851795686</v>
      </c>
      <c r="S160" s="286">
        <v>86.625182893295801</v>
      </c>
      <c r="T160" s="298" t="s">
        <v>88</v>
      </c>
      <c r="U160" s="298" t="s">
        <v>88</v>
      </c>
      <c r="V160" s="286">
        <v>13.330547430004177</v>
      </c>
      <c r="W160" s="286">
        <v>12.641036356038446</v>
      </c>
      <c r="X160" s="286">
        <v>25.971583786042622</v>
      </c>
      <c r="Y160" s="284" t="s">
        <v>87</v>
      </c>
      <c r="Z160" s="284" t="s">
        <v>87</v>
      </c>
      <c r="AA160" s="284" t="s">
        <v>87</v>
      </c>
      <c r="AB160" s="284" t="s">
        <v>87</v>
      </c>
      <c r="AC160" s="284" t="s">
        <v>87</v>
      </c>
      <c r="AD160" s="284" t="s">
        <v>87</v>
      </c>
      <c r="AE160" s="284" t="s">
        <v>87</v>
      </c>
      <c r="AF160" s="284" t="s">
        <v>87</v>
      </c>
      <c r="AG160" s="284" t="s">
        <v>87</v>
      </c>
      <c r="AH160" s="284" t="s">
        <v>87</v>
      </c>
      <c r="AI160" s="284" t="s">
        <v>87</v>
      </c>
      <c r="AJ160" s="284" t="s">
        <v>87</v>
      </c>
      <c r="AK160" s="284" t="s">
        <v>87</v>
      </c>
      <c r="AL160" s="284" t="s">
        <v>87</v>
      </c>
      <c r="AM160" s="284" t="s">
        <v>87</v>
      </c>
      <c r="AN160" s="284" t="s">
        <v>87</v>
      </c>
      <c r="AO160" s="284" t="s">
        <v>87</v>
      </c>
      <c r="AP160" s="284" t="s">
        <v>87</v>
      </c>
      <c r="AQ160" s="284" t="s">
        <v>87</v>
      </c>
      <c r="AR160" s="284" t="s">
        <v>87</v>
      </c>
      <c r="AS160" s="284" t="s">
        <v>87</v>
      </c>
      <c r="AT160" s="284" t="s">
        <v>87</v>
      </c>
      <c r="AU160" s="284" t="s">
        <v>87</v>
      </c>
      <c r="AV160" s="284" t="s">
        <v>87</v>
      </c>
      <c r="AW160" s="288" t="s">
        <v>87</v>
      </c>
      <c r="AX160" s="288" t="s">
        <v>87</v>
      </c>
      <c r="AY160" s="288" t="s">
        <v>87</v>
      </c>
      <c r="AZ160" s="288" t="s">
        <v>87</v>
      </c>
      <c r="BA160" s="288" t="s">
        <v>87</v>
      </c>
      <c r="BB160" s="287">
        <v>49</v>
      </c>
      <c r="BC160" s="287">
        <v>75</v>
      </c>
      <c r="BD160" s="289" t="s">
        <v>88</v>
      </c>
      <c r="BE160" s="289" t="s">
        <v>88</v>
      </c>
      <c r="BF160" s="289" t="s">
        <v>88</v>
      </c>
      <c r="BG160" s="287">
        <v>85</v>
      </c>
      <c r="BH160" s="286">
        <v>19.863154549363443</v>
      </c>
      <c r="BI160" s="287">
        <v>694</v>
      </c>
      <c r="BJ160" s="286">
        <v>162.1768147912733</v>
      </c>
      <c r="BK160" s="287">
        <v>29</v>
      </c>
      <c r="BL160" s="286">
        <v>6.7768409639004688</v>
      </c>
      <c r="BM160" s="287">
        <v>49</v>
      </c>
      <c r="BN160" s="290">
        <v>11.450524387280105</v>
      </c>
      <c r="BO160" s="291">
        <v>318</v>
      </c>
      <c r="BP160" s="290">
        <v>74.311566431736182</v>
      </c>
      <c r="BQ160" s="287">
        <v>0</v>
      </c>
      <c r="BR160" s="290">
        <v>0</v>
      </c>
      <c r="BS160" s="287">
        <v>19</v>
      </c>
      <c r="BT160" s="290">
        <v>4.4399992522106517</v>
      </c>
      <c r="BU160" s="287">
        <v>0</v>
      </c>
      <c r="BV160" s="290">
        <v>0</v>
      </c>
      <c r="BW160" s="287">
        <v>103</v>
      </c>
      <c r="BX160" s="290">
        <v>24.069469630405116</v>
      </c>
      <c r="BY160" s="292">
        <v>17</v>
      </c>
      <c r="BZ160" s="293">
        <v>3.9726309098726893</v>
      </c>
      <c r="CA160" s="287">
        <v>941</v>
      </c>
      <c r="CB160" s="290">
        <v>219.89680507001177</v>
      </c>
      <c r="CC160" s="292">
        <v>0</v>
      </c>
      <c r="CD160" s="293">
        <v>0</v>
      </c>
      <c r="CE160" s="287">
        <v>72</v>
      </c>
      <c r="CF160" s="290">
        <v>16.825260324166681</v>
      </c>
      <c r="CG160" s="287">
        <v>1812</v>
      </c>
      <c r="CH160" s="290">
        <v>423.43571815819485</v>
      </c>
      <c r="CI160" s="287">
        <v>2596</v>
      </c>
      <c r="CJ160" s="290">
        <v>606.64410835467652</v>
      </c>
      <c r="CK160" s="287">
        <v>128</v>
      </c>
      <c r="CL160" s="290">
        <v>29.911573909629656</v>
      </c>
      <c r="CM160" s="287">
        <v>997</v>
      </c>
      <c r="CN160" s="294">
        <v>232.98311865547475</v>
      </c>
      <c r="CO160" s="287">
        <v>268</v>
      </c>
      <c r="CP160" s="290">
        <v>62.627357873287096</v>
      </c>
      <c r="CQ160" s="292">
        <v>0</v>
      </c>
      <c r="CR160" s="293">
        <v>0</v>
      </c>
      <c r="CS160" s="292">
        <v>12</v>
      </c>
      <c r="CT160" s="293">
        <v>2.8042100540277803</v>
      </c>
      <c r="CU160" s="287">
        <v>95</v>
      </c>
      <c r="CV160" s="290">
        <v>22.199996261053261</v>
      </c>
      <c r="CW160" s="287">
        <v>1220</v>
      </c>
      <c r="CX160" s="290">
        <v>285.09468882615766</v>
      </c>
      <c r="CY160" s="287">
        <v>1196</v>
      </c>
      <c r="CZ160" s="290">
        <v>279.48626871810211</v>
      </c>
      <c r="DA160" s="292">
        <v>24</v>
      </c>
      <c r="DB160" s="293">
        <v>5.6084201080555607</v>
      </c>
      <c r="DC160" s="287">
        <v>0</v>
      </c>
      <c r="DD160" s="287">
        <v>939</v>
      </c>
      <c r="DE160" s="287">
        <v>964</v>
      </c>
      <c r="DF160" s="287">
        <v>22029</v>
      </c>
      <c r="DG160" s="287">
        <v>0</v>
      </c>
      <c r="DH160" s="287">
        <v>386</v>
      </c>
      <c r="DI160" s="287">
        <v>0</v>
      </c>
      <c r="DJ160" s="287">
        <v>123</v>
      </c>
      <c r="DK160" s="287">
        <v>3</v>
      </c>
      <c r="DL160" s="287">
        <v>231</v>
      </c>
      <c r="DM160" s="287">
        <v>0</v>
      </c>
      <c r="DN160" s="287">
        <v>1826</v>
      </c>
      <c r="DO160" s="287">
        <v>109</v>
      </c>
      <c r="DP160" s="287">
        <v>73</v>
      </c>
      <c r="DQ160" s="287">
        <v>2</v>
      </c>
      <c r="DR160" s="287">
        <v>0</v>
      </c>
      <c r="DS160" s="287">
        <v>112</v>
      </c>
      <c r="DT160" s="287">
        <v>2301</v>
      </c>
      <c r="DU160" s="287">
        <v>54250</v>
      </c>
      <c r="DV160" s="287">
        <v>8956</v>
      </c>
      <c r="DW160" s="287">
        <v>9417</v>
      </c>
      <c r="DX160" s="287">
        <v>827</v>
      </c>
      <c r="DY160" s="287">
        <v>777</v>
      </c>
      <c r="DZ160" s="287">
        <v>7882</v>
      </c>
      <c r="EA160" s="287">
        <v>28000</v>
      </c>
      <c r="EB160" s="290">
        <v>21.303571428571399</v>
      </c>
      <c r="EC160" s="287">
        <v>265</v>
      </c>
      <c r="ED160" s="287">
        <v>9189</v>
      </c>
      <c r="EE160" s="287">
        <v>2063</v>
      </c>
      <c r="EF160" s="290">
        <v>22.450756339101101</v>
      </c>
      <c r="EG160" s="287">
        <v>259</v>
      </c>
      <c r="EH160" s="287">
        <v>197</v>
      </c>
      <c r="EI160" s="287">
        <v>116</v>
      </c>
      <c r="EJ160" s="287">
        <v>156</v>
      </c>
      <c r="EK160" s="287">
        <v>739</v>
      </c>
      <c r="EL160" s="287">
        <v>28</v>
      </c>
      <c r="EM160" s="287">
        <v>53</v>
      </c>
      <c r="EN160" s="287">
        <v>44</v>
      </c>
      <c r="EO160" s="287">
        <v>42</v>
      </c>
      <c r="EP160" s="287">
        <v>33</v>
      </c>
      <c r="EQ160" s="287">
        <v>98</v>
      </c>
      <c r="ER160" s="287">
        <v>0</v>
      </c>
      <c r="ES160" s="287">
        <v>2</v>
      </c>
      <c r="ET160" s="287">
        <v>0</v>
      </c>
      <c r="EU160" s="287">
        <v>1</v>
      </c>
      <c r="EV160" s="287">
        <v>4424</v>
      </c>
      <c r="EW160" s="287">
        <v>120</v>
      </c>
      <c r="EX160" s="287">
        <v>34</v>
      </c>
      <c r="EY160" s="287">
        <v>1599</v>
      </c>
      <c r="EZ160" s="287">
        <v>6</v>
      </c>
      <c r="FA160" s="287">
        <v>24</v>
      </c>
      <c r="FB160" s="287">
        <v>0</v>
      </c>
      <c r="FC160" s="287">
        <v>3</v>
      </c>
      <c r="FD160" s="287">
        <v>11</v>
      </c>
      <c r="FE160" s="287">
        <v>8</v>
      </c>
      <c r="FF160" s="287">
        <v>49</v>
      </c>
      <c r="FG160" s="287">
        <v>534</v>
      </c>
      <c r="FH160" s="287">
        <v>11955</v>
      </c>
      <c r="FI160" s="287">
        <v>749</v>
      </c>
      <c r="FJ160" s="287">
        <v>7237</v>
      </c>
      <c r="FK160" s="291">
        <v>35</v>
      </c>
      <c r="FL160" s="290">
        <v>8.1789459909143591</v>
      </c>
      <c r="FM160" s="291">
        <v>11</v>
      </c>
      <c r="FN160" s="290">
        <v>2.5705258828587985</v>
      </c>
      <c r="FO160" s="297">
        <v>9</v>
      </c>
      <c r="FP160" s="293">
        <v>2.1031575405208351</v>
      </c>
      <c r="FQ160" s="283">
        <v>3</v>
      </c>
      <c r="FR160" s="294">
        <v>0.70105251350694509</v>
      </c>
      <c r="FS160" s="283">
        <v>1</v>
      </c>
      <c r="FT160" s="294">
        <v>0.23368417116898169</v>
      </c>
      <c r="FU160" s="297">
        <v>0</v>
      </c>
      <c r="FV160" s="293">
        <v>0</v>
      </c>
      <c r="FW160" s="295">
        <v>1</v>
      </c>
      <c r="FX160" s="295">
        <v>0</v>
      </c>
      <c r="FY160" s="295">
        <v>0</v>
      </c>
      <c r="FZ160" s="295">
        <v>0</v>
      </c>
      <c r="GA160" s="295">
        <v>1</v>
      </c>
      <c r="GB160" s="287">
        <v>8350</v>
      </c>
      <c r="GC160" s="287">
        <v>7128</v>
      </c>
      <c r="GD160" s="287">
        <v>9274</v>
      </c>
      <c r="GE160" s="287">
        <v>0</v>
      </c>
      <c r="GF160" s="287">
        <v>29</v>
      </c>
      <c r="GG160" s="290">
        <v>644.70000000000005</v>
      </c>
      <c r="GH160" s="290">
        <v>1112.8900000000001</v>
      </c>
      <c r="GI160" s="290">
        <v>80.89</v>
      </c>
      <c r="GJ160" s="290">
        <v>27.65</v>
      </c>
      <c r="GK160" s="290">
        <v>6.5</v>
      </c>
      <c r="GL160" s="290">
        <v>3.1</v>
      </c>
      <c r="GM160" s="290">
        <v>16.8</v>
      </c>
      <c r="GN160" s="290">
        <v>17.8</v>
      </c>
      <c r="GO160" s="290">
        <v>3</v>
      </c>
      <c r="GP160" s="290">
        <v>28.72</v>
      </c>
      <c r="GQ160" s="290">
        <v>6.01</v>
      </c>
      <c r="GR160" s="290">
        <v>11.8</v>
      </c>
      <c r="GS160" s="290">
        <v>0</v>
      </c>
      <c r="GT160" s="290">
        <v>61.8</v>
      </c>
      <c r="GU160" s="290">
        <v>1</v>
      </c>
      <c r="GV160" s="290">
        <v>3</v>
      </c>
      <c r="GW160" s="290">
        <v>2</v>
      </c>
      <c r="GX160" s="290">
        <v>0</v>
      </c>
      <c r="GY160" s="290">
        <v>6</v>
      </c>
      <c r="GZ160" s="290">
        <v>5</v>
      </c>
      <c r="HA160" s="290">
        <v>2</v>
      </c>
      <c r="HB160" s="290">
        <v>1</v>
      </c>
      <c r="HC160" s="290">
        <v>1</v>
      </c>
      <c r="HD160" s="290">
        <v>4</v>
      </c>
      <c r="HE160" s="290">
        <v>7</v>
      </c>
      <c r="HF160" s="290">
        <v>4.9000000000000004</v>
      </c>
      <c r="HG160" s="290">
        <v>8</v>
      </c>
      <c r="HH160" s="290">
        <v>36.54</v>
      </c>
      <c r="HI160" s="290">
        <v>6</v>
      </c>
      <c r="HJ160" s="134">
        <v>1.8694733693518535</v>
      </c>
      <c r="HK160" s="134">
        <v>14.722102783645846</v>
      </c>
      <c r="HL160" s="134">
        <v>47.732328802976198</v>
      </c>
      <c r="HM160" s="146">
        <v>73.112629621405404</v>
      </c>
      <c r="HN160" s="146">
        <v>72.887288298975605</v>
      </c>
      <c r="HO160" s="369">
        <v>2.8514399771884798E-2</v>
      </c>
      <c r="HP160" s="369">
        <v>6.1990789939780397E-2</v>
      </c>
      <c r="HQ160" s="369">
        <v>0.82304526748971196</v>
      </c>
      <c r="HR160" s="369">
        <v>2.7559055118110201</v>
      </c>
      <c r="HS160" s="146">
        <v>87.242798353909507</v>
      </c>
      <c r="HT160" s="146">
        <v>87.007874015748001</v>
      </c>
      <c r="HU160" s="146">
        <v>3.4644995722840002</v>
      </c>
      <c r="HV160" s="146">
        <v>2.2493800921006</v>
      </c>
      <c r="HW160" s="134">
        <v>2.9215590912248999</v>
      </c>
      <c r="HX160" s="134">
        <v>5.7082131471079398</v>
      </c>
      <c r="HY160" s="146">
        <v>86.669689454505217</v>
      </c>
      <c r="HZ160" s="146">
        <v>92.7188660132678</v>
      </c>
      <c r="IA160" s="386">
        <v>35</v>
      </c>
      <c r="IB160" s="386">
        <v>25</v>
      </c>
      <c r="IC160" s="369">
        <v>0.30120481927710846</v>
      </c>
      <c r="ID160" s="369">
        <v>0.1442002653284882</v>
      </c>
      <c r="IE160" s="369">
        <v>2.7977617905675456</v>
      </c>
      <c r="IF160" s="369">
        <v>1.8982536066818527</v>
      </c>
      <c r="IG160" s="146">
        <v>73.940847322142289</v>
      </c>
      <c r="IH160" s="146">
        <v>76.082004555808652</v>
      </c>
      <c r="II160" s="146">
        <v>10.765920826161789</v>
      </c>
      <c r="IJ160" s="146">
        <v>7.5964699775047588</v>
      </c>
      <c r="IK160" s="146">
        <v>5.2201301558628037</v>
      </c>
      <c r="IL160" s="146">
        <v>9.7581483341313309</v>
      </c>
      <c r="IM160" s="148">
        <v>81.325087593977415</v>
      </c>
      <c r="IN160" s="137">
        <v>88.186989880650259</v>
      </c>
      <c r="IO160" s="369">
        <v>0.31128404669260701</v>
      </c>
      <c r="IP160" s="369">
        <v>2.5214321734745301E-2</v>
      </c>
      <c r="IQ160" s="369">
        <v>2.6905829596412598</v>
      </c>
      <c r="IR160" s="369">
        <v>0.31055900621117999</v>
      </c>
      <c r="IS160" s="146">
        <v>88.116591928251097</v>
      </c>
      <c r="IT160" s="146">
        <v>93.478260869565204</v>
      </c>
      <c r="IU160" s="146">
        <v>11.5693904020752</v>
      </c>
      <c r="IV160" s="146">
        <v>8.1190115985879991</v>
      </c>
      <c r="IW160" s="146">
        <v>5.4878162986271102</v>
      </c>
      <c r="IX160" s="146">
        <v>5.7290132547864498</v>
      </c>
      <c r="IY160" s="341">
        <v>34</v>
      </c>
      <c r="IZ160" s="369">
        <v>0.40241448692152898</v>
      </c>
      <c r="JA160" s="369">
        <v>4.6008119079837604</v>
      </c>
      <c r="JB160" s="369">
        <v>92.828146143437095</v>
      </c>
      <c r="JC160" s="369">
        <v>8.7465972304414699</v>
      </c>
      <c r="JD160" s="146">
        <v>8.8584837376543906</v>
      </c>
    </row>
    <row r="161" spans="1:264" ht="18" customHeight="1">
      <c r="A161" s="280"/>
      <c r="B161" s="281" t="s">
        <v>87</v>
      </c>
      <c r="C161" s="281" t="s">
        <v>87</v>
      </c>
      <c r="D161" s="282" t="s">
        <v>1898</v>
      </c>
      <c r="E161" s="283" t="s">
        <v>1395</v>
      </c>
      <c r="F161" s="282" t="s">
        <v>106</v>
      </c>
      <c r="G161" s="283" t="s">
        <v>19</v>
      </c>
      <c r="H161" s="284" t="s">
        <v>87</v>
      </c>
      <c r="I161" s="284" t="s">
        <v>87</v>
      </c>
      <c r="J161" s="284" t="s">
        <v>87</v>
      </c>
      <c r="K161" s="284" t="s">
        <v>87</v>
      </c>
      <c r="L161" s="284" t="s">
        <v>87</v>
      </c>
      <c r="M161" s="285">
        <v>59748</v>
      </c>
      <c r="N161" s="284" t="s">
        <v>87</v>
      </c>
      <c r="O161" s="284" t="s">
        <v>87</v>
      </c>
      <c r="P161" s="284" t="s">
        <v>87</v>
      </c>
      <c r="Q161" s="284" t="s">
        <v>87</v>
      </c>
      <c r="R161" s="286">
        <v>84.500232804774271</v>
      </c>
      <c r="S161" s="286">
        <v>90.566854639156162</v>
      </c>
      <c r="T161" s="298" t="s">
        <v>88</v>
      </c>
      <c r="U161" s="298" t="s">
        <v>88</v>
      </c>
      <c r="V161" s="286">
        <v>15.678524374176547</v>
      </c>
      <c r="W161" s="286">
        <v>15.019762845849801</v>
      </c>
      <c r="X161" s="286">
        <v>30.698287220026348</v>
      </c>
      <c r="Y161" s="284" t="s">
        <v>87</v>
      </c>
      <c r="Z161" s="284" t="s">
        <v>87</v>
      </c>
      <c r="AA161" s="284" t="s">
        <v>87</v>
      </c>
      <c r="AB161" s="284" t="s">
        <v>87</v>
      </c>
      <c r="AC161" s="284" t="s">
        <v>87</v>
      </c>
      <c r="AD161" s="284" t="s">
        <v>87</v>
      </c>
      <c r="AE161" s="284" t="s">
        <v>87</v>
      </c>
      <c r="AF161" s="284" t="s">
        <v>87</v>
      </c>
      <c r="AG161" s="284" t="s">
        <v>87</v>
      </c>
      <c r="AH161" s="284" t="s">
        <v>87</v>
      </c>
      <c r="AI161" s="284" t="s">
        <v>87</v>
      </c>
      <c r="AJ161" s="284" t="s">
        <v>87</v>
      </c>
      <c r="AK161" s="284" t="s">
        <v>87</v>
      </c>
      <c r="AL161" s="284" t="s">
        <v>87</v>
      </c>
      <c r="AM161" s="284" t="s">
        <v>87</v>
      </c>
      <c r="AN161" s="284" t="s">
        <v>87</v>
      </c>
      <c r="AO161" s="284" t="s">
        <v>87</v>
      </c>
      <c r="AP161" s="284" t="s">
        <v>87</v>
      </c>
      <c r="AQ161" s="284" t="s">
        <v>87</v>
      </c>
      <c r="AR161" s="284" t="s">
        <v>87</v>
      </c>
      <c r="AS161" s="284" t="s">
        <v>87</v>
      </c>
      <c r="AT161" s="284" t="s">
        <v>87</v>
      </c>
      <c r="AU161" s="284" t="s">
        <v>87</v>
      </c>
      <c r="AV161" s="284" t="s">
        <v>87</v>
      </c>
      <c r="AW161" s="288" t="s">
        <v>87</v>
      </c>
      <c r="AX161" s="288" t="s">
        <v>87</v>
      </c>
      <c r="AY161" s="288" t="s">
        <v>87</v>
      </c>
      <c r="AZ161" s="288" t="s">
        <v>87</v>
      </c>
      <c r="BA161" s="288" t="s">
        <v>87</v>
      </c>
      <c r="BB161" s="287">
        <v>11</v>
      </c>
      <c r="BC161" s="287">
        <v>16</v>
      </c>
      <c r="BD161" s="289" t="s">
        <v>88</v>
      </c>
      <c r="BE161" s="289" t="s">
        <v>88</v>
      </c>
      <c r="BF161" s="289" t="s">
        <v>88</v>
      </c>
      <c r="BG161" s="287">
        <v>12</v>
      </c>
      <c r="BH161" s="286">
        <v>20.084354288009639</v>
      </c>
      <c r="BI161" s="287">
        <v>50</v>
      </c>
      <c r="BJ161" s="286">
        <v>83.684809533373496</v>
      </c>
      <c r="BK161" s="287">
        <v>0</v>
      </c>
      <c r="BL161" s="286">
        <v>0</v>
      </c>
      <c r="BM161" s="287">
        <v>0</v>
      </c>
      <c r="BN161" s="290">
        <v>0</v>
      </c>
      <c r="BO161" s="291">
        <v>0</v>
      </c>
      <c r="BP161" s="290">
        <v>0</v>
      </c>
      <c r="BQ161" s="287">
        <v>0</v>
      </c>
      <c r="BR161" s="290">
        <v>0</v>
      </c>
      <c r="BS161" s="287">
        <v>0</v>
      </c>
      <c r="BT161" s="290">
        <v>0</v>
      </c>
      <c r="BU161" s="287">
        <v>0</v>
      </c>
      <c r="BV161" s="290">
        <v>0</v>
      </c>
      <c r="BW161" s="287">
        <v>0</v>
      </c>
      <c r="BX161" s="290">
        <v>0</v>
      </c>
      <c r="BY161" s="292">
        <v>0</v>
      </c>
      <c r="BZ161" s="293">
        <v>0</v>
      </c>
      <c r="CA161" s="287">
        <v>70</v>
      </c>
      <c r="CB161" s="290">
        <v>117.15873334672291</v>
      </c>
      <c r="CC161" s="292">
        <v>0</v>
      </c>
      <c r="CD161" s="293">
        <v>0</v>
      </c>
      <c r="CE161" s="287">
        <v>19</v>
      </c>
      <c r="CF161" s="290">
        <v>31.80022762268193</v>
      </c>
      <c r="CG161" s="287">
        <v>63</v>
      </c>
      <c r="CH161" s="290">
        <v>105.4428600120506</v>
      </c>
      <c r="CI161" s="287">
        <v>53</v>
      </c>
      <c r="CJ161" s="290">
        <v>88.705898105375908</v>
      </c>
      <c r="CK161" s="287">
        <v>0</v>
      </c>
      <c r="CL161" s="290">
        <v>0</v>
      </c>
      <c r="CM161" s="287">
        <v>0</v>
      </c>
      <c r="CN161" s="294">
        <v>0</v>
      </c>
      <c r="CO161" s="287">
        <v>24</v>
      </c>
      <c r="CP161" s="290">
        <v>40.168708576019277</v>
      </c>
      <c r="CQ161" s="292">
        <v>0</v>
      </c>
      <c r="CR161" s="293">
        <v>0</v>
      </c>
      <c r="CS161" s="287">
        <v>0</v>
      </c>
      <c r="CT161" s="290">
        <v>0</v>
      </c>
      <c r="CU161" s="287">
        <v>0</v>
      </c>
      <c r="CV161" s="290">
        <v>0</v>
      </c>
      <c r="CW161" s="287">
        <v>0</v>
      </c>
      <c r="CX161" s="290">
        <v>0</v>
      </c>
      <c r="CY161" s="287">
        <v>0</v>
      </c>
      <c r="CZ161" s="290">
        <v>0</v>
      </c>
      <c r="DA161" s="292">
        <v>0</v>
      </c>
      <c r="DB161" s="293">
        <v>0</v>
      </c>
      <c r="DC161" s="287">
        <v>0</v>
      </c>
      <c r="DD161" s="287">
        <v>0</v>
      </c>
      <c r="DE161" s="287">
        <v>0</v>
      </c>
      <c r="DF161" s="287">
        <v>0</v>
      </c>
      <c r="DG161" s="287">
        <v>0</v>
      </c>
      <c r="DH161" s="287">
        <v>0</v>
      </c>
      <c r="DI161" s="287">
        <v>0</v>
      </c>
      <c r="DJ161" s="287">
        <v>0</v>
      </c>
      <c r="DK161" s="287">
        <v>0</v>
      </c>
      <c r="DL161" s="287">
        <v>0</v>
      </c>
      <c r="DM161" s="287">
        <v>0</v>
      </c>
      <c r="DN161" s="287">
        <v>0</v>
      </c>
      <c r="DO161" s="287">
        <v>0</v>
      </c>
      <c r="DP161" s="287">
        <v>0</v>
      </c>
      <c r="DQ161" s="287">
        <v>0</v>
      </c>
      <c r="DR161" s="287">
        <v>0</v>
      </c>
      <c r="DS161" s="287">
        <v>0</v>
      </c>
      <c r="DT161" s="287">
        <v>0</v>
      </c>
      <c r="DU161" s="287">
        <v>0</v>
      </c>
      <c r="DV161" s="287">
        <v>0</v>
      </c>
      <c r="DW161" s="287">
        <v>0</v>
      </c>
      <c r="DX161" s="287">
        <v>0</v>
      </c>
      <c r="DY161" s="287">
        <v>0</v>
      </c>
      <c r="DZ161" s="287">
        <v>0</v>
      </c>
      <c r="EA161" s="287">
        <v>0</v>
      </c>
      <c r="EB161" s="290">
        <v>0</v>
      </c>
      <c r="EC161" s="287">
        <v>0</v>
      </c>
      <c r="ED161" s="287">
        <v>0</v>
      </c>
      <c r="EE161" s="287">
        <v>0</v>
      </c>
      <c r="EF161" s="290">
        <v>0</v>
      </c>
      <c r="EG161" s="287">
        <v>0</v>
      </c>
      <c r="EH161" s="287">
        <v>0</v>
      </c>
      <c r="EI161" s="287">
        <v>0</v>
      </c>
      <c r="EJ161" s="287">
        <v>0</v>
      </c>
      <c r="EK161" s="287">
        <v>0</v>
      </c>
      <c r="EL161" s="287">
        <v>0</v>
      </c>
      <c r="EM161" s="287">
        <v>0</v>
      </c>
      <c r="EN161" s="287">
        <v>0</v>
      </c>
      <c r="EO161" s="287">
        <v>0</v>
      </c>
      <c r="EP161" s="287">
        <v>0</v>
      </c>
      <c r="EQ161" s="287">
        <v>0</v>
      </c>
      <c r="ER161" s="287">
        <v>0</v>
      </c>
      <c r="ES161" s="287">
        <v>0</v>
      </c>
      <c r="ET161" s="287">
        <v>0</v>
      </c>
      <c r="EU161" s="287">
        <v>0</v>
      </c>
      <c r="EV161" s="287">
        <v>0</v>
      </c>
      <c r="EW161" s="287">
        <v>0</v>
      </c>
      <c r="EX161" s="287">
        <v>0</v>
      </c>
      <c r="EY161" s="287">
        <v>0</v>
      </c>
      <c r="EZ161" s="287">
        <v>0</v>
      </c>
      <c r="FA161" s="287">
        <v>0</v>
      </c>
      <c r="FB161" s="287">
        <v>0</v>
      </c>
      <c r="FC161" s="287">
        <v>0</v>
      </c>
      <c r="FD161" s="287">
        <v>0</v>
      </c>
      <c r="FE161" s="287">
        <v>0</v>
      </c>
      <c r="FF161" s="287">
        <v>0</v>
      </c>
      <c r="FG161" s="287">
        <v>0</v>
      </c>
      <c r="FH161" s="287">
        <v>0</v>
      </c>
      <c r="FI161" s="287">
        <v>0</v>
      </c>
      <c r="FJ161" s="287">
        <v>0</v>
      </c>
      <c r="FK161" s="291">
        <v>0</v>
      </c>
      <c r="FL161" s="290">
        <v>0</v>
      </c>
      <c r="FM161" s="291">
        <v>0</v>
      </c>
      <c r="FN161" s="290">
        <v>0</v>
      </c>
      <c r="FO161" s="291">
        <v>0</v>
      </c>
      <c r="FP161" s="290">
        <v>0</v>
      </c>
      <c r="FQ161" s="283">
        <v>0</v>
      </c>
      <c r="FR161" s="294">
        <v>0</v>
      </c>
      <c r="FS161" s="283">
        <v>0</v>
      </c>
      <c r="FT161" s="294">
        <v>0</v>
      </c>
      <c r="FU161" s="297">
        <v>0</v>
      </c>
      <c r="FV161" s="293">
        <v>0</v>
      </c>
      <c r="FW161" s="295">
        <v>3</v>
      </c>
      <c r="FX161" s="295">
        <v>1</v>
      </c>
      <c r="FY161" s="295">
        <v>2</v>
      </c>
      <c r="FZ161" s="295">
        <v>0</v>
      </c>
      <c r="GA161" s="295">
        <v>0</v>
      </c>
      <c r="GB161" s="287">
        <v>0</v>
      </c>
      <c r="GC161" s="287">
        <v>0</v>
      </c>
      <c r="GD161" s="287">
        <v>0</v>
      </c>
      <c r="GE161" s="287">
        <v>0</v>
      </c>
      <c r="GF161" s="287">
        <v>0</v>
      </c>
      <c r="GG161" s="290">
        <v>0</v>
      </c>
      <c r="GH161" s="290">
        <v>0</v>
      </c>
      <c r="GI161" s="290">
        <v>0</v>
      </c>
      <c r="GJ161" s="290">
        <v>0</v>
      </c>
      <c r="GK161" s="290">
        <v>0</v>
      </c>
      <c r="GL161" s="290">
        <v>0</v>
      </c>
      <c r="GM161" s="290">
        <v>0</v>
      </c>
      <c r="GN161" s="290">
        <v>0</v>
      </c>
      <c r="GO161" s="290">
        <v>0</v>
      </c>
      <c r="GP161" s="290">
        <v>0</v>
      </c>
      <c r="GQ161" s="290">
        <v>0</v>
      </c>
      <c r="GR161" s="290">
        <v>0</v>
      </c>
      <c r="GS161" s="290">
        <v>0</v>
      </c>
      <c r="GT161" s="290">
        <v>0</v>
      </c>
      <c r="GU161" s="290">
        <v>0</v>
      </c>
      <c r="GV161" s="290">
        <v>0</v>
      </c>
      <c r="GW161" s="290">
        <v>0</v>
      </c>
      <c r="GX161" s="290">
        <v>0</v>
      </c>
      <c r="GY161" s="290">
        <v>0</v>
      </c>
      <c r="GZ161" s="290">
        <v>0</v>
      </c>
      <c r="HA161" s="290">
        <v>0</v>
      </c>
      <c r="HB161" s="290">
        <v>0</v>
      </c>
      <c r="HC161" s="290">
        <v>0</v>
      </c>
      <c r="HD161" s="290">
        <v>0</v>
      </c>
      <c r="HE161" s="290">
        <v>0</v>
      </c>
      <c r="HF161" s="290">
        <v>0</v>
      </c>
      <c r="HG161" s="290">
        <v>0</v>
      </c>
      <c r="HH161" s="290">
        <v>0</v>
      </c>
      <c r="HI161" s="290">
        <v>0</v>
      </c>
      <c r="HJ161" s="134">
        <v>1.6736961906674701</v>
      </c>
      <c r="HK161" s="134">
        <v>13.389569525339761</v>
      </c>
      <c r="HL161" s="134">
        <v>58.411997054294702</v>
      </c>
      <c r="HM161" s="146">
        <v>77.068619642358001</v>
      </c>
      <c r="HN161" s="146">
        <v>64.150752754813695</v>
      </c>
      <c r="HO161" s="368">
        <v>0.113571834185122</v>
      </c>
      <c r="HP161" s="368">
        <v>8.5433575395130301E-2</v>
      </c>
      <c r="HQ161" s="368">
        <v>6.4516129032258096</v>
      </c>
      <c r="HR161" s="368">
        <v>5</v>
      </c>
      <c r="HS161" s="134">
        <v>87.096774193548399</v>
      </c>
      <c r="HT161" s="134">
        <v>87.5</v>
      </c>
      <c r="HU161" s="134">
        <v>1.76036342986939</v>
      </c>
      <c r="HV161" s="134">
        <v>1.70867150790261</v>
      </c>
      <c r="HW161" s="134">
        <v>5.3093112244898002</v>
      </c>
      <c r="HX161" s="134">
        <v>8.2776815895786999</v>
      </c>
      <c r="HY161" s="146">
        <v>83.022562889027611</v>
      </c>
      <c r="HZ161" s="146">
        <v>100.659052616433</v>
      </c>
      <c r="IA161" s="386">
        <v>4</v>
      </c>
      <c r="IB161" s="386">
        <v>7</v>
      </c>
      <c r="IC161" s="369">
        <v>0.16090104585679807</v>
      </c>
      <c r="ID161" s="369">
        <v>0.21199273167777105</v>
      </c>
      <c r="IE161" s="369">
        <v>2.1390374331550799</v>
      </c>
      <c r="IF161" s="369">
        <v>4.0935672514619883</v>
      </c>
      <c r="IG161" s="146">
        <v>65.240641711229955</v>
      </c>
      <c r="IH161" s="146">
        <v>66.666666666666657</v>
      </c>
      <c r="II161" s="146">
        <v>7.5221238938053103</v>
      </c>
      <c r="IJ161" s="146">
        <v>5.1786795881284071</v>
      </c>
      <c r="IK161" s="146">
        <v>9.8772321428571423</v>
      </c>
      <c r="IL161" s="146">
        <v>14.832220298458241</v>
      </c>
      <c r="IM161" s="148">
        <v>86.008637351745662</v>
      </c>
      <c r="IN161" s="137">
        <v>91.984423644747864</v>
      </c>
      <c r="IO161" s="369">
        <v>0.35842293906810002</v>
      </c>
      <c r="IP161" s="369">
        <v>0.14316392269148201</v>
      </c>
      <c r="IQ161" s="369">
        <v>3.7593984962406002</v>
      </c>
      <c r="IR161" s="369">
        <v>2.1739130434782599</v>
      </c>
      <c r="IS161" s="146">
        <v>79.699248120300794</v>
      </c>
      <c r="IT161" s="146">
        <v>84.7826086956522</v>
      </c>
      <c r="IU161" s="146">
        <v>9.5340501792114694</v>
      </c>
      <c r="IV161" s="146">
        <v>6.5855404438081599</v>
      </c>
      <c r="IW161" s="146">
        <v>9.9338530592960108</v>
      </c>
      <c r="IX161" s="146">
        <v>10.8882175226586</v>
      </c>
      <c r="IY161" s="341">
        <v>4</v>
      </c>
      <c r="IZ161" s="369">
        <v>0.37348272642390301</v>
      </c>
      <c r="JA161" s="369">
        <v>3.8461538461538498</v>
      </c>
      <c r="JB161" s="369">
        <v>85.576923076923094</v>
      </c>
      <c r="JC161" s="369">
        <v>9.7105508870214798</v>
      </c>
      <c r="JD161" s="146">
        <v>8.0823420231165102</v>
      </c>
    </row>
    <row r="162" spans="1:264" ht="18" customHeight="1">
      <c r="A162" s="280"/>
      <c r="B162" s="281" t="s">
        <v>87</v>
      </c>
      <c r="C162" s="281" t="s">
        <v>87</v>
      </c>
      <c r="D162" s="282" t="s">
        <v>1899</v>
      </c>
      <c r="E162" s="283" t="s">
        <v>1396</v>
      </c>
      <c r="F162" s="282" t="s">
        <v>106</v>
      </c>
      <c r="G162" s="283" t="s">
        <v>19</v>
      </c>
      <c r="H162" s="284" t="s">
        <v>87</v>
      </c>
      <c r="I162" s="284" t="s">
        <v>87</v>
      </c>
      <c r="J162" s="284" t="s">
        <v>87</v>
      </c>
      <c r="K162" s="284" t="s">
        <v>87</v>
      </c>
      <c r="L162" s="284" t="s">
        <v>87</v>
      </c>
      <c r="M162" s="285">
        <v>543424</v>
      </c>
      <c r="N162" s="284" t="s">
        <v>87</v>
      </c>
      <c r="O162" s="284" t="s">
        <v>87</v>
      </c>
      <c r="P162" s="284" t="s">
        <v>87</v>
      </c>
      <c r="Q162" s="284" t="s">
        <v>87</v>
      </c>
      <c r="R162" s="286">
        <v>87.131066964484077</v>
      </c>
      <c r="S162" s="286">
        <v>92.659823324787567</v>
      </c>
      <c r="T162" s="298" t="s">
        <v>88</v>
      </c>
      <c r="U162" s="298" t="s">
        <v>88</v>
      </c>
      <c r="V162" s="286">
        <v>10.841323847819364</v>
      </c>
      <c r="W162" s="286">
        <v>11.24342715743891</v>
      </c>
      <c r="X162" s="286">
        <v>22.084751005258273</v>
      </c>
      <c r="Y162" s="284" t="s">
        <v>87</v>
      </c>
      <c r="Z162" s="284" t="s">
        <v>87</v>
      </c>
      <c r="AA162" s="284" t="s">
        <v>87</v>
      </c>
      <c r="AB162" s="284" t="s">
        <v>87</v>
      </c>
      <c r="AC162" s="284" t="s">
        <v>87</v>
      </c>
      <c r="AD162" s="284" t="s">
        <v>87</v>
      </c>
      <c r="AE162" s="284" t="s">
        <v>87</v>
      </c>
      <c r="AF162" s="284" t="s">
        <v>87</v>
      </c>
      <c r="AG162" s="284" t="s">
        <v>87</v>
      </c>
      <c r="AH162" s="284" t="s">
        <v>87</v>
      </c>
      <c r="AI162" s="284" t="s">
        <v>87</v>
      </c>
      <c r="AJ162" s="284" t="s">
        <v>87</v>
      </c>
      <c r="AK162" s="284" t="s">
        <v>87</v>
      </c>
      <c r="AL162" s="284" t="s">
        <v>87</v>
      </c>
      <c r="AM162" s="284" t="s">
        <v>87</v>
      </c>
      <c r="AN162" s="284" t="s">
        <v>87</v>
      </c>
      <c r="AO162" s="284" t="s">
        <v>87</v>
      </c>
      <c r="AP162" s="284" t="s">
        <v>87</v>
      </c>
      <c r="AQ162" s="284" t="s">
        <v>87</v>
      </c>
      <c r="AR162" s="284" t="s">
        <v>87</v>
      </c>
      <c r="AS162" s="284" t="s">
        <v>87</v>
      </c>
      <c r="AT162" s="284" t="s">
        <v>87</v>
      </c>
      <c r="AU162" s="284" t="s">
        <v>87</v>
      </c>
      <c r="AV162" s="284" t="s">
        <v>87</v>
      </c>
      <c r="AW162" s="288" t="s">
        <v>87</v>
      </c>
      <c r="AX162" s="288" t="s">
        <v>87</v>
      </c>
      <c r="AY162" s="288" t="s">
        <v>87</v>
      </c>
      <c r="AZ162" s="288" t="s">
        <v>87</v>
      </c>
      <c r="BA162" s="288" t="s">
        <v>87</v>
      </c>
      <c r="BB162" s="287">
        <v>55</v>
      </c>
      <c r="BC162" s="287">
        <v>57</v>
      </c>
      <c r="BD162" s="289" t="s">
        <v>88</v>
      </c>
      <c r="BE162" s="289" t="s">
        <v>88</v>
      </c>
      <c r="BF162" s="289" t="s">
        <v>88</v>
      </c>
      <c r="BG162" s="287">
        <v>127</v>
      </c>
      <c r="BH162" s="286">
        <v>23.37033329407608</v>
      </c>
      <c r="BI162" s="287">
        <v>667</v>
      </c>
      <c r="BJ162" s="286">
        <v>122.74025438699799</v>
      </c>
      <c r="BK162" s="287">
        <v>45</v>
      </c>
      <c r="BL162" s="286">
        <v>8.2808267577434922</v>
      </c>
      <c r="BM162" s="287">
        <v>17</v>
      </c>
      <c r="BN162" s="290">
        <v>3.1283123307030971</v>
      </c>
      <c r="BO162" s="291">
        <v>298</v>
      </c>
      <c r="BP162" s="290">
        <v>54.837474973501358</v>
      </c>
      <c r="BQ162" s="287">
        <v>43</v>
      </c>
      <c r="BR162" s="290">
        <v>7.9127900129548934</v>
      </c>
      <c r="BS162" s="287">
        <v>12</v>
      </c>
      <c r="BT162" s="290">
        <v>2.2082204687315983</v>
      </c>
      <c r="BU162" s="287">
        <v>0</v>
      </c>
      <c r="BV162" s="290">
        <v>0</v>
      </c>
      <c r="BW162" s="287">
        <v>25</v>
      </c>
      <c r="BX162" s="290">
        <v>4.600459309857496</v>
      </c>
      <c r="BY162" s="292">
        <v>0</v>
      </c>
      <c r="BZ162" s="293">
        <v>0</v>
      </c>
      <c r="CA162" s="287">
        <v>1013</v>
      </c>
      <c r="CB162" s="290">
        <v>186.41061123542576</v>
      </c>
      <c r="CC162" s="292">
        <v>1883</v>
      </c>
      <c r="CD162" s="293">
        <v>346.5065952184666</v>
      </c>
      <c r="CE162" s="287">
        <v>205</v>
      </c>
      <c r="CF162" s="290">
        <v>37.723766340831475</v>
      </c>
      <c r="CG162" s="287">
        <v>870</v>
      </c>
      <c r="CH162" s="290">
        <v>160.09598398304087</v>
      </c>
      <c r="CI162" s="287">
        <v>1696</v>
      </c>
      <c r="CJ162" s="290">
        <v>312.09515958073251</v>
      </c>
      <c r="CK162" s="287">
        <v>367</v>
      </c>
      <c r="CL162" s="290">
        <v>67.534742668708034</v>
      </c>
      <c r="CM162" s="292">
        <v>353</v>
      </c>
      <c r="CN162" s="296">
        <v>64.958485455187855</v>
      </c>
      <c r="CO162" s="287">
        <v>257</v>
      </c>
      <c r="CP162" s="290">
        <v>47.292721705335062</v>
      </c>
      <c r="CQ162" s="292">
        <v>0</v>
      </c>
      <c r="CR162" s="293">
        <v>0</v>
      </c>
      <c r="CS162" s="292">
        <v>17</v>
      </c>
      <c r="CT162" s="293">
        <v>3.1283123307030971</v>
      </c>
      <c r="CU162" s="287">
        <v>125</v>
      </c>
      <c r="CV162" s="290">
        <v>23.002296549287479</v>
      </c>
      <c r="CW162" s="287">
        <v>1799</v>
      </c>
      <c r="CX162" s="290">
        <v>331.04905193734538</v>
      </c>
      <c r="CY162" s="287">
        <v>1799</v>
      </c>
      <c r="CZ162" s="290">
        <v>331.04905193734538</v>
      </c>
      <c r="DA162" s="292">
        <v>0</v>
      </c>
      <c r="DB162" s="293">
        <v>0</v>
      </c>
      <c r="DC162" s="287">
        <v>0</v>
      </c>
      <c r="DD162" s="287">
        <v>4943</v>
      </c>
      <c r="DE162" s="287">
        <v>1761</v>
      </c>
      <c r="DF162" s="287">
        <v>22251</v>
      </c>
      <c r="DG162" s="287">
        <v>0</v>
      </c>
      <c r="DH162" s="287">
        <v>501</v>
      </c>
      <c r="DI162" s="287">
        <v>6</v>
      </c>
      <c r="DJ162" s="287">
        <v>679</v>
      </c>
      <c r="DK162" s="287">
        <v>1702</v>
      </c>
      <c r="DL162" s="287">
        <v>1412</v>
      </c>
      <c r="DM162" s="287">
        <v>20</v>
      </c>
      <c r="DN162" s="287">
        <v>1614</v>
      </c>
      <c r="DO162" s="287">
        <v>237</v>
      </c>
      <c r="DP162" s="287">
        <v>307</v>
      </c>
      <c r="DQ162" s="287">
        <v>84</v>
      </c>
      <c r="DR162" s="287">
        <v>1</v>
      </c>
      <c r="DS162" s="287">
        <v>289</v>
      </c>
      <c r="DT162" s="287">
        <v>145</v>
      </c>
      <c r="DU162" s="287">
        <v>51787</v>
      </c>
      <c r="DV162" s="287">
        <v>10728</v>
      </c>
      <c r="DW162" s="287">
        <v>5316</v>
      </c>
      <c r="DX162" s="287">
        <v>1394</v>
      </c>
      <c r="DY162" s="287">
        <v>1193</v>
      </c>
      <c r="DZ162" s="287">
        <v>15112</v>
      </c>
      <c r="EA162" s="287">
        <v>26728</v>
      </c>
      <c r="EB162" s="290">
        <v>25.6547440885962</v>
      </c>
      <c r="EC162" s="287">
        <v>313</v>
      </c>
      <c r="ED162" s="287">
        <v>8788</v>
      </c>
      <c r="EE162" s="287">
        <v>2065</v>
      </c>
      <c r="EF162" s="290">
        <v>23.497951752389625</v>
      </c>
      <c r="EG162" s="287">
        <v>383</v>
      </c>
      <c r="EH162" s="287">
        <v>154</v>
      </c>
      <c r="EI162" s="287">
        <v>150</v>
      </c>
      <c r="EJ162" s="287">
        <v>87</v>
      </c>
      <c r="EK162" s="287">
        <v>955</v>
      </c>
      <c r="EL162" s="287">
        <v>5</v>
      </c>
      <c r="EM162" s="287">
        <v>50</v>
      </c>
      <c r="EN162" s="287">
        <v>17</v>
      </c>
      <c r="EO162" s="287">
        <v>42</v>
      </c>
      <c r="EP162" s="287">
        <v>30</v>
      </c>
      <c r="EQ162" s="287">
        <v>91</v>
      </c>
      <c r="ER162" s="287">
        <v>0</v>
      </c>
      <c r="ES162" s="287">
        <v>4</v>
      </c>
      <c r="ET162" s="287">
        <v>14</v>
      </c>
      <c r="EU162" s="287">
        <v>0</v>
      </c>
      <c r="EV162" s="287">
        <v>8082</v>
      </c>
      <c r="EW162" s="287">
        <v>48</v>
      </c>
      <c r="EX162" s="287">
        <v>87</v>
      </c>
      <c r="EY162" s="287">
        <v>2590</v>
      </c>
      <c r="EZ162" s="287">
        <v>84</v>
      </c>
      <c r="FA162" s="287">
        <v>24</v>
      </c>
      <c r="FB162" s="287">
        <v>1</v>
      </c>
      <c r="FC162" s="287">
        <v>1</v>
      </c>
      <c r="FD162" s="287">
        <v>15</v>
      </c>
      <c r="FE162" s="287">
        <v>1</v>
      </c>
      <c r="FF162" s="287">
        <v>54</v>
      </c>
      <c r="FG162" s="287">
        <v>427</v>
      </c>
      <c r="FH162" s="287">
        <v>1369</v>
      </c>
      <c r="FI162" s="287">
        <v>516</v>
      </c>
      <c r="FJ162" s="287">
        <v>5543</v>
      </c>
      <c r="FK162" s="297">
        <v>17</v>
      </c>
      <c r="FL162" s="293">
        <v>3.1283123307030971</v>
      </c>
      <c r="FM162" s="297">
        <v>6</v>
      </c>
      <c r="FN162" s="293">
        <v>1.1041102343657991</v>
      </c>
      <c r="FO162" s="297">
        <v>6</v>
      </c>
      <c r="FP162" s="293">
        <v>1.1041102343657991</v>
      </c>
      <c r="FQ162" s="283">
        <v>3</v>
      </c>
      <c r="FR162" s="294">
        <v>0.55205511718289957</v>
      </c>
      <c r="FS162" s="283">
        <v>1</v>
      </c>
      <c r="FT162" s="294">
        <v>0.18401837239429986</v>
      </c>
      <c r="FU162" s="297">
        <v>80</v>
      </c>
      <c r="FV162" s="293">
        <v>14.721469791543988</v>
      </c>
      <c r="FW162" s="295">
        <v>1</v>
      </c>
      <c r="FX162" s="295">
        <v>0</v>
      </c>
      <c r="FY162" s="295">
        <v>1</v>
      </c>
      <c r="FZ162" s="295">
        <v>0</v>
      </c>
      <c r="GA162" s="295">
        <v>0</v>
      </c>
      <c r="GB162" s="287">
        <v>17350</v>
      </c>
      <c r="GC162" s="287">
        <v>5438</v>
      </c>
      <c r="GD162" s="287">
        <v>6524</v>
      </c>
      <c r="GE162" s="287">
        <v>8</v>
      </c>
      <c r="GF162" s="287">
        <v>61</v>
      </c>
      <c r="GG162" s="290">
        <v>281.75</v>
      </c>
      <c r="GH162" s="290">
        <v>1259.1600000000001</v>
      </c>
      <c r="GI162" s="290">
        <v>57.58</v>
      </c>
      <c r="GJ162" s="290">
        <v>13.2</v>
      </c>
      <c r="GK162" s="290">
        <v>4</v>
      </c>
      <c r="GL162" s="290">
        <v>2.33</v>
      </c>
      <c r="GM162" s="290">
        <v>8</v>
      </c>
      <c r="GN162" s="290">
        <v>8</v>
      </c>
      <c r="GO162" s="290">
        <v>7</v>
      </c>
      <c r="GP162" s="290">
        <v>13.23</v>
      </c>
      <c r="GQ162" s="290">
        <v>5</v>
      </c>
      <c r="GR162" s="290">
        <v>4</v>
      </c>
      <c r="GS162" s="290">
        <v>0</v>
      </c>
      <c r="GT162" s="290">
        <v>39.1</v>
      </c>
      <c r="GU162" s="290">
        <v>2</v>
      </c>
      <c r="GV162" s="290">
        <v>3</v>
      </c>
      <c r="GW162" s="290">
        <v>2</v>
      </c>
      <c r="GX162" s="290">
        <v>1</v>
      </c>
      <c r="GY162" s="290">
        <v>5</v>
      </c>
      <c r="GZ162" s="290">
        <v>5</v>
      </c>
      <c r="HA162" s="290">
        <v>0</v>
      </c>
      <c r="HB162" s="290">
        <v>2</v>
      </c>
      <c r="HC162" s="290">
        <v>1</v>
      </c>
      <c r="HD162" s="290">
        <v>5</v>
      </c>
      <c r="HE162" s="290">
        <v>1</v>
      </c>
      <c r="HF162" s="290">
        <v>5</v>
      </c>
      <c r="HG162" s="290">
        <v>5</v>
      </c>
      <c r="HH162" s="290">
        <v>38</v>
      </c>
      <c r="HI162" s="290">
        <v>3</v>
      </c>
      <c r="HJ162" s="134">
        <v>1.1041102343657991</v>
      </c>
      <c r="HK162" s="134">
        <v>8.0968083853491919</v>
      </c>
      <c r="HL162" s="134">
        <v>31.503945353904133</v>
      </c>
      <c r="HM162" s="146">
        <v>79.120189031294601</v>
      </c>
      <c r="HN162" s="146">
        <v>82.682769808697003</v>
      </c>
      <c r="HO162" s="368">
        <v>0</v>
      </c>
      <c r="HP162" s="369">
        <v>0</v>
      </c>
      <c r="HQ162" s="368">
        <v>0</v>
      </c>
      <c r="HR162" s="369">
        <v>0</v>
      </c>
      <c r="HS162" s="134">
        <v>90.816326530612201</v>
      </c>
      <c r="HT162" s="134">
        <v>92.638036809815901</v>
      </c>
      <c r="HU162" s="134">
        <v>1.9533585808251901</v>
      </c>
      <c r="HV162" s="134">
        <v>1.7701998262380501</v>
      </c>
      <c r="HW162" s="134">
        <v>1.0637242076202</v>
      </c>
      <c r="HX162" s="134">
        <v>2.9223564738685899</v>
      </c>
      <c r="HY162" s="146">
        <v>84.084406127919337</v>
      </c>
      <c r="HZ162" s="146">
        <v>91.409635273697006</v>
      </c>
      <c r="IA162" s="386">
        <v>50</v>
      </c>
      <c r="IB162" s="386">
        <v>38</v>
      </c>
      <c r="IC162" s="369">
        <v>0.37821482602118006</v>
      </c>
      <c r="ID162" s="369">
        <v>0.17560885438328944</v>
      </c>
      <c r="IE162" s="369">
        <v>4.476275738585497</v>
      </c>
      <c r="IF162" s="369">
        <v>2.90519877675841</v>
      </c>
      <c r="IG162" s="146">
        <v>68.487018800358101</v>
      </c>
      <c r="IH162" s="146">
        <v>70.183486238532112</v>
      </c>
      <c r="II162" s="146">
        <v>8.4493192133131618</v>
      </c>
      <c r="IJ162" s="146">
        <v>6.0446416192984884</v>
      </c>
      <c r="IK162" s="146">
        <v>3.9036709659962114</v>
      </c>
      <c r="IL162" s="146">
        <v>7.8412096947165217</v>
      </c>
      <c r="IM162" s="148">
        <v>86.955333377497368</v>
      </c>
      <c r="IN162" s="137">
        <v>90.152244594681719</v>
      </c>
      <c r="IO162" s="388">
        <v>0.14371945961483201</v>
      </c>
      <c r="IP162" s="388">
        <v>0</v>
      </c>
      <c r="IQ162" s="388">
        <v>1.8181818181818199</v>
      </c>
      <c r="IR162" s="388">
        <v>0</v>
      </c>
      <c r="IS162" s="146">
        <v>85.818181818181799</v>
      </c>
      <c r="IT162" s="146">
        <v>93.311036789297702</v>
      </c>
      <c r="IU162" s="146">
        <v>7.9045702788157497</v>
      </c>
      <c r="IV162" s="146">
        <v>6.8421052631579</v>
      </c>
      <c r="IW162" s="146">
        <v>4.3104058434664401</v>
      </c>
      <c r="IX162" s="146">
        <v>4.95415861530239</v>
      </c>
      <c r="IY162" s="341">
        <v>14</v>
      </c>
      <c r="IZ162" s="369">
        <v>0.23045267489711899</v>
      </c>
      <c r="JA162" s="369">
        <v>2.7184466019417499</v>
      </c>
      <c r="JB162" s="369">
        <v>95.145631067961205</v>
      </c>
      <c r="JC162" s="369">
        <v>8.4773662551440303</v>
      </c>
      <c r="JD162" s="146">
        <v>4.9233216558232602</v>
      </c>
    </row>
    <row r="163" spans="1:264" ht="18" customHeight="1">
      <c r="A163" s="280"/>
      <c r="B163" s="281" t="s">
        <v>87</v>
      </c>
      <c r="C163" s="281" t="s">
        <v>87</v>
      </c>
      <c r="D163" s="282" t="s">
        <v>1900</v>
      </c>
      <c r="E163" s="283" t="s">
        <v>1397</v>
      </c>
      <c r="F163" s="282" t="s">
        <v>106</v>
      </c>
      <c r="G163" s="283" t="s">
        <v>19</v>
      </c>
      <c r="H163" s="284" t="s">
        <v>87</v>
      </c>
      <c r="I163" s="284" t="s">
        <v>87</v>
      </c>
      <c r="J163" s="284" t="s">
        <v>87</v>
      </c>
      <c r="K163" s="284" t="s">
        <v>87</v>
      </c>
      <c r="L163" s="284" t="s">
        <v>87</v>
      </c>
      <c r="M163" s="285">
        <v>87866</v>
      </c>
      <c r="N163" s="284" t="s">
        <v>87</v>
      </c>
      <c r="O163" s="284" t="s">
        <v>87</v>
      </c>
      <c r="P163" s="284" t="s">
        <v>87</v>
      </c>
      <c r="Q163" s="284" t="s">
        <v>87</v>
      </c>
      <c r="R163" s="286">
        <v>87.412575740785243</v>
      </c>
      <c r="S163" s="286">
        <v>91.301538371981977</v>
      </c>
      <c r="T163" s="298" t="s">
        <v>88</v>
      </c>
      <c r="U163" s="298" t="s">
        <v>88</v>
      </c>
      <c r="V163" s="286">
        <v>12.480376766091052</v>
      </c>
      <c r="W163" s="286">
        <v>11.067503924646783</v>
      </c>
      <c r="X163" s="286">
        <v>23.547880690737834</v>
      </c>
      <c r="Y163" s="284" t="s">
        <v>87</v>
      </c>
      <c r="Z163" s="284" t="s">
        <v>87</v>
      </c>
      <c r="AA163" s="284" t="s">
        <v>87</v>
      </c>
      <c r="AB163" s="284" t="s">
        <v>87</v>
      </c>
      <c r="AC163" s="284" t="s">
        <v>87</v>
      </c>
      <c r="AD163" s="284" t="s">
        <v>87</v>
      </c>
      <c r="AE163" s="284" t="s">
        <v>87</v>
      </c>
      <c r="AF163" s="284" t="s">
        <v>87</v>
      </c>
      <c r="AG163" s="284" t="s">
        <v>87</v>
      </c>
      <c r="AH163" s="284" t="s">
        <v>87</v>
      </c>
      <c r="AI163" s="284" t="s">
        <v>87</v>
      </c>
      <c r="AJ163" s="284" t="s">
        <v>87</v>
      </c>
      <c r="AK163" s="284" t="s">
        <v>87</v>
      </c>
      <c r="AL163" s="284" t="s">
        <v>87</v>
      </c>
      <c r="AM163" s="284" t="s">
        <v>87</v>
      </c>
      <c r="AN163" s="284" t="s">
        <v>87</v>
      </c>
      <c r="AO163" s="284" t="s">
        <v>87</v>
      </c>
      <c r="AP163" s="284" t="s">
        <v>87</v>
      </c>
      <c r="AQ163" s="284" t="s">
        <v>87</v>
      </c>
      <c r="AR163" s="284" t="s">
        <v>87</v>
      </c>
      <c r="AS163" s="284" t="s">
        <v>87</v>
      </c>
      <c r="AT163" s="284" t="s">
        <v>87</v>
      </c>
      <c r="AU163" s="284" t="s">
        <v>87</v>
      </c>
      <c r="AV163" s="284" t="s">
        <v>87</v>
      </c>
      <c r="AW163" s="288" t="s">
        <v>87</v>
      </c>
      <c r="AX163" s="288" t="s">
        <v>87</v>
      </c>
      <c r="AY163" s="288" t="s">
        <v>87</v>
      </c>
      <c r="AZ163" s="288" t="s">
        <v>87</v>
      </c>
      <c r="BA163" s="288" t="s">
        <v>87</v>
      </c>
      <c r="BB163" s="287">
        <v>15</v>
      </c>
      <c r="BC163" s="287">
        <v>18</v>
      </c>
      <c r="BD163" s="289" t="s">
        <v>88</v>
      </c>
      <c r="BE163" s="289" t="s">
        <v>88</v>
      </c>
      <c r="BF163" s="289" t="s">
        <v>88</v>
      </c>
      <c r="BG163" s="287">
        <v>10</v>
      </c>
      <c r="BH163" s="286">
        <v>11.380966471672775</v>
      </c>
      <c r="BI163" s="287">
        <v>85</v>
      </c>
      <c r="BJ163" s="286">
        <v>96.738215009218578</v>
      </c>
      <c r="BK163" s="287">
        <v>0</v>
      </c>
      <c r="BL163" s="286">
        <v>0</v>
      </c>
      <c r="BM163" s="287">
        <v>0</v>
      </c>
      <c r="BN163" s="290">
        <v>0</v>
      </c>
      <c r="BO163" s="291">
        <v>22</v>
      </c>
      <c r="BP163" s="290">
        <v>25.038126237680103</v>
      </c>
      <c r="BQ163" s="287">
        <v>0</v>
      </c>
      <c r="BR163" s="290">
        <v>0</v>
      </c>
      <c r="BS163" s="287">
        <v>0</v>
      </c>
      <c r="BT163" s="290">
        <v>0</v>
      </c>
      <c r="BU163" s="287">
        <v>0</v>
      </c>
      <c r="BV163" s="290">
        <v>0</v>
      </c>
      <c r="BW163" s="287">
        <v>0</v>
      </c>
      <c r="BX163" s="290">
        <v>0</v>
      </c>
      <c r="BY163" s="287">
        <v>0</v>
      </c>
      <c r="BZ163" s="290">
        <v>0</v>
      </c>
      <c r="CA163" s="287">
        <v>250</v>
      </c>
      <c r="CB163" s="290">
        <v>284.52416179181938</v>
      </c>
      <c r="CC163" s="292">
        <v>0</v>
      </c>
      <c r="CD163" s="293">
        <v>0</v>
      </c>
      <c r="CE163" s="287">
        <v>4</v>
      </c>
      <c r="CF163" s="290">
        <v>4.5523865886691093</v>
      </c>
      <c r="CG163" s="287">
        <v>347</v>
      </c>
      <c r="CH163" s="290">
        <v>394.91953656704533</v>
      </c>
      <c r="CI163" s="287">
        <v>234</v>
      </c>
      <c r="CJ163" s="290">
        <v>266.31461543714289</v>
      </c>
      <c r="CK163" s="287">
        <v>22</v>
      </c>
      <c r="CL163" s="290">
        <v>25.038126237680103</v>
      </c>
      <c r="CM163" s="287">
        <v>0</v>
      </c>
      <c r="CN163" s="294">
        <v>0</v>
      </c>
      <c r="CO163" s="287">
        <v>30</v>
      </c>
      <c r="CP163" s="290">
        <v>34.142899415018327</v>
      </c>
      <c r="CQ163" s="292">
        <v>0</v>
      </c>
      <c r="CR163" s="293">
        <v>0</v>
      </c>
      <c r="CS163" s="287">
        <v>0</v>
      </c>
      <c r="CT163" s="290">
        <v>0</v>
      </c>
      <c r="CU163" s="287">
        <v>13</v>
      </c>
      <c r="CV163" s="290">
        <v>14.795256413174606</v>
      </c>
      <c r="CW163" s="287">
        <v>259</v>
      </c>
      <c r="CX163" s="290">
        <v>294.76703161632486</v>
      </c>
      <c r="CY163" s="287">
        <v>259</v>
      </c>
      <c r="CZ163" s="290">
        <v>294.76703161632486</v>
      </c>
      <c r="DA163" s="287">
        <v>0</v>
      </c>
      <c r="DB163" s="290">
        <v>0</v>
      </c>
      <c r="DC163" s="287">
        <v>0</v>
      </c>
      <c r="DD163" s="287">
        <v>0</v>
      </c>
      <c r="DE163" s="287">
        <v>91</v>
      </c>
      <c r="DF163" s="287">
        <v>5928</v>
      </c>
      <c r="DG163" s="287">
        <v>0</v>
      </c>
      <c r="DH163" s="287">
        <v>80</v>
      </c>
      <c r="DI163" s="287">
        <v>60</v>
      </c>
      <c r="DJ163" s="287">
        <v>169</v>
      </c>
      <c r="DK163" s="287">
        <v>92</v>
      </c>
      <c r="DL163" s="287">
        <v>126</v>
      </c>
      <c r="DM163" s="287">
        <v>0</v>
      </c>
      <c r="DN163" s="287">
        <v>0</v>
      </c>
      <c r="DO163" s="287">
        <v>164</v>
      </c>
      <c r="DP163" s="287">
        <v>7</v>
      </c>
      <c r="DQ163" s="287">
        <v>0</v>
      </c>
      <c r="DR163" s="287">
        <v>0</v>
      </c>
      <c r="DS163" s="287">
        <v>0</v>
      </c>
      <c r="DT163" s="287">
        <v>79</v>
      </c>
      <c r="DU163" s="287">
        <v>13321</v>
      </c>
      <c r="DV163" s="287">
        <v>1208</v>
      </c>
      <c r="DW163" s="287">
        <v>0</v>
      </c>
      <c r="DX163" s="287">
        <v>115</v>
      </c>
      <c r="DY163" s="287">
        <v>0</v>
      </c>
      <c r="DZ163" s="287">
        <v>0</v>
      </c>
      <c r="EA163" s="287">
        <v>7088</v>
      </c>
      <c r="EB163" s="290">
        <v>11.907449209932301</v>
      </c>
      <c r="EC163" s="287">
        <v>128</v>
      </c>
      <c r="ED163" s="287">
        <v>2489</v>
      </c>
      <c r="EE163" s="287">
        <v>285</v>
      </c>
      <c r="EF163" s="290">
        <v>11.450381679389313</v>
      </c>
      <c r="EG163" s="287">
        <v>52</v>
      </c>
      <c r="EH163" s="287">
        <v>45</v>
      </c>
      <c r="EI163" s="287">
        <v>16</v>
      </c>
      <c r="EJ163" s="287">
        <v>2</v>
      </c>
      <c r="EK163" s="287">
        <v>106</v>
      </c>
      <c r="EL163" s="287">
        <v>1</v>
      </c>
      <c r="EM163" s="287">
        <v>2</v>
      </c>
      <c r="EN163" s="287">
        <v>6</v>
      </c>
      <c r="EO163" s="287">
        <v>7</v>
      </c>
      <c r="EP163" s="287">
        <v>19</v>
      </c>
      <c r="EQ163" s="287">
        <v>11</v>
      </c>
      <c r="ER163" s="287">
        <v>0</v>
      </c>
      <c r="ES163" s="287">
        <v>0</v>
      </c>
      <c r="ET163" s="287">
        <v>0</v>
      </c>
      <c r="EU163" s="287">
        <v>1</v>
      </c>
      <c r="EV163" s="287">
        <v>657</v>
      </c>
      <c r="EW163" s="287">
        <v>0</v>
      </c>
      <c r="EX163" s="287">
        <v>0</v>
      </c>
      <c r="EY163" s="287">
        <v>0</v>
      </c>
      <c r="EZ163" s="287">
        <v>0</v>
      </c>
      <c r="FA163" s="287">
        <v>7</v>
      </c>
      <c r="FB163" s="287">
        <v>3</v>
      </c>
      <c r="FC163" s="287">
        <v>0</v>
      </c>
      <c r="FD163" s="287">
        <v>0</v>
      </c>
      <c r="FE163" s="287">
        <v>1</v>
      </c>
      <c r="FF163" s="287">
        <v>9</v>
      </c>
      <c r="FG163" s="287">
        <v>53</v>
      </c>
      <c r="FH163" s="287">
        <v>131</v>
      </c>
      <c r="FI163" s="287">
        <v>180</v>
      </c>
      <c r="FJ163" s="287">
        <v>1164</v>
      </c>
      <c r="FK163" s="291">
        <v>2</v>
      </c>
      <c r="FL163" s="290">
        <v>2.2761932943345546</v>
      </c>
      <c r="FM163" s="291">
        <v>1</v>
      </c>
      <c r="FN163" s="290">
        <v>1.1380966471672773</v>
      </c>
      <c r="FO163" s="291">
        <v>0</v>
      </c>
      <c r="FP163" s="290">
        <v>0</v>
      </c>
      <c r="FQ163" s="283">
        <v>0</v>
      </c>
      <c r="FR163" s="294">
        <v>0</v>
      </c>
      <c r="FS163" s="283">
        <v>0</v>
      </c>
      <c r="FT163" s="294">
        <v>0</v>
      </c>
      <c r="FU163" s="297">
        <v>0</v>
      </c>
      <c r="FV163" s="293">
        <v>0</v>
      </c>
      <c r="FW163" s="295">
        <v>1</v>
      </c>
      <c r="FX163" s="295">
        <v>0</v>
      </c>
      <c r="FY163" s="295">
        <v>1</v>
      </c>
      <c r="FZ163" s="295">
        <v>0</v>
      </c>
      <c r="GA163" s="295">
        <v>0</v>
      </c>
      <c r="GB163" s="287">
        <v>0</v>
      </c>
      <c r="GC163" s="287">
        <v>0</v>
      </c>
      <c r="GD163" s="287">
        <v>0</v>
      </c>
      <c r="GE163" s="287">
        <v>0</v>
      </c>
      <c r="GF163" s="287">
        <v>0</v>
      </c>
      <c r="GG163" s="290">
        <v>72.2</v>
      </c>
      <c r="GH163" s="290">
        <v>398.4</v>
      </c>
      <c r="GI163" s="290">
        <v>18</v>
      </c>
      <c r="GJ163" s="290">
        <v>3</v>
      </c>
      <c r="GK163" s="290">
        <v>0.1</v>
      </c>
      <c r="GL163" s="290">
        <v>1</v>
      </c>
      <c r="GM163" s="290">
        <v>3</v>
      </c>
      <c r="GN163" s="290">
        <v>3</v>
      </c>
      <c r="GO163" s="290">
        <v>0</v>
      </c>
      <c r="GP163" s="290">
        <v>5.0999999999999996</v>
      </c>
      <c r="GQ163" s="290">
        <v>1</v>
      </c>
      <c r="GR163" s="290">
        <v>0</v>
      </c>
      <c r="GS163" s="290">
        <v>0</v>
      </c>
      <c r="GT163" s="290">
        <v>3</v>
      </c>
      <c r="GU163" s="290">
        <v>0</v>
      </c>
      <c r="GV163" s="290">
        <v>0</v>
      </c>
      <c r="GW163" s="290">
        <v>0</v>
      </c>
      <c r="GX163" s="290">
        <v>0</v>
      </c>
      <c r="GY163" s="290">
        <v>1</v>
      </c>
      <c r="GZ163" s="290">
        <v>2</v>
      </c>
      <c r="HA163" s="290">
        <v>0</v>
      </c>
      <c r="HB163" s="290">
        <v>0</v>
      </c>
      <c r="HC163" s="290">
        <v>0</v>
      </c>
      <c r="HD163" s="290">
        <v>0</v>
      </c>
      <c r="HE163" s="290">
        <v>3</v>
      </c>
      <c r="HF163" s="290">
        <v>0</v>
      </c>
      <c r="HG163" s="290">
        <v>0</v>
      </c>
      <c r="HH163" s="290">
        <v>15</v>
      </c>
      <c r="HI163" s="290">
        <v>1</v>
      </c>
      <c r="HJ163" s="134">
        <v>0</v>
      </c>
      <c r="HK163" s="134">
        <v>7.9666765301709423</v>
      </c>
      <c r="HL163" s="134">
        <v>38.866000500762532</v>
      </c>
      <c r="HM163" s="146">
        <v>74.631787459247604</v>
      </c>
      <c r="HN163" s="146">
        <v>70.866622522113303</v>
      </c>
      <c r="HO163" s="368">
        <v>0</v>
      </c>
      <c r="HP163" s="368">
        <v>4.1701417848206801E-2</v>
      </c>
      <c r="HQ163" s="368">
        <v>0</v>
      </c>
      <c r="HR163" s="368">
        <v>20</v>
      </c>
      <c r="HS163" s="134">
        <v>100</v>
      </c>
      <c r="HT163" s="134">
        <v>90</v>
      </c>
      <c r="HU163" s="134">
        <v>9.3662191695285696E-2</v>
      </c>
      <c r="HV163" s="134">
        <v>0.208507089241034</v>
      </c>
      <c r="HW163" s="134">
        <v>9.3019532500800501</v>
      </c>
      <c r="HX163" s="134">
        <v>14.850771108399</v>
      </c>
      <c r="HY163" s="146">
        <v>94.032558180824182</v>
      </c>
      <c r="HZ163" s="146">
        <v>106.52739858646299</v>
      </c>
      <c r="IA163" s="386">
        <v>13</v>
      </c>
      <c r="IB163" s="386">
        <v>10</v>
      </c>
      <c r="IC163" s="369">
        <v>0.35364526659412404</v>
      </c>
      <c r="ID163" s="369">
        <v>0.2190100744634253</v>
      </c>
      <c r="IE163" s="369">
        <v>5</v>
      </c>
      <c r="IF163" s="369">
        <v>3.90625</v>
      </c>
      <c r="IG163" s="146">
        <v>70.384615384615387</v>
      </c>
      <c r="IH163" s="146">
        <v>82.421875</v>
      </c>
      <c r="II163" s="146">
        <v>7.0729053318824811</v>
      </c>
      <c r="IJ163" s="146">
        <v>5.6066579062636883</v>
      </c>
      <c r="IK163" s="146">
        <v>10.230547550432277</v>
      </c>
      <c r="IL163" s="146">
        <v>15.183623654720959</v>
      </c>
      <c r="IM163" s="148">
        <v>85.523563021707488</v>
      </c>
      <c r="IN163" s="137">
        <v>96.659330913128557</v>
      </c>
      <c r="IO163" s="369">
        <v>0.108342361863489</v>
      </c>
      <c r="IP163" s="369">
        <v>0</v>
      </c>
      <c r="IQ163" s="369">
        <v>1.0050251256281399</v>
      </c>
      <c r="IR163" s="369">
        <v>0</v>
      </c>
      <c r="IS163" s="146">
        <v>89.447236180904497</v>
      </c>
      <c r="IT163" s="146">
        <v>89.440993788819895</v>
      </c>
      <c r="IU163" s="146">
        <v>10.7800650054171</v>
      </c>
      <c r="IV163" s="146">
        <v>9.2263610315186195</v>
      </c>
      <c r="IW163" s="146">
        <v>10.7675906183369</v>
      </c>
      <c r="IX163" s="146">
        <v>10.7865703627272</v>
      </c>
      <c r="IY163" s="341">
        <v>4</v>
      </c>
      <c r="IZ163" s="369">
        <v>0.15226494099733501</v>
      </c>
      <c r="JA163" s="369">
        <v>2</v>
      </c>
      <c r="JB163" s="369">
        <v>91.5</v>
      </c>
      <c r="JC163" s="369">
        <v>7.6132470498667697</v>
      </c>
      <c r="JD163" s="146">
        <v>13.129576214777</v>
      </c>
    </row>
    <row r="164" spans="1:264" ht="18" customHeight="1">
      <c r="A164" s="280"/>
      <c r="B164" s="281" t="s">
        <v>87</v>
      </c>
      <c r="C164" s="281" t="s">
        <v>87</v>
      </c>
      <c r="D164" s="282" t="s">
        <v>1901</v>
      </c>
      <c r="E164" s="283" t="s">
        <v>1398</v>
      </c>
      <c r="F164" s="282" t="s">
        <v>107</v>
      </c>
      <c r="G164" s="283" t="s">
        <v>20</v>
      </c>
      <c r="H164" s="284" t="s">
        <v>87</v>
      </c>
      <c r="I164" s="284" t="s">
        <v>87</v>
      </c>
      <c r="J164" s="284" t="s">
        <v>87</v>
      </c>
      <c r="K164" s="284" t="s">
        <v>87</v>
      </c>
      <c r="L164" s="284" t="s">
        <v>87</v>
      </c>
      <c r="M164" s="285">
        <v>799766</v>
      </c>
      <c r="N164" s="284" t="s">
        <v>87</v>
      </c>
      <c r="O164" s="284" t="s">
        <v>87</v>
      </c>
      <c r="P164" s="284" t="s">
        <v>87</v>
      </c>
      <c r="Q164" s="284" t="s">
        <v>87</v>
      </c>
      <c r="R164" s="286">
        <v>97.525137802990585</v>
      </c>
      <c r="S164" s="286">
        <v>103.35879684935621</v>
      </c>
      <c r="T164" s="298" t="s">
        <v>88</v>
      </c>
      <c r="U164" s="292">
        <v>152.86343166706502</v>
      </c>
      <c r="V164" s="286">
        <v>14.166168559473999</v>
      </c>
      <c r="W164" s="286">
        <v>8.4279736999402282</v>
      </c>
      <c r="X164" s="286">
        <v>22.594142259414227</v>
      </c>
      <c r="Y164" s="284" t="s">
        <v>87</v>
      </c>
      <c r="Z164" s="284" t="s">
        <v>87</v>
      </c>
      <c r="AA164" s="284" t="s">
        <v>87</v>
      </c>
      <c r="AB164" s="284" t="s">
        <v>87</v>
      </c>
      <c r="AC164" s="284" t="s">
        <v>87</v>
      </c>
      <c r="AD164" s="284" t="s">
        <v>87</v>
      </c>
      <c r="AE164" s="284" t="s">
        <v>87</v>
      </c>
      <c r="AF164" s="284" t="s">
        <v>87</v>
      </c>
      <c r="AG164" s="284" t="s">
        <v>87</v>
      </c>
      <c r="AH164" s="284" t="s">
        <v>87</v>
      </c>
      <c r="AI164" s="284" t="s">
        <v>87</v>
      </c>
      <c r="AJ164" s="284" t="s">
        <v>87</v>
      </c>
      <c r="AK164" s="284" t="s">
        <v>87</v>
      </c>
      <c r="AL164" s="284" t="s">
        <v>87</v>
      </c>
      <c r="AM164" s="284" t="s">
        <v>87</v>
      </c>
      <c r="AN164" s="284" t="s">
        <v>87</v>
      </c>
      <c r="AO164" s="284" t="s">
        <v>87</v>
      </c>
      <c r="AP164" s="284" t="s">
        <v>87</v>
      </c>
      <c r="AQ164" s="284" t="s">
        <v>87</v>
      </c>
      <c r="AR164" s="284" t="s">
        <v>87</v>
      </c>
      <c r="AS164" s="284" t="s">
        <v>87</v>
      </c>
      <c r="AT164" s="284" t="s">
        <v>87</v>
      </c>
      <c r="AU164" s="284" t="s">
        <v>87</v>
      </c>
      <c r="AV164" s="284" t="s">
        <v>87</v>
      </c>
      <c r="AW164" s="288" t="s">
        <v>87</v>
      </c>
      <c r="AX164" s="288" t="s">
        <v>87</v>
      </c>
      <c r="AY164" s="288" t="s">
        <v>87</v>
      </c>
      <c r="AZ164" s="288" t="s">
        <v>87</v>
      </c>
      <c r="BA164" s="288" t="s">
        <v>87</v>
      </c>
      <c r="BB164" s="287">
        <v>85</v>
      </c>
      <c r="BC164" s="287">
        <v>155</v>
      </c>
      <c r="BD164" s="289" t="s">
        <v>88</v>
      </c>
      <c r="BE164" s="289" t="s">
        <v>88</v>
      </c>
      <c r="BF164" s="289" t="s">
        <v>88</v>
      </c>
      <c r="BG164" s="287">
        <v>240</v>
      </c>
      <c r="BH164" s="286">
        <v>30.008777567438475</v>
      </c>
      <c r="BI164" s="287">
        <v>1047</v>
      </c>
      <c r="BJ164" s="286">
        <v>130.91329213795035</v>
      </c>
      <c r="BK164" s="287">
        <v>37</v>
      </c>
      <c r="BL164" s="286">
        <v>4.6263532083134313</v>
      </c>
      <c r="BM164" s="287">
        <v>20</v>
      </c>
      <c r="BN164" s="290">
        <v>2.5007314639532061</v>
      </c>
      <c r="BO164" s="291">
        <v>512</v>
      </c>
      <c r="BP164" s="290">
        <v>64.018725477202082</v>
      </c>
      <c r="BQ164" s="287">
        <v>0</v>
      </c>
      <c r="BR164" s="290">
        <v>0</v>
      </c>
      <c r="BS164" s="287">
        <v>0</v>
      </c>
      <c r="BT164" s="290">
        <v>0</v>
      </c>
      <c r="BU164" s="287">
        <v>0</v>
      </c>
      <c r="BV164" s="290">
        <v>0</v>
      </c>
      <c r="BW164" s="287">
        <v>154</v>
      </c>
      <c r="BX164" s="290">
        <v>19.255632272439687</v>
      </c>
      <c r="BY164" s="292">
        <v>6</v>
      </c>
      <c r="BZ164" s="293">
        <v>0.7502194391859619</v>
      </c>
      <c r="CA164" s="287">
        <v>1386</v>
      </c>
      <c r="CB164" s="290">
        <v>173.30069045195719</v>
      </c>
      <c r="CC164" s="292">
        <v>1022</v>
      </c>
      <c r="CD164" s="293">
        <v>127.78737780800883</v>
      </c>
      <c r="CE164" s="287">
        <v>133</v>
      </c>
      <c r="CF164" s="290">
        <v>16.629864235288821</v>
      </c>
      <c r="CG164" s="287">
        <v>2198</v>
      </c>
      <c r="CH164" s="290">
        <v>274.83038788845738</v>
      </c>
      <c r="CI164" s="287">
        <v>3202</v>
      </c>
      <c r="CJ164" s="290">
        <v>400.36710737890837</v>
      </c>
      <c r="CK164" s="287">
        <v>725</v>
      </c>
      <c r="CL164" s="290">
        <v>90.651515568303736</v>
      </c>
      <c r="CM164" s="292">
        <v>1921</v>
      </c>
      <c r="CN164" s="296">
        <v>240.19525711270546</v>
      </c>
      <c r="CO164" s="287">
        <v>390</v>
      </c>
      <c r="CP164" s="290">
        <v>48.764263547087523</v>
      </c>
      <c r="CQ164" s="292">
        <v>5</v>
      </c>
      <c r="CR164" s="293">
        <v>0.62518286598830153</v>
      </c>
      <c r="CS164" s="292">
        <v>163</v>
      </c>
      <c r="CT164" s="293">
        <v>20.380961431218633</v>
      </c>
      <c r="CU164" s="292">
        <v>130</v>
      </c>
      <c r="CV164" s="293">
        <v>16.254754515695844</v>
      </c>
      <c r="CW164" s="292">
        <v>981</v>
      </c>
      <c r="CX164" s="293">
        <v>122.66087830690476</v>
      </c>
      <c r="CY164" s="292">
        <v>981</v>
      </c>
      <c r="CZ164" s="293">
        <v>122.66087830690476</v>
      </c>
      <c r="DA164" s="292">
        <v>0</v>
      </c>
      <c r="DB164" s="293">
        <v>0</v>
      </c>
      <c r="DC164" s="292">
        <v>0</v>
      </c>
      <c r="DD164" s="292">
        <v>64</v>
      </c>
      <c r="DE164" s="292">
        <v>998</v>
      </c>
      <c r="DF164" s="292">
        <v>36237</v>
      </c>
      <c r="DG164" s="292">
        <v>0</v>
      </c>
      <c r="DH164" s="292">
        <v>477</v>
      </c>
      <c r="DI164" s="292">
        <v>11</v>
      </c>
      <c r="DJ164" s="292">
        <v>165</v>
      </c>
      <c r="DK164" s="292">
        <v>101</v>
      </c>
      <c r="DL164" s="292">
        <v>246</v>
      </c>
      <c r="DM164" s="292">
        <v>0</v>
      </c>
      <c r="DN164" s="292">
        <v>3232</v>
      </c>
      <c r="DO164" s="292">
        <v>333</v>
      </c>
      <c r="DP164" s="292">
        <v>387</v>
      </c>
      <c r="DQ164" s="292">
        <v>229</v>
      </c>
      <c r="DR164" s="292">
        <v>0</v>
      </c>
      <c r="DS164" s="292">
        <v>77</v>
      </c>
      <c r="DT164" s="292">
        <v>25488</v>
      </c>
      <c r="DU164" s="292">
        <v>72023</v>
      </c>
      <c r="DV164" s="292">
        <v>14352</v>
      </c>
      <c r="DW164" s="292">
        <v>16553</v>
      </c>
      <c r="DX164" s="292">
        <v>1494</v>
      </c>
      <c r="DY164" s="292">
        <v>1375</v>
      </c>
      <c r="DZ164" s="292">
        <v>13969</v>
      </c>
      <c r="EA164" s="292">
        <v>42694</v>
      </c>
      <c r="EB164" s="293">
        <v>28.7253478240502</v>
      </c>
      <c r="EC164" s="292">
        <v>399</v>
      </c>
      <c r="ED164" s="292">
        <v>13912</v>
      </c>
      <c r="EE164" s="292">
        <v>3925</v>
      </c>
      <c r="EF164" s="293">
        <v>28.213053479010924</v>
      </c>
      <c r="EG164" s="292">
        <v>659</v>
      </c>
      <c r="EH164" s="292">
        <v>392</v>
      </c>
      <c r="EI164" s="292">
        <v>169</v>
      </c>
      <c r="EJ164" s="292">
        <v>104</v>
      </c>
      <c r="EK164" s="292">
        <v>1272</v>
      </c>
      <c r="EL164" s="292">
        <v>12</v>
      </c>
      <c r="EM164" s="292">
        <v>71</v>
      </c>
      <c r="EN164" s="292">
        <v>66</v>
      </c>
      <c r="EO164" s="292">
        <v>109</v>
      </c>
      <c r="EP164" s="292">
        <v>92</v>
      </c>
      <c r="EQ164" s="292">
        <v>140</v>
      </c>
      <c r="ER164" s="292">
        <v>0</v>
      </c>
      <c r="ES164" s="292">
        <v>0</v>
      </c>
      <c r="ET164" s="292">
        <v>1</v>
      </c>
      <c r="EU164" s="292">
        <v>0</v>
      </c>
      <c r="EV164" s="292">
        <v>10644</v>
      </c>
      <c r="EW164" s="292">
        <v>189</v>
      </c>
      <c r="EX164" s="292">
        <v>151</v>
      </c>
      <c r="EY164" s="292">
        <v>2238</v>
      </c>
      <c r="EZ164" s="292">
        <v>32</v>
      </c>
      <c r="FA164" s="292">
        <v>32</v>
      </c>
      <c r="FB164" s="292">
        <v>3</v>
      </c>
      <c r="FC164" s="292">
        <v>5</v>
      </c>
      <c r="FD164" s="292">
        <v>75</v>
      </c>
      <c r="FE164" s="292">
        <v>7</v>
      </c>
      <c r="FF164" s="292">
        <v>72</v>
      </c>
      <c r="FG164" s="292">
        <v>1168</v>
      </c>
      <c r="FH164" s="292">
        <v>1208</v>
      </c>
      <c r="FI164" s="292">
        <v>826</v>
      </c>
      <c r="FJ164" s="292">
        <v>8600</v>
      </c>
      <c r="FK164" s="297">
        <v>34</v>
      </c>
      <c r="FL164" s="293">
        <v>4.2512434887204504</v>
      </c>
      <c r="FM164" s="297">
        <v>13</v>
      </c>
      <c r="FN164" s="293">
        <v>1.625475451569584</v>
      </c>
      <c r="FO164" s="297">
        <v>13</v>
      </c>
      <c r="FP164" s="293">
        <v>1.625475451569584</v>
      </c>
      <c r="FQ164" s="283">
        <v>5</v>
      </c>
      <c r="FR164" s="294">
        <v>0.62518286598830153</v>
      </c>
      <c r="FS164" s="283">
        <v>1</v>
      </c>
      <c r="FT164" s="294">
        <v>0.12503657319766032</v>
      </c>
      <c r="FU164" s="297">
        <v>67</v>
      </c>
      <c r="FV164" s="293">
        <v>8.3774504042432412</v>
      </c>
      <c r="FW164" s="295">
        <v>1</v>
      </c>
      <c r="FX164" s="295">
        <v>0</v>
      </c>
      <c r="FY164" s="295">
        <v>1</v>
      </c>
      <c r="FZ164" s="295">
        <v>0</v>
      </c>
      <c r="GA164" s="295">
        <v>0</v>
      </c>
      <c r="GB164" s="292">
        <v>20135</v>
      </c>
      <c r="GC164" s="292">
        <v>5787</v>
      </c>
      <c r="GD164" s="292">
        <v>10546</v>
      </c>
      <c r="GE164" s="292">
        <v>0</v>
      </c>
      <c r="GF164" s="292">
        <v>173</v>
      </c>
      <c r="GG164" s="293">
        <v>773.71</v>
      </c>
      <c r="GH164" s="293">
        <v>1767.6</v>
      </c>
      <c r="GI164" s="293">
        <v>109.57</v>
      </c>
      <c r="GJ164" s="293">
        <v>27</v>
      </c>
      <c r="GK164" s="293">
        <v>4.72</v>
      </c>
      <c r="GL164" s="293">
        <v>16</v>
      </c>
      <c r="GM164" s="293">
        <v>28</v>
      </c>
      <c r="GN164" s="293">
        <v>22</v>
      </c>
      <c r="GO164" s="293">
        <v>6</v>
      </c>
      <c r="GP164" s="293">
        <v>28</v>
      </c>
      <c r="GQ164" s="293">
        <v>5</v>
      </c>
      <c r="GR164" s="293">
        <v>14</v>
      </c>
      <c r="GS164" s="293">
        <v>0</v>
      </c>
      <c r="GT164" s="293">
        <v>76</v>
      </c>
      <c r="GU164" s="293">
        <v>3</v>
      </c>
      <c r="GV164" s="293">
        <v>7</v>
      </c>
      <c r="GW164" s="293">
        <v>2</v>
      </c>
      <c r="GX164" s="293">
        <v>1</v>
      </c>
      <c r="GY164" s="293">
        <v>4</v>
      </c>
      <c r="GZ164" s="293">
        <v>7</v>
      </c>
      <c r="HA164" s="293">
        <v>3</v>
      </c>
      <c r="HB164" s="293">
        <v>2</v>
      </c>
      <c r="HC164" s="293">
        <v>2</v>
      </c>
      <c r="HD164" s="293">
        <v>6</v>
      </c>
      <c r="HE164" s="293">
        <v>4</v>
      </c>
      <c r="HF164" s="293">
        <v>4</v>
      </c>
      <c r="HG164" s="293">
        <v>8</v>
      </c>
      <c r="HH164" s="293">
        <v>34</v>
      </c>
      <c r="HI164" s="293">
        <v>10.24</v>
      </c>
      <c r="HJ164" s="134">
        <v>0.62518286598830153</v>
      </c>
      <c r="HK164" s="134">
        <v>17.130010528079463</v>
      </c>
      <c r="HL164" s="134">
        <v>49.054348396906086</v>
      </c>
      <c r="HM164" s="146">
        <v>101.473835036233</v>
      </c>
      <c r="HN164" s="146">
        <v>101.86633049810899</v>
      </c>
      <c r="HO164" s="368">
        <v>3.9651070578905601E-2</v>
      </c>
      <c r="HP164" s="368">
        <v>2.47356378702616E-2</v>
      </c>
      <c r="HQ164" s="368">
        <v>1.8957345971563999</v>
      </c>
      <c r="HR164" s="368">
        <v>1.76991150442478</v>
      </c>
      <c r="HS164" s="134">
        <v>91.469194312796205</v>
      </c>
      <c r="HT164" s="134">
        <v>94.247787610619497</v>
      </c>
      <c r="HU164" s="134">
        <v>2.0915939730372699</v>
      </c>
      <c r="HV164" s="134">
        <v>1.3975635396697801</v>
      </c>
      <c r="HW164" s="134">
        <v>2.4383243695172001</v>
      </c>
      <c r="HX164" s="134">
        <v>5.1081879648819601</v>
      </c>
      <c r="HY164" s="146">
        <v>97.250221621572734</v>
      </c>
      <c r="HZ164" s="146">
        <v>104.72081950855799</v>
      </c>
      <c r="IA164" s="386">
        <v>61</v>
      </c>
      <c r="IB164" s="386">
        <v>54</v>
      </c>
      <c r="IC164" s="369">
        <v>0.50065659881812208</v>
      </c>
      <c r="ID164" s="369">
        <v>0.26076878501062395</v>
      </c>
      <c r="IE164" s="369">
        <v>5.5809698078682519</v>
      </c>
      <c r="IF164" s="369">
        <v>4.3583535108958831</v>
      </c>
      <c r="IG164" s="146">
        <v>77.127172918572739</v>
      </c>
      <c r="IH164" s="146">
        <v>79.1767554479419</v>
      </c>
      <c r="II164" s="146">
        <v>8.9707813525935656</v>
      </c>
      <c r="IJ164" s="146">
        <v>5.9831949005215375</v>
      </c>
      <c r="IK164" s="146">
        <v>4.0437001634700573</v>
      </c>
      <c r="IL164" s="146">
        <v>8.4308666517622459</v>
      </c>
      <c r="IM164" s="148">
        <v>108.15931417666209</v>
      </c>
      <c r="IN164" s="137">
        <v>114.51481961584416</v>
      </c>
      <c r="IO164" s="388">
        <v>0.37078235076010402</v>
      </c>
      <c r="IP164" s="369">
        <v>0.13914011409489399</v>
      </c>
      <c r="IQ164" s="388">
        <v>2.8530670470756099</v>
      </c>
      <c r="IR164" s="369">
        <v>1.3020833333333299</v>
      </c>
      <c r="IS164" s="146">
        <v>90.7275320970043</v>
      </c>
      <c r="IT164" s="146">
        <v>93.4895833333333</v>
      </c>
      <c r="IU164" s="146">
        <v>12.9959213941416</v>
      </c>
      <c r="IV164" s="146">
        <v>10.685960762487801</v>
      </c>
      <c r="IW164" s="146">
        <v>4.2867551813471501</v>
      </c>
      <c r="IX164" s="146">
        <v>5.2738336713995899</v>
      </c>
      <c r="IY164" s="341">
        <v>72</v>
      </c>
      <c r="IZ164" s="369">
        <v>0.35075753885126898</v>
      </c>
      <c r="JA164" s="369">
        <v>3.9452054794520501</v>
      </c>
      <c r="JB164" s="369">
        <v>94.849315068493098</v>
      </c>
      <c r="JC164" s="369">
        <v>8.8907292833828606</v>
      </c>
      <c r="JD164" s="146">
        <v>9.9764953262557494</v>
      </c>
    </row>
    <row r="165" spans="1:264" ht="18" customHeight="1">
      <c r="A165" s="280"/>
      <c r="B165" s="281" t="s">
        <v>87</v>
      </c>
      <c r="C165" s="281" t="s">
        <v>87</v>
      </c>
      <c r="D165" s="282" t="s">
        <v>1902</v>
      </c>
      <c r="E165" s="283" t="s">
        <v>1399</v>
      </c>
      <c r="F165" s="282" t="s">
        <v>107</v>
      </c>
      <c r="G165" s="283" t="s">
        <v>20</v>
      </c>
      <c r="H165" s="284" t="s">
        <v>87</v>
      </c>
      <c r="I165" s="284" t="s">
        <v>87</v>
      </c>
      <c r="J165" s="284" t="s">
        <v>87</v>
      </c>
      <c r="K165" s="284" t="s">
        <v>87</v>
      </c>
      <c r="L165" s="284" t="s">
        <v>87</v>
      </c>
      <c r="M165" s="285">
        <v>372399</v>
      </c>
      <c r="N165" s="284" t="s">
        <v>87</v>
      </c>
      <c r="O165" s="284" t="s">
        <v>87</v>
      </c>
      <c r="P165" s="284" t="s">
        <v>87</v>
      </c>
      <c r="Q165" s="284" t="s">
        <v>87</v>
      </c>
      <c r="R165" s="286">
        <v>100.26493208149981</v>
      </c>
      <c r="S165" s="286">
        <v>104.74545363021004</v>
      </c>
      <c r="T165" s="292">
        <v>9.0869400633241639</v>
      </c>
      <c r="U165" s="292">
        <v>108.05153365421756</v>
      </c>
      <c r="V165" s="286">
        <v>13.476702508960573</v>
      </c>
      <c r="W165" s="286">
        <v>9.4623655913978499</v>
      </c>
      <c r="X165" s="286">
        <v>22.939068100358423</v>
      </c>
      <c r="Y165" s="284" t="s">
        <v>87</v>
      </c>
      <c r="Z165" s="284" t="s">
        <v>87</v>
      </c>
      <c r="AA165" s="284" t="s">
        <v>87</v>
      </c>
      <c r="AB165" s="284" t="s">
        <v>87</v>
      </c>
      <c r="AC165" s="284" t="s">
        <v>87</v>
      </c>
      <c r="AD165" s="284" t="s">
        <v>87</v>
      </c>
      <c r="AE165" s="284" t="s">
        <v>87</v>
      </c>
      <c r="AF165" s="284" t="s">
        <v>87</v>
      </c>
      <c r="AG165" s="284" t="s">
        <v>87</v>
      </c>
      <c r="AH165" s="284" t="s">
        <v>87</v>
      </c>
      <c r="AI165" s="284" t="s">
        <v>87</v>
      </c>
      <c r="AJ165" s="284" t="s">
        <v>87</v>
      </c>
      <c r="AK165" s="284" t="s">
        <v>87</v>
      </c>
      <c r="AL165" s="284" t="s">
        <v>87</v>
      </c>
      <c r="AM165" s="284" t="s">
        <v>87</v>
      </c>
      <c r="AN165" s="284" t="s">
        <v>87</v>
      </c>
      <c r="AO165" s="284" t="s">
        <v>87</v>
      </c>
      <c r="AP165" s="284" t="s">
        <v>87</v>
      </c>
      <c r="AQ165" s="284" t="s">
        <v>87</v>
      </c>
      <c r="AR165" s="284" t="s">
        <v>87</v>
      </c>
      <c r="AS165" s="284" t="s">
        <v>87</v>
      </c>
      <c r="AT165" s="284" t="s">
        <v>87</v>
      </c>
      <c r="AU165" s="284" t="s">
        <v>87</v>
      </c>
      <c r="AV165" s="284" t="s">
        <v>87</v>
      </c>
      <c r="AW165" s="288" t="s">
        <v>87</v>
      </c>
      <c r="AX165" s="288" t="s">
        <v>87</v>
      </c>
      <c r="AY165" s="288" t="s">
        <v>87</v>
      </c>
      <c r="AZ165" s="288" t="s">
        <v>87</v>
      </c>
      <c r="BA165" s="288" t="s">
        <v>87</v>
      </c>
      <c r="BB165" s="287">
        <v>36</v>
      </c>
      <c r="BC165" s="287">
        <v>59</v>
      </c>
      <c r="BD165" s="289" t="s">
        <v>88</v>
      </c>
      <c r="BE165" s="289" t="s">
        <v>88</v>
      </c>
      <c r="BF165" s="289" t="s">
        <v>88</v>
      </c>
      <c r="BG165" s="287">
        <v>62</v>
      </c>
      <c r="BH165" s="286">
        <v>16.648809475857885</v>
      </c>
      <c r="BI165" s="287">
        <v>259</v>
      </c>
      <c r="BJ165" s="286">
        <v>69.549058939470839</v>
      </c>
      <c r="BK165" s="287">
        <v>0</v>
      </c>
      <c r="BL165" s="286">
        <v>0</v>
      </c>
      <c r="BM165" s="287">
        <v>0</v>
      </c>
      <c r="BN165" s="290">
        <v>0</v>
      </c>
      <c r="BO165" s="291">
        <v>130</v>
      </c>
      <c r="BP165" s="290">
        <v>34.908794062282659</v>
      </c>
      <c r="BQ165" s="287">
        <v>0</v>
      </c>
      <c r="BR165" s="290">
        <v>0</v>
      </c>
      <c r="BS165" s="287">
        <v>11</v>
      </c>
      <c r="BT165" s="290">
        <v>2.9538210360393018</v>
      </c>
      <c r="BU165" s="287">
        <v>0</v>
      </c>
      <c r="BV165" s="290">
        <v>0</v>
      </c>
      <c r="BW165" s="287">
        <v>0</v>
      </c>
      <c r="BX165" s="290">
        <v>0</v>
      </c>
      <c r="BY165" s="292">
        <v>0</v>
      </c>
      <c r="BZ165" s="293">
        <v>0</v>
      </c>
      <c r="CA165" s="287">
        <v>971</v>
      </c>
      <c r="CB165" s="290">
        <v>260.741838726742</v>
      </c>
      <c r="CC165" s="287">
        <v>0</v>
      </c>
      <c r="CD165" s="290">
        <v>0</v>
      </c>
      <c r="CE165" s="287">
        <v>13</v>
      </c>
      <c r="CF165" s="290">
        <v>3.4908794062282662</v>
      </c>
      <c r="CG165" s="287">
        <v>640</v>
      </c>
      <c r="CH165" s="290">
        <v>171.8586784604685</v>
      </c>
      <c r="CI165" s="287">
        <v>921</v>
      </c>
      <c r="CJ165" s="290">
        <v>247.3153794720179</v>
      </c>
      <c r="CK165" s="287">
        <v>288</v>
      </c>
      <c r="CL165" s="290">
        <v>77.336405307210811</v>
      </c>
      <c r="CM165" s="287">
        <v>118</v>
      </c>
      <c r="CN165" s="294">
        <v>31.686443841148872</v>
      </c>
      <c r="CO165" s="287">
        <v>111</v>
      </c>
      <c r="CP165" s="290">
        <v>29.806739545487503</v>
      </c>
      <c r="CQ165" s="287">
        <v>0</v>
      </c>
      <c r="CR165" s="290">
        <v>0</v>
      </c>
      <c r="CS165" s="287">
        <v>1</v>
      </c>
      <c r="CT165" s="290">
        <v>0.26852918509448198</v>
      </c>
      <c r="CU165" s="287">
        <v>52</v>
      </c>
      <c r="CV165" s="290">
        <v>13.963517624913065</v>
      </c>
      <c r="CW165" s="287">
        <v>54</v>
      </c>
      <c r="CX165" s="290">
        <v>14.500575995102027</v>
      </c>
      <c r="CY165" s="287">
        <v>54</v>
      </c>
      <c r="CZ165" s="290">
        <v>14.500575995102027</v>
      </c>
      <c r="DA165" s="292">
        <v>0</v>
      </c>
      <c r="DB165" s="293">
        <v>0</v>
      </c>
      <c r="DC165" s="287">
        <v>0</v>
      </c>
      <c r="DD165" s="287">
        <v>0</v>
      </c>
      <c r="DE165" s="287">
        <v>163</v>
      </c>
      <c r="DF165" s="287">
        <v>16767</v>
      </c>
      <c r="DG165" s="287">
        <v>0</v>
      </c>
      <c r="DH165" s="287">
        <v>100</v>
      </c>
      <c r="DI165" s="287">
        <v>149</v>
      </c>
      <c r="DJ165" s="287">
        <v>15</v>
      </c>
      <c r="DK165" s="287">
        <v>1</v>
      </c>
      <c r="DL165" s="287">
        <v>329</v>
      </c>
      <c r="DM165" s="287">
        <v>0</v>
      </c>
      <c r="DN165" s="287">
        <v>0</v>
      </c>
      <c r="DO165" s="287">
        <v>196</v>
      </c>
      <c r="DP165" s="287">
        <v>259</v>
      </c>
      <c r="DQ165" s="287">
        <v>390</v>
      </c>
      <c r="DR165" s="287">
        <v>0</v>
      </c>
      <c r="DS165" s="287">
        <v>0</v>
      </c>
      <c r="DT165" s="287">
        <v>13842</v>
      </c>
      <c r="DU165" s="287">
        <v>0</v>
      </c>
      <c r="DV165" s="287">
        <v>6608</v>
      </c>
      <c r="DW165" s="287">
        <v>964</v>
      </c>
      <c r="DX165" s="287">
        <v>612</v>
      </c>
      <c r="DY165" s="287">
        <v>471</v>
      </c>
      <c r="DZ165" s="287">
        <v>4898</v>
      </c>
      <c r="EA165" s="287">
        <v>20295</v>
      </c>
      <c r="EB165" s="290">
        <v>18.531658043853199</v>
      </c>
      <c r="EC165" s="287">
        <v>274</v>
      </c>
      <c r="ED165" s="287">
        <v>6499</v>
      </c>
      <c r="EE165" s="287">
        <v>1217</v>
      </c>
      <c r="EF165" s="290">
        <v>18.725957839667643</v>
      </c>
      <c r="EG165" s="287">
        <v>226</v>
      </c>
      <c r="EH165" s="287">
        <v>193</v>
      </c>
      <c r="EI165" s="287">
        <v>90</v>
      </c>
      <c r="EJ165" s="287">
        <v>24</v>
      </c>
      <c r="EK165" s="287">
        <v>419</v>
      </c>
      <c r="EL165" s="287">
        <v>15</v>
      </c>
      <c r="EM165" s="287">
        <v>17</v>
      </c>
      <c r="EN165" s="287">
        <v>51</v>
      </c>
      <c r="EO165" s="287">
        <v>50</v>
      </c>
      <c r="EP165" s="287">
        <v>9</v>
      </c>
      <c r="EQ165" s="287">
        <v>59</v>
      </c>
      <c r="ER165" s="287">
        <v>0</v>
      </c>
      <c r="ES165" s="287">
        <v>1</v>
      </c>
      <c r="ET165" s="287">
        <v>0</v>
      </c>
      <c r="EU165" s="287">
        <v>0</v>
      </c>
      <c r="EV165" s="287">
        <v>11222</v>
      </c>
      <c r="EW165" s="287">
        <v>166</v>
      </c>
      <c r="EX165" s="287">
        <v>42</v>
      </c>
      <c r="EY165" s="287">
        <v>1401</v>
      </c>
      <c r="EZ165" s="287">
        <v>0</v>
      </c>
      <c r="FA165" s="287">
        <v>88</v>
      </c>
      <c r="FB165" s="287">
        <v>5</v>
      </c>
      <c r="FC165" s="287">
        <v>9</v>
      </c>
      <c r="FD165" s="287">
        <v>32</v>
      </c>
      <c r="FE165" s="287">
        <v>4</v>
      </c>
      <c r="FF165" s="287">
        <v>80</v>
      </c>
      <c r="FG165" s="287">
        <v>321</v>
      </c>
      <c r="FH165" s="287">
        <v>574</v>
      </c>
      <c r="FI165" s="287">
        <v>499</v>
      </c>
      <c r="FJ165" s="287">
        <v>4950</v>
      </c>
      <c r="FK165" s="291">
        <v>5</v>
      </c>
      <c r="FL165" s="290">
        <v>1.3426459254724101</v>
      </c>
      <c r="FM165" s="291">
        <v>2</v>
      </c>
      <c r="FN165" s="290">
        <v>0.53705837018896396</v>
      </c>
      <c r="FO165" s="291">
        <v>0</v>
      </c>
      <c r="FP165" s="290">
        <v>0</v>
      </c>
      <c r="FQ165" s="283">
        <v>2</v>
      </c>
      <c r="FR165" s="294">
        <v>0.53705837018896396</v>
      </c>
      <c r="FS165" s="283">
        <v>0</v>
      </c>
      <c r="FT165" s="294">
        <v>0</v>
      </c>
      <c r="FU165" s="291">
        <v>0</v>
      </c>
      <c r="FV165" s="290">
        <v>0</v>
      </c>
      <c r="FW165" s="295">
        <v>1</v>
      </c>
      <c r="FX165" s="295">
        <v>0</v>
      </c>
      <c r="FY165" s="295">
        <v>1</v>
      </c>
      <c r="FZ165" s="295">
        <v>0</v>
      </c>
      <c r="GA165" s="295">
        <v>0</v>
      </c>
      <c r="GB165" s="287">
        <v>0</v>
      </c>
      <c r="GC165" s="287">
        <v>0</v>
      </c>
      <c r="GD165" s="287">
        <v>4558</v>
      </c>
      <c r="GE165" s="287">
        <v>0</v>
      </c>
      <c r="GF165" s="287">
        <v>0</v>
      </c>
      <c r="GG165" s="290">
        <v>199</v>
      </c>
      <c r="GH165" s="290">
        <v>791.31</v>
      </c>
      <c r="GI165" s="290">
        <v>49.77</v>
      </c>
      <c r="GJ165" s="290">
        <v>2.6</v>
      </c>
      <c r="GK165" s="290">
        <v>1</v>
      </c>
      <c r="GL165" s="290">
        <v>2.1</v>
      </c>
      <c r="GM165" s="290">
        <v>5</v>
      </c>
      <c r="GN165" s="290">
        <v>4</v>
      </c>
      <c r="GO165" s="290">
        <v>3</v>
      </c>
      <c r="GP165" s="290">
        <v>10.199999999999999</v>
      </c>
      <c r="GQ165" s="290">
        <v>1</v>
      </c>
      <c r="GR165" s="290">
        <v>2.1</v>
      </c>
      <c r="GS165" s="290">
        <v>0</v>
      </c>
      <c r="GT165" s="290">
        <v>11</v>
      </c>
      <c r="GU165" s="290">
        <v>1</v>
      </c>
      <c r="GV165" s="290">
        <v>1</v>
      </c>
      <c r="GW165" s="290">
        <v>0</v>
      </c>
      <c r="GX165" s="290">
        <v>0</v>
      </c>
      <c r="GY165" s="290">
        <v>3</v>
      </c>
      <c r="GZ165" s="290">
        <v>2</v>
      </c>
      <c r="HA165" s="290">
        <v>0</v>
      </c>
      <c r="HB165" s="290">
        <v>1</v>
      </c>
      <c r="HC165" s="290">
        <v>1</v>
      </c>
      <c r="HD165" s="290">
        <v>13</v>
      </c>
      <c r="HE165" s="290">
        <v>4</v>
      </c>
      <c r="HF165" s="290">
        <v>3</v>
      </c>
      <c r="HG165" s="290">
        <v>2</v>
      </c>
      <c r="HH165" s="290">
        <v>6</v>
      </c>
      <c r="HI165" s="290">
        <v>1.6</v>
      </c>
      <c r="HJ165" s="134">
        <v>0</v>
      </c>
      <c r="HK165" s="134">
        <v>9.1299922932123874</v>
      </c>
      <c r="HL165" s="134">
        <v>42.024817467286425</v>
      </c>
      <c r="HM165" s="146">
        <v>105.113839813849</v>
      </c>
      <c r="HN165" s="146">
        <v>92.751718419565194</v>
      </c>
      <c r="HO165" s="368">
        <v>2.6755852842809399E-2</v>
      </c>
      <c r="HP165" s="368">
        <v>8.7865741147526606E-3</v>
      </c>
      <c r="HQ165" s="368">
        <v>3.8461538461538498</v>
      </c>
      <c r="HR165" s="368">
        <v>1.31578947368421</v>
      </c>
      <c r="HS165" s="134">
        <v>92.307692307692307</v>
      </c>
      <c r="HT165" s="134">
        <v>90.789473684210506</v>
      </c>
      <c r="HU165" s="134">
        <v>0.69565217391304301</v>
      </c>
      <c r="HV165" s="134">
        <v>0.667779632721202</v>
      </c>
      <c r="HW165" s="134">
        <v>3.4272163637327102</v>
      </c>
      <c r="HX165" s="134">
        <v>6.7948885121919398</v>
      </c>
      <c r="HY165" s="146">
        <v>103.97750183827648</v>
      </c>
      <c r="HZ165" s="146">
        <v>112.127117953121</v>
      </c>
      <c r="IA165" s="386">
        <v>24</v>
      </c>
      <c r="IB165" s="386">
        <v>19</v>
      </c>
      <c r="IC165" s="369">
        <v>0.26663704032885238</v>
      </c>
      <c r="ID165" s="369">
        <v>0.14395029926509584</v>
      </c>
      <c r="IE165" s="369">
        <v>2.6172300981461287</v>
      </c>
      <c r="IF165" s="369">
        <v>2.0320855614973263</v>
      </c>
      <c r="IG165" s="146">
        <v>80.479825517993447</v>
      </c>
      <c r="IH165" s="146">
        <v>79.893048128342244</v>
      </c>
      <c r="II165" s="146">
        <v>10.187756915898232</v>
      </c>
      <c r="IJ165" s="146">
        <v>7.0838699901507693</v>
      </c>
      <c r="IK165" s="146">
        <v>5.0805468708600499</v>
      </c>
      <c r="IL165" s="146">
        <v>10.0299908723432</v>
      </c>
      <c r="IM165" s="148">
        <v>117.61151172319751</v>
      </c>
      <c r="IN165" s="137">
        <v>126.15102301017407</v>
      </c>
      <c r="IO165" s="369">
        <v>0.23424689622862499</v>
      </c>
      <c r="IP165" s="369">
        <v>0.12104095218882401</v>
      </c>
      <c r="IQ165" s="369">
        <v>2.0366598778004099</v>
      </c>
      <c r="IR165" s="369">
        <v>1.26582278481013</v>
      </c>
      <c r="IS165" s="146">
        <v>84.928716904276996</v>
      </c>
      <c r="IT165" s="146">
        <v>92.4050632911392</v>
      </c>
      <c r="IU165" s="146">
        <v>11.501522604825499</v>
      </c>
      <c r="IV165" s="146">
        <v>9.5622352229170904</v>
      </c>
      <c r="IW165" s="146">
        <v>7.3483621870718601</v>
      </c>
      <c r="IX165" s="146">
        <v>7.8890205371248001</v>
      </c>
      <c r="IY165" s="341">
        <v>30</v>
      </c>
      <c r="IZ165" s="369">
        <v>0.26478375992939102</v>
      </c>
      <c r="JA165" s="369">
        <v>4.0927694406548403</v>
      </c>
      <c r="JB165" s="369">
        <v>94.406548431105094</v>
      </c>
      <c r="JC165" s="369">
        <v>6.4695498676081202</v>
      </c>
      <c r="JD165" s="146">
        <v>11.854218281392599</v>
      </c>
    </row>
    <row r="166" spans="1:264" ht="18" customHeight="1">
      <c r="A166" s="280"/>
      <c r="B166" s="281" t="s">
        <v>87</v>
      </c>
      <c r="C166" s="281" t="s">
        <v>87</v>
      </c>
      <c r="D166" s="282" t="s">
        <v>1903</v>
      </c>
      <c r="E166" s="283" t="s">
        <v>1400</v>
      </c>
      <c r="F166" s="282" t="s">
        <v>107</v>
      </c>
      <c r="G166" s="283" t="s">
        <v>20</v>
      </c>
      <c r="H166" s="284" t="s">
        <v>87</v>
      </c>
      <c r="I166" s="284" t="s">
        <v>87</v>
      </c>
      <c r="J166" s="284" t="s">
        <v>87</v>
      </c>
      <c r="K166" s="284" t="s">
        <v>87</v>
      </c>
      <c r="L166" s="284" t="s">
        <v>87</v>
      </c>
      <c r="M166" s="285">
        <v>373712</v>
      </c>
      <c r="N166" s="284" t="s">
        <v>87</v>
      </c>
      <c r="O166" s="284" t="s">
        <v>87</v>
      </c>
      <c r="P166" s="284" t="s">
        <v>87</v>
      </c>
      <c r="Q166" s="284" t="s">
        <v>87</v>
      </c>
      <c r="R166" s="286">
        <v>88.233248102399997</v>
      </c>
      <c r="S166" s="286">
        <v>91.854126782759579</v>
      </c>
      <c r="T166" s="298" t="s">
        <v>88</v>
      </c>
      <c r="U166" s="298" t="s">
        <v>88</v>
      </c>
      <c r="V166" s="286">
        <v>12.191142191142191</v>
      </c>
      <c r="W166" s="286">
        <v>5.7342657342657342</v>
      </c>
      <c r="X166" s="286">
        <v>17.925407925407924</v>
      </c>
      <c r="Y166" s="284" t="s">
        <v>87</v>
      </c>
      <c r="Z166" s="284" t="s">
        <v>87</v>
      </c>
      <c r="AA166" s="284" t="s">
        <v>87</v>
      </c>
      <c r="AB166" s="284" t="s">
        <v>87</v>
      </c>
      <c r="AC166" s="284" t="s">
        <v>87</v>
      </c>
      <c r="AD166" s="284" t="s">
        <v>87</v>
      </c>
      <c r="AE166" s="284" t="s">
        <v>87</v>
      </c>
      <c r="AF166" s="284" t="s">
        <v>87</v>
      </c>
      <c r="AG166" s="284" t="s">
        <v>87</v>
      </c>
      <c r="AH166" s="284" t="s">
        <v>87</v>
      </c>
      <c r="AI166" s="284" t="s">
        <v>87</v>
      </c>
      <c r="AJ166" s="284" t="s">
        <v>87</v>
      </c>
      <c r="AK166" s="284" t="s">
        <v>87</v>
      </c>
      <c r="AL166" s="284" t="s">
        <v>87</v>
      </c>
      <c r="AM166" s="284" t="s">
        <v>87</v>
      </c>
      <c r="AN166" s="284" t="s">
        <v>87</v>
      </c>
      <c r="AO166" s="284" t="s">
        <v>87</v>
      </c>
      <c r="AP166" s="284" t="s">
        <v>87</v>
      </c>
      <c r="AQ166" s="284" t="s">
        <v>87</v>
      </c>
      <c r="AR166" s="284" t="s">
        <v>87</v>
      </c>
      <c r="AS166" s="284" t="s">
        <v>87</v>
      </c>
      <c r="AT166" s="284" t="s">
        <v>87</v>
      </c>
      <c r="AU166" s="284" t="s">
        <v>87</v>
      </c>
      <c r="AV166" s="284" t="s">
        <v>87</v>
      </c>
      <c r="AW166" s="288" t="s">
        <v>87</v>
      </c>
      <c r="AX166" s="288" t="s">
        <v>87</v>
      </c>
      <c r="AY166" s="288" t="s">
        <v>87</v>
      </c>
      <c r="AZ166" s="288" t="s">
        <v>87</v>
      </c>
      <c r="BA166" s="288" t="s">
        <v>87</v>
      </c>
      <c r="BB166" s="287">
        <v>57</v>
      </c>
      <c r="BC166" s="287">
        <v>60</v>
      </c>
      <c r="BD166" s="289" t="s">
        <v>88</v>
      </c>
      <c r="BE166" s="289" t="s">
        <v>88</v>
      </c>
      <c r="BF166" s="289" t="s">
        <v>88</v>
      </c>
      <c r="BG166" s="287">
        <v>50</v>
      </c>
      <c r="BH166" s="286">
        <v>13.379286723466199</v>
      </c>
      <c r="BI166" s="287">
        <v>233</v>
      </c>
      <c r="BJ166" s="286">
        <v>62.347476131352487</v>
      </c>
      <c r="BK166" s="287">
        <v>0</v>
      </c>
      <c r="BL166" s="286">
        <v>0</v>
      </c>
      <c r="BM166" s="287">
        <v>0</v>
      </c>
      <c r="BN166" s="290">
        <v>0</v>
      </c>
      <c r="BO166" s="291">
        <v>132</v>
      </c>
      <c r="BP166" s="290">
        <v>35.321316949950763</v>
      </c>
      <c r="BQ166" s="287">
        <v>0</v>
      </c>
      <c r="BR166" s="290">
        <v>0</v>
      </c>
      <c r="BS166" s="287">
        <v>0</v>
      </c>
      <c r="BT166" s="290">
        <v>0</v>
      </c>
      <c r="BU166" s="287">
        <v>0</v>
      </c>
      <c r="BV166" s="290">
        <v>0</v>
      </c>
      <c r="BW166" s="287">
        <v>67</v>
      </c>
      <c r="BX166" s="290">
        <v>17.928244209444706</v>
      </c>
      <c r="BY166" s="292">
        <v>0</v>
      </c>
      <c r="BZ166" s="293">
        <v>0</v>
      </c>
      <c r="CA166" s="287">
        <v>2173</v>
      </c>
      <c r="CB166" s="290">
        <v>581.46380100184103</v>
      </c>
      <c r="CC166" s="292">
        <v>477</v>
      </c>
      <c r="CD166" s="293">
        <v>127.63839534186752</v>
      </c>
      <c r="CE166" s="287">
        <v>36</v>
      </c>
      <c r="CF166" s="290">
        <v>9.6330864408956618</v>
      </c>
      <c r="CG166" s="287">
        <v>533</v>
      </c>
      <c r="CH166" s="290">
        <v>142.62319647214969</v>
      </c>
      <c r="CI166" s="287">
        <v>605</v>
      </c>
      <c r="CJ166" s="290">
        <v>161.88936935394102</v>
      </c>
      <c r="CK166" s="287">
        <v>129</v>
      </c>
      <c r="CL166" s="290">
        <v>34.518559746542792</v>
      </c>
      <c r="CM166" s="292">
        <v>245</v>
      </c>
      <c r="CN166" s="296">
        <v>65.558504944984378</v>
      </c>
      <c r="CO166" s="287">
        <v>120</v>
      </c>
      <c r="CP166" s="290">
        <v>32.110288136318879</v>
      </c>
      <c r="CQ166" s="292">
        <v>0</v>
      </c>
      <c r="CR166" s="293">
        <v>0</v>
      </c>
      <c r="CS166" s="287">
        <v>20</v>
      </c>
      <c r="CT166" s="290">
        <v>5.3517146893864789</v>
      </c>
      <c r="CU166" s="287">
        <v>40</v>
      </c>
      <c r="CV166" s="290">
        <v>10.703429378772958</v>
      </c>
      <c r="CW166" s="287">
        <v>582</v>
      </c>
      <c r="CX166" s="290">
        <v>155.73489746114657</v>
      </c>
      <c r="CY166" s="287">
        <v>582</v>
      </c>
      <c r="CZ166" s="290">
        <v>155.73489746114657</v>
      </c>
      <c r="DA166" s="292">
        <v>0</v>
      </c>
      <c r="DB166" s="293">
        <v>0</v>
      </c>
      <c r="DC166" s="287">
        <v>0</v>
      </c>
      <c r="DD166" s="287">
        <v>1782</v>
      </c>
      <c r="DE166" s="287">
        <v>47</v>
      </c>
      <c r="DF166" s="287">
        <v>8836</v>
      </c>
      <c r="DG166" s="287">
        <v>0</v>
      </c>
      <c r="DH166" s="287">
        <v>68</v>
      </c>
      <c r="DI166" s="287">
        <v>30</v>
      </c>
      <c r="DJ166" s="287">
        <v>271</v>
      </c>
      <c r="DK166" s="287">
        <v>35</v>
      </c>
      <c r="DL166" s="287">
        <v>378</v>
      </c>
      <c r="DM166" s="287">
        <v>1</v>
      </c>
      <c r="DN166" s="287">
        <v>1887</v>
      </c>
      <c r="DO166" s="287">
        <v>43</v>
      </c>
      <c r="DP166" s="287">
        <v>61</v>
      </c>
      <c r="DQ166" s="287">
        <v>4</v>
      </c>
      <c r="DR166" s="287">
        <v>0</v>
      </c>
      <c r="DS166" s="287">
        <v>0</v>
      </c>
      <c r="DT166" s="287">
        <v>1303</v>
      </c>
      <c r="DU166" s="287">
        <v>27000</v>
      </c>
      <c r="DV166" s="287">
        <v>2094</v>
      </c>
      <c r="DW166" s="287">
        <v>1496</v>
      </c>
      <c r="DX166" s="287">
        <v>422</v>
      </c>
      <c r="DY166" s="287">
        <v>353</v>
      </c>
      <c r="DZ166" s="287">
        <v>7887</v>
      </c>
      <c r="EA166" s="287">
        <v>8836</v>
      </c>
      <c r="EB166" s="290">
        <v>17.870076957899499</v>
      </c>
      <c r="EC166" s="287">
        <v>129</v>
      </c>
      <c r="ED166" s="287">
        <v>3127</v>
      </c>
      <c r="EE166" s="287">
        <v>533</v>
      </c>
      <c r="EF166" s="290">
        <v>17.045091141669332</v>
      </c>
      <c r="EG166" s="287">
        <v>0</v>
      </c>
      <c r="EH166" s="287">
        <v>86</v>
      </c>
      <c r="EI166" s="287">
        <v>34</v>
      </c>
      <c r="EJ166" s="287">
        <v>39</v>
      </c>
      <c r="EK166" s="287">
        <v>158</v>
      </c>
      <c r="EL166" s="287">
        <v>0</v>
      </c>
      <c r="EM166" s="287">
        <v>0</v>
      </c>
      <c r="EN166" s="287">
        <v>10</v>
      </c>
      <c r="EO166" s="287">
        <v>17</v>
      </c>
      <c r="EP166" s="287">
        <v>0</v>
      </c>
      <c r="EQ166" s="287">
        <v>29</v>
      </c>
      <c r="ER166" s="287">
        <v>0</v>
      </c>
      <c r="ES166" s="287">
        <v>1</v>
      </c>
      <c r="ET166" s="287">
        <v>0</v>
      </c>
      <c r="EU166" s="287">
        <v>0</v>
      </c>
      <c r="EV166" s="287">
        <v>2657</v>
      </c>
      <c r="EW166" s="287">
        <v>53</v>
      </c>
      <c r="EX166" s="287">
        <v>25</v>
      </c>
      <c r="EY166" s="287">
        <v>1999</v>
      </c>
      <c r="EZ166" s="287">
        <v>12</v>
      </c>
      <c r="FA166" s="287">
        <v>1</v>
      </c>
      <c r="FB166" s="287">
        <v>1</v>
      </c>
      <c r="FC166" s="287">
        <v>0</v>
      </c>
      <c r="FD166" s="287">
        <v>10</v>
      </c>
      <c r="FE166" s="287">
        <v>3</v>
      </c>
      <c r="FF166" s="287">
        <v>15</v>
      </c>
      <c r="FG166" s="287">
        <v>83</v>
      </c>
      <c r="FH166" s="287">
        <v>156</v>
      </c>
      <c r="FI166" s="287">
        <v>1</v>
      </c>
      <c r="FJ166" s="287">
        <v>1963</v>
      </c>
      <c r="FK166" s="291">
        <v>11</v>
      </c>
      <c r="FL166" s="290">
        <v>2.9434430791625639</v>
      </c>
      <c r="FM166" s="291">
        <v>3</v>
      </c>
      <c r="FN166" s="290">
        <v>0.80275720340797196</v>
      </c>
      <c r="FO166" s="297">
        <v>3</v>
      </c>
      <c r="FP166" s="293">
        <v>0.80275720340797196</v>
      </c>
      <c r="FQ166" s="283">
        <v>2</v>
      </c>
      <c r="FR166" s="294">
        <v>0.53517146893864798</v>
      </c>
      <c r="FS166" s="283">
        <v>1</v>
      </c>
      <c r="FT166" s="294">
        <v>0.26758573446932399</v>
      </c>
      <c r="FU166" s="297">
        <v>20</v>
      </c>
      <c r="FV166" s="293">
        <v>5.3517146893864789</v>
      </c>
      <c r="FW166" s="295">
        <v>0</v>
      </c>
      <c r="FX166" s="295">
        <v>0</v>
      </c>
      <c r="FY166" s="295">
        <v>0</v>
      </c>
      <c r="FZ166" s="295">
        <v>0</v>
      </c>
      <c r="GA166" s="295">
        <v>0</v>
      </c>
      <c r="GB166" s="287">
        <v>1912</v>
      </c>
      <c r="GC166" s="287">
        <v>8454</v>
      </c>
      <c r="GD166" s="287">
        <v>8412</v>
      </c>
      <c r="GE166" s="287">
        <v>0</v>
      </c>
      <c r="GF166" s="287">
        <v>42</v>
      </c>
      <c r="GG166" s="290">
        <v>114.3</v>
      </c>
      <c r="GH166" s="290">
        <v>398.3</v>
      </c>
      <c r="GI166" s="290">
        <v>34.799999999999997</v>
      </c>
      <c r="GJ166" s="290">
        <v>2.2999999999999998</v>
      </c>
      <c r="GK166" s="290">
        <v>2</v>
      </c>
      <c r="GL166" s="290">
        <v>2.1</v>
      </c>
      <c r="GM166" s="290">
        <v>7</v>
      </c>
      <c r="GN166" s="290">
        <v>2</v>
      </c>
      <c r="GO166" s="290">
        <v>0</v>
      </c>
      <c r="GP166" s="290">
        <v>8</v>
      </c>
      <c r="GQ166" s="290">
        <v>2</v>
      </c>
      <c r="GR166" s="290">
        <v>1</v>
      </c>
      <c r="GS166" s="290">
        <v>0</v>
      </c>
      <c r="GT166" s="290">
        <v>9</v>
      </c>
      <c r="GU166" s="290">
        <v>1</v>
      </c>
      <c r="GV166" s="290">
        <v>0</v>
      </c>
      <c r="GW166" s="290">
        <v>1</v>
      </c>
      <c r="GX166" s="290">
        <v>1</v>
      </c>
      <c r="GY166" s="290">
        <v>0</v>
      </c>
      <c r="GZ166" s="290">
        <v>2</v>
      </c>
      <c r="HA166" s="290">
        <v>1</v>
      </c>
      <c r="HB166" s="290">
        <v>0</v>
      </c>
      <c r="HC166" s="290">
        <v>0</v>
      </c>
      <c r="HD166" s="290">
        <v>1</v>
      </c>
      <c r="HE166" s="290">
        <v>1</v>
      </c>
      <c r="HF166" s="290">
        <v>2</v>
      </c>
      <c r="HG166" s="290">
        <v>2</v>
      </c>
      <c r="HH166" s="290">
        <v>16</v>
      </c>
      <c r="HI166" s="290">
        <v>2</v>
      </c>
      <c r="HJ166" s="134">
        <v>1.3379286723466197</v>
      </c>
      <c r="HK166" s="134">
        <v>12.308943785588902</v>
      </c>
      <c r="HL166" s="134">
        <v>26.247484694095991</v>
      </c>
      <c r="HM166" s="146">
        <v>90.871515070667797</v>
      </c>
      <c r="HN166" s="146">
        <v>86.600572478203702</v>
      </c>
      <c r="HO166" s="368">
        <v>2.09981101700847E-2</v>
      </c>
      <c r="HP166" s="369">
        <v>1.12309074573226E-2</v>
      </c>
      <c r="HQ166" s="368">
        <v>1.7751479289940799</v>
      </c>
      <c r="HR166" s="369">
        <v>0.92165898617511499</v>
      </c>
      <c r="HS166" s="134">
        <v>91.124260355029605</v>
      </c>
      <c r="HT166" s="134">
        <v>94.009216589861794</v>
      </c>
      <c r="HU166" s="134">
        <v>1.1828935395814399</v>
      </c>
      <c r="HV166" s="134">
        <v>1.2185534591195</v>
      </c>
      <c r="HW166" s="134">
        <v>8.1299638989169694</v>
      </c>
      <c r="HX166" s="134">
        <v>12.8905686127843</v>
      </c>
      <c r="HY166" s="146">
        <v>89.173824992306564</v>
      </c>
      <c r="HZ166" s="146">
        <v>93.820080078079798</v>
      </c>
      <c r="IA166" s="386">
        <v>32</v>
      </c>
      <c r="IB166" s="386">
        <v>18</v>
      </c>
      <c r="IC166" s="369">
        <v>0.19643953345610804</v>
      </c>
      <c r="ID166" s="369">
        <v>8.2922559543004565E-2</v>
      </c>
      <c r="IE166" s="369">
        <v>2.0050125313283207</v>
      </c>
      <c r="IF166" s="369">
        <v>1.1960132890365449</v>
      </c>
      <c r="IG166" s="146">
        <v>68.609022556390968</v>
      </c>
      <c r="IH166" s="146">
        <v>72.49169435215947</v>
      </c>
      <c r="II166" s="146">
        <v>9.7974217311233893</v>
      </c>
      <c r="IJ166" s="146">
        <v>6.9332473395678811</v>
      </c>
      <c r="IK166" s="146">
        <v>10.730554643912045</v>
      </c>
      <c r="IL166" s="146">
        <v>18.558324475414352</v>
      </c>
      <c r="IM166" s="148">
        <v>97.254899098091585</v>
      </c>
      <c r="IN166" s="137">
        <v>103.26377758162295</v>
      </c>
      <c r="IO166" s="369">
        <v>0.22710849592237001</v>
      </c>
      <c r="IP166" s="369">
        <v>8.3883820908042403E-2</v>
      </c>
      <c r="IQ166" s="369">
        <v>3.16091954022989</v>
      </c>
      <c r="IR166" s="369">
        <v>1.8306636155606399</v>
      </c>
      <c r="IS166" s="146">
        <v>83.189655172413794</v>
      </c>
      <c r="IT166" s="146">
        <v>87.871853546910799</v>
      </c>
      <c r="IU166" s="146">
        <v>7.1848869619077096</v>
      </c>
      <c r="IV166" s="146">
        <v>4.5821537171018099</v>
      </c>
      <c r="IW166" s="146">
        <v>13.7218425203219</v>
      </c>
      <c r="IX166" s="146">
        <v>13.843182848247199</v>
      </c>
      <c r="IY166" s="341">
        <v>28</v>
      </c>
      <c r="IZ166" s="369">
        <v>0.181582360570687</v>
      </c>
      <c r="JA166" s="369">
        <v>2.0042949176807401</v>
      </c>
      <c r="JB166" s="369">
        <v>90.909090909090907</v>
      </c>
      <c r="JC166" s="369">
        <v>9.0596627756160792</v>
      </c>
      <c r="JD166" s="146">
        <v>16.264451530779599</v>
      </c>
    </row>
    <row r="167" spans="1:264" ht="18" customHeight="1">
      <c r="A167" s="280"/>
      <c r="B167" s="281" t="s">
        <v>87</v>
      </c>
      <c r="C167" s="281" t="s">
        <v>87</v>
      </c>
      <c r="D167" s="282" t="s">
        <v>1904</v>
      </c>
      <c r="E167" s="283" t="s">
        <v>1401</v>
      </c>
      <c r="F167" s="282" t="s">
        <v>107</v>
      </c>
      <c r="G167" s="283" t="s">
        <v>20</v>
      </c>
      <c r="H167" s="284" t="s">
        <v>87</v>
      </c>
      <c r="I167" s="284" t="s">
        <v>87</v>
      </c>
      <c r="J167" s="284" t="s">
        <v>87</v>
      </c>
      <c r="K167" s="284" t="s">
        <v>87</v>
      </c>
      <c r="L167" s="284" t="s">
        <v>87</v>
      </c>
      <c r="M167" s="285">
        <v>336954</v>
      </c>
      <c r="N167" s="284" t="s">
        <v>87</v>
      </c>
      <c r="O167" s="284" t="s">
        <v>87</v>
      </c>
      <c r="P167" s="284" t="s">
        <v>87</v>
      </c>
      <c r="Q167" s="284" t="s">
        <v>87</v>
      </c>
      <c r="R167" s="286">
        <v>98.690109927149877</v>
      </c>
      <c r="S167" s="286">
        <v>95.446619031939917</v>
      </c>
      <c r="T167" s="298" t="s">
        <v>88</v>
      </c>
      <c r="U167" s="298" t="s">
        <v>88</v>
      </c>
      <c r="V167" s="286">
        <v>16.5625</v>
      </c>
      <c r="W167" s="286">
        <v>11.995192307692308</v>
      </c>
      <c r="X167" s="286">
        <v>28.557692307692307</v>
      </c>
      <c r="Y167" s="284" t="s">
        <v>87</v>
      </c>
      <c r="Z167" s="284" t="s">
        <v>87</v>
      </c>
      <c r="AA167" s="284" t="s">
        <v>87</v>
      </c>
      <c r="AB167" s="284" t="s">
        <v>87</v>
      </c>
      <c r="AC167" s="284" t="s">
        <v>87</v>
      </c>
      <c r="AD167" s="284" t="s">
        <v>87</v>
      </c>
      <c r="AE167" s="284" t="s">
        <v>87</v>
      </c>
      <c r="AF167" s="284" t="s">
        <v>87</v>
      </c>
      <c r="AG167" s="284" t="s">
        <v>87</v>
      </c>
      <c r="AH167" s="284" t="s">
        <v>87</v>
      </c>
      <c r="AI167" s="284" t="s">
        <v>87</v>
      </c>
      <c r="AJ167" s="284" t="s">
        <v>87</v>
      </c>
      <c r="AK167" s="284" t="s">
        <v>87</v>
      </c>
      <c r="AL167" s="284" t="s">
        <v>87</v>
      </c>
      <c r="AM167" s="284" t="s">
        <v>87</v>
      </c>
      <c r="AN167" s="284" t="s">
        <v>87</v>
      </c>
      <c r="AO167" s="284" t="s">
        <v>87</v>
      </c>
      <c r="AP167" s="284" t="s">
        <v>87</v>
      </c>
      <c r="AQ167" s="284" t="s">
        <v>87</v>
      </c>
      <c r="AR167" s="284" t="s">
        <v>87</v>
      </c>
      <c r="AS167" s="284" t="s">
        <v>87</v>
      </c>
      <c r="AT167" s="284" t="s">
        <v>87</v>
      </c>
      <c r="AU167" s="284" t="s">
        <v>87</v>
      </c>
      <c r="AV167" s="284" t="s">
        <v>87</v>
      </c>
      <c r="AW167" s="288" t="s">
        <v>87</v>
      </c>
      <c r="AX167" s="288" t="s">
        <v>87</v>
      </c>
      <c r="AY167" s="288" t="s">
        <v>87</v>
      </c>
      <c r="AZ167" s="288" t="s">
        <v>87</v>
      </c>
      <c r="BA167" s="288" t="s">
        <v>87</v>
      </c>
      <c r="BB167" s="287">
        <v>46</v>
      </c>
      <c r="BC167" s="287">
        <v>58</v>
      </c>
      <c r="BD167" s="289" t="s">
        <v>88</v>
      </c>
      <c r="BE167" s="289" t="s">
        <v>88</v>
      </c>
      <c r="BF167" s="289" t="s">
        <v>88</v>
      </c>
      <c r="BG167" s="287">
        <v>38</v>
      </c>
      <c r="BH167" s="286">
        <v>11.277503754221645</v>
      </c>
      <c r="BI167" s="287">
        <v>479</v>
      </c>
      <c r="BJ167" s="286">
        <v>142.15590258610968</v>
      </c>
      <c r="BK167" s="287">
        <v>10</v>
      </c>
      <c r="BL167" s="286">
        <v>2.9677641458478012</v>
      </c>
      <c r="BM167" s="287">
        <v>13</v>
      </c>
      <c r="BN167" s="290">
        <v>3.8580933896021414</v>
      </c>
      <c r="BO167" s="291">
        <v>142</v>
      </c>
      <c r="BP167" s="290">
        <v>42.142250871038776</v>
      </c>
      <c r="BQ167" s="287">
        <v>0</v>
      </c>
      <c r="BR167" s="290">
        <v>0</v>
      </c>
      <c r="BS167" s="287">
        <v>0</v>
      </c>
      <c r="BT167" s="290">
        <v>0</v>
      </c>
      <c r="BU167" s="287">
        <v>0</v>
      </c>
      <c r="BV167" s="290">
        <v>0</v>
      </c>
      <c r="BW167" s="287">
        <v>122</v>
      </c>
      <c r="BX167" s="290">
        <v>36.206722579343172</v>
      </c>
      <c r="BY167" s="287">
        <v>0</v>
      </c>
      <c r="BZ167" s="290">
        <v>0</v>
      </c>
      <c r="CA167" s="287">
        <v>776</v>
      </c>
      <c r="CB167" s="290">
        <v>230.29849771778939</v>
      </c>
      <c r="CC167" s="287">
        <v>0</v>
      </c>
      <c r="CD167" s="290">
        <v>0</v>
      </c>
      <c r="CE167" s="287">
        <v>0</v>
      </c>
      <c r="CF167" s="290">
        <v>0</v>
      </c>
      <c r="CG167" s="287">
        <v>425</v>
      </c>
      <c r="CH167" s="290">
        <v>126.12997619853155</v>
      </c>
      <c r="CI167" s="287">
        <v>856</v>
      </c>
      <c r="CJ167" s="290">
        <v>254.04061088457178</v>
      </c>
      <c r="CK167" s="287">
        <v>162</v>
      </c>
      <c r="CL167" s="290">
        <v>48.07777916273438</v>
      </c>
      <c r="CM167" s="287">
        <v>1438</v>
      </c>
      <c r="CN167" s="294">
        <v>426.7644841729138</v>
      </c>
      <c r="CO167" s="287">
        <v>102</v>
      </c>
      <c r="CP167" s="290">
        <v>30.271194287647575</v>
      </c>
      <c r="CQ167" s="287">
        <v>0</v>
      </c>
      <c r="CR167" s="290">
        <v>0</v>
      </c>
      <c r="CS167" s="287">
        <v>2</v>
      </c>
      <c r="CT167" s="290">
        <v>0.5935528291695602</v>
      </c>
      <c r="CU167" s="287">
        <v>48</v>
      </c>
      <c r="CV167" s="290">
        <v>14.245267900069445</v>
      </c>
      <c r="CW167" s="287">
        <v>739</v>
      </c>
      <c r="CX167" s="290">
        <v>219.31777037815249</v>
      </c>
      <c r="CY167" s="287">
        <v>523</v>
      </c>
      <c r="CZ167" s="290">
        <v>155.21406482783999</v>
      </c>
      <c r="DA167" s="292">
        <v>0</v>
      </c>
      <c r="DB167" s="293">
        <v>0</v>
      </c>
      <c r="DC167" s="287">
        <v>20</v>
      </c>
      <c r="DD167" s="287">
        <v>0</v>
      </c>
      <c r="DE167" s="287">
        <v>352</v>
      </c>
      <c r="DF167" s="287">
        <v>13909</v>
      </c>
      <c r="DG167" s="287">
        <v>3245</v>
      </c>
      <c r="DH167" s="287">
        <v>591</v>
      </c>
      <c r="DI167" s="287">
        <v>0</v>
      </c>
      <c r="DJ167" s="287">
        <v>0</v>
      </c>
      <c r="DK167" s="287">
        <v>2</v>
      </c>
      <c r="DL167" s="287">
        <v>0</v>
      </c>
      <c r="DM167" s="287">
        <v>0</v>
      </c>
      <c r="DN167" s="287">
        <v>946</v>
      </c>
      <c r="DO167" s="287">
        <v>2</v>
      </c>
      <c r="DP167" s="287">
        <v>0</v>
      </c>
      <c r="DQ167" s="287">
        <v>26</v>
      </c>
      <c r="DR167" s="287">
        <v>0</v>
      </c>
      <c r="DS167" s="287">
        <v>22</v>
      </c>
      <c r="DT167" s="287">
        <v>0</v>
      </c>
      <c r="DU167" s="287">
        <v>0</v>
      </c>
      <c r="DV167" s="287">
        <v>5609</v>
      </c>
      <c r="DW167" s="287">
        <v>10471</v>
      </c>
      <c r="DX167" s="287">
        <v>0</v>
      </c>
      <c r="DY167" s="287">
        <v>416</v>
      </c>
      <c r="DZ167" s="287">
        <v>4546</v>
      </c>
      <c r="EA167" s="287">
        <v>13909</v>
      </c>
      <c r="EB167" s="290">
        <v>20.849809475878899</v>
      </c>
      <c r="EC167" s="287">
        <v>368</v>
      </c>
      <c r="ED167" s="287">
        <v>4734</v>
      </c>
      <c r="EE167" s="287">
        <v>992</v>
      </c>
      <c r="EF167" s="290">
        <v>20.954795099281792</v>
      </c>
      <c r="EG167" s="287">
        <v>237</v>
      </c>
      <c r="EH167" s="287">
        <v>120</v>
      </c>
      <c r="EI167" s="287">
        <v>25</v>
      </c>
      <c r="EJ167" s="287">
        <v>8</v>
      </c>
      <c r="EK167" s="287">
        <v>330</v>
      </c>
      <c r="EL167" s="287">
        <v>13</v>
      </c>
      <c r="EM167" s="287">
        <v>2</v>
      </c>
      <c r="EN167" s="287">
        <v>42</v>
      </c>
      <c r="EO167" s="287">
        <v>16</v>
      </c>
      <c r="EP167" s="287">
        <v>77</v>
      </c>
      <c r="EQ167" s="287">
        <v>24</v>
      </c>
      <c r="ER167" s="287">
        <v>0</v>
      </c>
      <c r="ES167" s="287">
        <v>4</v>
      </c>
      <c r="ET167" s="287">
        <v>1</v>
      </c>
      <c r="EU167" s="287">
        <v>0</v>
      </c>
      <c r="EV167" s="287">
        <v>2874</v>
      </c>
      <c r="EW167" s="287">
        <v>44</v>
      </c>
      <c r="EX167" s="287">
        <v>27</v>
      </c>
      <c r="EY167" s="287">
        <v>977</v>
      </c>
      <c r="EZ167" s="287">
        <v>0</v>
      </c>
      <c r="FA167" s="287">
        <v>35</v>
      </c>
      <c r="FB167" s="287">
        <v>1</v>
      </c>
      <c r="FC167" s="287">
        <v>1</v>
      </c>
      <c r="FD167" s="287">
        <v>14</v>
      </c>
      <c r="FE167" s="287">
        <v>3</v>
      </c>
      <c r="FF167" s="287">
        <v>18</v>
      </c>
      <c r="FG167" s="287">
        <v>284</v>
      </c>
      <c r="FH167" s="287">
        <v>341</v>
      </c>
      <c r="FI167" s="287">
        <v>449</v>
      </c>
      <c r="FJ167" s="287">
        <v>2829</v>
      </c>
      <c r="FK167" s="291">
        <v>8</v>
      </c>
      <c r="FL167" s="290">
        <v>2.3742113166782408</v>
      </c>
      <c r="FM167" s="291">
        <v>4</v>
      </c>
      <c r="FN167" s="290">
        <v>1.1871056583391204</v>
      </c>
      <c r="FO167" s="291">
        <v>0</v>
      </c>
      <c r="FP167" s="290">
        <v>0</v>
      </c>
      <c r="FQ167" s="283">
        <v>2</v>
      </c>
      <c r="FR167" s="294">
        <v>0.5935528291695602</v>
      </c>
      <c r="FS167" s="283">
        <v>0</v>
      </c>
      <c r="FT167" s="294">
        <v>0</v>
      </c>
      <c r="FU167" s="291">
        <v>20</v>
      </c>
      <c r="FV167" s="290">
        <v>5.9355282916956025</v>
      </c>
      <c r="FW167" s="295">
        <v>1</v>
      </c>
      <c r="FX167" s="295">
        <v>0</v>
      </c>
      <c r="FY167" s="295">
        <v>0</v>
      </c>
      <c r="FZ167" s="295">
        <v>0</v>
      </c>
      <c r="GA167" s="295">
        <v>1</v>
      </c>
      <c r="GB167" s="287">
        <v>5210</v>
      </c>
      <c r="GC167" s="287">
        <v>3077</v>
      </c>
      <c r="GD167" s="287">
        <v>6032</v>
      </c>
      <c r="GE167" s="287">
        <v>1</v>
      </c>
      <c r="GF167" s="287">
        <v>96</v>
      </c>
      <c r="GG167" s="290">
        <v>138.9</v>
      </c>
      <c r="GH167" s="290">
        <v>527.70000000000005</v>
      </c>
      <c r="GI167" s="290">
        <v>35.5</v>
      </c>
      <c r="GJ167" s="290">
        <v>0</v>
      </c>
      <c r="GK167" s="290">
        <v>2</v>
      </c>
      <c r="GL167" s="290">
        <v>1</v>
      </c>
      <c r="GM167" s="290">
        <v>6</v>
      </c>
      <c r="GN167" s="290">
        <v>4</v>
      </c>
      <c r="GO167" s="290">
        <v>1</v>
      </c>
      <c r="GP167" s="290">
        <v>5</v>
      </c>
      <c r="GQ167" s="290">
        <v>1</v>
      </c>
      <c r="GR167" s="290">
        <v>0</v>
      </c>
      <c r="GS167" s="290">
        <v>0</v>
      </c>
      <c r="GT167" s="290">
        <v>10</v>
      </c>
      <c r="GU167" s="290">
        <v>2</v>
      </c>
      <c r="GV167" s="290">
        <v>1</v>
      </c>
      <c r="GW167" s="290">
        <v>1</v>
      </c>
      <c r="GX167" s="290">
        <v>0</v>
      </c>
      <c r="GY167" s="290">
        <v>1</v>
      </c>
      <c r="GZ167" s="290">
        <v>2</v>
      </c>
      <c r="HA167" s="290">
        <v>1</v>
      </c>
      <c r="HB167" s="290">
        <v>0</v>
      </c>
      <c r="HC167" s="290">
        <v>0</v>
      </c>
      <c r="HD167" s="290">
        <v>0</v>
      </c>
      <c r="HE167" s="290">
        <v>1</v>
      </c>
      <c r="HF167" s="290">
        <v>2</v>
      </c>
      <c r="HG167" s="290">
        <v>3</v>
      </c>
      <c r="HH167" s="290">
        <v>16.8</v>
      </c>
      <c r="HI167" s="290">
        <v>2</v>
      </c>
      <c r="HJ167" s="134">
        <v>0.8903292437543403</v>
      </c>
      <c r="HK167" s="134">
        <v>8.3097396083738442</v>
      </c>
      <c r="HL167" s="134">
        <v>45.172338063949383</v>
      </c>
      <c r="HM167" s="146">
        <v>95.552210183709704</v>
      </c>
      <c r="HN167" s="146">
        <v>83.496103321723794</v>
      </c>
      <c r="HO167" s="368">
        <v>0.17223831519611699</v>
      </c>
      <c r="HP167" s="368">
        <v>5.3486336672177399E-2</v>
      </c>
      <c r="HQ167" s="368">
        <v>6.4516129032258096</v>
      </c>
      <c r="HR167" s="368">
        <v>2.5114155251141601</v>
      </c>
      <c r="HS167" s="134">
        <v>87.976539589442794</v>
      </c>
      <c r="HT167" s="134">
        <v>91.780821917808197</v>
      </c>
      <c r="HU167" s="134">
        <v>2.66969388553981</v>
      </c>
      <c r="HV167" s="134">
        <v>2.1297286784012401</v>
      </c>
      <c r="HW167" s="134">
        <v>5.8656672545561399</v>
      </c>
      <c r="HX167" s="134">
        <v>12.174423726325101</v>
      </c>
      <c r="HY167" s="146">
        <v>98.807180494539523</v>
      </c>
      <c r="HZ167" s="146">
        <v>106.78746805713899</v>
      </c>
      <c r="IA167" s="386">
        <v>21</v>
      </c>
      <c r="IB167" s="386">
        <v>6</v>
      </c>
      <c r="IC167" s="369">
        <v>0.41063746578021115</v>
      </c>
      <c r="ID167" s="369">
        <v>6.3789070805868597E-2</v>
      </c>
      <c r="IE167" s="369">
        <v>4.3298969072164946</v>
      </c>
      <c r="IF167" s="369">
        <v>1.0434782608695654</v>
      </c>
      <c r="IG167" s="146">
        <v>83.092783505154642</v>
      </c>
      <c r="IH167" s="146">
        <v>82.782608695652172</v>
      </c>
      <c r="II167" s="146">
        <v>9.4837700430191632</v>
      </c>
      <c r="IJ167" s="146">
        <v>6.1131192855624068</v>
      </c>
      <c r="IK167" s="146">
        <v>4.3165784832451504</v>
      </c>
      <c r="IL167" s="146">
        <v>10.349434737923946</v>
      </c>
      <c r="IM167" s="148">
        <v>117.29995886898068</v>
      </c>
      <c r="IN167" s="137">
        <v>112.36850993888456</v>
      </c>
      <c r="IO167" s="369">
        <v>0.104602510460251</v>
      </c>
      <c r="IP167" s="369">
        <v>6.7658998646819998E-2</v>
      </c>
      <c r="IQ167" s="369">
        <v>1.0869565217391299</v>
      </c>
      <c r="IR167" s="369">
        <v>1.1111111111111101</v>
      </c>
      <c r="IS167" s="146">
        <v>87.681159420289902</v>
      </c>
      <c r="IT167" s="146">
        <v>92.962962962963005</v>
      </c>
      <c r="IU167" s="146">
        <v>9.6234309623431002</v>
      </c>
      <c r="IV167" s="146">
        <v>6.0893098782138004</v>
      </c>
      <c r="IW167" s="146">
        <v>7.6777987351603203</v>
      </c>
      <c r="IX167" s="146">
        <v>8.9194677266050295</v>
      </c>
      <c r="IY167" s="341">
        <v>35</v>
      </c>
      <c r="IZ167" s="369">
        <v>0.35140562248995999</v>
      </c>
      <c r="JA167" s="369">
        <v>6.3985374771480803</v>
      </c>
      <c r="JB167" s="369">
        <v>89.762340036563103</v>
      </c>
      <c r="JC167" s="369">
        <v>5.4919678714859401</v>
      </c>
      <c r="JD167" s="146">
        <v>11.5739245338423</v>
      </c>
    </row>
    <row r="168" spans="1:264" ht="18" customHeight="1">
      <c r="A168" s="280"/>
      <c r="B168" s="281" t="s">
        <v>87</v>
      </c>
      <c r="C168" s="281" t="s">
        <v>87</v>
      </c>
      <c r="D168" s="282" t="s">
        <v>1905</v>
      </c>
      <c r="E168" s="283" t="s">
        <v>1402</v>
      </c>
      <c r="F168" s="282" t="s">
        <v>107</v>
      </c>
      <c r="G168" s="283" t="s">
        <v>20</v>
      </c>
      <c r="H168" s="284" t="s">
        <v>87</v>
      </c>
      <c r="I168" s="284" t="s">
        <v>87</v>
      </c>
      <c r="J168" s="284" t="s">
        <v>87</v>
      </c>
      <c r="K168" s="284" t="s">
        <v>87</v>
      </c>
      <c r="L168" s="284" t="s">
        <v>87</v>
      </c>
      <c r="M168" s="285">
        <v>149072</v>
      </c>
      <c r="N168" s="284" t="s">
        <v>87</v>
      </c>
      <c r="O168" s="284" t="s">
        <v>87</v>
      </c>
      <c r="P168" s="284" t="s">
        <v>87</v>
      </c>
      <c r="Q168" s="284" t="s">
        <v>87</v>
      </c>
      <c r="R168" s="286">
        <v>90.343396298563221</v>
      </c>
      <c r="S168" s="286">
        <v>95.433031327134159</v>
      </c>
      <c r="T168" s="298" t="s">
        <v>88</v>
      </c>
      <c r="U168" s="298" t="s">
        <v>88</v>
      </c>
      <c r="V168" s="286">
        <v>13.627546071774976</v>
      </c>
      <c r="W168" s="286">
        <v>10.37827352085354</v>
      </c>
      <c r="X168" s="286">
        <v>24.005819592628516</v>
      </c>
      <c r="Y168" s="284" t="s">
        <v>87</v>
      </c>
      <c r="Z168" s="284" t="s">
        <v>87</v>
      </c>
      <c r="AA168" s="284" t="s">
        <v>87</v>
      </c>
      <c r="AB168" s="284" t="s">
        <v>87</v>
      </c>
      <c r="AC168" s="284" t="s">
        <v>87</v>
      </c>
      <c r="AD168" s="284" t="s">
        <v>87</v>
      </c>
      <c r="AE168" s="284" t="s">
        <v>87</v>
      </c>
      <c r="AF168" s="284" t="s">
        <v>87</v>
      </c>
      <c r="AG168" s="284" t="s">
        <v>87</v>
      </c>
      <c r="AH168" s="284" t="s">
        <v>87</v>
      </c>
      <c r="AI168" s="284" t="s">
        <v>87</v>
      </c>
      <c r="AJ168" s="284" t="s">
        <v>87</v>
      </c>
      <c r="AK168" s="284" t="s">
        <v>87</v>
      </c>
      <c r="AL168" s="284" t="s">
        <v>87</v>
      </c>
      <c r="AM168" s="284" t="s">
        <v>87</v>
      </c>
      <c r="AN168" s="284" t="s">
        <v>87</v>
      </c>
      <c r="AO168" s="284" t="s">
        <v>87</v>
      </c>
      <c r="AP168" s="284" t="s">
        <v>87</v>
      </c>
      <c r="AQ168" s="284" t="s">
        <v>87</v>
      </c>
      <c r="AR168" s="284" t="s">
        <v>87</v>
      </c>
      <c r="AS168" s="284" t="s">
        <v>87</v>
      </c>
      <c r="AT168" s="284" t="s">
        <v>87</v>
      </c>
      <c r="AU168" s="284" t="s">
        <v>87</v>
      </c>
      <c r="AV168" s="284" t="s">
        <v>87</v>
      </c>
      <c r="AW168" s="288" t="s">
        <v>87</v>
      </c>
      <c r="AX168" s="288" t="s">
        <v>87</v>
      </c>
      <c r="AY168" s="288" t="s">
        <v>87</v>
      </c>
      <c r="AZ168" s="288" t="s">
        <v>87</v>
      </c>
      <c r="BA168" s="288" t="s">
        <v>87</v>
      </c>
      <c r="BB168" s="287">
        <v>25</v>
      </c>
      <c r="BC168" s="287">
        <v>34</v>
      </c>
      <c r="BD168" s="289" t="s">
        <v>88</v>
      </c>
      <c r="BE168" s="289" t="s">
        <v>88</v>
      </c>
      <c r="BF168" s="289" t="s">
        <v>88</v>
      </c>
      <c r="BG168" s="287">
        <v>12</v>
      </c>
      <c r="BH168" s="286">
        <v>8.0498014382311904</v>
      </c>
      <c r="BI168" s="287">
        <v>122</v>
      </c>
      <c r="BJ168" s="286">
        <v>81.839647955350429</v>
      </c>
      <c r="BK168" s="287">
        <v>0</v>
      </c>
      <c r="BL168" s="286">
        <v>0</v>
      </c>
      <c r="BM168" s="287">
        <v>0</v>
      </c>
      <c r="BN168" s="290">
        <v>0</v>
      </c>
      <c r="BO168" s="291">
        <v>64</v>
      </c>
      <c r="BP168" s="290">
        <v>42.932274337233018</v>
      </c>
      <c r="BQ168" s="287">
        <v>0</v>
      </c>
      <c r="BR168" s="290">
        <v>0</v>
      </c>
      <c r="BS168" s="287">
        <v>0</v>
      </c>
      <c r="BT168" s="290">
        <v>0</v>
      </c>
      <c r="BU168" s="287">
        <v>0</v>
      </c>
      <c r="BV168" s="290">
        <v>0</v>
      </c>
      <c r="BW168" s="287">
        <v>23</v>
      </c>
      <c r="BX168" s="290">
        <v>15.428786089943113</v>
      </c>
      <c r="BY168" s="292">
        <v>0</v>
      </c>
      <c r="BZ168" s="293">
        <v>0</v>
      </c>
      <c r="CA168" s="287">
        <v>215</v>
      </c>
      <c r="CB168" s="290">
        <v>144.22560910164216</v>
      </c>
      <c r="CC168" s="292">
        <v>348</v>
      </c>
      <c r="CD168" s="293">
        <v>233.44424170870454</v>
      </c>
      <c r="CE168" s="287">
        <v>41</v>
      </c>
      <c r="CF168" s="290">
        <v>27.503488247289901</v>
      </c>
      <c r="CG168" s="287">
        <v>532</v>
      </c>
      <c r="CH168" s="290">
        <v>356.87453042824944</v>
      </c>
      <c r="CI168" s="287">
        <v>320</v>
      </c>
      <c r="CJ168" s="290">
        <v>214.66137168616507</v>
      </c>
      <c r="CK168" s="287">
        <v>63</v>
      </c>
      <c r="CL168" s="290">
        <v>42.26145755071375</v>
      </c>
      <c r="CM168" s="292">
        <v>1311</v>
      </c>
      <c r="CN168" s="296">
        <v>879.44080712675748</v>
      </c>
      <c r="CO168" s="287">
        <v>29</v>
      </c>
      <c r="CP168" s="290">
        <v>19.453686809058709</v>
      </c>
      <c r="CQ168" s="292">
        <v>0</v>
      </c>
      <c r="CR168" s="293">
        <v>0</v>
      </c>
      <c r="CS168" s="292">
        <v>0</v>
      </c>
      <c r="CT168" s="293">
        <v>0</v>
      </c>
      <c r="CU168" s="287">
        <v>23</v>
      </c>
      <c r="CV168" s="290">
        <v>15.428786089943113</v>
      </c>
      <c r="CW168" s="287">
        <v>42</v>
      </c>
      <c r="CX168" s="290">
        <v>28.174305033809166</v>
      </c>
      <c r="CY168" s="287">
        <v>42</v>
      </c>
      <c r="CZ168" s="290">
        <v>28.174305033809166</v>
      </c>
      <c r="DA168" s="292">
        <v>0</v>
      </c>
      <c r="DB168" s="293">
        <v>0</v>
      </c>
      <c r="DC168" s="287">
        <v>0</v>
      </c>
      <c r="DD168" s="287">
        <v>0</v>
      </c>
      <c r="DE168" s="287">
        <v>123</v>
      </c>
      <c r="DF168" s="287">
        <v>7105</v>
      </c>
      <c r="DG168" s="287">
        <v>0</v>
      </c>
      <c r="DH168" s="287">
        <v>16</v>
      </c>
      <c r="DI168" s="287">
        <v>4</v>
      </c>
      <c r="DJ168" s="287">
        <v>0</v>
      </c>
      <c r="DK168" s="287">
        <v>0</v>
      </c>
      <c r="DL168" s="287">
        <v>0</v>
      </c>
      <c r="DM168" s="287">
        <v>0</v>
      </c>
      <c r="DN168" s="287">
        <v>0</v>
      </c>
      <c r="DO168" s="287">
        <v>74</v>
      </c>
      <c r="DP168" s="287">
        <v>15</v>
      </c>
      <c r="DQ168" s="287">
        <v>5</v>
      </c>
      <c r="DR168" s="287">
        <v>0</v>
      </c>
      <c r="DS168" s="287">
        <v>0</v>
      </c>
      <c r="DT168" s="287">
        <v>6630</v>
      </c>
      <c r="DU168" s="287">
        <v>0</v>
      </c>
      <c r="DV168" s="287">
        <v>1473</v>
      </c>
      <c r="DW168" s="287">
        <v>840</v>
      </c>
      <c r="DX168" s="287">
        <v>202</v>
      </c>
      <c r="DY168" s="287">
        <v>0</v>
      </c>
      <c r="DZ168" s="287">
        <v>0</v>
      </c>
      <c r="EA168" s="287">
        <v>8382</v>
      </c>
      <c r="EB168" s="290">
        <v>15.8196134574087</v>
      </c>
      <c r="EC168" s="287">
        <v>123</v>
      </c>
      <c r="ED168" s="287">
        <v>2771</v>
      </c>
      <c r="EE168" s="287">
        <v>432</v>
      </c>
      <c r="EF168" s="290">
        <v>15.590039696860339</v>
      </c>
      <c r="EG168" s="287">
        <v>51</v>
      </c>
      <c r="EH168" s="287">
        <v>42</v>
      </c>
      <c r="EI168" s="287">
        <v>22</v>
      </c>
      <c r="EJ168" s="287">
        <v>0</v>
      </c>
      <c r="EK168" s="287">
        <v>128</v>
      </c>
      <c r="EL168" s="287">
        <v>0</v>
      </c>
      <c r="EM168" s="287">
        <v>0</v>
      </c>
      <c r="EN168" s="287">
        <v>8</v>
      </c>
      <c r="EO168" s="287">
        <v>10</v>
      </c>
      <c r="EP168" s="287">
        <v>5</v>
      </c>
      <c r="EQ168" s="287">
        <v>15</v>
      </c>
      <c r="ER168" s="287">
        <v>0</v>
      </c>
      <c r="ES168" s="287">
        <v>0</v>
      </c>
      <c r="ET168" s="287">
        <v>0</v>
      </c>
      <c r="EU168" s="287">
        <v>0</v>
      </c>
      <c r="EV168" s="287">
        <v>1589</v>
      </c>
      <c r="EW168" s="287">
        <v>0</v>
      </c>
      <c r="EX168" s="287">
        <v>0</v>
      </c>
      <c r="EY168" s="287">
        <v>418</v>
      </c>
      <c r="EZ168" s="287">
        <v>0</v>
      </c>
      <c r="FA168" s="287">
        <v>0</v>
      </c>
      <c r="FB168" s="287">
        <v>0</v>
      </c>
      <c r="FC168" s="287">
        <v>0</v>
      </c>
      <c r="FD168" s="287">
        <v>23</v>
      </c>
      <c r="FE168" s="287">
        <v>5</v>
      </c>
      <c r="FF168" s="287">
        <v>26</v>
      </c>
      <c r="FG168" s="287">
        <v>85</v>
      </c>
      <c r="FH168" s="287">
        <v>78</v>
      </c>
      <c r="FI168" s="287">
        <v>45</v>
      </c>
      <c r="FJ168" s="287">
        <v>1222</v>
      </c>
      <c r="FK168" s="291">
        <v>2</v>
      </c>
      <c r="FL168" s="290">
        <v>1.3416335730385318</v>
      </c>
      <c r="FM168" s="291">
        <v>1</v>
      </c>
      <c r="FN168" s="290">
        <v>0.67081678651926591</v>
      </c>
      <c r="FO168" s="291">
        <v>2</v>
      </c>
      <c r="FP168" s="290">
        <v>1.3416335730385318</v>
      </c>
      <c r="FQ168" s="283">
        <v>1</v>
      </c>
      <c r="FR168" s="294">
        <v>0.67081678651926591</v>
      </c>
      <c r="FS168" s="283">
        <v>0</v>
      </c>
      <c r="FT168" s="294">
        <v>0</v>
      </c>
      <c r="FU168" s="297">
        <v>23</v>
      </c>
      <c r="FV168" s="293">
        <v>15.428786089943113</v>
      </c>
      <c r="FW168" s="295">
        <v>2</v>
      </c>
      <c r="FX168" s="295">
        <v>1</v>
      </c>
      <c r="FY168" s="295">
        <v>1</v>
      </c>
      <c r="FZ168" s="295">
        <v>0</v>
      </c>
      <c r="GA168" s="295">
        <v>0</v>
      </c>
      <c r="GB168" s="287">
        <v>3561</v>
      </c>
      <c r="GC168" s="287">
        <v>0</v>
      </c>
      <c r="GD168" s="287">
        <v>0</v>
      </c>
      <c r="GE168" s="287">
        <v>0</v>
      </c>
      <c r="GF168" s="287">
        <v>0</v>
      </c>
      <c r="GG168" s="290">
        <v>76.8</v>
      </c>
      <c r="GH168" s="290">
        <v>351.1</v>
      </c>
      <c r="GI168" s="290">
        <v>17</v>
      </c>
      <c r="GJ168" s="290">
        <v>1</v>
      </c>
      <c r="GK168" s="290">
        <v>0</v>
      </c>
      <c r="GL168" s="290">
        <v>1</v>
      </c>
      <c r="GM168" s="290">
        <v>3</v>
      </c>
      <c r="GN168" s="290">
        <v>0</v>
      </c>
      <c r="GO168" s="290">
        <v>0</v>
      </c>
      <c r="GP168" s="290">
        <v>2</v>
      </c>
      <c r="GQ168" s="290">
        <v>0</v>
      </c>
      <c r="GR168" s="290">
        <v>1</v>
      </c>
      <c r="GS168" s="290">
        <v>0</v>
      </c>
      <c r="GT168" s="290">
        <v>6</v>
      </c>
      <c r="GU168" s="290">
        <v>0</v>
      </c>
      <c r="GV168" s="290">
        <v>2</v>
      </c>
      <c r="GW168" s="290">
        <v>0</v>
      </c>
      <c r="GX168" s="290">
        <v>0</v>
      </c>
      <c r="GY168" s="290">
        <v>1</v>
      </c>
      <c r="GZ168" s="290">
        <v>3</v>
      </c>
      <c r="HA168" s="290">
        <v>1</v>
      </c>
      <c r="HB168" s="290">
        <v>0</v>
      </c>
      <c r="HC168" s="290">
        <v>0</v>
      </c>
      <c r="HD168" s="290">
        <v>0</v>
      </c>
      <c r="HE168" s="290">
        <v>0</v>
      </c>
      <c r="HF168" s="290">
        <v>0</v>
      </c>
      <c r="HG168" s="290">
        <v>2</v>
      </c>
      <c r="HH168" s="290">
        <v>5</v>
      </c>
      <c r="HI168" s="290">
        <v>0.1</v>
      </c>
      <c r="HJ168" s="134">
        <v>0.67081678651926591</v>
      </c>
      <c r="HK168" s="134">
        <v>10.062251797788988</v>
      </c>
      <c r="HL168" s="134">
        <v>59.357894171943769</v>
      </c>
      <c r="HM168" s="146">
        <v>87.120484591978993</v>
      </c>
      <c r="HN168" s="146">
        <v>81.339882805856902</v>
      </c>
      <c r="HO168" s="368">
        <v>1.08260257659413E-2</v>
      </c>
      <c r="HP168" s="368">
        <v>0</v>
      </c>
      <c r="HQ168" s="368">
        <v>1.0989010989011001</v>
      </c>
      <c r="HR168" s="368">
        <v>0</v>
      </c>
      <c r="HS168" s="134">
        <v>89.010989010988993</v>
      </c>
      <c r="HT168" s="134">
        <v>92.753623188405797</v>
      </c>
      <c r="HU168" s="134">
        <v>0.98516834470065995</v>
      </c>
      <c r="HV168" s="134">
        <v>0.52551408987052595</v>
      </c>
      <c r="HW168" s="134">
        <v>14.0436166934849</v>
      </c>
      <c r="HX168" s="134">
        <v>23.548703384386499</v>
      </c>
      <c r="HY168" s="146">
        <v>100.98470176397498</v>
      </c>
      <c r="HZ168" s="146">
        <v>103.279333414465</v>
      </c>
      <c r="IA168" s="386">
        <v>19</v>
      </c>
      <c r="IB168" s="386">
        <v>18</v>
      </c>
      <c r="IC168" s="369">
        <v>0.22773582644132806</v>
      </c>
      <c r="ID168" s="369">
        <v>0.16579165515335728</v>
      </c>
      <c r="IE168" s="369">
        <v>2.142051860202931</v>
      </c>
      <c r="IF168" s="369">
        <v>2.3225806451612905</v>
      </c>
      <c r="IG168" s="146">
        <v>76.09921082299887</v>
      </c>
      <c r="IH168" s="146">
        <v>80.516129032258064</v>
      </c>
      <c r="II168" s="146">
        <v>10.631667265971473</v>
      </c>
      <c r="IJ168" s="146">
        <v>7.1382518191028828</v>
      </c>
      <c r="IK168" s="146">
        <v>13.180868910267382</v>
      </c>
      <c r="IL168" s="146">
        <v>21.023092267640397</v>
      </c>
      <c r="IM168" s="148">
        <v>98.476440405077255</v>
      </c>
      <c r="IN168" s="137">
        <v>103.0953668492006</v>
      </c>
      <c r="IO168" s="369">
        <v>8.9928057553956803E-2</v>
      </c>
      <c r="IP168" s="369">
        <v>5.18672199170125E-2</v>
      </c>
      <c r="IQ168" s="369">
        <v>1.01419878296146</v>
      </c>
      <c r="IR168" s="369">
        <v>0.86206896551724099</v>
      </c>
      <c r="IS168" s="146">
        <v>84.381338742393496</v>
      </c>
      <c r="IT168" s="146">
        <v>89.080459770114899</v>
      </c>
      <c r="IU168" s="146">
        <v>8.8669064748201407</v>
      </c>
      <c r="IV168" s="146">
        <v>6.0165975103734404</v>
      </c>
      <c r="IW168" s="146">
        <v>20.0680447445745</v>
      </c>
      <c r="IX168" s="146">
        <v>20.160372221947199</v>
      </c>
      <c r="IY168" s="341">
        <v>11</v>
      </c>
      <c r="IZ168" s="369">
        <v>0.117836100696304</v>
      </c>
      <c r="JA168" s="369">
        <v>1.9713261648745499</v>
      </c>
      <c r="JB168" s="369">
        <v>92.473118279569903</v>
      </c>
      <c r="JC168" s="369">
        <v>5.9775040171398004</v>
      </c>
      <c r="JD168" s="146">
        <v>25.5908307130541</v>
      </c>
    </row>
    <row r="169" spans="1:264" ht="18" customHeight="1">
      <c r="A169" s="280"/>
      <c r="B169" s="281" t="s">
        <v>87</v>
      </c>
      <c r="C169" s="281" t="s">
        <v>87</v>
      </c>
      <c r="D169" s="282" t="s">
        <v>1906</v>
      </c>
      <c r="E169" s="283" t="s">
        <v>1403</v>
      </c>
      <c r="F169" s="282" t="s">
        <v>108</v>
      </c>
      <c r="G169" s="283" t="s">
        <v>129</v>
      </c>
      <c r="H169" s="284" t="s">
        <v>87</v>
      </c>
      <c r="I169" s="284" t="s">
        <v>87</v>
      </c>
      <c r="J169" s="284" t="s">
        <v>87</v>
      </c>
      <c r="K169" s="284" t="s">
        <v>87</v>
      </c>
      <c r="L169" s="284" t="s">
        <v>87</v>
      </c>
      <c r="M169" s="285">
        <v>66438</v>
      </c>
      <c r="N169" s="284" t="s">
        <v>87</v>
      </c>
      <c r="O169" s="284" t="s">
        <v>87</v>
      </c>
      <c r="P169" s="284" t="s">
        <v>87</v>
      </c>
      <c r="Q169" s="284" t="s">
        <v>87</v>
      </c>
      <c r="R169" s="286">
        <v>104.79468267193694</v>
      </c>
      <c r="S169" s="286">
        <v>97.165660783558423</v>
      </c>
      <c r="T169" s="292">
        <v>45.387085387254615</v>
      </c>
      <c r="U169" s="298" t="s">
        <v>88</v>
      </c>
      <c r="V169" s="286">
        <v>9.7503900156006242</v>
      </c>
      <c r="W169" s="286">
        <v>11.154446177847113</v>
      </c>
      <c r="X169" s="286">
        <v>20.904836193447736</v>
      </c>
      <c r="Y169" s="284" t="s">
        <v>87</v>
      </c>
      <c r="Z169" s="284" t="s">
        <v>87</v>
      </c>
      <c r="AA169" s="284" t="s">
        <v>87</v>
      </c>
      <c r="AB169" s="284" t="s">
        <v>87</v>
      </c>
      <c r="AC169" s="284" t="s">
        <v>87</v>
      </c>
      <c r="AD169" s="284" t="s">
        <v>87</v>
      </c>
      <c r="AE169" s="284" t="s">
        <v>87</v>
      </c>
      <c r="AF169" s="284" t="s">
        <v>87</v>
      </c>
      <c r="AG169" s="284" t="s">
        <v>87</v>
      </c>
      <c r="AH169" s="284" t="s">
        <v>87</v>
      </c>
      <c r="AI169" s="284" t="s">
        <v>87</v>
      </c>
      <c r="AJ169" s="284" t="s">
        <v>87</v>
      </c>
      <c r="AK169" s="284" t="s">
        <v>87</v>
      </c>
      <c r="AL169" s="284" t="s">
        <v>87</v>
      </c>
      <c r="AM169" s="284" t="s">
        <v>87</v>
      </c>
      <c r="AN169" s="284" t="s">
        <v>87</v>
      </c>
      <c r="AO169" s="284" t="s">
        <v>87</v>
      </c>
      <c r="AP169" s="284" t="s">
        <v>87</v>
      </c>
      <c r="AQ169" s="284" t="s">
        <v>87</v>
      </c>
      <c r="AR169" s="284" t="s">
        <v>87</v>
      </c>
      <c r="AS169" s="284" t="s">
        <v>87</v>
      </c>
      <c r="AT169" s="284" t="s">
        <v>87</v>
      </c>
      <c r="AU169" s="284" t="s">
        <v>87</v>
      </c>
      <c r="AV169" s="284" t="s">
        <v>87</v>
      </c>
      <c r="AW169" s="288" t="s">
        <v>87</v>
      </c>
      <c r="AX169" s="288" t="s">
        <v>87</v>
      </c>
      <c r="AY169" s="288" t="s">
        <v>87</v>
      </c>
      <c r="AZ169" s="288" t="s">
        <v>87</v>
      </c>
      <c r="BA169" s="288" t="s">
        <v>87</v>
      </c>
      <c r="BB169" s="287">
        <v>19</v>
      </c>
      <c r="BC169" s="287">
        <v>27</v>
      </c>
      <c r="BD169" s="289" t="s">
        <v>88</v>
      </c>
      <c r="BE169" s="289" t="s">
        <v>88</v>
      </c>
      <c r="BF169" s="289" t="s">
        <v>88</v>
      </c>
      <c r="BG169" s="287">
        <v>0</v>
      </c>
      <c r="BH169" s="286">
        <v>0</v>
      </c>
      <c r="BI169" s="287">
        <v>0</v>
      </c>
      <c r="BJ169" s="286">
        <v>0</v>
      </c>
      <c r="BK169" s="287">
        <v>0</v>
      </c>
      <c r="BL169" s="286">
        <v>0</v>
      </c>
      <c r="BM169" s="287">
        <v>0</v>
      </c>
      <c r="BN169" s="290">
        <v>0</v>
      </c>
      <c r="BO169" s="291">
        <v>0</v>
      </c>
      <c r="BP169" s="290">
        <v>0</v>
      </c>
      <c r="BQ169" s="287">
        <v>0</v>
      </c>
      <c r="BR169" s="290">
        <v>0</v>
      </c>
      <c r="BS169" s="287">
        <v>0</v>
      </c>
      <c r="BT169" s="290">
        <v>0</v>
      </c>
      <c r="BU169" s="287">
        <v>0</v>
      </c>
      <c r="BV169" s="290">
        <v>0</v>
      </c>
      <c r="BW169" s="287">
        <v>0</v>
      </c>
      <c r="BX169" s="290">
        <v>0</v>
      </c>
      <c r="BY169" s="287">
        <v>0</v>
      </c>
      <c r="BZ169" s="290">
        <v>0</v>
      </c>
      <c r="CA169" s="287">
        <v>11</v>
      </c>
      <c r="CB169" s="290">
        <v>16.556789788976186</v>
      </c>
      <c r="CC169" s="292">
        <v>0</v>
      </c>
      <c r="CD169" s="293">
        <v>0</v>
      </c>
      <c r="CE169" s="287">
        <v>0</v>
      </c>
      <c r="CF169" s="290">
        <v>0</v>
      </c>
      <c r="CG169" s="287">
        <v>36</v>
      </c>
      <c r="CH169" s="290">
        <v>54.185857491194803</v>
      </c>
      <c r="CI169" s="287">
        <v>166</v>
      </c>
      <c r="CJ169" s="290">
        <v>249.85700954273156</v>
      </c>
      <c r="CK169" s="287">
        <v>46</v>
      </c>
      <c r="CL169" s="290">
        <v>69.237484572082238</v>
      </c>
      <c r="CM169" s="287">
        <v>3</v>
      </c>
      <c r="CN169" s="294">
        <v>4.5154881242662332</v>
      </c>
      <c r="CO169" s="287">
        <v>5</v>
      </c>
      <c r="CP169" s="290">
        <v>7.5258135404437221</v>
      </c>
      <c r="CQ169" s="292">
        <v>0</v>
      </c>
      <c r="CR169" s="293">
        <v>0</v>
      </c>
      <c r="CS169" s="287">
        <v>0</v>
      </c>
      <c r="CT169" s="290">
        <v>0</v>
      </c>
      <c r="CU169" s="287">
        <v>0</v>
      </c>
      <c r="CV169" s="290">
        <v>0</v>
      </c>
      <c r="CW169" s="287">
        <v>0</v>
      </c>
      <c r="CX169" s="290">
        <v>0</v>
      </c>
      <c r="CY169" s="287">
        <v>0</v>
      </c>
      <c r="CZ169" s="290">
        <v>0</v>
      </c>
      <c r="DA169" s="292">
        <v>0</v>
      </c>
      <c r="DB169" s="293">
        <v>0</v>
      </c>
      <c r="DC169" s="287">
        <v>0</v>
      </c>
      <c r="DD169" s="287">
        <v>0</v>
      </c>
      <c r="DE169" s="287">
        <v>0</v>
      </c>
      <c r="DF169" s="287">
        <v>0</v>
      </c>
      <c r="DG169" s="287">
        <v>0</v>
      </c>
      <c r="DH169" s="287">
        <v>0</v>
      </c>
      <c r="DI169" s="287">
        <v>0</v>
      </c>
      <c r="DJ169" s="287">
        <v>0</v>
      </c>
      <c r="DK169" s="287">
        <v>0</v>
      </c>
      <c r="DL169" s="287">
        <v>0</v>
      </c>
      <c r="DM169" s="287">
        <v>0</v>
      </c>
      <c r="DN169" s="287">
        <v>0</v>
      </c>
      <c r="DO169" s="287">
        <v>0</v>
      </c>
      <c r="DP169" s="287">
        <v>0</v>
      </c>
      <c r="DQ169" s="287">
        <v>0</v>
      </c>
      <c r="DR169" s="287">
        <v>0</v>
      </c>
      <c r="DS169" s="287">
        <v>0</v>
      </c>
      <c r="DT169" s="287">
        <v>0</v>
      </c>
      <c r="DU169" s="287">
        <v>0</v>
      </c>
      <c r="DV169" s="287">
        <v>0</v>
      </c>
      <c r="DW169" s="287">
        <v>0</v>
      </c>
      <c r="DX169" s="287">
        <v>0</v>
      </c>
      <c r="DY169" s="287">
        <v>0</v>
      </c>
      <c r="DZ169" s="287">
        <v>0</v>
      </c>
      <c r="EA169" s="287">
        <v>0</v>
      </c>
      <c r="EB169" s="290">
        <v>0</v>
      </c>
      <c r="EC169" s="287">
        <v>0</v>
      </c>
      <c r="ED169" s="287">
        <v>0</v>
      </c>
      <c r="EE169" s="287">
        <v>0</v>
      </c>
      <c r="EF169" s="290">
        <v>0</v>
      </c>
      <c r="EG169" s="287">
        <v>0</v>
      </c>
      <c r="EH169" s="287">
        <v>0</v>
      </c>
      <c r="EI169" s="287">
        <v>0</v>
      </c>
      <c r="EJ169" s="287">
        <v>0</v>
      </c>
      <c r="EK169" s="287">
        <v>0</v>
      </c>
      <c r="EL169" s="287">
        <v>0</v>
      </c>
      <c r="EM169" s="287">
        <v>0</v>
      </c>
      <c r="EN169" s="287">
        <v>0</v>
      </c>
      <c r="EO169" s="287">
        <v>0</v>
      </c>
      <c r="EP169" s="287">
        <v>0</v>
      </c>
      <c r="EQ169" s="287">
        <v>0</v>
      </c>
      <c r="ER169" s="287">
        <v>0</v>
      </c>
      <c r="ES169" s="287">
        <v>0</v>
      </c>
      <c r="ET169" s="287">
        <v>0</v>
      </c>
      <c r="EU169" s="287">
        <v>0</v>
      </c>
      <c r="EV169" s="287">
        <v>0</v>
      </c>
      <c r="EW169" s="287">
        <v>0</v>
      </c>
      <c r="EX169" s="287">
        <v>0</v>
      </c>
      <c r="EY169" s="287">
        <v>0</v>
      </c>
      <c r="EZ169" s="287">
        <v>0</v>
      </c>
      <c r="FA169" s="287">
        <v>0</v>
      </c>
      <c r="FB169" s="287">
        <v>0</v>
      </c>
      <c r="FC169" s="287">
        <v>0</v>
      </c>
      <c r="FD169" s="287">
        <v>0</v>
      </c>
      <c r="FE169" s="287">
        <v>0</v>
      </c>
      <c r="FF169" s="287">
        <v>0</v>
      </c>
      <c r="FG169" s="287">
        <v>0</v>
      </c>
      <c r="FH169" s="287">
        <v>0</v>
      </c>
      <c r="FI169" s="287">
        <v>0</v>
      </c>
      <c r="FJ169" s="287">
        <v>0</v>
      </c>
      <c r="FK169" s="291">
        <v>0</v>
      </c>
      <c r="FL169" s="290">
        <v>0</v>
      </c>
      <c r="FM169" s="291">
        <v>0</v>
      </c>
      <c r="FN169" s="290">
        <v>0</v>
      </c>
      <c r="FO169" s="291">
        <v>0</v>
      </c>
      <c r="FP169" s="290">
        <v>0</v>
      </c>
      <c r="FQ169" s="283">
        <v>0</v>
      </c>
      <c r="FR169" s="294">
        <v>0</v>
      </c>
      <c r="FS169" s="283">
        <v>0</v>
      </c>
      <c r="FT169" s="294">
        <v>0</v>
      </c>
      <c r="FU169" s="297">
        <v>0</v>
      </c>
      <c r="FV169" s="293">
        <v>0</v>
      </c>
      <c r="FW169" s="295">
        <v>1</v>
      </c>
      <c r="FX169" s="295">
        <v>0</v>
      </c>
      <c r="FY169" s="295">
        <v>0</v>
      </c>
      <c r="FZ169" s="295">
        <v>0</v>
      </c>
      <c r="GA169" s="295">
        <v>1</v>
      </c>
      <c r="GB169" s="287">
        <v>0</v>
      </c>
      <c r="GC169" s="287">
        <v>0</v>
      </c>
      <c r="GD169" s="287">
        <v>0</v>
      </c>
      <c r="GE169" s="287">
        <v>0</v>
      </c>
      <c r="GF169" s="287">
        <v>0</v>
      </c>
      <c r="GG169" s="290">
        <v>0</v>
      </c>
      <c r="GH169" s="290">
        <v>0</v>
      </c>
      <c r="GI169" s="290">
        <v>0</v>
      </c>
      <c r="GJ169" s="290">
        <v>0</v>
      </c>
      <c r="GK169" s="290">
        <v>0</v>
      </c>
      <c r="GL169" s="290">
        <v>0</v>
      </c>
      <c r="GM169" s="290">
        <v>0</v>
      </c>
      <c r="GN169" s="290">
        <v>0</v>
      </c>
      <c r="GO169" s="290">
        <v>0</v>
      </c>
      <c r="GP169" s="290">
        <v>0</v>
      </c>
      <c r="GQ169" s="290">
        <v>0</v>
      </c>
      <c r="GR169" s="290">
        <v>0</v>
      </c>
      <c r="GS169" s="290">
        <v>0</v>
      </c>
      <c r="GT169" s="290">
        <v>0</v>
      </c>
      <c r="GU169" s="290">
        <v>0</v>
      </c>
      <c r="GV169" s="290">
        <v>0</v>
      </c>
      <c r="GW169" s="290">
        <v>0</v>
      </c>
      <c r="GX169" s="290">
        <v>0</v>
      </c>
      <c r="GY169" s="290">
        <v>0</v>
      </c>
      <c r="GZ169" s="290">
        <v>0</v>
      </c>
      <c r="HA169" s="290">
        <v>0</v>
      </c>
      <c r="HB169" s="290">
        <v>0</v>
      </c>
      <c r="HC169" s="290">
        <v>0</v>
      </c>
      <c r="HD169" s="290">
        <v>0</v>
      </c>
      <c r="HE169" s="290">
        <v>0</v>
      </c>
      <c r="HF169" s="290">
        <v>0</v>
      </c>
      <c r="HG169" s="290">
        <v>0</v>
      </c>
      <c r="HH169" s="290">
        <v>0</v>
      </c>
      <c r="HI169" s="290">
        <v>0</v>
      </c>
      <c r="HJ169" s="134">
        <v>3.0103254161774888</v>
      </c>
      <c r="HK169" s="134">
        <v>10.53613895662121</v>
      </c>
      <c r="HL169" s="134">
        <v>20.018664017580299</v>
      </c>
      <c r="HM169" s="146">
        <v>97.325269123557902</v>
      </c>
      <c r="HN169" s="146">
        <v>89.678732917329597</v>
      </c>
      <c r="HO169" s="368">
        <v>0</v>
      </c>
      <c r="HP169" s="368">
        <v>5.3210358283079101E-2</v>
      </c>
      <c r="HQ169" s="368">
        <v>0</v>
      </c>
      <c r="HR169" s="368">
        <v>5.3571428571428603</v>
      </c>
      <c r="HS169" s="134">
        <v>89.7959183673469</v>
      </c>
      <c r="HT169" s="134">
        <v>94.642857142857096</v>
      </c>
      <c r="HU169" s="134">
        <v>1.3391637059305801</v>
      </c>
      <c r="HV169" s="134">
        <v>0.99326002128414304</v>
      </c>
      <c r="HW169" s="134">
        <v>10.9897458760588</v>
      </c>
      <c r="HX169" s="134">
        <v>18.708002443494198</v>
      </c>
      <c r="HY169" s="146">
        <v>105.48297986031909</v>
      </c>
      <c r="HZ169" s="146">
        <v>91.992863314149403</v>
      </c>
      <c r="IA169" s="386">
        <v>15</v>
      </c>
      <c r="IB169" s="386">
        <v>17</v>
      </c>
      <c r="IC169" s="369">
        <v>0.41017227235438886</v>
      </c>
      <c r="ID169" s="369">
        <v>0.30125819599503811</v>
      </c>
      <c r="IE169" s="369">
        <v>3.3557046979865772</v>
      </c>
      <c r="IF169" s="369">
        <v>3.7527593818984544</v>
      </c>
      <c r="IG169" s="146">
        <v>85.458612975391503</v>
      </c>
      <c r="IH169" s="146">
        <v>84.105960264900659</v>
      </c>
      <c r="II169" s="146">
        <v>12.223133716160788</v>
      </c>
      <c r="IJ169" s="146">
        <v>8.0276448697501337</v>
      </c>
      <c r="IK169" s="146">
        <v>11.264675286075198</v>
      </c>
      <c r="IL169" s="146">
        <v>19.647220525351251</v>
      </c>
      <c r="IM169" s="148">
        <v>93.068566517012002</v>
      </c>
      <c r="IN169" s="137">
        <v>92.624529499663964</v>
      </c>
      <c r="IO169" s="369">
        <v>0.19166267369429801</v>
      </c>
      <c r="IP169" s="369">
        <v>0.105559465165376</v>
      </c>
      <c r="IQ169" s="369">
        <v>4.8192771084337398</v>
      </c>
      <c r="IR169" s="369">
        <v>3.5714285714285698</v>
      </c>
      <c r="IS169" s="146">
        <v>86.746987951807199</v>
      </c>
      <c r="IT169" s="146">
        <v>91.6666666666667</v>
      </c>
      <c r="IU169" s="146">
        <v>3.97700047915668</v>
      </c>
      <c r="IV169" s="146">
        <v>2.95566502463054</v>
      </c>
      <c r="IW169" s="146">
        <v>16.7102373732092</v>
      </c>
      <c r="IX169" s="146">
        <v>19.065087517031799</v>
      </c>
      <c r="IY169" s="341">
        <v>3</v>
      </c>
      <c r="IZ169" s="369">
        <v>0.12782275244993599</v>
      </c>
      <c r="JA169" s="369">
        <v>2.8846153846153801</v>
      </c>
      <c r="JB169" s="369">
        <v>94.230769230769198</v>
      </c>
      <c r="JC169" s="369">
        <v>4.4311887515977801</v>
      </c>
      <c r="JD169" s="146">
        <v>13.3323152107514</v>
      </c>
    </row>
    <row r="170" spans="1:264" ht="18" customHeight="1">
      <c r="A170" s="280"/>
      <c r="B170" s="281" t="s">
        <v>87</v>
      </c>
      <c r="C170" s="281" t="s">
        <v>87</v>
      </c>
      <c r="D170" s="282" t="s">
        <v>1907</v>
      </c>
      <c r="E170" s="283" t="s">
        <v>1404</v>
      </c>
      <c r="F170" s="282" t="s">
        <v>108</v>
      </c>
      <c r="G170" s="283" t="s">
        <v>129</v>
      </c>
      <c r="H170" s="284" t="s">
        <v>87</v>
      </c>
      <c r="I170" s="284" t="s">
        <v>87</v>
      </c>
      <c r="J170" s="284" t="s">
        <v>87</v>
      </c>
      <c r="K170" s="284" t="s">
        <v>87</v>
      </c>
      <c r="L170" s="284" t="s">
        <v>87</v>
      </c>
      <c r="M170" s="285">
        <v>105889</v>
      </c>
      <c r="N170" s="284" t="s">
        <v>87</v>
      </c>
      <c r="O170" s="284" t="s">
        <v>87</v>
      </c>
      <c r="P170" s="284" t="s">
        <v>87</v>
      </c>
      <c r="Q170" s="284" t="s">
        <v>87</v>
      </c>
      <c r="R170" s="286">
        <v>110.49434837019656</v>
      </c>
      <c r="S170" s="286">
        <v>109.60980912699547</v>
      </c>
      <c r="T170" s="292">
        <v>139.90014310513857</v>
      </c>
      <c r="U170" s="292">
        <v>94.686725027778493</v>
      </c>
      <c r="V170" s="286">
        <v>16.33986928104575</v>
      </c>
      <c r="W170" s="286">
        <v>12.200435729847495</v>
      </c>
      <c r="X170" s="286">
        <v>28.540305010893245</v>
      </c>
      <c r="Y170" s="284" t="s">
        <v>87</v>
      </c>
      <c r="Z170" s="284" t="s">
        <v>87</v>
      </c>
      <c r="AA170" s="284" t="s">
        <v>87</v>
      </c>
      <c r="AB170" s="284" t="s">
        <v>87</v>
      </c>
      <c r="AC170" s="284" t="s">
        <v>87</v>
      </c>
      <c r="AD170" s="284" t="s">
        <v>87</v>
      </c>
      <c r="AE170" s="284" t="s">
        <v>87</v>
      </c>
      <c r="AF170" s="284" t="s">
        <v>87</v>
      </c>
      <c r="AG170" s="284" t="s">
        <v>87</v>
      </c>
      <c r="AH170" s="284" t="s">
        <v>87</v>
      </c>
      <c r="AI170" s="284" t="s">
        <v>87</v>
      </c>
      <c r="AJ170" s="284" t="s">
        <v>87</v>
      </c>
      <c r="AK170" s="284" t="s">
        <v>87</v>
      </c>
      <c r="AL170" s="284" t="s">
        <v>87</v>
      </c>
      <c r="AM170" s="284" t="s">
        <v>87</v>
      </c>
      <c r="AN170" s="284" t="s">
        <v>87</v>
      </c>
      <c r="AO170" s="284" t="s">
        <v>87</v>
      </c>
      <c r="AP170" s="284" t="s">
        <v>87</v>
      </c>
      <c r="AQ170" s="284" t="s">
        <v>87</v>
      </c>
      <c r="AR170" s="284" t="s">
        <v>87</v>
      </c>
      <c r="AS170" s="284" t="s">
        <v>87</v>
      </c>
      <c r="AT170" s="284" t="s">
        <v>87</v>
      </c>
      <c r="AU170" s="284" t="s">
        <v>87</v>
      </c>
      <c r="AV170" s="284" t="s">
        <v>87</v>
      </c>
      <c r="AW170" s="288" t="s">
        <v>87</v>
      </c>
      <c r="AX170" s="288" t="s">
        <v>87</v>
      </c>
      <c r="AY170" s="288" t="s">
        <v>87</v>
      </c>
      <c r="AZ170" s="288" t="s">
        <v>87</v>
      </c>
      <c r="BA170" s="288" t="s">
        <v>87</v>
      </c>
      <c r="BB170" s="287">
        <v>44</v>
      </c>
      <c r="BC170" s="287">
        <v>32</v>
      </c>
      <c r="BD170" s="289" t="s">
        <v>88</v>
      </c>
      <c r="BE170" s="289" t="s">
        <v>88</v>
      </c>
      <c r="BF170" s="289" t="s">
        <v>88</v>
      </c>
      <c r="BG170" s="287">
        <v>0</v>
      </c>
      <c r="BH170" s="286">
        <v>0</v>
      </c>
      <c r="BI170" s="287">
        <v>103</v>
      </c>
      <c r="BJ170" s="286">
        <v>97.271671278414189</v>
      </c>
      <c r="BK170" s="287">
        <v>0</v>
      </c>
      <c r="BL170" s="286">
        <v>0</v>
      </c>
      <c r="BM170" s="287">
        <v>0</v>
      </c>
      <c r="BN170" s="290">
        <v>0</v>
      </c>
      <c r="BO170" s="291">
        <v>10</v>
      </c>
      <c r="BP170" s="290">
        <v>9.4438515804285608</v>
      </c>
      <c r="BQ170" s="287">
        <v>0</v>
      </c>
      <c r="BR170" s="290">
        <v>0</v>
      </c>
      <c r="BS170" s="287">
        <v>0</v>
      </c>
      <c r="BT170" s="290">
        <v>0</v>
      </c>
      <c r="BU170" s="287">
        <v>0</v>
      </c>
      <c r="BV170" s="290">
        <v>0</v>
      </c>
      <c r="BW170" s="287">
        <v>11</v>
      </c>
      <c r="BX170" s="290">
        <v>10.388236738471418</v>
      </c>
      <c r="BY170" s="292">
        <v>0</v>
      </c>
      <c r="BZ170" s="293">
        <v>0</v>
      </c>
      <c r="CA170" s="287">
        <v>74</v>
      </c>
      <c r="CB170" s="290">
        <v>69.884501695171366</v>
      </c>
      <c r="CC170" s="287">
        <v>0</v>
      </c>
      <c r="CD170" s="290">
        <v>0</v>
      </c>
      <c r="CE170" s="287">
        <v>5</v>
      </c>
      <c r="CF170" s="290">
        <v>4.7219257902142804</v>
      </c>
      <c r="CG170" s="287">
        <v>102</v>
      </c>
      <c r="CH170" s="290">
        <v>96.327286120371326</v>
      </c>
      <c r="CI170" s="287">
        <v>365</v>
      </c>
      <c r="CJ170" s="290">
        <v>344.70058268564253</v>
      </c>
      <c r="CK170" s="287">
        <v>149</v>
      </c>
      <c r="CL170" s="290">
        <v>140.71338854838558</v>
      </c>
      <c r="CM170" s="287">
        <v>0</v>
      </c>
      <c r="CN170" s="294">
        <v>0</v>
      </c>
      <c r="CO170" s="287">
        <v>30</v>
      </c>
      <c r="CP170" s="290">
        <v>28.331554741285686</v>
      </c>
      <c r="CQ170" s="287">
        <v>0</v>
      </c>
      <c r="CR170" s="290">
        <v>0</v>
      </c>
      <c r="CS170" s="287">
        <v>0</v>
      </c>
      <c r="CT170" s="290">
        <v>0</v>
      </c>
      <c r="CU170" s="287">
        <v>0</v>
      </c>
      <c r="CV170" s="290">
        <v>0</v>
      </c>
      <c r="CW170" s="287">
        <v>20</v>
      </c>
      <c r="CX170" s="290">
        <v>18.887703160857122</v>
      </c>
      <c r="CY170" s="287">
        <v>0</v>
      </c>
      <c r="CZ170" s="290">
        <v>0</v>
      </c>
      <c r="DA170" s="292">
        <v>20</v>
      </c>
      <c r="DB170" s="293">
        <v>18.887703160857122</v>
      </c>
      <c r="DC170" s="287">
        <v>0</v>
      </c>
      <c r="DD170" s="287">
        <v>0</v>
      </c>
      <c r="DE170" s="287">
        <v>29</v>
      </c>
      <c r="DF170" s="287">
        <v>0</v>
      </c>
      <c r="DG170" s="287">
        <v>0</v>
      </c>
      <c r="DH170" s="287">
        <v>103</v>
      </c>
      <c r="DI170" s="287">
        <v>3</v>
      </c>
      <c r="DJ170" s="287">
        <v>6</v>
      </c>
      <c r="DK170" s="287">
        <v>3</v>
      </c>
      <c r="DL170" s="287">
        <v>0</v>
      </c>
      <c r="DM170" s="287">
        <v>0</v>
      </c>
      <c r="DN170" s="287">
        <v>0</v>
      </c>
      <c r="DO170" s="287">
        <v>0</v>
      </c>
      <c r="DP170" s="287">
        <v>0</v>
      </c>
      <c r="DQ170" s="287">
        <v>0</v>
      </c>
      <c r="DR170" s="287">
        <v>0</v>
      </c>
      <c r="DS170" s="287">
        <v>0</v>
      </c>
      <c r="DT170" s="287">
        <v>0</v>
      </c>
      <c r="DU170" s="287">
        <v>0</v>
      </c>
      <c r="DV170" s="287">
        <v>362</v>
      </c>
      <c r="DW170" s="287">
        <v>667</v>
      </c>
      <c r="DX170" s="287">
        <v>0</v>
      </c>
      <c r="DY170" s="287">
        <v>0</v>
      </c>
      <c r="DZ170" s="287">
        <v>0</v>
      </c>
      <c r="EA170" s="287">
        <v>5581</v>
      </c>
      <c r="EB170" s="290">
        <v>10.338648987636599</v>
      </c>
      <c r="EC170" s="287">
        <v>81</v>
      </c>
      <c r="ED170" s="287">
        <v>1751</v>
      </c>
      <c r="EE170" s="287">
        <v>190</v>
      </c>
      <c r="EF170" s="290">
        <v>10.850942318675044</v>
      </c>
      <c r="EG170" s="287">
        <v>27</v>
      </c>
      <c r="EH170" s="287">
        <v>35</v>
      </c>
      <c r="EI170" s="287">
        <v>8</v>
      </c>
      <c r="EJ170" s="287">
        <v>26</v>
      </c>
      <c r="EK170" s="287">
        <v>82</v>
      </c>
      <c r="EL170" s="287">
        <v>2</v>
      </c>
      <c r="EM170" s="287">
        <v>1</v>
      </c>
      <c r="EN170" s="287">
        <v>7</v>
      </c>
      <c r="EO170" s="287">
        <v>0</v>
      </c>
      <c r="EP170" s="287">
        <v>13</v>
      </c>
      <c r="EQ170" s="287">
        <v>1</v>
      </c>
      <c r="ER170" s="287">
        <v>0</v>
      </c>
      <c r="ES170" s="287">
        <v>0</v>
      </c>
      <c r="ET170" s="287">
        <v>0</v>
      </c>
      <c r="EU170" s="287">
        <v>0</v>
      </c>
      <c r="EV170" s="287">
        <v>0</v>
      </c>
      <c r="EW170" s="287">
        <v>0</v>
      </c>
      <c r="EX170" s="287">
        <v>0</v>
      </c>
      <c r="EY170" s="287">
        <v>0</v>
      </c>
      <c r="EZ170" s="287">
        <v>0</v>
      </c>
      <c r="FA170" s="287">
        <v>0</v>
      </c>
      <c r="FB170" s="287">
        <v>0</v>
      </c>
      <c r="FC170" s="287">
        <v>0</v>
      </c>
      <c r="FD170" s="287">
        <v>0</v>
      </c>
      <c r="FE170" s="287">
        <v>0</v>
      </c>
      <c r="FF170" s="287">
        <v>0</v>
      </c>
      <c r="FG170" s="287">
        <v>29</v>
      </c>
      <c r="FH170" s="287">
        <v>25</v>
      </c>
      <c r="FI170" s="287">
        <v>64</v>
      </c>
      <c r="FJ170" s="287">
        <v>1207</v>
      </c>
      <c r="FK170" s="291">
        <v>4</v>
      </c>
      <c r="FL170" s="290">
        <v>3.7775406321714247</v>
      </c>
      <c r="FM170" s="291">
        <v>2</v>
      </c>
      <c r="FN170" s="290">
        <v>1.8887703160857123</v>
      </c>
      <c r="FO170" s="291">
        <v>1</v>
      </c>
      <c r="FP170" s="290">
        <v>0.94438515804285617</v>
      </c>
      <c r="FQ170" s="283">
        <v>0</v>
      </c>
      <c r="FR170" s="294">
        <v>0</v>
      </c>
      <c r="FS170" s="283">
        <v>0</v>
      </c>
      <c r="FT170" s="294">
        <v>0</v>
      </c>
      <c r="FU170" s="291">
        <v>0</v>
      </c>
      <c r="FV170" s="290">
        <v>0</v>
      </c>
      <c r="FW170" s="295">
        <v>2</v>
      </c>
      <c r="FX170" s="295">
        <v>0</v>
      </c>
      <c r="FY170" s="295">
        <v>2</v>
      </c>
      <c r="FZ170" s="295">
        <v>0</v>
      </c>
      <c r="GA170" s="295">
        <v>0</v>
      </c>
      <c r="GB170" s="287">
        <v>0</v>
      </c>
      <c r="GC170" s="287">
        <v>0</v>
      </c>
      <c r="GD170" s="287">
        <v>0</v>
      </c>
      <c r="GE170" s="287">
        <v>0</v>
      </c>
      <c r="GF170" s="287">
        <v>0</v>
      </c>
      <c r="GG170" s="290">
        <v>85.7</v>
      </c>
      <c r="GH170" s="290">
        <v>239.2</v>
      </c>
      <c r="GI170" s="290">
        <v>21</v>
      </c>
      <c r="GJ170" s="290">
        <v>4.2</v>
      </c>
      <c r="GK170" s="290">
        <v>0</v>
      </c>
      <c r="GL170" s="290">
        <v>1.1000000000000001</v>
      </c>
      <c r="GM170" s="290">
        <v>1</v>
      </c>
      <c r="GN170" s="290">
        <v>1</v>
      </c>
      <c r="GO170" s="290">
        <v>1</v>
      </c>
      <c r="GP170" s="290">
        <v>4</v>
      </c>
      <c r="GQ170" s="290">
        <v>0.2</v>
      </c>
      <c r="GR170" s="290">
        <v>0</v>
      </c>
      <c r="GS170" s="290">
        <v>0</v>
      </c>
      <c r="GT170" s="290">
        <v>7.2</v>
      </c>
      <c r="GU170" s="290">
        <v>0</v>
      </c>
      <c r="GV170" s="290">
        <v>1</v>
      </c>
      <c r="GW170" s="290">
        <v>0</v>
      </c>
      <c r="GX170" s="290">
        <v>0</v>
      </c>
      <c r="GY170" s="290">
        <v>1</v>
      </c>
      <c r="GZ170" s="290">
        <v>2</v>
      </c>
      <c r="HA170" s="290">
        <v>1</v>
      </c>
      <c r="HB170" s="290">
        <v>0</v>
      </c>
      <c r="HC170" s="290">
        <v>0</v>
      </c>
      <c r="HD170" s="290">
        <v>0</v>
      </c>
      <c r="HE170" s="290">
        <v>1</v>
      </c>
      <c r="HF170" s="290">
        <v>0</v>
      </c>
      <c r="HG170" s="290">
        <v>0</v>
      </c>
      <c r="HH170" s="290">
        <v>4</v>
      </c>
      <c r="HI170" s="290">
        <v>0.5</v>
      </c>
      <c r="HJ170" s="134">
        <v>0.94438515804285617</v>
      </c>
      <c r="HK170" s="134">
        <v>16.054547686728554</v>
      </c>
      <c r="HL170" s="134">
        <v>35.320004910802822</v>
      </c>
      <c r="HM170" s="146">
        <v>104.00737476479701</v>
      </c>
      <c r="HN170" s="146">
        <v>113.800559229556</v>
      </c>
      <c r="HO170" s="369">
        <v>0.172592336900242</v>
      </c>
      <c r="HP170" s="368">
        <v>4.4306601683650901E-2</v>
      </c>
      <c r="HQ170" s="369">
        <v>16.129032258064498</v>
      </c>
      <c r="HR170" s="368">
        <v>4.8780487804878003</v>
      </c>
      <c r="HS170" s="134">
        <v>93.548387096774206</v>
      </c>
      <c r="HT170" s="134">
        <v>90.243902439024396</v>
      </c>
      <c r="HU170" s="134">
        <v>1.0700724887815001</v>
      </c>
      <c r="HV170" s="134">
        <v>0.90828533451484295</v>
      </c>
      <c r="HW170" s="134">
        <v>5.6220040024200699</v>
      </c>
      <c r="HX170" s="134">
        <v>8.1360946745562099</v>
      </c>
      <c r="HY170" s="146">
        <v>130.05537246398382</v>
      </c>
      <c r="HZ170" s="146">
        <v>109.162278109466</v>
      </c>
      <c r="IA170" s="386">
        <v>31</v>
      </c>
      <c r="IB170" s="386">
        <v>16</v>
      </c>
      <c r="IC170" s="369">
        <v>0.91634643807271643</v>
      </c>
      <c r="ID170" s="369">
        <v>0.28434334458859073</v>
      </c>
      <c r="IE170" s="369">
        <v>7.948717948717948</v>
      </c>
      <c r="IF170" s="369">
        <v>3.3898305084745761</v>
      </c>
      <c r="IG170" s="146">
        <v>69.230769230769226</v>
      </c>
      <c r="IH170" s="146">
        <v>61.228813559322035</v>
      </c>
      <c r="II170" s="146">
        <v>11.528229382205144</v>
      </c>
      <c r="IJ170" s="146">
        <v>8.3881286653634248</v>
      </c>
      <c r="IK170" s="146">
        <v>6.5248755061199804</v>
      </c>
      <c r="IL170" s="146">
        <v>10.637439483593329</v>
      </c>
      <c r="IM170" s="148">
        <v>99.220281820003066</v>
      </c>
      <c r="IN170" s="137">
        <v>104.79661305119077</v>
      </c>
      <c r="IO170" s="369">
        <v>0.68317677198975202</v>
      </c>
      <c r="IP170" s="369">
        <v>0.121138703815869</v>
      </c>
      <c r="IQ170" s="369">
        <v>7.1428571428571397</v>
      </c>
      <c r="IR170" s="369">
        <v>1.76991150442478</v>
      </c>
      <c r="IS170" s="146">
        <v>90.178571428571402</v>
      </c>
      <c r="IT170" s="146">
        <v>96.460176991150405</v>
      </c>
      <c r="IU170" s="146">
        <v>9.5644748078565307</v>
      </c>
      <c r="IV170" s="146">
        <v>6.8443367655966103</v>
      </c>
      <c r="IW170" s="146">
        <v>6.9806167987743999</v>
      </c>
      <c r="IX170" s="146">
        <v>8.02753742184046</v>
      </c>
      <c r="IY170" s="341">
        <v>11</v>
      </c>
      <c r="IZ170" s="369">
        <v>0.37839697282421703</v>
      </c>
      <c r="JA170" s="369">
        <v>6.0773480662983399</v>
      </c>
      <c r="JB170" s="369">
        <v>91.712707182320401</v>
      </c>
      <c r="JC170" s="369">
        <v>6.2263501891984898</v>
      </c>
      <c r="JD170" s="146">
        <v>10.2542105025511</v>
      </c>
    </row>
    <row r="171" spans="1:264" ht="18" customHeight="1">
      <c r="A171" s="280"/>
      <c r="B171" s="281" t="s">
        <v>87</v>
      </c>
      <c r="C171" s="281" t="s">
        <v>87</v>
      </c>
      <c r="D171" s="282" t="s">
        <v>1908</v>
      </c>
      <c r="E171" s="283" t="s">
        <v>1405</v>
      </c>
      <c r="F171" s="282" t="s">
        <v>108</v>
      </c>
      <c r="G171" s="283" t="s">
        <v>129</v>
      </c>
      <c r="H171" s="284" t="s">
        <v>87</v>
      </c>
      <c r="I171" s="284" t="s">
        <v>87</v>
      </c>
      <c r="J171" s="284" t="s">
        <v>87</v>
      </c>
      <c r="K171" s="284" t="s">
        <v>87</v>
      </c>
      <c r="L171" s="284" t="s">
        <v>87</v>
      </c>
      <c r="M171" s="285">
        <v>657570</v>
      </c>
      <c r="N171" s="284" t="s">
        <v>87</v>
      </c>
      <c r="O171" s="284" t="s">
        <v>87</v>
      </c>
      <c r="P171" s="284" t="s">
        <v>87</v>
      </c>
      <c r="Q171" s="284" t="s">
        <v>87</v>
      </c>
      <c r="R171" s="286">
        <v>98.842147431865456</v>
      </c>
      <c r="S171" s="286">
        <v>96.54280901418592</v>
      </c>
      <c r="T171" s="298" t="s">
        <v>88</v>
      </c>
      <c r="U171" s="298" t="s">
        <v>88</v>
      </c>
      <c r="V171" s="286">
        <v>13.017993456924753</v>
      </c>
      <c r="W171" s="286">
        <v>8.5468920392584504</v>
      </c>
      <c r="X171" s="286">
        <v>21.564885496183205</v>
      </c>
      <c r="Y171" s="284" t="s">
        <v>87</v>
      </c>
      <c r="Z171" s="284" t="s">
        <v>87</v>
      </c>
      <c r="AA171" s="284" t="s">
        <v>87</v>
      </c>
      <c r="AB171" s="284" t="s">
        <v>87</v>
      </c>
      <c r="AC171" s="284" t="s">
        <v>87</v>
      </c>
      <c r="AD171" s="284" t="s">
        <v>87</v>
      </c>
      <c r="AE171" s="284" t="s">
        <v>87</v>
      </c>
      <c r="AF171" s="284" t="s">
        <v>87</v>
      </c>
      <c r="AG171" s="284" t="s">
        <v>87</v>
      </c>
      <c r="AH171" s="284" t="s">
        <v>87</v>
      </c>
      <c r="AI171" s="284" t="s">
        <v>87</v>
      </c>
      <c r="AJ171" s="284" t="s">
        <v>87</v>
      </c>
      <c r="AK171" s="284" t="s">
        <v>87</v>
      </c>
      <c r="AL171" s="284" t="s">
        <v>87</v>
      </c>
      <c r="AM171" s="284" t="s">
        <v>87</v>
      </c>
      <c r="AN171" s="284" t="s">
        <v>87</v>
      </c>
      <c r="AO171" s="284" t="s">
        <v>87</v>
      </c>
      <c r="AP171" s="284" t="s">
        <v>87</v>
      </c>
      <c r="AQ171" s="284" t="s">
        <v>87</v>
      </c>
      <c r="AR171" s="284" t="s">
        <v>87</v>
      </c>
      <c r="AS171" s="284" t="s">
        <v>87</v>
      </c>
      <c r="AT171" s="284" t="s">
        <v>87</v>
      </c>
      <c r="AU171" s="284" t="s">
        <v>87</v>
      </c>
      <c r="AV171" s="284" t="s">
        <v>87</v>
      </c>
      <c r="AW171" s="288" t="s">
        <v>87</v>
      </c>
      <c r="AX171" s="288" t="s">
        <v>87</v>
      </c>
      <c r="AY171" s="288" t="s">
        <v>87</v>
      </c>
      <c r="AZ171" s="288" t="s">
        <v>87</v>
      </c>
      <c r="BA171" s="288" t="s">
        <v>87</v>
      </c>
      <c r="BB171" s="287">
        <v>125</v>
      </c>
      <c r="BC171" s="287">
        <v>137</v>
      </c>
      <c r="BD171" s="289" t="s">
        <v>88</v>
      </c>
      <c r="BE171" s="289" t="s">
        <v>88</v>
      </c>
      <c r="BF171" s="289" t="s">
        <v>88</v>
      </c>
      <c r="BG171" s="287">
        <v>296</v>
      </c>
      <c r="BH171" s="286">
        <v>45.014219018507539</v>
      </c>
      <c r="BI171" s="287">
        <v>1000</v>
      </c>
      <c r="BJ171" s="286">
        <v>152.07506425171465</v>
      </c>
      <c r="BK171" s="287">
        <v>120</v>
      </c>
      <c r="BL171" s="286">
        <v>18.249007710205756</v>
      </c>
      <c r="BM171" s="287">
        <v>111</v>
      </c>
      <c r="BN171" s="290">
        <v>16.880332131940325</v>
      </c>
      <c r="BO171" s="291">
        <v>578</v>
      </c>
      <c r="BP171" s="290">
        <v>87.899387137491075</v>
      </c>
      <c r="BQ171" s="287">
        <v>0</v>
      </c>
      <c r="BR171" s="290">
        <v>0</v>
      </c>
      <c r="BS171" s="287">
        <v>52</v>
      </c>
      <c r="BT171" s="290">
        <v>7.9079033410891615</v>
      </c>
      <c r="BU171" s="287">
        <v>0</v>
      </c>
      <c r="BV171" s="290">
        <v>0</v>
      </c>
      <c r="BW171" s="287">
        <v>34</v>
      </c>
      <c r="BX171" s="290">
        <v>5.1705521845582982</v>
      </c>
      <c r="BY171" s="292">
        <v>0</v>
      </c>
      <c r="BZ171" s="293">
        <v>0</v>
      </c>
      <c r="CA171" s="287">
        <v>2561</v>
      </c>
      <c r="CB171" s="290">
        <v>389.46423954864122</v>
      </c>
      <c r="CC171" s="287">
        <v>43</v>
      </c>
      <c r="CD171" s="290">
        <v>6.5392277628237299</v>
      </c>
      <c r="CE171" s="287">
        <v>141</v>
      </c>
      <c r="CF171" s="290">
        <v>21.442584059491764</v>
      </c>
      <c r="CG171" s="287">
        <v>1997</v>
      </c>
      <c r="CH171" s="290">
        <v>303.69390331067416</v>
      </c>
      <c r="CI171" s="287">
        <v>4198</v>
      </c>
      <c r="CJ171" s="290">
        <v>638.41111972869805</v>
      </c>
      <c r="CK171" s="287">
        <v>1225</v>
      </c>
      <c r="CL171" s="290">
        <v>186.29195370835043</v>
      </c>
      <c r="CM171" s="287">
        <v>1964</v>
      </c>
      <c r="CN171" s="294">
        <v>298.67542619036755</v>
      </c>
      <c r="CO171" s="287">
        <v>391</v>
      </c>
      <c r="CP171" s="290">
        <v>59.461350122420434</v>
      </c>
      <c r="CQ171" s="292">
        <v>15</v>
      </c>
      <c r="CR171" s="293">
        <v>2.2811259637757195</v>
      </c>
      <c r="CS171" s="292">
        <v>43</v>
      </c>
      <c r="CT171" s="293">
        <v>6.5392277628237299</v>
      </c>
      <c r="CU171" s="287">
        <v>298</v>
      </c>
      <c r="CV171" s="290">
        <v>45.318369147010962</v>
      </c>
      <c r="CW171" s="287">
        <v>477</v>
      </c>
      <c r="CX171" s="290">
        <v>72.539805648067883</v>
      </c>
      <c r="CY171" s="287">
        <v>477</v>
      </c>
      <c r="CZ171" s="290">
        <v>72.539805648067883</v>
      </c>
      <c r="DA171" s="292">
        <v>0</v>
      </c>
      <c r="DB171" s="293">
        <v>0</v>
      </c>
      <c r="DC171" s="287">
        <v>50</v>
      </c>
      <c r="DD171" s="287">
        <v>8</v>
      </c>
      <c r="DE171" s="287">
        <v>3642</v>
      </c>
      <c r="DF171" s="287">
        <v>19972</v>
      </c>
      <c r="DG171" s="287">
        <v>17342</v>
      </c>
      <c r="DH171" s="287">
        <v>4032</v>
      </c>
      <c r="DI171" s="287">
        <v>312</v>
      </c>
      <c r="DJ171" s="287">
        <v>224</v>
      </c>
      <c r="DK171" s="287">
        <v>605</v>
      </c>
      <c r="DL171" s="287">
        <v>181</v>
      </c>
      <c r="DM171" s="287">
        <v>0</v>
      </c>
      <c r="DN171" s="287">
        <v>5207</v>
      </c>
      <c r="DO171" s="287">
        <v>277</v>
      </c>
      <c r="DP171" s="287">
        <v>423</v>
      </c>
      <c r="DQ171" s="287">
        <v>115</v>
      </c>
      <c r="DR171" s="287">
        <v>0</v>
      </c>
      <c r="DS171" s="287">
        <v>572</v>
      </c>
      <c r="DT171" s="287">
        <v>20652</v>
      </c>
      <c r="DU171" s="287">
        <v>81004</v>
      </c>
      <c r="DV171" s="287">
        <v>24299</v>
      </c>
      <c r="DW171" s="287">
        <v>3899</v>
      </c>
      <c r="DX171" s="287">
        <v>2233</v>
      </c>
      <c r="DY171" s="287">
        <v>2057</v>
      </c>
      <c r="DZ171" s="287">
        <v>17766</v>
      </c>
      <c r="EA171" s="287">
        <v>30734</v>
      </c>
      <c r="EB171" s="290">
        <v>56.354525932192402</v>
      </c>
      <c r="EC171" s="287">
        <v>1455</v>
      </c>
      <c r="ED171" s="287">
        <v>10259</v>
      </c>
      <c r="EE171" s="287">
        <v>5665</v>
      </c>
      <c r="EF171" s="290">
        <v>55.219806998732821</v>
      </c>
      <c r="EG171" s="287">
        <v>909</v>
      </c>
      <c r="EH171" s="287">
        <v>679</v>
      </c>
      <c r="EI171" s="287">
        <v>301</v>
      </c>
      <c r="EJ171" s="287">
        <v>1175</v>
      </c>
      <c r="EK171" s="287">
        <v>2607</v>
      </c>
      <c r="EL171" s="287">
        <v>58</v>
      </c>
      <c r="EM171" s="287">
        <v>54</v>
      </c>
      <c r="EN171" s="287">
        <v>22</v>
      </c>
      <c r="EO171" s="287">
        <v>167</v>
      </c>
      <c r="EP171" s="287">
        <v>907</v>
      </c>
      <c r="EQ171" s="287">
        <v>159</v>
      </c>
      <c r="ER171" s="287">
        <v>0</v>
      </c>
      <c r="ES171" s="287">
        <v>2</v>
      </c>
      <c r="ET171" s="287">
        <v>0</v>
      </c>
      <c r="EU171" s="287">
        <v>0</v>
      </c>
      <c r="EV171" s="287">
        <v>16875</v>
      </c>
      <c r="EW171" s="287">
        <v>95</v>
      </c>
      <c r="EX171" s="287">
        <v>190</v>
      </c>
      <c r="EY171" s="287">
        <v>2043</v>
      </c>
      <c r="EZ171" s="287">
        <v>52</v>
      </c>
      <c r="FA171" s="287">
        <v>101</v>
      </c>
      <c r="FB171" s="287">
        <v>17</v>
      </c>
      <c r="FC171" s="287">
        <v>29</v>
      </c>
      <c r="FD171" s="287">
        <v>69</v>
      </c>
      <c r="FE171" s="287">
        <v>16</v>
      </c>
      <c r="FF171" s="287">
        <v>79</v>
      </c>
      <c r="FG171" s="287">
        <v>2311</v>
      </c>
      <c r="FH171" s="287">
        <v>6553</v>
      </c>
      <c r="FI171" s="287">
        <v>284</v>
      </c>
      <c r="FJ171" s="287">
        <v>6671</v>
      </c>
      <c r="FK171" s="297">
        <v>29</v>
      </c>
      <c r="FL171" s="293">
        <v>4.4101768632997249</v>
      </c>
      <c r="FM171" s="291">
        <v>12</v>
      </c>
      <c r="FN171" s="290">
        <v>1.8249007710205758</v>
      </c>
      <c r="FO171" s="297">
        <v>9</v>
      </c>
      <c r="FP171" s="293">
        <v>1.3686755782654318</v>
      </c>
      <c r="FQ171" s="283">
        <v>4</v>
      </c>
      <c r="FR171" s="294">
        <v>0.60830025700685852</v>
      </c>
      <c r="FS171" s="283">
        <v>1</v>
      </c>
      <c r="FT171" s="294">
        <v>0.15207506425171463</v>
      </c>
      <c r="FU171" s="291">
        <v>51</v>
      </c>
      <c r="FV171" s="290">
        <v>7.7558282768374474</v>
      </c>
      <c r="FW171" s="295">
        <v>1</v>
      </c>
      <c r="FX171" s="295">
        <v>0</v>
      </c>
      <c r="FY171" s="295">
        <v>1</v>
      </c>
      <c r="FZ171" s="295">
        <v>0</v>
      </c>
      <c r="GA171" s="295">
        <v>0</v>
      </c>
      <c r="GB171" s="287">
        <v>32859</v>
      </c>
      <c r="GC171" s="287">
        <v>5258</v>
      </c>
      <c r="GD171" s="287">
        <v>11887</v>
      </c>
      <c r="GE171" s="287">
        <v>101</v>
      </c>
      <c r="GF171" s="287">
        <v>131</v>
      </c>
      <c r="GG171" s="290">
        <v>426.2</v>
      </c>
      <c r="GH171" s="290">
        <v>1347.4</v>
      </c>
      <c r="GI171" s="290">
        <v>79.400000000000006</v>
      </c>
      <c r="GJ171" s="290">
        <v>11.7</v>
      </c>
      <c r="GK171" s="290">
        <v>8</v>
      </c>
      <c r="GL171" s="290">
        <v>10.6</v>
      </c>
      <c r="GM171" s="290">
        <v>25.4</v>
      </c>
      <c r="GN171" s="290">
        <v>3</v>
      </c>
      <c r="GO171" s="290">
        <v>5</v>
      </c>
      <c r="GP171" s="290">
        <v>25.7</v>
      </c>
      <c r="GQ171" s="290">
        <v>7</v>
      </c>
      <c r="GR171" s="290">
        <v>8</v>
      </c>
      <c r="GS171" s="290">
        <v>1</v>
      </c>
      <c r="GT171" s="290">
        <v>69</v>
      </c>
      <c r="GU171" s="290">
        <v>10</v>
      </c>
      <c r="GV171" s="290">
        <v>10</v>
      </c>
      <c r="GW171" s="290">
        <v>2</v>
      </c>
      <c r="GX171" s="290">
        <v>2</v>
      </c>
      <c r="GY171" s="290">
        <v>13</v>
      </c>
      <c r="GZ171" s="290">
        <v>12</v>
      </c>
      <c r="HA171" s="290">
        <v>3</v>
      </c>
      <c r="HB171" s="290">
        <v>1</v>
      </c>
      <c r="HC171" s="290">
        <v>4</v>
      </c>
      <c r="HD171" s="290">
        <v>3</v>
      </c>
      <c r="HE171" s="290">
        <v>5</v>
      </c>
      <c r="HF171" s="290">
        <v>8</v>
      </c>
      <c r="HG171" s="290">
        <v>3</v>
      </c>
      <c r="HH171" s="290">
        <v>10.8</v>
      </c>
      <c r="HI171" s="290">
        <v>3</v>
      </c>
      <c r="HJ171" s="134">
        <v>1.0645254497620025</v>
      </c>
      <c r="HK171" s="134">
        <v>8.8203537265994498</v>
      </c>
      <c r="HL171" s="134">
        <v>32.238392870720986</v>
      </c>
      <c r="HM171" s="146">
        <v>93.633621014555601</v>
      </c>
      <c r="HN171" s="146">
        <v>95.244734216516306</v>
      </c>
      <c r="HO171" s="368">
        <v>5.63380281690141E-2</v>
      </c>
      <c r="HP171" s="368">
        <v>2.55380400715065E-2</v>
      </c>
      <c r="HQ171" s="368">
        <v>6.1776061776061804</v>
      </c>
      <c r="HR171" s="368">
        <v>4.2145593869731801</v>
      </c>
      <c r="HS171" s="134">
        <v>71.042471042471007</v>
      </c>
      <c r="HT171" s="134">
        <v>83.141762452107301</v>
      </c>
      <c r="HU171" s="134">
        <v>0.91197183098591506</v>
      </c>
      <c r="HV171" s="134">
        <v>0.60594804169665495</v>
      </c>
      <c r="HW171" s="134">
        <v>6.8105539977043899</v>
      </c>
      <c r="HX171" s="134">
        <v>13.522275051048499</v>
      </c>
      <c r="HY171" s="146">
        <v>102.08672808999744</v>
      </c>
      <c r="HZ171" s="146">
        <v>93.667409251920304</v>
      </c>
      <c r="IA171" s="386">
        <v>78</v>
      </c>
      <c r="IB171" s="386">
        <v>58</v>
      </c>
      <c r="IC171" s="369">
        <v>0.33126645714771086</v>
      </c>
      <c r="ID171" s="369">
        <v>0.15871278458844132</v>
      </c>
      <c r="IE171" s="369">
        <v>2.953426732298372</v>
      </c>
      <c r="IF171" s="369">
        <v>2.1410114433370246</v>
      </c>
      <c r="IG171" s="146">
        <v>62.665656948125715</v>
      </c>
      <c r="IH171" s="146">
        <v>66.371354743447768</v>
      </c>
      <c r="II171" s="146">
        <v>11.216342478552619</v>
      </c>
      <c r="IJ171" s="146">
        <v>7.4129816112084068</v>
      </c>
      <c r="IK171" s="146">
        <v>6.2795124006567189</v>
      </c>
      <c r="IL171" s="146">
        <v>13.912777786058159</v>
      </c>
      <c r="IM171" s="148">
        <v>92.384282241305471</v>
      </c>
      <c r="IN171" s="137">
        <v>84.868411872348261</v>
      </c>
      <c r="IO171" s="369">
        <v>0.189706872284438</v>
      </c>
      <c r="IP171" s="369">
        <v>5.4704595185995603E-2</v>
      </c>
      <c r="IQ171" s="369">
        <v>1.8618618618618601</v>
      </c>
      <c r="IR171" s="369">
        <v>0.759493670886076</v>
      </c>
      <c r="IS171" s="146">
        <v>78.018018018017997</v>
      </c>
      <c r="IT171" s="146">
        <v>82.974683544303801</v>
      </c>
      <c r="IU171" s="146">
        <v>10.1890949146319</v>
      </c>
      <c r="IV171" s="146">
        <v>7.2027716994894204</v>
      </c>
      <c r="IW171" s="146">
        <v>12.176234062295901</v>
      </c>
      <c r="IX171" s="146">
        <v>15.9519705848558</v>
      </c>
      <c r="IY171" s="341">
        <v>54</v>
      </c>
      <c r="IZ171" s="369">
        <v>0.25432110394197699</v>
      </c>
      <c r="JA171" s="369">
        <v>2.7863777089783301</v>
      </c>
      <c r="JB171" s="369">
        <v>60.990712074303403</v>
      </c>
      <c r="JC171" s="369">
        <v>9.1273018414731801</v>
      </c>
      <c r="JD171" s="146">
        <v>11.3432101709567</v>
      </c>
    </row>
    <row r="172" spans="1:264" ht="18" customHeight="1">
      <c r="A172" s="280"/>
      <c r="B172" s="281" t="s">
        <v>87</v>
      </c>
      <c r="C172" s="281" t="s">
        <v>87</v>
      </c>
      <c r="D172" s="282" t="s">
        <v>1909</v>
      </c>
      <c r="E172" s="283" t="s">
        <v>1406</v>
      </c>
      <c r="F172" s="282" t="s">
        <v>108</v>
      </c>
      <c r="G172" s="283" t="s">
        <v>129</v>
      </c>
      <c r="H172" s="284" t="s">
        <v>87</v>
      </c>
      <c r="I172" s="284" t="s">
        <v>87</v>
      </c>
      <c r="J172" s="284" t="s">
        <v>87</v>
      </c>
      <c r="K172" s="284" t="s">
        <v>87</v>
      </c>
      <c r="L172" s="284" t="s">
        <v>87</v>
      </c>
      <c r="M172" s="285">
        <v>379169</v>
      </c>
      <c r="N172" s="284" t="s">
        <v>87</v>
      </c>
      <c r="O172" s="284" t="s">
        <v>87</v>
      </c>
      <c r="P172" s="284" t="s">
        <v>87</v>
      </c>
      <c r="Q172" s="284" t="s">
        <v>87</v>
      </c>
      <c r="R172" s="286">
        <v>100.946712890321</v>
      </c>
      <c r="S172" s="286">
        <v>97.369944537999359</v>
      </c>
      <c r="T172" s="287">
        <v>30.610911296983886</v>
      </c>
      <c r="U172" s="298" t="s">
        <v>88</v>
      </c>
      <c r="V172" s="286">
        <v>12.481927710843374</v>
      </c>
      <c r="W172" s="286">
        <v>8.9879518072289155</v>
      </c>
      <c r="X172" s="286">
        <v>21.46987951807229</v>
      </c>
      <c r="Y172" s="284" t="s">
        <v>87</v>
      </c>
      <c r="Z172" s="284" t="s">
        <v>87</v>
      </c>
      <c r="AA172" s="284" t="s">
        <v>87</v>
      </c>
      <c r="AB172" s="284" t="s">
        <v>87</v>
      </c>
      <c r="AC172" s="284" t="s">
        <v>87</v>
      </c>
      <c r="AD172" s="284" t="s">
        <v>87</v>
      </c>
      <c r="AE172" s="284" t="s">
        <v>87</v>
      </c>
      <c r="AF172" s="284" t="s">
        <v>87</v>
      </c>
      <c r="AG172" s="284" t="s">
        <v>87</v>
      </c>
      <c r="AH172" s="284" t="s">
        <v>87</v>
      </c>
      <c r="AI172" s="284" t="s">
        <v>87</v>
      </c>
      <c r="AJ172" s="284" t="s">
        <v>87</v>
      </c>
      <c r="AK172" s="284" t="s">
        <v>87</v>
      </c>
      <c r="AL172" s="284" t="s">
        <v>87</v>
      </c>
      <c r="AM172" s="284" t="s">
        <v>87</v>
      </c>
      <c r="AN172" s="284" t="s">
        <v>87</v>
      </c>
      <c r="AO172" s="284" t="s">
        <v>87</v>
      </c>
      <c r="AP172" s="284" t="s">
        <v>87</v>
      </c>
      <c r="AQ172" s="284" t="s">
        <v>87</v>
      </c>
      <c r="AR172" s="284" t="s">
        <v>87</v>
      </c>
      <c r="AS172" s="284" t="s">
        <v>87</v>
      </c>
      <c r="AT172" s="284" t="s">
        <v>87</v>
      </c>
      <c r="AU172" s="284" t="s">
        <v>87</v>
      </c>
      <c r="AV172" s="284" t="s">
        <v>87</v>
      </c>
      <c r="AW172" s="288" t="s">
        <v>87</v>
      </c>
      <c r="AX172" s="288" t="s">
        <v>87</v>
      </c>
      <c r="AY172" s="288" t="s">
        <v>87</v>
      </c>
      <c r="AZ172" s="288" t="s">
        <v>87</v>
      </c>
      <c r="BA172" s="288" t="s">
        <v>87</v>
      </c>
      <c r="BB172" s="287">
        <v>56</v>
      </c>
      <c r="BC172" s="287">
        <v>65</v>
      </c>
      <c r="BD172" s="289" t="s">
        <v>88</v>
      </c>
      <c r="BE172" s="289" t="s">
        <v>88</v>
      </c>
      <c r="BF172" s="289" t="s">
        <v>88</v>
      </c>
      <c r="BG172" s="287">
        <v>23</v>
      </c>
      <c r="BH172" s="286">
        <v>6.0658967373387593</v>
      </c>
      <c r="BI172" s="287">
        <v>229</v>
      </c>
      <c r="BJ172" s="286">
        <v>60.39523273263373</v>
      </c>
      <c r="BK172" s="287">
        <v>0</v>
      </c>
      <c r="BL172" s="286">
        <v>0</v>
      </c>
      <c r="BM172" s="287">
        <v>0</v>
      </c>
      <c r="BN172" s="290">
        <v>0</v>
      </c>
      <c r="BO172" s="291">
        <v>42</v>
      </c>
      <c r="BP172" s="290">
        <v>11.076854911662082</v>
      </c>
      <c r="BQ172" s="287">
        <v>0</v>
      </c>
      <c r="BR172" s="290">
        <v>0</v>
      </c>
      <c r="BS172" s="287">
        <v>0</v>
      </c>
      <c r="BT172" s="290">
        <v>0</v>
      </c>
      <c r="BU172" s="287">
        <v>0</v>
      </c>
      <c r="BV172" s="290">
        <v>0</v>
      </c>
      <c r="BW172" s="287">
        <v>0</v>
      </c>
      <c r="BX172" s="290">
        <v>0</v>
      </c>
      <c r="BY172" s="292">
        <v>0</v>
      </c>
      <c r="BZ172" s="293">
        <v>0</v>
      </c>
      <c r="CA172" s="287">
        <v>232</v>
      </c>
      <c r="CB172" s="290">
        <v>61.18643665489531</v>
      </c>
      <c r="CC172" s="292">
        <v>0</v>
      </c>
      <c r="CD172" s="293">
        <v>0</v>
      </c>
      <c r="CE172" s="292">
        <v>17</v>
      </c>
      <c r="CF172" s="293">
        <v>4.483488892815604</v>
      </c>
      <c r="CG172" s="287">
        <v>352</v>
      </c>
      <c r="CH172" s="290">
        <v>92.834593545358402</v>
      </c>
      <c r="CI172" s="287">
        <v>3263</v>
      </c>
      <c r="CJ172" s="290">
        <v>860.56613277984229</v>
      </c>
      <c r="CK172" s="287">
        <v>435</v>
      </c>
      <c r="CL172" s="290">
        <v>114.72456872792871</v>
      </c>
      <c r="CM172" s="287">
        <v>233</v>
      </c>
      <c r="CN172" s="294">
        <v>61.450171295649177</v>
      </c>
      <c r="CO172" s="287">
        <v>74</v>
      </c>
      <c r="CP172" s="290">
        <v>19.516363415785573</v>
      </c>
      <c r="CQ172" s="292">
        <v>0</v>
      </c>
      <c r="CR172" s="293">
        <v>0</v>
      </c>
      <c r="CS172" s="292">
        <v>0</v>
      </c>
      <c r="CT172" s="293">
        <v>0</v>
      </c>
      <c r="CU172" s="292">
        <v>27</v>
      </c>
      <c r="CV172" s="293">
        <v>7.1208353003541953</v>
      </c>
      <c r="CW172" s="292">
        <v>312</v>
      </c>
      <c r="CX172" s="293">
        <v>82.28520791520404</v>
      </c>
      <c r="CY172" s="292">
        <v>312</v>
      </c>
      <c r="CZ172" s="293">
        <v>82.28520791520404</v>
      </c>
      <c r="DA172" s="292">
        <v>0</v>
      </c>
      <c r="DB172" s="293">
        <v>0</v>
      </c>
      <c r="DC172" s="292">
        <v>0</v>
      </c>
      <c r="DD172" s="292">
        <v>0</v>
      </c>
      <c r="DE172" s="292">
        <v>206</v>
      </c>
      <c r="DF172" s="292">
        <v>10013</v>
      </c>
      <c r="DG172" s="292">
        <v>0</v>
      </c>
      <c r="DH172" s="292">
        <v>0</v>
      </c>
      <c r="DI172" s="292">
        <v>0</v>
      </c>
      <c r="DJ172" s="292">
        <v>1</v>
      </c>
      <c r="DK172" s="292">
        <v>0</v>
      </c>
      <c r="DL172" s="292">
        <v>0</v>
      </c>
      <c r="DM172" s="292">
        <v>0</v>
      </c>
      <c r="DN172" s="292">
        <v>0</v>
      </c>
      <c r="DO172" s="292">
        <v>0</v>
      </c>
      <c r="DP172" s="292">
        <v>0</v>
      </c>
      <c r="DQ172" s="292">
        <v>0</v>
      </c>
      <c r="DR172" s="292">
        <v>1</v>
      </c>
      <c r="DS172" s="292">
        <v>2</v>
      </c>
      <c r="DT172" s="292">
        <v>178</v>
      </c>
      <c r="DU172" s="292">
        <v>21210</v>
      </c>
      <c r="DV172" s="292">
        <v>1333</v>
      </c>
      <c r="DW172" s="292">
        <v>0</v>
      </c>
      <c r="DX172" s="292">
        <v>195</v>
      </c>
      <c r="DY172" s="292">
        <v>0</v>
      </c>
      <c r="DZ172" s="292">
        <v>0</v>
      </c>
      <c r="EA172" s="292">
        <v>11754</v>
      </c>
      <c r="EB172" s="293">
        <v>15.79887697805</v>
      </c>
      <c r="EC172" s="292">
        <v>582</v>
      </c>
      <c r="ED172" s="292">
        <v>3948</v>
      </c>
      <c r="EE172" s="292">
        <v>668</v>
      </c>
      <c r="EF172" s="293">
        <v>16.919959473150961</v>
      </c>
      <c r="EG172" s="292">
        <v>10</v>
      </c>
      <c r="EH172" s="292">
        <v>113</v>
      </c>
      <c r="EI172" s="292">
        <v>33</v>
      </c>
      <c r="EJ172" s="292">
        <v>2</v>
      </c>
      <c r="EK172" s="292">
        <v>216</v>
      </c>
      <c r="EL172" s="292">
        <v>0</v>
      </c>
      <c r="EM172" s="292">
        <v>0</v>
      </c>
      <c r="EN172" s="292">
        <v>5</v>
      </c>
      <c r="EO172" s="292">
        <v>20</v>
      </c>
      <c r="EP172" s="292">
        <v>2</v>
      </c>
      <c r="EQ172" s="292">
        <v>15</v>
      </c>
      <c r="ER172" s="292">
        <v>0</v>
      </c>
      <c r="ES172" s="292">
        <v>0</v>
      </c>
      <c r="ET172" s="292">
        <v>0</v>
      </c>
      <c r="EU172" s="292">
        <v>0</v>
      </c>
      <c r="EV172" s="292">
        <v>1141</v>
      </c>
      <c r="EW172" s="292">
        <v>0</v>
      </c>
      <c r="EX172" s="292">
        <v>0</v>
      </c>
      <c r="EY172" s="292">
        <v>0</v>
      </c>
      <c r="EZ172" s="292">
        <v>0</v>
      </c>
      <c r="FA172" s="292">
        <v>0</v>
      </c>
      <c r="FB172" s="292">
        <v>1</v>
      </c>
      <c r="FC172" s="292">
        <v>13</v>
      </c>
      <c r="FD172" s="292">
        <v>0</v>
      </c>
      <c r="FE172" s="292">
        <v>1</v>
      </c>
      <c r="FF172" s="292">
        <v>0</v>
      </c>
      <c r="FG172" s="292">
        <v>451</v>
      </c>
      <c r="FH172" s="292">
        <v>249</v>
      </c>
      <c r="FI172" s="292">
        <v>49</v>
      </c>
      <c r="FJ172" s="292">
        <v>1507</v>
      </c>
      <c r="FK172" s="297">
        <v>6</v>
      </c>
      <c r="FL172" s="293">
        <v>1.5824078445231544</v>
      </c>
      <c r="FM172" s="291">
        <v>1</v>
      </c>
      <c r="FN172" s="290">
        <v>0.26373464075385911</v>
      </c>
      <c r="FO172" s="297">
        <v>1</v>
      </c>
      <c r="FP172" s="293">
        <v>0.26373464075385911</v>
      </c>
      <c r="FQ172" s="283">
        <v>1</v>
      </c>
      <c r="FR172" s="294">
        <v>0.26373464075385911</v>
      </c>
      <c r="FS172" s="283">
        <v>0</v>
      </c>
      <c r="FT172" s="294">
        <v>0</v>
      </c>
      <c r="FU172" s="297">
        <v>0</v>
      </c>
      <c r="FV172" s="293">
        <v>0</v>
      </c>
      <c r="FW172" s="295">
        <v>1</v>
      </c>
      <c r="FX172" s="295">
        <v>0</v>
      </c>
      <c r="FY172" s="295">
        <v>1</v>
      </c>
      <c r="FZ172" s="295">
        <v>0</v>
      </c>
      <c r="GA172" s="295">
        <v>0</v>
      </c>
      <c r="GB172" s="292">
        <v>3494</v>
      </c>
      <c r="GC172" s="292">
        <v>0</v>
      </c>
      <c r="GD172" s="292">
        <v>0</v>
      </c>
      <c r="GE172" s="292">
        <v>0</v>
      </c>
      <c r="GF172" s="292">
        <v>0</v>
      </c>
      <c r="GG172" s="293">
        <v>96.6</v>
      </c>
      <c r="GH172" s="293">
        <v>506.9</v>
      </c>
      <c r="GI172" s="293">
        <v>24</v>
      </c>
      <c r="GJ172" s="293">
        <v>3.6</v>
      </c>
      <c r="GK172" s="293">
        <v>0.4</v>
      </c>
      <c r="GL172" s="293">
        <v>1.2</v>
      </c>
      <c r="GM172" s="293">
        <v>4</v>
      </c>
      <c r="GN172" s="293">
        <v>3</v>
      </c>
      <c r="GO172" s="293">
        <v>0.1</v>
      </c>
      <c r="GP172" s="293">
        <v>5.8</v>
      </c>
      <c r="GQ172" s="293">
        <v>0.05</v>
      </c>
      <c r="GR172" s="293">
        <v>0</v>
      </c>
      <c r="GS172" s="293">
        <v>0</v>
      </c>
      <c r="GT172" s="293">
        <v>4</v>
      </c>
      <c r="GU172" s="293">
        <v>0</v>
      </c>
      <c r="GV172" s="293">
        <v>1</v>
      </c>
      <c r="GW172" s="293">
        <v>0</v>
      </c>
      <c r="GX172" s="293">
        <v>0</v>
      </c>
      <c r="GY172" s="293">
        <v>0</v>
      </c>
      <c r="GZ172" s="293">
        <v>2</v>
      </c>
      <c r="HA172" s="293">
        <v>0</v>
      </c>
      <c r="HB172" s="293">
        <v>1</v>
      </c>
      <c r="HC172" s="293">
        <v>0</v>
      </c>
      <c r="HD172" s="293">
        <v>0</v>
      </c>
      <c r="HE172" s="293">
        <v>0</v>
      </c>
      <c r="HF172" s="293">
        <v>0</v>
      </c>
      <c r="HG172" s="293">
        <v>1</v>
      </c>
      <c r="HH172" s="293">
        <v>4</v>
      </c>
      <c r="HI172" s="293">
        <v>0.2</v>
      </c>
      <c r="HJ172" s="134">
        <v>0.52746928150771821</v>
      </c>
      <c r="HK172" s="134">
        <v>5.0109581743233225</v>
      </c>
      <c r="HL172" s="134">
        <v>30.081573124385166</v>
      </c>
      <c r="HM172" s="146">
        <v>93.153345095932906</v>
      </c>
      <c r="HN172" s="146">
        <v>85.506488858646506</v>
      </c>
      <c r="HO172" s="368">
        <v>1.5739356260329001E-2</v>
      </c>
      <c r="HP172" s="368">
        <v>1.9110410396063301E-2</v>
      </c>
      <c r="HQ172" s="368">
        <v>1.4598540145985399</v>
      </c>
      <c r="HR172" s="368">
        <v>3.0534351145038201</v>
      </c>
      <c r="HS172" s="134">
        <v>75.912408759124105</v>
      </c>
      <c r="HT172" s="134">
        <v>83.969465648855007</v>
      </c>
      <c r="HU172" s="134">
        <v>1.0781459038325301</v>
      </c>
      <c r="HV172" s="134">
        <v>0.62586594047107202</v>
      </c>
      <c r="HW172" s="134">
        <v>5.6894333843797904</v>
      </c>
      <c r="HX172" s="134">
        <v>11.8576027267563</v>
      </c>
      <c r="HY172" s="146">
        <v>107.92843805393728</v>
      </c>
      <c r="HZ172" s="146">
        <v>107.99902783605199</v>
      </c>
      <c r="IA172" s="386">
        <v>38</v>
      </c>
      <c r="IB172" s="386">
        <v>22</v>
      </c>
      <c r="IC172" s="369">
        <v>0.34887991186191697</v>
      </c>
      <c r="ID172" s="369">
        <v>0.14018989358312622</v>
      </c>
      <c r="IE172" s="369">
        <v>4.2600896860986541</v>
      </c>
      <c r="IF172" s="369">
        <v>2.7093596059113301</v>
      </c>
      <c r="IG172" s="146">
        <v>68.049327354260086</v>
      </c>
      <c r="IH172" s="146">
        <v>71.059113300492612</v>
      </c>
      <c r="II172" s="146">
        <v>8.1894968784428936</v>
      </c>
      <c r="IJ172" s="146">
        <v>5.1742815267953866</v>
      </c>
      <c r="IK172" s="146">
        <v>5.7604900459418076</v>
      </c>
      <c r="IL172" s="146">
        <v>10.393233604746575</v>
      </c>
      <c r="IM172" s="148">
        <v>93.194032894483115</v>
      </c>
      <c r="IN172" s="137">
        <v>99.349696439295201</v>
      </c>
      <c r="IO172" s="369">
        <v>0.35770176615247001</v>
      </c>
      <c r="IP172" s="369">
        <v>0.14863748967795201</v>
      </c>
      <c r="IQ172" s="369">
        <v>2.4691358024691401</v>
      </c>
      <c r="IR172" s="369">
        <v>1.5280135823429499</v>
      </c>
      <c r="IS172" s="146">
        <v>87.037037037036995</v>
      </c>
      <c r="IT172" s="146">
        <v>93.548387096774206</v>
      </c>
      <c r="IU172" s="146">
        <v>14.486921529175101</v>
      </c>
      <c r="IV172" s="146">
        <v>9.7274979355904208</v>
      </c>
      <c r="IW172" s="146">
        <v>7.2036181678214</v>
      </c>
      <c r="IX172" s="146">
        <v>9.4833110036698294</v>
      </c>
      <c r="IY172" s="341">
        <v>28</v>
      </c>
      <c r="IZ172" s="369">
        <v>0.40097379349849599</v>
      </c>
      <c r="JA172" s="369">
        <v>4.9469964664311004</v>
      </c>
      <c r="JB172" s="369">
        <v>94.522968197879905</v>
      </c>
      <c r="JC172" s="369">
        <v>8.1053988257196092</v>
      </c>
      <c r="JD172" s="146">
        <v>7.8659344821056596</v>
      </c>
    </row>
    <row r="173" spans="1:264" ht="18" customHeight="1">
      <c r="A173" s="280"/>
      <c r="B173" s="281" t="s">
        <v>87</v>
      </c>
      <c r="C173" s="281" t="s">
        <v>87</v>
      </c>
      <c r="D173" s="282" t="s">
        <v>1910</v>
      </c>
      <c r="E173" s="283" t="s">
        <v>1407</v>
      </c>
      <c r="F173" s="282" t="s">
        <v>108</v>
      </c>
      <c r="G173" s="283" t="s">
        <v>129</v>
      </c>
      <c r="H173" s="284" t="s">
        <v>87</v>
      </c>
      <c r="I173" s="284" t="s">
        <v>87</v>
      </c>
      <c r="J173" s="284" t="s">
        <v>87</v>
      </c>
      <c r="K173" s="284" t="s">
        <v>87</v>
      </c>
      <c r="L173" s="284" t="s">
        <v>87</v>
      </c>
      <c r="M173" s="285">
        <v>704989</v>
      </c>
      <c r="N173" s="284" t="s">
        <v>87</v>
      </c>
      <c r="O173" s="284" t="s">
        <v>87</v>
      </c>
      <c r="P173" s="284" t="s">
        <v>87</v>
      </c>
      <c r="Q173" s="284" t="s">
        <v>87</v>
      </c>
      <c r="R173" s="286">
        <v>97.677476783001765</v>
      </c>
      <c r="S173" s="286">
        <v>94.052639541059023</v>
      </c>
      <c r="T173" s="298" t="s">
        <v>88</v>
      </c>
      <c r="U173" s="298" t="s">
        <v>88</v>
      </c>
      <c r="V173" s="286">
        <v>17.934782608695652</v>
      </c>
      <c r="W173" s="286">
        <v>10.437252964426877</v>
      </c>
      <c r="X173" s="286">
        <v>28.372035573122528</v>
      </c>
      <c r="Y173" s="284" t="s">
        <v>87</v>
      </c>
      <c r="Z173" s="284" t="s">
        <v>87</v>
      </c>
      <c r="AA173" s="284" t="s">
        <v>87</v>
      </c>
      <c r="AB173" s="284" t="s">
        <v>87</v>
      </c>
      <c r="AC173" s="284" t="s">
        <v>87</v>
      </c>
      <c r="AD173" s="284" t="s">
        <v>87</v>
      </c>
      <c r="AE173" s="284" t="s">
        <v>87</v>
      </c>
      <c r="AF173" s="284" t="s">
        <v>87</v>
      </c>
      <c r="AG173" s="284" t="s">
        <v>87</v>
      </c>
      <c r="AH173" s="284" t="s">
        <v>87</v>
      </c>
      <c r="AI173" s="284" t="s">
        <v>87</v>
      </c>
      <c r="AJ173" s="284" t="s">
        <v>87</v>
      </c>
      <c r="AK173" s="284" t="s">
        <v>87</v>
      </c>
      <c r="AL173" s="284" t="s">
        <v>87</v>
      </c>
      <c r="AM173" s="284" t="s">
        <v>87</v>
      </c>
      <c r="AN173" s="284" t="s">
        <v>87</v>
      </c>
      <c r="AO173" s="284" t="s">
        <v>87</v>
      </c>
      <c r="AP173" s="284" t="s">
        <v>87</v>
      </c>
      <c r="AQ173" s="284" t="s">
        <v>87</v>
      </c>
      <c r="AR173" s="284" t="s">
        <v>87</v>
      </c>
      <c r="AS173" s="284" t="s">
        <v>87</v>
      </c>
      <c r="AT173" s="284" t="s">
        <v>87</v>
      </c>
      <c r="AU173" s="284" t="s">
        <v>87</v>
      </c>
      <c r="AV173" s="284" t="s">
        <v>87</v>
      </c>
      <c r="AW173" s="288" t="s">
        <v>87</v>
      </c>
      <c r="AX173" s="288" t="s">
        <v>87</v>
      </c>
      <c r="AY173" s="288" t="s">
        <v>87</v>
      </c>
      <c r="AZ173" s="288" t="s">
        <v>87</v>
      </c>
      <c r="BA173" s="288" t="s">
        <v>87</v>
      </c>
      <c r="BB173" s="287">
        <v>60</v>
      </c>
      <c r="BC173" s="287">
        <v>80</v>
      </c>
      <c r="BD173" s="289" t="s">
        <v>88</v>
      </c>
      <c r="BE173" s="289" t="s">
        <v>88</v>
      </c>
      <c r="BF173" s="289" t="s">
        <v>88</v>
      </c>
      <c r="BG173" s="287">
        <v>201</v>
      </c>
      <c r="BH173" s="286">
        <v>28.511083151652013</v>
      </c>
      <c r="BI173" s="287">
        <v>842</v>
      </c>
      <c r="BJ173" s="286">
        <v>119.43448763030344</v>
      </c>
      <c r="BK173" s="287">
        <v>57</v>
      </c>
      <c r="BL173" s="286">
        <v>8.0852325355431081</v>
      </c>
      <c r="BM173" s="287">
        <v>0</v>
      </c>
      <c r="BN173" s="290">
        <v>0</v>
      </c>
      <c r="BO173" s="291">
        <v>326</v>
      </c>
      <c r="BP173" s="290">
        <v>46.241856255913213</v>
      </c>
      <c r="BQ173" s="287">
        <v>21</v>
      </c>
      <c r="BR173" s="290">
        <v>2.9787698815158818</v>
      </c>
      <c r="BS173" s="287">
        <v>15</v>
      </c>
      <c r="BT173" s="290">
        <v>2.1276927725113439</v>
      </c>
      <c r="BU173" s="287">
        <v>0</v>
      </c>
      <c r="BV173" s="290">
        <v>0</v>
      </c>
      <c r="BW173" s="287">
        <v>49</v>
      </c>
      <c r="BX173" s="290">
        <v>6.9504630568703902</v>
      </c>
      <c r="BY173" s="292">
        <v>11</v>
      </c>
      <c r="BZ173" s="293">
        <v>1.5603080331749857</v>
      </c>
      <c r="CA173" s="287">
        <v>1354</v>
      </c>
      <c r="CB173" s="290">
        <v>192.05973426535732</v>
      </c>
      <c r="CC173" s="292">
        <v>0</v>
      </c>
      <c r="CD173" s="293">
        <v>0</v>
      </c>
      <c r="CE173" s="287">
        <v>173</v>
      </c>
      <c r="CF173" s="290">
        <v>24.5393899762975</v>
      </c>
      <c r="CG173" s="287">
        <v>1446</v>
      </c>
      <c r="CH173" s="290">
        <v>205.10958327009357</v>
      </c>
      <c r="CI173" s="287">
        <v>4077</v>
      </c>
      <c r="CJ173" s="290">
        <v>578.30689556858329</v>
      </c>
      <c r="CK173" s="287">
        <v>934</v>
      </c>
      <c r="CL173" s="290">
        <v>132.48433663503968</v>
      </c>
      <c r="CM173" s="287">
        <v>2833</v>
      </c>
      <c r="CN173" s="294">
        <v>401.85024163497587</v>
      </c>
      <c r="CO173" s="287">
        <v>374</v>
      </c>
      <c r="CP173" s="290">
        <v>53.050473127949516</v>
      </c>
      <c r="CQ173" s="292">
        <v>2</v>
      </c>
      <c r="CR173" s="293">
        <v>0.28369236966817923</v>
      </c>
      <c r="CS173" s="292">
        <v>3</v>
      </c>
      <c r="CT173" s="293">
        <v>0.4255385545022688</v>
      </c>
      <c r="CU173" s="287">
        <v>133</v>
      </c>
      <c r="CV173" s="290">
        <v>18.865542582933919</v>
      </c>
      <c r="CW173" s="287">
        <v>1355</v>
      </c>
      <c r="CX173" s="290">
        <v>192.20158045019144</v>
      </c>
      <c r="CY173" s="292">
        <v>1083</v>
      </c>
      <c r="CZ173" s="293">
        <v>153.61941817531905</v>
      </c>
      <c r="DA173" s="287">
        <v>0</v>
      </c>
      <c r="DB173" s="290">
        <v>0</v>
      </c>
      <c r="DC173" s="287">
        <v>0</v>
      </c>
      <c r="DD173" s="287">
        <v>0</v>
      </c>
      <c r="DE173" s="287">
        <v>796</v>
      </c>
      <c r="DF173" s="287">
        <v>25706</v>
      </c>
      <c r="DG173" s="287">
        <v>0</v>
      </c>
      <c r="DH173" s="287">
        <v>484</v>
      </c>
      <c r="DI173" s="287">
        <v>59</v>
      </c>
      <c r="DJ173" s="287">
        <v>107</v>
      </c>
      <c r="DK173" s="287">
        <v>115</v>
      </c>
      <c r="DL173" s="287">
        <v>357</v>
      </c>
      <c r="DM173" s="287">
        <v>0</v>
      </c>
      <c r="DN173" s="287">
        <v>2597</v>
      </c>
      <c r="DO173" s="287">
        <v>182</v>
      </c>
      <c r="DP173" s="287">
        <v>131</v>
      </c>
      <c r="DQ173" s="287">
        <v>304</v>
      </c>
      <c r="DR173" s="287">
        <v>1</v>
      </c>
      <c r="DS173" s="287">
        <v>0</v>
      </c>
      <c r="DT173" s="287">
        <v>1</v>
      </c>
      <c r="DU173" s="287">
        <v>1</v>
      </c>
      <c r="DV173" s="287">
        <v>14332</v>
      </c>
      <c r="DW173" s="287">
        <v>8307</v>
      </c>
      <c r="DX173" s="287">
        <v>1135</v>
      </c>
      <c r="DY173" s="287">
        <v>1097</v>
      </c>
      <c r="DZ173" s="287">
        <v>13688</v>
      </c>
      <c r="EA173" s="287">
        <v>29941</v>
      </c>
      <c r="EB173" s="290">
        <v>25.610367055208599</v>
      </c>
      <c r="EC173" s="287">
        <v>636</v>
      </c>
      <c r="ED173" s="287">
        <v>9808</v>
      </c>
      <c r="EE173" s="287">
        <v>2475</v>
      </c>
      <c r="EF173" s="290">
        <v>25.234502446982056</v>
      </c>
      <c r="EG173" s="287">
        <v>453</v>
      </c>
      <c r="EH173" s="287">
        <v>247</v>
      </c>
      <c r="EI173" s="287">
        <v>173</v>
      </c>
      <c r="EJ173" s="287">
        <v>141</v>
      </c>
      <c r="EK173" s="287">
        <v>1238</v>
      </c>
      <c r="EL173" s="287">
        <v>9</v>
      </c>
      <c r="EM173" s="287">
        <v>52</v>
      </c>
      <c r="EN173" s="287">
        <v>23</v>
      </c>
      <c r="EO173" s="287">
        <v>113</v>
      </c>
      <c r="EP173" s="287">
        <v>253</v>
      </c>
      <c r="EQ173" s="287">
        <v>136</v>
      </c>
      <c r="ER173" s="287">
        <v>0</v>
      </c>
      <c r="ES173" s="287">
        <v>2</v>
      </c>
      <c r="ET173" s="287">
        <v>16</v>
      </c>
      <c r="EU173" s="287">
        <v>5</v>
      </c>
      <c r="EV173" s="287">
        <v>7192</v>
      </c>
      <c r="EW173" s="287">
        <v>26</v>
      </c>
      <c r="EX173" s="287">
        <v>55</v>
      </c>
      <c r="EY173" s="287">
        <v>0</v>
      </c>
      <c r="EZ173" s="287">
        <v>18</v>
      </c>
      <c r="FA173" s="287">
        <v>44</v>
      </c>
      <c r="FB173" s="287">
        <v>3</v>
      </c>
      <c r="FC173" s="287">
        <v>6</v>
      </c>
      <c r="FD173" s="287">
        <v>26</v>
      </c>
      <c r="FE173" s="287">
        <v>10</v>
      </c>
      <c r="FF173" s="287">
        <v>78</v>
      </c>
      <c r="FG173" s="287">
        <v>585</v>
      </c>
      <c r="FH173" s="287">
        <v>1218</v>
      </c>
      <c r="FI173" s="287">
        <v>255</v>
      </c>
      <c r="FJ173" s="287">
        <v>3221</v>
      </c>
      <c r="FK173" s="291">
        <v>14</v>
      </c>
      <c r="FL173" s="290">
        <v>1.9858465876772546</v>
      </c>
      <c r="FM173" s="291">
        <v>15</v>
      </c>
      <c r="FN173" s="290">
        <v>2.1276927725113439</v>
      </c>
      <c r="FO173" s="297">
        <v>1</v>
      </c>
      <c r="FP173" s="293">
        <v>0.14184618483408962</v>
      </c>
      <c r="FQ173" s="283">
        <v>1</v>
      </c>
      <c r="FR173" s="294">
        <v>0.14184618483408962</v>
      </c>
      <c r="FS173" s="283">
        <v>2</v>
      </c>
      <c r="FT173" s="294">
        <v>0.28369236966817923</v>
      </c>
      <c r="FU173" s="297">
        <v>0</v>
      </c>
      <c r="FV173" s="293">
        <v>0</v>
      </c>
      <c r="FW173" s="295">
        <v>4</v>
      </c>
      <c r="FX173" s="295">
        <v>0</v>
      </c>
      <c r="FY173" s="295">
        <v>4</v>
      </c>
      <c r="FZ173" s="295">
        <v>0</v>
      </c>
      <c r="GA173" s="295">
        <v>0</v>
      </c>
      <c r="GB173" s="287">
        <v>20571</v>
      </c>
      <c r="GC173" s="287">
        <v>0</v>
      </c>
      <c r="GD173" s="287">
        <v>509</v>
      </c>
      <c r="GE173" s="287">
        <v>3</v>
      </c>
      <c r="GF173" s="287">
        <v>7</v>
      </c>
      <c r="GG173" s="290">
        <v>403.5</v>
      </c>
      <c r="GH173" s="290">
        <v>1275.8</v>
      </c>
      <c r="GI173" s="290">
        <v>77.099999999999994</v>
      </c>
      <c r="GJ173" s="290">
        <v>8</v>
      </c>
      <c r="GK173" s="290">
        <v>2.2000000000000002</v>
      </c>
      <c r="GL173" s="290">
        <v>6.9</v>
      </c>
      <c r="GM173" s="290">
        <v>12</v>
      </c>
      <c r="GN173" s="290">
        <v>9</v>
      </c>
      <c r="GO173" s="290">
        <v>6</v>
      </c>
      <c r="GP173" s="290">
        <v>6</v>
      </c>
      <c r="GQ173" s="290">
        <v>5</v>
      </c>
      <c r="GR173" s="290">
        <v>1</v>
      </c>
      <c r="GS173" s="290">
        <v>0</v>
      </c>
      <c r="GT173" s="290">
        <v>27</v>
      </c>
      <c r="GU173" s="290">
        <v>1</v>
      </c>
      <c r="GV173" s="290">
        <v>2</v>
      </c>
      <c r="GW173" s="290">
        <v>0</v>
      </c>
      <c r="GX173" s="290">
        <v>2</v>
      </c>
      <c r="GY173" s="290">
        <v>3</v>
      </c>
      <c r="GZ173" s="290">
        <v>2</v>
      </c>
      <c r="HA173" s="290">
        <v>0</v>
      </c>
      <c r="HB173" s="290">
        <v>1</v>
      </c>
      <c r="HC173" s="290">
        <v>0</v>
      </c>
      <c r="HD173" s="290">
        <v>6</v>
      </c>
      <c r="HE173" s="290">
        <v>3</v>
      </c>
      <c r="HF173" s="290">
        <v>1</v>
      </c>
      <c r="HG173" s="290">
        <v>3</v>
      </c>
      <c r="HH173" s="290">
        <v>15.55</v>
      </c>
      <c r="HI173" s="290">
        <v>1</v>
      </c>
      <c r="HJ173" s="134">
        <v>0.28369236966817923</v>
      </c>
      <c r="HK173" s="134">
        <v>15.319387962081679</v>
      </c>
      <c r="HL173" s="134">
        <v>29.922452690751204</v>
      </c>
      <c r="HM173" s="146">
        <v>93.450386585725198</v>
      </c>
      <c r="HN173" s="146">
        <v>86.555196130096206</v>
      </c>
      <c r="HO173" s="368">
        <v>0.13911660952948801</v>
      </c>
      <c r="HP173" s="368">
        <v>8.3034409459279895E-2</v>
      </c>
      <c r="HQ173" s="368">
        <v>3.29024676850764</v>
      </c>
      <c r="HR173" s="368">
        <v>2.8735632183908</v>
      </c>
      <c r="HS173" s="134">
        <v>67.097532314923598</v>
      </c>
      <c r="HT173" s="134">
        <v>72.528735632183896</v>
      </c>
      <c r="HU173" s="134">
        <v>4.2281512396283603</v>
      </c>
      <c r="HV173" s="134">
        <v>2.8895974491829399</v>
      </c>
      <c r="HW173" s="134">
        <v>4.0458966972128101</v>
      </c>
      <c r="HX173" s="134">
        <v>8.3887225442936693</v>
      </c>
      <c r="HY173" s="146">
        <v>100.30430777462098</v>
      </c>
      <c r="HZ173" s="146">
        <v>97.206884961928097</v>
      </c>
      <c r="IA173" s="386">
        <v>26</v>
      </c>
      <c r="IB173" s="386">
        <v>20</v>
      </c>
      <c r="IC173" s="369">
        <v>0.16631484679843919</v>
      </c>
      <c r="ID173" s="369">
        <v>8.4893246742221651E-2</v>
      </c>
      <c r="IE173" s="369">
        <v>1.6424510423247001</v>
      </c>
      <c r="IF173" s="369">
        <v>1.2391573729863694</v>
      </c>
      <c r="IG173" s="146">
        <v>28.74289324068225</v>
      </c>
      <c r="IH173" s="146">
        <v>29.491945477075589</v>
      </c>
      <c r="II173" s="146">
        <v>10.126015480074201</v>
      </c>
      <c r="IJ173" s="146">
        <v>6.8508850120972884</v>
      </c>
      <c r="IK173" s="146">
        <v>4.3917419754738649</v>
      </c>
      <c r="IL173" s="146">
        <v>8.5791340171157966</v>
      </c>
      <c r="IM173" s="148">
        <v>85.158347351920256</v>
      </c>
      <c r="IN173" s="137">
        <v>87.722199848799505</v>
      </c>
      <c r="IO173" s="369">
        <v>6.9516857838025706E-2</v>
      </c>
      <c r="IP173" s="369">
        <v>3.7643515904385499E-2</v>
      </c>
      <c r="IQ173" s="369">
        <v>0.60060060060060105</v>
      </c>
      <c r="IR173" s="369">
        <v>0.37842951750236498</v>
      </c>
      <c r="IS173" s="146">
        <v>34.234234234234201</v>
      </c>
      <c r="IT173" s="146">
        <v>32.166508987701</v>
      </c>
      <c r="IU173" s="146">
        <v>11.5745568300313</v>
      </c>
      <c r="IV173" s="146">
        <v>9.9472990777338595</v>
      </c>
      <c r="IW173" s="146">
        <v>5.53440044931199</v>
      </c>
      <c r="IX173" s="146">
        <v>6.6379615691136102</v>
      </c>
      <c r="IY173" s="341">
        <v>19</v>
      </c>
      <c r="IZ173" s="369">
        <v>0.15100937847719001</v>
      </c>
      <c r="JA173" s="369">
        <v>2.7616279069767402</v>
      </c>
      <c r="JB173" s="369">
        <v>31.104651162790699</v>
      </c>
      <c r="JC173" s="369">
        <v>5.4681290732792904</v>
      </c>
      <c r="JD173" s="146">
        <v>6.93338429848591</v>
      </c>
    </row>
    <row r="174" spans="1:264" ht="18" customHeight="1">
      <c r="A174" s="280"/>
      <c r="B174" s="281" t="s">
        <v>87</v>
      </c>
      <c r="C174" s="281" t="s">
        <v>87</v>
      </c>
      <c r="D174" s="282" t="s">
        <v>1911</v>
      </c>
      <c r="E174" s="283" t="s">
        <v>1408</v>
      </c>
      <c r="F174" s="282" t="s">
        <v>108</v>
      </c>
      <c r="G174" s="283" t="s">
        <v>129</v>
      </c>
      <c r="H174" s="284" t="s">
        <v>87</v>
      </c>
      <c r="I174" s="284" t="s">
        <v>87</v>
      </c>
      <c r="J174" s="284" t="s">
        <v>87</v>
      </c>
      <c r="K174" s="284" t="s">
        <v>87</v>
      </c>
      <c r="L174" s="284" t="s">
        <v>87</v>
      </c>
      <c r="M174" s="285">
        <v>463011</v>
      </c>
      <c r="N174" s="284" t="s">
        <v>87</v>
      </c>
      <c r="O174" s="284" t="s">
        <v>87</v>
      </c>
      <c r="P174" s="284" t="s">
        <v>87</v>
      </c>
      <c r="Q174" s="284" t="s">
        <v>87</v>
      </c>
      <c r="R174" s="286">
        <v>92.339179443832577</v>
      </c>
      <c r="S174" s="286">
        <v>88.408667259888915</v>
      </c>
      <c r="T174" s="298" t="s">
        <v>88</v>
      </c>
      <c r="U174" s="298" t="s">
        <v>88</v>
      </c>
      <c r="V174" s="286">
        <v>15.481328579470821</v>
      </c>
      <c r="W174" s="286">
        <v>9.6828673297053864</v>
      </c>
      <c r="X174" s="286">
        <v>25.164195909176208</v>
      </c>
      <c r="Y174" s="284" t="s">
        <v>87</v>
      </c>
      <c r="Z174" s="284" t="s">
        <v>87</v>
      </c>
      <c r="AA174" s="284" t="s">
        <v>87</v>
      </c>
      <c r="AB174" s="284" t="s">
        <v>87</v>
      </c>
      <c r="AC174" s="284" t="s">
        <v>87</v>
      </c>
      <c r="AD174" s="284" t="s">
        <v>87</v>
      </c>
      <c r="AE174" s="284" t="s">
        <v>87</v>
      </c>
      <c r="AF174" s="284" t="s">
        <v>87</v>
      </c>
      <c r="AG174" s="284" t="s">
        <v>87</v>
      </c>
      <c r="AH174" s="284" t="s">
        <v>87</v>
      </c>
      <c r="AI174" s="284" t="s">
        <v>87</v>
      </c>
      <c r="AJ174" s="284" t="s">
        <v>87</v>
      </c>
      <c r="AK174" s="284" t="s">
        <v>87</v>
      </c>
      <c r="AL174" s="284" t="s">
        <v>87</v>
      </c>
      <c r="AM174" s="284" t="s">
        <v>87</v>
      </c>
      <c r="AN174" s="284" t="s">
        <v>87</v>
      </c>
      <c r="AO174" s="284" t="s">
        <v>87</v>
      </c>
      <c r="AP174" s="284" t="s">
        <v>87</v>
      </c>
      <c r="AQ174" s="284" t="s">
        <v>87</v>
      </c>
      <c r="AR174" s="284" t="s">
        <v>87</v>
      </c>
      <c r="AS174" s="284" t="s">
        <v>87</v>
      </c>
      <c r="AT174" s="284" t="s">
        <v>87</v>
      </c>
      <c r="AU174" s="284" t="s">
        <v>87</v>
      </c>
      <c r="AV174" s="284" t="s">
        <v>87</v>
      </c>
      <c r="AW174" s="288" t="s">
        <v>87</v>
      </c>
      <c r="AX174" s="288" t="s">
        <v>87</v>
      </c>
      <c r="AY174" s="288" t="s">
        <v>87</v>
      </c>
      <c r="AZ174" s="288" t="s">
        <v>87</v>
      </c>
      <c r="BA174" s="288" t="s">
        <v>87</v>
      </c>
      <c r="BB174" s="287">
        <v>79</v>
      </c>
      <c r="BC174" s="287">
        <v>115</v>
      </c>
      <c r="BD174" s="289" t="s">
        <v>88</v>
      </c>
      <c r="BE174" s="289" t="s">
        <v>88</v>
      </c>
      <c r="BF174" s="289" t="s">
        <v>88</v>
      </c>
      <c r="BG174" s="287">
        <v>76</v>
      </c>
      <c r="BH174" s="286">
        <v>16.414296852558579</v>
      </c>
      <c r="BI174" s="287">
        <v>383</v>
      </c>
      <c r="BJ174" s="286">
        <v>82.719417033288636</v>
      </c>
      <c r="BK174" s="287">
        <v>11</v>
      </c>
      <c r="BL174" s="286">
        <v>2.3757534918176892</v>
      </c>
      <c r="BM174" s="287">
        <v>36</v>
      </c>
      <c r="BN174" s="290">
        <v>7.7751932459488007</v>
      </c>
      <c r="BO174" s="291">
        <v>165</v>
      </c>
      <c r="BP174" s="290">
        <v>35.636302377265331</v>
      </c>
      <c r="BQ174" s="287">
        <v>0</v>
      </c>
      <c r="BR174" s="290">
        <v>0</v>
      </c>
      <c r="BS174" s="287">
        <v>0</v>
      </c>
      <c r="BT174" s="290">
        <v>0</v>
      </c>
      <c r="BU174" s="287">
        <v>0</v>
      </c>
      <c r="BV174" s="290">
        <v>0</v>
      </c>
      <c r="BW174" s="287">
        <v>40</v>
      </c>
      <c r="BX174" s="290">
        <v>8.6391036066097779</v>
      </c>
      <c r="BY174" s="292">
        <v>0</v>
      </c>
      <c r="BZ174" s="293">
        <v>0</v>
      </c>
      <c r="CA174" s="287">
        <v>611</v>
      </c>
      <c r="CB174" s="290">
        <v>131.96230759096437</v>
      </c>
      <c r="CC174" s="287">
        <v>0</v>
      </c>
      <c r="CD174" s="290">
        <v>0</v>
      </c>
      <c r="CE174" s="287">
        <v>111</v>
      </c>
      <c r="CF174" s="290">
        <v>23.973512508342136</v>
      </c>
      <c r="CG174" s="287">
        <v>1159</v>
      </c>
      <c r="CH174" s="290">
        <v>250.31802700151832</v>
      </c>
      <c r="CI174" s="287">
        <v>1918</v>
      </c>
      <c r="CJ174" s="290">
        <v>414.24501793693889</v>
      </c>
      <c r="CK174" s="287">
        <v>572</v>
      </c>
      <c r="CL174" s="290">
        <v>123.53918157451983</v>
      </c>
      <c r="CM174" s="287">
        <v>469</v>
      </c>
      <c r="CN174" s="294">
        <v>101.29348978749964</v>
      </c>
      <c r="CO174" s="287">
        <v>156</v>
      </c>
      <c r="CP174" s="290">
        <v>33.692504065778138</v>
      </c>
      <c r="CQ174" s="287">
        <v>9</v>
      </c>
      <c r="CR174" s="290">
        <v>1.9437983114872002</v>
      </c>
      <c r="CS174" s="287">
        <v>12</v>
      </c>
      <c r="CT174" s="290">
        <v>2.5917310819829331</v>
      </c>
      <c r="CU174" s="287">
        <v>135</v>
      </c>
      <c r="CV174" s="290">
        <v>29.156974672307999</v>
      </c>
      <c r="CW174" s="287">
        <v>972</v>
      </c>
      <c r="CX174" s="290">
        <v>209.9302176406176</v>
      </c>
      <c r="CY174" s="287">
        <v>937</v>
      </c>
      <c r="CZ174" s="290">
        <v>202.37100198483407</v>
      </c>
      <c r="DA174" s="292">
        <v>35</v>
      </c>
      <c r="DB174" s="293">
        <v>7.5592156557835564</v>
      </c>
      <c r="DC174" s="287">
        <v>0</v>
      </c>
      <c r="DD174" s="287">
        <v>2845</v>
      </c>
      <c r="DE174" s="287">
        <v>291</v>
      </c>
      <c r="DF174" s="287">
        <v>11310</v>
      </c>
      <c r="DG174" s="287">
        <v>0</v>
      </c>
      <c r="DH174" s="287">
        <v>646</v>
      </c>
      <c r="DI174" s="287">
        <v>66</v>
      </c>
      <c r="DJ174" s="287">
        <v>1</v>
      </c>
      <c r="DK174" s="287">
        <v>2</v>
      </c>
      <c r="DL174" s="287">
        <v>65</v>
      </c>
      <c r="DM174" s="287">
        <v>0</v>
      </c>
      <c r="DN174" s="287">
        <v>916</v>
      </c>
      <c r="DO174" s="287">
        <v>44</v>
      </c>
      <c r="DP174" s="287">
        <v>9</v>
      </c>
      <c r="DQ174" s="287">
        <v>22</v>
      </c>
      <c r="DR174" s="287">
        <v>0</v>
      </c>
      <c r="DS174" s="287">
        <v>6</v>
      </c>
      <c r="DT174" s="287">
        <v>20291</v>
      </c>
      <c r="DU174" s="287">
        <v>0</v>
      </c>
      <c r="DV174" s="287">
        <v>3396</v>
      </c>
      <c r="DW174" s="287">
        <v>1476</v>
      </c>
      <c r="DX174" s="287">
        <v>327</v>
      </c>
      <c r="DY174" s="287">
        <v>322</v>
      </c>
      <c r="DZ174" s="287">
        <v>4425</v>
      </c>
      <c r="EA174" s="287">
        <v>12611</v>
      </c>
      <c r="EB174" s="290">
        <v>15.8353818095314</v>
      </c>
      <c r="EC174" s="287">
        <v>217</v>
      </c>
      <c r="ED174" s="287">
        <v>4268</v>
      </c>
      <c r="EE174" s="287">
        <v>716</v>
      </c>
      <c r="EF174" s="290">
        <v>16.776007497656984</v>
      </c>
      <c r="EG174" s="287">
        <v>219</v>
      </c>
      <c r="EH174" s="287">
        <v>93</v>
      </c>
      <c r="EI174" s="287">
        <v>44</v>
      </c>
      <c r="EJ174" s="287">
        <v>7</v>
      </c>
      <c r="EK174" s="287">
        <v>236</v>
      </c>
      <c r="EL174" s="287">
        <v>1</v>
      </c>
      <c r="EM174" s="287">
        <v>22</v>
      </c>
      <c r="EN174" s="287">
        <v>15</v>
      </c>
      <c r="EO174" s="287">
        <v>29</v>
      </c>
      <c r="EP174" s="287">
        <v>6</v>
      </c>
      <c r="EQ174" s="287">
        <v>31</v>
      </c>
      <c r="ER174" s="287">
        <v>0</v>
      </c>
      <c r="ES174" s="287">
        <v>3</v>
      </c>
      <c r="ET174" s="287">
        <v>2</v>
      </c>
      <c r="EU174" s="287">
        <v>1</v>
      </c>
      <c r="EV174" s="287">
        <v>1898</v>
      </c>
      <c r="EW174" s="287">
        <v>5</v>
      </c>
      <c r="EX174" s="287">
        <v>3</v>
      </c>
      <c r="EY174" s="287">
        <v>17</v>
      </c>
      <c r="EZ174" s="287">
        <v>0</v>
      </c>
      <c r="FA174" s="287">
        <v>19</v>
      </c>
      <c r="FB174" s="287">
        <v>3</v>
      </c>
      <c r="FC174" s="287">
        <v>1</v>
      </c>
      <c r="FD174" s="287">
        <v>26</v>
      </c>
      <c r="FE174" s="287">
        <v>11</v>
      </c>
      <c r="FF174" s="287">
        <v>31</v>
      </c>
      <c r="FG174" s="287">
        <v>107</v>
      </c>
      <c r="FH174" s="287">
        <v>260</v>
      </c>
      <c r="FI174" s="287">
        <v>462</v>
      </c>
      <c r="FJ174" s="287">
        <v>2490</v>
      </c>
      <c r="FK174" s="291">
        <v>10</v>
      </c>
      <c r="FL174" s="290">
        <v>2.1597759016524445</v>
      </c>
      <c r="FM174" s="291">
        <v>5</v>
      </c>
      <c r="FN174" s="290">
        <v>1.0798879508262222</v>
      </c>
      <c r="FO174" s="291">
        <v>0</v>
      </c>
      <c r="FP174" s="290">
        <v>0</v>
      </c>
      <c r="FQ174" s="283">
        <v>3</v>
      </c>
      <c r="FR174" s="294">
        <v>0.64793277049573328</v>
      </c>
      <c r="FS174" s="283">
        <v>0</v>
      </c>
      <c r="FT174" s="294">
        <v>0</v>
      </c>
      <c r="FU174" s="291">
        <v>0</v>
      </c>
      <c r="FV174" s="290">
        <v>0</v>
      </c>
      <c r="FW174" s="295">
        <v>7</v>
      </c>
      <c r="FX174" s="295">
        <v>1</v>
      </c>
      <c r="FY174" s="295">
        <v>6</v>
      </c>
      <c r="FZ174" s="295">
        <v>0</v>
      </c>
      <c r="GA174" s="295">
        <v>0</v>
      </c>
      <c r="GB174" s="287">
        <v>5441</v>
      </c>
      <c r="GC174" s="287">
        <v>913</v>
      </c>
      <c r="GD174" s="287">
        <v>2323</v>
      </c>
      <c r="GE174" s="287">
        <v>0</v>
      </c>
      <c r="GF174" s="287">
        <v>22</v>
      </c>
      <c r="GG174" s="290">
        <v>132.5</v>
      </c>
      <c r="GH174" s="290">
        <v>547.79999999999995</v>
      </c>
      <c r="GI174" s="290">
        <v>27</v>
      </c>
      <c r="GJ174" s="290">
        <v>2</v>
      </c>
      <c r="GK174" s="290">
        <v>1</v>
      </c>
      <c r="GL174" s="290">
        <v>1</v>
      </c>
      <c r="GM174" s="290">
        <v>7</v>
      </c>
      <c r="GN174" s="290">
        <v>0</v>
      </c>
      <c r="GO174" s="290">
        <v>1</v>
      </c>
      <c r="GP174" s="290">
        <v>8</v>
      </c>
      <c r="GQ174" s="290">
        <v>1</v>
      </c>
      <c r="GR174" s="290">
        <v>0</v>
      </c>
      <c r="GS174" s="290">
        <v>0</v>
      </c>
      <c r="GT174" s="290">
        <v>8</v>
      </c>
      <c r="GU174" s="290">
        <v>1</v>
      </c>
      <c r="GV174" s="290">
        <v>1</v>
      </c>
      <c r="GW174" s="290">
        <v>0</v>
      </c>
      <c r="GX174" s="290">
        <v>0</v>
      </c>
      <c r="GY174" s="290">
        <v>2</v>
      </c>
      <c r="GZ174" s="290">
        <v>2</v>
      </c>
      <c r="HA174" s="290">
        <v>0</v>
      </c>
      <c r="HB174" s="290">
        <v>1</v>
      </c>
      <c r="HC174" s="290">
        <v>2</v>
      </c>
      <c r="HD174" s="290">
        <v>0</v>
      </c>
      <c r="HE174" s="290">
        <v>2</v>
      </c>
      <c r="HF174" s="290">
        <v>1</v>
      </c>
      <c r="HG174" s="290">
        <v>1</v>
      </c>
      <c r="HH174" s="290">
        <v>10</v>
      </c>
      <c r="HI174" s="290">
        <v>2</v>
      </c>
      <c r="HJ174" s="134">
        <v>0.21597759016524448</v>
      </c>
      <c r="HK174" s="134">
        <v>6.6953052951225782</v>
      </c>
      <c r="HL174" s="134">
        <v>18.552474995194501</v>
      </c>
      <c r="HM174" s="146">
        <v>91.905939220993403</v>
      </c>
      <c r="HN174" s="146">
        <v>84.143420411583705</v>
      </c>
      <c r="HO174" s="368">
        <v>6.0910613674432797E-2</v>
      </c>
      <c r="HP174" s="368">
        <v>4.3513187843084701E-2</v>
      </c>
      <c r="HQ174" s="368">
        <v>1.5748031496063</v>
      </c>
      <c r="HR174" s="368">
        <v>1.50987224157956</v>
      </c>
      <c r="HS174" s="134">
        <v>81.889763779527598</v>
      </c>
      <c r="HT174" s="134">
        <v>85.481997677119594</v>
      </c>
      <c r="HU174" s="134">
        <v>3.8678239683264799</v>
      </c>
      <c r="HV174" s="134">
        <v>2.8819119025304598</v>
      </c>
      <c r="HW174" s="134">
        <v>7.3017529215358898</v>
      </c>
      <c r="HX174" s="134">
        <v>14.7072174307762</v>
      </c>
      <c r="HY174" s="146">
        <v>100.07811206546586</v>
      </c>
      <c r="HZ174" s="146">
        <v>91.896105850061105</v>
      </c>
      <c r="IA174" s="386">
        <v>56</v>
      </c>
      <c r="IB174" s="386">
        <v>41</v>
      </c>
      <c r="IC174" s="369">
        <v>0.31740633679079522</v>
      </c>
      <c r="ID174" s="369">
        <v>0.14896631907858882</v>
      </c>
      <c r="IE174" s="369">
        <v>3.6553524804177546</v>
      </c>
      <c r="IF174" s="369">
        <v>2.6015228426395942</v>
      </c>
      <c r="IG174" s="146">
        <v>71.540469973890339</v>
      </c>
      <c r="IH174" s="146">
        <v>77.030456852791872</v>
      </c>
      <c r="II174" s="146">
        <v>8.6833304993481839</v>
      </c>
      <c r="IJ174" s="146">
        <v>5.7261199723867309</v>
      </c>
      <c r="IK174" s="146">
        <v>7.0064691151919867</v>
      </c>
      <c r="IL174" s="146">
        <v>14.6280442103263</v>
      </c>
      <c r="IM174" s="148">
        <v>82.297461797365742</v>
      </c>
      <c r="IN174" s="137">
        <v>89.03494389831431</v>
      </c>
      <c r="IO174" s="369">
        <v>0.25599255294391399</v>
      </c>
      <c r="IP174" s="369">
        <v>9.9800399201596807E-2</v>
      </c>
      <c r="IQ174" s="369">
        <v>2.8350515463917501</v>
      </c>
      <c r="IR174" s="369">
        <v>1.6042780748663099</v>
      </c>
      <c r="IS174" s="146">
        <v>84.278350515463899</v>
      </c>
      <c r="IT174" s="146">
        <v>91.978609625668497</v>
      </c>
      <c r="IU174" s="146">
        <v>9.0295555038398891</v>
      </c>
      <c r="IV174" s="146">
        <v>6.2208915502328699</v>
      </c>
      <c r="IW174" s="146">
        <v>7.2307046709060998</v>
      </c>
      <c r="IX174" s="146">
        <v>9.1767967243933892</v>
      </c>
      <c r="IY174" s="341">
        <v>53</v>
      </c>
      <c r="IZ174" s="369">
        <v>0.36172536172536202</v>
      </c>
      <c r="JA174" s="369">
        <v>5.2319842053306997</v>
      </c>
      <c r="JB174" s="369">
        <v>91.016781836130306</v>
      </c>
      <c r="JC174" s="369">
        <v>6.91373191373191</v>
      </c>
      <c r="JD174" s="146">
        <v>11.2672391360916</v>
      </c>
    </row>
    <row r="175" spans="1:264" ht="18" customHeight="1">
      <c r="A175" s="280"/>
      <c r="B175" s="281" t="s">
        <v>87</v>
      </c>
      <c r="C175" s="281" t="s">
        <v>87</v>
      </c>
      <c r="D175" s="282" t="s">
        <v>1912</v>
      </c>
      <c r="E175" s="283" t="s">
        <v>1409</v>
      </c>
      <c r="F175" s="282" t="s">
        <v>108</v>
      </c>
      <c r="G175" s="283" t="s">
        <v>129</v>
      </c>
      <c r="H175" s="284" t="s">
        <v>87</v>
      </c>
      <c r="I175" s="284" t="s">
        <v>87</v>
      </c>
      <c r="J175" s="284" t="s">
        <v>87</v>
      </c>
      <c r="K175" s="284" t="s">
        <v>87</v>
      </c>
      <c r="L175" s="284" t="s">
        <v>87</v>
      </c>
      <c r="M175" s="285">
        <v>465470</v>
      </c>
      <c r="N175" s="284" t="s">
        <v>87</v>
      </c>
      <c r="O175" s="284" t="s">
        <v>87</v>
      </c>
      <c r="P175" s="284" t="s">
        <v>87</v>
      </c>
      <c r="Q175" s="284" t="s">
        <v>87</v>
      </c>
      <c r="R175" s="286">
        <v>88.662745810616329</v>
      </c>
      <c r="S175" s="286">
        <v>87.890172652074526</v>
      </c>
      <c r="T175" s="298" t="s">
        <v>88</v>
      </c>
      <c r="U175" s="298" t="s">
        <v>88</v>
      </c>
      <c r="V175" s="286">
        <v>15.421636325591129</v>
      </c>
      <c r="W175" s="286">
        <v>11.989956057752668</v>
      </c>
      <c r="X175" s="286">
        <v>27.411592383343798</v>
      </c>
      <c r="Y175" s="284" t="s">
        <v>87</v>
      </c>
      <c r="Z175" s="284" t="s">
        <v>87</v>
      </c>
      <c r="AA175" s="284" t="s">
        <v>87</v>
      </c>
      <c r="AB175" s="284" t="s">
        <v>87</v>
      </c>
      <c r="AC175" s="284" t="s">
        <v>87</v>
      </c>
      <c r="AD175" s="284" t="s">
        <v>87</v>
      </c>
      <c r="AE175" s="284" t="s">
        <v>87</v>
      </c>
      <c r="AF175" s="284" t="s">
        <v>87</v>
      </c>
      <c r="AG175" s="284" t="s">
        <v>87</v>
      </c>
      <c r="AH175" s="284" t="s">
        <v>87</v>
      </c>
      <c r="AI175" s="284" t="s">
        <v>87</v>
      </c>
      <c r="AJ175" s="284" t="s">
        <v>87</v>
      </c>
      <c r="AK175" s="284" t="s">
        <v>87</v>
      </c>
      <c r="AL175" s="284" t="s">
        <v>87</v>
      </c>
      <c r="AM175" s="284" t="s">
        <v>87</v>
      </c>
      <c r="AN175" s="284" t="s">
        <v>87</v>
      </c>
      <c r="AO175" s="284" t="s">
        <v>87</v>
      </c>
      <c r="AP175" s="284" t="s">
        <v>87</v>
      </c>
      <c r="AQ175" s="284" t="s">
        <v>87</v>
      </c>
      <c r="AR175" s="284" t="s">
        <v>87</v>
      </c>
      <c r="AS175" s="284" t="s">
        <v>87</v>
      </c>
      <c r="AT175" s="284" t="s">
        <v>87</v>
      </c>
      <c r="AU175" s="284" t="s">
        <v>87</v>
      </c>
      <c r="AV175" s="284" t="s">
        <v>87</v>
      </c>
      <c r="AW175" s="288" t="s">
        <v>87</v>
      </c>
      <c r="AX175" s="288" t="s">
        <v>87</v>
      </c>
      <c r="AY175" s="288" t="s">
        <v>87</v>
      </c>
      <c r="AZ175" s="288" t="s">
        <v>87</v>
      </c>
      <c r="BA175" s="288" t="s">
        <v>87</v>
      </c>
      <c r="BB175" s="287">
        <v>37</v>
      </c>
      <c r="BC175" s="287">
        <v>76</v>
      </c>
      <c r="BD175" s="289" t="s">
        <v>88</v>
      </c>
      <c r="BE175" s="289" t="s">
        <v>88</v>
      </c>
      <c r="BF175" s="289" t="s">
        <v>88</v>
      </c>
      <c r="BG175" s="287">
        <v>24</v>
      </c>
      <c r="BH175" s="286">
        <v>5.1560788020710246</v>
      </c>
      <c r="BI175" s="287">
        <v>374</v>
      </c>
      <c r="BJ175" s="286">
        <v>80.348894665606807</v>
      </c>
      <c r="BK175" s="287">
        <v>0</v>
      </c>
      <c r="BL175" s="286">
        <v>0</v>
      </c>
      <c r="BM175" s="287">
        <v>0</v>
      </c>
      <c r="BN175" s="290">
        <v>0</v>
      </c>
      <c r="BO175" s="291">
        <v>134</v>
      </c>
      <c r="BP175" s="290">
        <v>28.788106644896555</v>
      </c>
      <c r="BQ175" s="287">
        <v>0</v>
      </c>
      <c r="BR175" s="290">
        <v>0</v>
      </c>
      <c r="BS175" s="287">
        <v>0</v>
      </c>
      <c r="BT175" s="290">
        <v>0</v>
      </c>
      <c r="BU175" s="287">
        <v>0</v>
      </c>
      <c r="BV175" s="290">
        <v>0</v>
      </c>
      <c r="BW175" s="287">
        <v>28</v>
      </c>
      <c r="BX175" s="290">
        <v>6.0154252690828622</v>
      </c>
      <c r="BY175" s="292">
        <v>9</v>
      </c>
      <c r="BZ175" s="293">
        <v>1.9335295507766341</v>
      </c>
      <c r="CA175" s="287">
        <v>768</v>
      </c>
      <c r="CB175" s="290">
        <v>164.99452166627279</v>
      </c>
      <c r="CC175" s="292">
        <v>0</v>
      </c>
      <c r="CD175" s="293">
        <v>0</v>
      </c>
      <c r="CE175" s="287">
        <v>109</v>
      </c>
      <c r="CF175" s="290">
        <v>23.417191226072571</v>
      </c>
      <c r="CG175" s="287">
        <v>514</v>
      </c>
      <c r="CH175" s="290">
        <v>110.42602101102112</v>
      </c>
      <c r="CI175" s="287">
        <v>1294</v>
      </c>
      <c r="CJ175" s="290">
        <v>277.99858207832943</v>
      </c>
      <c r="CK175" s="287">
        <v>310</v>
      </c>
      <c r="CL175" s="290">
        <v>66.599351193417405</v>
      </c>
      <c r="CM175" s="287">
        <v>10</v>
      </c>
      <c r="CN175" s="294">
        <v>2.148366167529594</v>
      </c>
      <c r="CO175" s="287">
        <v>539</v>
      </c>
      <c r="CP175" s="290">
        <v>115.7969364298451</v>
      </c>
      <c r="CQ175" s="292">
        <v>1</v>
      </c>
      <c r="CR175" s="293">
        <v>0.21483661675295937</v>
      </c>
      <c r="CS175" s="287">
        <v>0</v>
      </c>
      <c r="CT175" s="290">
        <v>0</v>
      </c>
      <c r="CU175" s="287">
        <v>74</v>
      </c>
      <c r="CV175" s="290">
        <v>15.897909639718995</v>
      </c>
      <c r="CW175" s="287">
        <v>647</v>
      </c>
      <c r="CX175" s="290">
        <v>138.99929103916472</v>
      </c>
      <c r="CY175" s="287">
        <v>647</v>
      </c>
      <c r="CZ175" s="290">
        <v>138.99929103916472</v>
      </c>
      <c r="DA175" s="287">
        <v>0</v>
      </c>
      <c r="DB175" s="290">
        <v>0</v>
      </c>
      <c r="DC175" s="287">
        <v>0</v>
      </c>
      <c r="DD175" s="287">
        <v>1717</v>
      </c>
      <c r="DE175" s="287">
        <v>218</v>
      </c>
      <c r="DF175" s="287">
        <v>10276</v>
      </c>
      <c r="DG175" s="287">
        <v>0</v>
      </c>
      <c r="DH175" s="287">
        <v>573</v>
      </c>
      <c r="DI175" s="287">
        <v>72</v>
      </c>
      <c r="DJ175" s="287">
        <v>345</v>
      </c>
      <c r="DK175" s="287">
        <v>164</v>
      </c>
      <c r="DL175" s="287">
        <v>206</v>
      </c>
      <c r="DM175" s="287">
        <v>83</v>
      </c>
      <c r="DN175" s="287">
        <v>1051</v>
      </c>
      <c r="DO175" s="287">
        <v>61</v>
      </c>
      <c r="DP175" s="287">
        <v>31</v>
      </c>
      <c r="DQ175" s="287">
        <v>59</v>
      </c>
      <c r="DR175" s="287">
        <v>0</v>
      </c>
      <c r="DS175" s="287">
        <v>58</v>
      </c>
      <c r="DT175" s="287">
        <v>874</v>
      </c>
      <c r="DU175" s="287">
        <v>28503</v>
      </c>
      <c r="DV175" s="287">
        <v>4130</v>
      </c>
      <c r="DW175" s="287">
        <v>3546</v>
      </c>
      <c r="DX175" s="287">
        <v>560</v>
      </c>
      <c r="DY175" s="287">
        <v>437</v>
      </c>
      <c r="DZ175" s="287">
        <v>4776</v>
      </c>
      <c r="EA175" s="287">
        <v>11547</v>
      </c>
      <c r="EB175" s="290">
        <v>18.2731445397073</v>
      </c>
      <c r="EC175" s="287">
        <v>229</v>
      </c>
      <c r="ED175" s="287">
        <v>3809</v>
      </c>
      <c r="EE175" s="287">
        <v>634</v>
      </c>
      <c r="EF175" s="290">
        <v>16.644788658440536</v>
      </c>
      <c r="EG175" s="287">
        <v>118</v>
      </c>
      <c r="EH175" s="287">
        <v>71</v>
      </c>
      <c r="EI175" s="287">
        <v>36</v>
      </c>
      <c r="EJ175" s="287">
        <v>17</v>
      </c>
      <c r="EK175" s="287">
        <v>253</v>
      </c>
      <c r="EL175" s="287">
        <v>0</v>
      </c>
      <c r="EM175" s="287">
        <v>10</v>
      </c>
      <c r="EN175" s="287">
        <v>7</v>
      </c>
      <c r="EO175" s="287">
        <v>29</v>
      </c>
      <c r="EP175" s="287">
        <v>5</v>
      </c>
      <c r="EQ175" s="287">
        <v>32</v>
      </c>
      <c r="ER175" s="287">
        <v>0</v>
      </c>
      <c r="ES175" s="287">
        <v>3</v>
      </c>
      <c r="ET175" s="287">
        <v>2</v>
      </c>
      <c r="EU175" s="287">
        <v>0</v>
      </c>
      <c r="EV175" s="287">
        <v>2855</v>
      </c>
      <c r="EW175" s="287">
        <v>41</v>
      </c>
      <c r="EX175" s="287">
        <v>66</v>
      </c>
      <c r="EY175" s="287">
        <v>1078</v>
      </c>
      <c r="EZ175" s="287">
        <v>6</v>
      </c>
      <c r="FA175" s="287">
        <v>19</v>
      </c>
      <c r="FB175" s="287">
        <v>1</v>
      </c>
      <c r="FC175" s="287">
        <v>0</v>
      </c>
      <c r="FD175" s="287">
        <v>27</v>
      </c>
      <c r="FE175" s="287">
        <v>0</v>
      </c>
      <c r="FF175" s="287">
        <v>21</v>
      </c>
      <c r="FG175" s="287">
        <v>155</v>
      </c>
      <c r="FH175" s="287">
        <v>305</v>
      </c>
      <c r="FI175" s="287">
        <v>331</v>
      </c>
      <c r="FJ175" s="287">
        <v>2192</v>
      </c>
      <c r="FK175" s="291">
        <v>13</v>
      </c>
      <c r="FL175" s="290">
        <v>2.7928760177884717</v>
      </c>
      <c r="FM175" s="291">
        <v>3</v>
      </c>
      <c r="FN175" s="290">
        <v>0.64450985025887808</v>
      </c>
      <c r="FO175" s="297">
        <v>1</v>
      </c>
      <c r="FP175" s="293">
        <v>0.21483661675295937</v>
      </c>
      <c r="FQ175" s="283">
        <v>3</v>
      </c>
      <c r="FR175" s="294">
        <v>0.64450985025887808</v>
      </c>
      <c r="FS175" s="283">
        <v>0</v>
      </c>
      <c r="FT175" s="294">
        <v>0</v>
      </c>
      <c r="FU175" s="297">
        <v>0</v>
      </c>
      <c r="FV175" s="293">
        <v>0</v>
      </c>
      <c r="FW175" s="295">
        <v>1</v>
      </c>
      <c r="FX175" s="295">
        <v>0</v>
      </c>
      <c r="FY175" s="295">
        <v>1</v>
      </c>
      <c r="FZ175" s="295">
        <v>0</v>
      </c>
      <c r="GA175" s="295">
        <v>0</v>
      </c>
      <c r="GB175" s="287">
        <v>5589</v>
      </c>
      <c r="GC175" s="287">
        <v>2591</v>
      </c>
      <c r="GD175" s="287">
        <v>4804</v>
      </c>
      <c r="GE175" s="287">
        <v>746</v>
      </c>
      <c r="GF175" s="287">
        <v>72</v>
      </c>
      <c r="GG175" s="290">
        <v>139.4</v>
      </c>
      <c r="GH175" s="290">
        <v>482.9</v>
      </c>
      <c r="GI175" s="290">
        <v>39</v>
      </c>
      <c r="GJ175" s="290">
        <v>2</v>
      </c>
      <c r="GK175" s="290">
        <v>1.18</v>
      </c>
      <c r="GL175" s="290">
        <v>2.4500000000000002</v>
      </c>
      <c r="GM175" s="290">
        <v>6.1</v>
      </c>
      <c r="GN175" s="290">
        <v>6.1</v>
      </c>
      <c r="GO175" s="290">
        <v>1</v>
      </c>
      <c r="GP175" s="290">
        <v>6.1</v>
      </c>
      <c r="GQ175" s="290">
        <v>1</v>
      </c>
      <c r="GR175" s="290">
        <v>0</v>
      </c>
      <c r="GS175" s="290">
        <v>0.1</v>
      </c>
      <c r="GT175" s="290">
        <v>16.14</v>
      </c>
      <c r="GU175" s="290">
        <v>0</v>
      </c>
      <c r="GV175" s="290">
        <v>1</v>
      </c>
      <c r="GW175" s="290">
        <v>1</v>
      </c>
      <c r="GX175" s="290">
        <v>1</v>
      </c>
      <c r="GY175" s="290">
        <v>2</v>
      </c>
      <c r="GZ175" s="290">
        <v>2</v>
      </c>
      <c r="HA175" s="290">
        <v>1</v>
      </c>
      <c r="HB175" s="290">
        <v>1</v>
      </c>
      <c r="HC175" s="290">
        <v>0</v>
      </c>
      <c r="HD175" s="290">
        <v>0</v>
      </c>
      <c r="HE175" s="290">
        <v>2</v>
      </c>
      <c r="HF175" s="290">
        <v>2</v>
      </c>
      <c r="HG175" s="290">
        <v>1</v>
      </c>
      <c r="HH175" s="290">
        <v>4</v>
      </c>
      <c r="HI175" s="290">
        <v>4.1900000000000004</v>
      </c>
      <c r="HJ175" s="134">
        <v>0.64450985025887808</v>
      </c>
      <c r="HK175" s="134">
        <v>7.5192815863535785</v>
      </c>
      <c r="HL175" s="134">
        <v>28.691430167357726</v>
      </c>
      <c r="HM175" s="146">
        <v>94.458770084435301</v>
      </c>
      <c r="HN175" s="146">
        <v>82.083799038229103</v>
      </c>
      <c r="HO175" s="368">
        <v>4.5254719420739602E-2</v>
      </c>
      <c r="HP175" s="368">
        <v>2.02470135654991E-2</v>
      </c>
      <c r="HQ175" s="368">
        <v>2.5179856115107899</v>
      </c>
      <c r="HR175" s="368">
        <v>1.3812154696132599</v>
      </c>
      <c r="HS175" s="134">
        <v>83.453237410071907</v>
      </c>
      <c r="HT175" s="134">
        <v>88.950276243093896</v>
      </c>
      <c r="HU175" s="134">
        <v>1.79725885699509</v>
      </c>
      <c r="HV175" s="134">
        <v>1.46588378214213</v>
      </c>
      <c r="HW175" s="134">
        <v>7.2298333451816301</v>
      </c>
      <c r="HX175" s="134">
        <v>16.363402006487799</v>
      </c>
      <c r="HY175" s="146">
        <v>88.434010862521816</v>
      </c>
      <c r="HZ175" s="146">
        <v>88.668743990231903</v>
      </c>
      <c r="IA175" s="386">
        <v>23</v>
      </c>
      <c r="IB175" s="386">
        <v>25</v>
      </c>
      <c r="IC175" s="369">
        <v>0.18570851836899474</v>
      </c>
      <c r="ID175" s="369">
        <v>0.1227777232099008</v>
      </c>
      <c r="IE175" s="369">
        <v>2.0087336244541487</v>
      </c>
      <c r="IF175" s="369">
        <v>2.1204410517387617</v>
      </c>
      <c r="IG175" s="146">
        <v>73.624454148471614</v>
      </c>
      <c r="IH175" s="146">
        <v>77.692960135708219</v>
      </c>
      <c r="II175" s="146">
        <v>9.2450545014129997</v>
      </c>
      <c r="IJ175" s="146">
        <v>5.7901974265789216</v>
      </c>
      <c r="IK175" s="146">
        <v>6.5498070905611074</v>
      </c>
      <c r="IL175" s="146">
        <v>14.44499344776472</v>
      </c>
      <c r="IM175" s="148">
        <v>83.633428113243895</v>
      </c>
      <c r="IN175" s="137">
        <v>82.550021325080294</v>
      </c>
      <c r="IO175" s="369">
        <v>8.9525514771709905E-2</v>
      </c>
      <c r="IP175" s="369">
        <v>7.1897187022557693E-2</v>
      </c>
      <c r="IQ175" s="369">
        <v>1.1686143572620999</v>
      </c>
      <c r="IR175" s="369">
        <v>1.52963671128107</v>
      </c>
      <c r="IS175" s="146">
        <v>79.2988313856427</v>
      </c>
      <c r="IT175" s="146">
        <v>89.101338432122404</v>
      </c>
      <c r="IU175" s="146">
        <v>7.6608261926077503</v>
      </c>
      <c r="IV175" s="146">
        <v>4.7002786015997096</v>
      </c>
      <c r="IW175" s="146">
        <v>12.0988944850961</v>
      </c>
      <c r="IX175" s="146">
        <v>13.7875764613523</v>
      </c>
      <c r="IY175" s="341">
        <v>36</v>
      </c>
      <c r="IZ175" s="369">
        <v>0.24716786817713701</v>
      </c>
      <c r="JA175" s="369">
        <v>7.3770491803278704</v>
      </c>
      <c r="JB175" s="369">
        <v>89.959016393442596</v>
      </c>
      <c r="JC175" s="369">
        <v>3.3504977686234101</v>
      </c>
      <c r="JD175" s="146">
        <v>12.4857676856646</v>
      </c>
    </row>
    <row r="176" spans="1:264" ht="18" customHeight="1">
      <c r="A176" s="280"/>
      <c r="B176" s="281" t="s">
        <v>87</v>
      </c>
      <c r="C176" s="281" t="s">
        <v>87</v>
      </c>
      <c r="D176" s="282" t="s">
        <v>1913</v>
      </c>
      <c r="E176" s="283" t="s">
        <v>1333</v>
      </c>
      <c r="F176" s="282" t="s">
        <v>108</v>
      </c>
      <c r="G176" s="283" t="s">
        <v>129</v>
      </c>
      <c r="H176" s="284" t="s">
        <v>87</v>
      </c>
      <c r="I176" s="284" t="s">
        <v>87</v>
      </c>
      <c r="J176" s="284" t="s">
        <v>87</v>
      </c>
      <c r="K176" s="284" t="s">
        <v>87</v>
      </c>
      <c r="L176" s="284" t="s">
        <v>87</v>
      </c>
      <c r="M176" s="285">
        <v>857769</v>
      </c>
      <c r="N176" s="284" t="s">
        <v>87</v>
      </c>
      <c r="O176" s="284" t="s">
        <v>87</v>
      </c>
      <c r="P176" s="284" t="s">
        <v>87</v>
      </c>
      <c r="Q176" s="284" t="s">
        <v>87</v>
      </c>
      <c r="R176" s="286">
        <v>86.221045146595159</v>
      </c>
      <c r="S176" s="286">
        <v>86.347069617052341</v>
      </c>
      <c r="T176" s="298" t="s">
        <v>88</v>
      </c>
      <c r="U176" s="298" t="s">
        <v>88</v>
      </c>
      <c r="V176" s="286">
        <v>11.741597555652554</v>
      </c>
      <c r="W176" s="286">
        <v>12.298123090353558</v>
      </c>
      <c r="X176" s="286">
        <v>24.03972064600611</v>
      </c>
      <c r="Y176" s="284" t="s">
        <v>87</v>
      </c>
      <c r="Z176" s="284" t="s">
        <v>87</v>
      </c>
      <c r="AA176" s="284" t="s">
        <v>87</v>
      </c>
      <c r="AB176" s="284" t="s">
        <v>87</v>
      </c>
      <c r="AC176" s="284" t="s">
        <v>87</v>
      </c>
      <c r="AD176" s="284" t="s">
        <v>87</v>
      </c>
      <c r="AE176" s="284" t="s">
        <v>87</v>
      </c>
      <c r="AF176" s="284" t="s">
        <v>87</v>
      </c>
      <c r="AG176" s="284" t="s">
        <v>87</v>
      </c>
      <c r="AH176" s="284" t="s">
        <v>87</v>
      </c>
      <c r="AI176" s="284" t="s">
        <v>87</v>
      </c>
      <c r="AJ176" s="284" t="s">
        <v>87</v>
      </c>
      <c r="AK176" s="284" t="s">
        <v>87</v>
      </c>
      <c r="AL176" s="284" t="s">
        <v>87</v>
      </c>
      <c r="AM176" s="284" t="s">
        <v>87</v>
      </c>
      <c r="AN176" s="284" t="s">
        <v>87</v>
      </c>
      <c r="AO176" s="284" t="s">
        <v>87</v>
      </c>
      <c r="AP176" s="284" t="s">
        <v>87</v>
      </c>
      <c r="AQ176" s="284" t="s">
        <v>87</v>
      </c>
      <c r="AR176" s="284" t="s">
        <v>87</v>
      </c>
      <c r="AS176" s="284" t="s">
        <v>87</v>
      </c>
      <c r="AT176" s="284" t="s">
        <v>87</v>
      </c>
      <c r="AU176" s="284" t="s">
        <v>87</v>
      </c>
      <c r="AV176" s="284" t="s">
        <v>87</v>
      </c>
      <c r="AW176" s="288" t="s">
        <v>87</v>
      </c>
      <c r="AX176" s="288" t="s">
        <v>87</v>
      </c>
      <c r="AY176" s="288" t="s">
        <v>87</v>
      </c>
      <c r="AZ176" s="288" t="s">
        <v>87</v>
      </c>
      <c r="BA176" s="288" t="s">
        <v>87</v>
      </c>
      <c r="BB176" s="287">
        <v>174</v>
      </c>
      <c r="BC176" s="287">
        <v>144</v>
      </c>
      <c r="BD176" s="289" t="s">
        <v>88</v>
      </c>
      <c r="BE176" s="289" t="s">
        <v>88</v>
      </c>
      <c r="BF176" s="289" t="s">
        <v>88</v>
      </c>
      <c r="BG176" s="287">
        <v>184</v>
      </c>
      <c r="BH176" s="286">
        <v>21.450996713567406</v>
      </c>
      <c r="BI176" s="287">
        <v>1099</v>
      </c>
      <c r="BJ176" s="286">
        <v>128.123072762014</v>
      </c>
      <c r="BK176" s="287">
        <v>71</v>
      </c>
      <c r="BL176" s="286">
        <v>8.2772867753439439</v>
      </c>
      <c r="BM176" s="287">
        <v>32</v>
      </c>
      <c r="BN176" s="290">
        <v>3.7306081240986795</v>
      </c>
      <c r="BO176" s="291">
        <v>400</v>
      </c>
      <c r="BP176" s="290">
        <v>46.632601551233492</v>
      </c>
      <c r="BQ176" s="287">
        <v>0</v>
      </c>
      <c r="BR176" s="290">
        <v>0</v>
      </c>
      <c r="BS176" s="287">
        <v>0</v>
      </c>
      <c r="BT176" s="290">
        <v>0</v>
      </c>
      <c r="BU176" s="287">
        <v>0</v>
      </c>
      <c r="BV176" s="290">
        <v>0</v>
      </c>
      <c r="BW176" s="287">
        <v>110</v>
      </c>
      <c r="BX176" s="290">
        <v>12.82396542658921</v>
      </c>
      <c r="BY176" s="292">
        <v>28</v>
      </c>
      <c r="BZ176" s="293">
        <v>3.264282108586344</v>
      </c>
      <c r="CA176" s="287">
        <v>2318</v>
      </c>
      <c r="CB176" s="290">
        <v>270.23592598939808</v>
      </c>
      <c r="CC176" s="287">
        <v>781</v>
      </c>
      <c r="CD176" s="290">
        <v>91.050154528783381</v>
      </c>
      <c r="CE176" s="287">
        <v>230</v>
      </c>
      <c r="CF176" s="290">
        <v>26.813745891959258</v>
      </c>
      <c r="CG176" s="287">
        <v>883</v>
      </c>
      <c r="CH176" s="290">
        <v>102.94146792434793</v>
      </c>
      <c r="CI176" s="287">
        <v>4817</v>
      </c>
      <c r="CJ176" s="290">
        <v>561.57310418072939</v>
      </c>
      <c r="CK176" s="287">
        <v>1345</v>
      </c>
      <c r="CL176" s="290">
        <v>156.80212271602261</v>
      </c>
      <c r="CM176" s="287">
        <v>5157</v>
      </c>
      <c r="CN176" s="294">
        <v>601.21081549927771</v>
      </c>
      <c r="CO176" s="287">
        <v>368</v>
      </c>
      <c r="CP176" s="290">
        <v>42.901993427134812</v>
      </c>
      <c r="CQ176" s="287">
        <v>1</v>
      </c>
      <c r="CR176" s="290">
        <v>0.11658150387808373</v>
      </c>
      <c r="CS176" s="287">
        <v>23</v>
      </c>
      <c r="CT176" s="290">
        <v>2.6813745891959258</v>
      </c>
      <c r="CU176" s="287">
        <v>210</v>
      </c>
      <c r="CV176" s="290">
        <v>24.482115814397584</v>
      </c>
      <c r="CW176" s="287">
        <v>1713</v>
      </c>
      <c r="CX176" s="290">
        <v>199.70411614315745</v>
      </c>
      <c r="CY176" s="287">
        <v>1617</v>
      </c>
      <c r="CZ176" s="290">
        <v>188.5122917708614</v>
      </c>
      <c r="DA176" s="292">
        <v>0</v>
      </c>
      <c r="DB176" s="293">
        <v>0</v>
      </c>
      <c r="DC176" s="287">
        <v>27</v>
      </c>
      <c r="DD176" s="287">
        <v>4650</v>
      </c>
      <c r="DE176" s="287">
        <v>1753</v>
      </c>
      <c r="DF176" s="287">
        <v>51885</v>
      </c>
      <c r="DG176" s="287">
        <v>9189</v>
      </c>
      <c r="DH176" s="287">
        <v>888</v>
      </c>
      <c r="DI176" s="287">
        <v>225</v>
      </c>
      <c r="DJ176" s="287">
        <v>473</v>
      </c>
      <c r="DK176" s="287">
        <v>92</v>
      </c>
      <c r="DL176" s="287">
        <v>2435</v>
      </c>
      <c r="DM176" s="287">
        <v>137</v>
      </c>
      <c r="DN176" s="287">
        <v>7105</v>
      </c>
      <c r="DO176" s="287">
        <v>157</v>
      </c>
      <c r="DP176" s="287">
        <v>66</v>
      </c>
      <c r="DQ176" s="287">
        <v>164</v>
      </c>
      <c r="DR176" s="287">
        <v>0</v>
      </c>
      <c r="DS176" s="287">
        <v>79</v>
      </c>
      <c r="DT176" s="287">
        <v>61653</v>
      </c>
      <c r="DU176" s="287">
        <v>69620</v>
      </c>
      <c r="DV176" s="287">
        <v>19286</v>
      </c>
      <c r="DW176" s="287">
        <v>13536</v>
      </c>
      <c r="DX176" s="287">
        <v>2048</v>
      </c>
      <c r="DY176" s="287">
        <v>1800</v>
      </c>
      <c r="DZ176" s="287">
        <v>19262</v>
      </c>
      <c r="EA176" s="287">
        <v>63780</v>
      </c>
      <c r="EB176" s="290">
        <v>19.6942615239887</v>
      </c>
      <c r="EC176" s="287">
        <v>1153</v>
      </c>
      <c r="ED176" s="287">
        <v>21279</v>
      </c>
      <c r="EE176" s="287">
        <v>4117</v>
      </c>
      <c r="EF176" s="290">
        <v>19.347713708350955</v>
      </c>
      <c r="EG176" s="287">
        <v>641</v>
      </c>
      <c r="EH176" s="287">
        <v>348</v>
      </c>
      <c r="EI176" s="287">
        <v>217</v>
      </c>
      <c r="EJ176" s="287">
        <v>233</v>
      </c>
      <c r="EK176" s="287">
        <v>1265</v>
      </c>
      <c r="EL176" s="287">
        <v>6</v>
      </c>
      <c r="EM176" s="287">
        <v>108</v>
      </c>
      <c r="EN176" s="287">
        <v>31</v>
      </c>
      <c r="EO176" s="287">
        <v>122</v>
      </c>
      <c r="EP176" s="287">
        <v>145</v>
      </c>
      <c r="EQ176" s="287">
        <v>177</v>
      </c>
      <c r="ER176" s="287">
        <v>0</v>
      </c>
      <c r="ES176" s="287">
        <v>13</v>
      </c>
      <c r="ET176" s="287">
        <v>12</v>
      </c>
      <c r="EU176" s="287">
        <v>2</v>
      </c>
      <c r="EV176" s="287">
        <v>13221</v>
      </c>
      <c r="EW176" s="287">
        <v>180</v>
      </c>
      <c r="EX176" s="287">
        <v>276</v>
      </c>
      <c r="EY176" s="287">
        <v>5176</v>
      </c>
      <c r="EZ176" s="287">
        <v>24</v>
      </c>
      <c r="FA176" s="287">
        <v>60</v>
      </c>
      <c r="FB176" s="287">
        <v>8</v>
      </c>
      <c r="FC176" s="287">
        <v>6</v>
      </c>
      <c r="FD176" s="287">
        <v>96</v>
      </c>
      <c r="FE176" s="287">
        <v>12</v>
      </c>
      <c r="FF176" s="287">
        <v>111</v>
      </c>
      <c r="FG176" s="287">
        <v>1054</v>
      </c>
      <c r="FH176" s="287">
        <v>1404</v>
      </c>
      <c r="FI176" s="287">
        <v>1269</v>
      </c>
      <c r="FJ176" s="287">
        <v>8475</v>
      </c>
      <c r="FK176" s="291">
        <v>42</v>
      </c>
      <c r="FL176" s="290">
        <v>4.8964231628795165</v>
      </c>
      <c r="FM176" s="291">
        <v>14</v>
      </c>
      <c r="FN176" s="290">
        <v>1.632141054293172</v>
      </c>
      <c r="FO176" s="297">
        <v>7</v>
      </c>
      <c r="FP176" s="293">
        <v>0.81607052714658601</v>
      </c>
      <c r="FQ176" s="283">
        <v>10</v>
      </c>
      <c r="FR176" s="294">
        <v>1.1658150387808373</v>
      </c>
      <c r="FS176" s="283">
        <v>1</v>
      </c>
      <c r="FT176" s="294">
        <v>0.11658150387808373</v>
      </c>
      <c r="FU176" s="291">
        <v>27</v>
      </c>
      <c r="FV176" s="290">
        <v>3.1477006047082603</v>
      </c>
      <c r="FW176" s="295">
        <v>2</v>
      </c>
      <c r="FX176" s="295">
        <v>0</v>
      </c>
      <c r="FY176" s="295">
        <v>2</v>
      </c>
      <c r="FZ176" s="295">
        <v>0</v>
      </c>
      <c r="GA176" s="295">
        <v>0</v>
      </c>
      <c r="GB176" s="287">
        <v>24490</v>
      </c>
      <c r="GC176" s="287">
        <v>10895</v>
      </c>
      <c r="GD176" s="287">
        <v>19843</v>
      </c>
      <c r="GE176" s="287">
        <v>877</v>
      </c>
      <c r="GF176" s="287">
        <v>178</v>
      </c>
      <c r="GG176" s="290">
        <v>996.11</v>
      </c>
      <c r="GH176" s="290">
        <v>2727.4315000000001</v>
      </c>
      <c r="GI176" s="290">
        <v>153.57</v>
      </c>
      <c r="GJ176" s="290">
        <v>44.450499999999998</v>
      </c>
      <c r="GK176" s="290">
        <v>8</v>
      </c>
      <c r="GL176" s="290">
        <v>16.237500000000001</v>
      </c>
      <c r="GM176" s="290">
        <v>31.6</v>
      </c>
      <c r="GN176" s="290">
        <v>26</v>
      </c>
      <c r="GO176" s="290">
        <v>12</v>
      </c>
      <c r="GP176" s="290">
        <v>43.325749999999999</v>
      </c>
      <c r="GQ176" s="290">
        <v>6.3875000000000002</v>
      </c>
      <c r="GR176" s="290">
        <v>6</v>
      </c>
      <c r="GS176" s="290">
        <v>5</v>
      </c>
      <c r="GT176" s="290">
        <v>87.487499999999997</v>
      </c>
      <c r="GU176" s="290">
        <v>7</v>
      </c>
      <c r="GV176" s="290">
        <v>6</v>
      </c>
      <c r="GW176" s="290">
        <v>2</v>
      </c>
      <c r="GX176" s="290">
        <v>3</v>
      </c>
      <c r="GY176" s="290">
        <v>7</v>
      </c>
      <c r="GZ176" s="290">
        <v>9</v>
      </c>
      <c r="HA176" s="290">
        <v>5</v>
      </c>
      <c r="HB176" s="290">
        <v>3</v>
      </c>
      <c r="HC176" s="290">
        <v>3</v>
      </c>
      <c r="HD176" s="290">
        <v>3</v>
      </c>
      <c r="HE176" s="290">
        <v>6</v>
      </c>
      <c r="HF176" s="290">
        <v>6</v>
      </c>
      <c r="HG176" s="290">
        <v>9</v>
      </c>
      <c r="HH176" s="290">
        <v>32.799999999999997</v>
      </c>
      <c r="HI176" s="290">
        <v>12.725</v>
      </c>
      <c r="HJ176" s="134">
        <v>0.34974451163425119</v>
      </c>
      <c r="HK176" s="134">
        <v>9.326520310246698</v>
      </c>
      <c r="HL176" s="134">
        <v>32.254313224189737</v>
      </c>
      <c r="HM176" s="146">
        <v>85.513737517701401</v>
      </c>
      <c r="HN176" s="146">
        <v>85.5761190430987</v>
      </c>
      <c r="HO176" s="368">
        <v>0.167139232950306</v>
      </c>
      <c r="HP176" s="368">
        <v>4.5912724085397698E-2</v>
      </c>
      <c r="HQ176" s="368">
        <v>3.9800995024875601</v>
      </c>
      <c r="HR176" s="368">
        <v>1.4093529788597099</v>
      </c>
      <c r="HS176" s="134">
        <v>79.388770433546597</v>
      </c>
      <c r="HT176" s="134">
        <v>83.408071748878896</v>
      </c>
      <c r="HU176" s="134">
        <v>4.19937322787644</v>
      </c>
      <c r="HV176" s="134">
        <v>3.2577164680593498</v>
      </c>
      <c r="HW176" s="134">
        <v>6.0078265869493599</v>
      </c>
      <c r="HX176" s="134">
        <v>11.9546557573571</v>
      </c>
      <c r="HY176" s="146">
        <v>87.38965771137353</v>
      </c>
      <c r="HZ176" s="146">
        <v>85.801491732579393</v>
      </c>
      <c r="IA176" s="386">
        <v>90</v>
      </c>
      <c r="IB176" s="386">
        <v>78</v>
      </c>
      <c r="IC176" s="369">
        <v>0.30801875491974401</v>
      </c>
      <c r="ID176" s="369">
        <v>0.18234950321449445</v>
      </c>
      <c r="IE176" s="369">
        <v>3.2131381649410922</v>
      </c>
      <c r="IF176" s="369">
        <v>2.7234636871508378</v>
      </c>
      <c r="IG176" s="146">
        <v>60.585505176722599</v>
      </c>
      <c r="IH176" s="146">
        <v>62.430167597765362</v>
      </c>
      <c r="II176" s="146">
        <v>9.5862281392244775</v>
      </c>
      <c r="IJ176" s="146">
        <v>6.6954997077732319</v>
      </c>
      <c r="IK176" s="146">
        <v>5.54783317423367</v>
      </c>
      <c r="IL176" s="146">
        <v>11.75214296937285</v>
      </c>
      <c r="IM176" s="148">
        <v>85.216448505640642</v>
      </c>
      <c r="IN176" s="137">
        <v>78.066154822454607</v>
      </c>
      <c r="IO176" s="369">
        <v>0.13734916118905099</v>
      </c>
      <c r="IP176" s="369">
        <v>1.9895746289443302E-2</v>
      </c>
      <c r="IQ176" s="369">
        <v>4.0287769784172696</v>
      </c>
      <c r="IR176" s="369">
        <v>0.91407678244972601</v>
      </c>
      <c r="IS176" s="146">
        <v>74.532374100719395</v>
      </c>
      <c r="IT176" s="146">
        <v>79.524680073126106</v>
      </c>
      <c r="IU176" s="146">
        <v>3.4092023937996698</v>
      </c>
      <c r="IV176" s="146">
        <v>2.1765946440651001</v>
      </c>
      <c r="IW176" s="146">
        <v>7.2835847303932404</v>
      </c>
      <c r="IX176" s="146">
        <v>9.3020284882606799</v>
      </c>
      <c r="IY176" s="341">
        <v>37</v>
      </c>
      <c r="IZ176" s="369">
        <v>0.22454181332685999</v>
      </c>
      <c r="JA176" s="369">
        <v>5.2706552706552703</v>
      </c>
      <c r="JB176" s="369">
        <v>91.310541310541296</v>
      </c>
      <c r="JC176" s="369">
        <v>4.2602257555528604</v>
      </c>
      <c r="JD176" s="146">
        <v>7.4120844268829904</v>
      </c>
    </row>
    <row r="177" spans="1:264" ht="18" customHeight="1">
      <c r="A177" s="280"/>
      <c r="B177" s="281" t="s">
        <v>87</v>
      </c>
      <c r="C177" s="281" t="s">
        <v>87</v>
      </c>
      <c r="D177" s="282" t="s">
        <v>1914</v>
      </c>
      <c r="E177" s="283" t="s">
        <v>1410</v>
      </c>
      <c r="F177" s="282" t="s">
        <v>109</v>
      </c>
      <c r="G177" s="283" t="s">
        <v>21</v>
      </c>
      <c r="H177" s="284" t="s">
        <v>87</v>
      </c>
      <c r="I177" s="284" t="s">
        <v>87</v>
      </c>
      <c r="J177" s="284" t="s">
        <v>87</v>
      </c>
      <c r="K177" s="284" t="s">
        <v>87</v>
      </c>
      <c r="L177" s="284" t="s">
        <v>87</v>
      </c>
      <c r="M177" s="285">
        <v>329158</v>
      </c>
      <c r="N177" s="284" t="s">
        <v>87</v>
      </c>
      <c r="O177" s="284" t="s">
        <v>87</v>
      </c>
      <c r="P177" s="284" t="s">
        <v>87</v>
      </c>
      <c r="Q177" s="284" t="s">
        <v>87</v>
      </c>
      <c r="R177" s="286">
        <v>101.67841857190957</v>
      </c>
      <c r="S177" s="286">
        <v>103.18160978763804</v>
      </c>
      <c r="T177" s="292">
        <v>46.995790663749631</v>
      </c>
      <c r="U177" s="292">
        <v>55.441414511237326</v>
      </c>
      <c r="V177" s="286">
        <v>11.124807395993837</v>
      </c>
      <c r="W177" s="286">
        <v>7.7041602465331271</v>
      </c>
      <c r="X177" s="286">
        <v>18.828967642526965</v>
      </c>
      <c r="Y177" s="284" t="s">
        <v>87</v>
      </c>
      <c r="Z177" s="284" t="s">
        <v>87</v>
      </c>
      <c r="AA177" s="284" t="s">
        <v>87</v>
      </c>
      <c r="AB177" s="284" t="s">
        <v>87</v>
      </c>
      <c r="AC177" s="284" t="s">
        <v>87</v>
      </c>
      <c r="AD177" s="284" t="s">
        <v>87</v>
      </c>
      <c r="AE177" s="284" t="s">
        <v>87</v>
      </c>
      <c r="AF177" s="284" t="s">
        <v>87</v>
      </c>
      <c r="AG177" s="284" t="s">
        <v>87</v>
      </c>
      <c r="AH177" s="284" t="s">
        <v>87</v>
      </c>
      <c r="AI177" s="284" t="s">
        <v>87</v>
      </c>
      <c r="AJ177" s="284" t="s">
        <v>87</v>
      </c>
      <c r="AK177" s="284" t="s">
        <v>87</v>
      </c>
      <c r="AL177" s="284" t="s">
        <v>87</v>
      </c>
      <c r="AM177" s="284" t="s">
        <v>87</v>
      </c>
      <c r="AN177" s="284" t="s">
        <v>87</v>
      </c>
      <c r="AO177" s="284" t="s">
        <v>87</v>
      </c>
      <c r="AP177" s="284" t="s">
        <v>87</v>
      </c>
      <c r="AQ177" s="284" t="s">
        <v>87</v>
      </c>
      <c r="AR177" s="284" t="s">
        <v>87</v>
      </c>
      <c r="AS177" s="284" t="s">
        <v>87</v>
      </c>
      <c r="AT177" s="284" t="s">
        <v>87</v>
      </c>
      <c r="AU177" s="284" t="s">
        <v>87</v>
      </c>
      <c r="AV177" s="284" t="s">
        <v>87</v>
      </c>
      <c r="AW177" s="288" t="s">
        <v>87</v>
      </c>
      <c r="AX177" s="288" t="s">
        <v>87</v>
      </c>
      <c r="AY177" s="288" t="s">
        <v>87</v>
      </c>
      <c r="AZ177" s="288" t="s">
        <v>87</v>
      </c>
      <c r="BA177" s="288" t="s">
        <v>87</v>
      </c>
      <c r="BB177" s="287">
        <v>66</v>
      </c>
      <c r="BC177" s="287">
        <v>69</v>
      </c>
      <c r="BD177" s="289" t="s">
        <v>88</v>
      </c>
      <c r="BE177" s="289" t="s">
        <v>88</v>
      </c>
      <c r="BF177" s="289" t="s">
        <v>88</v>
      </c>
      <c r="BG177" s="287">
        <v>39</v>
      </c>
      <c r="BH177" s="286">
        <v>11.84841322404438</v>
      </c>
      <c r="BI177" s="287">
        <v>213</v>
      </c>
      <c r="BJ177" s="286">
        <v>64.710564531319307</v>
      </c>
      <c r="BK177" s="287">
        <v>0</v>
      </c>
      <c r="BL177" s="286">
        <v>0</v>
      </c>
      <c r="BM177" s="287">
        <v>10</v>
      </c>
      <c r="BN177" s="290">
        <v>3.0380546728318922</v>
      </c>
      <c r="BO177" s="291">
        <v>115</v>
      </c>
      <c r="BP177" s="290">
        <v>34.937628737566762</v>
      </c>
      <c r="BQ177" s="287">
        <v>0</v>
      </c>
      <c r="BR177" s="290">
        <v>0</v>
      </c>
      <c r="BS177" s="287">
        <v>10</v>
      </c>
      <c r="BT177" s="290">
        <v>3.0380546728318922</v>
      </c>
      <c r="BU177" s="287">
        <v>0</v>
      </c>
      <c r="BV177" s="290">
        <v>0</v>
      </c>
      <c r="BW177" s="287">
        <v>33</v>
      </c>
      <c r="BX177" s="290">
        <v>10.025580420345245</v>
      </c>
      <c r="BY177" s="292">
        <v>0</v>
      </c>
      <c r="BZ177" s="293">
        <v>0</v>
      </c>
      <c r="CA177" s="287">
        <v>571</v>
      </c>
      <c r="CB177" s="290">
        <v>173.47292181870105</v>
      </c>
      <c r="CC177" s="292">
        <v>442</v>
      </c>
      <c r="CD177" s="293">
        <v>134.28201653916963</v>
      </c>
      <c r="CE177" s="287">
        <v>33</v>
      </c>
      <c r="CF177" s="290">
        <v>10.025580420345245</v>
      </c>
      <c r="CG177" s="287">
        <v>514</v>
      </c>
      <c r="CH177" s="290">
        <v>156.15601018355926</v>
      </c>
      <c r="CI177" s="287">
        <v>751</v>
      </c>
      <c r="CJ177" s="290">
        <v>228.15790592967514</v>
      </c>
      <c r="CK177" s="287">
        <v>92</v>
      </c>
      <c r="CL177" s="290">
        <v>27.950102990053406</v>
      </c>
      <c r="CM177" s="287">
        <v>591</v>
      </c>
      <c r="CN177" s="294">
        <v>179.54903116436483</v>
      </c>
      <c r="CO177" s="287">
        <v>88</v>
      </c>
      <c r="CP177" s="290">
        <v>26.734881120920651</v>
      </c>
      <c r="CQ177" s="287">
        <v>2</v>
      </c>
      <c r="CR177" s="290">
        <v>0.60761093456637849</v>
      </c>
      <c r="CS177" s="287">
        <v>5</v>
      </c>
      <c r="CT177" s="290">
        <v>1.5190273364159461</v>
      </c>
      <c r="CU177" s="287">
        <v>25</v>
      </c>
      <c r="CV177" s="290">
        <v>7.5951366820797306</v>
      </c>
      <c r="CW177" s="287">
        <v>59</v>
      </c>
      <c r="CX177" s="290">
        <v>17.924522569708166</v>
      </c>
      <c r="CY177" s="287">
        <v>57</v>
      </c>
      <c r="CZ177" s="290">
        <v>17.316911635141786</v>
      </c>
      <c r="DA177" s="287">
        <v>2</v>
      </c>
      <c r="DB177" s="290">
        <v>0.60761093456637849</v>
      </c>
      <c r="DC177" s="287">
        <v>18</v>
      </c>
      <c r="DD177" s="287">
        <v>1352</v>
      </c>
      <c r="DE177" s="287">
        <v>142</v>
      </c>
      <c r="DF177" s="287">
        <v>9803</v>
      </c>
      <c r="DG177" s="287">
        <v>5048</v>
      </c>
      <c r="DH177" s="287">
        <v>777</v>
      </c>
      <c r="DI177" s="287">
        <v>83</v>
      </c>
      <c r="DJ177" s="287">
        <v>42</v>
      </c>
      <c r="DK177" s="287">
        <v>0</v>
      </c>
      <c r="DL177" s="287">
        <v>439</v>
      </c>
      <c r="DM177" s="287">
        <v>7</v>
      </c>
      <c r="DN177" s="287">
        <v>0</v>
      </c>
      <c r="DO177" s="287">
        <v>36</v>
      </c>
      <c r="DP177" s="287">
        <v>77</v>
      </c>
      <c r="DQ177" s="287">
        <v>14</v>
      </c>
      <c r="DR177" s="287">
        <v>1</v>
      </c>
      <c r="DS177" s="287">
        <v>9</v>
      </c>
      <c r="DT177" s="287">
        <v>11529</v>
      </c>
      <c r="DU177" s="287">
        <v>0</v>
      </c>
      <c r="DV177" s="287">
        <v>3944</v>
      </c>
      <c r="DW177" s="287">
        <v>3238</v>
      </c>
      <c r="DX177" s="287">
        <v>95</v>
      </c>
      <c r="DY177" s="287">
        <v>95</v>
      </c>
      <c r="DZ177" s="287">
        <v>795</v>
      </c>
      <c r="EA177" s="287">
        <v>14442</v>
      </c>
      <c r="EB177" s="290">
        <v>16.756681900013799</v>
      </c>
      <c r="EC177" s="287">
        <v>333</v>
      </c>
      <c r="ED177" s="287">
        <v>3926</v>
      </c>
      <c r="EE177" s="287">
        <v>823</v>
      </c>
      <c r="EF177" s="290">
        <v>20.962812022414671</v>
      </c>
      <c r="EG177" s="287">
        <v>97</v>
      </c>
      <c r="EH177" s="287">
        <v>111</v>
      </c>
      <c r="EI177" s="287">
        <v>29</v>
      </c>
      <c r="EJ177" s="287">
        <v>5</v>
      </c>
      <c r="EK177" s="287">
        <v>230</v>
      </c>
      <c r="EL177" s="287">
        <v>3</v>
      </c>
      <c r="EM177" s="287">
        <v>0</v>
      </c>
      <c r="EN177" s="287">
        <v>19</v>
      </c>
      <c r="EO177" s="287">
        <v>13</v>
      </c>
      <c r="EP177" s="287">
        <v>6</v>
      </c>
      <c r="EQ177" s="287">
        <v>23</v>
      </c>
      <c r="ER177" s="287">
        <v>0</v>
      </c>
      <c r="ES177" s="287">
        <v>0</v>
      </c>
      <c r="ET177" s="287">
        <v>0</v>
      </c>
      <c r="EU177" s="287">
        <v>0</v>
      </c>
      <c r="EV177" s="287">
        <v>3008</v>
      </c>
      <c r="EW177" s="287">
        <v>5</v>
      </c>
      <c r="EX177" s="287">
        <v>4</v>
      </c>
      <c r="EY177" s="287">
        <v>564</v>
      </c>
      <c r="EZ177" s="287">
        <v>0</v>
      </c>
      <c r="FA177" s="287">
        <v>24</v>
      </c>
      <c r="FB177" s="287">
        <v>2</v>
      </c>
      <c r="FC177" s="287">
        <v>0</v>
      </c>
      <c r="FD177" s="287">
        <v>10</v>
      </c>
      <c r="FE177" s="287">
        <v>1</v>
      </c>
      <c r="FF177" s="287">
        <v>29</v>
      </c>
      <c r="FG177" s="287">
        <v>288</v>
      </c>
      <c r="FH177" s="287">
        <v>367</v>
      </c>
      <c r="FI177" s="287">
        <v>89</v>
      </c>
      <c r="FJ177" s="287">
        <v>1372</v>
      </c>
      <c r="FK177" s="291">
        <v>8</v>
      </c>
      <c r="FL177" s="290">
        <v>2.430443738265514</v>
      </c>
      <c r="FM177" s="291">
        <v>3</v>
      </c>
      <c r="FN177" s="290">
        <v>0.91141640184956774</v>
      </c>
      <c r="FO177" s="291">
        <v>0</v>
      </c>
      <c r="FP177" s="290">
        <v>0</v>
      </c>
      <c r="FQ177" s="283">
        <v>1</v>
      </c>
      <c r="FR177" s="294">
        <v>0.30380546728318925</v>
      </c>
      <c r="FS177" s="283">
        <v>0</v>
      </c>
      <c r="FT177" s="294">
        <v>0</v>
      </c>
      <c r="FU177" s="297">
        <v>36</v>
      </c>
      <c r="FV177" s="293">
        <v>10.936996822194812</v>
      </c>
      <c r="FW177" s="295">
        <v>1</v>
      </c>
      <c r="FX177" s="295">
        <v>0</v>
      </c>
      <c r="FY177" s="295">
        <v>1</v>
      </c>
      <c r="FZ177" s="295">
        <v>0</v>
      </c>
      <c r="GA177" s="295">
        <v>0</v>
      </c>
      <c r="GB177" s="287">
        <v>1475</v>
      </c>
      <c r="GC177" s="287">
        <v>0</v>
      </c>
      <c r="GD177" s="287">
        <v>395</v>
      </c>
      <c r="GE177" s="287">
        <v>0</v>
      </c>
      <c r="GF177" s="287">
        <v>0</v>
      </c>
      <c r="GG177" s="290">
        <v>164.2</v>
      </c>
      <c r="GH177" s="290">
        <v>588.6</v>
      </c>
      <c r="GI177" s="290">
        <v>29</v>
      </c>
      <c r="GJ177" s="290">
        <v>4.2</v>
      </c>
      <c r="GK177" s="290">
        <v>1</v>
      </c>
      <c r="GL177" s="290">
        <v>2.4</v>
      </c>
      <c r="GM177" s="290">
        <v>3</v>
      </c>
      <c r="GN177" s="290">
        <v>3</v>
      </c>
      <c r="GO177" s="290">
        <v>0.2</v>
      </c>
      <c r="GP177" s="290">
        <v>5.6</v>
      </c>
      <c r="GQ177" s="290">
        <v>1</v>
      </c>
      <c r="GR177" s="290">
        <v>1</v>
      </c>
      <c r="GS177" s="290">
        <v>0</v>
      </c>
      <c r="GT177" s="290">
        <v>12.4</v>
      </c>
      <c r="GU177" s="290">
        <v>0</v>
      </c>
      <c r="GV177" s="290">
        <v>2</v>
      </c>
      <c r="GW177" s="290">
        <v>1</v>
      </c>
      <c r="GX177" s="290">
        <v>0</v>
      </c>
      <c r="GY177" s="290">
        <v>2</v>
      </c>
      <c r="GZ177" s="290">
        <v>2</v>
      </c>
      <c r="HA177" s="290">
        <v>1</v>
      </c>
      <c r="HB177" s="290">
        <v>1</v>
      </c>
      <c r="HC177" s="290">
        <v>0</v>
      </c>
      <c r="HD177" s="290">
        <v>0</v>
      </c>
      <c r="HE177" s="290">
        <v>2</v>
      </c>
      <c r="HF177" s="290">
        <v>1</v>
      </c>
      <c r="HG177" s="290">
        <v>1</v>
      </c>
      <c r="HH177" s="290">
        <v>9</v>
      </c>
      <c r="HI177" s="290">
        <v>4</v>
      </c>
      <c r="HJ177" s="134">
        <v>0.91141640184956774</v>
      </c>
      <c r="HK177" s="134">
        <v>9.7217749530620559</v>
      </c>
      <c r="HL177" s="134">
        <v>29.812430504499364</v>
      </c>
      <c r="HM177" s="146">
        <v>113.79087437081201</v>
      </c>
      <c r="HN177" s="146">
        <v>107.351806811475</v>
      </c>
      <c r="HO177" s="368">
        <v>8.5903272914698001E-2</v>
      </c>
      <c r="HP177" s="368">
        <v>2.81472099078179E-2</v>
      </c>
      <c r="HQ177" s="368">
        <v>5.71428571428571</v>
      </c>
      <c r="HR177" s="368">
        <v>2.5157232704402501</v>
      </c>
      <c r="HS177" s="134">
        <v>88.571428571428598</v>
      </c>
      <c r="HT177" s="134">
        <v>81.132075471698101</v>
      </c>
      <c r="HU177" s="134">
        <v>1.5033072760072199</v>
      </c>
      <c r="HV177" s="134">
        <v>1.1188515938357599</v>
      </c>
      <c r="HW177" s="134">
        <v>7.6861849390919197</v>
      </c>
      <c r="HX177" s="134">
        <v>11.065573770491801</v>
      </c>
      <c r="HY177" s="146">
        <v>100.01041932915828</v>
      </c>
      <c r="HZ177" s="146">
        <v>105.537688330309</v>
      </c>
      <c r="IA177" s="386">
        <v>35</v>
      </c>
      <c r="IB177" s="386">
        <v>29</v>
      </c>
      <c r="IC177" s="369">
        <v>0.32350494500415938</v>
      </c>
      <c r="ID177" s="369">
        <v>0.20711326953292386</v>
      </c>
      <c r="IE177" s="369">
        <v>3.3980582524271843</v>
      </c>
      <c r="IF177" s="369">
        <v>3.0851063829787235</v>
      </c>
      <c r="IG177" s="146">
        <v>78.543689320388353</v>
      </c>
      <c r="IH177" s="146">
        <v>79.255319148936167</v>
      </c>
      <c r="II177" s="146">
        <v>9.5202883815509747</v>
      </c>
      <c r="IJ177" s="146">
        <v>6.7133266676189116</v>
      </c>
      <c r="IK177" s="146">
        <v>7.6481173864894796</v>
      </c>
      <c r="IL177" s="146">
        <v>12.085912522957623</v>
      </c>
      <c r="IM177" s="148">
        <v>106.46872420329218</v>
      </c>
      <c r="IN177" s="137">
        <v>114.63811581822875</v>
      </c>
      <c r="IO177" s="369">
        <v>0.277300937541265</v>
      </c>
      <c r="IP177" s="369">
        <v>5.9038847561695598E-2</v>
      </c>
      <c r="IQ177" s="369">
        <v>3.24074074074074</v>
      </c>
      <c r="IR177" s="369">
        <v>0.99800399201596801</v>
      </c>
      <c r="IS177" s="146">
        <v>87.808641975308603</v>
      </c>
      <c r="IT177" s="146">
        <v>91.017964071856298</v>
      </c>
      <c r="IU177" s="146">
        <v>8.5567146441304605</v>
      </c>
      <c r="IV177" s="146">
        <v>5.9156925256818997</v>
      </c>
      <c r="IW177" s="146">
        <v>12.5406409660938</v>
      </c>
      <c r="IX177" s="146">
        <v>14.0307675280837</v>
      </c>
      <c r="IY177" s="341">
        <v>27</v>
      </c>
      <c r="IZ177" s="369">
        <v>0.413223140495868</v>
      </c>
      <c r="JA177" s="369">
        <v>4.2654028436019003</v>
      </c>
      <c r="JB177" s="369">
        <v>89.889415481832501</v>
      </c>
      <c r="JC177" s="369">
        <v>9.6877869605142308</v>
      </c>
      <c r="JD177" s="146">
        <v>8.61676076457384</v>
      </c>
    </row>
    <row r="178" spans="1:264" ht="18" customHeight="1">
      <c r="A178" s="280"/>
      <c r="B178" s="281" t="s">
        <v>87</v>
      </c>
      <c r="C178" s="281" t="s">
        <v>87</v>
      </c>
      <c r="D178" s="282" t="s">
        <v>1915</v>
      </c>
      <c r="E178" s="283" t="s">
        <v>1411</v>
      </c>
      <c r="F178" s="282" t="s">
        <v>109</v>
      </c>
      <c r="G178" s="283" t="s">
        <v>21</v>
      </c>
      <c r="H178" s="284" t="s">
        <v>87</v>
      </c>
      <c r="I178" s="284" t="s">
        <v>87</v>
      </c>
      <c r="J178" s="284" t="s">
        <v>87</v>
      </c>
      <c r="K178" s="284" t="s">
        <v>87</v>
      </c>
      <c r="L178" s="284" t="s">
        <v>87</v>
      </c>
      <c r="M178" s="285">
        <v>467393</v>
      </c>
      <c r="N178" s="284" t="s">
        <v>87</v>
      </c>
      <c r="O178" s="284" t="s">
        <v>87</v>
      </c>
      <c r="P178" s="284" t="s">
        <v>87</v>
      </c>
      <c r="Q178" s="284" t="s">
        <v>87</v>
      </c>
      <c r="R178" s="286">
        <v>94.382245313691868</v>
      </c>
      <c r="S178" s="286">
        <v>96.228633344326369</v>
      </c>
      <c r="T178" s="298" t="s">
        <v>88</v>
      </c>
      <c r="U178" s="298" t="s">
        <v>88</v>
      </c>
      <c r="V178" s="286">
        <v>13.483735571878281</v>
      </c>
      <c r="W178" s="286">
        <v>8.735571878279119</v>
      </c>
      <c r="X178" s="286">
        <v>22.219307450157398</v>
      </c>
      <c r="Y178" s="284" t="s">
        <v>87</v>
      </c>
      <c r="Z178" s="284" t="s">
        <v>87</v>
      </c>
      <c r="AA178" s="284" t="s">
        <v>87</v>
      </c>
      <c r="AB178" s="284" t="s">
        <v>87</v>
      </c>
      <c r="AC178" s="284" t="s">
        <v>87</v>
      </c>
      <c r="AD178" s="284" t="s">
        <v>87</v>
      </c>
      <c r="AE178" s="284" t="s">
        <v>87</v>
      </c>
      <c r="AF178" s="284" t="s">
        <v>87</v>
      </c>
      <c r="AG178" s="284" t="s">
        <v>87</v>
      </c>
      <c r="AH178" s="284" t="s">
        <v>87</v>
      </c>
      <c r="AI178" s="284" t="s">
        <v>87</v>
      </c>
      <c r="AJ178" s="284" t="s">
        <v>87</v>
      </c>
      <c r="AK178" s="284" t="s">
        <v>87</v>
      </c>
      <c r="AL178" s="284" t="s">
        <v>87</v>
      </c>
      <c r="AM178" s="284" t="s">
        <v>87</v>
      </c>
      <c r="AN178" s="284" t="s">
        <v>87</v>
      </c>
      <c r="AO178" s="284" t="s">
        <v>87</v>
      </c>
      <c r="AP178" s="284" t="s">
        <v>87</v>
      </c>
      <c r="AQ178" s="284" t="s">
        <v>87</v>
      </c>
      <c r="AR178" s="284" t="s">
        <v>87</v>
      </c>
      <c r="AS178" s="284" t="s">
        <v>87</v>
      </c>
      <c r="AT178" s="284" t="s">
        <v>87</v>
      </c>
      <c r="AU178" s="284" t="s">
        <v>87</v>
      </c>
      <c r="AV178" s="284" t="s">
        <v>87</v>
      </c>
      <c r="AW178" s="288" t="s">
        <v>87</v>
      </c>
      <c r="AX178" s="288" t="s">
        <v>87</v>
      </c>
      <c r="AY178" s="288" t="s">
        <v>87</v>
      </c>
      <c r="AZ178" s="288" t="s">
        <v>87</v>
      </c>
      <c r="BA178" s="288" t="s">
        <v>87</v>
      </c>
      <c r="BB178" s="287">
        <v>110</v>
      </c>
      <c r="BC178" s="287">
        <v>119</v>
      </c>
      <c r="BD178" s="289" t="s">
        <v>88</v>
      </c>
      <c r="BE178" s="289" t="s">
        <v>88</v>
      </c>
      <c r="BF178" s="289" t="s">
        <v>88</v>
      </c>
      <c r="BG178" s="287">
        <v>227</v>
      </c>
      <c r="BH178" s="286">
        <v>48.567265662943171</v>
      </c>
      <c r="BI178" s="287">
        <v>988</v>
      </c>
      <c r="BJ178" s="286">
        <v>211.38527962549716</v>
      </c>
      <c r="BK178" s="287">
        <v>71</v>
      </c>
      <c r="BL178" s="286">
        <v>15.190642564180465</v>
      </c>
      <c r="BM178" s="287">
        <v>47</v>
      </c>
      <c r="BN178" s="290">
        <v>10.055777472063124</v>
      </c>
      <c r="BO178" s="291">
        <v>397</v>
      </c>
      <c r="BP178" s="290">
        <v>84.93922673210767</v>
      </c>
      <c r="BQ178" s="287">
        <v>33</v>
      </c>
      <c r="BR178" s="290">
        <v>7.0604395016613433</v>
      </c>
      <c r="BS178" s="287">
        <v>0</v>
      </c>
      <c r="BT178" s="290">
        <v>0</v>
      </c>
      <c r="BU178" s="287">
        <v>0</v>
      </c>
      <c r="BV178" s="290">
        <v>0</v>
      </c>
      <c r="BW178" s="287">
        <v>48</v>
      </c>
      <c r="BX178" s="290">
        <v>10.26973018423468</v>
      </c>
      <c r="BY178" s="287">
        <v>0</v>
      </c>
      <c r="BZ178" s="290">
        <v>0</v>
      </c>
      <c r="CA178" s="287">
        <v>10989</v>
      </c>
      <c r="CB178" s="290">
        <v>2351.1263540532273</v>
      </c>
      <c r="CC178" s="292">
        <v>505</v>
      </c>
      <c r="CD178" s="293">
        <v>108.0461196466357</v>
      </c>
      <c r="CE178" s="287">
        <v>165</v>
      </c>
      <c r="CF178" s="290">
        <v>35.302197508306712</v>
      </c>
      <c r="CG178" s="287">
        <v>1233</v>
      </c>
      <c r="CH178" s="290">
        <v>263.80369410752837</v>
      </c>
      <c r="CI178" s="287">
        <v>1737</v>
      </c>
      <c r="CJ178" s="290">
        <v>371.63586104199248</v>
      </c>
      <c r="CK178" s="287">
        <v>367</v>
      </c>
      <c r="CL178" s="290">
        <v>78.520645366960991</v>
      </c>
      <c r="CM178" s="292">
        <v>858</v>
      </c>
      <c r="CN178" s="296">
        <v>183.57142704319492</v>
      </c>
      <c r="CO178" s="287">
        <v>333</v>
      </c>
      <c r="CP178" s="290">
        <v>71.246253153128094</v>
      </c>
      <c r="CQ178" s="287">
        <v>3</v>
      </c>
      <c r="CR178" s="290">
        <v>0.6418581365146675</v>
      </c>
      <c r="CS178" s="287">
        <v>1</v>
      </c>
      <c r="CT178" s="290">
        <v>0.21395271217155581</v>
      </c>
      <c r="CU178" s="287">
        <v>144</v>
      </c>
      <c r="CV178" s="290">
        <v>30.809190552704042</v>
      </c>
      <c r="CW178" s="287">
        <v>1304</v>
      </c>
      <c r="CX178" s="290">
        <v>278.99433667170882</v>
      </c>
      <c r="CY178" s="287">
        <v>1304</v>
      </c>
      <c r="CZ178" s="290">
        <v>278.99433667170882</v>
      </c>
      <c r="DA178" s="292">
        <v>0</v>
      </c>
      <c r="DB178" s="293">
        <v>0</v>
      </c>
      <c r="DC178" s="287">
        <v>19</v>
      </c>
      <c r="DD178" s="287">
        <v>5464</v>
      </c>
      <c r="DE178" s="287">
        <v>1149</v>
      </c>
      <c r="DF178" s="287">
        <v>32213</v>
      </c>
      <c r="DG178" s="287">
        <v>6938</v>
      </c>
      <c r="DH178" s="287">
        <v>1807</v>
      </c>
      <c r="DI178" s="287">
        <v>225</v>
      </c>
      <c r="DJ178" s="287">
        <v>552</v>
      </c>
      <c r="DK178" s="287">
        <v>401</v>
      </c>
      <c r="DL178" s="287">
        <v>1028</v>
      </c>
      <c r="DM178" s="287">
        <v>116</v>
      </c>
      <c r="DN178" s="287">
        <v>1031</v>
      </c>
      <c r="DO178" s="287">
        <v>225</v>
      </c>
      <c r="DP178" s="287">
        <v>381</v>
      </c>
      <c r="DQ178" s="287">
        <v>77</v>
      </c>
      <c r="DR178" s="287">
        <v>0</v>
      </c>
      <c r="DS178" s="287">
        <v>6</v>
      </c>
      <c r="DT178" s="287">
        <v>46365</v>
      </c>
      <c r="DU178" s="287">
        <v>0</v>
      </c>
      <c r="DV178" s="287">
        <v>15362</v>
      </c>
      <c r="DW178" s="287">
        <v>8263</v>
      </c>
      <c r="DX178" s="287">
        <v>1429</v>
      </c>
      <c r="DY178" s="287">
        <v>1255</v>
      </c>
      <c r="DZ178" s="287">
        <v>8923</v>
      </c>
      <c r="EA178" s="287">
        <v>44073</v>
      </c>
      <c r="EB178" s="290">
        <v>22.512649467928199</v>
      </c>
      <c r="EC178" s="287">
        <v>787</v>
      </c>
      <c r="ED178" s="287">
        <v>14767</v>
      </c>
      <c r="EE178" s="287">
        <v>3283</v>
      </c>
      <c r="EF178" s="290">
        <v>22.232003792239453</v>
      </c>
      <c r="EG178" s="287">
        <v>580</v>
      </c>
      <c r="EH178" s="287">
        <v>366</v>
      </c>
      <c r="EI178" s="287">
        <v>185</v>
      </c>
      <c r="EJ178" s="287">
        <v>195</v>
      </c>
      <c r="EK178" s="287">
        <v>872</v>
      </c>
      <c r="EL178" s="287">
        <v>16</v>
      </c>
      <c r="EM178" s="287">
        <v>47</v>
      </c>
      <c r="EN178" s="287">
        <v>25</v>
      </c>
      <c r="EO178" s="287">
        <v>75</v>
      </c>
      <c r="EP178" s="287">
        <v>125</v>
      </c>
      <c r="EQ178" s="287">
        <v>81</v>
      </c>
      <c r="ER178" s="287">
        <v>0</v>
      </c>
      <c r="ES178" s="287">
        <v>24</v>
      </c>
      <c r="ET178" s="287">
        <v>31</v>
      </c>
      <c r="EU178" s="287">
        <v>1</v>
      </c>
      <c r="EV178" s="287">
        <v>6941</v>
      </c>
      <c r="EW178" s="287">
        <v>21</v>
      </c>
      <c r="EX178" s="287">
        <v>57</v>
      </c>
      <c r="EY178" s="287">
        <v>375</v>
      </c>
      <c r="EZ178" s="287">
        <v>53</v>
      </c>
      <c r="FA178" s="287">
        <v>36</v>
      </c>
      <c r="FB178" s="287">
        <v>1</v>
      </c>
      <c r="FC178" s="287">
        <v>10</v>
      </c>
      <c r="FD178" s="287">
        <v>10</v>
      </c>
      <c r="FE178" s="287">
        <v>3</v>
      </c>
      <c r="FF178" s="287">
        <v>15</v>
      </c>
      <c r="FG178" s="287">
        <v>834</v>
      </c>
      <c r="FH178" s="287">
        <v>1319</v>
      </c>
      <c r="FI178" s="287">
        <v>611</v>
      </c>
      <c r="FJ178" s="287">
        <v>5898</v>
      </c>
      <c r="FK178" s="291">
        <v>36</v>
      </c>
      <c r="FL178" s="290">
        <v>7.7022976381760104</v>
      </c>
      <c r="FM178" s="291">
        <v>18</v>
      </c>
      <c r="FN178" s="290">
        <v>3.8511488190880052</v>
      </c>
      <c r="FO178" s="297">
        <v>10</v>
      </c>
      <c r="FP178" s="293">
        <v>2.1395271217155583</v>
      </c>
      <c r="FQ178" s="283">
        <v>5</v>
      </c>
      <c r="FR178" s="294">
        <v>1.0697635608577791</v>
      </c>
      <c r="FS178" s="283">
        <v>1</v>
      </c>
      <c r="FT178" s="294">
        <v>0.21395271217155581</v>
      </c>
      <c r="FU178" s="297">
        <v>39</v>
      </c>
      <c r="FV178" s="293">
        <v>8.3441557746906785</v>
      </c>
      <c r="FW178" s="295">
        <v>1</v>
      </c>
      <c r="FX178" s="295">
        <v>0</v>
      </c>
      <c r="FY178" s="295">
        <v>1</v>
      </c>
      <c r="FZ178" s="295">
        <v>0</v>
      </c>
      <c r="GA178" s="295">
        <v>0</v>
      </c>
      <c r="GB178" s="287">
        <v>19558</v>
      </c>
      <c r="GC178" s="287">
        <v>917</v>
      </c>
      <c r="GD178" s="287">
        <v>11348</v>
      </c>
      <c r="GE178" s="287">
        <v>11</v>
      </c>
      <c r="GF178" s="287">
        <v>25</v>
      </c>
      <c r="GG178" s="290">
        <v>744.39</v>
      </c>
      <c r="GH178" s="290">
        <v>1957.23</v>
      </c>
      <c r="GI178" s="290">
        <v>139.1</v>
      </c>
      <c r="GJ178" s="290">
        <v>9</v>
      </c>
      <c r="GK178" s="290">
        <v>3.2</v>
      </c>
      <c r="GL178" s="290">
        <v>7.2</v>
      </c>
      <c r="GM178" s="290">
        <v>20</v>
      </c>
      <c r="GN178" s="290">
        <v>16</v>
      </c>
      <c r="GO178" s="290">
        <v>6</v>
      </c>
      <c r="GP178" s="290">
        <v>26.5</v>
      </c>
      <c r="GQ178" s="290">
        <v>3</v>
      </c>
      <c r="GR178" s="290">
        <v>7</v>
      </c>
      <c r="GS178" s="290">
        <v>0</v>
      </c>
      <c r="GT178" s="290">
        <v>26.1</v>
      </c>
      <c r="GU178" s="290">
        <v>0</v>
      </c>
      <c r="GV178" s="290">
        <v>6</v>
      </c>
      <c r="GW178" s="290">
        <v>5</v>
      </c>
      <c r="GX178" s="290">
        <v>1</v>
      </c>
      <c r="GY178" s="290">
        <v>3</v>
      </c>
      <c r="GZ178" s="290">
        <v>6</v>
      </c>
      <c r="HA178" s="290">
        <v>7</v>
      </c>
      <c r="HB178" s="290">
        <v>1</v>
      </c>
      <c r="HC178" s="290">
        <v>2</v>
      </c>
      <c r="HD178" s="290">
        <v>0</v>
      </c>
      <c r="HE178" s="290">
        <v>4</v>
      </c>
      <c r="HF178" s="290">
        <v>2</v>
      </c>
      <c r="HG178" s="290">
        <v>4</v>
      </c>
      <c r="HH178" s="290">
        <v>19</v>
      </c>
      <c r="HI178" s="290">
        <v>4</v>
      </c>
      <c r="HJ178" s="134">
        <v>1.0697635608577791</v>
      </c>
      <c r="HK178" s="134">
        <v>12.40925730595024</v>
      </c>
      <c r="HL178" s="134">
        <v>41.890871279629771</v>
      </c>
      <c r="HM178" s="146">
        <v>101.186106455138</v>
      </c>
      <c r="HN178" s="146">
        <v>100.151576238182</v>
      </c>
      <c r="HO178" s="368">
        <v>8.7985140287418107E-2</v>
      </c>
      <c r="HP178" s="368">
        <v>2.03258917985027E-2</v>
      </c>
      <c r="HQ178" s="368">
        <v>3.52941176470588</v>
      </c>
      <c r="HR178" s="368">
        <v>1.19760479041916</v>
      </c>
      <c r="HS178" s="134">
        <v>82.352941176470594</v>
      </c>
      <c r="HT178" s="134">
        <v>83.433133732534898</v>
      </c>
      <c r="HU178" s="134">
        <v>2.4929123081435098</v>
      </c>
      <c r="HV178" s="134">
        <v>1.69721196517497</v>
      </c>
      <c r="HW178" s="134">
        <v>7.7352070073728703</v>
      </c>
      <c r="HX178" s="134">
        <v>14.4893362799108</v>
      </c>
      <c r="HY178" s="146">
        <v>94.438657781611184</v>
      </c>
      <c r="HZ178" s="146">
        <v>99.696781043148803</v>
      </c>
      <c r="IA178" s="386">
        <v>55</v>
      </c>
      <c r="IB178" s="386">
        <v>57</v>
      </c>
      <c r="IC178" s="369">
        <v>0.29665587918015102</v>
      </c>
      <c r="ID178" s="369">
        <v>0.21485921067511027</v>
      </c>
      <c r="IE178" s="369">
        <v>2.7349577324714072</v>
      </c>
      <c r="IF178" s="369">
        <v>2.8614457831325302</v>
      </c>
      <c r="IG178" s="146">
        <v>73.247140726006961</v>
      </c>
      <c r="IH178" s="146">
        <v>74.748995983935743</v>
      </c>
      <c r="II178" s="146">
        <v>10.846817691477886</v>
      </c>
      <c r="IJ178" s="146">
        <v>7.5087639941196427</v>
      </c>
      <c r="IK178" s="146">
        <v>7.5524607725754613</v>
      </c>
      <c r="IL178" s="146">
        <v>14.716673892125659</v>
      </c>
      <c r="IM178" s="148">
        <v>101.40398399052665</v>
      </c>
      <c r="IN178" s="137">
        <v>103.3492747706574</v>
      </c>
      <c r="IO178" s="369">
        <v>0.27802825368199602</v>
      </c>
      <c r="IP178" s="369">
        <v>7.1539286991773005E-2</v>
      </c>
      <c r="IQ178" s="369">
        <v>3.1382527565733702</v>
      </c>
      <c r="IR178" s="369">
        <v>1.13636363636364</v>
      </c>
      <c r="IS178" s="146">
        <v>87.531806615776105</v>
      </c>
      <c r="IT178" s="146">
        <v>91.477272727272705</v>
      </c>
      <c r="IU178" s="146">
        <v>8.8593327321911595</v>
      </c>
      <c r="IV178" s="146">
        <v>6.2954572552760197</v>
      </c>
      <c r="IW178" s="146">
        <v>16.552010544752001</v>
      </c>
      <c r="IX178" s="146">
        <v>19.532427019266599</v>
      </c>
      <c r="IY178" s="341">
        <v>42</v>
      </c>
      <c r="IZ178" s="369">
        <v>0.31531531531531498</v>
      </c>
      <c r="JA178" s="369">
        <v>5.2369077306733196</v>
      </c>
      <c r="JB178" s="369">
        <v>93.5162094763092</v>
      </c>
      <c r="JC178" s="369">
        <v>6.0210210210210198</v>
      </c>
      <c r="JD178" s="146">
        <v>10.5833588867859</v>
      </c>
    </row>
    <row r="179" spans="1:264" ht="18" customHeight="1">
      <c r="A179" s="280"/>
      <c r="B179" s="281" t="s">
        <v>87</v>
      </c>
      <c r="C179" s="281" t="s">
        <v>87</v>
      </c>
      <c r="D179" s="282" t="s">
        <v>1916</v>
      </c>
      <c r="E179" s="283" t="s">
        <v>1412</v>
      </c>
      <c r="F179" s="282" t="s">
        <v>109</v>
      </c>
      <c r="G179" s="283" t="s">
        <v>21</v>
      </c>
      <c r="H179" s="284" t="s">
        <v>87</v>
      </c>
      <c r="I179" s="284" t="s">
        <v>87</v>
      </c>
      <c r="J179" s="284" t="s">
        <v>87</v>
      </c>
      <c r="K179" s="284" t="s">
        <v>87</v>
      </c>
      <c r="L179" s="284" t="s">
        <v>87</v>
      </c>
      <c r="M179" s="285">
        <v>517735</v>
      </c>
      <c r="N179" s="284" t="s">
        <v>87</v>
      </c>
      <c r="O179" s="284" t="s">
        <v>87</v>
      </c>
      <c r="P179" s="284" t="s">
        <v>87</v>
      </c>
      <c r="Q179" s="284" t="s">
        <v>87</v>
      </c>
      <c r="R179" s="286">
        <v>99.50330802395743</v>
      </c>
      <c r="S179" s="286">
        <v>97.185948033417105</v>
      </c>
      <c r="T179" s="298" t="s">
        <v>88</v>
      </c>
      <c r="U179" s="298" t="s">
        <v>88</v>
      </c>
      <c r="V179" s="286">
        <v>12.19560878243513</v>
      </c>
      <c r="W179" s="286">
        <v>12.774451097804389</v>
      </c>
      <c r="X179" s="286">
        <v>24.970059880239521</v>
      </c>
      <c r="Y179" s="284" t="s">
        <v>87</v>
      </c>
      <c r="Z179" s="284" t="s">
        <v>87</v>
      </c>
      <c r="AA179" s="284" t="s">
        <v>87</v>
      </c>
      <c r="AB179" s="284" t="s">
        <v>87</v>
      </c>
      <c r="AC179" s="284" t="s">
        <v>87</v>
      </c>
      <c r="AD179" s="284" t="s">
        <v>87</v>
      </c>
      <c r="AE179" s="284" t="s">
        <v>87</v>
      </c>
      <c r="AF179" s="284" t="s">
        <v>87</v>
      </c>
      <c r="AG179" s="284" t="s">
        <v>87</v>
      </c>
      <c r="AH179" s="284" t="s">
        <v>87</v>
      </c>
      <c r="AI179" s="284" t="s">
        <v>87</v>
      </c>
      <c r="AJ179" s="284" t="s">
        <v>87</v>
      </c>
      <c r="AK179" s="284" t="s">
        <v>87</v>
      </c>
      <c r="AL179" s="284" t="s">
        <v>87</v>
      </c>
      <c r="AM179" s="284" t="s">
        <v>87</v>
      </c>
      <c r="AN179" s="284" t="s">
        <v>87</v>
      </c>
      <c r="AO179" s="284" t="s">
        <v>87</v>
      </c>
      <c r="AP179" s="284" t="s">
        <v>87</v>
      </c>
      <c r="AQ179" s="284" t="s">
        <v>87</v>
      </c>
      <c r="AR179" s="284" t="s">
        <v>87</v>
      </c>
      <c r="AS179" s="284" t="s">
        <v>87</v>
      </c>
      <c r="AT179" s="284" t="s">
        <v>87</v>
      </c>
      <c r="AU179" s="284" t="s">
        <v>87</v>
      </c>
      <c r="AV179" s="284" t="s">
        <v>87</v>
      </c>
      <c r="AW179" s="288" t="s">
        <v>87</v>
      </c>
      <c r="AX179" s="288" t="s">
        <v>87</v>
      </c>
      <c r="AY179" s="288" t="s">
        <v>87</v>
      </c>
      <c r="AZ179" s="288" t="s">
        <v>87</v>
      </c>
      <c r="BA179" s="288" t="s">
        <v>87</v>
      </c>
      <c r="BB179" s="287">
        <v>117</v>
      </c>
      <c r="BC179" s="287">
        <v>141</v>
      </c>
      <c r="BD179" s="289" t="s">
        <v>88</v>
      </c>
      <c r="BE179" s="289" t="s">
        <v>88</v>
      </c>
      <c r="BF179" s="289" t="s">
        <v>88</v>
      </c>
      <c r="BG179" s="287">
        <v>46</v>
      </c>
      <c r="BH179" s="286">
        <v>8.8848542207886272</v>
      </c>
      <c r="BI179" s="287">
        <v>528</v>
      </c>
      <c r="BJ179" s="286">
        <v>101.98267453426946</v>
      </c>
      <c r="BK179" s="287">
        <v>18</v>
      </c>
      <c r="BL179" s="286">
        <v>3.4766820863955497</v>
      </c>
      <c r="BM179" s="287">
        <v>0</v>
      </c>
      <c r="BN179" s="290">
        <v>0</v>
      </c>
      <c r="BO179" s="291">
        <v>197</v>
      </c>
      <c r="BP179" s="290">
        <v>38.050353945551294</v>
      </c>
      <c r="BQ179" s="287">
        <v>31</v>
      </c>
      <c r="BR179" s="290">
        <v>5.9876191487923354</v>
      </c>
      <c r="BS179" s="287">
        <v>20</v>
      </c>
      <c r="BT179" s="290">
        <v>3.8629800959950553</v>
      </c>
      <c r="BU179" s="287">
        <v>0</v>
      </c>
      <c r="BV179" s="290">
        <v>0</v>
      </c>
      <c r="BW179" s="287">
        <v>87</v>
      </c>
      <c r="BX179" s="290">
        <v>16.80396341757849</v>
      </c>
      <c r="BY179" s="287">
        <v>0</v>
      </c>
      <c r="BZ179" s="290">
        <v>0</v>
      </c>
      <c r="CA179" s="287">
        <v>777</v>
      </c>
      <c r="CB179" s="290">
        <v>150.0767767294079</v>
      </c>
      <c r="CC179" s="287">
        <v>0</v>
      </c>
      <c r="CD179" s="290">
        <v>0</v>
      </c>
      <c r="CE179" s="287">
        <v>41</v>
      </c>
      <c r="CF179" s="290">
        <v>7.9191091967898632</v>
      </c>
      <c r="CG179" s="287">
        <v>1780</v>
      </c>
      <c r="CH179" s="290">
        <v>343.80522854355991</v>
      </c>
      <c r="CI179" s="287">
        <v>1296</v>
      </c>
      <c r="CJ179" s="290">
        <v>250.32111022047957</v>
      </c>
      <c r="CK179" s="287">
        <v>254</v>
      </c>
      <c r="CL179" s="290">
        <v>49.059847219137204</v>
      </c>
      <c r="CM179" s="287">
        <v>441</v>
      </c>
      <c r="CN179" s="294">
        <v>85.178711116690963</v>
      </c>
      <c r="CO179" s="287">
        <v>194</v>
      </c>
      <c r="CP179" s="290">
        <v>37.470906931152037</v>
      </c>
      <c r="CQ179" s="287">
        <v>5</v>
      </c>
      <c r="CR179" s="290">
        <v>0.96574502399876383</v>
      </c>
      <c r="CS179" s="287">
        <v>81</v>
      </c>
      <c r="CT179" s="290">
        <v>15.645069388779973</v>
      </c>
      <c r="CU179" s="287">
        <v>82</v>
      </c>
      <c r="CV179" s="290">
        <v>15.838218393579726</v>
      </c>
      <c r="CW179" s="287">
        <v>689</v>
      </c>
      <c r="CX179" s="290">
        <v>133.07966430702967</v>
      </c>
      <c r="CY179" s="287">
        <v>689</v>
      </c>
      <c r="CZ179" s="290">
        <v>133.07966430702967</v>
      </c>
      <c r="DA179" s="292">
        <v>0</v>
      </c>
      <c r="DB179" s="293">
        <v>0</v>
      </c>
      <c r="DC179" s="287">
        <v>0</v>
      </c>
      <c r="DD179" s="287">
        <v>0</v>
      </c>
      <c r="DE179" s="287">
        <v>63</v>
      </c>
      <c r="DF179" s="287">
        <v>0</v>
      </c>
      <c r="DG179" s="287">
        <v>0</v>
      </c>
      <c r="DH179" s="287">
        <v>97</v>
      </c>
      <c r="DI179" s="287">
        <v>0</v>
      </c>
      <c r="DJ179" s="287">
        <v>129</v>
      </c>
      <c r="DK179" s="287">
        <v>67</v>
      </c>
      <c r="DL179" s="287">
        <v>298</v>
      </c>
      <c r="DM179" s="287">
        <v>0</v>
      </c>
      <c r="DN179" s="287">
        <v>2115</v>
      </c>
      <c r="DO179" s="287">
        <v>44</v>
      </c>
      <c r="DP179" s="287">
        <v>37</v>
      </c>
      <c r="DQ179" s="287">
        <v>12</v>
      </c>
      <c r="DR179" s="287">
        <v>0</v>
      </c>
      <c r="DS179" s="287">
        <v>0</v>
      </c>
      <c r="DT179" s="287">
        <v>9775</v>
      </c>
      <c r="DU179" s="287">
        <v>0</v>
      </c>
      <c r="DV179" s="287">
        <v>4515</v>
      </c>
      <c r="DW179" s="287">
        <v>3563</v>
      </c>
      <c r="DX179" s="287">
        <v>535</v>
      </c>
      <c r="DY179" s="287">
        <v>534</v>
      </c>
      <c r="DZ179" s="287">
        <v>7490</v>
      </c>
      <c r="EA179" s="287">
        <v>13129</v>
      </c>
      <c r="EB179" s="290">
        <v>18.394394089420398</v>
      </c>
      <c r="EC179" s="287">
        <v>249</v>
      </c>
      <c r="ED179" s="287">
        <v>4632</v>
      </c>
      <c r="EE179" s="287">
        <v>817</v>
      </c>
      <c r="EF179" s="290">
        <v>17.638169257340241</v>
      </c>
      <c r="EG179" s="287">
        <v>115</v>
      </c>
      <c r="EH179" s="287">
        <v>53</v>
      </c>
      <c r="EI179" s="287">
        <v>35</v>
      </c>
      <c r="EJ179" s="287">
        <v>5</v>
      </c>
      <c r="EK179" s="287">
        <v>221</v>
      </c>
      <c r="EL179" s="287">
        <v>6</v>
      </c>
      <c r="EM179" s="287">
        <v>1</v>
      </c>
      <c r="EN179" s="287">
        <v>15</v>
      </c>
      <c r="EO179" s="287">
        <v>18</v>
      </c>
      <c r="EP179" s="287">
        <v>11</v>
      </c>
      <c r="EQ179" s="287">
        <v>29</v>
      </c>
      <c r="ER179" s="287">
        <v>0</v>
      </c>
      <c r="ES179" s="287">
        <v>4</v>
      </c>
      <c r="ET179" s="287">
        <v>0</v>
      </c>
      <c r="EU179" s="287">
        <v>0</v>
      </c>
      <c r="EV179" s="287">
        <v>3169</v>
      </c>
      <c r="EW179" s="287">
        <v>19</v>
      </c>
      <c r="EX179" s="287">
        <v>59</v>
      </c>
      <c r="EY179" s="287">
        <v>1573</v>
      </c>
      <c r="EZ179" s="287">
        <v>0</v>
      </c>
      <c r="FA179" s="287">
        <v>27</v>
      </c>
      <c r="FB179" s="287">
        <v>1</v>
      </c>
      <c r="FC179" s="287">
        <v>0</v>
      </c>
      <c r="FD179" s="287">
        <v>33</v>
      </c>
      <c r="FE179" s="287">
        <v>9</v>
      </c>
      <c r="FF179" s="287">
        <v>10</v>
      </c>
      <c r="FG179" s="287">
        <v>130</v>
      </c>
      <c r="FH179" s="287">
        <v>355</v>
      </c>
      <c r="FI179" s="287">
        <v>390</v>
      </c>
      <c r="FJ179" s="287">
        <v>2383</v>
      </c>
      <c r="FK179" s="291">
        <v>17</v>
      </c>
      <c r="FL179" s="290">
        <v>3.2835330815957975</v>
      </c>
      <c r="FM179" s="291">
        <v>4</v>
      </c>
      <c r="FN179" s="290">
        <v>0.77259601919901111</v>
      </c>
      <c r="FO179" s="291">
        <v>2</v>
      </c>
      <c r="FP179" s="290">
        <v>0.38629800959950555</v>
      </c>
      <c r="FQ179" s="283">
        <v>4</v>
      </c>
      <c r="FR179" s="294">
        <v>0.77259601919901111</v>
      </c>
      <c r="FS179" s="283">
        <v>0</v>
      </c>
      <c r="FT179" s="294">
        <v>0</v>
      </c>
      <c r="FU179" s="291">
        <v>0</v>
      </c>
      <c r="FV179" s="290">
        <v>0</v>
      </c>
      <c r="FW179" s="295">
        <v>1</v>
      </c>
      <c r="FX179" s="295">
        <v>0</v>
      </c>
      <c r="FY179" s="295">
        <v>1</v>
      </c>
      <c r="FZ179" s="295">
        <v>0</v>
      </c>
      <c r="GA179" s="295">
        <v>0</v>
      </c>
      <c r="GB179" s="287">
        <v>5484</v>
      </c>
      <c r="GC179" s="287">
        <v>5112</v>
      </c>
      <c r="GD179" s="287">
        <v>5990</v>
      </c>
      <c r="GE179" s="287">
        <v>395</v>
      </c>
      <c r="GF179" s="287">
        <v>34</v>
      </c>
      <c r="GG179" s="290">
        <v>175.7</v>
      </c>
      <c r="GH179" s="290">
        <v>618.79999999999995</v>
      </c>
      <c r="GI179" s="290">
        <v>34.799999999999997</v>
      </c>
      <c r="GJ179" s="290">
        <v>4.5999999999999996</v>
      </c>
      <c r="GK179" s="290">
        <v>2</v>
      </c>
      <c r="GL179" s="290">
        <v>2.2000000000000002</v>
      </c>
      <c r="GM179" s="290">
        <v>4</v>
      </c>
      <c r="GN179" s="290">
        <v>1</v>
      </c>
      <c r="GO179" s="290">
        <v>1</v>
      </c>
      <c r="GP179" s="290">
        <v>4.5999999999999996</v>
      </c>
      <c r="GQ179" s="290">
        <v>1.1000000000000001</v>
      </c>
      <c r="GR179" s="290">
        <v>0</v>
      </c>
      <c r="GS179" s="290">
        <v>0</v>
      </c>
      <c r="GT179" s="290">
        <v>5.5</v>
      </c>
      <c r="GU179" s="290">
        <v>0</v>
      </c>
      <c r="GV179" s="290">
        <v>1</v>
      </c>
      <c r="GW179" s="290">
        <v>2</v>
      </c>
      <c r="GX179" s="290">
        <v>0</v>
      </c>
      <c r="GY179" s="290">
        <v>3</v>
      </c>
      <c r="GZ179" s="290">
        <v>2</v>
      </c>
      <c r="HA179" s="290">
        <v>1</v>
      </c>
      <c r="HB179" s="290">
        <v>1</v>
      </c>
      <c r="HC179" s="290">
        <v>0</v>
      </c>
      <c r="HD179" s="290">
        <v>6</v>
      </c>
      <c r="HE179" s="290">
        <v>2</v>
      </c>
      <c r="HF179" s="290">
        <v>2</v>
      </c>
      <c r="HG179" s="290">
        <v>2</v>
      </c>
      <c r="HH179" s="290">
        <v>2</v>
      </c>
      <c r="HI179" s="290">
        <v>2.2000000000000002</v>
      </c>
      <c r="HJ179" s="134">
        <v>0.57944701439925828</v>
      </c>
      <c r="HK179" s="134">
        <v>12.747834316783683</v>
      </c>
      <c r="HL179" s="134">
        <v>49.842100688576188</v>
      </c>
      <c r="HM179" s="146">
        <v>101.76794755857399</v>
      </c>
      <c r="HN179" s="146">
        <v>87.876007387428402</v>
      </c>
      <c r="HO179" s="368">
        <v>3.8883737624502701E-2</v>
      </c>
      <c r="HP179" s="368">
        <v>2.43008444543448E-2</v>
      </c>
      <c r="HQ179" s="368">
        <v>2.05047318611987</v>
      </c>
      <c r="HR179" s="368">
        <v>1.6973125884017</v>
      </c>
      <c r="HS179" s="134">
        <v>83.911671924290204</v>
      </c>
      <c r="HT179" s="134">
        <v>82.4611032531825</v>
      </c>
      <c r="HU179" s="134">
        <v>1.8963299733796</v>
      </c>
      <c r="HV179" s="134">
        <v>1.43172475243515</v>
      </c>
      <c r="HW179" s="134">
        <v>10</v>
      </c>
      <c r="HX179" s="134">
        <v>17.5534350788325</v>
      </c>
      <c r="HY179" s="146">
        <v>90.857561345691551</v>
      </c>
      <c r="HZ179" s="146">
        <v>99.248650762581093</v>
      </c>
      <c r="IA179" s="386">
        <v>71</v>
      </c>
      <c r="IB179" s="386">
        <v>76</v>
      </c>
      <c r="IC179" s="369">
        <v>0.31954633421846168</v>
      </c>
      <c r="ID179" s="369">
        <v>0.2297391251775944</v>
      </c>
      <c r="IE179" s="369">
        <v>3.3459000942507067</v>
      </c>
      <c r="IF179" s="369">
        <v>3.5087719298245612</v>
      </c>
      <c r="IG179" s="146">
        <v>74.740810556079168</v>
      </c>
      <c r="IH179" s="146">
        <v>77.70083102493075</v>
      </c>
      <c r="II179" s="146">
        <v>9.5503848057968419</v>
      </c>
      <c r="IJ179" s="146">
        <v>6.5475650675614396</v>
      </c>
      <c r="IK179" s="146">
        <v>6.2462462462462458</v>
      </c>
      <c r="IL179" s="146">
        <v>12.45058365031449</v>
      </c>
      <c r="IM179" s="148">
        <v>100.94907939131883</v>
      </c>
      <c r="IN179" s="137">
        <v>118.12361422338837</v>
      </c>
      <c r="IO179" s="369">
        <v>0.33142512805061802</v>
      </c>
      <c r="IP179" s="369">
        <v>0.113533151680291</v>
      </c>
      <c r="IQ179" s="369">
        <v>3.5031847133757998</v>
      </c>
      <c r="IR179" s="369">
        <v>1.7045454545454499</v>
      </c>
      <c r="IS179" s="146">
        <v>88.747346072186801</v>
      </c>
      <c r="IT179" s="146">
        <v>90</v>
      </c>
      <c r="IU179" s="146">
        <v>9.4606809279903601</v>
      </c>
      <c r="IV179" s="146">
        <v>6.6606115652437197</v>
      </c>
      <c r="IW179" s="146">
        <v>10.3261888395926</v>
      </c>
      <c r="IX179" s="146">
        <v>12.3368758894238</v>
      </c>
      <c r="IY179" s="341">
        <v>36</v>
      </c>
      <c r="IZ179" s="369">
        <v>0.48</v>
      </c>
      <c r="JA179" s="369">
        <v>4.9930651872399396</v>
      </c>
      <c r="JB179" s="369">
        <v>95.839112343966704</v>
      </c>
      <c r="JC179" s="369">
        <v>9.6133333333333297</v>
      </c>
      <c r="JD179" s="146">
        <v>5.9869718408583301</v>
      </c>
    </row>
    <row r="180" spans="1:264" ht="18" customHeight="1">
      <c r="A180" s="280"/>
      <c r="B180" s="281" t="s">
        <v>87</v>
      </c>
      <c r="C180" s="281" t="s">
        <v>87</v>
      </c>
      <c r="D180" s="282" t="s">
        <v>1917</v>
      </c>
      <c r="E180" s="283" t="s">
        <v>1413</v>
      </c>
      <c r="F180" s="282" t="s">
        <v>109</v>
      </c>
      <c r="G180" s="283" t="s">
        <v>21</v>
      </c>
      <c r="H180" s="284" t="s">
        <v>87</v>
      </c>
      <c r="I180" s="284" t="s">
        <v>87</v>
      </c>
      <c r="J180" s="284" t="s">
        <v>87</v>
      </c>
      <c r="K180" s="284" t="s">
        <v>87</v>
      </c>
      <c r="L180" s="284" t="s">
        <v>87</v>
      </c>
      <c r="M180" s="285">
        <v>733279</v>
      </c>
      <c r="N180" s="284" t="s">
        <v>87</v>
      </c>
      <c r="O180" s="284" t="s">
        <v>87</v>
      </c>
      <c r="P180" s="284" t="s">
        <v>87</v>
      </c>
      <c r="Q180" s="284" t="s">
        <v>87</v>
      </c>
      <c r="R180" s="286">
        <v>95.416066568304075</v>
      </c>
      <c r="S180" s="286">
        <v>98.42757142424648</v>
      </c>
      <c r="T180" s="298" t="s">
        <v>88</v>
      </c>
      <c r="U180" s="298" t="s">
        <v>88</v>
      </c>
      <c r="V180" s="286">
        <v>14.272630132804151</v>
      </c>
      <c r="W180" s="286">
        <v>8.6246374599297813</v>
      </c>
      <c r="X180" s="286">
        <v>22.897267592733932</v>
      </c>
      <c r="Y180" s="284" t="s">
        <v>87</v>
      </c>
      <c r="Z180" s="284" t="s">
        <v>87</v>
      </c>
      <c r="AA180" s="284" t="s">
        <v>87</v>
      </c>
      <c r="AB180" s="284" t="s">
        <v>87</v>
      </c>
      <c r="AC180" s="284" t="s">
        <v>87</v>
      </c>
      <c r="AD180" s="284" t="s">
        <v>87</v>
      </c>
      <c r="AE180" s="284" t="s">
        <v>87</v>
      </c>
      <c r="AF180" s="284" t="s">
        <v>87</v>
      </c>
      <c r="AG180" s="284" t="s">
        <v>87</v>
      </c>
      <c r="AH180" s="284" t="s">
        <v>87</v>
      </c>
      <c r="AI180" s="284" t="s">
        <v>87</v>
      </c>
      <c r="AJ180" s="284" t="s">
        <v>87</v>
      </c>
      <c r="AK180" s="284" t="s">
        <v>87</v>
      </c>
      <c r="AL180" s="284" t="s">
        <v>87</v>
      </c>
      <c r="AM180" s="284" t="s">
        <v>87</v>
      </c>
      <c r="AN180" s="284" t="s">
        <v>87</v>
      </c>
      <c r="AO180" s="284" t="s">
        <v>87</v>
      </c>
      <c r="AP180" s="284" t="s">
        <v>87</v>
      </c>
      <c r="AQ180" s="284" t="s">
        <v>87</v>
      </c>
      <c r="AR180" s="284" t="s">
        <v>87</v>
      </c>
      <c r="AS180" s="284" t="s">
        <v>87</v>
      </c>
      <c r="AT180" s="284" t="s">
        <v>87</v>
      </c>
      <c r="AU180" s="284" t="s">
        <v>87</v>
      </c>
      <c r="AV180" s="284" t="s">
        <v>87</v>
      </c>
      <c r="AW180" s="288" t="s">
        <v>87</v>
      </c>
      <c r="AX180" s="288" t="s">
        <v>87</v>
      </c>
      <c r="AY180" s="288" t="s">
        <v>87</v>
      </c>
      <c r="AZ180" s="288" t="s">
        <v>87</v>
      </c>
      <c r="BA180" s="288" t="s">
        <v>87</v>
      </c>
      <c r="BB180" s="287">
        <v>150</v>
      </c>
      <c r="BC180" s="287">
        <v>128</v>
      </c>
      <c r="BD180" s="289" t="s">
        <v>88</v>
      </c>
      <c r="BE180" s="289" t="s">
        <v>88</v>
      </c>
      <c r="BF180" s="289" t="s">
        <v>88</v>
      </c>
      <c r="BG180" s="287">
        <v>130</v>
      </c>
      <c r="BH180" s="286">
        <v>17.72858625434521</v>
      </c>
      <c r="BI180" s="287">
        <v>624</v>
      </c>
      <c r="BJ180" s="286">
        <v>85.097214020856995</v>
      </c>
      <c r="BK180" s="287">
        <v>10</v>
      </c>
      <c r="BL180" s="286">
        <v>1.3637374041804007</v>
      </c>
      <c r="BM180" s="287">
        <v>20</v>
      </c>
      <c r="BN180" s="290">
        <v>2.7274748083608014</v>
      </c>
      <c r="BO180" s="291">
        <v>231</v>
      </c>
      <c r="BP180" s="290">
        <v>31.502334036567255</v>
      </c>
      <c r="BQ180" s="287">
        <v>11</v>
      </c>
      <c r="BR180" s="290">
        <v>1.5001111445984407</v>
      </c>
      <c r="BS180" s="287">
        <v>11</v>
      </c>
      <c r="BT180" s="290">
        <v>1.5001111445984407</v>
      </c>
      <c r="BU180" s="287">
        <v>0</v>
      </c>
      <c r="BV180" s="290">
        <v>0</v>
      </c>
      <c r="BW180" s="287">
        <v>24</v>
      </c>
      <c r="BX180" s="290">
        <v>3.2729697700329616</v>
      </c>
      <c r="BY180" s="287">
        <v>0</v>
      </c>
      <c r="BZ180" s="290">
        <v>0</v>
      </c>
      <c r="CA180" s="287">
        <v>1387</v>
      </c>
      <c r="CB180" s="290">
        <v>189.15037795982158</v>
      </c>
      <c r="CC180" s="287">
        <v>368</v>
      </c>
      <c r="CD180" s="290">
        <v>50.185536473838745</v>
      </c>
      <c r="CE180" s="287">
        <v>91</v>
      </c>
      <c r="CF180" s="290">
        <v>12.410010378041646</v>
      </c>
      <c r="CG180" s="287">
        <v>889</v>
      </c>
      <c r="CH180" s="290">
        <v>121.23625523163763</v>
      </c>
      <c r="CI180" s="287">
        <v>1982</v>
      </c>
      <c r="CJ180" s="290">
        <v>270.29275350855539</v>
      </c>
      <c r="CK180" s="287">
        <v>485</v>
      </c>
      <c r="CL180" s="290">
        <v>66.141264102749432</v>
      </c>
      <c r="CM180" s="287">
        <v>827</v>
      </c>
      <c r="CN180" s="294">
        <v>112.78108332571912</v>
      </c>
      <c r="CO180" s="287">
        <v>255</v>
      </c>
      <c r="CP180" s="290">
        <v>34.77530380660022</v>
      </c>
      <c r="CQ180" s="287">
        <v>0</v>
      </c>
      <c r="CR180" s="290">
        <v>0</v>
      </c>
      <c r="CS180" s="287">
        <v>4</v>
      </c>
      <c r="CT180" s="290">
        <v>0.54549496167216027</v>
      </c>
      <c r="CU180" s="287">
        <v>92</v>
      </c>
      <c r="CV180" s="290">
        <v>12.546384118459686</v>
      </c>
      <c r="CW180" s="287">
        <v>338</v>
      </c>
      <c r="CX180" s="290">
        <v>46.094324261297537</v>
      </c>
      <c r="CY180" s="287">
        <v>314</v>
      </c>
      <c r="CZ180" s="290">
        <v>42.821354491264579</v>
      </c>
      <c r="DA180" s="287">
        <v>24</v>
      </c>
      <c r="DB180" s="290">
        <v>3.2729697700329616</v>
      </c>
      <c r="DC180" s="287">
        <v>14</v>
      </c>
      <c r="DD180" s="287">
        <v>1733</v>
      </c>
      <c r="DE180" s="287">
        <v>743</v>
      </c>
      <c r="DF180" s="287">
        <v>14459</v>
      </c>
      <c r="DG180" s="287">
        <v>3681</v>
      </c>
      <c r="DH180" s="287">
        <v>76</v>
      </c>
      <c r="DI180" s="287">
        <v>0</v>
      </c>
      <c r="DJ180" s="287">
        <v>478</v>
      </c>
      <c r="DK180" s="287">
        <v>27</v>
      </c>
      <c r="DL180" s="287">
        <v>220</v>
      </c>
      <c r="DM180" s="287">
        <v>43</v>
      </c>
      <c r="DN180" s="287">
        <v>0</v>
      </c>
      <c r="DO180" s="287">
        <v>67</v>
      </c>
      <c r="DP180" s="287">
        <v>120</v>
      </c>
      <c r="DQ180" s="287">
        <v>171</v>
      </c>
      <c r="DR180" s="287">
        <v>0</v>
      </c>
      <c r="DS180" s="287">
        <v>0</v>
      </c>
      <c r="DT180" s="287">
        <v>35705</v>
      </c>
      <c r="DU180" s="287">
        <v>0</v>
      </c>
      <c r="DV180" s="287">
        <v>5181</v>
      </c>
      <c r="DW180" s="287">
        <v>0</v>
      </c>
      <c r="DX180" s="287">
        <v>331</v>
      </c>
      <c r="DY180" s="287">
        <v>322</v>
      </c>
      <c r="DZ180" s="287">
        <v>3084</v>
      </c>
      <c r="EA180" s="287">
        <v>14723</v>
      </c>
      <c r="EB180" s="290">
        <v>33.192963390613301</v>
      </c>
      <c r="EC180" s="287">
        <v>406</v>
      </c>
      <c r="ED180" s="287">
        <v>4871</v>
      </c>
      <c r="EE180" s="287">
        <v>1209</v>
      </c>
      <c r="EF180" s="290">
        <v>24.820365428043523</v>
      </c>
      <c r="EG180" s="287">
        <v>270</v>
      </c>
      <c r="EH180" s="287">
        <v>138</v>
      </c>
      <c r="EI180" s="287">
        <v>66</v>
      </c>
      <c r="EJ180" s="287">
        <v>8</v>
      </c>
      <c r="EK180" s="287">
        <v>372</v>
      </c>
      <c r="EL180" s="287">
        <v>11</v>
      </c>
      <c r="EM180" s="287">
        <v>63</v>
      </c>
      <c r="EN180" s="287">
        <v>40</v>
      </c>
      <c r="EO180" s="287">
        <v>22</v>
      </c>
      <c r="EP180" s="287">
        <v>44</v>
      </c>
      <c r="EQ180" s="287">
        <v>31</v>
      </c>
      <c r="ER180" s="287">
        <v>0</v>
      </c>
      <c r="ES180" s="287">
        <v>0</v>
      </c>
      <c r="ET180" s="287">
        <v>0</v>
      </c>
      <c r="EU180" s="287">
        <v>1</v>
      </c>
      <c r="EV180" s="287">
        <v>2007</v>
      </c>
      <c r="EW180" s="287">
        <v>112</v>
      </c>
      <c r="EX180" s="287">
        <v>0</v>
      </c>
      <c r="EY180" s="287">
        <v>0</v>
      </c>
      <c r="EZ180" s="287">
        <v>0</v>
      </c>
      <c r="FA180" s="287">
        <v>57</v>
      </c>
      <c r="FB180" s="287">
        <v>7</v>
      </c>
      <c r="FC180" s="287">
        <v>7</v>
      </c>
      <c r="FD180" s="287">
        <v>14</v>
      </c>
      <c r="FE180" s="287">
        <v>1</v>
      </c>
      <c r="FF180" s="287">
        <v>17</v>
      </c>
      <c r="FG180" s="287">
        <v>230</v>
      </c>
      <c r="FH180" s="287">
        <v>389</v>
      </c>
      <c r="FI180" s="287">
        <v>432</v>
      </c>
      <c r="FJ180" s="287">
        <v>2234</v>
      </c>
      <c r="FK180" s="291">
        <v>13</v>
      </c>
      <c r="FL180" s="290">
        <v>1.7728586254345207</v>
      </c>
      <c r="FM180" s="291">
        <v>7</v>
      </c>
      <c r="FN180" s="290">
        <v>0.95461618292628048</v>
      </c>
      <c r="FO180" s="291">
        <v>0</v>
      </c>
      <c r="FP180" s="290">
        <v>0</v>
      </c>
      <c r="FQ180" s="283">
        <v>4</v>
      </c>
      <c r="FR180" s="294">
        <v>0.54549496167216027</v>
      </c>
      <c r="FS180" s="283">
        <v>0</v>
      </c>
      <c r="FT180" s="294">
        <v>0</v>
      </c>
      <c r="FU180" s="291">
        <v>54</v>
      </c>
      <c r="FV180" s="290">
        <v>7.3641819825741628</v>
      </c>
      <c r="FW180" s="295">
        <v>0</v>
      </c>
      <c r="FX180" s="295">
        <v>0</v>
      </c>
      <c r="FY180" s="295">
        <v>0</v>
      </c>
      <c r="FZ180" s="295">
        <v>0</v>
      </c>
      <c r="GA180" s="295">
        <v>0</v>
      </c>
      <c r="GB180" s="287">
        <v>5323</v>
      </c>
      <c r="GC180" s="287">
        <v>0</v>
      </c>
      <c r="GD180" s="287">
        <v>1920</v>
      </c>
      <c r="GE180" s="287">
        <v>0</v>
      </c>
      <c r="GF180" s="287">
        <v>0</v>
      </c>
      <c r="GG180" s="290">
        <v>171.2</v>
      </c>
      <c r="GH180" s="290">
        <v>654.6</v>
      </c>
      <c r="GI180" s="290">
        <v>40.799999999999997</v>
      </c>
      <c r="GJ180" s="290">
        <v>3.4</v>
      </c>
      <c r="GK180" s="290">
        <v>1.4</v>
      </c>
      <c r="GL180" s="290">
        <v>1.8</v>
      </c>
      <c r="GM180" s="290">
        <v>3.2</v>
      </c>
      <c r="GN180" s="290">
        <v>0</v>
      </c>
      <c r="GO180" s="290">
        <v>1</v>
      </c>
      <c r="GP180" s="290">
        <v>5</v>
      </c>
      <c r="GQ180" s="290">
        <v>0</v>
      </c>
      <c r="GR180" s="290">
        <v>0</v>
      </c>
      <c r="GS180" s="290">
        <v>2</v>
      </c>
      <c r="GT180" s="290">
        <v>4.2</v>
      </c>
      <c r="GU180" s="290">
        <v>0</v>
      </c>
      <c r="GV180" s="290">
        <v>2</v>
      </c>
      <c r="GW180" s="290">
        <v>3</v>
      </c>
      <c r="GX180" s="290">
        <v>0</v>
      </c>
      <c r="GY180" s="290">
        <v>1</v>
      </c>
      <c r="GZ180" s="290">
        <v>3</v>
      </c>
      <c r="HA180" s="290">
        <v>1</v>
      </c>
      <c r="HB180" s="290">
        <v>0</v>
      </c>
      <c r="HC180" s="290">
        <v>0</v>
      </c>
      <c r="HD180" s="290">
        <v>1</v>
      </c>
      <c r="HE180" s="290">
        <v>1</v>
      </c>
      <c r="HF180" s="290">
        <v>3</v>
      </c>
      <c r="HG180" s="290">
        <v>3</v>
      </c>
      <c r="HH180" s="290">
        <v>9.8000000000000007</v>
      </c>
      <c r="HI180" s="290">
        <v>3</v>
      </c>
      <c r="HJ180" s="134">
        <v>0.27274748083608014</v>
      </c>
      <c r="HK180" s="134">
        <v>11.046272973861244</v>
      </c>
      <c r="HL180" s="134">
        <v>36.927281430396881</v>
      </c>
      <c r="HM180" s="146">
        <v>99.264980248891902</v>
      </c>
      <c r="HN180" s="146">
        <v>98.624017376013597</v>
      </c>
      <c r="HO180" s="368">
        <v>9.2103864819866099E-2</v>
      </c>
      <c r="HP180" s="368">
        <v>3.1030494513244401E-2</v>
      </c>
      <c r="HQ180" s="368">
        <v>3.8461538461538498</v>
      </c>
      <c r="HR180" s="368">
        <v>1.8121911037891301</v>
      </c>
      <c r="HS180" s="134">
        <v>82.100591715976293</v>
      </c>
      <c r="HT180" s="134">
        <v>79.242174629324595</v>
      </c>
      <c r="HU180" s="134">
        <v>2.3947004853165201</v>
      </c>
      <c r="HV180" s="134">
        <v>1.71231910632176</v>
      </c>
      <c r="HW180" s="134">
        <v>5.6656961355214399</v>
      </c>
      <c r="HX180" s="134">
        <v>9.1882633002218697</v>
      </c>
      <c r="HY180" s="146">
        <v>95.501139922157535</v>
      </c>
      <c r="HZ180" s="146">
        <v>98.731457455154995</v>
      </c>
      <c r="IA180" s="386">
        <v>84</v>
      </c>
      <c r="IB180" s="386">
        <v>60</v>
      </c>
      <c r="IC180" s="369">
        <v>0.32861278460214383</v>
      </c>
      <c r="ID180" s="369">
        <v>0.18635855385762207</v>
      </c>
      <c r="IE180" s="369">
        <v>2.8464927143341239</v>
      </c>
      <c r="IF180" s="369">
        <v>2.3800079333597779</v>
      </c>
      <c r="IG180" s="146">
        <v>64.99491697729583</v>
      </c>
      <c r="IH180" s="146">
        <v>67.949226497421648</v>
      </c>
      <c r="II180" s="146">
        <v>11.544480087630076</v>
      </c>
      <c r="IJ180" s="146">
        <v>7.830165237917754</v>
      </c>
      <c r="IK180" s="146">
        <v>5.5624669137109581</v>
      </c>
      <c r="IL180" s="146">
        <v>9.7587785847714237</v>
      </c>
      <c r="IM180" s="148">
        <v>101.49146886231281</v>
      </c>
      <c r="IN180" s="137">
        <v>105.73480980676023</v>
      </c>
      <c r="IO180" s="369">
        <v>0.21795989537925001</v>
      </c>
      <c r="IP180" s="369">
        <v>9.8328416912487698E-2</v>
      </c>
      <c r="IQ180" s="369">
        <v>2.3668639053254399</v>
      </c>
      <c r="IR180" s="369">
        <v>1.3386880856760399</v>
      </c>
      <c r="IS180" s="146">
        <v>77.633136094674597</v>
      </c>
      <c r="IT180" s="146">
        <v>83.266398929049501</v>
      </c>
      <c r="IU180" s="146">
        <v>9.2088055797733208</v>
      </c>
      <c r="IV180" s="146">
        <v>7.3451327433628304</v>
      </c>
      <c r="IW180" s="146">
        <v>11.6009149379473</v>
      </c>
      <c r="IX180" s="146">
        <v>14.049032431163401</v>
      </c>
      <c r="IY180" s="341">
        <v>33</v>
      </c>
      <c r="IZ180" s="369">
        <v>0.257209664848012</v>
      </c>
      <c r="JA180" s="369">
        <v>3.9568345323741001</v>
      </c>
      <c r="JB180" s="369">
        <v>86.810551558753005</v>
      </c>
      <c r="JC180" s="369">
        <v>6.5003897116134102</v>
      </c>
      <c r="JD180" s="146">
        <v>7.1031176030265604</v>
      </c>
    </row>
    <row r="181" spans="1:264" ht="18" customHeight="1">
      <c r="A181" s="280"/>
      <c r="B181" s="281" t="s">
        <v>87</v>
      </c>
      <c r="C181" s="281" t="s">
        <v>87</v>
      </c>
      <c r="D181" s="282" t="s">
        <v>1918</v>
      </c>
      <c r="E181" s="283" t="s">
        <v>1414</v>
      </c>
      <c r="F181" s="282" t="s">
        <v>109</v>
      </c>
      <c r="G181" s="283" t="s">
        <v>21</v>
      </c>
      <c r="H181" s="284" t="s">
        <v>87</v>
      </c>
      <c r="I181" s="284" t="s">
        <v>87</v>
      </c>
      <c r="J181" s="284" t="s">
        <v>87</v>
      </c>
      <c r="K181" s="284" t="s">
        <v>87</v>
      </c>
      <c r="L181" s="284" t="s">
        <v>87</v>
      </c>
      <c r="M181" s="285">
        <v>620905</v>
      </c>
      <c r="N181" s="284" t="s">
        <v>87</v>
      </c>
      <c r="O181" s="284" t="s">
        <v>87</v>
      </c>
      <c r="P181" s="284" t="s">
        <v>87</v>
      </c>
      <c r="Q181" s="284" t="s">
        <v>87</v>
      </c>
      <c r="R181" s="286">
        <v>98.508717907665712</v>
      </c>
      <c r="S181" s="286">
        <v>100.33796573750591</v>
      </c>
      <c r="T181" s="298" t="s">
        <v>88</v>
      </c>
      <c r="U181" s="287">
        <v>10.215974325581556</v>
      </c>
      <c r="V181" s="286">
        <v>16.687268232385659</v>
      </c>
      <c r="W181" s="286">
        <v>9.7298251809994696</v>
      </c>
      <c r="X181" s="286">
        <v>26.417093413385135</v>
      </c>
      <c r="Y181" s="284" t="s">
        <v>87</v>
      </c>
      <c r="Z181" s="284" t="s">
        <v>87</v>
      </c>
      <c r="AA181" s="284" t="s">
        <v>87</v>
      </c>
      <c r="AB181" s="284" t="s">
        <v>87</v>
      </c>
      <c r="AC181" s="284" t="s">
        <v>87</v>
      </c>
      <c r="AD181" s="284" t="s">
        <v>87</v>
      </c>
      <c r="AE181" s="284" t="s">
        <v>87</v>
      </c>
      <c r="AF181" s="284" t="s">
        <v>87</v>
      </c>
      <c r="AG181" s="284" t="s">
        <v>87</v>
      </c>
      <c r="AH181" s="284" t="s">
        <v>87</v>
      </c>
      <c r="AI181" s="284" t="s">
        <v>87</v>
      </c>
      <c r="AJ181" s="284" t="s">
        <v>87</v>
      </c>
      <c r="AK181" s="284" t="s">
        <v>87</v>
      </c>
      <c r="AL181" s="284" t="s">
        <v>87</v>
      </c>
      <c r="AM181" s="284" t="s">
        <v>87</v>
      </c>
      <c r="AN181" s="284" t="s">
        <v>87</v>
      </c>
      <c r="AO181" s="284" t="s">
        <v>87</v>
      </c>
      <c r="AP181" s="284" t="s">
        <v>87</v>
      </c>
      <c r="AQ181" s="284" t="s">
        <v>87</v>
      </c>
      <c r="AR181" s="284" t="s">
        <v>87</v>
      </c>
      <c r="AS181" s="284" t="s">
        <v>87</v>
      </c>
      <c r="AT181" s="284" t="s">
        <v>87</v>
      </c>
      <c r="AU181" s="284" t="s">
        <v>87</v>
      </c>
      <c r="AV181" s="284" t="s">
        <v>87</v>
      </c>
      <c r="AW181" s="288" t="s">
        <v>87</v>
      </c>
      <c r="AX181" s="288" t="s">
        <v>87</v>
      </c>
      <c r="AY181" s="288" t="s">
        <v>87</v>
      </c>
      <c r="AZ181" s="288" t="s">
        <v>87</v>
      </c>
      <c r="BA181" s="288" t="s">
        <v>87</v>
      </c>
      <c r="BB181" s="287">
        <v>63</v>
      </c>
      <c r="BC181" s="287">
        <v>90</v>
      </c>
      <c r="BD181" s="289" t="s">
        <v>88</v>
      </c>
      <c r="BE181" s="289" t="s">
        <v>88</v>
      </c>
      <c r="BF181" s="289" t="s">
        <v>88</v>
      </c>
      <c r="BG181" s="287">
        <v>34</v>
      </c>
      <c r="BH181" s="286">
        <v>5.4758779523437564</v>
      </c>
      <c r="BI181" s="287">
        <v>352</v>
      </c>
      <c r="BJ181" s="286">
        <v>56.691442330147119</v>
      </c>
      <c r="BK181" s="287">
        <v>13</v>
      </c>
      <c r="BL181" s="286">
        <v>2.0937180406020244</v>
      </c>
      <c r="BM181" s="287">
        <v>0</v>
      </c>
      <c r="BN181" s="290">
        <v>0</v>
      </c>
      <c r="BO181" s="291">
        <v>62</v>
      </c>
      <c r="BP181" s="290">
        <v>9.9854245013327319</v>
      </c>
      <c r="BQ181" s="287">
        <v>0</v>
      </c>
      <c r="BR181" s="290">
        <v>0</v>
      </c>
      <c r="BS181" s="287">
        <v>0</v>
      </c>
      <c r="BT181" s="290">
        <v>0</v>
      </c>
      <c r="BU181" s="287">
        <v>0</v>
      </c>
      <c r="BV181" s="290">
        <v>0</v>
      </c>
      <c r="BW181" s="287">
        <v>53</v>
      </c>
      <c r="BX181" s="290">
        <v>8.5359273963005613</v>
      </c>
      <c r="BY181" s="292">
        <v>0</v>
      </c>
      <c r="BZ181" s="293">
        <v>0</v>
      </c>
      <c r="CA181" s="287">
        <v>253</v>
      </c>
      <c r="CB181" s="290">
        <v>40.746974174793245</v>
      </c>
      <c r="CC181" s="287">
        <v>348</v>
      </c>
      <c r="CD181" s="290">
        <v>56.047221394577271</v>
      </c>
      <c r="CE181" s="287">
        <v>217</v>
      </c>
      <c r="CF181" s="290">
        <v>34.948985754664562</v>
      </c>
      <c r="CG181" s="287">
        <v>752</v>
      </c>
      <c r="CH181" s="290">
        <v>121.11353588713249</v>
      </c>
      <c r="CI181" s="287">
        <v>1387</v>
      </c>
      <c r="CJ181" s="290">
        <v>223.38360940884678</v>
      </c>
      <c r="CK181" s="287">
        <v>358</v>
      </c>
      <c r="CL181" s="290">
        <v>57.657773733501912</v>
      </c>
      <c r="CM181" s="287">
        <v>780</v>
      </c>
      <c r="CN181" s="294">
        <v>125.62308243612146</v>
      </c>
      <c r="CO181" s="287">
        <v>115</v>
      </c>
      <c r="CP181" s="290">
        <v>18.521351897633291</v>
      </c>
      <c r="CQ181" s="287">
        <v>4</v>
      </c>
      <c r="CR181" s="290">
        <v>0.64422093556985371</v>
      </c>
      <c r="CS181" s="287">
        <v>9</v>
      </c>
      <c r="CT181" s="290">
        <v>1.4494971050321708</v>
      </c>
      <c r="CU181" s="287">
        <v>16</v>
      </c>
      <c r="CV181" s="290">
        <v>2.5768837422794149</v>
      </c>
      <c r="CW181" s="287">
        <v>409</v>
      </c>
      <c r="CX181" s="290">
        <v>65.871590662017539</v>
      </c>
      <c r="CY181" s="287">
        <v>409</v>
      </c>
      <c r="CZ181" s="290">
        <v>65.871590662017539</v>
      </c>
      <c r="DA181" s="287">
        <v>0</v>
      </c>
      <c r="DB181" s="290">
        <v>0</v>
      </c>
      <c r="DC181" s="287">
        <v>0</v>
      </c>
      <c r="DD181" s="287">
        <v>0</v>
      </c>
      <c r="DE181" s="287">
        <v>304</v>
      </c>
      <c r="DF181" s="287">
        <v>8088</v>
      </c>
      <c r="DG181" s="287">
        <v>0</v>
      </c>
      <c r="DH181" s="287">
        <v>326</v>
      </c>
      <c r="DI181" s="287">
        <v>98</v>
      </c>
      <c r="DJ181" s="287">
        <v>280</v>
      </c>
      <c r="DK181" s="287">
        <v>5</v>
      </c>
      <c r="DL181" s="287">
        <v>307</v>
      </c>
      <c r="DM181" s="287">
        <v>9</v>
      </c>
      <c r="DN181" s="287">
        <v>746</v>
      </c>
      <c r="DO181" s="287">
        <v>14</v>
      </c>
      <c r="DP181" s="287">
        <v>89</v>
      </c>
      <c r="DQ181" s="287">
        <v>14</v>
      </c>
      <c r="DR181" s="287">
        <v>0</v>
      </c>
      <c r="DS181" s="287">
        <v>74</v>
      </c>
      <c r="DT181" s="287">
        <v>0</v>
      </c>
      <c r="DU181" s="287">
        <v>0</v>
      </c>
      <c r="DV181" s="287">
        <v>2716</v>
      </c>
      <c r="DW181" s="287">
        <v>1222</v>
      </c>
      <c r="DX181" s="287">
        <v>271</v>
      </c>
      <c r="DY181" s="287">
        <v>272</v>
      </c>
      <c r="DZ181" s="287">
        <v>3191</v>
      </c>
      <c r="EA181" s="287">
        <v>11971</v>
      </c>
      <c r="EB181" s="290">
        <v>10.107760421017501</v>
      </c>
      <c r="EC181" s="287">
        <v>208</v>
      </c>
      <c r="ED181" s="287">
        <v>3765</v>
      </c>
      <c r="EE181" s="287">
        <v>454</v>
      </c>
      <c r="EF181" s="290">
        <v>12.058432934926959</v>
      </c>
      <c r="EG181" s="287">
        <v>77</v>
      </c>
      <c r="EH181" s="287">
        <v>52</v>
      </c>
      <c r="EI181" s="287">
        <v>16</v>
      </c>
      <c r="EJ181" s="287">
        <v>2</v>
      </c>
      <c r="EK181" s="287">
        <v>147</v>
      </c>
      <c r="EL181" s="287">
        <v>2</v>
      </c>
      <c r="EM181" s="287">
        <v>0</v>
      </c>
      <c r="EN181" s="287">
        <v>17</v>
      </c>
      <c r="EO181" s="287">
        <v>16</v>
      </c>
      <c r="EP181" s="287">
        <v>8</v>
      </c>
      <c r="EQ181" s="287">
        <v>13</v>
      </c>
      <c r="ER181" s="287">
        <v>0</v>
      </c>
      <c r="ES181" s="287">
        <v>0</v>
      </c>
      <c r="ET181" s="287">
        <v>0</v>
      </c>
      <c r="EU181" s="287">
        <v>0</v>
      </c>
      <c r="EV181" s="287">
        <v>1622</v>
      </c>
      <c r="EW181" s="287">
        <v>51</v>
      </c>
      <c r="EX181" s="287">
        <v>12</v>
      </c>
      <c r="EY181" s="287">
        <v>0</v>
      </c>
      <c r="EZ181" s="287">
        <v>0</v>
      </c>
      <c r="FA181" s="287">
        <v>16</v>
      </c>
      <c r="FB181" s="287">
        <v>4</v>
      </c>
      <c r="FC181" s="287">
        <v>2</v>
      </c>
      <c r="FD181" s="287">
        <v>13</v>
      </c>
      <c r="FE181" s="287">
        <v>0</v>
      </c>
      <c r="FF181" s="287">
        <v>19</v>
      </c>
      <c r="FG181" s="287">
        <v>84</v>
      </c>
      <c r="FH181" s="287">
        <v>238</v>
      </c>
      <c r="FI181" s="287">
        <v>190</v>
      </c>
      <c r="FJ181" s="287">
        <v>2051</v>
      </c>
      <c r="FK181" s="291">
        <v>8</v>
      </c>
      <c r="FL181" s="290">
        <v>1.2884418711397074</v>
      </c>
      <c r="FM181" s="291">
        <v>6</v>
      </c>
      <c r="FN181" s="290">
        <v>0.96633140335478052</v>
      </c>
      <c r="FO181" s="291">
        <v>2</v>
      </c>
      <c r="FP181" s="290">
        <v>0.32211046778492686</v>
      </c>
      <c r="FQ181" s="283">
        <v>0</v>
      </c>
      <c r="FR181" s="294">
        <v>0</v>
      </c>
      <c r="FS181" s="283">
        <v>0</v>
      </c>
      <c r="FT181" s="294">
        <v>0</v>
      </c>
      <c r="FU181" s="291">
        <v>20</v>
      </c>
      <c r="FV181" s="290">
        <v>3.2211046778492687</v>
      </c>
      <c r="FW181" s="295">
        <v>0</v>
      </c>
      <c r="FX181" s="295">
        <v>0</v>
      </c>
      <c r="FY181" s="295">
        <v>0</v>
      </c>
      <c r="FZ181" s="295">
        <v>0</v>
      </c>
      <c r="GA181" s="295">
        <v>0</v>
      </c>
      <c r="GB181" s="287">
        <v>5012</v>
      </c>
      <c r="GC181" s="287">
        <v>0</v>
      </c>
      <c r="GD181" s="287">
        <v>1861</v>
      </c>
      <c r="GE181" s="287">
        <v>0</v>
      </c>
      <c r="GF181" s="287">
        <v>22</v>
      </c>
      <c r="GG181" s="290">
        <v>120.9</v>
      </c>
      <c r="GH181" s="290">
        <v>408.33</v>
      </c>
      <c r="GI181" s="290">
        <v>24</v>
      </c>
      <c r="GJ181" s="290">
        <v>3.2</v>
      </c>
      <c r="GK181" s="290">
        <v>0</v>
      </c>
      <c r="GL181" s="290">
        <v>2.9</v>
      </c>
      <c r="GM181" s="290">
        <v>3.2</v>
      </c>
      <c r="GN181" s="290">
        <v>3.2</v>
      </c>
      <c r="GO181" s="290">
        <v>0</v>
      </c>
      <c r="GP181" s="290">
        <v>4.4000000000000004</v>
      </c>
      <c r="GQ181" s="290">
        <v>0</v>
      </c>
      <c r="GR181" s="290">
        <v>0.2</v>
      </c>
      <c r="GS181" s="290">
        <v>0</v>
      </c>
      <c r="GT181" s="290">
        <v>3.73</v>
      </c>
      <c r="GU181" s="290">
        <v>1</v>
      </c>
      <c r="GV181" s="290">
        <v>2</v>
      </c>
      <c r="GW181" s="290">
        <v>0</v>
      </c>
      <c r="GX181" s="290">
        <v>0</v>
      </c>
      <c r="GY181" s="290">
        <v>1</v>
      </c>
      <c r="GZ181" s="290">
        <v>1</v>
      </c>
      <c r="HA181" s="290">
        <v>2</v>
      </c>
      <c r="HB181" s="290">
        <v>0</v>
      </c>
      <c r="HC181" s="290">
        <v>0</v>
      </c>
      <c r="HD181" s="290">
        <v>1</v>
      </c>
      <c r="HE181" s="290">
        <v>0</v>
      </c>
      <c r="HF181" s="290">
        <v>1</v>
      </c>
      <c r="HG181" s="290">
        <v>1</v>
      </c>
      <c r="HH181" s="290">
        <v>0</v>
      </c>
      <c r="HI181" s="290">
        <v>1.58</v>
      </c>
      <c r="HJ181" s="134">
        <v>0.32211046778492686</v>
      </c>
      <c r="HK181" s="134">
        <v>9.9854245013327319</v>
      </c>
      <c r="HL181" s="134">
        <v>40.071347468614363</v>
      </c>
      <c r="HM181" s="146">
        <v>104.08793613972099</v>
      </c>
      <c r="HN181" s="146">
        <v>102.93298390401699</v>
      </c>
      <c r="HO181" s="368">
        <v>5.0052327433225602E-2</v>
      </c>
      <c r="HP181" s="368">
        <v>3.0617451947610098E-2</v>
      </c>
      <c r="HQ181" s="368">
        <v>2.9810298102981001</v>
      </c>
      <c r="HR181" s="368">
        <v>2.4793388429752099</v>
      </c>
      <c r="HS181" s="134">
        <v>76.9647696476965</v>
      </c>
      <c r="HT181" s="134">
        <v>78.236914600551003</v>
      </c>
      <c r="HU181" s="134">
        <v>1.67902807480548</v>
      </c>
      <c r="HV181" s="134">
        <v>1.23490389522028</v>
      </c>
      <c r="HW181" s="134">
        <v>5.6616998487903203</v>
      </c>
      <c r="HX181" s="134">
        <v>10.500977009104901</v>
      </c>
      <c r="HY181" s="146">
        <v>102.22761841486962</v>
      </c>
      <c r="HZ181" s="146">
        <v>106.916578104918</v>
      </c>
      <c r="IA181" s="386">
        <v>36</v>
      </c>
      <c r="IB181" s="386">
        <v>29</v>
      </c>
      <c r="IC181" s="369">
        <v>0.26267785479751915</v>
      </c>
      <c r="ID181" s="369">
        <v>0.14127734203731671</v>
      </c>
      <c r="IE181" s="369">
        <v>2.2684310018903595</v>
      </c>
      <c r="IF181" s="369">
        <v>1.8401015228426396</v>
      </c>
      <c r="IG181" s="146">
        <v>60.932577189666034</v>
      </c>
      <c r="IH181" s="146">
        <v>63.959390862944169</v>
      </c>
      <c r="II181" s="146">
        <v>11.579715432323971</v>
      </c>
      <c r="IJ181" s="146">
        <v>7.677692794855556</v>
      </c>
      <c r="IK181" s="146">
        <v>4.170079385080645</v>
      </c>
      <c r="IL181" s="146">
        <v>9.0949153951690018</v>
      </c>
      <c r="IM181" s="148">
        <v>99.791685172010006</v>
      </c>
      <c r="IN181" s="137">
        <v>106.15596137528509</v>
      </c>
      <c r="IO181" s="369">
        <v>0.245398773006135</v>
      </c>
      <c r="IP181" s="369">
        <v>3.5364847341742299E-2</v>
      </c>
      <c r="IQ181" s="369">
        <v>2.2008253094910599</v>
      </c>
      <c r="IR181" s="369">
        <v>0.53285968028419195</v>
      </c>
      <c r="IS181" s="146">
        <v>81.017881705639596</v>
      </c>
      <c r="IT181" s="146">
        <v>84.547069271758403</v>
      </c>
      <c r="IU181" s="146">
        <v>11.150306748466299</v>
      </c>
      <c r="IV181" s="146">
        <v>6.6368030178003101</v>
      </c>
      <c r="IW181" s="146">
        <v>7.1274127201772002</v>
      </c>
      <c r="IX181" s="146">
        <v>8.5165282527275696</v>
      </c>
      <c r="IY181" s="341">
        <v>46</v>
      </c>
      <c r="IZ181" s="369">
        <v>0.25925717184241698</v>
      </c>
      <c r="JA181" s="369">
        <v>3.94173093401885</v>
      </c>
      <c r="JB181" s="369">
        <v>88.860325621251107</v>
      </c>
      <c r="JC181" s="369">
        <v>6.57724172913262</v>
      </c>
      <c r="JD181" s="146">
        <v>11.0830249864882</v>
      </c>
    </row>
    <row r="182" spans="1:264" ht="18" customHeight="1">
      <c r="A182" s="280"/>
      <c r="B182" s="281" t="s">
        <v>87</v>
      </c>
      <c r="C182" s="281" t="s">
        <v>87</v>
      </c>
      <c r="D182" s="282" t="s">
        <v>1919</v>
      </c>
      <c r="E182" s="283" t="s">
        <v>1415</v>
      </c>
      <c r="F182" s="282" t="s">
        <v>109</v>
      </c>
      <c r="G182" s="283" t="s">
        <v>21</v>
      </c>
      <c r="H182" s="284" t="s">
        <v>87</v>
      </c>
      <c r="I182" s="284" t="s">
        <v>87</v>
      </c>
      <c r="J182" s="284" t="s">
        <v>87</v>
      </c>
      <c r="K182" s="284" t="s">
        <v>87</v>
      </c>
      <c r="L182" s="284" t="s">
        <v>87</v>
      </c>
      <c r="M182" s="285">
        <v>484352</v>
      </c>
      <c r="N182" s="284" t="s">
        <v>87</v>
      </c>
      <c r="O182" s="284" t="s">
        <v>87</v>
      </c>
      <c r="P182" s="284" t="s">
        <v>87</v>
      </c>
      <c r="Q182" s="284" t="s">
        <v>87</v>
      </c>
      <c r="R182" s="286">
        <v>90.62732864450129</v>
      </c>
      <c r="S182" s="286">
        <v>98.583753578006011</v>
      </c>
      <c r="T182" s="298" t="s">
        <v>88</v>
      </c>
      <c r="U182" s="298" t="s">
        <v>88</v>
      </c>
      <c r="V182" s="286">
        <v>12.944802465676661</v>
      </c>
      <c r="W182" s="286">
        <v>5.519753432333987</v>
      </c>
      <c r="X182" s="286">
        <v>18.464555898010648</v>
      </c>
      <c r="Y182" s="284" t="s">
        <v>87</v>
      </c>
      <c r="Z182" s="284" t="s">
        <v>87</v>
      </c>
      <c r="AA182" s="284" t="s">
        <v>87</v>
      </c>
      <c r="AB182" s="284" t="s">
        <v>87</v>
      </c>
      <c r="AC182" s="284" t="s">
        <v>87</v>
      </c>
      <c r="AD182" s="284" t="s">
        <v>87</v>
      </c>
      <c r="AE182" s="284" t="s">
        <v>87</v>
      </c>
      <c r="AF182" s="284" t="s">
        <v>87</v>
      </c>
      <c r="AG182" s="284" t="s">
        <v>87</v>
      </c>
      <c r="AH182" s="284" t="s">
        <v>87</v>
      </c>
      <c r="AI182" s="284" t="s">
        <v>87</v>
      </c>
      <c r="AJ182" s="284" t="s">
        <v>87</v>
      </c>
      <c r="AK182" s="284" t="s">
        <v>87</v>
      </c>
      <c r="AL182" s="284" t="s">
        <v>87</v>
      </c>
      <c r="AM182" s="284" t="s">
        <v>87</v>
      </c>
      <c r="AN182" s="284" t="s">
        <v>87</v>
      </c>
      <c r="AO182" s="284" t="s">
        <v>87</v>
      </c>
      <c r="AP182" s="284" t="s">
        <v>87</v>
      </c>
      <c r="AQ182" s="284" t="s">
        <v>87</v>
      </c>
      <c r="AR182" s="284" t="s">
        <v>87</v>
      </c>
      <c r="AS182" s="284" t="s">
        <v>87</v>
      </c>
      <c r="AT182" s="284" t="s">
        <v>87</v>
      </c>
      <c r="AU182" s="284" t="s">
        <v>87</v>
      </c>
      <c r="AV182" s="284" t="s">
        <v>87</v>
      </c>
      <c r="AW182" s="288" t="s">
        <v>87</v>
      </c>
      <c r="AX182" s="288" t="s">
        <v>87</v>
      </c>
      <c r="AY182" s="288" t="s">
        <v>87</v>
      </c>
      <c r="AZ182" s="288" t="s">
        <v>87</v>
      </c>
      <c r="BA182" s="288" t="s">
        <v>87</v>
      </c>
      <c r="BB182" s="287">
        <v>85</v>
      </c>
      <c r="BC182" s="287">
        <v>43</v>
      </c>
      <c r="BD182" s="289" t="s">
        <v>88</v>
      </c>
      <c r="BE182" s="289" t="s">
        <v>88</v>
      </c>
      <c r="BF182" s="289" t="s">
        <v>88</v>
      </c>
      <c r="BG182" s="287">
        <v>90</v>
      </c>
      <c r="BH182" s="286">
        <v>18.581527484143763</v>
      </c>
      <c r="BI182" s="287">
        <v>472</v>
      </c>
      <c r="BJ182" s="286">
        <v>97.449788583509516</v>
      </c>
      <c r="BK182" s="287">
        <v>20</v>
      </c>
      <c r="BL182" s="286">
        <v>4.1292283298097248</v>
      </c>
      <c r="BM182" s="287">
        <v>10</v>
      </c>
      <c r="BN182" s="290">
        <v>2.0646141649048624</v>
      </c>
      <c r="BO182" s="291">
        <v>123</v>
      </c>
      <c r="BP182" s="290">
        <v>25.394754228329809</v>
      </c>
      <c r="BQ182" s="287">
        <v>0</v>
      </c>
      <c r="BR182" s="290">
        <v>0</v>
      </c>
      <c r="BS182" s="287">
        <v>0</v>
      </c>
      <c r="BT182" s="290">
        <v>0</v>
      </c>
      <c r="BU182" s="287">
        <v>0</v>
      </c>
      <c r="BV182" s="290">
        <v>0</v>
      </c>
      <c r="BW182" s="287">
        <v>0</v>
      </c>
      <c r="BX182" s="290">
        <v>0</v>
      </c>
      <c r="BY182" s="292">
        <v>0</v>
      </c>
      <c r="BZ182" s="293">
        <v>0</v>
      </c>
      <c r="CA182" s="287">
        <v>1412</v>
      </c>
      <c r="CB182" s="290">
        <v>291.5235200845666</v>
      </c>
      <c r="CC182" s="292">
        <v>30</v>
      </c>
      <c r="CD182" s="293">
        <v>6.1938424947145876</v>
      </c>
      <c r="CE182" s="292">
        <v>57</v>
      </c>
      <c r="CF182" s="293">
        <v>11.768300739957716</v>
      </c>
      <c r="CG182" s="287">
        <v>434</v>
      </c>
      <c r="CH182" s="290">
        <v>89.604254756871029</v>
      </c>
      <c r="CI182" s="287">
        <v>836</v>
      </c>
      <c r="CJ182" s="290">
        <v>172.60174418604652</v>
      </c>
      <c r="CK182" s="287">
        <v>225</v>
      </c>
      <c r="CL182" s="290">
        <v>46.453818710359407</v>
      </c>
      <c r="CM182" s="287">
        <v>871</v>
      </c>
      <c r="CN182" s="294">
        <v>179.82789376321352</v>
      </c>
      <c r="CO182" s="287">
        <v>154</v>
      </c>
      <c r="CP182" s="290">
        <v>31.795058139534888</v>
      </c>
      <c r="CQ182" s="292">
        <v>1</v>
      </c>
      <c r="CR182" s="293">
        <v>0.20646141649048627</v>
      </c>
      <c r="CS182" s="287">
        <v>21</v>
      </c>
      <c r="CT182" s="290">
        <v>4.3356897463002113</v>
      </c>
      <c r="CU182" s="292">
        <v>96</v>
      </c>
      <c r="CV182" s="293">
        <v>19.82029598308668</v>
      </c>
      <c r="CW182" s="292">
        <v>71</v>
      </c>
      <c r="CX182" s="293">
        <v>14.658760570824525</v>
      </c>
      <c r="CY182" s="292">
        <v>57</v>
      </c>
      <c r="CZ182" s="293">
        <v>11.768300739957716</v>
      </c>
      <c r="DA182" s="292">
        <v>14</v>
      </c>
      <c r="DB182" s="293">
        <v>2.8904598308668077</v>
      </c>
      <c r="DC182" s="292">
        <v>17</v>
      </c>
      <c r="DD182" s="292">
        <v>0</v>
      </c>
      <c r="DE182" s="292">
        <v>444</v>
      </c>
      <c r="DF182" s="292">
        <v>15448</v>
      </c>
      <c r="DG182" s="292">
        <v>5214</v>
      </c>
      <c r="DH182" s="292">
        <v>345</v>
      </c>
      <c r="DI182" s="292">
        <v>57</v>
      </c>
      <c r="DJ182" s="292">
        <v>16</v>
      </c>
      <c r="DK182" s="292">
        <v>29</v>
      </c>
      <c r="DL182" s="292">
        <v>268</v>
      </c>
      <c r="DM182" s="292">
        <v>0</v>
      </c>
      <c r="DN182" s="292">
        <v>0</v>
      </c>
      <c r="DO182" s="292">
        <v>266</v>
      </c>
      <c r="DP182" s="292">
        <v>47</v>
      </c>
      <c r="DQ182" s="292">
        <v>49</v>
      </c>
      <c r="DR182" s="292">
        <v>0</v>
      </c>
      <c r="DS182" s="292">
        <v>16</v>
      </c>
      <c r="DT182" s="292">
        <v>0</v>
      </c>
      <c r="DU182" s="292">
        <v>0</v>
      </c>
      <c r="DV182" s="292">
        <v>4770</v>
      </c>
      <c r="DW182" s="292">
        <v>674</v>
      </c>
      <c r="DX182" s="292">
        <v>341</v>
      </c>
      <c r="DY182" s="292">
        <v>258</v>
      </c>
      <c r="DZ182" s="292">
        <v>3076</v>
      </c>
      <c r="EA182" s="292">
        <v>16742</v>
      </c>
      <c r="EB182" s="293">
        <v>17.154461832517001</v>
      </c>
      <c r="EC182" s="292">
        <v>403</v>
      </c>
      <c r="ED182" s="292">
        <v>5732</v>
      </c>
      <c r="EE182" s="292">
        <v>1024</v>
      </c>
      <c r="EF182" s="293">
        <v>17.864619678995115</v>
      </c>
      <c r="EG182" s="292">
        <v>132</v>
      </c>
      <c r="EH182" s="292">
        <v>107</v>
      </c>
      <c r="EI182" s="292">
        <v>51</v>
      </c>
      <c r="EJ182" s="292">
        <v>6</v>
      </c>
      <c r="EK182" s="292">
        <v>342</v>
      </c>
      <c r="EL182" s="292">
        <v>9</v>
      </c>
      <c r="EM182" s="292">
        <v>15</v>
      </c>
      <c r="EN182" s="292">
        <v>7</v>
      </c>
      <c r="EO182" s="292">
        <v>43</v>
      </c>
      <c r="EP182" s="292">
        <v>20</v>
      </c>
      <c r="EQ182" s="292">
        <v>61</v>
      </c>
      <c r="ER182" s="292">
        <v>0</v>
      </c>
      <c r="ES182" s="292">
        <v>1</v>
      </c>
      <c r="ET182" s="292">
        <v>0</v>
      </c>
      <c r="EU182" s="292">
        <v>0</v>
      </c>
      <c r="EV182" s="292">
        <v>119</v>
      </c>
      <c r="EW182" s="292">
        <v>9</v>
      </c>
      <c r="EX182" s="292">
        <v>1</v>
      </c>
      <c r="EY182" s="292">
        <v>0</v>
      </c>
      <c r="EZ182" s="292">
        <v>0</v>
      </c>
      <c r="FA182" s="292">
        <v>9</v>
      </c>
      <c r="FB182" s="292">
        <v>1</v>
      </c>
      <c r="FC182" s="292">
        <v>1</v>
      </c>
      <c r="FD182" s="292">
        <v>7</v>
      </c>
      <c r="FE182" s="292">
        <v>3</v>
      </c>
      <c r="FF182" s="292">
        <v>18</v>
      </c>
      <c r="FG182" s="292">
        <v>204</v>
      </c>
      <c r="FH182" s="292">
        <v>418</v>
      </c>
      <c r="FI182" s="292">
        <v>307</v>
      </c>
      <c r="FJ182" s="292">
        <v>2198</v>
      </c>
      <c r="FK182" s="291">
        <v>8</v>
      </c>
      <c r="FL182" s="290">
        <v>1.6516913319238902</v>
      </c>
      <c r="FM182" s="297">
        <v>3</v>
      </c>
      <c r="FN182" s="293">
        <v>0.61938424947145876</v>
      </c>
      <c r="FO182" s="291">
        <v>0</v>
      </c>
      <c r="FP182" s="290">
        <v>0</v>
      </c>
      <c r="FQ182" s="283">
        <v>1</v>
      </c>
      <c r="FR182" s="294">
        <v>0.20646141649048627</v>
      </c>
      <c r="FS182" s="283">
        <v>0</v>
      </c>
      <c r="FT182" s="294">
        <v>0</v>
      </c>
      <c r="FU182" s="297">
        <v>17</v>
      </c>
      <c r="FV182" s="293">
        <v>3.509844080338266</v>
      </c>
      <c r="FW182" s="295">
        <v>1</v>
      </c>
      <c r="FX182" s="295">
        <v>0</v>
      </c>
      <c r="FY182" s="295">
        <v>1</v>
      </c>
      <c r="FZ182" s="295">
        <v>0</v>
      </c>
      <c r="GA182" s="295">
        <v>0</v>
      </c>
      <c r="GB182" s="292">
        <v>5756</v>
      </c>
      <c r="GC182" s="292">
        <v>0</v>
      </c>
      <c r="GD182" s="292">
        <v>1190</v>
      </c>
      <c r="GE182" s="292">
        <v>0</v>
      </c>
      <c r="GF182" s="292">
        <v>9</v>
      </c>
      <c r="GG182" s="293">
        <v>172.2</v>
      </c>
      <c r="GH182" s="293">
        <v>646.5</v>
      </c>
      <c r="GI182" s="293">
        <v>33.700000000000003</v>
      </c>
      <c r="GJ182" s="293">
        <v>3</v>
      </c>
      <c r="GK182" s="293">
        <v>1</v>
      </c>
      <c r="GL182" s="293">
        <v>2.1800000000000002</v>
      </c>
      <c r="GM182" s="293">
        <v>6.96</v>
      </c>
      <c r="GN182" s="293">
        <v>5</v>
      </c>
      <c r="GO182" s="293">
        <v>2</v>
      </c>
      <c r="GP182" s="293">
        <v>6</v>
      </c>
      <c r="GQ182" s="293">
        <v>2.5099999999999998</v>
      </c>
      <c r="GR182" s="293">
        <v>3</v>
      </c>
      <c r="GS182" s="293">
        <v>0</v>
      </c>
      <c r="GT182" s="293">
        <v>3.23</v>
      </c>
      <c r="GU182" s="293">
        <v>0</v>
      </c>
      <c r="GV182" s="293">
        <v>1</v>
      </c>
      <c r="GW182" s="293">
        <v>0</v>
      </c>
      <c r="GX182" s="293">
        <v>0</v>
      </c>
      <c r="GY182" s="293">
        <v>2</v>
      </c>
      <c r="GZ182" s="293">
        <v>2</v>
      </c>
      <c r="HA182" s="293">
        <v>0</v>
      </c>
      <c r="HB182" s="293">
        <v>1</v>
      </c>
      <c r="HC182" s="293">
        <v>1</v>
      </c>
      <c r="HD182" s="293">
        <v>1</v>
      </c>
      <c r="HE182" s="293">
        <v>2</v>
      </c>
      <c r="HF182" s="293">
        <v>1</v>
      </c>
      <c r="HG182" s="293">
        <v>3</v>
      </c>
      <c r="HH182" s="293">
        <v>13.4</v>
      </c>
      <c r="HI182" s="293">
        <v>2.6</v>
      </c>
      <c r="HJ182" s="134">
        <v>1.0323070824524312</v>
      </c>
      <c r="HK182" s="134">
        <v>8.0519952431289639</v>
      </c>
      <c r="HL182" s="134">
        <v>27.104254756871036</v>
      </c>
      <c r="HM182" s="146">
        <v>90.627669403125594</v>
      </c>
      <c r="HN182" s="146">
        <v>85.970954533882605</v>
      </c>
      <c r="HO182" s="368">
        <v>4.4165709742955597E-2</v>
      </c>
      <c r="HP182" s="369">
        <v>2.39788985692591E-2</v>
      </c>
      <c r="HQ182" s="368">
        <v>4.31034482758621</v>
      </c>
      <c r="HR182" s="369">
        <v>2.5862068965517202</v>
      </c>
      <c r="HS182" s="134">
        <v>83.620689655172399</v>
      </c>
      <c r="HT182" s="134">
        <v>87.068965517241395</v>
      </c>
      <c r="HU182" s="134">
        <v>1.0246444660365699</v>
      </c>
      <c r="HV182" s="134">
        <v>0.92718407801135005</v>
      </c>
      <c r="HW182" s="134">
        <v>3.78731002576954</v>
      </c>
      <c r="HX182" s="134">
        <v>6.0679347234024004</v>
      </c>
      <c r="HY182" s="146">
        <v>83.216624045034933</v>
      </c>
      <c r="HZ182" s="146">
        <v>101.951729029635</v>
      </c>
      <c r="IA182" s="386">
        <v>48</v>
      </c>
      <c r="IB182" s="386">
        <v>22</v>
      </c>
      <c r="IC182" s="369">
        <v>0.39860488290981561</v>
      </c>
      <c r="ID182" s="369">
        <v>0.14361250734382139</v>
      </c>
      <c r="IE182" s="369">
        <v>4.1060735671514115</v>
      </c>
      <c r="IF182" s="369">
        <v>2.5056947608200453</v>
      </c>
      <c r="IG182" s="146">
        <v>75.278015397775874</v>
      </c>
      <c r="IH182" s="146">
        <v>76.195899772209557</v>
      </c>
      <c r="II182" s="146">
        <v>9.7076897525328008</v>
      </c>
      <c r="IJ182" s="146">
        <v>5.7314446112670536</v>
      </c>
      <c r="IK182" s="146">
        <v>4.7247529574092484</v>
      </c>
      <c r="IL182" s="146">
        <v>9.494084580691549</v>
      </c>
      <c r="IM182" s="148">
        <v>97.947401503228832</v>
      </c>
      <c r="IN182" s="137">
        <v>106.13270339605944</v>
      </c>
      <c r="IO182" s="369">
        <v>0.38886863531413302</v>
      </c>
      <c r="IP182" s="369">
        <v>4.3043150758635497E-2</v>
      </c>
      <c r="IQ182" s="369">
        <v>3.15893385982231</v>
      </c>
      <c r="IR182" s="369">
        <v>0.70052539404553404</v>
      </c>
      <c r="IS182" s="146">
        <v>82.922013820335593</v>
      </c>
      <c r="IT182" s="146">
        <v>89.8423817863398</v>
      </c>
      <c r="IU182" s="146">
        <v>12.310122736663001</v>
      </c>
      <c r="IV182" s="146">
        <v>6.1444097707952201</v>
      </c>
      <c r="IW182" s="146">
        <v>13.9698781913362</v>
      </c>
      <c r="IX182" s="146">
        <v>13.793718136118899</v>
      </c>
      <c r="IY182" s="341">
        <v>13</v>
      </c>
      <c r="IZ182" s="369">
        <v>0.23235031277926699</v>
      </c>
      <c r="JA182" s="369">
        <v>5.0193050193050199</v>
      </c>
      <c r="JB182" s="369">
        <v>94.980694980695006</v>
      </c>
      <c r="JC182" s="369">
        <v>4.6291331546023198</v>
      </c>
      <c r="JD182" s="146">
        <v>4.8761356951434696</v>
      </c>
    </row>
    <row r="183" spans="1:264" ht="18" customHeight="1">
      <c r="A183" s="280"/>
      <c r="B183" s="281" t="s">
        <v>87</v>
      </c>
      <c r="C183" s="281" t="s">
        <v>87</v>
      </c>
      <c r="D183" s="282" t="s">
        <v>1920</v>
      </c>
      <c r="E183" s="283" t="s">
        <v>1416</v>
      </c>
      <c r="F183" s="282" t="s">
        <v>109</v>
      </c>
      <c r="G183" s="283" t="s">
        <v>21</v>
      </c>
      <c r="H183" s="284" t="s">
        <v>87</v>
      </c>
      <c r="I183" s="284" t="s">
        <v>87</v>
      </c>
      <c r="J183" s="284" t="s">
        <v>87</v>
      </c>
      <c r="K183" s="284" t="s">
        <v>87</v>
      </c>
      <c r="L183" s="284" t="s">
        <v>87</v>
      </c>
      <c r="M183" s="285">
        <v>689978</v>
      </c>
      <c r="N183" s="284" t="s">
        <v>87</v>
      </c>
      <c r="O183" s="284" t="s">
        <v>87</v>
      </c>
      <c r="P183" s="284" t="s">
        <v>87</v>
      </c>
      <c r="Q183" s="284" t="s">
        <v>87</v>
      </c>
      <c r="R183" s="286">
        <v>98.856689050684153</v>
      </c>
      <c r="S183" s="286">
        <v>101.35700097170522</v>
      </c>
      <c r="T183" s="298" t="s">
        <v>88</v>
      </c>
      <c r="U183" s="292">
        <v>41.851919422267656</v>
      </c>
      <c r="V183" s="286">
        <v>11.430538819073851</v>
      </c>
      <c r="W183" s="286">
        <v>6.2833534171113783</v>
      </c>
      <c r="X183" s="286">
        <v>17.713892236185231</v>
      </c>
      <c r="Y183" s="284" t="s">
        <v>87</v>
      </c>
      <c r="Z183" s="284" t="s">
        <v>87</v>
      </c>
      <c r="AA183" s="284" t="s">
        <v>87</v>
      </c>
      <c r="AB183" s="284" t="s">
        <v>87</v>
      </c>
      <c r="AC183" s="284" t="s">
        <v>87</v>
      </c>
      <c r="AD183" s="284" t="s">
        <v>87</v>
      </c>
      <c r="AE183" s="284" t="s">
        <v>87</v>
      </c>
      <c r="AF183" s="284" t="s">
        <v>87</v>
      </c>
      <c r="AG183" s="284" t="s">
        <v>87</v>
      </c>
      <c r="AH183" s="284" t="s">
        <v>87</v>
      </c>
      <c r="AI183" s="284" t="s">
        <v>87</v>
      </c>
      <c r="AJ183" s="284" t="s">
        <v>87</v>
      </c>
      <c r="AK183" s="284" t="s">
        <v>87</v>
      </c>
      <c r="AL183" s="284" t="s">
        <v>87</v>
      </c>
      <c r="AM183" s="284" t="s">
        <v>87</v>
      </c>
      <c r="AN183" s="284" t="s">
        <v>87</v>
      </c>
      <c r="AO183" s="284" t="s">
        <v>87</v>
      </c>
      <c r="AP183" s="284" t="s">
        <v>87</v>
      </c>
      <c r="AQ183" s="284" t="s">
        <v>87</v>
      </c>
      <c r="AR183" s="284" t="s">
        <v>87</v>
      </c>
      <c r="AS183" s="284" t="s">
        <v>87</v>
      </c>
      <c r="AT183" s="284" t="s">
        <v>87</v>
      </c>
      <c r="AU183" s="284" t="s">
        <v>87</v>
      </c>
      <c r="AV183" s="284" t="s">
        <v>87</v>
      </c>
      <c r="AW183" s="288" t="s">
        <v>87</v>
      </c>
      <c r="AX183" s="288" t="s">
        <v>87</v>
      </c>
      <c r="AY183" s="288" t="s">
        <v>87</v>
      </c>
      <c r="AZ183" s="288" t="s">
        <v>87</v>
      </c>
      <c r="BA183" s="288" t="s">
        <v>87</v>
      </c>
      <c r="BB183" s="287">
        <v>123</v>
      </c>
      <c r="BC183" s="287">
        <v>151</v>
      </c>
      <c r="BD183" s="289" t="s">
        <v>88</v>
      </c>
      <c r="BE183" s="289" t="s">
        <v>88</v>
      </c>
      <c r="BF183" s="289" t="s">
        <v>88</v>
      </c>
      <c r="BG183" s="287">
        <v>149</v>
      </c>
      <c r="BH183" s="286">
        <v>21.594891431320999</v>
      </c>
      <c r="BI183" s="287">
        <v>782</v>
      </c>
      <c r="BJ183" s="286">
        <v>113.33694697512095</v>
      </c>
      <c r="BK183" s="287">
        <v>37</v>
      </c>
      <c r="BL183" s="286">
        <v>5.3624898185159529</v>
      </c>
      <c r="BM183" s="287">
        <v>11</v>
      </c>
      <c r="BN183" s="290">
        <v>1.5942537298290669</v>
      </c>
      <c r="BO183" s="291">
        <v>260</v>
      </c>
      <c r="BP183" s="290">
        <v>37.682360886868857</v>
      </c>
      <c r="BQ183" s="287">
        <v>0</v>
      </c>
      <c r="BR183" s="290">
        <v>0</v>
      </c>
      <c r="BS183" s="287">
        <v>27</v>
      </c>
      <c r="BT183" s="290">
        <v>3.9131682459440733</v>
      </c>
      <c r="BU183" s="287">
        <v>0</v>
      </c>
      <c r="BV183" s="290">
        <v>0</v>
      </c>
      <c r="BW183" s="287">
        <v>28</v>
      </c>
      <c r="BX183" s="290">
        <v>4.0581004032012613</v>
      </c>
      <c r="BY183" s="292">
        <v>0</v>
      </c>
      <c r="BZ183" s="293">
        <v>0</v>
      </c>
      <c r="CA183" s="287">
        <v>1506</v>
      </c>
      <c r="CB183" s="290">
        <v>218.267828829325</v>
      </c>
      <c r="CC183" s="287">
        <v>1016</v>
      </c>
      <c r="CD183" s="290">
        <v>147.25107177330293</v>
      </c>
      <c r="CE183" s="287">
        <v>108</v>
      </c>
      <c r="CF183" s="290">
        <v>15.652672983776293</v>
      </c>
      <c r="CG183" s="287">
        <v>1467</v>
      </c>
      <c r="CH183" s="290">
        <v>212.61547469629465</v>
      </c>
      <c r="CI183" s="287">
        <v>1283</v>
      </c>
      <c r="CJ183" s="290">
        <v>185.94795776097209</v>
      </c>
      <c r="CK183" s="287">
        <v>460</v>
      </c>
      <c r="CL183" s="290">
        <v>66.668792338306432</v>
      </c>
      <c r="CM183" s="287">
        <v>2144</v>
      </c>
      <c r="CN183" s="294">
        <v>310.73454515941091</v>
      </c>
      <c r="CO183" s="287">
        <v>264</v>
      </c>
      <c r="CP183" s="290">
        <v>38.262089515897607</v>
      </c>
      <c r="CQ183" s="287">
        <v>10</v>
      </c>
      <c r="CR183" s="290">
        <v>1.4493215725718791</v>
      </c>
      <c r="CS183" s="287">
        <v>68</v>
      </c>
      <c r="CT183" s="290">
        <v>9.8553866934887768</v>
      </c>
      <c r="CU183" s="287">
        <v>106</v>
      </c>
      <c r="CV183" s="290">
        <v>15.362808669261918</v>
      </c>
      <c r="CW183" s="287">
        <v>928</v>
      </c>
      <c r="CX183" s="290">
        <v>134.49704193467039</v>
      </c>
      <c r="CY183" s="287">
        <v>928</v>
      </c>
      <c r="CZ183" s="290">
        <v>134.49704193467039</v>
      </c>
      <c r="DA183" s="292">
        <v>0</v>
      </c>
      <c r="DB183" s="293">
        <v>0</v>
      </c>
      <c r="DC183" s="287">
        <v>17</v>
      </c>
      <c r="DD183" s="287">
        <v>675</v>
      </c>
      <c r="DE183" s="287">
        <v>470</v>
      </c>
      <c r="DF183" s="287">
        <v>12358</v>
      </c>
      <c r="DG183" s="287">
        <v>5579</v>
      </c>
      <c r="DH183" s="287">
        <v>0</v>
      </c>
      <c r="DI183" s="287">
        <v>0</v>
      </c>
      <c r="DJ183" s="287">
        <v>0</v>
      </c>
      <c r="DK183" s="287">
        <v>205</v>
      </c>
      <c r="DL183" s="287">
        <v>238</v>
      </c>
      <c r="DM183" s="287">
        <v>8</v>
      </c>
      <c r="DN183" s="287">
        <v>1030</v>
      </c>
      <c r="DO183" s="287">
        <v>16</v>
      </c>
      <c r="DP183" s="287">
        <v>182</v>
      </c>
      <c r="DQ183" s="287">
        <v>37</v>
      </c>
      <c r="DR183" s="287">
        <v>0</v>
      </c>
      <c r="DS183" s="287">
        <v>0</v>
      </c>
      <c r="DT183" s="287">
        <v>0</v>
      </c>
      <c r="DU183" s="287">
        <v>0</v>
      </c>
      <c r="DV183" s="287">
        <v>5863</v>
      </c>
      <c r="DW183" s="287">
        <v>5194</v>
      </c>
      <c r="DX183" s="287">
        <v>404</v>
      </c>
      <c r="DY183" s="287">
        <v>404</v>
      </c>
      <c r="DZ183" s="287">
        <v>5106</v>
      </c>
      <c r="EA183" s="287">
        <v>20923</v>
      </c>
      <c r="EB183" s="290">
        <v>17.855947999808802</v>
      </c>
      <c r="EC183" s="287">
        <v>672</v>
      </c>
      <c r="ED183" s="287">
        <v>6987</v>
      </c>
      <c r="EE183" s="287">
        <v>2329</v>
      </c>
      <c r="EF183" s="290">
        <v>33.333333333333329</v>
      </c>
      <c r="EG183" s="287">
        <v>371</v>
      </c>
      <c r="EH183" s="287">
        <v>252</v>
      </c>
      <c r="EI183" s="287">
        <v>117</v>
      </c>
      <c r="EJ183" s="287">
        <v>11</v>
      </c>
      <c r="EK183" s="287">
        <v>428</v>
      </c>
      <c r="EL183" s="287">
        <v>15</v>
      </c>
      <c r="EM183" s="287">
        <v>15</v>
      </c>
      <c r="EN183" s="287">
        <v>51</v>
      </c>
      <c r="EO183" s="287">
        <v>23</v>
      </c>
      <c r="EP183" s="287">
        <v>21</v>
      </c>
      <c r="EQ183" s="287">
        <v>37</v>
      </c>
      <c r="ER183" s="287">
        <v>0</v>
      </c>
      <c r="ES183" s="287">
        <v>0</v>
      </c>
      <c r="ET183" s="287">
        <v>2</v>
      </c>
      <c r="EU183" s="287">
        <v>0</v>
      </c>
      <c r="EV183" s="287">
        <v>2654</v>
      </c>
      <c r="EW183" s="287">
        <v>0</v>
      </c>
      <c r="EX183" s="287">
        <v>0</v>
      </c>
      <c r="EY183" s="287">
        <v>0</v>
      </c>
      <c r="EZ183" s="287">
        <v>0</v>
      </c>
      <c r="FA183" s="287">
        <v>4</v>
      </c>
      <c r="FB183" s="287">
        <v>0</v>
      </c>
      <c r="FC183" s="287">
        <v>2</v>
      </c>
      <c r="FD183" s="287">
        <v>21</v>
      </c>
      <c r="FE183" s="287">
        <v>0</v>
      </c>
      <c r="FF183" s="287">
        <v>30</v>
      </c>
      <c r="FG183" s="287">
        <v>425</v>
      </c>
      <c r="FH183" s="287">
        <v>583</v>
      </c>
      <c r="FI183" s="287">
        <v>322</v>
      </c>
      <c r="FJ183" s="287">
        <v>2773</v>
      </c>
      <c r="FK183" s="291">
        <v>11</v>
      </c>
      <c r="FL183" s="290">
        <v>1.5942537298290669</v>
      </c>
      <c r="FM183" s="291">
        <v>5</v>
      </c>
      <c r="FN183" s="290">
        <v>0.72466078628593955</v>
      </c>
      <c r="FO183" s="291">
        <v>2</v>
      </c>
      <c r="FP183" s="290">
        <v>0.28986431451437583</v>
      </c>
      <c r="FQ183" s="283">
        <v>3</v>
      </c>
      <c r="FR183" s="294">
        <v>0.43479647177156372</v>
      </c>
      <c r="FS183" s="283">
        <v>0</v>
      </c>
      <c r="FT183" s="294">
        <v>0</v>
      </c>
      <c r="FU183" s="291">
        <v>37</v>
      </c>
      <c r="FV183" s="290">
        <v>5.3624898185159529</v>
      </c>
      <c r="FW183" s="295">
        <v>1</v>
      </c>
      <c r="FX183" s="295">
        <v>0</v>
      </c>
      <c r="FY183" s="295">
        <v>1</v>
      </c>
      <c r="FZ183" s="295">
        <v>0</v>
      </c>
      <c r="GA183" s="295">
        <v>0</v>
      </c>
      <c r="GB183" s="287">
        <v>7179</v>
      </c>
      <c r="GC183" s="287">
        <v>0</v>
      </c>
      <c r="GD183" s="287">
        <v>2685</v>
      </c>
      <c r="GE183" s="287">
        <v>0</v>
      </c>
      <c r="GF183" s="287">
        <v>0</v>
      </c>
      <c r="GG183" s="290">
        <v>235.4</v>
      </c>
      <c r="GH183" s="290">
        <v>902</v>
      </c>
      <c r="GI183" s="290">
        <v>51</v>
      </c>
      <c r="GJ183" s="290">
        <v>6</v>
      </c>
      <c r="GK183" s="290">
        <v>1</v>
      </c>
      <c r="GL183" s="290">
        <v>2</v>
      </c>
      <c r="GM183" s="290">
        <v>6</v>
      </c>
      <c r="GN183" s="290">
        <v>3</v>
      </c>
      <c r="GO183" s="290">
        <v>2</v>
      </c>
      <c r="GP183" s="290">
        <v>4</v>
      </c>
      <c r="GQ183" s="290">
        <v>1</v>
      </c>
      <c r="GR183" s="290">
        <v>3</v>
      </c>
      <c r="GS183" s="290">
        <v>0</v>
      </c>
      <c r="GT183" s="290">
        <v>10</v>
      </c>
      <c r="GU183" s="290">
        <v>0</v>
      </c>
      <c r="GV183" s="290">
        <v>2</v>
      </c>
      <c r="GW183" s="290">
        <v>1</v>
      </c>
      <c r="GX183" s="290">
        <v>1</v>
      </c>
      <c r="GY183" s="290">
        <v>0</v>
      </c>
      <c r="GZ183" s="290">
        <v>2</v>
      </c>
      <c r="HA183" s="290">
        <v>1</v>
      </c>
      <c r="HB183" s="290">
        <v>1</v>
      </c>
      <c r="HC183" s="290">
        <v>0</v>
      </c>
      <c r="HD183" s="290">
        <v>2</v>
      </c>
      <c r="HE183" s="290">
        <v>2</v>
      </c>
      <c r="HF183" s="290">
        <v>2</v>
      </c>
      <c r="HG183" s="290">
        <v>1</v>
      </c>
      <c r="HH183" s="290">
        <v>10.6</v>
      </c>
      <c r="HI183" s="290">
        <v>4.3</v>
      </c>
      <c r="HJ183" s="134">
        <v>0.72466078628593955</v>
      </c>
      <c r="HK183" s="134">
        <v>7.5364721773737706</v>
      </c>
      <c r="HL183" s="134">
        <v>33.237291623790902</v>
      </c>
      <c r="HM183" s="146">
        <v>101.517578265902</v>
      </c>
      <c r="HN183" s="146">
        <v>102.33701395246899</v>
      </c>
      <c r="HO183" s="368">
        <v>7.5716148571909295E-2</v>
      </c>
      <c r="HP183" s="368">
        <v>1.9628369536770499E-2</v>
      </c>
      <c r="HQ183" s="368">
        <v>4.1379310344827598</v>
      </c>
      <c r="HR183" s="368">
        <v>1.3274336283185799</v>
      </c>
      <c r="HS183" s="134">
        <v>81.609195402298894</v>
      </c>
      <c r="HT183" s="134">
        <v>87.168141592920307</v>
      </c>
      <c r="HU183" s="134">
        <v>1.8298069238211401</v>
      </c>
      <c r="HV183" s="134">
        <v>1.4786705051033799</v>
      </c>
      <c r="HW183" s="134">
        <v>7.37377279102384</v>
      </c>
      <c r="HX183" s="134">
        <v>12.1231060028658</v>
      </c>
      <c r="HY183" s="146">
        <v>99.520121734107747</v>
      </c>
      <c r="HZ183" s="146">
        <v>106.990472895794</v>
      </c>
      <c r="IA183" s="386">
        <v>65</v>
      </c>
      <c r="IB183" s="386">
        <v>63</v>
      </c>
      <c r="IC183" s="369">
        <v>0.30965651946072126</v>
      </c>
      <c r="ID183" s="369">
        <v>0.23128602371599544</v>
      </c>
      <c r="IE183" s="369">
        <v>2.943840579710145</v>
      </c>
      <c r="IF183" s="369">
        <v>3.049370764762827</v>
      </c>
      <c r="IG183" s="146">
        <v>70.561594202898547</v>
      </c>
      <c r="IH183" s="146">
        <v>72.410454985479191</v>
      </c>
      <c r="II183" s="146">
        <v>10.518793768758039</v>
      </c>
      <c r="IJ183" s="146">
        <v>7.58471309519439</v>
      </c>
      <c r="IK183" s="146">
        <v>6.2517531556802242</v>
      </c>
      <c r="IL183" s="146">
        <v>11.103320020731076</v>
      </c>
      <c r="IM183" s="148">
        <v>107.92406018272615</v>
      </c>
      <c r="IN183" s="137">
        <v>121.58651702818926</v>
      </c>
      <c r="IO183" s="369">
        <v>0.28943560057887102</v>
      </c>
      <c r="IP183" s="369">
        <v>6.85016814049072E-2</v>
      </c>
      <c r="IQ183" s="369">
        <v>2.5542784163473802</v>
      </c>
      <c r="IR183" s="369">
        <v>0.83144368858654605</v>
      </c>
      <c r="IS183" s="146">
        <v>79.374201787994906</v>
      </c>
      <c r="IT183" s="146">
        <v>83.749055177626602</v>
      </c>
      <c r="IU183" s="146">
        <v>11.3314037626628</v>
      </c>
      <c r="IV183" s="146">
        <v>8.2388840453356593</v>
      </c>
      <c r="IW183" s="146">
        <v>12.430481599810699</v>
      </c>
      <c r="IX183" s="146">
        <v>14.2460835509138</v>
      </c>
      <c r="IY183" s="341">
        <v>68</v>
      </c>
      <c r="IZ183" s="369">
        <v>0.33840947546531303</v>
      </c>
      <c r="JA183" s="369">
        <v>5.3925455987311697</v>
      </c>
      <c r="JB183" s="369">
        <v>89.214908802537707</v>
      </c>
      <c r="JC183" s="369">
        <v>6.2755051259082304</v>
      </c>
      <c r="JD183" s="146">
        <v>12.349471052711801</v>
      </c>
    </row>
    <row r="184" spans="1:264" ht="18" customHeight="1">
      <c r="A184" s="280"/>
      <c r="B184" s="281" t="s">
        <v>87</v>
      </c>
      <c r="C184" s="281" t="s">
        <v>87</v>
      </c>
      <c r="D184" s="282" t="s">
        <v>1921</v>
      </c>
      <c r="E184" s="283" t="s">
        <v>1417</v>
      </c>
      <c r="F184" s="282" t="s">
        <v>109</v>
      </c>
      <c r="G184" s="283" t="s">
        <v>21</v>
      </c>
      <c r="H184" s="284" t="s">
        <v>87</v>
      </c>
      <c r="I184" s="284" t="s">
        <v>87</v>
      </c>
      <c r="J184" s="284" t="s">
        <v>87</v>
      </c>
      <c r="K184" s="284" t="s">
        <v>87</v>
      </c>
      <c r="L184" s="284" t="s">
        <v>87</v>
      </c>
      <c r="M184" s="285">
        <v>420600</v>
      </c>
      <c r="N184" s="284" t="s">
        <v>87</v>
      </c>
      <c r="O184" s="284" t="s">
        <v>87</v>
      </c>
      <c r="P184" s="284" t="s">
        <v>87</v>
      </c>
      <c r="Q184" s="284" t="s">
        <v>87</v>
      </c>
      <c r="R184" s="286">
        <v>93.345290730688575</v>
      </c>
      <c r="S184" s="286">
        <v>93.042588147494499</v>
      </c>
      <c r="T184" s="298" t="s">
        <v>88</v>
      </c>
      <c r="U184" s="298" t="s">
        <v>88</v>
      </c>
      <c r="V184" s="286">
        <v>12.588862559241706</v>
      </c>
      <c r="W184" s="286">
        <v>6.0722748815165879</v>
      </c>
      <c r="X184" s="286">
        <v>18.661137440758292</v>
      </c>
      <c r="Y184" s="284" t="s">
        <v>87</v>
      </c>
      <c r="Z184" s="284" t="s">
        <v>87</v>
      </c>
      <c r="AA184" s="284" t="s">
        <v>87</v>
      </c>
      <c r="AB184" s="284" t="s">
        <v>87</v>
      </c>
      <c r="AC184" s="284" t="s">
        <v>87</v>
      </c>
      <c r="AD184" s="284" t="s">
        <v>87</v>
      </c>
      <c r="AE184" s="284" t="s">
        <v>87</v>
      </c>
      <c r="AF184" s="284" t="s">
        <v>87</v>
      </c>
      <c r="AG184" s="284" t="s">
        <v>87</v>
      </c>
      <c r="AH184" s="284" t="s">
        <v>87</v>
      </c>
      <c r="AI184" s="284" t="s">
        <v>87</v>
      </c>
      <c r="AJ184" s="284" t="s">
        <v>87</v>
      </c>
      <c r="AK184" s="284" t="s">
        <v>87</v>
      </c>
      <c r="AL184" s="284" t="s">
        <v>87</v>
      </c>
      <c r="AM184" s="284" t="s">
        <v>87</v>
      </c>
      <c r="AN184" s="284" t="s">
        <v>87</v>
      </c>
      <c r="AO184" s="284" t="s">
        <v>87</v>
      </c>
      <c r="AP184" s="284" t="s">
        <v>87</v>
      </c>
      <c r="AQ184" s="284" t="s">
        <v>87</v>
      </c>
      <c r="AR184" s="284" t="s">
        <v>87</v>
      </c>
      <c r="AS184" s="284" t="s">
        <v>87</v>
      </c>
      <c r="AT184" s="284" t="s">
        <v>87</v>
      </c>
      <c r="AU184" s="284" t="s">
        <v>87</v>
      </c>
      <c r="AV184" s="284" t="s">
        <v>87</v>
      </c>
      <c r="AW184" s="288" t="s">
        <v>87</v>
      </c>
      <c r="AX184" s="288" t="s">
        <v>87</v>
      </c>
      <c r="AY184" s="288" t="s">
        <v>87</v>
      </c>
      <c r="AZ184" s="288" t="s">
        <v>87</v>
      </c>
      <c r="BA184" s="288" t="s">
        <v>87</v>
      </c>
      <c r="BB184" s="287">
        <v>56</v>
      </c>
      <c r="BC184" s="287">
        <v>58</v>
      </c>
      <c r="BD184" s="289" t="s">
        <v>88</v>
      </c>
      <c r="BE184" s="289" t="s">
        <v>88</v>
      </c>
      <c r="BF184" s="289" t="s">
        <v>88</v>
      </c>
      <c r="BG184" s="287">
        <v>40</v>
      </c>
      <c r="BH184" s="286">
        <v>9.5102234902520202</v>
      </c>
      <c r="BI184" s="287">
        <v>231</v>
      </c>
      <c r="BJ184" s="286">
        <v>54.921540656205423</v>
      </c>
      <c r="BK184" s="287">
        <v>0</v>
      </c>
      <c r="BL184" s="286">
        <v>0</v>
      </c>
      <c r="BM184" s="287">
        <v>10</v>
      </c>
      <c r="BN184" s="290">
        <v>2.377555872563005</v>
      </c>
      <c r="BO184" s="291">
        <v>95</v>
      </c>
      <c r="BP184" s="290">
        <v>22.586780789348548</v>
      </c>
      <c r="BQ184" s="287">
        <v>0</v>
      </c>
      <c r="BR184" s="290">
        <v>0</v>
      </c>
      <c r="BS184" s="287">
        <v>0</v>
      </c>
      <c r="BT184" s="290">
        <v>0</v>
      </c>
      <c r="BU184" s="287">
        <v>0</v>
      </c>
      <c r="BV184" s="290">
        <v>0</v>
      </c>
      <c r="BW184" s="287">
        <v>37</v>
      </c>
      <c r="BX184" s="290">
        <v>8.7969567284831189</v>
      </c>
      <c r="BY184" s="292">
        <v>414</v>
      </c>
      <c r="BZ184" s="293">
        <v>98.430813124108411</v>
      </c>
      <c r="CA184" s="287">
        <v>527</v>
      </c>
      <c r="CB184" s="290">
        <v>125.29719448407037</v>
      </c>
      <c r="CC184" s="292">
        <v>520</v>
      </c>
      <c r="CD184" s="293">
        <v>123.63290537327627</v>
      </c>
      <c r="CE184" s="287">
        <v>42</v>
      </c>
      <c r="CF184" s="290">
        <v>9.985734664764621</v>
      </c>
      <c r="CG184" s="287">
        <v>170</v>
      </c>
      <c r="CH184" s="290">
        <v>40.418449833571088</v>
      </c>
      <c r="CI184" s="287">
        <v>743</v>
      </c>
      <c r="CJ184" s="290">
        <v>176.65240133143129</v>
      </c>
      <c r="CK184" s="287">
        <v>158</v>
      </c>
      <c r="CL184" s="290">
        <v>37.565382786495483</v>
      </c>
      <c r="CM184" s="287">
        <v>85</v>
      </c>
      <c r="CN184" s="294">
        <v>20.209224916785544</v>
      </c>
      <c r="CO184" s="287">
        <v>71</v>
      </c>
      <c r="CP184" s="290">
        <v>16.880646695197338</v>
      </c>
      <c r="CQ184" s="287">
        <v>0</v>
      </c>
      <c r="CR184" s="290">
        <v>0</v>
      </c>
      <c r="CS184" s="287">
        <v>177</v>
      </c>
      <c r="CT184" s="290">
        <v>42.082738944365197</v>
      </c>
      <c r="CU184" s="287">
        <v>42</v>
      </c>
      <c r="CV184" s="290">
        <v>9.985734664764621</v>
      </c>
      <c r="CW184" s="287">
        <v>228</v>
      </c>
      <c r="CX184" s="290">
        <v>54.208273894436516</v>
      </c>
      <c r="CY184" s="287">
        <v>228</v>
      </c>
      <c r="CZ184" s="290">
        <v>54.208273894436516</v>
      </c>
      <c r="DA184" s="292">
        <v>0</v>
      </c>
      <c r="DB184" s="293">
        <v>0</v>
      </c>
      <c r="DC184" s="287">
        <v>0</v>
      </c>
      <c r="DD184" s="287">
        <v>0</v>
      </c>
      <c r="DE184" s="287">
        <v>0</v>
      </c>
      <c r="DF184" s="287">
        <v>0</v>
      </c>
      <c r="DG184" s="287">
        <v>0</v>
      </c>
      <c r="DH184" s="287">
        <v>0</v>
      </c>
      <c r="DI184" s="287">
        <v>0</v>
      </c>
      <c r="DJ184" s="287">
        <v>0</v>
      </c>
      <c r="DK184" s="287">
        <v>0</v>
      </c>
      <c r="DL184" s="287">
        <v>0</v>
      </c>
      <c r="DM184" s="287">
        <v>0</v>
      </c>
      <c r="DN184" s="287">
        <v>0</v>
      </c>
      <c r="DO184" s="287">
        <v>0</v>
      </c>
      <c r="DP184" s="287">
        <v>0</v>
      </c>
      <c r="DQ184" s="287">
        <v>0</v>
      </c>
      <c r="DR184" s="287">
        <v>0</v>
      </c>
      <c r="DS184" s="287">
        <v>0</v>
      </c>
      <c r="DT184" s="287">
        <v>0</v>
      </c>
      <c r="DU184" s="287">
        <v>0</v>
      </c>
      <c r="DV184" s="287">
        <v>0</v>
      </c>
      <c r="DW184" s="287">
        <v>0</v>
      </c>
      <c r="DX184" s="287">
        <v>0</v>
      </c>
      <c r="DY184" s="287">
        <v>0</v>
      </c>
      <c r="DZ184" s="287">
        <v>0</v>
      </c>
      <c r="EA184" s="287">
        <v>0</v>
      </c>
      <c r="EB184" s="290">
        <v>0</v>
      </c>
      <c r="EC184" s="287">
        <v>0</v>
      </c>
      <c r="ED184" s="287">
        <v>0</v>
      </c>
      <c r="EE184" s="287">
        <v>0</v>
      </c>
      <c r="EF184" s="290">
        <v>0</v>
      </c>
      <c r="EG184" s="287">
        <v>0</v>
      </c>
      <c r="EH184" s="287">
        <v>0</v>
      </c>
      <c r="EI184" s="287">
        <v>0</v>
      </c>
      <c r="EJ184" s="287">
        <v>0</v>
      </c>
      <c r="EK184" s="287">
        <v>0</v>
      </c>
      <c r="EL184" s="287">
        <v>0</v>
      </c>
      <c r="EM184" s="287">
        <v>0</v>
      </c>
      <c r="EN184" s="287">
        <v>0</v>
      </c>
      <c r="EO184" s="287">
        <v>0</v>
      </c>
      <c r="EP184" s="287">
        <v>0</v>
      </c>
      <c r="EQ184" s="287">
        <v>0</v>
      </c>
      <c r="ER184" s="287">
        <v>0</v>
      </c>
      <c r="ES184" s="287">
        <v>0</v>
      </c>
      <c r="ET184" s="287">
        <v>0</v>
      </c>
      <c r="EU184" s="287">
        <v>0</v>
      </c>
      <c r="EV184" s="287">
        <v>0</v>
      </c>
      <c r="EW184" s="287">
        <v>0</v>
      </c>
      <c r="EX184" s="287">
        <v>0</v>
      </c>
      <c r="EY184" s="287">
        <v>0</v>
      </c>
      <c r="EZ184" s="287">
        <v>0</v>
      </c>
      <c r="FA184" s="287">
        <v>0</v>
      </c>
      <c r="FB184" s="287">
        <v>0</v>
      </c>
      <c r="FC184" s="287">
        <v>0</v>
      </c>
      <c r="FD184" s="287">
        <v>0</v>
      </c>
      <c r="FE184" s="287">
        <v>0</v>
      </c>
      <c r="FF184" s="287">
        <v>0</v>
      </c>
      <c r="FG184" s="287">
        <v>0</v>
      </c>
      <c r="FH184" s="287">
        <v>0</v>
      </c>
      <c r="FI184" s="287">
        <v>0</v>
      </c>
      <c r="FJ184" s="287">
        <v>0</v>
      </c>
      <c r="FK184" s="291">
        <v>8</v>
      </c>
      <c r="FL184" s="290">
        <v>1.9020446980504042</v>
      </c>
      <c r="FM184" s="291">
        <v>2</v>
      </c>
      <c r="FN184" s="290">
        <v>0.47551117451260105</v>
      </c>
      <c r="FO184" s="291">
        <v>4</v>
      </c>
      <c r="FP184" s="290">
        <v>0.95102234902520211</v>
      </c>
      <c r="FQ184" s="283">
        <v>3</v>
      </c>
      <c r="FR184" s="294">
        <v>0.71326676176890158</v>
      </c>
      <c r="FS184" s="283">
        <v>1</v>
      </c>
      <c r="FT184" s="294">
        <v>0.23775558725630053</v>
      </c>
      <c r="FU184" s="297">
        <v>20</v>
      </c>
      <c r="FV184" s="293">
        <v>4.7551117451260101</v>
      </c>
      <c r="FW184" s="295">
        <v>1</v>
      </c>
      <c r="FX184" s="295">
        <v>1</v>
      </c>
      <c r="FY184" s="295">
        <v>0</v>
      </c>
      <c r="FZ184" s="295">
        <v>0</v>
      </c>
      <c r="GA184" s="295">
        <v>0</v>
      </c>
      <c r="GB184" s="287">
        <v>0</v>
      </c>
      <c r="GC184" s="287">
        <v>0</v>
      </c>
      <c r="GD184" s="287">
        <v>0</v>
      </c>
      <c r="GE184" s="287">
        <v>0</v>
      </c>
      <c r="GF184" s="287">
        <v>0</v>
      </c>
      <c r="GG184" s="290">
        <v>0</v>
      </c>
      <c r="GH184" s="290">
        <v>0</v>
      </c>
      <c r="GI184" s="290">
        <v>0</v>
      </c>
      <c r="GJ184" s="290">
        <v>0</v>
      </c>
      <c r="GK184" s="290">
        <v>0</v>
      </c>
      <c r="GL184" s="290">
        <v>0</v>
      </c>
      <c r="GM184" s="290">
        <v>0</v>
      </c>
      <c r="GN184" s="290">
        <v>0</v>
      </c>
      <c r="GO184" s="290">
        <v>0</v>
      </c>
      <c r="GP184" s="290">
        <v>0</v>
      </c>
      <c r="GQ184" s="290">
        <v>0</v>
      </c>
      <c r="GR184" s="290">
        <v>0</v>
      </c>
      <c r="GS184" s="290">
        <v>0</v>
      </c>
      <c r="GT184" s="290">
        <v>0</v>
      </c>
      <c r="GU184" s="290">
        <v>0</v>
      </c>
      <c r="GV184" s="290">
        <v>0</v>
      </c>
      <c r="GW184" s="290">
        <v>0</v>
      </c>
      <c r="GX184" s="290">
        <v>0</v>
      </c>
      <c r="GY184" s="290">
        <v>0</v>
      </c>
      <c r="GZ184" s="290">
        <v>0</v>
      </c>
      <c r="HA184" s="290">
        <v>0</v>
      </c>
      <c r="HB184" s="290">
        <v>0</v>
      </c>
      <c r="HC184" s="290">
        <v>0</v>
      </c>
      <c r="HD184" s="290">
        <v>0</v>
      </c>
      <c r="HE184" s="290">
        <v>0</v>
      </c>
      <c r="HF184" s="290">
        <v>0</v>
      </c>
      <c r="HG184" s="290">
        <v>0</v>
      </c>
      <c r="HH184" s="290">
        <v>0</v>
      </c>
      <c r="HI184" s="290">
        <v>0</v>
      </c>
      <c r="HJ184" s="134">
        <v>0.23775558725630053</v>
      </c>
      <c r="HK184" s="134">
        <v>7.132667617689016</v>
      </c>
      <c r="HL184" s="134">
        <v>27.144555397051832</v>
      </c>
      <c r="HM184" s="146">
        <v>96.328875480186596</v>
      </c>
      <c r="HN184" s="146">
        <v>79.398169136805294</v>
      </c>
      <c r="HO184" s="368">
        <v>3.7529085040906698E-2</v>
      </c>
      <c r="HP184" s="368">
        <v>3.0890893364636102E-2</v>
      </c>
      <c r="HQ184" s="368">
        <v>1.7985611510791399</v>
      </c>
      <c r="HR184" s="368">
        <v>2.2624434389140302</v>
      </c>
      <c r="HS184" s="134">
        <v>79.136690647481998</v>
      </c>
      <c r="HT184" s="134">
        <v>87.330316742081493</v>
      </c>
      <c r="HU184" s="134">
        <v>2.0866171282744101</v>
      </c>
      <c r="HV184" s="134">
        <v>1.3653774867169199</v>
      </c>
      <c r="HW184" s="134">
        <v>7.2722896537496098</v>
      </c>
      <c r="HX184" s="134">
        <v>12.753214513816101</v>
      </c>
      <c r="HY184" s="146">
        <v>89.351656855516865</v>
      </c>
      <c r="HZ184" s="146">
        <v>97.107355495199698</v>
      </c>
      <c r="IA184" s="386">
        <v>37</v>
      </c>
      <c r="IB184" s="386">
        <v>32</v>
      </c>
      <c r="IC184" s="369">
        <v>0.18513885414060546</v>
      </c>
      <c r="ID184" s="369">
        <v>0.1158538792947395</v>
      </c>
      <c r="IE184" s="369">
        <v>2.3270440251572326</v>
      </c>
      <c r="IF184" s="369">
        <v>1.9987507807620237</v>
      </c>
      <c r="IG184" s="146">
        <v>65.59748427672956</v>
      </c>
      <c r="IH184" s="146">
        <v>62.648344784509682</v>
      </c>
      <c r="II184" s="146">
        <v>7.9559669752314237</v>
      </c>
      <c r="IJ184" s="146">
        <v>5.7963143984649363</v>
      </c>
      <c r="IK184" s="146">
        <v>8.0298914600740421</v>
      </c>
      <c r="IL184" s="146">
        <v>14.912692961208924</v>
      </c>
      <c r="IM184" s="148">
        <v>103.88550665843039</v>
      </c>
      <c r="IN184" s="137">
        <v>116.34946334099563</v>
      </c>
      <c r="IO184" s="369">
        <v>0.14243564960830199</v>
      </c>
      <c r="IP184" s="369">
        <v>8.6110393524498393E-3</v>
      </c>
      <c r="IQ184" s="369">
        <v>1.3270142180094799</v>
      </c>
      <c r="IR184" s="369">
        <v>0.14641288433382099</v>
      </c>
      <c r="IS184" s="146">
        <v>55.071090047393398</v>
      </c>
      <c r="IT184" s="146">
        <v>55.7833089311859</v>
      </c>
      <c r="IU184" s="146">
        <v>10.7335435954828</v>
      </c>
      <c r="IV184" s="146">
        <v>5.8813398777232404</v>
      </c>
      <c r="IW184" s="146">
        <v>15.590149583222299</v>
      </c>
      <c r="IX184" s="146">
        <v>16.857015000875499</v>
      </c>
      <c r="IY184" s="341">
        <v>19</v>
      </c>
      <c r="IZ184" s="369">
        <v>0.20699422595053901</v>
      </c>
      <c r="JA184" s="369">
        <v>1.5322580645161299</v>
      </c>
      <c r="JB184" s="369">
        <v>73.548387096774206</v>
      </c>
      <c r="JC184" s="369">
        <v>13.5090968515089</v>
      </c>
      <c r="JD184" s="146">
        <v>8.6487593844522408</v>
      </c>
    </row>
    <row r="185" spans="1:264" ht="18" customHeight="1">
      <c r="A185" s="280"/>
      <c r="B185" s="281" t="s">
        <v>87</v>
      </c>
      <c r="C185" s="281" t="s">
        <v>87</v>
      </c>
      <c r="D185" s="282" t="s">
        <v>1922</v>
      </c>
      <c r="E185" s="283" t="s">
        <v>1418</v>
      </c>
      <c r="F185" s="282" t="s">
        <v>109</v>
      </c>
      <c r="G185" s="283" t="s">
        <v>21</v>
      </c>
      <c r="H185" s="284" t="s">
        <v>87</v>
      </c>
      <c r="I185" s="284" t="s">
        <v>87</v>
      </c>
      <c r="J185" s="284" t="s">
        <v>87</v>
      </c>
      <c r="K185" s="284" t="s">
        <v>87</v>
      </c>
      <c r="L185" s="284" t="s">
        <v>87</v>
      </c>
      <c r="M185" s="285">
        <v>56788</v>
      </c>
      <c r="N185" s="284" t="s">
        <v>87</v>
      </c>
      <c r="O185" s="284" t="s">
        <v>87</v>
      </c>
      <c r="P185" s="284" t="s">
        <v>87</v>
      </c>
      <c r="Q185" s="284" t="s">
        <v>87</v>
      </c>
      <c r="R185" s="286">
        <v>87.442744815722108</v>
      </c>
      <c r="S185" s="286">
        <v>92.272723449908341</v>
      </c>
      <c r="T185" s="298" t="s">
        <v>88</v>
      </c>
      <c r="U185" s="298" t="s">
        <v>88</v>
      </c>
      <c r="V185" s="286">
        <v>10.433763188745605</v>
      </c>
      <c r="W185" s="286">
        <v>11.488862837045721</v>
      </c>
      <c r="X185" s="286">
        <v>21.922626025791324</v>
      </c>
      <c r="Y185" s="284" t="s">
        <v>87</v>
      </c>
      <c r="Z185" s="284" t="s">
        <v>87</v>
      </c>
      <c r="AA185" s="284" t="s">
        <v>87</v>
      </c>
      <c r="AB185" s="284" t="s">
        <v>87</v>
      </c>
      <c r="AC185" s="284" t="s">
        <v>87</v>
      </c>
      <c r="AD185" s="284" t="s">
        <v>87</v>
      </c>
      <c r="AE185" s="284" t="s">
        <v>87</v>
      </c>
      <c r="AF185" s="284" t="s">
        <v>87</v>
      </c>
      <c r="AG185" s="284" t="s">
        <v>87</v>
      </c>
      <c r="AH185" s="284" t="s">
        <v>87</v>
      </c>
      <c r="AI185" s="284" t="s">
        <v>87</v>
      </c>
      <c r="AJ185" s="284" t="s">
        <v>87</v>
      </c>
      <c r="AK185" s="284" t="s">
        <v>87</v>
      </c>
      <c r="AL185" s="284" t="s">
        <v>87</v>
      </c>
      <c r="AM185" s="284" t="s">
        <v>87</v>
      </c>
      <c r="AN185" s="284" t="s">
        <v>87</v>
      </c>
      <c r="AO185" s="284" t="s">
        <v>87</v>
      </c>
      <c r="AP185" s="284" t="s">
        <v>87</v>
      </c>
      <c r="AQ185" s="284" t="s">
        <v>87</v>
      </c>
      <c r="AR185" s="284" t="s">
        <v>87</v>
      </c>
      <c r="AS185" s="284" t="s">
        <v>87</v>
      </c>
      <c r="AT185" s="284" t="s">
        <v>87</v>
      </c>
      <c r="AU185" s="284" t="s">
        <v>87</v>
      </c>
      <c r="AV185" s="284" t="s">
        <v>87</v>
      </c>
      <c r="AW185" s="288" t="s">
        <v>87</v>
      </c>
      <c r="AX185" s="288" t="s">
        <v>87</v>
      </c>
      <c r="AY185" s="288" t="s">
        <v>87</v>
      </c>
      <c r="AZ185" s="288" t="s">
        <v>87</v>
      </c>
      <c r="BA185" s="288" t="s">
        <v>87</v>
      </c>
      <c r="BB185" s="287">
        <v>20</v>
      </c>
      <c r="BC185" s="287">
        <v>15</v>
      </c>
      <c r="BD185" s="289" t="s">
        <v>88</v>
      </c>
      <c r="BE185" s="289" t="s">
        <v>88</v>
      </c>
      <c r="BF185" s="289" t="s">
        <v>88</v>
      </c>
      <c r="BG185" s="287">
        <v>0</v>
      </c>
      <c r="BH185" s="286">
        <v>0</v>
      </c>
      <c r="BI185" s="287">
        <v>18</v>
      </c>
      <c r="BJ185" s="286">
        <v>31.696837360005638</v>
      </c>
      <c r="BK185" s="287">
        <v>0</v>
      </c>
      <c r="BL185" s="286">
        <v>0</v>
      </c>
      <c r="BM185" s="287">
        <v>0</v>
      </c>
      <c r="BN185" s="290">
        <v>0</v>
      </c>
      <c r="BO185" s="291">
        <v>0</v>
      </c>
      <c r="BP185" s="290">
        <v>0</v>
      </c>
      <c r="BQ185" s="287">
        <v>0</v>
      </c>
      <c r="BR185" s="290">
        <v>0</v>
      </c>
      <c r="BS185" s="287">
        <v>0</v>
      </c>
      <c r="BT185" s="290">
        <v>0</v>
      </c>
      <c r="BU185" s="287">
        <v>0</v>
      </c>
      <c r="BV185" s="290">
        <v>0</v>
      </c>
      <c r="BW185" s="287">
        <v>0</v>
      </c>
      <c r="BX185" s="290">
        <v>0</v>
      </c>
      <c r="BY185" s="292">
        <v>0</v>
      </c>
      <c r="BZ185" s="293">
        <v>0</v>
      </c>
      <c r="CA185" s="287">
        <v>30</v>
      </c>
      <c r="CB185" s="290">
        <v>52.828062266676064</v>
      </c>
      <c r="CC185" s="287">
        <v>0</v>
      </c>
      <c r="CD185" s="290">
        <v>0</v>
      </c>
      <c r="CE185" s="287">
        <v>0</v>
      </c>
      <c r="CF185" s="290">
        <v>0</v>
      </c>
      <c r="CG185" s="287">
        <v>23</v>
      </c>
      <c r="CH185" s="290">
        <v>40.50151440445164</v>
      </c>
      <c r="CI185" s="287">
        <v>66</v>
      </c>
      <c r="CJ185" s="290">
        <v>116.22173698668733</v>
      </c>
      <c r="CK185" s="287">
        <v>9</v>
      </c>
      <c r="CL185" s="290">
        <v>15.848418680002819</v>
      </c>
      <c r="CM185" s="287">
        <v>159</v>
      </c>
      <c r="CN185" s="294">
        <v>279.98873001338308</v>
      </c>
      <c r="CO185" s="287">
        <v>6</v>
      </c>
      <c r="CP185" s="290">
        <v>10.565612453335211</v>
      </c>
      <c r="CQ185" s="287">
        <v>0</v>
      </c>
      <c r="CR185" s="290">
        <v>0</v>
      </c>
      <c r="CS185" s="292">
        <v>0</v>
      </c>
      <c r="CT185" s="293">
        <v>0</v>
      </c>
      <c r="CU185" s="287">
        <v>0</v>
      </c>
      <c r="CV185" s="290">
        <v>0</v>
      </c>
      <c r="CW185" s="287">
        <v>0</v>
      </c>
      <c r="CX185" s="290">
        <v>0</v>
      </c>
      <c r="CY185" s="287">
        <v>0</v>
      </c>
      <c r="CZ185" s="290">
        <v>0</v>
      </c>
      <c r="DA185" s="287">
        <v>0</v>
      </c>
      <c r="DB185" s="290">
        <v>0</v>
      </c>
      <c r="DC185" s="287">
        <v>0</v>
      </c>
      <c r="DD185" s="287">
        <v>0</v>
      </c>
      <c r="DE185" s="287">
        <v>0</v>
      </c>
      <c r="DF185" s="287">
        <v>0</v>
      </c>
      <c r="DG185" s="287">
        <v>0</v>
      </c>
      <c r="DH185" s="287">
        <v>0</v>
      </c>
      <c r="DI185" s="287">
        <v>0</v>
      </c>
      <c r="DJ185" s="287">
        <v>0</v>
      </c>
      <c r="DK185" s="287">
        <v>0</v>
      </c>
      <c r="DL185" s="287">
        <v>0</v>
      </c>
      <c r="DM185" s="287">
        <v>0</v>
      </c>
      <c r="DN185" s="287">
        <v>0</v>
      </c>
      <c r="DO185" s="287">
        <v>0</v>
      </c>
      <c r="DP185" s="287">
        <v>0</v>
      </c>
      <c r="DQ185" s="287">
        <v>0</v>
      </c>
      <c r="DR185" s="287">
        <v>0</v>
      </c>
      <c r="DS185" s="287">
        <v>0</v>
      </c>
      <c r="DT185" s="287">
        <v>0</v>
      </c>
      <c r="DU185" s="287">
        <v>0</v>
      </c>
      <c r="DV185" s="287">
        <v>0</v>
      </c>
      <c r="DW185" s="287">
        <v>0</v>
      </c>
      <c r="DX185" s="287">
        <v>0</v>
      </c>
      <c r="DY185" s="287">
        <v>0</v>
      </c>
      <c r="DZ185" s="287">
        <v>0</v>
      </c>
      <c r="EA185" s="287">
        <v>0</v>
      </c>
      <c r="EB185" s="290">
        <v>0</v>
      </c>
      <c r="EC185" s="287">
        <v>0</v>
      </c>
      <c r="ED185" s="287">
        <v>0</v>
      </c>
      <c r="EE185" s="287">
        <v>0</v>
      </c>
      <c r="EF185" s="290">
        <v>0</v>
      </c>
      <c r="EG185" s="287">
        <v>0</v>
      </c>
      <c r="EH185" s="287">
        <v>0</v>
      </c>
      <c r="EI185" s="287">
        <v>0</v>
      </c>
      <c r="EJ185" s="287">
        <v>0</v>
      </c>
      <c r="EK185" s="287">
        <v>0</v>
      </c>
      <c r="EL185" s="287">
        <v>0</v>
      </c>
      <c r="EM185" s="287">
        <v>0</v>
      </c>
      <c r="EN185" s="287">
        <v>0</v>
      </c>
      <c r="EO185" s="287">
        <v>0</v>
      </c>
      <c r="EP185" s="287">
        <v>0</v>
      </c>
      <c r="EQ185" s="287">
        <v>0</v>
      </c>
      <c r="ER185" s="287">
        <v>0</v>
      </c>
      <c r="ES185" s="287">
        <v>0</v>
      </c>
      <c r="ET185" s="287">
        <v>0</v>
      </c>
      <c r="EU185" s="287">
        <v>0</v>
      </c>
      <c r="EV185" s="287">
        <v>0</v>
      </c>
      <c r="EW185" s="287">
        <v>0</v>
      </c>
      <c r="EX185" s="287">
        <v>0</v>
      </c>
      <c r="EY185" s="287">
        <v>0</v>
      </c>
      <c r="EZ185" s="287">
        <v>0</v>
      </c>
      <c r="FA185" s="287">
        <v>0</v>
      </c>
      <c r="FB185" s="287">
        <v>0</v>
      </c>
      <c r="FC185" s="287">
        <v>0</v>
      </c>
      <c r="FD185" s="287">
        <v>0</v>
      </c>
      <c r="FE185" s="287">
        <v>0</v>
      </c>
      <c r="FF185" s="287">
        <v>0</v>
      </c>
      <c r="FG185" s="287">
        <v>0</v>
      </c>
      <c r="FH185" s="287">
        <v>0</v>
      </c>
      <c r="FI185" s="287">
        <v>0</v>
      </c>
      <c r="FJ185" s="287">
        <v>0</v>
      </c>
      <c r="FK185" s="291">
        <v>1</v>
      </c>
      <c r="FL185" s="290">
        <v>1.760935408889202</v>
      </c>
      <c r="FM185" s="291">
        <v>1</v>
      </c>
      <c r="FN185" s="290">
        <v>1.760935408889202</v>
      </c>
      <c r="FO185" s="291">
        <v>0</v>
      </c>
      <c r="FP185" s="290">
        <v>0</v>
      </c>
      <c r="FQ185" s="283">
        <v>0</v>
      </c>
      <c r="FR185" s="294">
        <v>0</v>
      </c>
      <c r="FS185" s="283">
        <v>0</v>
      </c>
      <c r="FT185" s="294">
        <v>0</v>
      </c>
      <c r="FU185" s="291">
        <v>0</v>
      </c>
      <c r="FV185" s="290">
        <v>0</v>
      </c>
      <c r="FW185" s="295">
        <v>2</v>
      </c>
      <c r="FX185" s="295">
        <v>0</v>
      </c>
      <c r="FY185" s="295">
        <v>2</v>
      </c>
      <c r="FZ185" s="295">
        <v>0</v>
      </c>
      <c r="GA185" s="295">
        <v>0</v>
      </c>
      <c r="GB185" s="287">
        <v>0</v>
      </c>
      <c r="GC185" s="287">
        <v>0</v>
      </c>
      <c r="GD185" s="287">
        <v>0</v>
      </c>
      <c r="GE185" s="287">
        <v>0</v>
      </c>
      <c r="GF185" s="287">
        <v>0</v>
      </c>
      <c r="GG185" s="290">
        <v>0</v>
      </c>
      <c r="GH185" s="290">
        <v>0</v>
      </c>
      <c r="GI185" s="290">
        <v>0</v>
      </c>
      <c r="GJ185" s="290">
        <v>0</v>
      </c>
      <c r="GK185" s="290">
        <v>0</v>
      </c>
      <c r="GL185" s="290">
        <v>0</v>
      </c>
      <c r="GM185" s="290">
        <v>0</v>
      </c>
      <c r="GN185" s="290">
        <v>0</v>
      </c>
      <c r="GO185" s="290">
        <v>0</v>
      </c>
      <c r="GP185" s="290">
        <v>0</v>
      </c>
      <c r="GQ185" s="290">
        <v>0</v>
      </c>
      <c r="GR185" s="290">
        <v>0</v>
      </c>
      <c r="GS185" s="290">
        <v>0</v>
      </c>
      <c r="GT185" s="290">
        <v>0</v>
      </c>
      <c r="GU185" s="290">
        <v>0</v>
      </c>
      <c r="GV185" s="290">
        <v>0</v>
      </c>
      <c r="GW185" s="290">
        <v>0</v>
      </c>
      <c r="GX185" s="290">
        <v>0</v>
      </c>
      <c r="GY185" s="290">
        <v>0</v>
      </c>
      <c r="GZ185" s="290">
        <v>0</v>
      </c>
      <c r="HA185" s="290">
        <v>0</v>
      </c>
      <c r="HB185" s="290">
        <v>0</v>
      </c>
      <c r="HC185" s="290">
        <v>0</v>
      </c>
      <c r="HD185" s="290">
        <v>0</v>
      </c>
      <c r="HE185" s="290">
        <v>0</v>
      </c>
      <c r="HF185" s="290">
        <v>0</v>
      </c>
      <c r="HG185" s="290">
        <v>0</v>
      </c>
      <c r="HH185" s="290">
        <v>0</v>
      </c>
      <c r="HI185" s="290">
        <v>0</v>
      </c>
      <c r="HJ185" s="134">
        <v>0</v>
      </c>
      <c r="HK185" s="134">
        <v>3.5218708177784039</v>
      </c>
      <c r="HL185" s="134">
        <v>21.272099739381559</v>
      </c>
      <c r="HM185" s="146">
        <v>89.952266843593094</v>
      </c>
      <c r="HN185" s="146">
        <v>85.095158384604503</v>
      </c>
      <c r="HO185" s="368">
        <v>0.107700592353258</v>
      </c>
      <c r="HP185" s="368">
        <v>0</v>
      </c>
      <c r="HQ185" s="368">
        <v>4.4444444444444402</v>
      </c>
      <c r="HR185" s="368">
        <v>0</v>
      </c>
      <c r="HS185" s="134">
        <v>68.8888888888889</v>
      </c>
      <c r="HT185" s="134">
        <v>83.3333333333333</v>
      </c>
      <c r="HU185" s="134">
        <v>2.4232633279483</v>
      </c>
      <c r="HV185" s="134">
        <v>1.8058690744921</v>
      </c>
      <c r="HW185" s="134">
        <v>6.5586486253555103</v>
      </c>
      <c r="HX185" s="134">
        <v>10.609865470852</v>
      </c>
      <c r="HY185" s="146">
        <v>104.8902309952211</v>
      </c>
      <c r="HZ185" s="146">
        <v>112.96844464025401</v>
      </c>
      <c r="IA185" s="386">
        <v>15</v>
      </c>
      <c r="IB185" s="386">
        <v>10</v>
      </c>
      <c r="IC185" s="369">
        <v>0.65445026178010468</v>
      </c>
      <c r="ID185" s="369">
        <v>0.32605151613955008</v>
      </c>
      <c r="IE185" s="369">
        <v>6.4655172413793105</v>
      </c>
      <c r="IF185" s="369">
        <v>4.3859649122807012</v>
      </c>
      <c r="IG185" s="146">
        <v>65.948275862068968</v>
      </c>
      <c r="IH185" s="146">
        <v>69.298245614035096</v>
      </c>
      <c r="II185" s="146">
        <v>10.122164048865621</v>
      </c>
      <c r="IJ185" s="146">
        <v>7.4339745679817408</v>
      </c>
      <c r="IK185" s="146">
        <v>8.2133930879944845</v>
      </c>
      <c r="IL185" s="146">
        <v>13.533632286995514</v>
      </c>
      <c r="IM185" s="148">
        <v>90.922913956569616</v>
      </c>
      <c r="IN185" s="137">
        <v>90.547128475498099</v>
      </c>
      <c r="IO185" s="369">
        <v>0.43165467625899301</v>
      </c>
      <c r="IP185" s="369">
        <v>0.11111111111111099</v>
      </c>
      <c r="IQ185" s="369">
        <v>3.0303030303030298</v>
      </c>
      <c r="IR185" s="369">
        <v>1.4492753623188399</v>
      </c>
      <c r="IS185" s="146">
        <v>73.737373737373701</v>
      </c>
      <c r="IT185" s="146">
        <v>71.014492753623202</v>
      </c>
      <c r="IU185" s="146">
        <v>14.2446043165468</v>
      </c>
      <c r="IV185" s="146">
        <v>7.6666666666666696</v>
      </c>
      <c r="IW185" s="146">
        <v>8.4489745793933402</v>
      </c>
      <c r="IX185" s="146">
        <v>9.6378069957826806</v>
      </c>
      <c r="IY185" s="341">
        <v>4</v>
      </c>
      <c r="IZ185" s="369">
        <v>0.21470746108427299</v>
      </c>
      <c r="JA185" s="369">
        <v>4.7619047619047601</v>
      </c>
      <c r="JB185" s="369">
        <v>89.285714285714306</v>
      </c>
      <c r="JC185" s="369">
        <v>4.5088566827697303</v>
      </c>
      <c r="JD185" s="146">
        <v>13.443946188340799</v>
      </c>
    </row>
    <row r="186" spans="1:264" ht="18" customHeight="1">
      <c r="A186" s="280"/>
      <c r="B186" s="281" t="s">
        <v>87</v>
      </c>
      <c r="C186" s="281" t="s">
        <v>87</v>
      </c>
      <c r="D186" s="282" t="s">
        <v>1923</v>
      </c>
      <c r="E186" s="283" t="s">
        <v>1419</v>
      </c>
      <c r="F186" s="282" t="s">
        <v>109</v>
      </c>
      <c r="G186" s="283" t="s">
        <v>21</v>
      </c>
      <c r="H186" s="284" t="s">
        <v>87</v>
      </c>
      <c r="I186" s="284" t="s">
        <v>87</v>
      </c>
      <c r="J186" s="284" t="s">
        <v>87</v>
      </c>
      <c r="K186" s="284" t="s">
        <v>87</v>
      </c>
      <c r="L186" s="284" t="s">
        <v>87</v>
      </c>
      <c r="M186" s="285">
        <v>700665</v>
      </c>
      <c r="N186" s="284" t="s">
        <v>87</v>
      </c>
      <c r="O186" s="284" t="s">
        <v>87</v>
      </c>
      <c r="P186" s="284" t="s">
        <v>87</v>
      </c>
      <c r="Q186" s="284" t="s">
        <v>87</v>
      </c>
      <c r="R186" s="286">
        <v>96.484343502154985</v>
      </c>
      <c r="S186" s="286">
        <v>100.09052447344635</v>
      </c>
      <c r="T186" s="298" t="s">
        <v>88</v>
      </c>
      <c r="U186" s="292">
        <v>3.3861709723887543</v>
      </c>
      <c r="V186" s="286">
        <v>11.55857001554331</v>
      </c>
      <c r="W186" s="286">
        <v>5.3129857284159954</v>
      </c>
      <c r="X186" s="286">
        <v>16.871555743959306</v>
      </c>
      <c r="Y186" s="284" t="s">
        <v>87</v>
      </c>
      <c r="Z186" s="284" t="s">
        <v>87</v>
      </c>
      <c r="AA186" s="284" t="s">
        <v>87</v>
      </c>
      <c r="AB186" s="284" t="s">
        <v>87</v>
      </c>
      <c r="AC186" s="284" t="s">
        <v>87</v>
      </c>
      <c r="AD186" s="284" t="s">
        <v>87</v>
      </c>
      <c r="AE186" s="284" t="s">
        <v>87</v>
      </c>
      <c r="AF186" s="284" t="s">
        <v>87</v>
      </c>
      <c r="AG186" s="284" t="s">
        <v>87</v>
      </c>
      <c r="AH186" s="284" t="s">
        <v>87</v>
      </c>
      <c r="AI186" s="284" t="s">
        <v>87</v>
      </c>
      <c r="AJ186" s="284" t="s">
        <v>87</v>
      </c>
      <c r="AK186" s="284" t="s">
        <v>87</v>
      </c>
      <c r="AL186" s="284" t="s">
        <v>87</v>
      </c>
      <c r="AM186" s="284" t="s">
        <v>87</v>
      </c>
      <c r="AN186" s="284" t="s">
        <v>87</v>
      </c>
      <c r="AO186" s="284" t="s">
        <v>87</v>
      </c>
      <c r="AP186" s="284" t="s">
        <v>87</v>
      </c>
      <c r="AQ186" s="284" t="s">
        <v>87</v>
      </c>
      <c r="AR186" s="284" t="s">
        <v>87</v>
      </c>
      <c r="AS186" s="284" t="s">
        <v>87</v>
      </c>
      <c r="AT186" s="284" t="s">
        <v>87</v>
      </c>
      <c r="AU186" s="284" t="s">
        <v>87</v>
      </c>
      <c r="AV186" s="284" t="s">
        <v>87</v>
      </c>
      <c r="AW186" s="288" t="s">
        <v>87</v>
      </c>
      <c r="AX186" s="288" t="s">
        <v>87</v>
      </c>
      <c r="AY186" s="288" t="s">
        <v>87</v>
      </c>
      <c r="AZ186" s="288" t="s">
        <v>87</v>
      </c>
      <c r="BA186" s="288" t="s">
        <v>87</v>
      </c>
      <c r="BB186" s="287">
        <v>100</v>
      </c>
      <c r="BC186" s="287">
        <v>125</v>
      </c>
      <c r="BD186" s="289" t="s">
        <v>88</v>
      </c>
      <c r="BE186" s="289" t="s">
        <v>88</v>
      </c>
      <c r="BF186" s="289" t="s">
        <v>88</v>
      </c>
      <c r="BG186" s="287">
        <v>128</v>
      </c>
      <c r="BH186" s="286">
        <v>18.268359344337163</v>
      </c>
      <c r="BI186" s="287">
        <v>863</v>
      </c>
      <c r="BJ186" s="286">
        <v>123.16870401689823</v>
      </c>
      <c r="BK186" s="287">
        <v>23</v>
      </c>
      <c r="BL186" s="286">
        <v>3.2825958196855844</v>
      </c>
      <c r="BM186" s="287">
        <v>14</v>
      </c>
      <c r="BN186" s="290">
        <v>1.9981018032868774</v>
      </c>
      <c r="BO186" s="291">
        <v>310</v>
      </c>
      <c r="BP186" s="290">
        <v>44.243682787066575</v>
      </c>
      <c r="BQ186" s="287">
        <v>0</v>
      </c>
      <c r="BR186" s="290">
        <v>0</v>
      </c>
      <c r="BS186" s="287">
        <v>13</v>
      </c>
      <c r="BT186" s="290">
        <v>1.8553802459092434</v>
      </c>
      <c r="BU186" s="287">
        <v>0</v>
      </c>
      <c r="BV186" s="290">
        <v>0</v>
      </c>
      <c r="BW186" s="287">
        <v>40</v>
      </c>
      <c r="BX186" s="290">
        <v>5.708862295105364</v>
      </c>
      <c r="BY186" s="292">
        <v>0</v>
      </c>
      <c r="BZ186" s="293">
        <v>0</v>
      </c>
      <c r="CA186" s="287">
        <v>1400</v>
      </c>
      <c r="CB186" s="290">
        <v>199.81018032868775</v>
      </c>
      <c r="CC186" s="292">
        <v>1253</v>
      </c>
      <c r="CD186" s="293">
        <v>178.83011139417553</v>
      </c>
      <c r="CE186" s="287">
        <v>18</v>
      </c>
      <c r="CF186" s="290">
        <v>2.5689880327974142</v>
      </c>
      <c r="CG186" s="287">
        <v>1140</v>
      </c>
      <c r="CH186" s="290">
        <v>162.7025754105029</v>
      </c>
      <c r="CI186" s="287">
        <v>2545</v>
      </c>
      <c r="CJ186" s="290">
        <v>363.22636352607884</v>
      </c>
      <c r="CK186" s="287">
        <v>449</v>
      </c>
      <c r="CL186" s="290">
        <v>64.081979262557709</v>
      </c>
      <c r="CM186" s="287">
        <v>529</v>
      </c>
      <c r="CN186" s="294">
        <v>75.499703852768434</v>
      </c>
      <c r="CO186" s="287">
        <v>222</v>
      </c>
      <c r="CP186" s="290">
        <v>31.684185737834774</v>
      </c>
      <c r="CQ186" s="292">
        <v>0</v>
      </c>
      <c r="CR186" s="293">
        <v>0</v>
      </c>
      <c r="CS186" s="292">
        <v>41</v>
      </c>
      <c r="CT186" s="293">
        <v>5.8515838524829977</v>
      </c>
      <c r="CU186" s="287">
        <v>82</v>
      </c>
      <c r="CV186" s="290">
        <v>11.703167704965995</v>
      </c>
      <c r="CW186" s="287">
        <v>335</v>
      </c>
      <c r="CX186" s="290">
        <v>47.811721721507425</v>
      </c>
      <c r="CY186" s="287">
        <v>310</v>
      </c>
      <c r="CZ186" s="290">
        <v>44.243682787066575</v>
      </c>
      <c r="DA186" s="287">
        <v>25</v>
      </c>
      <c r="DB186" s="290">
        <v>3.5680389344408523</v>
      </c>
      <c r="DC186" s="287">
        <v>0</v>
      </c>
      <c r="DD186" s="287">
        <v>0</v>
      </c>
      <c r="DE186" s="287">
        <v>252</v>
      </c>
      <c r="DF186" s="287">
        <v>15290</v>
      </c>
      <c r="DG186" s="287">
        <v>0</v>
      </c>
      <c r="DH186" s="287">
        <v>22</v>
      </c>
      <c r="DI186" s="287">
        <v>1</v>
      </c>
      <c r="DJ186" s="287">
        <v>148</v>
      </c>
      <c r="DK186" s="287">
        <v>29</v>
      </c>
      <c r="DL186" s="287">
        <v>857</v>
      </c>
      <c r="DM186" s="287">
        <v>0</v>
      </c>
      <c r="DN186" s="287">
        <v>1260</v>
      </c>
      <c r="DO186" s="287">
        <v>0</v>
      </c>
      <c r="DP186" s="287">
        <v>81</v>
      </c>
      <c r="DQ186" s="287">
        <v>190</v>
      </c>
      <c r="DR186" s="287">
        <v>0</v>
      </c>
      <c r="DS186" s="287">
        <v>5</v>
      </c>
      <c r="DT186" s="287">
        <v>0</v>
      </c>
      <c r="DU186" s="287">
        <v>0</v>
      </c>
      <c r="DV186" s="287">
        <v>8671</v>
      </c>
      <c r="DW186" s="287">
        <v>1893</v>
      </c>
      <c r="DX186" s="287">
        <v>514</v>
      </c>
      <c r="DY186" s="287">
        <v>463</v>
      </c>
      <c r="DZ186" s="287">
        <v>4854</v>
      </c>
      <c r="EA186" s="287">
        <v>18985</v>
      </c>
      <c r="EB186" s="290">
        <v>23.239399525941501</v>
      </c>
      <c r="EC186" s="287">
        <v>304</v>
      </c>
      <c r="ED186" s="287">
        <v>6557</v>
      </c>
      <c r="EE186" s="287">
        <v>1628</v>
      </c>
      <c r="EF186" s="290">
        <v>24.828427634588991</v>
      </c>
      <c r="EG186" s="287">
        <v>227</v>
      </c>
      <c r="EH186" s="287">
        <v>181</v>
      </c>
      <c r="EI186" s="287">
        <v>68</v>
      </c>
      <c r="EJ186" s="287">
        <v>10</v>
      </c>
      <c r="EK186" s="287">
        <v>484</v>
      </c>
      <c r="EL186" s="287">
        <v>17</v>
      </c>
      <c r="EM186" s="287">
        <v>7</v>
      </c>
      <c r="EN186" s="287">
        <v>53</v>
      </c>
      <c r="EO186" s="287">
        <v>26</v>
      </c>
      <c r="EP186" s="287">
        <v>46</v>
      </c>
      <c r="EQ186" s="287">
        <v>38</v>
      </c>
      <c r="ER186" s="287">
        <v>0</v>
      </c>
      <c r="ES186" s="287">
        <v>3</v>
      </c>
      <c r="ET186" s="287">
        <v>2</v>
      </c>
      <c r="EU186" s="287">
        <v>0</v>
      </c>
      <c r="EV186" s="287">
        <v>3310</v>
      </c>
      <c r="EW186" s="287">
        <v>1</v>
      </c>
      <c r="EX186" s="287">
        <v>0</v>
      </c>
      <c r="EY186" s="287">
        <v>0</v>
      </c>
      <c r="EZ186" s="287">
        <v>27</v>
      </c>
      <c r="FA186" s="287">
        <v>18</v>
      </c>
      <c r="FB186" s="287">
        <v>0</v>
      </c>
      <c r="FC186" s="287">
        <v>3</v>
      </c>
      <c r="FD186" s="287">
        <v>15</v>
      </c>
      <c r="FE186" s="287">
        <v>0</v>
      </c>
      <c r="FF186" s="287">
        <v>29</v>
      </c>
      <c r="FG186" s="287">
        <v>495</v>
      </c>
      <c r="FH186" s="287">
        <v>582</v>
      </c>
      <c r="FI186" s="287">
        <v>214</v>
      </c>
      <c r="FJ186" s="287">
        <v>4429</v>
      </c>
      <c r="FK186" s="291">
        <v>15</v>
      </c>
      <c r="FL186" s="290">
        <v>2.1408233606645117</v>
      </c>
      <c r="FM186" s="291">
        <v>7</v>
      </c>
      <c r="FN186" s="290">
        <v>0.99905090164343868</v>
      </c>
      <c r="FO186" s="297">
        <v>1</v>
      </c>
      <c r="FP186" s="293">
        <v>0.14272155737763409</v>
      </c>
      <c r="FQ186" s="283">
        <v>4</v>
      </c>
      <c r="FR186" s="294">
        <v>0.57088622951053636</v>
      </c>
      <c r="FS186" s="283">
        <v>1</v>
      </c>
      <c r="FT186" s="294">
        <v>0.14272155737763409</v>
      </c>
      <c r="FU186" s="297">
        <v>48</v>
      </c>
      <c r="FV186" s="293">
        <v>6.8506347541264372</v>
      </c>
      <c r="FW186" s="295">
        <v>0</v>
      </c>
      <c r="FX186" s="295">
        <v>0</v>
      </c>
      <c r="FY186" s="295">
        <v>0</v>
      </c>
      <c r="FZ186" s="295">
        <v>0</v>
      </c>
      <c r="GA186" s="295">
        <v>0</v>
      </c>
      <c r="GB186" s="287">
        <v>9852</v>
      </c>
      <c r="GC186" s="287">
        <v>0</v>
      </c>
      <c r="GD186" s="287">
        <v>0</v>
      </c>
      <c r="GE186" s="287">
        <v>0</v>
      </c>
      <c r="GF186" s="287">
        <v>8</v>
      </c>
      <c r="GG186" s="290">
        <v>205.4</v>
      </c>
      <c r="GH186" s="290">
        <v>777.8</v>
      </c>
      <c r="GI186" s="290">
        <v>44.5</v>
      </c>
      <c r="GJ186" s="290">
        <v>8</v>
      </c>
      <c r="GK186" s="290">
        <v>1</v>
      </c>
      <c r="GL186" s="290">
        <v>1</v>
      </c>
      <c r="GM186" s="290">
        <v>6</v>
      </c>
      <c r="GN186" s="290">
        <v>6</v>
      </c>
      <c r="GO186" s="290">
        <v>1</v>
      </c>
      <c r="GP186" s="290">
        <v>7</v>
      </c>
      <c r="GQ186" s="290">
        <v>1</v>
      </c>
      <c r="GR186" s="290">
        <v>1</v>
      </c>
      <c r="GS186" s="290">
        <v>0</v>
      </c>
      <c r="GT186" s="290">
        <v>20</v>
      </c>
      <c r="GU186" s="290">
        <v>0</v>
      </c>
      <c r="GV186" s="290">
        <v>2</v>
      </c>
      <c r="GW186" s="290">
        <v>2</v>
      </c>
      <c r="GX186" s="290">
        <v>0</v>
      </c>
      <c r="GY186" s="290">
        <v>1</v>
      </c>
      <c r="GZ186" s="290">
        <v>3</v>
      </c>
      <c r="HA186" s="290">
        <v>1</v>
      </c>
      <c r="HB186" s="290">
        <v>1</v>
      </c>
      <c r="HC186" s="290">
        <v>0</v>
      </c>
      <c r="HD186" s="290">
        <v>2</v>
      </c>
      <c r="HE186" s="290">
        <v>0</v>
      </c>
      <c r="HF186" s="290">
        <v>3</v>
      </c>
      <c r="HG186" s="290">
        <v>1</v>
      </c>
      <c r="HH186" s="290">
        <v>16.97</v>
      </c>
      <c r="HI186" s="290">
        <v>2.8</v>
      </c>
      <c r="HJ186" s="134">
        <v>0.57088622951053636</v>
      </c>
      <c r="HK186" s="134">
        <v>8.2778503279027777</v>
      </c>
      <c r="HL186" s="134">
        <v>25.74696895092519</v>
      </c>
      <c r="HM186" s="146">
        <v>99.674887463516995</v>
      </c>
      <c r="HN186" s="146">
        <v>100.941870794525</v>
      </c>
      <c r="HO186" s="368">
        <v>6.7017711823839199E-2</v>
      </c>
      <c r="HP186" s="368">
        <v>3.0348092622378701E-2</v>
      </c>
      <c r="HQ186" s="368">
        <v>5.8333333333333304</v>
      </c>
      <c r="HR186" s="368">
        <v>2.9239766081871301</v>
      </c>
      <c r="HS186" s="134">
        <v>78.3333333333333</v>
      </c>
      <c r="HT186" s="134">
        <v>83.918128654970801</v>
      </c>
      <c r="HU186" s="134">
        <v>1.1488750598372399</v>
      </c>
      <c r="HV186" s="134">
        <v>1.0379047676853499</v>
      </c>
      <c r="HW186" s="134">
        <v>6.0620739766790104</v>
      </c>
      <c r="HX186" s="134">
        <v>11.606677099634799</v>
      </c>
      <c r="HY186" s="146">
        <v>108.00912966393095</v>
      </c>
      <c r="HZ186" s="146">
        <v>107.620319133837</v>
      </c>
      <c r="IA186" s="386">
        <v>56</v>
      </c>
      <c r="IB186" s="386">
        <v>59</v>
      </c>
      <c r="IC186" s="369">
        <v>0.34713612695264073</v>
      </c>
      <c r="ID186" s="369">
        <v>0.22558690831230405</v>
      </c>
      <c r="IE186" s="369">
        <v>4.0143369175627237</v>
      </c>
      <c r="IF186" s="369">
        <v>3.6898061288305186</v>
      </c>
      <c r="IG186" s="146">
        <v>77.849462365591393</v>
      </c>
      <c r="IH186" s="146">
        <v>76.172607879924954</v>
      </c>
      <c r="II186" s="146">
        <v>8.6474088767666757</v>
      </c>
      <c r="IJ186" s="146">
        <v>6.1137875659554943</v>
      </c>
      <c r="IK186" s="146">
        <v>5.1769834953807825</v>
      </c>
      <c r="IL186" s="146">
        <v>10.766243551846056</v>
      </c>
      <c r="IM186" s="148">
        <v>98.364493728542186</v>
      </c>
      <c r="IN186" s="137">
        <v>104.05554925318752</v>
      </c>
      <c r="IO186" s="369">
        <v>0.31826861871419498</v>
      </c>
      <c r="IP186" s="369">
        <v>9.3565567871023506E-2</v>
      </c>
      <c r="IQ186" s="369">
        <v>2.7497708524289601</v>
      </c>
      <c r="IR186" s="369">
        <v>1.16071428571429</v>
      </c>
      <c r="IS186" s="146">
        <v>83.684692942254799</v>
      </c>
      <c r="IT186" s="146">
        <v>87.142857142857096</v>
      </c>
      <c r="IU186" s="146">
        <v>11.5743687672395</v>
      </c>
      <c r="IV186" s="146">
        <v>8.0610335396574104</v>
      </c>
      <c r="IW186" s="146">
        <v>10.090559177673301</v>
      </c>
      <c r="IX186" s="146">
        <v>14.983691065441</v>
      </c>
      <c r="IY186" s="341">
        <v>35</v>
      </c>
      <c r="IZ186" s="369">
        <v>0.28990308953864002</v>
      </c>
      <c r="JA186" s="369">
        <v>4.2839657282741701</v>
      </c>
      <c r="JB186" s="369">
        <v>92.044063647490802</v>
      </c>
      <c r="JC186" s="369">
        <v>6.7671664043734001</v>
      </c>
      <c r="JD186" s="146">
        <v>7.6517073667221602</v>
      </c>
    </row>
    <row r="187" spans="1:264" ht="18" customHeight="1">
      <c r="A187" s="280"/>
      <c r="B187" s="281" t="s">
        <v>87</v>
      </c>
      <c r="C187" s="281" t="s">
        <v>87</v>
      </c>
      <c r="D187" s="282" t="s">
        <v>1924</v>
      </c>
      <c r="E187" s="283" t="s">
        <v>1420</v>
      </c>
      <c r="F187" s="282" t="s">
        <v>109</v>
      </c>
      <c r="G187" s="283" t="s">
        <v>21</v>
      </c>
      <c r="H187" s="284" t="s">
        <v>87</v>
      </c>
      <c r="I187" s="284" t="s">
        <v>87</v>
      </c>
      <c r="J187" s="284" t="s">
        <v>87</v>
      </c>
      <c r="K187" s="284" t="s">
        <v>87</v>
      </c>
      <c r="L187" s="284" t="s">
        <v>87</v>
      </c>
      <c r="M187" s="285">
        <v>2462275</v>
      </c>
      <c r="N187" s="284" t="s">
        <v>87</v>
      </c>
      <c r="O187" s="284" t="s">
        <v>87</v>
      </c>
      <c r="P187" s="284" t="s">
        <v>87</v>
      </c>
      <c r="Q187" s="284" t="s">
        <v>87</v>
      </c>
      <c r="R187" s="286">
        <v>101.49471603508195</v>
      </c>
      <c r="S187" s="286">
        <v>104.19617130422922</v>
      </c>
      <c r="T187" s="292">
        <v>286.07261654322065</v>
      </c>
      <c r="U187" s="287">
        <v>542.94491645416201</v>
      </c>
      <c r="V187" s="286">
        <v>15.22540640187699</v>
      </c>
      <c r="W187" s="286">
        <v>11.161387631975868</v>
      </c>
      <c r="X187" s="286">
        <v>26.386794033852855</v>
      </c>
      <c r="Y187" s="284" t="s">
        <v>87</v>
      </c>
      <c r="Z187" s="284" t="s">
        <v>87</v>
      </c>
      <c r="AA187" s="284" t="s">
        <v>87</v>
      </c>
      <c r="AB187" s="284" t="s">
        <v>87</v>
      </c>
      <c r="AC187" s="284" t="s">
        <v>87</v>
      </c>
      <c r="AD187" s="284" t="s">
        <v>87</v>
      </c>
      <c r="AE187" s="284" t="s">
        <v>87</v>
      </c>
      <c r="AF187" s="284" t="s">
        <v>87</v>
      </c>
      <c r="AG187" s="284" t="s">
        <v>87</v>
      </c>
      <c r="AH187" s="284" t="s">
        <v>87</v>
      </c>
      <c r="AI187" s="284" t="s">
        <v>87</v>
      </c>
      <c r="AJ187" s="284" t="s">
        <v>87</v>
      </c>
      <c r="AK187" s="284" t="s">
        <v>87</v>
      </c>
      <c r="AL187" s="284" t="s">
        <v>87</v>
      </c>
      <c r="AM187" s="284" t="s">
        <v>87</v>
      </c>
      <c r="AN187" s="284" t="s">
        <v>87</v>
      </c>
      <c r="AO187" s="284" t="s">
        <v>87</v>
      </c>
      <c r="AP187" s="284" t="s">
        <v>87</v>
      </c>
      <c r="AQ187" s="284" t="s">
        <v>87</v>
      </c>
      <c r="AR187" s="284" t="s">
        <v>87</v>
      </c>
      <c r="AS187" s="284" t="s">
        <v>87</v>
      </c>
      <c r="AT187" s="284" t="s">
        <v>87</v>
      </c>
      <c r="AU187" s="284" t="s">
        <v>87</v>
      </c>
      <c r="AV187" s="284" t="s">
        <v>87</v>
      </c>
      <c r="AW187" s="288" t="s">
        <v>87</v>
      </c>
      <c r="AX187" s="288" t="s">
        <v>87</v>
      </c>
      <c r="AY187" s="288" t="s">
        <v>87</v>
      </c>
      <c r="AZ187" s="288" t="s">
        <v>87</v>
      </c>
      <c r="BA187" s="288" t="s">
        <v>87</v>
      </c>
      <c r="BB187" s="287">
        <v>441</v>
      </c>
      <c r="BC187" s="287">
        <v>635</v>
      </c>
      <c r="BD187" s="289" t="s">
        <v>88</v>
      </c>
      <c r="BE187" s="289" t="s">
        <v>88</v>
      </c>
      <c r="BF187" s="289" t="s">
        <v>88</v>
      </c>
      <c r="BG187" s="287">
        <v>713</v>
      </c>
      <c r="BH187" s="286">
        <v>28.956960534465075</v>
      </c>
      <c r="BI187" s="287">
        <v>4132</v>
      </c>
      <c r="BJ187" s="286">
        <v>167.8122874171244</v>
      </c>
      <c r="BK187" s="287">
        <v>147</v>
      </c>
      <c r="BL187" s="286">
        <v>5.9700886375404858</v>
      </c>
      <c r="BM187" s="287">
        <v>167</v>
      </c>
      <c r="BN187" s="290">
        <v>6.7823455950289873</v>
      </c>
      <c r="BO187" s="291">
        <v>1768</v>
      </c>
      <c r="BP187" s="290">
        <v>71.80351504198353</v>
      </c>
      <c r="BQ187" s="287">
        <v>10</v>
      </c>
      <c r="BR187" s="290">
        <v>0.40612847874425073</v>
      </c>
      <c r="BS187" s="287">
        <v>68</v>
      </c>
      <c r="BT187" s="290">
        <v>2.7616736554609052</v>
      </c>
      <c r="BU187" s="287">
        <v>0</v>
      </c>
      <c r="BV187" s="290">
        <v>0</v>
      </c>
      <c r="BW187" s="287">
        <v>484</v>
      </c>
      <c r="BX187" s="290">
        <v>19.656618371221736</v>
      </c>
      <c r="BY187" s="292">
        <v>10</v>
      </c>
      <c r="BZ187" s="293">
        <v>0.40612847874425073</v>
      </c>
      <c r="CA187" s="287">
        <v>7971</v>
      </c>
      <c r="CB187" s="290">
        <v>323.72501040704225</v>
      </c>
      <c r="CC187" s="287">
        <v>687</v>
      </c>
      <c r="CD187" s="290">
        <v>27.901026489730029</v>
      </c>
      <c r="CE187" s="287">
        <v>543</v>
      </c>
      <c r="CF187" s="290">
        <v>22.052776395812817</v>
      </c>
      <c r="CG187" s="287">
        <v>3854</v>
      </c>
      <c r="CH187" s="290">
        <v>156.52191570803424</v>
      </c>
      <c r="CI187" s="287">
        <v>8532</v>
      </c>
      <c r="CJ187" s="290">
        <v>346.50881806459472</v>
      </c>
      <c r="CK187" s="287">
        <v>1936</v>
      </c>
      <c r="CL187" s="290">
        <v>78.626473484886944</v>
      </c>
      <c r="CM187" s="287">
        <v>8649</v>
      </c>
      <c r="CN187" s="294">
        <v>351.26052126590247</v>
      </c>
      <c r="CO187" s="287">
        <v>1489</v>
      </c>
      <c r="CP187" s="290">
        <v>60.472530485018936</v>
      </c>
      <c r="CQ187" s="292">
        <v>11</v>
      </c>
      <c r="CR187" s="293">
        <v>0.44674132661867583</v>
      </c>
      <c r="CS187" s="287">
        <v>41</v>
      </c>
      <c r="CT187" s="290">
        <v>1.6651267628514281</v>
      </c>
      <c r="CU187" s="287">
        <v>585</v>
      </c>
      <c r="CV187" s="290">
        <v>23.758516006538667</v>
      </c>
      <c r="CW187" s="287">
        <v>3845</v>
      </c>
      <c r="CX187" s="290">
        <v>156.15640007716442</v>
      </c>
      <c r="CY187" s="287">
        <v>3770</v>
      </c>
      <c r="CZ187" s="290">
        <v>153.11043648658253</v>
      </c>
      <c r="DA187" s="292">
        <v>75</v>
      </c>
      <c r="DB187" s="293">
        <v>3.0459635905818807</v>
      </c>
      <c r="DC187" s="287">
        <v>20</v>
      </c>
      <c r="DD187" s="287">
        <v>9826</v>
      </c>
      <c r="DE187" s="287">
        <v>5057</v>
      </c>
      <c r="DF187" s="287">
        <v>98699</v>
      </c>
      <c r="DG187" s="287">
        <v>7370</v>
      </c>
      <c r="DH187" s="287">
        <v>3475</v>
      </c>
      <c r="DI187" s="287">
        <v>408</v>
      </c>
      <c r="DJ187" s="287">
        <v>1023</v>
      </c>
      <c r="DK187" s="287">
        <v>697</v>
      </c>
      <c r="DL187" s="287">
        <v>3703</v>
      </c>
      <c r="DM187" s="287">
        <v>192</v>
      </c>
      <c r="DN187" s="287">
        <v>8127</v>
      </c>
      <c r="DO187" s="287">
        <v>629</v>
      </c>
      <c r="DP187" s="287">
        <v>1341</v>
      </c>
      <c r="DQ187" s="287">
        <v>87</v>
      </c>
      <c r="DR187" s="287">
        <v>0</v>
      </c>
      <c r="DS187" s="287">
        <v>464</v>
      </c>
      <c r="DT187" s="287">
        <v>182753</v>
      </c>
      <c r="DU187" s="287">
        <v>81121</v>
      </c>
      <c r="DV187" s="287">
        <v>56540</v>
      </c>
      <c r="DW187" s="287">
        <v>40451</v>
      </c>
      <c r="DX187" s="287">
        <v>4855</v>
      </c>
      <c r="DY187" s="287">
        <v>4649</v>
      </c>
      <c r="DZ187" s="287">
        <v>46433</v>
      </c>
      <c r="EA187" s="287">
        <v>0</v>
      </c>
      <c r="EB187" s="290">
        <v>0</v>
      </c>
      <c r="EC187" s="287">
        <v>2262</v>
      </c>
      <c r="ED187" s="287">
        <v>42939</v>
      </c>
      <c r="EE187" s="287">
        <v>14056</v>
      </c>
      <c r="EF187" s="290">
        <v>32.734809846526467</v>
      </c>
      <c r="EG187" s="287">
        <v>1405</v>
      </c>
      <c r="EH187" s="287">
        <v>1023</v>
      </c>
      <c r="EI187" s="287">
        <v>607</v>
      </c>
      <c r="EJ187" s="287">
        <v>2099</v>
      </c>
      <c r="EK187" s="287">
        <v>4231</v>
      </c>
      <c r="EL187" s="287">
        <v>122</v>
      </c>
      <c r="EM187" s="287">
        <v>235</v>
      </c>
      <c r="EN187" s="287">
        <v>150</v>
      </c>
      <c r="EO187" s="287">
        <v>261</v>
      </c>
      <c r="EP187" s="287">
        <v>177</v>
      </c>
      <c r="EQ187" s="287">
        <v>453</v>
      </c>
      <c r="ER187" s="287">
        <v>0</v>
      </c>
      <c r="ES187" s="287">
        <v>14</v>
      </c>
      <c r="ET187" s="287">
        <v>72</v>
      </c>
      <c r="EU187" s="287">
        <v>12</v>
      </c>
      <c r="EV187" s="287">
        <v>27269</v>
      </c>
      <c r="EW187" s="287">
        <v>191</v>
      </c>
      <c r="EX187" s="287">
        <v>89</v>
      </c>
      <c r="EY187" s="287">
        <v>7576</v>
      </c>
      <c r="EZ187" s="287">
        <v>177</v>
      </c>
      <c r="FA187" s="287">
        <v>196</v>
      </c>
      <c r="FB187" s="287">
        <v>28</v>
      </c>
      <c r="FC187" s="287">
        <v>28</v>
      </c>
      <c r="FD187" s="287">
        <v>89</v>
      </c>
      <c r="FE187" s="287">
        <v>18</v>
      </c>
      <c r="FF187" s="287">
        <v>230</v>
      </c>
      <c r="FG187" s="287">
        <v>3794</v>
      </c>
      <c r="FH187" s="287">
        <v>4941</v>
      </c>
      <c r="FI187" s="287">
        <v>2306</v>
      </c>
      <c r="FJ187" s="287">
        <v>19529</v>
      </c>
      <c r="FK187" s="291">
        <v>132</v>
      </c>
      <c r="FL187" s="290">
        <v>5.3608959194241095</v>
      </c>
      <c r="FM187" s="291">
        <v>35</v>
      </c>
      <c r="FN187" s="290">
        <v>1.4214496756048776</v>
      </c>
      <c r="FO187" s="291">
        <v>48</v>
      </c>
      <c r="FP187" s="290">
        <v>1.9494166979724037</v>
      </c>
      <c r="FQ187" s="283">
        <v>17</v>
      </c>
      <c r="FR187" s="294">
        <v>0.69041841386522629</v>
      </c>
      <c r="FS187" s="283">
        <v>3</v>
      </c>
      <c r="FT187" s="294">
        <v>0.12183854362327523</v>
      </c>
      <c r="FU187" s="291">
        <v>110</v>
      </c>
      <c r="FV187" s="290">
        <v>4.4674132661867585</v>
      </c>
      <c r="FW187" s="295">
        <v>2</v>
      </c>
      <c r="FX187" s="295">
        <v>0</v>
      </c>
      <c r="FY187" s="295">
        <v>2</v>
      </c>
      <c r="FZ187" s="295">
        <v>0</v>
      </c>
      <c r="GA187" s="295">
        <v>0</v>
      </c>
      <c r="GB187" s="287">
        <v>64406</v>
      </c>
      <c r="GC187" s="287">
        <v>22199</v>
      </c>
      <c r="GD187" s="287">
        <v>30082</v>
      </c>
      <c r="GE187" s="287">
        <v>2</v>
      </c>
      <c r="GF187" s="287">
        <v>178</v>
      </c>
      <c r="GG187" s="290">
        <v>2160.71</v>
      </c>
      <c r="GH187" s="290">
        <v>5427.11</v>
      </c>
      <c r="GI187" s="290">
        <v>281.5</v>
      </c>
      <c r="GJ187" s="290">
        <v>73.599999999999994</v>
      </c>
      <c r="GK187" s="290">
        <v>22.2</v>
      </c>
      <c r="GL187" s="290">
        <v>24.2</v>
      </c>
      <c r="GM187" s="290">
        <v>81.5</v>
      </c>
      <c r="GN187" s="290">
        <v>56.6</v>
      </c>
      <c r="GO187" s="290">
        <v>25.8</v>
      </c>
      <c r="GP187" s="290">
        <v>93.5</v>
      </c>
      <c r="GQ187" s="290">
        <v>25.2</v>
      </c>
      <c r="GR187" s="290">
        <v>36.799999999999997</v>
      </c>
      <c r="GS187" s="290">
        <v>2</v>
      </c>
      <c r="GT187" s="290">
        <v>172.4</v>
      </c>
      <c r="GU187" s="290">
        <v>17</v>
      </c>
      <c r="GV187" s="290">
        <v>21</v>
      </c>
      <c r="GW187" s="290">
        <v>13</v>
      </c>
      <c r="GX187" s="290">
        <v>5</v>
      </c>
      <c r="GY187" s="290">
        <v>10</v>
      </c>
      <c r="GZ187" s="290">
        <v>18</v>
      </c>
      <c r="HA187" s="290">
        <v>14</v>
      </c>
      <c r="HB187" s="290">
        <v>8</v>
      </c>
      <c r="HC187" s="290">
        <v>6</v>
      </c>
      <c r="HD187" s="290">
        <v>23</v>
      </c>
      <c r="HE187" s="290">
        <v>9</v>
      </c>
      <c r="HF187" s="290">
        <v>18</v>
      </c>
      <c r="HG187" s="290">
        <v>16</v>
      </c>
      <c r="HH187" s="290">
        <v>74.77</v>
      </c>
      <c r="HI187" s="290">
        <v>24.55</v>
      </c>
      <c r="HJ187" s="134">
        <v>0.93409550111177675</v>
      </c>
      <c r="HK187" s="134">
        <v>14.173883908174352</v>
      </c>
      <c r="HL187" s="134">
        <v>68.260653257658063</v>
      </c>
      <c r="HM187" s="146">
        <v>106.44064658208001</v>
      </c>
      <c r="HN187" s="146">
        <v>111.31256931468</v>
      </c>
      <c r="HO187" s="368">
        <v>0.115363064042981</v>
      </c>
      <c r="HP187" s="368">
        <v>5.1937494354620202E-2</v>
      </c>
      <c r="HQ187" s="368">
        <v>4.6697798532354904</v>
      </c>
      <c r="HR187" s="368">
        <v>2.6666666666666701</v>
      </c>
      <c r="HS187" s="134">
        <v>66.911274182788503</v>
      </c>
      <c r="HT187" s="134">
        <v>68.115942028985501</v>
      </c>
      <c r="HU187" s="134">
        <v>2.4704176142918399</v>
      </c>
      <c r="HV187" s="134">
        <v>1.94765603829826</v>
      </c>
      <c r="HW187" s="134">
        <v>4.6614654329105001</v>
      </c>
      <c r="HX187" s="134">
        <v>8.5633574964456898</v>
      </c>
      <c r="HY187" s="146">
        <v>106.06306863790029</v>
      </c>
      <c r="HZ187" s="146">
        <v>110.27466101290401</v>
      </c>
      <c r="IA187" s="386">
        <v>216</v>
      </c>
      <c r="IB187" s="386">
        <v>201</v>
      </c>
      <c r="IC187" s="369">
        <v>0.36794766966475878</v>
      </c>
      <c r="ID187" s="369">
        <v>0.22009789428730989</v>
      </c>
      <c r="IE187" s="369">
        <v>3.2747119466343242</v>
      </c>
      <c r="IF187" s="369">
        <v>2.7843191577780857</v>
      </c>
      <c r="IG187" s="146">
        <v>63.280776228016975</v>
      </c>
      <c r="IH187" s="146">
        <v>66.629727109017864</v>
      </c>
      <c r="II187" s="146">
        <v>11.236031616244208</v>
      </c>
      <c r="IJ187" s="146">
        <v>7.904908949552687</v>
      </c>
      <c r="IK187" s="146">
        <v>5.1447712365893166</v>
      </c>
      <c r="IL187" s="146">
        <v>10.849877120978576</v>
      </c>
      <c r="IM187" s="148">
        <v>107.53185645888266</v>
      </c>
      <c r="IN187" s="137">
        <v>104.99870761305779</v>
      </c>
      <c r="IO187" s="369">
        <v>0.51183832513291305</v>
      </c>
      <c r="IP187" s="369">
        <v>0.12388563655355</v>
      </c>
      <c r="IQ187" s="369">
        <v>4.0832455216016896</v>
      </c>
      <c r="IR187" s="369">
        <v>1.41548709408826</v>
      </c>
      <c r="IS187" s="146">
        <v>82.007376185458398</v>
      </c>
      <c r="IT187" s="146">
        <v>86.122675548154305</v>
      </c>
      <c r="IU187" s="146">
        <v>12.5350856916422</v>
      </c>
      <c r="IV187" s="146">
        <v>8.7521558529890395</v>
      </c>
      <c r="IW187" s="146">
        <v>7.1244384188000103</v>
      </c>
      <c r="IX187" s="146">
        <v>8.8867773217691308</v>
      </c>
      <c r="IY187" s="341">
        <v>278</v>
      </c>
      <c r="IZ187" s="369">
        <v>0.474119553167903</v>
      </c>
      <c r="JA187" s="369">
        <v>5.8600337268128202</v>
      </c>
      <c r="JB187" s="369">
        <v>86.867622259696503</v>
      </c>
      <c r="JC187" s="369">
        <v>8.0907307921889693</v>
      </c>
      <c r="JD187" s="146">
        <v>10.250189287269</v>
      </c>
    </row>
    <row r="188" spans="1:264" ht="18" customHeight="1">
      <c r="A188" s="280"/>
      <c r="B188" s="281" t="s">
        <v>87</v>
      </c>
      <c r="C188" s="281" t="s">
        <v>87</v>
      </c>
      <c r="D188" s="282" t="s">
        <v>1925</v>
      </c>
      <c r="E188" s="283" t="s">
        <v>1421</v>
      </c>
      <c r="F188" s="282" t="s">
        <v>110</v>
      </c>
      <c r="G188" s="283" t="s">
        <v>22</v>
      </c>
      <c r="H188" s="284" t="s">
        <v>87</v>
      </c>
      <c r="I188" s="284" t="s">
        <v>87</v>
      </c>
      <c r="J188" s="284" t="s">
        <v>87</v>
      </c>
      <c r="K188" s="284" t="s">
        <v>87</v>
      </c>
      <c r="L188" s="284" t="s">
        <v>87</v>
      </c>
      <c r="M188" s="285">
        <v>841029</v>
      </c>
      <c r="N188" s="284" t="s">
        <v>87</v>
      </c>
      <c r="O188" s="284" t="s">
        <v>87</v>
      </c>
      <c r="P188" s="284" t="s">
        <v>87</v>
      </c>
      <c r="Q188" s="284" t="s">
        <v>87</v>
      </c>
      <c r="R188" s="286">
        <v>96.371555499363765</v>
      </c>
      <c r="S188" s="286">
        <v>94.859666066881331</v>
      </c>
      <c r="T188" s="298" t="s">
        <v>88</v>
      </c>
      <c r="U188" s="298" t="s">
        <v>88</v>
      </c>
      <c r="V188" s="286">
        <v>15.753669889008235</v>
      </c>
      <c r="W188" s="286">
        <v>8.2587420933285589</v>
      </c>
      <c r="X188" s="286">
        <v>24.012411982336797</v>
      </c>
      <c r="Y188" s="284" t="s">
        <v>87</v>
      </c>
      <c r="Z188" s="284" t="s">
        <v>87</v>
      </c>
      <c r="AA188" s="284" t="s">
        <v>87</v>
      </c>
      <c r="AB188" s="284" t="s">
        <v>87</v>
      </c>
      <c r="AC188" s="284" t="s">
        <v>87</v>
      </c>
      <c r="AD188" s="284" t="s">
        <v>87</v>
      </c>
      <c r="AE188" s="284" t="s">
        <v>87</v>
      </c>
      <c r="AF188" s="284" t="s">
        <v>87</v>
      </c>
      <c r="AG188" s="284" t="s">
        <v>87</v>
      </c>
      <c r="AH188" s="284" t="s">
        <v>87</v>
      </c>
      <c r="AI188" s="284" t="s">
        <v>87</v>
      </c>
      <c r="AJ188" s="284" t="s">
        <v>87</v>
      </c>
      <c r="AK188" s="284" t="s">
        <v>87</v>
      </c>
      <c r="AL188" s="284" t="s">
        <v>87</v>
      </c>
      <c r="AM188" s="284" t="s">
        <v>87</v>
      </c>
      <c r="AN188" s="284" t="s">
        <v>87</v>
      </c>
      <c r="AO188" s="284" t="s">
        <v>87</v>
      </c>
      <c r="AP188" s="284" t="s">
        <v>87</v>
      </c>
      <c r="AQ188" s="284" t="s">
        <v>87</v>
      </c>
      <c r="AR188" s="284" t="s">
        <v>87</v>
      </c>
      <c r="AS188" s="284" t="s">
        <v>87</v>
      </c>
      <c r="AT188" s="284" t="s">
        <v>87</v>
      </c>
      <c r="AU188" s="284" t="s">
        <v>87</v>
      </c>
      <c r="AV188" s="284" t="s">
        <v>87</v>
      </c>
      <c r="AW188" s="288" t="s">
        <v>87</v>
      </c>
      <c r="AX188" s="288" t="s">
        <v>87</v>
      </c>
      <c r="AY188" s="288" t="s">
        <v>87</v>
      </c>
      <c r="AZ188" s="288" t="s">
        <v>87</v>
      </c>
      <c r="BA188" s="288" t="s">
        <v>87</v>
      </c>
      <c r="BB188" s="287">
        <v>104</v>
      </c>
      <c r="BC188" s="287">
        <v>118</v>
      </c>
      <c r="BD188" s="289" t="s">
        <v>88</v>
      </c>
      <c r="BE188" s="289" t="s">
        <v>88</v>
      </c>
      <c r="BF188" s="289" t="s">
        <v>88</v>
      </c>
      <c r="BG188" s="287">
        <v>110</v>
      </c>
      <c r="BH188" s="286">
        <v>13.07921605557002</v>
      </c>
      <c r="BI188" s="287">
        <v>773</v>
      </c>
      <c r="BJ188" s="286">
        <v>91.91121828141479</v>
      </c>
      <c r="BK188" s="287">
        <v>23</v>
      </c>
      <c r="BL188" s="286">
        <v>2.7347451752555498</v>
      </c>
      <c r="BM188" s="287">
        <v>14</v>
      </c>
      <c r="BN188" s="290">
        <v>1.6646274979816393</v>
      </c>
      <c r="BO188" s="291">
        <v>263</v>
      </c>
      <c r="BP188" s="290">
        <v>31.271216569226507</v>
      </c>
      <c r="BQ188" s="287">
        <v>0</v>
      </c>
      <c r="BR188" s="290">
        <v>0</v>
      </c>
      <c r="BS188" s="287">
        <v>19</v>
      </c>
      <c r="BT188" s="290">
        <v>2.2591373186893673</v>
      </c>
      <c r="BU188" s="287">
        <v>0</v>
      </c>
      <c r="BV188" s="290">
        <v>0</v>
      </c>
      <c r="BW188" s="287">
        <v>99</v>
      </c>
      <c r="BX188" s="290">
        <v>11.77129445001302</v>
      </c>
      <c r="BY188" s="287">
        <v>0</v>
      </c>
      <c r="BZ188" s="290">
        <v>0</v>
      </c>
      <c r="CA188" s="287">
        <v>1081</v>
      </c>
      <c r="CB188" s="290">
        <v>128.53302323701084</v>
      </c>
      <c r="CC188" s="287">
        <v>875</v>
      </c>
      <c r="CD188" s="290">
        <v>104.03921862385243</v>
      </c>
      <c r="CE188" s="287">
        <v>152</v>
      </c>
      <c r="CF188" s="290">
        <v>18.073098549514938</v>
      </c>
      <c r="CG188" s="287">
        <v>999</v>
      </c>
      <c r="CH188" s="290">
        <v>118.7830621774041</v>
      </c>
      <c r="CI188" s="287">
        <v>3290</v>
      </c>
      <c r="CJ188" s="290">
        <v>391.18746202568519</v>
      </c>
      <c r="CK188" s="287">
        <v>372</v>
      </c>
      <c r="CL188" s="290">
        <v>44.231530660654983</v>
      </c>
      <c r="CM188" s="287">
        <v>1305</v>
      </c>
      <c r="CN188" s="294">
        <v>155.16706320471707</v>
      </c>
      <c r="CO188" s="287">
        <v>255</v>
      </c>
      <c r="CP188" s="290">
        <v>30.32000085609414</v>
      </c>
      <c r="CQ188" s="287">
        <v>0</v>
      </c>
      <c r="CR188" s="290">
        <v>0</v>
      </c>
      <c r="CS188" s="287">
        <v>46</v>
      </c>
      <c r="CT188" s="290">
        <v>5.4694903505110997</v>
      </c>
      <c r="CU188" s="287">
        <v>38</v>
      </c>
      <c r="CV188" s="290">
        <v>4.5182746373787346</v>
      </c>
      <c r="CW188" s="287">
        <v>884</v>
      </c>
      <c r="CX188" s="290">
        <v>105.10933630112635</v>
      </c>
      <c r="CY188" s="287">
        <v>867</v>
      </c>
      <c r="CZ188" s="290">
        <v>103.08800291072009</v>
      </c>
      <c r="DA188" s="292">
        <v>17</v>
      </c>
      <c r="DB188" s="293">
        <v>2.0213333904062765</v>
      </c>
      <c r="DC188" s="287">
        <v>0</v>
      </c>
      <c r="DD188" s="287">
        <v>530</v>
      </c>
      <c r="DE188" s="287">
        <v>132</v>
      </c>
      <c r="DF188" s="287">
        <v>7388</v>
      </c>
      <c r="DG188" s="287">
        <v>0</v>
      </c>
      <c r="DH188" s="287">
        <v>499</v>
      </c>
      <c r="DI188" s="287">
        <v>56</v>
      </c>
      <c r="DJ188" s="287">
        <v>1</v>
      </c>
      <c r="DK188" s="287">
        <v>3</v>
      </c>
      <c r="DL188" s="287">
        <v>2</v>
      </c>
      <c r="DM188" s="287">
        <v>15</v>
      </c>
      <c r="DN188" s="287">
        <v>689</v>
      </c>
      <c r="DO188" s="287">
        <v>0</v>
      </c>
      <c r="DP188" s="287">
        <v>0</v>
      </c>
      <c r="DQ188" s="287">
        <v>1</v>
      </c>
      <c r="DR188" s="287">
        <v>1</v>
      </c>
      <c r="DS188" s="287">
        <v>39</v>
      </c>
      <c r="DT188" s="287">
        <v>487</v>
      </c>
      <c r="DU188" s="287">
        <v>22785</v>
      </c>
      <c r="DV188" s="287">
        <v>2596</v>
      </c>
      <c r="DW188" s="287">
        <v>11714</v>
      </c>
      <c r="DX188" s="287">
        <v>216</v>
      </c>
      <c r="DY188" s="287">
        <v>191</v>
      </c>
      <c r="DZ188" s="287">
        <v>3482</v>
      </c>
      <c r="EA188" s="287">
        <v>9306</v>
      </c>
      <c r="EB188" s="290">
        <v>23.372018052869102</v>
      </c>
      <c r="EC188" s="287">
        <v>166</v>
      </c>
      <c r="ED188" s="287">
        <v>2970</v>
      </c>
      <c r="EE188" s="287">
        <v>712</v>
      </c>
      <c r="EF188" s="290">
        <v>23.973063973063972</v>
      </c>
      <c r="EG188" s="287">
        <v>100</v>
      </c>
      <c r="EH188" s="287">
        <v>131</v>
      </c>
      <c r="EI188" s="287">
        <v>27</v>
      </c>
      <c r="EJ188" s="287">
        <v>2</v>
      </c>
      <c r="EK188" s="287">
        <v>309</v>
      </c>
      <c r="EL188" s="287">
        <v>0</v>
      </c>
      <c r="EM188" s="287">
        <v>37</v>
      </c>
      <c r="EN188" s="287">
        <v>19</v>
      </c>
      <c r="EO188" s="287">
        <v>15</v>
      </c>
      <c r="EP188" s="287">
        <v>43</v>
      </c>
      <c r="EQ188" s="287">
        <v>5</v>
      </c>
      <c r="ER188" s="287">
        <v>0</v>
      </c>
      <c r="ES188" s="287">
        <v>0</v>
      </c>
      <c r="ET188" s="287">
        <v>0</v>
      </c>
      <c r="EU188" s="287">
        <v>0</v>
      </c>
      <c r="EV188" s="287">
        <v>1397</v>
      </c>
      <c r="EW188" s="287">
        <v>0</v>
      </c>
      <c r="EX188" s="287">
        <v>0</v>
      </c>
      <c r="EY188" s="287">
        <v>1397</v>
      </c>
      <c r="EZ188" s="287">
        <v>0</v>
      </c>
      <c r="FA188" s="287">
        <v>7</v>
      </c>
      <c r="FB188" s="287">
        <v>0</v>
      </c>
      <c r="FC188" s="287">
        <v>1</v>
      </c>
      <c r="FD188" s="287">
        <v>6</v>
      </c>
      <c r="FE188" s="287">
        <v>2</v>
      </c>
      <c r="FF188" s="287">
        <v>1</v>
      </c>
      <c r="FG188" s="287">
        <v>233</v>
      </c>
      <c r="FH188" s="287">
        <v>222</v>
      </c>
      <c r="FI188" s="287">
        <v>29</v>
      </c>
      <c r="FJ188" s="287">
        <v>2794</v>
      </c>
      <c r="FK188" s="291">
        <v>23</v>
      </c>
      <c r="FL188" s="290">
        <v>2.7347451752555498</v>
      </c>
      <c r="FM188" s="291">
        <v>6</v>
      </c>
      <c r="FN188" s="290">
        <v>0.71341178484927392</v>
      </c>
      <c r="FO188" s="297">
        <v>3</v>
      </c>
      <c r="FP188" s="293">
        <v>0.35670589242463696</v>
      </c>
      <c r="FQ188" s="283">
        <v>2</v>
      </c>
      <c r="FR188" s="294">
        <v>0.2378039282830913</v>
      </c>
      <c r="FS188" s="283">
        <v>0</v>
      </c>
      <c r="FT188" s="294">
        <v>0</v>
      </c>
      <c r="FU188" s="291">
        <v>70</v>
      </c>
      <c r="FV188" s="290">
        <v>8.3231374899081949</v>
      </c>
      <c r="FW188" s="295">
        <v>2</v>
      </c>
      <c r="FX188" s="295">
        <v>0</v>
      </c>
      <c r="FY188" s="295">
        <v>2</v>
      </c>
      <c r="FZ188" s="295">
        <v>0</v>
      </c>
      <c r="GA188" s="295">
        <v>0</v>
      </c>
      <c r="GB188" s="287">
        <v>0</v>
      </c>
      <c r="GC188" s="287">
        <v>4977</v>
      </c>
      <c r="GD188" s="287">
        <v>4977</v>
      </c>
      <c r="GE188" s="287">
        <v>31</v>
      </c>
      <c r="GF188" s="287">
        <v>0</v>
      </c>
      <c r="GG188" s="290">
        <v>99.4</v>
      </c>
      <c r="GH188" s="290">
        <v>380</v>
      </c>
      <c r="GI188" s="290">
        <v>20.399999999999999</v>
      </c>
      <c r="GJ188" s="290">
        <v>3</v>
      </c>
      <c r="GK188" s="290">
        <v>1</v>
      </c>
      <c r="GL188" s="290">
        <v>2</v>
      </c>
      <c r="GM188" s="290">
        <v>4</v>
      </c>
      <c r="GN188" s="290">
        <v>4</v>
      </c>
      <c r="GO188" s="290">
        <v>3</v>
      </c>
      <c r="GP188" s="290">
        <v>6</v>
      </c>
      <c r="GQ188" s="290">
        <v>0</v>
      </c>
      <c r="GR188" s="290">
        <v>1.1000000000000001</v>
      </c>
      <c r="GS188" s="290">
        <v>0</v>
      </c>
      <c r="GT188" s="290">
        <v>3.2</v>
      </c>
      <c r="GU188" s="290">
        <v>1</v>
      </c>
      <c r="GV188" s="290">
        <v>2</v>
      </c>
      <c r="GW188" s="290">
        <v>0</v>
      </c>
      <c r="GX188" s="290">
        <v>0</v>
      </c>
      <c r="GY188" s="290">
        <v>0</v>
      </c>
      <c r="GZ188" s="290">
        <v>2</v>
      </c>
      <c r="HA188" s="290">
        <v>1.6</v>
      </c>
      <c r="HB188" s="290">
        <v>0</v>
      </c>
      <c r="HC188" s="290">
        <v>1</v>
      </c>
      <c r="HD188" s="290">
        <v>0</v>
      </c>
      <c r="HE188" s="290">
        <v>3</v>
      </c>
      <c r="HF188" s="290">
        <v>1</v>
      </c>
      <c r="HG188" s="290">
        <v>1</v>
      </c>
      <c r="HH188" s="290">
        <v>12.9</v>
      </c>
      <c r="HI188" s="290">
        <v>1</v>
      </c>
      <c r="HJ188" s="134">
        <v>0.83231374899081967</v>
      </c>
      <c r="HK188" s="134">
        <v>10.582274808597562</v>
      </c>
      <c r="HL188" s="134">
        <v>34.09632723722963</v>
      </c>
      <c r="HM188" s="146">
        <v>106.68483840876</v>
      </c>
      <c r="HN188" s="146">
        <v>89.467623597235601</v>
      </c>
      <c r="HO188" s="368">
        <v>4.1782002402465102E-2</v>
      </c>
      <c r="HP188" s="368">
        <v>1.8234865061998499E-2</v>
      </c>
      <c r="HQ188" s="368">
        <v>1.2861736334405101</v>
      </c>
      <c r="HR188" s="368">
        <v>0.72780203784570596</v>
      </c>
      <c r="HS188" s="134">
        <v>75.884244372990395</v>
      </c>
      <c r="HT188" s="134">
        <v>77.147016011644794</v>
      </c>
      <c r="HU188" s="134">
        <v>3.2485506867916598</v>
      </c>
      <c r="HV188" s="134">
        <v>2.5054704595185999</v>
      </c>
      <c r="HW188" s="134">
        <v>3.9695689314154299</v>
      </c>
      <c r="HX188" s="134">
        <v>7.6815043337740603</v>
      </c>
      <c r="HY188" s="146">
        <v>97.167079717089976</v>
      </c>
      <c r="HZ188" s="146">
        <v>101.978267557463</v>
      </c>
      <c r="IA188" s="386">
        <v>54</v>
      </c>
      <c r="IB188" s="386">
        <v>37</v>
      </c>
      <c r="IC188" s="369">
        <v>0.24589044214744318</v>
      </c>
      <c r="ID188" s="369">
        <v>0.10798505720289515</v>
      </c>
      <c r="IE188" s="369">
        <v>2.6457618814306709</v>
      </c>
      <c r="IF188" s="369">
        <v>1.7627441638875654</v>
      </c>
      <c r="IG188" s="146">
        <v>65.115139637432634</v>
      </c>
      <c r="IH188" s="146">
        <v>69.699857074797521</v>
      </c>
      <c r="II188" s="146">
        <v>9.2937480078320664</v>
      </c>
      <c r="IJ188" s="146">
        <v>6.1259631099696472</v>
      </c>
      <c r="IK188" s="146">
        <v>4.9636810814839443</v>
      </c>
      <c r="IL188" s="146">
        <v>10.976347877185251</v>
      </c>
      <c r="IM188" s="148">
        <v>96.859067382729862</v>
      </c>
      <c r="IN188" s="137">
        <v>100.4712409894408</v>
      </c>
      <c r="IO188" s="369">
        <v>0.26886883042058801</v>
      </c>
      <c r="IP188" s="369">
        <v>6.7540186410914499E-2</v>
      </c>
      <c r="IQ188" s="369">
        <v>3.7069726390114699</v>
      </c>
      <c r="IR188" s="369">
        <v>1.4880952380952399</v>
      </c>
      <c r="IS188" s="146">
        <v>81.376875551632807</v>
      </c>
      <c r="IT188" s="146">
        <v>86.408730158730194</v>
      </c>
      <c r="IU188" s="146">
        <v>7.2530567825363299</v>
      </c>
      <c r="IV188" s="146">
        <v>4.5387005268134502</v>
      </c>
      <c r="IW188" s="146">
        <v>7.2339741468165801</v>
      </c>
      <c r="IX188" s="146">
        <v>9.1333026825675301</v>
      </c>
      <c r="IY188" s="341">
        <v>52</v>
      </c>
      <c r="IZ188" s="369">
        <v>0.227700661207689</v>
      </c>
      <c r="JA188" s="369">
        <v>4.8237476808905404</v>
      </c>
      <c r="JB188" s="369">
        <v>86.178107606679006</v>
      </c>
      <c r="JC188" s="369">
        <v>4.7204098611901699</v>
      </c>
      <c r="JD188" s="146">
        <v>11.2789775231379</v>
      </c>
    </row>
    <row r="189" spans="1:264" ht="18" customHeight="1">
      <c r="A189" s="280"/>
      <c r="B189" s="281" t="s">
        <v>87</v>
      </c>
      <c r="C189" s="281" t="s">
        <v>87</v>
      </c>
      <c r="D189" s="282" t="s">
        <v>1926</v>
      </c>
      <c r="E189" s="283" t="s">
        <v>1422</v>
      </c>
      <c r="F189" s="282" t="s">
        <v>110</v>
      </c>
      <c r="G189" s="283" t="s">
        <v>22</v>
      </c>
      <c r="H189" s="284" t="s">
        <v>87</v>
      </c>
      <c r="I189" s="284" t="s">
        <v>87</v>
      </c>
      <c r="J189" s="284" t="s">
        <v>87</v>
      </c>
      <c r="K189" s="284" t="s">
        <v>87</v>
      </c>
      <c r="L189" s="284" t="s">
        <v>87</v>
      </c>
      <c r="M189" s="285">
        <v>449262</v>
      </c>
      <c r="N189" s="284" t="s">
        <v>87</v>
      </c>
      <c r="O189" s="284" t="s">
        <v>87</v>
      </c>
      <c r="P189" s="284" t="s">
        <v>87</v>
      </c>
      <c r="Q189" s="284" t="s">
        <v>87</v>
      </c>
      <c r="R189" s="286">
        <v>93.034533676742583</v>
      </c>
      <c r="S189" s="286">
        <v>90.987272987120761</v>
      </c>
      <c r="T189" s="298" t="s">
        <v>88</v>
      </c>
      <c r="U189" s="298" t="s">
        <v>88</v>
      </c>
      <c r="V189" s="286">
        <v>12.390725959711137</v>
      </c>
      <c r="W189" s="286">
        <v>11.649562903838845</v>
      </c>
      <c r="X189" s="286">
        <v>24.040288863549979</v>
      </c>
      <c r="Y189" s="284" t="s">
        <v>87</v>
      </c>
      <c r="Z189" s="284" t="s">
        <v>87</v>
      </c>
      <c r="AA189" s="284" t="s">
        <v>87</v>
      </c>
      <c r="AB189" s="284" t="s">
        <v>87</v>
      </c>
      <c r="AC189" s="284" t="s">
        <v>87</v>
      </c>
      <c r="AD189" s="284" t="s">
        <v>87</v>
      </c>
      <c r="AE189" s="284" t="s">
        <v>87</v>
      </c>
      <c r="AF189" s="284" t="s">
        <v>87</v>
      </c>
      <c r="AG189" s="284" t="s">
        <v>87</v>
      </c>
      <c r="AH189" s="284" t="s">
        <v>87</v>
      </c>
      <c r="AI189" s="284" t="s">
        <v>87</v>
      </c>
      <c r="AJ189" s="284" t="s">
        <v>87</v>
      </c>
      <c r="AK189" s="284" t="s">
        <v>87</v>
      </c>
      <c r="AL189" s="284" t="s">
        <v>87</v>
      </c>
      <c r="AM189" s="284" t="s">
        <v>87</v>
      </c>
      <c r="AN189" s="284" t="s">
        <v>87</v>
      </c>
      <c r="AO189" s="284" t="s">
        <v>87</v>
      </c>
      <c r="AP189" s="284" t="s">
        <v>87</v>
      </c>
      <c r="AQ189" s="284" t="s">
        <v>87</v>
      </c>
      <c r="AR189" s="284" t="s">
        <v>87</v>
      </c>
      <c r="AS189" s="284" t="s">
        <v>87</v>
      </c>
      <c r="AT189" s="284" t="s">
        <v>87</v>
      </c>
      <c r="AU189" s="284" t="s">
        <v>87</v>
      </c>
      <c r="AV189" s="284" t="s">
        <v>87</v>
      </c>
      <c r="AW189" s="288" t="s">
        <v>87</v>
      </c>
      <c r="AX189" s="288" t="s">
        <v>87</v>
      </c>
      <c r="AY189" s="288" t="s">
        <v>87</v>
      </c>
      <c r="AZ189" s="288" t="s">
        <v>87</v>
      </c>
      <c r="BA189" s="288" t="s">
        <v>87</v>
      </c>
      <c r="BB189" s="287">
        <v>77</v>
      </c>
      <c r="BC189" s="287">
        <v>71</v>
      </c>
      <c r="BD189" s="289" t="s">
        <v>88</v>
      </c>
      <c r="BE189" s="289" t="s">
        <v>88</v>
      </c>
      <c r="BF189" s="289" t="s">
        <v>88</v>
      </c>
      <c r="BG189" s="287">
        <v>94</v>
      </c>
      <c r="BH189" s="286">
        <v>20.923202941713299</v>
      </c>
      <c r="BI189" s="287">
        <v>611</v>
      </c>
      <c r="BJ189" s="286">
        <v>136.00081912113646</v>
      </c>
      <c r="BK189" s="287">
        <v>70</v>
      </c>
      <c r="BL189" s="286">
        <v>15.581108573616286</v>
      </c>
      <c r="BM189" s="287">
        <v>30</v>
      </c>
      <c r="BN189" s="290">
        <v>6.6776179601212657</v>
      </c>
      <c r="BO189" s="291">
        <v>293</v>
      </c>
      <c r="BP189" s="290">
        <v>65.21806874385102</v>
      </c>
      <c r="BQ189" s="287">
        <v>0</v>
      </c>
      <c r="BR189" s="290">
        <v>0</v>
      </c>
      <c r="BS189" s="287">
        <v>12</v>
      </c>
      <c r="BT189" s="290">
        <v>2.6710471840485064</v>
      </c>
      <c r="BU189" s="287">
        <v>0</v>
      </c>
      <c r="BV189" s="290">
        <v>0</v>
      </c>
      <c r="BW189" s="287">
        <v>38</v>
      </c>
      <c r="BX189" s="290">
        <v>8.4583160828202697</v>
      </c>
      <c r="BY189" s="292">
        <v>8</v>
      </c>
      <c r="BZ189" s="293">
        <v>1.7806981226990042</v>
      </c>
      <c r="CA189" s="287">
        <v>824</v>
      </c>
      <c r="CB189" s="290">
        <v>183.41190663799745</v>
      </c>
      <c r="CC189" s="287">
        <v>601</v>
      </c>
      <c r="CD189" s="290">
        <v>133.7749464677627</v>
      </c>
      <c r="CE189" s="287">
        <v>362</v>
      </c>
      <c r="CF189" s="290">
        <v>80.576590052129944</v>
      </c>
      <c r="CG189" s="287">
        <v>1001</v>
      </c>
      <c r="CH189" s="290">
        <v>222.80985260271291</v>
      </c>
      <c r="CI189" s="287">
        <v>2776</v>
      </c>
      <c r="CJ189" s="290">
        <v>617.90224857655437</v>
      </c>
      <c r="CK189" s="287">
        <v>134</v>
      </c>
      <c r="CL189" s="290">
        <v>29.826693555208315</v>
      </c>
      <c r="CM189" s="287">
        <v>3942</v>
      </c>
      <c r="CN189" s="294">
        <v>877.43899995993434</v>
      </c>
      <c r="CO189" s="287">
        <v>227</v>
      </c>
      <c r="CP189" s="290">
        <v>50.527309231584248</v>
      </c>
      <c r="CQ189" s="292">
        <v>1</v>
      </c>
      <c r="CR189" s="293">
        <v>0.22258726533737552</v>
      </c>
      <c r="CS189" s="287">
        <v>12</v>
      </c>
      <c r="CT189" s="290">
        <v>2.6710471840485064</v>
      </c>
      <c r="CU189" s="287">
        <v>25</v>
      </c>
      <c r="CV189" s="290">
        <v>5.5646816334343878</v>
      </c>
      <c r="CW189" s="287">
        <v>1301</v>
      </c>
      <c r="CX189" s="290">
        <v>289.58603220392558</v>
      </c>
      <c r="CY189" s="287">
        <v>1301</v>
      </c>
      <c r="CZ189" s="290">
        <v>289.58603220392558</v>
      </c>
      <c r="DA189" s="292">
        <v>0</v>
      </c>
      <c r="DB189" s="293">
        <v>0</v>
      </c>
      <c r="DC189" s="287">
        <v>0</v>
      </c>
      <c r="DD189" s="287">
        <v>826</v>
      </c>
      <c r="DE189" s="287">
        <v>1179</v>
      </c>
      <c r="DF189" s="287">
        <v>9982</v>
      </c>
      <c r="DG189" s="287">
        <v>0</v>
      </c>
      <c r="DH189" s="287">
        <v>187</v>
      </c>
      <c r="DI189" s="287">
        <v>20</v>
      </c>
      <c r="DJ189" s="287">
        <v>11</v>
      </c>
      <c r="DK189" s="287">
        <v>62</v>
      </c>
      <c r="DL189" s="287">
        <v>370</v>
      </c>
      <c r="DM189" s="287">
        <v>1401</v>
      </c>
      <c r="DN189" s="287">
        <v>1028</v>
      </c>
      <c r="DO189" s="287">
        <v>0</v>
      </c>
      <c r="DP189" s="287">
        <v>138</v>
      </c>
      <c r="DQ189" s="287">
        <v>8</v>
      </c>
      <c r="DR189" s="287">
        <v>0</v>
      </c>
      <c r="DS189" s="287">
        <v>1</v>
      </c>
      <c r="DT189" s="287">
        <v>37</v>
      </c>
      <c r="DU189" s="287">
        <v>33266</v>
      </c>
      <c r="DV189" s="287">
        <v>6519</v>
      </c>
      <c r="DW189" s="287">
        <v>2270</v>
      </c>
      <c r="DX189" s="287">
        <v>661</v>
      </c>
      <c r="DY189" s="287">
        <v>658</v>
      </c>
      <c r="DZ189" s="287">
        <v>4325</v>
      </c>
      <c r="EA189" s="287">
        <v>15033</v>
      </c>
      <c r="EB189" s="290">
        <v>40.085146012106698</v>
      </c>
      <c r="EC189" s="287">
        <v>81</v>
      </c>
      <c r="ED189" s="287">
        <v>5095</v>
      </c>
      <c r="EE189" s="287">
        <v>1977</v>
      </c>
      <c r="EF189" s="290">
        <v>38.802747791952896</v>
      </c>
      <c r="EG189" s="287">
        <v>144</v>
      </c>
      <c r="EH189" s="287">
        <v>52</v>
      </c>
      <c r="EI189" s="287">
        <v>150</v>
      </c>
      <c r="EJ189" s="287">
        <v>77</v>
      </c>
      <c r="EK189" s="287">
        <v>913</v>
      </c>
      <c r="EL189" s="287">
        <v>9</v>
      </c>
      <c r="EM189" s="287">
        <v>40</v>
      </c>
      <c r="EN189" s="287">
        <v>23</v>
      </c>
      <c r="EO189" s="287">
        <v>34</v>
      </c>
      <c r="EP189" s="287">
        <v>100</v>
      </c>
      <c r="EQ189" s="287">
        <v>89</v>
      </c>
      <c r="ER189" s="287">
        <v>0</v>
      </c>
      <c r="ES189" s="287">
        <v>11</v>
      </c>
      <c r="ET189" s="287">
        <v>0</v>
      </c>
      <c r="EU189" s="287">
        <v>0</v>
      </c>
      <c r="EV189" s="287">
        <v>4743</v>
      </c>
      <c r="EW189" s="287">
        <v>6</v>
      </c>
      <c r="EX189" s="287">
        <v>36</v>
      </c>
      <c r="EY189" s="287">
        <v>637</v>
      </c>
      <c r="EZ189" s="287">
        <v>41</v>
      </c>
      <c r="FA189" s="287">
        <v>7</v>
      </c>
      <c r="FB189" s="287">
        <v>2</v>
      </c>
      <c r="FC189" s="287">
        <v>0</v>
      </c>
      <c r="FD189" s="287">
        <v>9</v>
      </c>
      <c r="FE189" s="287">
        <v>3</v>
      </c>
      <c r="FF189" s="287">
        <v>30</v>
      </c>
      <c r="FG189" s="287">
        <v>569</v>
      </c>
      <c r="FH189" s="287">
        <v>479</v>
      </c>
      <c r="FI189" s="287">
        <v>130</v>
      </c>
      <c r="FJ189" s="287">
        <v>1281</v>
      </c>
      <c r="FK189" s="291">
        <v>25</v>
      </c>
      <c r="FL189" s="290">
        <v>5.5646816334343878</v>
      </c>
      <c r="FM189" s="291">
        <v>2</v>
      </c>
      <c r="FN189" s="290">
        <v>0.44517453067475105</v>
      </c>
      <c r="FO189" s="291">
        <v>4</v>
      </c>
      <c r="FP189" s="290">
        <v>0.89034906134950209</v>
      </c>
      <c r="FQ189" s="283">
        <v>4</v>
      </c>
      <c r="FR189" s="294">
        <v>0.89034906134950209</v>
      </c>
      <c r="FS189" s="283">
        <v>1</v>
      </c>
      <c r="FT189" s="294">
        <v>0.22258726533737552</v>
      </c>
      <c r="FU189" s="291">
        <v>20</v>
      </c>
      <c r="FV189" s="290">
        <v>4.4517453067475108</v>
      </c>
      <c r="FW189" s="295">
        <v>1</v>
      </c>
      <c r="FX189" s="295">
        <v>1</v>
      </c>
      <c r="FY189" s="295">
        <v>0</v>
      </c>
      <c r="FZ189" s="295">
        <v>0</v>
      </c>
      <c r="GA189" s="295">
        <v>0</v>
      </c>
      <c r="GB189" s="287">
        <v>0</v>
      </c>
      <c r="GC189" s="287">
        <v>1097</v>
      </c>
      <c r="GD189" s="287">
        <v>7753</v>
      </c>
      <c r="GE189" s="287">
        <v>0</v>
      </c>
      <c r="GF189" s="287">
        <v>16</v>
      </c>
      <c r="GG189" s="290">
        <v>450.1</v>
      </c>
      <c r="GH189" s="290">
        <v>584.42999999999995</v>
      </c>
      <c r="GI189" s="290">
        <v>38</v>
      </c>
      <c r="GJ189" s="290">
        <v>5</v>
      </c>
      <c r="GK189" s="290">
        <v>4</v>
      </c>
      <c r="GL189" s="290">
        <v>9</v>
      </c>
      <c r="GM189" s="290">
        <v>30</v>
      </c>
      <c r="GN189" s="290">
        <v>25</v>
      </c>
      <c r="GO189" s="290">
        <v>2</v>
      </c>
      <c r="GP189" s="290">
        <v>15</v>
      </c>
      <c r="GQ189" s="290">
        <v>1</v>
      </c>
      <c r="GR189" s="290">
        <v>6</v>
      </c>
      <c r="GS189" s="290">
        <v>1</v>
      </c>
      <c r="GT189" s="290">
        <v>43.2</v>
      </c>
      <c r="GU189" s="290">
        <v>2</v>
      </c>
      <c r="GV189" s="290">
        <v>2</v>
      </c>
      <c r="GW189" s="290">
        <v>0</v>
      </c>
      <c r="GX189" s="290">
        <v>0</v>
      </c>
      <c r="GY189" s="290">
        <v>1</v>
      </c>
      <c r="GZ189" s="290">
        <v>3</v>
      </c>
      <c r="HA189" s="290">
        <v>1</v>
      </c>
      <c r="HB189" s="290">
        <v>0</v>
      </c>
      <c r="HC189" s="290">
        <v>0</v>
      </c>
      <c r="HD189" s="290">
        <v>3</v>
      </c>
      <c r="HE189" s="290">
        <v>1</v>
      </c>
      <c r="HF189" s="290">
        <v>1</v>
      </c>
      <c r="HG189" s="290">
        <v>2</v>
      </c>
      <c r="HH189" s="290">
        <v>12</v>
      </c>
      <c r="HI189" s="290">
        <v>3</v>
      </c>
      <c r="HJ189" s="134">
        <v>0.89034906134950209</v>
      </c>
      <c r="HK189" s="134">
        <v>7.1227924907960167</v>
      </c>
      <c r="HL189" s="134">
        <v>37.499276591387655</v>
      </c>
      <c r="HM189" s="146">
        <v>101.88268265581399</v>
      </c>
      <c r="HN189" s="146">
        <v>91.404416386152306</v>
      </c>
      <c r="HO189" s="368">
        <v>3.3802816901408399E-2</v>
      </c>
      <c r="HP189" s="368">
        <v>3.6379511059371401E-3</v>
      </c>
      <c r="HQ189" s="368">
        <v>2.7906976744185998</v>
      </c>
      <c r="HR189" s="368">
        <v>0.37593984962406002</v>
      </c>
      <c r="HS189" s="134">
        <v>72.558139534883693</v>
      </c>
      <c r="HT189" s="134">
        <v>77.443609022556402</v>
      </c>
      <c r="HU189" s="134">
        <v>1.2112676056338001</v>
      </c>
      <c r="HV189" s="134">
        <v>0.96769499417927796</v>
      </c>
      <c r="HW189" s="134">
        <v>6.6048204536375303</v>
      </c>
      <c r="HX189" s="134">
        <v>12.470245535471699</v>
      </c>
      <c r="HY189" s="146">
        <v>91.186165634853893</v>
      </c>
      <c r="HZ189" s="146">
        <v>94.8025497997901</v>
      </c>
      <c r="IA189" s="386">
        <v>42</v>
      </c>
      <c r="IB189" s="386">
        <v>28</v>
      </c>
      <c r="IC189" s="369">
        <v>0.29317325143096468</v>
      </c>
      <c r="ID189" s="369">
        <v>0.12274779711542677</v>
      </c>
      <c r="IE189" s="369">
        <v>2.4475524475524475</v>
      </c>
      <c r="IF189" s="369">
        <v>1.6073478760045925</v>
      </c>
      <c r="IG189" s="146">
        <v>56.060606060606055</v>
      </c>
      <c r="IH189" s="146">
        <v>59.586681974741673</v>
      </c>
      <c r="II189" s="146">
        <v>11.978221415607985</v>
      </c>
      <c r="IJ189" s="146">
        <v>7.6366665205383359</v>
      </c>
      <c r="IK189" s="146">
        <v>5.794753428913844</v>
      </c>
      <c r="IL189" s="146">
        <v>12.413725639381324</v>
      </c>
      <c r="IM189" s="148">
        <v>94.123316592343372</v>
      </c>
      <c r="IN189" s="137">
        <v>91.086554298697834</v>
      </c>
      <c r="IO189" s="369">
        <v>0.245077326121863</v>
      </c>
      <c r="IP189" s="369">
        <v>0.102311025517573</v>
      </c>
      <c r="IQ189" s="369">
        <v>4.7854785478547903</v>
      </c>
      <c r="IR189" s="369">
        <v>2.9668411867364699</v>
      </c>
      <c r="IS189" s="146">
        <v>75.412541254125401</v>
      </c>
      <c r="IT189" s="146">
        <v>79.232111692844697</v>
      </c>
      <c r="IU189" s="146">
        <v>5.1212710217189201</v>
      </c>
      <c r="IV189" s="146">
        <v>3.4484833895040898</v>
      </c>
      <c r="IW189" s="146">
        <v>8.1823334421105098</v>
      </c>
      <c r="IX189" s="146">
        <v>9.9421133531739496</v>
      </c>
      <c r="IY189" s="341">
        <v>21</v>
      </c>
      <c r="IZ189" s="369">
        <v>0.159115017426883</v>
      </c>
      <c r="JA189" s="369">
        <v>3.7837837837837802</v>
      </c>
      <c r="JB189" s="369">
        <v>80.900900900900893</v>
      </c>
      <c r="JC189" s="369">
        <v>4.2051826034247597</v>
      </c>
      <c r="JD189" s="146">
        <v>10.7387802571655</v>
      </c>
    </row>
    <row r="190" spans="1:264" ht="18" customHeight="1">
      <c r="A190" s="280"/>
      <c r="B190" s="281" t="s">
        <v>87</v>
      </c>
      <c r="C190" s="281" t="s">
        <v>87</v>
      </c>
      <c r="D190" s="282" t="s">
        <v>1927</v>
      </c>
      <c r="E190" s="283" t="s">
        <v>1423</v>
      </c>
      <c r="F190" s="282" t="s">
        <v>110</v>
      </c>
      <c r="G190" s="283" t="s">
        <v>22</v>
      </c>
      <c r="H190" s="284" t="s">
        <v>87</v>
      </c>
      <c r="I190" s="284" t="s">
        <v>87</v>
      </c>
      <c r="J190" s="284" t="s">
        <v>87</v>
      </c>
      <c r="K190" s="284" t="s">
        <v>87</v>
      </c>
      <c r="L190" s="284" t="s">
        <v>87</v>
      </c>
      <c r="M190" s="285">
        <v>453957</v>
      </c>
      <c r="N190" s="284" t="s">
        <v>87</v>
      </c>
      <c r="O190" s="284" t="s">
        <v>87</v>
      </c>
      <c r="P190" s="284" t="s">
        <v>87</v>
      </c>
      <c r="Q190" s="284" t="s">
        <v>87</v>
      </c>
      <c r="R190" s="286">
        <v>94.981014608344452</v>
      </c>
      <c r="S190" s="286">
        <v>90.744750075402763</v>
      </c>
      <c r="T190" s="298" t="s">
        <v>88</v>
      </c>
      <c r="U190" s="298" t="s">
        <v>88</v>
      </c>
      <c r="V190" s="286">
        <v>12.202774108322325</v>
      </c>
      <c r="W190" s="286">
        <v>12.797225891677675</v>
      </c>
      <c r="X190" s="286">
        <v>25</v>
      </c>
      <c r="Y190" s="284" t="s">
        <v>87</v>
      </c>
      <c r="Z190" s="284" t="s">
        <v>87</v>
      </c>
      <c r="AA190" s="284" t="s">
        <v>87</v>
      </c>
      <c r="AB190" s="284" t="s">
        <v>87</v>
      </c>
      <c r="AC190" s="284" t="s">
        <v>87</v>
      </c>
      <c r="AD190" s="284" t="s">
        <v>87</v>
      </c>
      <c r="AE190" s="284" t="s">
        <v>87</v>
      </c>
      <c r="AF190" s="284" t="s">
        <v>87</v>
      </c>
      <c r="AG190" s="284" t="s">
        <v>87</v>
      </c>
      <c r="AH190" s="284" t="s">
        <v>87</v>
      </c>
      <c r="AI190" s="284" t="s">
        <v>87</v>
      </c>
      <c r="AJ190" s="284" t="s">
        <v>87</v>
      </c>
      <c r="AK190" s="284" t="s">
        <v>87</v>
      </c>
      <c r="AL190" s="284" t="s">
        <v>87</v>
      </c>
      <c r="AM190" s="284" t="s">
        <v>87</v>
      </c>
      <c r="AN190" s="284" t="s">
        <v>87</v>
      </c>
      <c r="AO190" s="284" t="s">
        <v>87</v>
      </c>
      <c r="AP190" s="284" t="s">
        <v>87</v>
      </c>
      <c r="AQ190" s="284" t="s">
        <v>87</v>
      </c>
      <c r="AR190" s="284" t="s">
        <v>87</v>
      </c>
      <c r="AS190" s="284" t="s">
        <v>87</v>
      </c>
      <c r="AT190" s="284" t="s">
        <v>87</v>
      </c>
      <c r="AU190" s="284" t="s">
        <v>87</v>
      </c>
      <c r="AV190" s="284" t="s">
        <v>87</v>
      </c>
      <c r="AW190" s="288" t="s">
        <v>87</v>
      </c>
      <c r="AX190" s="288" t="s">
        <v>87</v>
      </c>
      <c r="AY190" s="288" t="s">
        <v>87</v>
      </c>
      <c r="AZ190" s="288" t="s">
        <v>87</v>
      </c>
      <c r="BA190" s="288" t="s">
        <v>87</v>
      </c>
      <c r="BB190" s="287">
        <v>52</v>
      </c>
      <c r="BC190" s="287">
        <v>79</v>
      </c>
      <c r="BD190" s="289" t="s">
        <v>88</v>
      </c>
      <c r="BE190" s="289" t="s">
        <v>88</v>
      </c>
      <c r="BF190" s="289" t="s">
        <v>88</v>
      </c>
      <c r="BG190" s="287">
        <v>141</v>
      </c>
      <c r="BH190" s="286">
        <v>31.060210548576187</v>
      </c>
      <c r="BI190" s="287">
        <v>599</v>
      </c>
      <c r="BJ190" s="286">
        <v>131.9508235361499</v>
      </c>
      <c r="BK190" s="287">
        <v>62</v>
      </c>
      <c r="BL190" s="286">
        <v>13.657681234125699</v>
      </c>
      <c r="BM190" s="287">
        <v>0</v>
      </c>
      <c r="BN190" s="290">
        <v>0</v>
      </c>
      <c r="BO190" s="291">
        <v>261</v>
      </c>
      <c r="BP190" s="290">
        <v>57.494432292045282</v>
      </c>
      <c r="BQ190" s="287">
        <v>0</v>
      </c>
      <c r="BR190" s="290">
        <v>0</v>
      </c>
      <c r="BS190" s="287">
        <v>41</v>
      </c>
      <c r="BT190" s="290">
        <v>9.0316924290186069</v>
      </c>
      <c r="BU190" s="287">
        <v>0</v>
      </c>
      <c r="BV190" s="290">
        <v>0</v>
      </c>
      <c r="BW190" s="287">
        <v>43</v>
      </c>
      <c r="BX190" s="290">
        <v>9.4722627914097597</v>
      </c>
      <c r="BY190" s="292">
        <v>0</v>
      </c>
      <c r="BZ190" s="293">
        <v>0</v>
      </c>
      <c r="CA190" s="287">
        <v>1523</v>
      </c>
      <c r="CB190" s="290">
        <v>335.49433096086193</v>
      </c>
      <c r="CC190" s="292">
        <v>1173</v>
      </c>
      <c r="CD190" s="293">
        <v>258.39451754241037</v>
      </c>
      <c r="CE190" s="292">
        <v>43</v>
      </c>
      <c r="CF190" s="293">
        <v>9.4722627914097597</v>
      </c>
      <c r="CG190" s="287">
        <v>1101</v>
      </c>
      <c r="CH190" s="290">
        <v>242.53398449632894</v>
      </c>
      <c r="CI190" s="287">
        <v>3519</v>
      </c>
      <c r="CJ190" s="290">
        <v>775.18355262723128</v>
      </c>
      <c r="CK190" s="287">
        <v>241</v>
      </c>
      <c r="CL190" s="290">
        <v>53.088728668133768</v>
      </c>
      <c r="CM190" s="292">
        <v>600</v>
      </c>
      <c r="CN190" s="296">
        <v>132.17110871734548</v>
      </c>
      <c r="CO190" s="287">
        <v>241</v>
      </c>
      <c r="CP190" s="290">
        <v>53.088728668133768</v>
      </c>
      <c r="CQ190" s="292">
        <v>0</v>
      </c>
      <c r="CR190" s="293">
        <v>0</v>
      </c>
      <c r="CS190" s="292">
        <v>5</v>
      </c>
      <c r="CT190" s="293">
        <v>1.101425905977879</v>
      </c>
      <c r="CU190" s="292">
        <v>101</v>
      </c>
      <c r="CV190" s="293">
        <v>22.248803300753153</v>
      </c>
      <c r="CW190" s="292">
        <v>332</v>
      </c>
      <c r="CX190" s="293">
        <v>73.134680156931154</v>
      </c>
      <c r="CY190" s="292">
        <v>332</v>
      </c>
      <c r="CZ190" s="293">
        <v>73.134680156931154</v>
      </c>
      <c r="DA190" s="292">
        <v>0</v>
      </c>
      <c r="DB190" s="293">
        <v>0</v>
      </c>
      <c r="DC190" s="292">
        <v>20</v>
      </c>
      <c r="DD190" s="292">
        <v>0</v>
      </c>
      <c r="DE190" s="292">
        <v>404</v>
      </c>
      <c r="DF190" s="292">
        <v>21715</v>
      </c>
      <c r="DG190" s="292">
        <v>532</v>
      </c>
      <c r="DH190" s="292">
        <v>233</v>
      </c>
      <c r="DI190" s="292">
        <v>0</v>
      </c>
      <c r="DJ190" s="292">
        <v>103</v>
      </c>
      <c r="DK190" s="292">
        <v>283</v>
      </c>
      <c r="DL190" s="292">
        <v>433</v>
      </c>
      <c r="DM190" s="292">
        <v>0</v>
      </c>
      <c r="DN190" s="292">
        <v>1067</v>
      </c>
      <c r="DO190" s="292">
        <v>0</v>
      </c>
      <c r="DP190" s="292">
        <v>62</v>
      </c>
      <c r="DQ190" s="292">
        <v>15</v>
      </c>
      <c r="DR190" s="292">
        <v>0</v>
      </c>
      <c r="DS190" s="292">
        <v>17</v>
      </c>
      <c r="DT190" s="292">
        <v>24264</v>
      </c>
      <c r="DU190" s="292">
        <v>230190</v>
      </c>
      <c r="DV190" s="292">
        <v>5735</v>
      </c>
      <c r="DW190" s="292">
        <v>3415</v>
      </c>
      <c r="DX190" s="292">
        <v>623</v>
      </c>
      <c r="DY190" s="292">
        <v>606</v>
      </c>
      <c r="DZ190" s="292">
        <v>3410</v>
      </c>
      <c r="EA190" s="292">
        <v>26287</v>
      </c>
      <c r="EB190" s="293">
        <v>20.4739985544185</v>
      </c>
      <c r="EC190" s="292">
        <v>432</v>
      </c>
      <c r="ED190" s="292">
        <v>8849</v>
      </c>
      <c r="EE190" s="292">
        <v>1816</v>
      </c>
      <c r="EF190" s="293">
        <v>20.522092891852186</v>
      </c>
      <c r="EG190" s="292">
        <v>181</v>
      </c>
      <c r="EH190" s="292">
        <v>256</v>
      </c>
      <c r="EI190" s="292">
        <v>158</v>
      </c>
      <c r="EJ190" s="292">
        <v>18</v>
      </c>
      <c r="EK190" s="292">
        <v>734</v>
      </c>
      <c r="EL190" s="292">
        <v>2</v>
      </c>
      <c r="EM190" s="292">
        <v>18</v>
      </c>
      <c r="EN190" s="292">
        <v>40</v>
      </c>
      <c r="EO190" s="292">
        <v>39</v>
      </c>
      <c r="EP190" s="292">
        <v>57</v>
      </c>
      <c r="EQ190" s="292">
        <v>66</v>
      </c>
      <c r="ER190" s="292">
        <v>0</v>
      </c>
      <c r="ES190" s="292">
        <v>3</v>
      </c>
      <c r="ET190" s="292">
        <v>0</v>
      </c>
      <c r="EU190" s="292">
        <v>0</v>
      </c>
      <c r="EV190" s="292">
        <v>3806</v>
      </c>
      <c r="EW190" s="292">
        <v>16</v>
      </c>
      <c r="EX190" s="292">
        <v>33</v>
      </c>
      <c r="EY190" s="292">
        <v>1311</v>
      </c>
      <c r="EZ190" s="292">
        <v>0</v>
      </c>
      <c r="FA190" s="292">
        <v>6</v>
      </c>
      <c r="FB190" s="292">
        <v>5</v>
      </c>
      <c r="FC190" s="292">
        <v>3</v>
      </c>
      <c r="FD190" s="292">
        <v>17</v>
      </c>
      <c r="FE190" s="292">
        <v>1</v>
      </c>
      <c r="FF190" s="292">
        <v>47</v>
      </c>
      <c r="FG190" s="292">
        <v>368</v>
      </c>
      <c r="FH190" s="292">
        <v>515</v>
      </c>
      <c r="FI190" s="292">
        <v>210</v>
      </c>
      <c r="FJ190" s="292">
        <v>5907</v>
      </c>
      <c r="FK190" s="291">
        <v>24</v>
      </c>
      <c r="FL190" s="290">
        <v>5.286844348693819</v>
      </c>
      <c r="FM190" s="297">
        <v>5</v>
      </c>
      <c r="FN190" s="293">
        <v>1.101425905977879</v>
      </c>
      <c r="FO190" s="297">
        <v>3</v>
      </c>
      <c r="FP190" s="293">
        <v>0.66085554358672738</v>
      </c>
      <c r="FQ190" s="283">
        <v>5</v>
      </c>
      <c r="FR190" s="294">
        <v>1.101425905977879</v>
      </c>
      <c r="FS190" s="283">
        <v>0</v>
      </c>
      <c r="FT190" s="294">
        <v>0</v>
      </c>
      <c r="FU190" s="297">
        <v>84</v>
      </c>
      <c r="FV190" s="293">
        <v>18.503955220428367</v>
      </c>
      <c r="FW190" s="295">
        <v>0</v>
      </c>
      <c r="FX190" s="295">
        <v>0</v>
      </c>
      <c r="FY190" s="295">
        <v>0</v>
      </c>
      <c r="FZ190" s="295">
        <v>0</v>
      </c>
      <c r="GA190" s="295">
        <v>0</v>
      </c>
      <c r="GB190" s="292">
        <v>3738</v>
      </c>
      <c r="GC190" s="292">
        <v>137</v>
      </c>
      <c r="GD190" s="292">
        <v>2264</v>
      </c>
      <c r="GE190" s="292">
        <v>0</v>
      </c>
      <c r="GF190" s="292">
        <v>21</v>
      </c>
      <c r="GG190" s="293">
        <v>285.10000000000002</v>
      </c>
      <c r="GH190" s="293">
        <v>1097.9000000000001</v>
      </c>
      <c r="GI190" s="293">
        <v>57</v>
      </c>
      <c r="GJ190" s="293">
        <v>8.3000000000000007</v>
      </c>
      <c r="GK190" s="293">
        <v>4.5999999999999996</v>
      </c>
      <c r="GL190" s="293">
        <v>2</v>
      </c>
      <c r="GM190" s="293">
        <v>12</v>
      </c>
      <c r="GN190" s="293">
        <v>4</v>
      </c>
      <c r="GO190" s="293">
        <v>1</v>
      </c>
      <c r="GP190" s="293">
        <v>7.9</v>
      </c>
      <c r="GQ190" s="293">
        <v>1</v>
      </c>
      <c r="GR190" s="293">
        <v>1.2</v>
      </c>
      <c r="GS190" s="293">
        <v>0</v>
      </c>
      <c r="GT190" s="293">
        <v>12</v>
      </c>
      <c r="GU190" s="293">
        <v>2</v>
      </c>
      <c r="GV190" s="293">
        <v>3</v>
      </c>
      <c r="GW190" s="293">
        <v>2</v>
      </c>
      <c r="GX190" s="293">
        <v>0</v>
      </c>
      <c r="GY190" s="293">
        <v>2</v>
      </c>
      <c r="GZ190" s="293">
        <v>1.6</v>
      </c>
      <c r="HA190" s="293">
        <v>0</v>
      </c>
      <c r="HB190" s="293">
        <v>2</v>
      </c>
      <c r="HC190" s="293">
        <v>1</v>
      </c>
      <c r="HD190" s="293">
        <v>1</v>
      </c>
      <c r="HE190" s="293">
        <v>3</v>
      </c>
      <c r="HF190" s="293">
        <v>8</v>
      </c>
      <c r="HG190" s="293">
        <v>7</v>
      </c>
      <c r="HH190" s="293">
        <v>26.7</v>
      </c>
      <c r="HI190" s="293">
        <v>6</v>
      </c>
      <c r="HJ190" s="134">
        <v>0.88114072478230321</v>
      </c>
      <c r="HK190" s="134">
        <v>10.793973878583214</v>
      </c>
      <c r="HL190" s="134">
        <v>41.755056095621384</v>
      </c>
      <c r="HM190" s="146">
        <v>103.330089783527</v>
      </c>
      <c r="HN190" s="146">
        <v>94.389325712716897</v>
      </c>
      <c r="HO190" s="369">
        <v>5.1370962563410998E-2</v>
      </c>
      <c r="HP190" s="369">
        <v>2.9534618792455999E-2</v>
      </c>
      <c r="HQ190" s="369">
        <v>2.5236593059936898</v>
      </c>
      <c r="HR190" s="369">
        <v>2</v>
      </c>
      <c r="HS190" s="134">
        <v>62.460567823343901</v>
      </c>
      <c r="HT190" s="134">
        <v>70.285714285714306</v>
      </c>
      <c r="HU190" s="134">
        <v>2.0355743915751598</v>
      </c>
      <c r="HV190" s="134">
        <v>1.4767309396228001</v>
      </c>
      <c r="HW190" s="134">
        <v>7.0995928904776102</v>
      </c>
      <c r="HX190" s="134">
        <v>11.407008199741099</v>
      </c>
      <c r="HY190" s="146">
        <v>90.84371017428866</v>
      </c>
      <c r="HZ190" s="146">
        <v>91.702490507496705</v>
      </c>
      <c r="IA190" s="386">
        <v>21</v>
      </c>
      <c r="IB190" s="386">
        <v>21</v>
      </c>
      <c r="IC190" s="369">
        <v>0.12918307086614175</v>
      </c>
      <c r="ID190" s="369">
        <v>8.12630601346645E-2</v>
      </c>
      <c r="IE190" s="369">
        <v>1.2367491166077738</v>
      </c>
      <c r="IF190" s="369">
        <v>1.1152416356877324</v>
      </c>
      <c r="IG190" s="146">
        <v>59.717314487632514</v>
      </c>
      <c r="IH190" s="146">
        <v>63.143919277748275</v>
      </c>
      <c r="II190" s="146">
        <v>10.445374015748031</v>
      </c>
      <c r="IJ190" s="146">
        <v>7.2865877254082498</v>
      </c>
      <c r="IK190" s="146">
        <v>7.0587716104546603</v>
      </c>
      <c r="IL190" s="146">
        <v>12.726966516846835</v>
      </c>
      <c r="IM190" s="148">
        <v>96.930184395529906</v>
      </c>
      <c r="IN190" s="137">
        <v>95.068841338629795</v>
      </c>
      <c r="IO190" s="369">
        <v>0.20966271649954399</v>
      </c>
      <c r="IP190" s="388">
        <v>8.3285284130950099E-2</v>
      </c>
      <c r="IQ190" s="369">
        <v>1.9810508182601201</v>
      </c>
      <c r="IR190" s="388">
        <v>1.0979729729729699</v>
      </c>
      <c r="IS190" s="146">
        <v>77.519379844961307</v>
      </c>
      <c r="IT190" s="146">
        <v>77.702702702702695</v>
      </c>
      <c r="IU190" s="146">
        <v>10.5834092980857</v>
      </c>
      <c r="IV190" s="146">
        <v>7.5853674162342202</v>
      </c>
      <c r="IW190" s="146">
        <v>5.6833043622216701</v>
      </c>
      <c r="IX190" s="146">
        <v>7.5854867366977299</v>
      </c>
      <c r="IY190" s="341">
        <v>37</v>
      </c>
      <c r="IZ190" s="369">
        <v>0.259303384960404</v>
      </c>
      <c r="JA190" s="369">
        <v>2.58560447239693</v>
      </c>
      <c r="JB190" s="369">
        <v>58.350803633822501</v>
      </c>
      <c r="JC190" s="369">
        <v>10.028733618333501</v>
      </c>
      <c r="JD190" s="146">
        <v>12.755386671999799</v>
      </c>
    </row>
    <row r="191" spans="1:264" ht="18" customHeight="1">
      <c r="A191" s="280"/>
      <c r="B191" s="281" t="s">
        <v>87</v>
      </c>
      <c r="C191" s="281" t="s">
        <v>87</v>
      </c>
      <c r="D191" s="282" t="s">
        <v>1928</v>
      </c>
      <c r="E191" s="283" t="s">
        <v>1424</v>
      </c>
      <c r="F191" s="282" t="s">
        <v>110</v>
      </c>
      <c r="G191" s="283" t="s">
        <v>22</v>
      </c>
      <c r="H191" s="284" t="s">
        <v>87</v>
      </c>
      <c r="I191" s="284" t="s">
        <v>87</v>
      </c>
      <c r="J191" s="284" t="s">
        <v>87</v>
      </c>
      <c r="K191" s="284" t="s">
        <v>87</v>
      </c>
      <c r="L191" s="284" t="s">
        <v>87</v>
      </c>
      <c r="M191" s="285">
        <v>71617</v>
      </c>
      <c r="N191" s="284" t="s">
        <v>87</v>
      </c>
      <c r="O191" s="284" t="s">
        <v>87</v>
      </c>
      <c r="P191" s="284" t="s">
        <v>87</v>
      </c>
      <c r="Q191" s="284" t="s">
        <v>87</v>
      </c>
      <c r="R191" s="286">
        <v>100.30187429919542</v>
      </c>
      <c r="S191" s="286">
        <v>93.545469513459111</v>
      </c>
      <c r="T191" s="292">
        <v>2.8892713047728193</v>
      </c>
      <c r="U191" s="298" t="s">
        <v>88</v>
      </c>
      <c r="V191" s="286">
        <v>9.1438071487946804</v>
      </c>
      <c r="W191" s="286">
        <v>2.2443890274314215</v>
      </c>
      <c r="X191" s="286">
        <v>11.388196176226101</v>
      </c>
      <c r="Y191" s="284" t="s">
        <v>87</v>
      </c>
      <c r="Z191" s="284" t="s">
        <v>87</v>
      </c>
      <c r="AA191" s="284" t="s">
        <v>87</v>
      </c>
      <c r="AB191" s="284" t="s">
        <v>87</v>
      </c>
      <c r="AC191" s="284" t="s">
        <v>87</v>
      </c>
      <c r="AD191" s="284" t="s">
        <v>87</v>
      </c>
      <c r="AE191" s="284" t="s">
        <v>87</v>
      </c>
      <c r="AF191" s="284" t="s">
        <v>87</v>
      </c>
      <c r="AG191" s="284" t="s">
        <v>87</v>
      </c>
      <c r="AH191" s="284" t="s">
        <v>87</v>
      </c>
      <c r="AI191" s="284" t="s">
        <v>87</v>
      </c>
      <c r="AJ191" s="284" t="s">
        <v>87</v>
      </c>
      <c r="AK191" s="284" t="s">
        <v>87</v>
      </c>
      <c r="AL191" s="284" t="s">
        <v>87</v>
      </c>
      <c r="AM191" s="284" t="s">
        <v>87</v>
      </c>
      <c r="AN191" s="284" t="s">
        <v>87</v>
      </c>
      <c r="AO191" s="284" t="s">
        <v>87</v>
      </c>
      <c r="AP191" s="284" t="s">
        <v>87</v>
      </c>
      <c r="AQ191" s="284" t="s">
        <v>87</v>
      </c>
      <c r="AR191" s="284" t="s">
        <v>87</v>
      </c>
      <c r="AS191" s="284" t="s">
        <v>87</v>
      </c>
      <c r="AT191" s="284" t="s">
        <v>87</v>
      </c>
      <c r="AU191" s="284" t="s">
        <v>87</v>
      </c>
      <c r="AV191" s="284" t="s">
        <v>87</v>
      </c>
      <c r="AW191" s="288" t="s">
        <v>87</v>
      </c>
      <c r="AX191" s="288" t="s">
        <v>87</v>
      </c>
      <c r="AY191" s="288" t="s">
        <v>87</v>
      </c>
      <c r="AZ191" s="288" t="s">
        <v>87</v>
      </c>
      <c r="BA191" s="288" t="s">
        <v>87</v>
      </c>
      <c r="BB191" s="287">
        <v>16</v>
      </c>
      <c r="BC191" s="287">
        <v>17</v>
      </c>
      <c r="BD191" s="289" t="s">
        <v>88</v>
      </c>
      <c r="BE191" s="289" t="s">
        <v>88</v>
      </c>
      <c r="BF191" s="289" t="s">
        <v>88</v>
      </c>
      <c r="BG191" s="287">
        <v>0</v>
      </c>
      <c r="BH191" s="286">
        <v>0</v>
      </c>
      <c r="BI191" s="287">
        <v>32</v>
      </c>
      <c r="BJ191" s="286">
        <v>44.682128544898561</v>
      </c>
      <c r="BK191" s="287">
        <v>0</v>
      </c>
      <c r="BL191" s="286">
        <v>0</v>
      </c>
      <c r="BM191" s="287">
        <v>0</v>
      </c>
      <c r="BN191" s="290">
        <v>0</v>
      </c>
      <c r="BO191" s="291">
        <v>12</v>
      </c>
      <c r="BP191" s="290">
        <v>16.755798204336958</v>
      </c>
      <c r="BQ191" s="287">
        <v>0</v>
      </c>
      <c r="BR191" s="290">
        <v>0</v>
      </c>
      <c r="BS191" s="287">
        <v>0</v>
      </c>
      <c r="BT191" s="290">
        <v>0</v>
      </c>
      <c r="BU191" s="287">
        <v>0</v>
      </c>
      <c r="BV191" s="290">
        <v>0</v>
      </c>
      <c r="BW191" s="287">
        <v>0</v>
      </c>
      <c r="BX191" s="290">
        <v>0</v>
      </c>
      <c r="BY191" s="292">
        <v>0</v>
      </c>
      <c r="BZ191" s="293">
        <v>0</v>
      </c>
      <c r="CA191" s="287">
        <v>97</v>
      </c>
      <c r="CB191" s="290">
        <v>135.44270215172375</v>
      </c>
      <c r="CC191" s="287">
        <v>0</v>
      </c>
      <c r="CD191" s="290">
        <v>0</v>
      </c>
      <c r="CE191" s="287">
        <v>3</v>
      </c>
      <c r="CF191" s="290">
        <v>4.1889495510842396</v>
      </c>
      <c r="CG191" s="287">
        <v>59</v>
      </c>
      <c r="CH191" s="290">
        <v>82.38267450465672</v>
      </c>
      <c r="CI191" s="287">
        <v>149</v>
      </c>
      <c r="CJ191" s="290">
        <v>208.05116103718393</v>
      </c>
      <c r="CK191" s="287">
        <v>38</v>
      </c>
      <c r="CL191" s="290">
        <v>53.060027647067038</v>
      </c>
      <c r="CM191" s="287">
        <v>6</v>
      </c>
      <c r="CN191" s="294">
        <v>8.3778991021684792</v>
      </c>
      <c r="CO191" s="287">
        <v>10</v>
      </c>
      <c r="CP191" s="290">
        <v>13.963165170280799</v>
      </c>
      <c r="CQ191" s="292">
        <v>0</v>
      </c>
      <c r="CR191" s="293">
        <v>0</v>
      </c>
      <c r="CS191" s="287">
        <v>0</v>
      </c>
      <c r="CT191" s="290">
        <v>0</v>
      </c>
      <c r="CU191" s="287">
        <v>0</v>
      </c>
      <c r="CV191" s="290">
        <v>0</v>
      </c>
      <c r="CW191" s="287">
        <v>0</v>
      </c>
      <c r="CX191" s="290">
        <v>0</v>
      </c>
      <c r="CY191" s="287">
        <v>0</v>
      </c>
      <c r="CZ191" s="290">
        <v>0</v>
      </c>
      <c r="DA191" s="287">
        <v>0</v>
      </c>
      <c r="DB191" s="290">
        <v>0</v>
      </c>
      <c r="DC191" s="287">
        <v>0</v>
      </c>
      <c r="DD191" s="287">
        <v>0</v>
      </c>
      <c r="DE191" s="287">
        <v>0</v>
      </c>
      <c r="DF191" s="287">
        <v>0</v>
      </c>
      <c r="DG191" s="287">
        <v>0</v>
      </c>
      <c r="DH191" s="287">
        <v>0</v>
      </c>
      <c r="DI191" s="287">
        <v>0</v>
      </c>
      <c r="DJ191" s="287">
        <v>0</v>
      </c>
      <c r="DK191" s="287">
        <v>0</v>
      </c>
      <c r="DL191" s="287">
        <v>0</v>
      </c>
      <c r="DM191" s="287">
        <v>0</v>
      </c>
      <c r="DN191" s="287">
        <v>0</v>
      </c>
      <c r="DO191" s="287">
        <v>0</v>
      </c>
      <c r="DP191" s="287">
        <v>0</v>
      </c>
      <c r="DQ191" s="287">
        <v>0</v>
      </c>
      <c r="DR191" s="287">
        <v>0</v>
      </c>
      <c r="DS191" s="287">
        <v>0</v>
      </c>
      <c r="DT191" s="287">
        <v>0</v>
      </c>
      <c r="DU191" s="287">
        <v>0</v>
      </c>
      <c r="DV191" s="287">
        <v>0</v>
      </c>
      <c r="DW191" s="287">
        <v>0</v>
      </c>
      <c r="DX191" s="287">
        <v>0</v>
      </c>
      <c r="DY191" s="287">
        <v>0</v>
      </c>
      <c r="DZ191" s="287">
        <v>0</v>
      </c>
      <c r="EA191" s="287">
        <v>0</v>
      </c>
      <c r="EB191" s="290">
        <v>0</v>
      </c>
      <c r="EC191" s="287">
        <v>0</v>
      </c>
      <c r="ED191" s="287">
        <v>0</v>
      </c>
      <c r="EE191" s="287">
        <v>0</v>
      </c>
      <c r="EF191" s="290">
        <v>0</v>
      </c>
      <c r="EG191" s="287">
        <v>0</v>
      </c>
      <c r="EH191" s="287">
        <v>0</v>
      </c>
      <c r="EI191" s="287">
        <v>0</v>
      </c>
      <c r="EJ191" s="287">
        <v>0</v>
      </c>
      <c r="EK191" s="287">
        <v>0</v>
      </c>
      <c r="EL191" s="287">
        <v>0</v>
      </c>
      <c r="EM191" s="287">
        <v>0</v>
      </c>
      <c r="EN191" s="287">
        <v>0</v>
      </c>
      <c r="EO191" s="287">
        <v>0</v>
      </c>
      <c r="EP191" s="287">
        <v>0</v>
      </c>
      <c r="EQ191" s="287">
        <v>0</v>
      </c>
      <c r="ER191" s="287">
        <v>0</v>
      </c>
      <c r="ES191" s="287">
        <v>0</v>
      </c>
      <c r="ET191" s="287">
        <v>0</v>
      </c>
      <c r="EU191" s="287">
        <v>0</v>
      </c>
      <c r="EV191" s="287">
        <v>0</v>
      </c>
      <c r="EW191" s="287">
        <v>0</v>
      </c>
      <c r="EX191" s="287">
        <v>0</v>
      </c>
      <c r="EY191" s="287">
        <v>0</v>
      </c>
      <c r="EZ191" s="287">
        <v>0</v>
      </c>
      <c r="FA191" s="287">
        <v>0</v>
      </c>
      <c r="FB191" s="287">
        <v>0</v>
      </c>
      <c r="FC191" s="287">
        <v>0</v>
      </c>
      <c r="FD191" s="287">
        <v>0</v>
      </c>
      <c r="FE191" s="287">
        <v>0</v>
      </c>
      <c r="FF191" s="287">
        <v>0</v>
      </c>
      <c r="FG191" s="287">
        <v>0</v>
      </c>
      <c r="FH191" s="287">
        <v>0</v>
      </c>
      <c r="FI191" s="287">
        <v>0</v>
      </c>
      <c r="FJ191" s="287">
        <v>0</v>
      </c>
      <c r="FK191" s="291">
        <v>0</v>
      </c>
      <c r="FL191" s="290">
        <v>0</v>
      </c>
      <c r="FM191" s="291">
        <v>0</v>
      </c>
      <c r="FN191" s="290">
        <v>0</v>
      </c>
      <c r="FO191" s="291">
        <v>0</v>
      </c>
      <c r="FP191" s="290">
        <v>0</v>
      </c>
      <c r="FQ191" s="283">
        <v>0</v>
      </c>
      <c r="FR191" s="294">
        <v>0</v>
      </c>
      <c r="FS191" s="283">
        <v>0</v>
      </c>
      <c r="FT191" s="294">
        <v>0</v>
      </c>
      <c r="FU191" s="291">
        <v>0</v>
      </c>
      <c r="FV191" s="290">
        <v>0</v>
      </c>
      <c r="FW191" s="295">
        <v>0</v>
      </c>
      <c r="FX191" s="295">
        <v>0</v>
      </c>
      <c r="FY191" s="295">
        <v>0</v>
      </c>
      <c r="FZ191" s="295">
        <v>0</v>
      </c>
      <c r="GA191" s="295">
        <v>0</v>
      </c>
      <c r="GB191" s="287">
        <v>0</v>
      </c>
      <c r="GC191" s="287">
        <v>0</v>
      </c>
      <c r="GD191" s="287">
        <v>0</v>
      </c>
      <c r="GE191" s="287">
        <v>0</v>
      </c>
      <c r="GF191" s="287">
        <v>0</v>
      </c>
      <c r="GG191" s="290">
        <v>0</v>
      </c>
      <c r="GH191" s="290">
        <v>0</v>
      </c>
      <c r="GI191" s="290">
        <v>0</v>
      </c>
      <c r="GJ191" s="290">
        <v>0</v>
      </c>
      <c r="GK191" s="290">
        <v>0</v>
      </c>
      <c r="GL191" s="290">
        <v>0</v>
      </c>
      <c r="GM191" s="290">
        <v>0</v>
      </c>
      <c r="GN191" s="290">
        <v>0</v>
      </c>
      <c r="GO191" s="290">
        <v>0</v>
      </c>
      <c r="GP191" s="290">
        <v>0</v>
      </c>
      <c r="GQ191" s="290">
        <v>0</v>
      </c>
      <c r="GR191" s="290">
        <v>0</v>
      </c>
      <c r="GS191" s="290">
        <v>0</v>
      </c>
      <c r="GT191" s="290">
        <v>0</v>
      </c>
      <c r="GU191" s="290">
        <v>0</v>
      </c>
      <c r="GV191" s="290">
        <v>0</v>
      </c>
      <c r="GW191" s="290">
        <v>0</v>
      </c>
      <c r="GX191" s="290">
        <v>0</v>
      </c>
      <c r="GY191" s="290">
        <v>0</v>
      </c>
      <c r="GZ191" s="290">
        <v>0</v>
      </c>
      <c r="HA191" s="290">
        <v>0</v>
      </c>
      <c r="HB191" s="290">
        <v>0</v>
      </c>
      <c r="HC191" s="290">
        <v>0</v>
      </c>
      <c r="HD191" s="290">
        <v>0</v>
      </c>
      <c r="HE191" s="290">
        <v>0</v>
      </c>
      <c r="HF191" s="290">
        <v>0</v>
      </c>
      <c r="HG191" s="290">
        <v>0</v>
      </c>
      <c r="HH191" s="290">
        <v>0</v>
      </c>
      <c r="HI191" s="290">
        <v>0</v>
      </c>
      <c r="HJ191" s="134">
        <v>0</v>
      </c>
      <c r="HK191" s="134">
        <v>15.359481687308879</v>
      </c>
      <c r="HL191" s="134">
        <v>37.072203527095517</v>
      </c>
      <c r="HM191" s="146">
        <v>105.056900670677</v>
      </c>
      <c r="HN191" s="146">
        <v>93.976196731607999</v>
      </c>
      <c r="HO191" s="368">
        <v>5.3821313240043099E-2</v>
      </c>
      <c r="HP191" s="368">
        <v>3.1446540880503103E-2</v>
      </c>
      <c r="HQ191" s="368">
        <v>2.4390243902439002</v>
      </c>
      <c r="HR191" s="368">
        <v>1.88679245283019</v>
      </c>
      <c r="HS191" s="134">
        <v>82.926829268292707</v>
      </c>
      <c r="HT191" s="134">
        <v>94.339622641509393</v>
      </c>
      <c r="HU191" s="134">
        <v>2.20667384284177</v>
      </c>
      <c r="HV191" s="134">
        <v>1.6666666666666701</v>
      </c>
      <c r="HW191" s="134">
        <v>5.4746609564596698</v>
      </c>
      <c r="HX191" s="134">
        <v>9.9129725319554005</v>
      </c>
      <c r="HY191" s="146">
        <v>96.541849315963304</v>
      </c>
      <c r="HZ191" s="146">
        <v>100.61478741508</v>
      </c>
      <c r="IA191" s="386">
        <v>10</v>
      </c>
      <c r="IB191" s="386">
        <v>7</v>
      </c>
      <c r="IC191" s="369">
        <v>0.62932662051604782</v>
      </c>
      <c r="ID191" s="369">
        <v>0.26345502446368085</v>
      </c>
      <c r="IE191" s="369">
        <v>7.2463768115942031</v>
      </c>
      <c r="IF191" s="369">
        <v>4.1420118343195274</v>
      </c>
      <c r="IG191" s="146">
        <v>81.884057971014485</v>
      </c>
      <c r="IH191" s="146">
        <v>80.473372781065095</v>
      </c>
      <c r="II191" s="146">
        <v>8.6847073631214613</v>
      </c>
      <c r="IJ191" s="146">
        <v>6.3605570191945811</v>
      </c>
      <c r="IK191" s="146">
        <v>5.4817987152034258</v>
      </c>
      <c r="IL191" s="146">
        <v>9.8993744900734288</v>
      </c>
      <c r="IM191" s="148">
        <v>100.97876402540851</v>
      </c>
      <c r="IN191" s="137">
        <v>96.432691447299135</v>
      </c>
      <c r="IO191" s="369">
        <v>0.71736011477761796</v>
      </c>
      <c r="IP191" s="369">
        <v>9.60614793467819E-2</v>
      </c>
      <c r="IQ191" s="369">
        <v>6.25</v>
      </c>
      <c r="IR191" s="369">
        <v>1.3698630136986301</v>
      </c>
      <c r="IS191" s="146">
        <v>92.5</v>
      </c>
      <c r="IT191" s="146">
        <v>97.260273972602704</v>
      </c>
      <c r="IU191" s="146">
        <v>11.4777618364419</v>
      </c>
      <c r="IV191" s="146">
        <v>7.01248799231508</v>
      </c>
      <c r="IW191" s="146">
        <v>6.2562562562562603</v>
      </c>
      <c r="IX191" s="146">
        <v>6.8023365366497099</v>
      </c>
      <c r="IY191" s="341">
        <v>8</v>
      </c>
      <c r="IZ191" s="369">
        <v>0.34722222222222199</v>
      </c>
      <c r="JA191" s="369">
        <v>9.4117647058823497</v>
      </c>
      <c r="JB191" s="369">
        <v>89.411764705882405</v>
      </c>
      <c r="JC191" s="369">
        <v>3.6892361111111098</v>
      </c>
      <c r="JD191" s="146">
        <v>11.864868546519499</v>
      </c>
    </row>
    <row r="192" spans="1:264" ht="18" customHeight="1">
      <c r="A192" s="280"/>
      <c r="B192" s="281" t="s">
        <v>87</v>
      </c>
      <c r="C192" s="281" t="s">
        <v>87</v>
      </c>
      <c r="D192" s="282" t="s">
        <v>1929</v>
      </c>
      <c r="E192" s="283" t="s">
        <v>1425</v>
      </c>
      <c r="F192" s="282" t="s">
        <v>111</v>
      </c>
      <c r="G192" s="283" t="s">
        <v>23</v>
      </c>
      <c r="H192" s="284" t="s">
        <v>87</v>
      </c>
      <c r="I192" s="284" t="s">
        <v>87</v>
      </c>
      <c r="J192" s="284" t="s">
        <v>87</v>
      </c>
      <c r="K192" s="284" t="s">
        <v>87</v>
      </c>
      <c r="L192" s="284" t="s">
        <v>87</v>
      </c>
      <c r="M192" s="285">
        <v>340973</v>
      </c>
      <c r="N192" s="284" t="s">
        <v>87</v>
      </c>
      <c r="O192" s="284" t="s">
        <v>87</v>
      </c>
      <c r="P192" s="284" t="s">
        <v>87</v>
      </c>
      <c r="Q192" s="284" t="s">
        <v>87</v>
      </c>
      <c r="R192" s="286">
        <v>96.183000000000007</v>
      </c>
      <c r="S192" s="286">
        <v>97.489999999999981</v>
      </c>
      <c r="T192" s="298" t="s">
        <v>88</v>
      </c>
      <c r="U192" s="298" t="s">
        <v>88</v>
      </c>
      <c r="V192" s="286">
        <v>13.82219338092148</v>
      </c>
      <c r="W192" s="286">
        <v>6.5541855937702787</v>
      </c>
      <c r="X192" s="286">
        <v>20.376378974691757</v>
      </c>
      <c r="Y192" s="284" t="s">
        <v>87</v>
      </c>
      <c r="Z192" s="284" t="s">
        <v>87</v>
      </c>
      <c r="AA192" s="284" t="s">
        <v>87</v>
      </c>
      <c r="AB192" s="284" t="s">
        <v>87</v>
      </c>
      <c r="AC192" s="284" t="s">
        <v>87</v>
      </c>
      <c r="AD192" s="284" t="s">
        <v>87</v>
      </c>
      <c r="AE192" s="284" t="s">
        <v>87</v>
      </c>
      <c r="AF192" s="284" t="s">
        <v>87</v>
      </c>
      <c r="AG192" s="284" t="s">
        <v>87</v>
      </c>
      <c r="AH192" s="284" t="s">
        <v>87</v>
      </c>
      <c r="AI192" s="284" t="s">
        <v>87</v>
      </c>
      <c r="AJ192" s="284" t="s">
        <v>87</v>
      </c>
      <c r="AK192" s="284" t="s">
        <v>87</v>
      </c>
      <c r="AL192" s="284" t="s">
        <v>87</v>
      </c>
      <c r="AM192" s="284" t="s">
        <v>87</v>
      </c>
      <c r="AN192" s="284" t="s">
        <v>87</v>
      </c>
      <c r="AO192" s="284" t="s">
        <v>87</v>
      </c>
      <c r="AP192" s="284" t="s">
        <v>87</v>
      </c>
      <c r="AQ192" s="284" t="s">
        <v>87</v>
      </c>
      <c r="AR192" s="284" t="s">
        <v>87</v>
      </c>
      <c r="AS192" s="284" t="s">
        <v>87</v>
      </c>
      <c r="AT192" s="284" t="s">
        <v>87</v>
      </c>
      <c r="AU192" s="284" t="s">
        <v>87</v>
      </c>
      <c r="AV192" s="284" t="s">
        <v>87</v>
      </c>
      <c r="AW192" s="288" t="s">
        <v>87</v>
      </c>
      <c r="AX192" s="288" t="s">
        <v>87</v>
      </c>
      <c r="AY192" s="288" t="s">
        <v>87</v>
      </c>
      <c r="AZ192" s="288" t="s">
        <v>87</v>
      </c>
      <c r="BA192" s="288" t="s">
        <v>87</v>
      </c>
      <c r="BB192" s="287">
        <v>46</v>
      </c>
      <c r="BC192" s="287">
        <v>49</v>
      </c>
      <c r="BD192" s="289" t="s">
        <v>88</v>
      </c>
      <c r="BE192" s="289" t="s">
        <v>88</v>
      </c>
      <c r="BF192" s="289" t="s">
        <v>88</v>
      </c>
      <c r="BG192" s="287">
        <v>124</v>
      </c>
      <c r="BH192" s="286">
        <v>36.366515823833559</v>
      </c>
      <c r="BI192" s="287">
        <v>732</v>
      </c>
      <c r="BJ192" s="286">
        <v>214.67975470198519</v>
      </c>
      <c r="BK192" s="287">
        <v>20</v>
      </c>
      <c r="BL192" s="286">
        <v>5.8655670683602512</v>
      </c>
      <c r="BM192" s="287">
        <v>25</v>
      </c>
      <c r="BN192" s="290">
        <v>7.3319588354503145</v>
      </c>
      <c r="BO192" s="291">
        <v>242</v>
      </c>
      <c r="BP192" s="290">
        <v>70.973361527159042</v>
      </c>
      <c r="BQ192" s="287">
        <v>0</v>
      </c>
      <c r="BR192" s="290">
        <v>0</v>
      </c>
      <c r="BS192" s="287">
        <v>0</v>
      </c>
      <c r="BT192" s="290">
        <v>0</v>
      </c>
      <c r="BU192" s="287">
        <v>0</v>
      </c>
      <c r="BV192" s="290">
        <v>0</v>
      </c>
      <c r="BW192" s="287">
        <v>71</v>
      </c>
      <c r="BX192" s="290">
        <v>20.822763092678894</v>
      </c>
      <c r="BY192" s="292">
        <v>0</v>
      </c>
      <c r="BZ192" s="293">
        <v>0</v>
      </c>
      <c r="CA192" s="287">
        <v>640</v>
      </c>
      <c r="CB192" s="290">
        <v>187.69814618752804</v>
      </c>
      <c r="CC192" s="287">
        <v>15</v>
      </c>
      <c r="CD192" s="290">
        <v>4.3991753012701889</v>
      </c>
      <c r="CE192" s="287">
        <v>65</v>
      </c>
      <c r="CF192" s="290">
        <v>19.063092972170814</v>
      </c>
      <c r="CG192" s="287">
        <v>720</v>
      </c>
      <c r="CH192" s="290">
        <v>211.16041446096906</v>
      </c>
      <c r="CI192" s="287">
        <v>855</v>
      </c>
      <c r="CJ192" s="290">
        <v>250.75299217240075</v>
      </c>
      <c r="CK192" s="287">
        <v>211</v>
      </c>
      <c r="CL192" s="290">
        <v>61.881732571200651</v>
      </c>
      <c r="CM192" s="287">
        <v>0</v>
      </c>
      <c r="CN192" s="294">
        <v>0</v>
      </c>
      <c r="CO192" s="287">
        <v>222</v>
      </c>
      <c r="CP192" s="290">
        <v>65.107794458798793</v>
      </c>
      <c r="CQ192" s="287">
        <v>4</v>
      </c>
      <c r="CR192" s="290">
        <v>1.1731134136720502</v>
      </c>
      <c r="CS192" s="287">
        <v>2</v>
      </c>
      <c r="CT192" s="290">
        <v>0.58655670683602512</v>
      </c>
      <c r="CU192" s="287">
        <v>89</v>
      </c>
      <c r="CV192" s="290">
        <v>26.101773454203119</v>
      </c>
      <c r="CW192" s="287">
        <v>1399</v>
      </c>
      <c r="CX192" s="290">
        <v>410.29641643179957</v>
      </c>
      <c r="CY192" s="287">
        <v>818</v>
      </c>
      <c r="CZ192" s="290">
        <v>239.90169309593429</v>
      </c>
      <c r="DA192" s="287">
        <v>0</v>
      </c>
      <c r="DB192" s="290">
        <v>0</v>
      </c>
      <c r="DC192" s="287">
        <v>0</v>
      </c>
      <c r="DD192" s="287">
        <v>1669</v>
      </c>
      <c r="DE192" s="287">
        <v>1066</v>
      </c>
      <c r="DF192" s="287">
        <v>23522</v>
      </c>
      <c r="DG192" s="287">
        <v>0</v>
      </c>
      <c r="DH192" s="287">
        <v>948</v>
      </c>
      <c r="DI192" s="287">
        <v>19</v>
      </c>
      <c r="DJ192" s="287">
        <v>309</v>
      </c>
      <c r="DK192" s="287">
        <v>1</v>
      </c>
      <c r="DL192" s="287">
        <v>415</v>
      </c>
      <c r="DM192" s="287">
        <v>1</v>
      </c>
      <c r="DN192" s="287">
        <v>2013</v>
      </c>
      <c r="DO192" s="287">
        <v>147</v>
      </c>
      <c r="DP192" s="287">
        <v>159</v>
      </c>
      <c r="DQ192" s="287">
        <v>95</v>
      </c>
      <c r="DR192" s="287">
        <v>0</v>
      </c>
      <c r="DS192" s="287">
        <v>72</v>
      </c>
      <c r="DT192" s="287">
        <v>46385</v>
      </c>
      <c r="DU192" s="287">
        <v>28412</v>
      </c>
      <c r="DV192" s="287">
        <v>8130</v>
      </c>
      <c r="DW192" s="287">
        <v>9451</v>
      </c>
      <c r="DX192" s="287">
        <v>1048</v>
      </c>
      <c r="DY192" s="287">
        <v>906</v>
      </c>
      <c r="DZ192" s="287">
        <v>9688</v>
      </c>
      <c r="EA192" s="287">
        <v>28504</v>
      </c>
      <c r="EB192" s="290">
        <v>27.248807184956501</v>
      </c>
      <c r="EC192" s="287">
        <v>434</v>
      </c>
      <c r="ED192" s="287">
        <v>9648</v>
      </c>
      <c r="EE192" s="287">
        <v>1677</v>
      </c>
      <c r="EF192" s="290">
        <v>17.381840796019901</v>
      </c>
      <c r="EG192" s="287">
        <v>301</v>
      </c>
      <c r="EH192" s="287">
        <v>159</v>
      </c>
      <c r="EI192" s="287">
        <v>68</v>
      </c>
      <c r="EJ192" s="287">
        <v>84</v>
      </c>
      <c r="EK192" s="287">
        <v>661</v>
      </c>
      <c r="EL192" s="287">
        <v>9</v>
      </c>
      <c r="EM192" s="287">
        <v>57</v>
      </c>
      <c r="EN192" s="287">
        <v>14</v>
      </c>
      <c r="EO192" s="287">
        <v>29</v>
      </c>
      <c r="EP192" s="287">
        <v>71</v>
      </c>
      <c r="EQ192" s="287">
        <v>50</v>
      </c>
      <c r="ER192" s="287">
        <v>0</v>
      </c>
      <c r="ES192" s="287">
        <v>9</v>
      </c>
      <c r="ET192" s="287">
        <v>4</v>
      </c>
      <c r="EU192" s="287">
        <v>0</v>
      </c>
      <c r="EV192" s="287">
        <v>6118</v>
      </c>
      <c r="EW192" s="287">
        <v>47</v>
      </c>
      <c r="EX192" s="287">
        <v>21</v>
      </c>
      <c r="EY192" s="287">
        <v>1521</v>
      </c>
      <c r="EZ192" s="287">
        <v>48</v>
      </c>
      <c r="FA192" s="287">
        <v>38</v>
      </c>
      <c r="FB192" s="287">
        <v>6</v>
      </c>
      <c r="FC192" s="287">
        <v>2</v>
      </c>
      <c r="FD192" s="287">
        <v>8</v>
      </c>
      <c r="FE192" s="287">
        <v>1</v>
      </c>
      <c r="FF192" s="287">
        <v>36</v>
      </c>
      <c r="FG192" s="287">
        <v>545</v>
      </c>
      <c r="FH192" s="287">
        <v>920</v>
      </c>
      <c r="FI192" s="287">
        <v>325</v>
      </c>
      <c r="FJ192" s="287">
        <v>5556</v>
      </c>
      <c r="FK192" s="291">
        <v>25</v>
      </c>
      <c r="FL192" s="290">
        <v>7.3319588354503145</v>
      </c>
      <c r="FM192" s="291">
        <v>10</v>
      </c>
      <c r="FN192" s="290">
        <v>2.9327835341801256</v>
      </c>
      <c r="FO192" s="291">
        <v>4</v>
      </c>
      <c r="FP192" s="290">
        <v>1.1731134136720502</v>
      </c>
      <c r="FQ192" s="283">
        <v>5</v>
      </c>
      <c r="FR192" s="294">
        <v>1.4663917670900628</v>
      </c>
      <c r="FS192" s="283">
        <v>1</v>
      </c>
      <c r="FT192" s="294">
        <v>0.29327835341801256</v>
      </c>
      <c r="FU192" s="291">
        <v>20</v>
      </c>
      <c r="FV192" s="290">
        <v>5.8655670683602512</v>
      </c>
      <c r="FW192" s="295">
        <v>1</v>
      </c>
      <c r="FX192" s="295">
        <v>0</v>
      </c>
      <c r="FY192" s="295">
        <v>1</v>
      </c>
      <c r="FZ192" s="295">
        <v>0</v>
      </c>
      <c r="GA192" s="295">
        <v>0</v>
      </c>
      <c r="GB192" s="287">
        <v>14726</v>
      </c>
      <c r="GC192" s="287">
        <v>3798</v>
      </c>
      <c r="GD192" s="287">
        <v>7182</v>
      </c>
      <c r="GE192" s="287">
        <v>0</v>
      </c>
      <c r="GF192" s="287">
        <v>53</v>
      </c>
      <c r="GG192" s="290">
        <v>686.63</v>
      </c>
      <c r="GH192" s="290">
        <v>1354.91</v>
      </c>
      <c r="GI192" s="290">
        <v>63.77</v>
      </c>
      <c r="GJ192" s="290">
        <v>27.65</v>
      </c>
      <c r="GK192" s="290">
        <v>5</v>
      </c>
      <c r="GL192" s="290">
        <v>4</v>
      </c>
      <c r="GM192" s="290">
        <v>16.39</v>
      </c>
      <c r="GN192" s="290">
        <v>18.989999999999998</v>
      </c>
      <c r="GO192" s="290">
        <v>8.0299999999999994</v>
      </c>
      <c r="GP192" s="290">
        <v>17.84</v>
      </c>
      <c r="GQ192" s="290">
        <v>2.37</v>
      </c>
      <c r="GR192" s="290">
        <v>4</v>
      </c>
      <c r="GS192" s="290">
        <v>0</v>
      </c>
      <c r="GT192" s="290">
        <v>58.55</v>
      </c>
      <c r="GU192" s="290">
        <v>3</v>
      </c>
      <c r="GV192" s="290">
        <v>3.8</v>
      </c>
      <c r="GW192" s="290">
        <v>2</v>
      </c>
      <c r="GX192" s="290">
        <v>1</v>
      </c>
      <c r="GY192" s="290">
        <v>4</v>
      </c>
      <c r="GZ192" s="290">
        <v>6.87</v>
      </c>
      <c r="HA192" s="290">
        <v>2.8</v>
      </c>
      <c r="HB192" s="290">
        <v>0</v>
      </c>
      <c r="HC192" s="290">
        <v>2</v>
      </c>
      <c r="HD192" s="290">
        <v>4</v>
      </c>
      <c r="HE192" s="290">
        <v>2</v>
      </c>
      <c r="HF192" s="290">
        <v>5</v>
      </c>
      <c r="HG192" s="290">
        <v>4</v>
      </c>
      <c r="HH192" s="290">
        <v>30.55</v>
      </c>
      <c r="HI192" s="290">
        <v>1.68</v>
      </c>
      <c r="HJ192" s="134">
        <v>0.87983506025403768</v>
      </c>
      <c r="HK192" s="134">
        <v>17.010144498244731</v>
      </c>
      <c r="HL192" s="134">
        <v>38.173110480888504</v>
      </c>
      <c r="HM192" s="146">
        <v>103.5</v>
      </c>
      <c r="HN192" s="146">
        <v>105.801</v>
      </c>
      <c r="HO192" s="368">
        <v>0.118287201324817</v>
      </c>
      <c r="HP192" s="368">
        <v>8.6880973066898307E-2</v>
      </c>
      <c r="HQ192" s="368">
        <v>2.68096514745308</v>
      </c>
      <c r="HR192" s="368">
        <v>3.0054644808743198</v>
      </c>
      <c r="HS192" s="134">
        <v>93.297587131367294</v>
      </c>
      <c r="HT192" s="134">
        <v>94.535519125683095</v>
      </c>
      <c r="HU192" s="134">
        <v>4.4121126094156597</v>
      </c>
      <c r="HV192" s="134">
        <v>2.8907669220440702</v>
      </c>
      <c r="HW192" s="134">
        <v>4.1142478347960196</v>
      </c>
      <c r="HX192" s="134">
        <v>7.1419714817111002</v>
      </c>
      <c r="HY192" s="146">
        <v>81.756999999999991</v>
      </c>
      <c r="HZ192" s="146">
        <v>90.028000000000006</v>
      </c>
      <c r="IA192" s="386">
        <v>35</v>
      </c>
      <c r="IB192" s="386">
        <v>17</v>
      </c>
      <c r="IC192" s="369">
        <v>0.45919706113880865</v>
      </c>
      <c r="ID192" s="369">
        <v>0.1455230268789591</v>
      </c>
      <c r="IE192" s="369">
        <v>5.9322033898305087</v>
      </c>
      <c r="IF192" s="369">
        <v>2.833333333333333</v>
      </c>
      <c r="IG192" s="146">
        <v>85.762711864406782</v>
      </c>
      <c r="IH192" s="146">
        <v>84.833333333333343</v>
      </c>
      <c r="II192" s="146">
        <v>7.7407504591970611</v>
      </c>
      <c r="IJ192" s="146">
        <v>5.1361068310220848</v>
      </c>
      <c r="IK192" s="146">
        <v>3.8361217990287204</v>
      </c>
      <c r="IL192" s="146">
        <v>7.5966108700144659</v>
      </c>
      <c r="IM192" s="148">
        <v>100.809</v>
      </c>
      <c r="IN192" s="137">
        <v>119.69499999999999</v>
      </c>
      <c r="IO192" s="369">
        <v>8.7565674255691797E-2</v>
      </c>
      <c r="IP192" s="369">
        <v>0.19317450096587299</v>
      </c>
      <c r="IQ192" s="369">
        <v>1.1764705882352899</v>
      </c>
      <c r="IR192" s="369">
        <v>4.28571428571429</v>
      </c>
      <c r="IS192" s="146">
        <v>85.882352941176507</v>
      </c>
      <c r="IT192" s="146">
        <v>88.571428571428598</v>
      </c>
      <c r="IU192" s="146">
        <v>7.4430823117338001</v>
      </c>
      <c r="IV192" s="146">
        <v>4.5074050225370303</v>
      </c>
      <c r="IW192" s="146">
        <v>1.25983525231316</v>
      </c>
      <c r="IX192" s="146">
        <v>1.5334349814855199</v>
      </c>
      <c r="IY192" s="341">
        <v>16</v>
      </c>
      <c r="IZ192" s="369">
        <v>0.24668516805427099</v>
      </c>
      <c r="JA192" s="369">
        <v>3.6363636363636398</v>
      </c>
      <c r="JB192" s="369">
        <v>97.5</v>
      </c>
      <c r="JC192" s="369">
        <v>6.78384212149244</v>
      </c>
      <c r="JD192" s="146">
        <v>6.1789625955776</v>
      </c>
    </row>
    <row r="193" spans="1:264" ht="18" customHeight="1">
      <c r="A193" s="280"/>
      <c r="B193" s="281" t="s">
        <v>87</v>
      </c>
      <c r="C193" s="281" t="s">
        <v>87</v>
      </c>
      <c r="D193" s="282" t="s">
        <v>1930</v>
      </c>
      <c r="E193" s="283" t="s">
        <v>1426</v>
      </c>
      <c r="F193" s="282" t="s">
        <v>111</v>
      </c>
      <c r="G193" s="283" t="s">
        <v>23</v>
      </c>
      <c r="H193" s="284" t="s">
        <v>87</v>
      </c>
      <c r="I193" s="284" t="s">
        <v>87</v>
      </c>
      <c r="J193" s="284" t="s">
        <v>87</v>
      </c>
      <c r="K193" s="284" t="s">
        <v>87</v>
      </c>
      <c r="L193" s="284" t="s">
        <v>87</v>
      </c>
      <c r="M193" s="285">
        <v>333744</v>
      </c>
      <c r="N193" s="284" t="s">
        <v>87</v>
      </c>
      <c r="O193" s="284" t="s">
        <v>87</v>
      </c>
      <c r="P193" s="284" t="s">
        <v>87</v>
      </c>
      <c r="Q193" s="284" t="s">
        <v>87</v>
      </c>
      <c r="R193" s="286">
        <v>92.25004015219271</v>
      </c>
      <c r="S193" s="286">
        <v>96.231874029326349</v>
      </c>
      <c r="T193" s="298" t="s">
        <v>88</v>
      </c>
      <c r="U193" s="298" t="s">
        <v>88</v>
      </c>
      <c r="V193" s="286">
        <v>11.818181818181818</v>
      </c>
      <c r="W193" s="286">
        <v>5.1239669421487601</v>
      </c>
      <c r="X193" s="286">
        <v>16.942148760330578</v>
      </c>
      <c r="Y193" s="284" t="s">
        <v>87</v>
      </c>
      <c r="Z193" s="284" t="s">
        <v>87</v>
      </c>
      <c r="AA193" s="284" t="s">
        <v>87</v>
      </c>
      <c r="AB193" s="284" t="s">
        <v>87</v>
      </c>
      <c r="AC193" s="284" t="s">
        <v>87</v>
      </c>
      <c r="AD193" s="284" t="s">
        <v>87</v>
      </c>
      <c r="AE193" s="284" t="s">
        <v>87</v>
      </c>
      <c r="AF193" s="284" t="s">
        <v>87</v>
      </c>
      <c r="AG193" s="284" t="s">
        <v>87</v>
      </c>
      <c r="AH193" s="284" t="s">
        <v>87</v>
      </c>
      <c r="AI193" s="284" t="s">
        <v>87</v>
      </c>
      <c r="AJ193" s="284" t="s">
        <v>87</v>
      </c>
      <c r="AK193" s="284" t="s">
        <v>87</v>
      </c>
      <c r="AL193" s="284" t="s">
        <v>87</v>
      </c>
      <c r="AM193" s="284" t="s">
        <v>87</v>
      </c>
      <c r="AN193" s="284" t="s">
        <v>87</v>
      </c>
      <c r="AO193" s="284" t="s">
        <v>87</v>
      </c>
      <c r="AP193" s="284" t="s">
        <v>87</v>
      </c>
      <c r="AQ193" s="284" t="s">
        <v>87</v>
      </c>
      <c r="AR193" s="284" t="s">
        <v>87</v>
      </c>
      <c r="AS193" s="284" t="s">
        <v>87</v>
      </c>
      <c r="AT193" s="284" t="s">
        <v>87</v>
      </c>
      <c r="AU193" s="284" t="s">
        <v>87</v>
      </c>
      <c r="AV193" s="284" t="s">
        <v>87</v>
      </c>
      <c r="AW193" s="288" t="s">
        <v>87</v>
      </c>
      <c r="AX193" s="288" t="s">
        <v>87</v>
      </c>
      <c r="AY193" s="288" t="s">
        <v>87</v>
      </c>
      <c r="AZ193" s="288" t="s">
        <v>87</v>
      </c>
      <c r="BA193" s="288" t="s">
        <v>87</v>
      </c>
      <c r="BB193" s="287">
        <v>27</v>
      </c>
      <c r="BC193" s="287">
        <v>34</v>
      </c>
      <c r="BD193" s="289" t="s">
        <v>88</v>
      </c>
      <c r="BE193" s="289" t="s">
        <v>88</v>
      </c>
      <c r="BF193" s="289" t="s">
        <v>88</v>
      </c>
      <c r="BG193" s="287">
        <v>59</v>
      </c>
      <c r="BH193" s="286">
        <v>17.678220432427249</v>
      </c>
      <c r="BI193" s="287">
        <v>391</v>
      </c>
      <c r="BJ193" s="286">
        <v>117.15566422167889</v>
      </c>
      <c r="BK193" s="287">
        <v>16</v>
      </c>
      <c r="BL193" s="286">
        <v>4.7940936765904407</v>
      </c>
      <c r="BM193" s="287">
        <v>0</v>
      </c>
      <c r="BN193" s="290">
        <v>0</v>
      </c>
      <c r="BO193" s="291">
        <v>227</v>
      </c>
      <c r="BP193" s="290">
        <v>68.016204036626874</v>
      </c>
      <c r="BQ193" s="287">
        <v>0</v>
      </c>
      <c r="BR193" s="290">
        <v>0</v>
      </c>
      <c r="BS193" s="287">
        <v>49</v>
      </c>
      <c r="BT193" s="290">
        <v>14.681911884558223</v>
      </c>
      <c r="BU193" s="287">
        <v>0</v>
      </c>
      <c r="BV193" s="290">
        <v>0</v>
      </c>
      <c r="BW193" s="287">
        <v>122</v>
      </c>
      <c r="BX193" s="290">
        <v>36.554964284002111</v>
      </c>
      <c r="BY193" s="292">
        <v>19</v>
      </c>
      <c r="BZ193" s="293">
        <v>5.6929862409511482</v>
      </c>
      <c r="CA193" s="287">
        <v>632</v>
      </c>
      <c r="CB193" s="290">
        <v>189.3667002253224</v>
      </c>
      <c r="CC193" s="287">
        <v>28</v>
      </c>
      <c r="CD193" s="290">
        <v>8.3896639340332708</v>
      </c>
      <c r="CE193" s="287">
        <v>233</v>
      </c>
      <c r="CF193" s="290">
        <v>69.813989165348289</v>
      </c>
      <c r="CG193" s="287">
        <v>902</v>
      </c>
      <c r="CH193" s="290">
        <v>270.26703101778605</v>
      </c>
      <c r="CI193" s="287">
        <v>1313</v>
      </c>
      <c r="CJ193" s="290">
        <v>393.415312335203</v>
      </c>
      <c r="CK193" s="287">
        <v>186</v>
      </c>
      <c r="CL193" s="290">
        <v>55.731338990363874</v>
      </c>
      <c r="CM193" s="287">
        <v>2196</v>
      </c>
      <c r="CN193" s="294">
        <v>657.98935711203796</v>
      </c>
      <c r="CO193" s="287">
        <v>113</v>
      </c>
      <c r="CP193" s="290">
        <v>33.858286590919981</v>
      </c>
      <c r="CQ193" s="287">
        <v>31</v>
      </c>
      <c r="CR193" s="290">
        <v>9.2885564983939783</v>
      </c>
      <c r="CS193" s="287">
        <v>92</v>
      </c>
      <c r="CT193" s="290">
        <v>27.566038640395035</v>
      </c>
      <c r="CU193" s="287">
        <v>110</v>
      </c>
      <c r="CV193" s="290">
        <v>32.959394026559281</v>
      </c>
      <c r="CW193" s="287">
        <v>1258</v>
      </c>
      <c r="CX193" s="290">
        <v>376.93561532192336</v>
      </c>
      <c r="CY193" s="287">
        <v>1258</v>
      </c>
      <c r="CZ193" s="290">
        <v>376.93561532192336</v>
      </c>
      <c r="DA193" s="292">
        <v>0</v>
      </c>
      <c r="DB193" s="293">
        <v>0</v>
      </c>
      <c r="DC193" s="287">
        <v>20</v>
      </c>
      <c r="DD193" s="287">
        <v>867</v>
      </c>
      <c r="DE193" s="287">
        <v>483</v>
      </c>
      <c r="DF193" s="287">
        <v>6490</v>
      </c>
      <c r="DG193" s="287">
        <v>4682</v>
      </c>
      <c r="DH193" s="287">
        <v>313</v>
      </c>
      <c r="DI193" s="287">
        <v>5</v>
      </c>
      <c r="DJ193" s="287">
        <v>449</v>
      </c>
      <c r="DK193" s="287">
        <v>202</v>
      </c>
      <c r="DL193" s="287">
        <v>334</v>
      </c>
      <c r="DM193" s="287">
        <v>0</v>
      </c>
      <c r="DN193" s="287">
        <v>1531</v>
      </c>
      <c r="DO193" s="287">
        <v>81</v>
      </c>
      <c r="DP193" s="287">
        <v>180</v>
      </c>
      <c r="DQ193" s="287">
        <v>13</v>
      </c>
      <c r="DR193" s="287">
        <v>0</v>
      </c>
      <c r="DS193" s="287">
        <v>63</v>
      </c>
      <c r="DT193" s="287">
        <v>3676</v>
      </c>
      <c r="DU193" s="287">
        <v>23191</v>
      </c>
      <c r="DV193" s="287">
        <v>4349</v>
      </c>
      <c r="DW193" s="287">
        <v>5174</v>
      </c>
      <c r="DX193" s="287">
        <v>604</v>
      </c>
      <c r="DY193" s="287">
        <v>436</v>
      </c>
      <c r="DZ193" s="287">
        <v>6305</v>
      </c>
      <c r="EA193" s="287">
        <v>9562</v>
      </c>
      <c r="EB193" s="290">
        <v>30.297008993934298</v>
      </c>
      <c r="EC193" s="287">
        <v>351</v>
      </c>
      <c r="ED193" s="287">
        <v>3197</v>
      </c>
      <c r="EE193" s="287">
        <v>1047</v>
      </c>
      <c r="EF193" s="290">
        <v>32.749452611823585</v>
      </c>
      <c r="EG193" s="287">
        <v>192</v>
      </c>
      <c r="EH193" s="287">
        <v>88</v>
      </c>
      <c r="EI193" s="287">
        <v>57</v>
      </c>
      <c r="EJ193" s="287">
        <v>43</v>
      </c>
      <c r="EK193" s="287">
        <v>479</v>
      </c>
      <c r="EL193" s="287">
        <v>3</v>
      </c>
      <c r="EM193" s="287">
        <v>28</v>
      </c>
      <c r="EN193" s="287">
        <v>13</v>
      </c>
      <c r="EO193" s="287">
        <v>32</v>
      </c>
      <c r="EP193" s="287">
        <v>158</v>
      </c>
      <c r="EQ193" s="287">
        <v>36</v>
      </c>
      <c r="ER193" s="287">
        <v>0</v>
      </c>
      <c r="ES193" s="287">
        <v>3</v>
      </c>
      <c r="ET193" s="287">
        <v>9</v>
      </c>
      <c r="EU193" s="287">
        <v>0</v>
      </c>
      <c r="EV193" s="287">
        <v>3606</v>
      </c>
      <c r="EW193" s="287">
        <v>28</v>
      </c>
      <c r="EX193" s="287">
        <v>24</v>
      </c>
      <c r="EY193" s="287">
        <v>540</v>
      </c>
      <c r="EZ193" s="287">
        <v>49</v>
      </c>
      <c r="FA193" s="287">
        <v>21</v>
      </c>
      <c r="FB193" s="287">
        <v>2</v>
      </c>
      <c r="FC193" s="287">
        <v>3</v>
      </c>
      <c r="FD193" s="287">
        <v>17</v>
      </c>
      <c r="FE193" s="287">
        <v>26</v>
      </c>
      <c r="FF193" s="287">
        <v>44</v>
      </c>
      <c r="FG193" s="287">
        <v>294</v>
      </c>
      <c r="FH193" s="287">
        <v>404</v>
      </c>
      <c r="FI193" s="287">
        <v>306</v>
      </c>
      <c r="FJ193" s="287">
        <v>3179</v>
      </c>
      <c r="FK193" s="291">
        <v>17</v>
      </c>
      <c r="FL193" s="290">
        <v>5.0937245313773429</v>
      </c>
      <c r="FM193" s="291">
        <v>5</v>
      </c>
      <c r="FN193" s="290">
        <v>1.4981542739345128</v>
      </c>
      <c r="FO193" s="291">
        <v>2</v>
      </c>
      <c r="FP193" s="290">
        <v>0.59926170957380509</v>
      </c>
      <c r="FQ193" s="283">
        <v>2</v>
      </c>
      <c r="FR193" s="294">
        <v>0.59926170957380509</v>
      </c>
      <c r="FS193" s="283">
        <v>1</v>
      </c>
      <c r="FT193" s="294">
        <v>0.29963085478690255</v>
      </c>
      <c r="FU193" s="291">
        <v>20</v>
      </c>
      <c r="FV193" s="290">
        <v>5.9926170957380513</v>
      </c>
      <c r="FW193" s="295">
        <v>1</v>
      </c>
      <c r="FX193" s="295">
        <v>0</v>
      </c>
      <c r="FY193" s="295">
        <v>1</v>
      </c>
      <c r="FZ193" s="295">
        <v>0</v>
      </c>
      <c r="GA193" s="295">
        <v>0</v>
      </c>
      <c r="GB193" s="287">
        <v>7101</v>
      </c>
      <c r="GC193" s="287">
        <v>2130</v>
      </c>
      <c r="GD193" s="287">
        <v>3575</v>
      </c>
      <c r="GE193" s="287">
        <v>0</v>
      </c>
      <c r="GF193" s="287">
        <v>26</v>
      </c>
      <c r="GG193" s="290">
        <v>131</v>
      </c>
      <c r="GH193" s="290">
        <v>522</v>
      </c>
      <c r="GI193" s="290">
        <v>29</v>
      </c>
      <c r="GJ193" s="290">
        <v>5</v>
      </c>
      <c r="GK193" s="290">
        <v>2</v>
      </c>
      <c r="GL193" s="290">
        <v>2</v>
      </c>
      <c r="GM193" s="290">
        <v>4</v>
      </c>
      <c r="GN193" s="290">
        <v>3</v>
      </c>
      <c r="GO193" s="290">
        <v>1</v>
      </c>
      <c r="GP193" s="290">
        <v>5</v>
      </c>
      <c r="GQ193" s="290">
        <v>2</v>
      </c>
      <c r="GR193" s="290">
        <v>1</v>
      </c>
      <c r="GS193" s="290">
        <v>0</v>
      </c>
      <c r="GT193" s="290">
        <v>19</v>
      </c>
      <c r="GU193" s="290">
        <v>1</v>
      </c>
      <c r="GV193" s="290">
        <v>2</v>
      </c>
      <c r="GW193" s="290">
        <v>0</v>
      </c>
      <c r="GX193" s="290">
        <v>0</v>
      </c>
      <c r="GY193" s="290">
        <v>3</v>
      </c>
      <c r="GZ193" s="290">
        <v>2</v>
      </c>
      <c r="HA193" s="290">
        <v>1</v>
      </c>
      <c r="HB193" s="290">
        <v>0</v>
      </c>
      <c r="HC193" s="290">
        <v>1</v>
      </c>
      <c r="HD193" s="290">
        <v>1</v>
      </c>
      <c r="HE193" s="290">
        <v>2</v>
      </c>
      <c r="HF193" s="290">
        <v>3</v>
      </c>
      <c r="HG193" s="290">
        <v>6</v>
      </c>
      <c r="HH193" s="290">
        <v>7</v>
      </c>
      <c r="HI193" s="290">
        <v>0</v>
      </c>
      <c r="HJ193" s="134">
        <v>0.59926170957380509</v>
      </c>
      <c r="HK193" s="134">
        <v>9.2885564983939783</v>
      </c>
      <c r="HL193" s="134">
        <v>47.287741502468954</v>
      </c>
      <c r="HM193" s="146">
        <v>99.715208905399507</v>
      </c>
      <c r="HN193" s="146">
        <v>100.602590941581</v>
      </c>
      <c r="HO193" s="368">
        <v>8.2214305289120299E-2</v>
      </c>
      <c r="HP193" s="368">
        <v>7.3759911488106206E-2</v>
      </c>
      <c r="HQ193" s="368">
        <v>3.0303030303030298</v>
      </c>
      <c r="HR193" s="368">
        <v>3.3333333333333299</v>
      </c>
      <c r="HS193" s="134">
        <v>94.949494949494905</v>
      </c>
      <c r="HT193" s="134">
        <v>99.1666666666667</v>
      </c>
      <c r="HU193" s="134">
        <v>2.7130720745409702</v>
      </c>
      <c r="HV193" s="134">
        <v>2.2127973446431901</v>
      </c>
      <c r="HW193" s="134">
        <v>1.8797449134527799</v>
      </c>
      <c r="HX193" s="134">
        <v>4.3672809178999596</v>
      </c>
      <c r="HY193" s="146">
        <v>87.541550241887649</v>
      </c>
      <c r="HZ193" s="146">
        <v>90.521959747819494</v>
      </c>
      <c r="IA193" s="386">
        <v>20</v>
      </c>
      <c r="IB193" s="386">
        <v>11</v>
      </c>
      <c r="IC193" s="369">
        <v>0.40461258345134532</v>
      </c>
      <c r="ID193" s="369">
        <v>0.14160659114315138</v>
      </c>
      <c r="IE193" s="369">
        <v>5.0761421319796955</v>
      </c>
      <c r="IF193" s="369">
        <v>2.7638190954773871</v>
      </c>
      <c r="IG193" s="146">
        <v>83.248730964467015</v>
      </c>
      <c r="IH193" s="146">
        <v>86.683417085427138</v>
      </c>
      <c r="II193" s="146">
        <v>7.9708678939915023</v>
      </c>
      <c r="IJ193" s="146">
        <v>5.1235839340885683</v>
      </c>
      <c r="IK193" s="146">
        <v>2.5873064075311265</v>
      </c>
      <c r="IL193" s="146">
        <v>6.2599204849510963</v>
      </c>
      <c r="IM193" s="148">
        <v>97.445916136989496</v>
      </c>
      <c r="IN193" s="137">
        <v>118.75350389856595</v>
      </c>
      <c r="IO193" s="369">
        <v>0.345125107851596</v>
      </c>
      <c r="IP193" s="369">
        <v>0.138504155124654</v>
      </c>
      <c r="IQ193" s="369">
        <v>3.8834951456310698</v>
      </c>
      <c r="IR193" s="369">
        <v>2.7397260273972601</v>
      </c>
      <c r="IS193" s="146">
        <v>93.203883495145604</v>
      </c>
      <c r="IT193" s="146">
        <v>97.260273972602704</v>
      </c>
      <c r="IU193" s="146">
        <v>8.8869715271786003</v>
      </c>
      <c r="IV193" s="146">
        <v>5.0554016620498601</v>
      </c>
      <c r="IW193" s="146">
        <v>2.8662165407915499</v>
      </c>
      <c r="IX193" s="146">
        <v>3.65217846943855</v>
      </c>
      <c r="IY193" s="341">
        <v>14</v>
      </c>
      <c r="IZ193" s="369">
        <v>0.27279812938425602</v>
      </c>
      <c r="JA193" s="369">
        <v>4.1791044776119399</v>
      </c>
      <c r="JB193" s="369">
        <v>98.805970149253696</v>
      </c>
      <c r="JC193" s="369">
        <v>6.5276695245518299</v>
      </c>
      <c r="JD193" s="146">
        <v>7.13670239300993</v>
      </c>
    </row>
    <row r="194" spans="1:264" ht="18" customHeight="1">
      <c r="A194" s="280"/>
      <c r="B194" s="281" t="s">
        <v>87</v>
      </c>
      <c r="C194" s="281" t="s">
        <v>87</v>
      </c>
      <c r="D194" s="282" t="s">
        <v>1931</v>
      </c>
      <c r="E194" s="283" t="s">
        <v>1427</v>
      </c>
      <c r="F194" s="282" t="s">
        <v>111</v>
      </c>
      <c r="G194" s="283" t="s">
        <v>23</v>
      </c>
      <c r="H194" s="284" t="s">
        <v>87</v>
      </c>
      <c r="I194" s="284" t="s">
        <v>87</v>
      </c>
      <c r="J194" s="284" t="s">
        <v>87</v>
      </c>
      <c r="K194" s="284" t="s">
        <v>87</v>
      </c>
      <c r="L194" s="284" t="s">
        <v>87</v>
      </c>
      <c r="M194" s="285">
        <v>145190</v>
      </c>
      <c r="N194" s="284" t="s">
        <v>87</v>
      </c>
      <c r="O194" s="284" t="s">
        <v>87</v>
      </c>
      <c r="P194" s="284" t="s">
        <v>87</v>
      </c>
      <c r="Q194" s="284" t="s">
        <v>87</v>
      </c>
      <c r="R194" s="286">
        <v>96.998669801004127</v>
      </c>
      <c r="S194" s="286">
        <v>99.069473237709843</v>
      </c>
      <c r="T194" s="298" t="s">
        <v>88</v>
      </c>
      <c r="U194" s="298" t="s">
        <v>88</v>
      </c>
      <c r="V194" s="286">
        <v>14.136904761904761</v>
      </c>
      <c r="W194" s="286">
        <v>5.5059523809523805</v>
      </c>
      <c r="X194" s="286">
        <v>19.642857142857142</v>
      </c>
      <c r="Y194" s="284" t="s">
        <v>87</v>
      </c>
      <c r="Z194" s="284" t="s">
        <v>87</v>
      </c>
      <c r="AA194" s="284" t="s">
        <v>87</v>
      </c>
      <c r="AB194" s="284" t="s">
        <v>87</v>
      </c>
      <c r="AC194" s="284" t="s">
        <v>87</v>
      </c>
      <c r="AD194" s="284" t="s">
        <v>87</v>
      </c>
      <c r="AE194" s="284" t="s">
        <v>87</v>
      </c>
      <c r="AF194" s="284" t="s">
        <v>87</v>
      </c>
      <c r="AG194" s="284" t="s">
        <v>87</v>
      </c>
      <c r="AH194" s="284" t="s">
        <v>87</v>
      </c>
      <c r="AI194" s="284" t="s">
        <v>87</v>
      </c>
      <c r="AJ194" s="284" t="s">
        <v>87</v>
      </c>
      <c r="AK194" s="284" t="s">
        <v>87</v>
      </c>
      <c r="AL194" s="284" t="s">
        <v>87</v>
      </c>
      <c r="AM194" s="284" t="s">
        <v>87</v>
      </c>
      <c r="AN194" s="284" t="s">
        <v>87</v>
      </c>
      <c r="AO194" s="284" t="s">
        <v>87</v>
      </c>
      <c r="AP194" s="284" t="s">
        <v>87</v>
      </c>
      <c r="AQ194" s="284" t="s">
        <v>87</v>
      </c>
      <c r="AR194" s="284" t="s">
        <v>87</v>
      </c>
      <c r="AS194" s="284" t="s">
        <v>87</v>
      </c>
      <c r="AT194" s="284" t="s">
        <v>87</v>
      </c>
      <c r="AU194" s="284" t="s">
        <v>87</v>
      </c>
      <c r="AV194" s="284" t="s">
        <v>87</v>
      </c>
      <c r="AW194" s="288" t="s">
        <v>87</v>
      </c>
      <c r="AX194" s="288" t="s">
        <v>87</v>
      </c>
      <c r="AY194" s="288" t="s">
        <v>87</v>
      </c>
      <c r="AZ194" s="288" t="s">
        <v>87</v>
      </c>
      <c r="BA194" s="288" t="s">
        <v>87</v>
      </c>
      <c r="BB194" s="287">
        <v>7</v>
      </c>
      <c r="BC194" s="287">
        <v>17</v>
      </c>
      <c r="BD194" s="289" t="s">
        <v>88</v>
      </c>
      <c r="BE194" s="289" t="s">
        <v>88</v>
      </c>
      <c r="BF194" s="289" t="s">
        <v>88</v>
      </c>
      <c r="BG194" s="287">
        <v>0</v>
      </c>
      <c r="BH194" s="286">
        <v>0</v>
      </c>
      <c r="BI194" s="287">
        <v>134</v>
      </c>
      <c r="BJ194" s="286">
        <v>92.292857634823335</v>
      </c>
      <c r="BK194" s="287">
        <v>0</v>
      </c>
      <c r="BL194" s="286">
        <v>0</v>
      </c>
      <c r="BM194" s="287">
        <v>0</v>
      </c>
      <c r="BN194" s="290">
        <v>0</v>
      </c>
      <c r="BO194" s="291">
        <v>17</v>
      </c>
      <c r="BP194" s="290">
        <v>11.708795371582065</v>
      </c>
      <c r="BQ194" s="287">
        <v>0</v>
      </c>
      <c r="BR194" s="290">
        <v>0</v>
      </c>
      <c r="BS194" s="287">
        <v>0</v>
      </c>
      <c r="BT194" s="290">
        <v>0</v>
      </c>
      <c r="BU194" s="287">
        <v>0</v>
      </c>
      <c r="BV194" s="290">
        <v>0</v>
      </c>
      <c r="BW194" s="287">
        <v>0</v>
      </c>
      <c r="BX194" s="290">
        <v>0</v>
      </c>
      <c r="BY194" s="292">
        <v>0</v>
      </c>
      <c r="BZ194" s="293">
        <v>0</v>
      </c>
      <c r="CA194" s="287">
        <v>143</v>
      </c>
      <c r="CB194" s="290">
        <v>98.491631655072652</v>
      </c>
      <c r="CC194" s="287">
        <v>239</v>
      </c>
      <c r="CD194" s="290">
        <v>164.61188787106551</v>
      </c>
      <c r="CE194" s="287">
        <v>25</v>
      </c>
      <c r="CF194" s="290">
        <v>17.218816722914802</v>
      </c>
      <c r="CG194" s="287">
        <v>281</v>
      </c>
      <c r="CH194" s="290">
        <v>193.53949996556236</v>
      </c>
      <c r="CI194" s="287">
        <v>359</v>
      </c>
      <c r="CJ194" s="290">
        <v>247.26220814105656</v>
      </c>
      <c r="CK194" s="287">
        <v>104</v>
      </c>
      <c r="CL194" s="290">
        <v>71.630277567325564</v>
      </c>
      <c r="CM194" s="287">
        <v>0</v>
      </c>
      <c r="CN194" s="294">
        <v>0</v>
      </c>
      <c r="CO194" s="287">
        <v>24</v>
      </c>
      <c r="CP194" s="290">
        <v>16.53006405399821</v>
      </c>
      <c r="CQ194" s="292">
        <v>0</v>
      </c>
      <c r="CR194" s="293">
        <v>0</v>
      </c>
      <c r="CS194" s="292">
        <v>0</v>
      </c>
      <c r="CT194" s="293">
        <v>0</v>
      </c>
      <c r="CU194" s="287">
        <v>13</v>
      </c>
      <c r="CV194" s="290">
        <v>8.9537846959156955</v>
      </c>
      <c r="CW194" s="287">
        <v>248</v>
      </c>
      <c r="CX194" s="290">
        <v>170.81066189131482</v>
      </c>
      <c r="CY194" s="287">
        <v>248</v>
      </c>
      <c r="CZ194" s="290">
        <v>170.81066189131482</v>
      </c>
      <c r="DA194" s="292">
        <v>0</v>
      </c>
      <c r="DB194" s="293">
        <v>0</v>
      </c>
      <c r="DC194" s="287">
        <v>0</v>
      </c>
      <c r="DD194" s="287">
        <v>0</v>
      </c>
      <c r="DE194" s="287">
        <v>0</v>
      </c>
      <c r="DF194" s="287">
        <v>0</v>
      </c>
      <c r="DG194" s="287">
        <v>0</v>
      </c>
      <c r="DH194" s="287">
        <v>0</v>
      </c>
      <c r="DI194" s="287">
        <v>0</v>
      </c>
      <c r="DJ194" s="287">
        <v>0</v>
      </c>
      <c r="DK194" s="287">
        <v>0</v>
      </c>
      <c r="DL194" s="287">
        <v>0</v>
      </c>
      <c r="DM194" s="287">
        <v>0</v>
      </c>
      <c r="DN194" s="287">
        <v>0</v>
      </c>
      <c r="DO194" s="287">
        <v>0</v>
      </c>
      <c r="DP194" s="287">
        <v>0</v>
      </c>
      <c r="DQ194" s="287">
        <v>0</v>
      </c>
      <c r="DR194" s="287">
        <v>0</v>
      </c>
      <c r="DS194" s="287">
        <v>0</v>
      </c>
      <c r="DT194" s="287">
        <v>0</v>
      </c>
      <c r="DU194" s="287">
        <v>0</v>
      </c>
      <c r="DV194" s="287">
        <v>0</v>
      </c>
      <c r="DW194" s="287">
        <v>0</v>
      </c>
      <c r="DX194" s="287">
        <v>0</v>
      </c>
      <c r="DY194" s="287">
        <v>0</v>
      </c>
      <c r="DZ194" s="287">
        <v>0</v>
      </c>
      <c r="EA194" s="287">
        <v>0</v>
      </c>
      <c r="EB194" s="290">
        <v>0</v>
      </c>
      <c r="EC194" s="287">
        <v>0</v>
      </c>
      <c r="ED194" s="287">
        <v>0</v>
      </c>
      <c r="EE194" s="287">
        <v>0</v>
      </c>
      <c r="EF194" s="290">
        <v>0</v>
      </c>
      <c r="EG194" s="287">
        <v>0</v>
      </c>
      <c r="EH194" s="287">
        <v>0</v>
      </c>
      <c r="EI194" s="287">
        <v>0</v>
      </c>
      <c r="EJ194" s="287">
        <v>0</v>
      </c>
      <c r="EK194" s="287">
        <v>0</v>
      </c>
      <c r="EL194" s="287">
        <v>0</v>
      </c>
      <c r="EM194" s="287">
        <v>0</v>
      </c>
      <c r="EN194" s="287">
        <v>0</v>
      </c>
      <c r="EO194" s="287">
        <v>0</v>
      </c>
      <c r="EP194" s="287">
        <v>0</v>
      </c>
      <c r="EQ194" s="287">
        <v>0</v>
      </c>
      <c r="ER194" s="287">
        <v>0</v>
      </c>
      <c r="ES194" s="287">
        <v>0</v>
      </c>
      <c r="ET194" s="287">
        <v>0</v>
      </c>
      <c r="EU194" s="287">
        <v>0</v>
      </c>
      <c r="EV194" s="287">
        <v>0</v>
      </c>
      <c r="EW194" s="287">
        <v>0</v>
      </c>
      <c r="EX194" s="287">
        <v>0</v>
      </c>
      <c r="EY194" s="287">
        <v>0</v>
      </c>
      <c r="EZ194" s="287">
        <v>0</v>
      </c>
      <c r="FA194" s="287">
        <v>0</v>
      </c>
      <c r="FB194" s="287">
        <v>0</v>
      </c>
      <c r="FC194" s="287">
        <v>0</v>
      </c>
      <c r="FD194" s="287">
        <v>0</v>
      </c>
      <c r="FE194" s="287">
        <v>0</v>
      </c>
      <c r="FF194" s="287">
        <v>0</v>
      </c>
      <c r="FG194" s="287">
        <v>0</v>
      </c>
      <c r="FH194" s="287">
        <v>0</v>
      </c>
      <c r="FI194" s="287">
        <v>0</v>
      </c>
      <c r="FJ194" s="287">
        <v>0</v>
      </c>
      <c r="FK194" s="291">
        <v>6</v>
      </c>
      <c r="FL194" s="290">
        <v>4.1325160134995524</v>
      </c>
      <c r="FM194" s="291">
        <v>0</v>
      </c>
      <c r="FN194" s="290">
        <v>0</v>
      </c>
      <c r="FO194" s="291">
        <v>0</v>
      </c>
      <c r="FP194" s="290">
        <v>0</v>
      </c>
      <c r="FQ194" s="283">
        <v>0</v>
      </c>
      <c r="FR194" s="294">
        <v>0</v>
      </c>
      <c r="FS194" s="283">
        <v>0</v>
      </c>
      <c r="FT194" s="294">
        <v>0</v>
      </c>
      <c r="FU194" s="291">
        <v>12</v>
      </c>
      <c r="FV194" s="290">
        <v>8.2650320269991049</v>
      </c>
      <c r="FW194" s="295">
        <v>1</v>
      </c>
      <c r="FX194" s="295">
        <v>0</v>
      </c>
      <c r="FY194" s="295">
        <v>0</v>
      </c>
      <c r="FZ194" s="295">
        <v>0</v>
      </c>
      <c r="GA194" s="295">
        <v>1</v>
      </c>
      <c r="GB194" s="287">
        <v>0</v>
      </c>
      <c r="GC194" s="287">
        <v>0</v>
      </c>
      <c r="GD194" s="287">
        <v>0</v>
      </c>
      <c r="GE194" s="287">
        <v>0</v>
      </c>
      <c r="GF194" s="287">
        <v>0</v>
      </c>
      <c r="GG194" s="290">
        <v>0</v>
      </c>
      <c r="GH194" s="290">
        <v>0</v>
      </c>
      <c r="GI194" s="290">
        <v>0</v>
      </c>
      <c r="GJ194" s="290">
        <v>0</v>
      </c>
      <c r="GK194" s="290">
        <v>0</v>
      </c>
      <c r="GL194" s="290">
        <v>0</v>
      </c>
      <c r="GM194" s="290">
        <v>0</v>
      </c>
      <c r="GN194" s="290">
        <v>0</v>
      </c>
      <c r="GO194" s="290">
        <v>0</v>
      </c>
      <c r="GP194" s="290">
        <v>0</v>
      </c>
      <c r="GQ194" s="290">
        <v>0</v>
      </c>
      <c r="GR194" s="290">
        <v>0</v>
      </c>
      <c r="GS194" s="290">
        <v>0</v>
      </c>
      <c r="GT194" s="290">
        <v>0</v>
      </c>
      <c r="GU194" s="290">
        <v>0</v>
      </c>
      <c r="GV194" s="290">
        <v>0</v>
      </c>
      <c r="GW194" s="290">
        <v>0</v>
      </c>
      <c r="GX194" s="290">
        <v>0</v>
      </c>
      <c r="GY194" s="290">
        <v>0</v>
      </c>
      <c r="GZ194" s="290">
        <v>0</v>
      </c>
      <c r="HA194" s="290">
        <v>0</v>
      </c>
      <c r="HB194" s="290">
        <v>0</v>
      </c>
      <c r="HC194" s="290">
        <v>0</v>
      </c>
      <c r="HD194" s="290">
        <v>0</v>
      </c>
      <c r="HE194" s="290">
        <v>0</v>
      </c>
      <c r="HF194" s="290">
        <v>0</v>
      </c>
      <c r="HG194" s="290">
        <v>0</v>
      </c>
      <c r="HH194" s="290">
        <v>0</v>
      </c>
      <c r="HI194" s="290">
        <v>0</v>
      </c>
      <c r="HJ194" s="134">
        <v>1.3775053378331841</v>
      </c>
      <c r="HK194" s="134">
        <v>4.1325160134995524</v>
      </c>
      <c r="HL194" s="134">
        <v>58.991666092706112</v>
      </c>
      <c r="HM194" s="146">
        <v>104.45886635582001</v>
      </c>
      <c r="HN194" s="146">
        <v>99.934978299236604</v>
      </c>
      <c r="HO194" s="368">
        <v>9.7943192948090105E-2</v>
      </c>
      <c r="HP194" s="368">
        <v>0</v>
      </c>
      <c r="HQ194" s="368">
        <v>3.3333333333333299</v>
      </c>
      <c r="HR194" s="368">
        <v>0</v>
      </c>
      <c r="HS194" s="134">
        <v>96.6666666666667</v>
      </c>
      <c r="HT194" s="134">
        <v>100</v>
      </c>
      <c r="HU194" s="134">
        <v>2.9382957884427001</v>
      </c>
      <c r="HV194" s="134">
        <v>2.4835646457268101</v>
      </c>
      <c r="HW194" s="134">
        <v>1.9464398027078</v>
      </c>
      <c r="HX194" s="134">
        <v>3.7819065810036498</v>
      </c>
      <c r="HY194" s="146">
        <v>87.594644513253556</v>
      </c>
      <c r="HZ194" s="146">
        <v>92.605419428612393</v>
      </c>
      <c r="IA194" s="386">
        <v>3</v>
      </c>
      <c r="IB194" s="386">
        <v>3</v>
      </c>
      <c r="IC194" s="369">
        <v>0.19157088122605362</v>
      </c>
      <c r="ID194" s="369">
        <v>0.11210762331838565</v>
      </c>
      <c r="IE194" s="369">
        <v>2.2727272727272729</v>
      </c>
      <c r="IF194" s="369">
        <v>1.875</v>
      </c>
      <c r="IG194" s="146">
        <v>86.36363636363636</v>
      </c>
      <c r="IH194" s="146">
        <v>89.375</v>
      </c>
      <c r="II194" s="146">
        <v>8.4291187739463602</v>
      </c>
      <c r="IJ194" s="146">
        <v>5.9790732436472345</v>
      </c>
      <c r="IK194" s="146">
        <v>2.6184249726902578</v>
      </c>
      <c r="IL194" s="146">
        <v>6.3135961104358405</v>
      </c>
      <c r="IM194" s="148">
        <v>101.69606364114314</v>
      </c>
      <c r="IN194" s="137">
        <v>114.68304231982363</v>
      </c>
      <c r="IO194" s="369">
        <v>0.27247956403269802</v>
      </c>
      <c r="IP194" s="369">
        <v>6.7980965329707696E-2</v>
      </c>
      <c r="IQ194" s="369">
        <v>2.75229357798165</v>
      </c>
      <c r="IR194" s="369">
        <v>1.4285714285714299</v>
      </c>
      <c r="IS194" s="146">
        <v>92.660550458715605</v>
      </c>
      <c r="IT194" s="146">
        <v>97.142857142857096</v>
      </c>
      <c r="IU194" s="146">
        <v>9.9000908265213408</v>
      </c>
      <c r="IV194" s="146">
        <v>4.7586675730795402</v>
      </c>
      <c r="IW194" s="146">
        <v>5.8946816871888901</v>
      </c>
      <c r="IX194" s="146">
        <v>7.5962151817988497</v>
      </c>
      <c r="IY194" s="341">
        <v>11</v>
      </c>
      <c r="IZ194" s="369">
        <v>0.28645833333333298</v>
      </c>
      <c r="JA194" s="369">
        <v>5.1162790697674403</v>
      </c>
      <c r="JB194" s="369">
        <v>98.604651162790702</v>
      </c>
      <c r="JC194" s="369">
        <v>5.5989583333333304</v>
      </c>
      <c r="JD194" s="146">
        <v>8.6301322077650298</v>
      </c>
    </row>
    <row r="195" spans="1:264" ht="18" customHeight="1">
      <c r="A195" s="280"/>
      <c r="B195" s="281" t="s">
        <v>87</v>
      </c>
      <c r="C195" s="281" t="s">
        <v>87</v>
      </c>
      <c r="D195" s="282" t="s">
        <v>1932</v>
      </c>
      <c r="E195" s="283" t="s">
        <v>1428</v>
      </c>
      <c r="F195" s="282" t="s">
        <v>111</v>
      </c>
      <c r="G195" s="283" t="s">
        <v>23</v>
      </c>
      <c r="H195" s="284" t="s">
        <v>87</v>
      </c>
      <c r="I195" s="284" t="s">
        <v>87</v>
      </c>
      <c r="J195" s="284" t="s">
        <v>87</v>
      </c>
      <c r="K195" s="284" t="s">
        <v>87</v>
      </c>
      <c r="L195" s="284" t="s">
        <v>87</v>
      </c>
      <c r="M195" s="285">
        <v>229799</v>
      </c>
      <c r="N195" s="284" t="s">
        <v>87</v>
      </c>
      <c r="O195" s="284" t="s">
        <v>87</v>
      </c>
      <c r="P195" s="284" t="s">
        <v>87</v>
      </c>
      <c r="Q195" s="284" t="s">
        <v>87</v>
      </c>
      <c r="R195" s="286">
        <v>94.514486731980938</v>
      </c>
      <c r="S195" s="286">
        <v>96.130505873286154</v>
      </c>
      <c r="T195" s="298" t="s">
        <v>88</v>
      </c>
      <c r="U195" s="298" t="s">
        <v>88</v>
      </c>
      <c r="V195" s="286">
        <v>14.675485737908225</v>
      </c>
      <c r="W195" s="286">
        <v>7.0276973956180235</v>
      </c>
      <c r="X195" s="286">
        <v>21.703183133526249</v>
      </c>
      <c r="Y195" s="284" t="s">
        <v>87</v>
      </c>
      <c r="Z195" s="284" t="s">
        <v>87</v>
      </c>
      <c r="AA195" s="284" t="s">
        <v>87</v>
      </c>
      <c r="AB195" s="284" t="s">
        <v>87</v>
      </c>
      <c r="AC195" s="284" t="s">
        <v>87</v>
      </c>
      <c r="AD195" s="284" t="s">
        <v>87</v>
      </c>
      <c r="AE195" s="284" t="s">
        <v>87</v>
      </c>
      <c r="AF195" s="284" t="s">
        <v>87</v>
      </c>
      <c r="AG195" s="284" t="s">
        <v>87</v>
      </c>
      <c r="AH195" s="284" t="s">
        <v>87</v>
      </c>
      <c r="AI195" s="284" t="s">
        <v>87</v>
      </c>
      <c r="AJ195" s="284" t="s">
        <v>87</v>
      </c>
      <c r="AK195" s="284" t="s">
        <v>87</v>
      </c>
      <c r="AL195" s="284" t="s">
        <v>87</v>
      </c>
      <c r="AM195" s="284" t="s">
        <v>87</v>
      </c>
      <c r="AN195" s="284" t="s">
        <v>87</v>
      </c>
      <c r="AO195" s="284" t="s">
        <v>87</v>
      </c>
      <c r="AP195" s="284" t="s">
        <v>87</v>
      </c>
      <c r="AQ195" s="284" t="s">
        <v>87</v>
      </c>
      <c r="AR195" s="284" t="s">
        <v>87</v>
      </c>
      <c r="AS195" s="284" t="s">
        <v>87</v>
      </c>
      <c r="AT195" s="284" t="s">
        <v>87</v>
      </c>
      <c r="AU195" s="284" t="s">
        <v>87</v>
      </c>
      <c r="AV195" s="284" t="s">
        <v>87</v>
      </c>
      <c r="AW195" s="288" t="s">
        <v>87</v>
      </c>
      <c r="AX195" s="288" t="s">
        <v>87</v>
      </c>
      <c r="AY195" s="288" t="s">
        <v>87</v>
      </c>
      <c r="AZ195" s="288" t="s">
        <v>87</v>
      </c>
      <c r="BA195" s="288" t="s">
        <v>87</v>
      </c>
      <c r="BB195" s="287">
        <v>10</v>
      </c>
      <c r="BC195" s="287">
        <v>17</v>
      </c>
      <c r="BD195" s="289" t="s">
        <v>88</v>
      </c>
      <c r="BE195" s="289" t="s">
        <v>88</v>
      </c>
      <c r="BF195" s="289" t="s">
        <v>88</v>
      </c>
      <c r="BG195" s="287">
        <v>10</v>
      </c>
      <c r="BH195" s="286">
        <v>4.351629032328252</v>
      </c>
      <c r="BI195" s="287">
        <v>169</v>
      </c>
      <c r="BJ195" s="286">
        <v>73.542530646347458</v>
      </c>
      <c r="BK195" s="287">
        <v>0</v>
      </c>
      <c r="BL195" s="286">
        <v>0</v>
      </c>
      <c r="BM195" s="287">
        <v>0</v>
      </c>
      <c r="BN195" s="290">
        <v>0</v>
      </c>
      <c r="BO195" s="291">
        <v>95</v>
      </c>
      <c r="BP195" s="290">
        <v>41.340475807118395</v>
      </c>
      <c r="BQ195" s="287">
        <v>0</v>
      </c>
      <c r="BR195" s="290">
        <v>0</v>
      </c>
      <c r="BS195" s="287">
        <v>0</v>
      </c>
      <c r="BT195" s="290">
        <v>0</v>
      </c>
      <c r="BU195" s="287">
        <v>0</v>
      </c>
      <c r="BV195" s="290">
        <v>0</v>
      </c>
      <c r="BW195" s="287">
        <v>23</v>
      </c>
      <c r="BX195" s="290">
        <v>10.008746774354981</v>
      </c>
      <c r="BY195" s="292">
        <v>0</v>
      </c>
      <c r="BZ195" s="293">
        <v>0</v>
      </c>
      <c r="CA195" s="287">
        <v>332</v>
      </c>
      <c r="CB195" s="290">
        <v>144.47408387329796</v>
      </c>
      <c r="CC195" s="292">
        <v>16</v>
      </c>
      <c r="CD195" s="293">
        <v>6.9626064517252031</v>
      </c>
      <c r="CE195" s="287">
        <v>37</v>
      </c>
      <c r="CF195" s="290">
        <v>16.101027419614535</v>
      </c>
      <c r="CG195" s="287">
        <v>185</v>
      </c>
      <c r="CH195" s="290">
        <v>80.505137098072666</v>
      </c>
      <c r="CI195" s="287">
        <v>592</v>
      </c>
      <c r="CJ195" s="290">
        <v>257.61643871383257</v>
      </c>
      <c r="CK195" s="287">
        <v>106</v>
      </c>
      <c r="CL195" s="290">
        <v>46.127267742679471</v>
      </c>
      <c r="CM195" s="287">
        <v>46</v>
      </c>
      <c r="CN195" s="294">
        <v>20.017493548709961</v>
      </c>
      <c r="CO195" s="287">
        <v>44</v>
      </c>
      <c r="CP195" s="290">
        <v>19.14716774224431</v>
      </c>
      <c r="CQ195" s="292">
        <v>0</v>
      </c>
      <c r="CR195" s="293">
        <v>0</v>
      </c>
      <c r="CS195" s="292">
        <v>7</v>
      </c>
      <c r="CT195" s="293">
        <v>3.0461403226297765</v>
      </c>
      <c r="CU195" s="287">
        <v>37</v>
      </c>
      <c r="CV195" s="290">
        <v>16.101027419614535</v>
      </c>
      <c r="CW195" s="287">
        <v>49</v>
      </c>
      <c r="CX195" s="290">
        <v>21.322982258408434</v>
      </c>
      <c r="CY195" s="287">
        <v>29</v>
      </c>
      <c r="CZ195" s="290">
        <v>12.619724193751932</v>
      </c>
      <c r="DA195" s="292">
        <v>20</v>
      </c>
      <c r="DB195" s="293">
        <v>8.7032580646565041</v>
      </c>
      <c r="DC195" s="292">
        <v>0</v>
      </c>
      <c r="DD195" s="292">
        <v>0</v>
      </c>
      <c r="DE195" s="292">
        <v>0</v>
      </c>
      <c r="DF195" s="292">
        <v>0</v>
      </c>
      <c r="DG195" s="292">
        <v>0</v>
      </c>
      <c r="DH195" s="292">
        <v>0</v>
      </c>
      <c r="DI195" s="292">
        <v>0</v>
      </c>
      <c r="DJ195" s="292">
        <v>0</v>
      </c>
      <c r="DK195" s="292">
        <v>0</v>
      </c>
      <c r="DL195" s="292">
        <v>0</v>
      </c>
      <c r="DM195" s="292">
        <v>0</v>
      </c>
      <c r="DN195" s="292">
        <v>0</v>
      </c>
      <c r="DO195" s="292">
        <v>0</v>
      </c>
      <c r="DP195" s="292">
        <v>0</v>
      </c>
      <c r="DQ195" s="292">
        <v>0</v>
      </c>
      <c r="DR195" s="292">
        <v>0</v>
      </c>
      <c r="DS195" s="292">
        <v>0</v>
      </c>
      <c r="DT195" s="292">
        <v>0</v>
      </c>
      <c r="DU195" s="292">
        <v>0</v>
      </c>
      <c r="DV195" s="292">
        <v>0</v>
      </c>
      <c r="DW195" s="292">
        <v>0</v>
      </c>
      <c r="DX195" s="292">
        <v>0</v>
      </c>
      <c r="DY195" s="292">
        <v>0</v>
      </c>
      <c r="DZ195" s="292">
        <v>0</v>
      </c>
      <c r="EA195" s="292">
        <v>0</v>
      </c>
      <c r="EB195" s="293">
        <v>0</v>
      </c>
      <c r="EC195" s="292">
        <v>0</v>
      </c>
      <c r="ED195" s="292">
        <v>0</v>
      </c>
      <c r="EE195" s="292">
        <v>0</v>
      </c>
      <c r="EF195" s="293">
        <v>0</v>
      </c>
      <c r="EG195" s="292">
        <v>0</v>
      </c>
      <c r="EH195" s="292">
        <v>0</v>
      </c>
      <c r="EI195" s="292">
        <v>0</v>
      </c>
      <c r="EJ195" s="292">
        <v>0</v>
      </c>
      <c r="EK195" s="292">
        <v>0</v>
      </c>
      <c r="EL195" s="292">
        <v>0</v>
      </c>
      <c r="EM195" s="292">
        <v>0</v>
      </c>
      <c r="EN195" s="292">
        <v>0</v>
      </c>
      <c r="EO195" s="292">
        <v>0</v>
      </c>
      <c r="EP195" s="292">
        <v>0</v>
      </c>
      <c r="EQ195" s="292">
        <v>0</v>
      </c>
      <c r="ER195" s="292">
        <v>0</v>
      </c>
      <c r="ES195" s="292">
        <v>0</v>
      </c>
      <c r="ET195" s="292">
        <v>0</v>
      </c>
      <c r="EU195" s="292">
        <v>0</v>
      </c>
      <c r="EV195" s="292">
        <v>0</v>
      </c>
      <c r="EW195" s="292">
        <v>0</v>
      </c>
      <c r="EX195" s="292">
        <v>0</v>
      </c>
      <c r="EY195" s="292">
        <v>0</v>
      </c>
      <c r="EZ195" s="292">
        <v>0</v>
      </c>
      <c r="FA195" s="292">
        <v>0</v>
      </c>
      <c r="FB195" s="292">
        <v>0</v>
      </c>
      <c r="FC195" s="292">
        <v>0</v>
      </c>
      <c r="FD195" s="292">
        <v>0</v>
      </c>
      <c r="FE195" s="292">
        <v>0</v>
      </c>
      <c r="FF195" s="292">
        <v>0</v>
      </c>
      <c r="FG195" s="292">
        <v>0</v>
      </c>
      <c r="FH195" s="292">
        <v>0</v>
      </c>
      <c r="FI195" s="292">
        <v>0</v>
      </c>
      <c r="FJ195" s="292">
        <v>0</v>
      </c>
      <c r="FK195" s="297">
        <v>6</v>
      </c>
      <c r="FL195" s="293">
        <v>2.610977419396951</v>
      </c>
      <c r="FM195" s="297">
        <v>2</v>
      </c>
      <c r="FN195" s="293">
        <v>0.87032580646565039</v>
      </c>
      <c r="FO195" s="297">
        <v>0</v>
      </c>
      <c r="FP195" s="293">
        <v>0</v>
      </c>
      <c r="FQ195" s="283">
        <v>0</v>
      </c>
      <c r="FR195" s="294">
        <v>0</v>
      </c>
      <c r="FS195" s="283">
        <v>0</v>
      </c>
      <c r="FT195" s="294">
        <v>0</v>
      </c>
      <c r="FU195" s="297">
        <v>16</v>
      </c>
      <c r="FV195" s="293">
        <v>6.9626064517252031</v>
      </c>
      <c r="FW195" s="295">
        <v>1</v>
      </c>
      <c r="FX195" s="295">
        <v>0</v>
      </c>
      <c r="FY195" s="295">
        <v>0</v>
      </c>
      <c r="FZ195" s="295">
        <v>0</v>
      </c>
      <c r="GA195" s="295">
        <v>1</v>
      </c>
      <c r="GB195" s="292">
        <v>0</v>
      </c>
      <c r="GC195" s="292">
        <v>0</v>
      </c>
      <c r="GD195" s="292">
        <v>0</v>
      </c>
      <c r="GE195" s="292">
        <v>0</v>
      </c>
      <c r="GF195" s="292">
        <v>0</v>
      </c>
      <c r="GG195" s="293">
        <v>0</v>
      </c>
      <c r="GH195" s="293">
        <v>0</v>
      </c>
      <c r="GI195" s="293">
        <v>0</v>
      </c>
      <c r="GJ195" s="293">
        <v>0</v>
      </c>
      <c r="GK195" s="293">
        <v>0</v>
      </c>
      <c r="GL195" s="293">
        <v>0</v>
      </c>
      <c r="GM195" s="293">
        <v>0</v>
      </c>
      <c r="GN195" s="293">
        <v>0</v>
      </c>
      <c r="GO195" s="293">
        <v>0</v>
      </c>
      <c r="GP195" s="293">
        <v>0</v>
      </c>
      <c r="GQ195" s="293">
        <v>0</v>
      </c>
      <c r="GR195" s="293">
        <v>0</v>
      </c>
      <c r="GS195" s="293">
        <v>0</v>
      </c>
      <c r="GT195" s="293">
        <v>0</v>
      </c>
      <c r="GU195" s="293">
        <v>0</v>
      </c>
      <c r="GV195" s="293">
        <v>0</v>
      </c>
      <c r="GW195" s="293">
        <v>0</v>
      </c>
      <c r="GX195" s="293">
        <v>0</v>
      </c>
      <c r="GY195" s="293">
        <v>0</v>
      </c>
      <c r="GZ195" s="293">
        <v>0</v>
      </c>
      <c r="HA195" s="293">
        <v>0</v>
      </c>
      <c r="HB195" s="293">
        <v>0</v>
      </c>
      <c r="HC195" s="293">
        <v>0</v>
      </c>
      <c r="HD195" s="293">
        <v>0</v>
      </c>
      <c r="HE195" s="293">
        <v>0</v>
      </c>
      <c r="HF195" s="293">
        <v>0</v>
      </c>
      <c r="HG195" s="293">
        <v>0</v>
      </c>
      <c r="HH195" s="293">
        <v>0</v>
      </c>
      <c r="HI195" s="293">
        <v>0</v>
      </c>
      <c r="HJ195" s="134">
        <v>0.43516290323282519</v>
      </c>
      <c r="HK195" s="134">
        <v>11.314235484053455</v>
      </c>
      <c r="HL195" s="134">
        <v>39.443165549023284</v>
      </c>
      <c r="HM195" s="146">
        <v>107.734987169162</v>
      </c>
      <c r="HN195" s="146">
        <v>97.2021444393351</v>
      </c>
      <c r="HO195" s="368">
        <v>4.2176296921130299E-2</v>
      </c>
      <c r="HP195" s="369">
        <v>7.6903358113304301E-2</v>
      </c>
      <c r="HQ195" s="368">
        <v>1.4492753623188399</v>
      </c>
      <c r="HR195" s="369">
        <v>4.28571428571429</v>
      </c>
      <c r="HS195" s="134">
        <v>84.057971014492793</v>
      </c>
      <c r="HT195" s="134">
        <v>97.142857142857096</v>
      </c>
      <c r="HU195" s="134">
        <v>2.91016448755799</v>
      </c>
      <c r="HV195" s="134">
        <v>1.79441168931043</v>
      </c>
      <c r="HW195" s="134">
        <v>2.66415261756877</v>
      </c>
      <c r="HX195" s="134">
        <v>5.6909498089843202</v>
      </c>
      <c r="HY195" s="146">
        <v>89.934031422708173</v>
      </c>
      <c r="HZ195" s="146">
        <v>89.2685053239978</v>
      </c>
      <c r="IA195" s="386">
        <v>6</v>
      </c>
      <c r="IB195" s="386">
        <v>8</v>
      </c>
      <c r="IC195" s="369">
        <v>0.14157621519584712</v>
      </c>
      <c r="ID195" s="369">
        <v>0.11638056444573756</v>
      </c>
      <c r="IE195" s="369">
        <v>1.6216216216216217</v>
      </c>
      <c r="IF195" s="369">
        <v>2.1505376344086025</v>
      </c>
      <c r="IG195" s="146">
        <v>59.45945945945946</v>
      </c>
      <c r="IH195" s="146">
        <v>65.053763440860209</v>
      </c>
      <c r="II195" s="146">
        <v>8.7305332704105698</v>
      </c>
      <c r="IJ195" s="146">
        <v>5.4116962467267964</v>
      </c>
      <c r="IK195" s="146">
        <v>4.4254658385093171</v>
      </c>
      <c r="IL195" s="146">
        <v>8.5034909761559732</v>
      </c>
      <c r="IM195" s="148">
        <v>95.703924403388342</v>
      </c>
      <c r="IN195" s="137">
        <v>115.14067970147086</v>
      </c>
      <c r="IO195" s="369">
        <v>0.12295081967213101</v>
      </c>
      <c r="IP195" s="369">
        <v>3.1036623215394198E-2</v>
      </c>
      <c r="IQ195" s="369">
        <v>2.1428571428571401</v>
      </c>
      <c r="IR195" s="369">
        <v>0.76335877862595403</v>
      </c>
      <c r="IS195" s="146">
        <v>82.857142857142904</v>
      </c>
      <c r="IT195" s="146">
        <v>80.916030534351194</v>
      </c>
      <c r="IU195" s="146">
        <v>5.7377049180327901</v>
      </c>
      <c r="IV195" s="146">
        <v>4.0657976412166397</v>
      </c>
      <c r="IW195" s="146">
        <v>7.9143835616438398</v>
      </c>
      <c r="IX195" s="146">
        <v>9.6956448629561098</v>
      </c>
      <c r="IY195" s="341">
        <v>5</v>
      </c>
      <c r="IZ195" s="369">
        <v>0.10438413361169099</v>
      </c>
      <c r="JA195" s="369">
        <v>1.3623978201634901</v>
      </c>
      <c r="JB195" s="369">
        <v>90.735694822888306</v>
      </c>
      <c r="JC195" s="369">
        <v>7.6617954070981202</v>
      </c>
      <c r="JD195" s="146">
        <v>7.9260527818030102</v>
      </c>
    </row>
    <row r="196" spans="1:264" ht="18" customHeight="1">
      <c r="A196" s="280"/>
      <c r="B196" s="281" t="s">
        <v>87</v>
      </c>
      <c r="C196" s="281" t="s">
        <v>87</v>
      </c>
      <c r="D196" s="282" t="s">
        <v>1933</v>
      </c>
      <c r="E196" s="283" t="s">
        <v>1429</v>
      </c>
      <c r="F196" s="282" t="s">
        <v>111</v>
      </c>
      <c r="G196" s="283" t="s">
        <v>23</v>
      </c>
      <c r="H196" s="284" t="s">
        <v>87</v>
      </c>
      <c r="I196" s="284" t="s">
        <v>87</v>
      </c>
      <c r="J196" s="284" t="s">
        <v>87</v>
      </c>
      <c r="K196" s="284" t="s">
        <v>87</v>
      </c>
      <c r="L196" s="284" t="s">
        <v>87</v>
      </c>
      <c r="M196" s="285">
        <v>156273</v>
      </c>
      <c r="N196" s="284" t="s">
        <v>87</v>
      </c>
      <c r="O196" s="284" t="s">
        <v>87</v>
      </c>
      <c r="P196" s="284" t="s">
        <v>87</v>
      </c>
      <c r="Q196" s="284" t="s">
        <v>87</v>
      </c>
      <c r="R196" s="286">
        <v>93.125481595746123</v>
      </c>
      <c r="S196" s="286">
        <v>96.279724738346388</v>
      </c>
      <c r="T196" s="298" t="s">
        <v>88</v>
      </c>
      <c r="U196" s="298" t="s">
        <v>88</v>
      </c>
      <c r="V196" s="286">
        <v>12.19047619047619</v>
      </c>
      <c r="W196" s="286">
        <v>9.0158730158730158</v>
      </c>
      <c r="X196" s="286">
        <v>21.206349206349206</v>
      </c>
      <c r="Y196" s="284" t="s">
        <v>87</v>
      </c>
      <c r="Z196" s="284" t="s">
        <v>87</v>
      </c>
      <c r="AA196" s="284" t="s">
        <v>87</v>
      </c>
      <c r="AB196" s="284" t="s">
        <v>87</v>
      </c>
      <c r="AC196" s="284" t="s">
        <v>87</v>
      </c>
      <c r="AD196" s="284" t="s">
        <v>87</v>
      </c>
      <c r="AE196" s="284" t="s">
        <v>87</v>
      </c>
      <c r="AF196" s="284" t="s">
        <v>87</v>
      </c>
      <c r="AG196" s="284" t="s">
        <v>87</v>
      </c>
      <c r="AH196" s="284" t="s">
        <v>87</v>
      </c>
      <c r="AI196" s="284" t="s">
        <v>87</v>
      </c>
      <c r="AJ196" s="284" t="s">
        <v>87</v>
      </c>
      <c r="AK196" s="284" t="s">
        <v>87</v>
      </c>
      <c r="AL196" s="284" t="s">
        <v>87</v>
      </c>
      <c r="AM196" s="284" t="s">
        <v>87</v>
      </c>
      <c r="AN196" s="284" t="s">
        <v>87</v>
      </c>
      <c r="AO196" s="284" t="s">
        <v>87</v>
      </c>
      <c r="AP196" s="284" t="s">
        <v>87</v>
      </c>
      <c r="AQ196" s="284" t="s">
        <v>87</v>
      </c>
      <c r="AR196" s="284" t="s">
        <v>87</v>
      </c>
      <c r="AS196" s="284" t="s">
        <v>87</v>
      </c>
      <c r="AT196" s="284" t="s">
        <v>87</v>
      </c>
      <c r="AU196" s="284" t="s">
        <v>87</v>
      </c>
      <c r="AV196" s="284" t="s">
        <v>87</v>
      </c>
      <c r="AW196" s="288" t="s">
        <v>87</v>
      </c>
      <c r="AX196" s="288" t="s">
        <v>87</v>
      </c>
      <c r="AY196" s="288" t="s">
        <v>87</v>
      </c>
      <c r="AZ196" s="288" t="s">
        <v>87</v>
      </c>
      <c r="BA196" s="288" t="s">
        <v>87</v>
      </c>
      <c r="BB196" s="287">
        <v>9</v>
      </c>
      <c r="BC196" s="287">
        <v>34</v>
      </c>
      <c r="BD196" s="289" t="s">
        <v>88</v>
      </c>
      <c r="BE196" s="289" t="s">
        <v>88</v>
      </c>
      <c r="BF196" s="289" t="s">
        <v>88</v>
      </c>
      <c r="BG196" s="287">
        <v>0</v>
      </c>
      <c r="BH196" s="286">
        <v>0</v>
      </c>
      <c r="BI196" s="287">
        <v>26</v>
      </c>
      <c r="BJ196" s="286">
        <v>16.637550952499794</v>
      </c>
      <c r="BK196" s="287">
        <v>0</v>
      </c>
      <c r="BL196" s="286">
        <v>0</v>
      </c>
      <c r="BM196" s="287">
        <v>0</v>
      </c>
      <c r="BN196" s="290">
        <v>0</v>
      </c>
      <c r="BO196" s="291">
        <v>11</v>
      </c>
      <c r="BP196" s="290">
        <v>7.0389638645191424</v>
      </c>
      <c r="BQ196" s="287">
        <v>0</v>
      </c>
      <c r="BR196" s="290">
        <v>0</v>
      </c>
      <c r="BS196" s="287">
        <v>0</v>
      </c>
      <c r="BT196" s="290">
        <v>0</v>
      </c>
      <c r="BU196" s="287">
        <v>0</v>
      </c>
      <c r="BV196" s="290">
        <v>0</v>
      </c>
      <c r="BW196" s="287">
        <v>0</v>
      </c>
      <c r="BX196" s="290">
        <v>0</v>
      </c>
      <c r="BY196" s="292">
        <v>15</v>
      </c>
      <c r="BZ196" s="293">
        <v>9.5985870879806505</v>
      </c>
      <c r="CA196" s="287">
        <v>40</v>
      </c>
      <c r="CB196" s="290">
        <v>25.596232234615062</v>
      </c>
      <c r="CC196" s="287">
        <v>14</v>
      </c>
      <c r="CD196" s="290">
        <v>8.9586812821152737</v>
      </c>
      <c r="CE196" s="287">
        <v>20</v>
      </c>
      <c r="CF196" s="290">
        <v>12.798116117307531</v>
      </c>
      <c r="CG196" s="287">
        <v>356</v>
      </c>
      <c r="CH196" s="290">
        <v>227.80646688807408</v>
      </c>
      <c r="CI196" s="287">
        <v>154</v>
      </c>
      <c r="CJ196" s="290">
        <v>98.545494103267998</v>
      </c>
      <c r="CK196" s="287">
        <v>3</v>
      </c>
      <c r="CL196" s="290">
        <v>1.9197174175961298</v>
      </c>
      <c r="CM196" s="287">
        <v>0</v>
      </c>
      <c r="CN196" s="294">
        <v>0</v>
      </c>
      <c r="CO196" s="287">
        <v>41</v>
      </c>
      <c r="CP196" s="290">
        <v>26.236138040480441</v>
      </c>
      <c r="CQ196" s="292">
        <v>0</v>
      </c>
      <c r="CR196" s="293">
        <v>0</v>
      </c>
      <c r="CS196" s="292">
        <v>0</v>
      </c>
      <c r="CT196" s="293">
        <v>0</v>
      </c>
      <c r="CU196" s="287">
        <v>10</v>
      </c>
      <c r="CV196" s="290">
        <v>6.3990580586537655</v>
      </c>
      <c r="CW196" s="287">
        <v>128</v>
      </c>
      <c r="CX196" s="290">
        <v>81.907943150768205</v>
      </c>
      <c r="CY196" s="287">
        <v>128</v>
      </c>
      <c r="CZ196" s="290">
        <v>81.907943150768205</v>
      </c>
      <c r="DA196" s="292">
        <v>0</v>
      </c>
      <c r="DB196" s="293">
        <v>0</v>
      </c>
      <c r="DC196" s="287">
        <v>20</v>
      </c>
      <c r="DD196" s="287">
        <v>0</v>
      </c>
      <c r="DE196" s="287">
        <v>0</v>
      </c>
      <c r="DF196" s="287">
        <v>7878</v>
      </c>
      <c r="DG196" s="287">
        <v>5117</v>
      </c>
      <c r="DH196" s="287">
        <v>50</v>
      </c>
      <c r="DI196" s="287">
        <v>2</v>
      </c>
      <c r="DJ196" s="287">
        <v>35</v>
      </c>
      <c r="DK196" s="287">
        <v>52</v>
      </c>
      <c r="DL196" s="287">
        <v>3</v>
      </c>
      <c r="DM196" s="287">
        <v>0</v>
      </c>
      <c r="DN196" s="287">
        <v>0</v>
      </c>
      <c r="DO196" s="287">
        <v>69</v>
      </c>
      <c r="DP196" s="287">
        <v>0</v>
      </c>
      <c r="DQ196" s="287">
        <v>9</v>
      </c>
      <c r="DR196" s="287">
        <v>0</v>
      </c>
      <c r="DS196" s="287">
        <v>1</v>
      </c>
      <c r="DT196" s="287">
        <v>0</v>
      </c>
      <c r="DU196" s="287">
        <v>0</v>
      </c>
      <c r="DV196" s="287">
        <v>1435</v>
      </c>
      <c r="DW196" s="287">
        <v>2081</v>
      </c>
      <c r="DX196" s="287">
        <v>139</v>
      </c>
      <c r="DY196" s="287">
        <v>0</v>
      </c>
      <c r="DZ196" s="287">
        <v>0</v>
      </c>
      <c r="EA196" s="287">
        <v>8000</v>
      </c>
      <c r="EB196" s="290">
        <v>11.9125</v>
      </c>
      <c r="EC196" s="287">
        <v>279</v>
      </c>
      <c r="ED196" s="287">
        <v>2898</v>
      </c>
      <c r="EE196" s="287">
        <v>746</v>
      </c>
      <c r="EF196" s="290">
        <v>25.741890959282266</v>
      </c>
      <c r="EG196" s="287">
        <v>63</v>
      </c>
      <c r="EH196" s="287">
        <v>115</v>
      </c>
      <c r="EI196" s="287">
        <v>51</v>
      </c>
      <c r="EJ196" s="287">
        <v>2</v>
      </c>
      <c r="EK196" s="287">
        <v>115</v>
      </c>
      <c r="EL196" s="287">
        <v>1</v>
      </c>
      <c r="EM196" s="287">
        <v>8</v>
      </c>
      <c r="EN196" s="287">
        <v>0</v>
      </c>
      <c r="EO196" s="287">
        <v>8</v>
      </c>
      <c r="EP196" s="287">
        <v>0</v>
      </c>
      <c r="EQ196" s="287">
        <v>16</v>
      </c>
      <c r="ER196" s="287">
        <v>0</v>
      </c>
      <c r="ES196" s="287">
        <v>0</v>
      </c>
      <c r="ET196" s="287">
        <v>0</v>
      </c>
      <c r="EU196" s="287">
        <v>0</v>
      </c>
      <c r="EV196" s="287">
        <v>775</v>
      </c>
      <c r="EW196" s="287">
        <v>0</v>
      </c>
      <c r="EX196" s="287">
        <v>0</v>
      </c>
      <c r="EY196" s="287">
        <v>0</v>
      </c>
      <c r="EZ196" s="287">
        <v>0</v>
      </c>
      <c r="FA196" s="287">
        <v>12</v>
      </c>
      <c r="FB196" s="287">
        <v>1</v>
      </c>
      <c r="FC196" s="287">
        <v>1</v>
      </c>
      <c r="FD196" s="287">
        <v>3</v>
      </c>
      <c r="FE196" s="287">
        <v>0</v>
      </c>
      <c r="FF196" s="287">
        <v>12</v>
      </c>
      <c r="FG196" s="287">
        <v>71</v>
      </c>
      <c r="FH196" s="287">
        <v>147</v>
      </c>
      <c r="FI196" s="287">
        <v>105</v>
      </c>
      <c r="FJ196" s="287">
        <v>1301</v>
      </c>
      <c r="FK196" s="291">
        <v>4</v>
      </c>
      <c r="FL196" s="290">
        <v>2.5596232234615064</v>
      </c>
      <c r="FM196" s="291">
        <v>2</v>
      </c>
      <c r="FN196" s="290">
        <v>1.2798116117307532</v>
      </c>
      <c r="FO196" s="291">
        <v>1</v>
      </c>
      <c r="FP196" s="290">
        <v>0.6399058058653766</v>
      </c>
      <c r="FQ196" s="283">
        <v>0</v>
      </c>
      <c r="FR196" s="294">
        <v>0</v>
      </c>
      <c r="FS196" s="283">
        <v>0</v>
      </c>
      <c r="FT196" s="294">
        <v>0</v>
      </c>
      <c r="FU196" s="291">
        <v>20</v>
      </c>
      <c r="FV196" s="290">
        <v>12.798116117307531</v>
      </c>
      <c r="FW196" s="295">
        <v>1</v>
      </c>
      <c r="FX196" s="295">
        <v>0</v>
      </c>
      <c r="FY196" s="295">
        <v>1</v>
      </c>
      <c r="FZ196" s="295">
        <v>0</v>
      </c>
      <c r="GA196" s="295">
        <v>0</v>
      </c>
      <c r="GB196" s="287">
        <v>2556</v>
      </c>
      <c r="GC196" s="287">
        <v>0</v>
      </c>
      <c r="GD196" s="287">
        <v>0</v>
      </c>
      <c r="GE196" s="287">
        <v>0</v>
      </c>
      <c r="GF196" s="287">
        <v>0</v>
      </c>
      <c r="GG196" s="290">
        <v>75.069999999999993</v>
      </c>
      <c r="GH196" s="290">
        <v>413.14</v>
      </c>
      <c r="GI196" s="290">
        <v>18</v>
      </c>
      <c r="GJ196" s="290">
        <v>1</v>
      </c>
      <c r="GK196" s="290">
        <v>0</v>
      </c>
      <c r="GL196" s="290">
        <v>0</v>
      </c>
      <c r="GM196" s="290">
        <v>2</v>
      </c>
      <c r="GN196" s="290">
        <v>2</v>
      </c>
      <c r="GO196" s="290">
        <v>1</v>
      </c>
      <c r="GP196" s="290">
        <v>3</v>
      </c>
      <c r="GQ196" s="290">
        <v>0</v>
      </c>
      <c r="GR196" s="290">
        <v>0</v>
      </c>
      <c r="GS196" s="290">
        <v>0</v>
      </c>
      <c r="GT196" s="290">
        <v>4</v>
      </c>
      <c r="GU196" s="290">
        <v>0</v>
      </c>
      <c r="GV196" s="290">
        <v>1</v>
      </c>
      <c r="GW196" s="290">
        <v>0</v>
      </c>
      <c r="GX196" s="290">
        <v>1</v>
      </c>
      <c r="GY196" s="290">
        <v>2</v>
      </c>
      <c r="GZ196" s="290">
        <v>4</v>
      </c>
      <c r="HA196" s="290">
        <v>1</v>
      </c>
      <c r="HB196" s="290">
        <v>1</v>
      </c>
      <c r="HC196" s="290">
        <v>0</v>
      </c>
      <c r="HD196" s="290">
        <v>0</v>
      </c>
      <c r="HE196" s="290">
        <v>2</v>
      </c>
      <c r="HF196" s="290">
        <v>0</v>
      </c>
      <c r="HG196" s="290">
        <v>1</v>
      </c>
      <c r="HH196" s="290">
        <v>4</v>
      </c>
      <c r="HI196" s="290">
        <v>0</v>
      </c>
      <c r="HJ196" s="134">
        <v>0.6399058058653766</v>
      </c>
      <c r="HK196" s="134">
        <v>3.8394348351922596</v>
      </c>
      <c r="HL196" s="134">
        <v>45.926039686958077</v>
      </c>
      <c r="HM196" s="146">
        <v>105.141092691418</v>
      </c>
      <c r="HN196" s="146">
        <v>97.159606454129005</v>
      </c>
      <c r="HO196" s="368">
        <v>0</v>
      </c>
      <c r="HP196" s="368">
        <v>5.9043495374926203E-2</v>
      </c>
      <c r="HQ196" s="368">
        <v>0</v>
      </c>
      <c r="HR196" s="368">
        <v>5.4545454545454497</v>
      </c>
      <c r="HS196" s="134">
        <v>84.615384615384599</v>
      </c>
      <c r="HT196" s="134">
        <v>94.545454545454504</v>
      </c>
      <c r="HU196" s="134">
        <v>1.2432260121134799</v>
      </c>
      <c r="HV196" s="134">
        <v>1.08246408187365</v>
      </c>
      <c r="HW196" s="134">
        <v>5.16486347243689</v>
      </c>
      <c r="HX196" s="134">
        <v>10.445518683041501</v>
      </c>
      <c r="HY196" s="146">
        <v>76.661722594534737</v>
      </c>
      <c r="HZ196" s="146">
        <v>92.323453665388399</v>
      </c>
      <c r="IA196" s="386">
        <v>5</v>
      </c>
      <c r="IB196" s="386">
        <v>9</v>
      </c>
      <c r="IC196" s="369">
        <v>0.22851919561243145</v>
      </c>
      <c r="ID196" s="369">
        <v>0.22299306243805747</v>
      </c>
      <c r="IE196" s="369">
        <v>3.2051282051282048</v>
      </c>
      <c r="IF196" s="369">
        <v>4.5454545454545459</v>
      </c>
      <c r="IG196" s="146">
        <v>86.538461538461547</v>
      </c>
      <c r="IH196" s="146">
        <v>87.878787878787875</v>
      </c>
      <c r="II196" s="146">
        <v>7.1297989031078606</v>
      </c>
      <c r="IJ196" s="146">
        <v>4.9058473736372648</v>
      </c>
      <c r="IK196" s="146">
        <v>4.0475270479134471</v>
      </c>
      <c r="IL196" s="146">
        <v>9.6158871178468779</v>
      </c>
      <c r="IM196" s="148">
        <v>100.65497415139548</v>
      </c>
      <c r="IN196" s="137">
        <v>110.75296702903017</v>
      </c>
      <c r="IO196" s="369">
        <v>0.26281208935611</v>
      </c>
      <c r="IP196" s="388">
        <v>8.9245872378402494E-2</v>
      </c>
      <c r="IQ196" s="369">
        <v>3.1496062992125999</v>
      </c>
      <c r="IR196" s="388">
        <v>1.8518518518518501</v>
      </c>
      <c r="IS196" s="146">
        <v>91.338582677165405</v>
      </c>
      <c r="IT196" s="146">
        <v>95.370370370370395</v>
      </c>
      <c r="IU196" s="146">
        <v>8.3442838370564996</v>
      </c>
      <c r="IV196" s="146">
        <v>4.8192771084337398</v>
      </c>
      <c r="IW196" s="146">
        <v>7.9883047042238804</v>
      </c>
      <c r="IX196" s="146">
        <v>8.8306597204312194</v>
      </c>
      <c r="IY196" s="341">
        <v>17</v>
      </c>
      <c r="IZ196" s="369">
        <v>0.463973799126638</v>
      </c>
      <c r="JA196" s="369">
        <v>6.1371841155234703</v>
      </c>
      <c r="JB196" s="369">
        <v>97.833935018050497</v>
      </c>
      <c r="JC196" s="369">
        <v>7.5600436681222698</v>
      </c>
      <c r="JD196" s="146">
        <v>10.269140318787599</v>
      </c>
    </row>
    <row r="197" spans="1:264" ht="18" customHeight="1">
      <c r="A197" s="280"/>
      <c r="B197" s="281" t="s">
        <v>87</v>
      </c>
      <c r="C197" s="281" t="s">
        <v>87</v>
      </c>
      <c r="D197" s="282" t="s">
        <v>1934</v>
      </c>
      <c r="E197" s="283" t="s">
        <v>1430</v>
      </c>
      <c r="F197" s="282" t="s">
        <v>111</v>
      </c>
      <c r="G197" s="283" t="s">
        <v>23</v>
      </c>
      <c r="H197" s="284" t="s">
        <v>87</v>
      </c>
      <c r="I197" s="284" t="s">
        <v>87</v>
      </c>
      <c r="J197" s="284" t="s">
        <v>87</v>
      </c>
      <c r="K197" s="284" t="s">
        <v>87</v>
      </c>
      <c r="L197" s="284" t="s">
        <v>87</v>
      </c>
      <c r="M197" s="285">
        <v>156912</v>
      </c>
      <c r="N197" s="284" t="s">
        <v>87</v>
      </c>
      <c r="O197" s="284" t="s">
        <v>87</v>
      </c>
      <c r="P197" s="284" t="s">
        <v>87</v>
      </c>
      <c r="Q197" s="284" t="s">
        <v>87</v>
      </c>
      <c r="R197" s="286">
        <v>99.758500164067527</v>
      </c>
      <c r="S197" s="286">
        <v>95.717977540503313</v>
      </c>
      <c r="T197" s="298" t="s">
        <v>88</v>
      </c>
      <c r="U197" s="298" t="s">
        <v>88</v>
      </c>
      <c r="V197" s="286">
        <v>17.581187010078388</v>
      </c>
      <c r="W197" s="286">
        <v>9.6864501679731241</v>
      </c>
      <c r="X197" s="286">
        <v>27.267637178051512</v>
      </c>
      <c r="Y197" s="284" t="s">
        <v>87</v>
      </c>
      <c r="Z197" s="284" t="s">
        <v>87</v>
      </c>
      <c r="AA197" s="284" t="s">
        <v>87</v>
      </c>
      <c r="AB197" s="284" t="s">
        <v>87</v>
      </c>
      <c r="AC197" s="284" t="s">
        <v>87</v>
      </c>
      <c r="AD197" s="284" t="s">
        <v>87</v>
      </c>
      <c r="AE197" s="284" t="s">
        <v>87</v>
      </c>
      <c r="AF197" s="284" t="s">
        <v>87</v>
      </c>
      <c r="AG197" s="284" t="s">
        <v>87</v>
      </c>
      <c r="AH197" s="284" t="s">
        <v>87</v>
      </c>
      <c r="AI197" s="284" t="s">
        <v>87</v>
      </c>
      <c r="AJ197" s="284" t="s">
        <v>87</v>
      </c>
      <c r="AK197" s="284" t="s">
        <v>87</v>
      </c>
      <c r="AL197" s="284" t="s">
        <v>87</v>
      </c>
      <c r="AM197" s="284" t="s">
        <v>87</v>
      </c>
      <c r="AN197" s="284" t="s">
        <v>87</v>
      </c>
      <c r="AO197" s="284" t="s">
        <v>87</v>
      </c>
      <c r="AP197" s="284" t="s">
        <v>87</v>
      </c>
      <c r="AQ197" s="284" t="s">
        <v>87</v>
      </c>
      <c r="AR197" s="284" t="s">
        <v>87</v>
      </c>
      <c r="AS197" s="284" t="s">
        <v>87</v>
      </c>
      <c r="AT197" s="284" t="s">
        <v>87</v>
      </c>
      <c r="AU197" s="284" t="s">
        <v>87</v>
      </c>
      <c r="AV197" s="284" t="s">
        <v>87</v>
      </c>
      <c r="AW197" s="288" t="s">
        <v>87</v>
      </c>
      <c r="AX197" s="288" t="s">
        <v>87</v>
      </c>
      <c r="AY197" s="288" t="s">
        <v>87</v>
      </c>
      <c r="AZ197" s="288" t="s">
        <v>87</v>
      </c>
      <c r="BA197" s="288" t="s">
        <v>87</v>
      </c>
      <c r="BB197" s="287">
        <v>11</v>
      </c>
      <c r="BC197" s="287">
        <v>23</v>
      </c>
      <c r="BD197" s="289" t="s">
        <v>88</v>
      </c>
      <c r="BE197" s="289" t="s">
        <v>88</v>
      </c>
      <c r="BF197" s="289" t="s">
        <v>88</v>
      </c>
      <c r="BG197" s="287">
        <v>35</v>
      </c>
      <c r="BH197" s="286">
        <v>22.305496074232689</v>
      </c>
      <c r="BI197" s="287">
        <v>281</v>
      </c>
      <c r="BJ197" s="286">
        <v>179.08126848169672</v>
      </c>
      <c r="BK197" s="287">
        <v>0</v>
      </c>
      <c r="BL197" s="286">
        <v>0</v>
      </c>
      <c r="BM197" s="287">
        <v>0</v>
      </c>
      <c r="BN197" s="290">
        <v>0</v>
      </c>
      <c r="BO197" s="291">
        <v>65</v>
      </c>
      <c r="BP197" s="290">
        <v>41.424492709289282</v>
      </c>
      <c r="BQ197" s="287">
        <v>0</v>
      </c>
      <c r="BR197" s="290">
        <v>0</v>
      </c>
      <c r="BS197" s="287">
        <v>0</v>
      </c>
      <c r="BT197" s="290">
        <v>0</v>
      </c>
      <c r="BU197" s="287">
        <v>0</v>
      </c>
      <c r="BV197" s="290">
        <v>0</v>
      </c>
      <c r="BW197" s="287">
        <v>28</v>
      </c>
      <c r="BX197" s="290">
        <v>17.844396859386151</v>
      </c>
      <c r="BY197" s="292">
        <v>0</v>
      </c>
      <c r="BZ197" s="293">
        <v>0</v>
      </c>
      <c r="CA197" s="287">
        <v>457</v>
      </c>
      <c r="CB197" s="290">
        <v>291.24604874069541</v>
      </c>
      <c r="CC197" s="287">
        <v>0</v>
      </c>
      <c r="CD197" s="290">
        <v>0</v>
      </c>
      <c r="CE197" s="287">
        <v>55</v>
      </c>
      <c r="CF197" s="290">
        <v>35.051493830937083</v>
      </c>
      <c r="CG197" s="287">
        <v>539</v>
      </c>
      <c r="CH197" s="290">
        <v>343.50463954318349</v>
      </c>
      <c r="CI197" s="287">
        <v>350</v>
      </c>
      <c r="CJ197" s="290">
        <v>223.05496074232693</v>
      </c>
      <c r="CK197" s="287">
        <v>48</v>
      </c>
      <c r="CL197" s="290">
        <v>30.590394616090549</v>
      </c>
      <c r="CM197" s="287">
        <v>0</v>
      </c>
      <c r="CN197" s="294">
        <v>0</v>
      </c>
      <c r="CO197" s="287">
        <v>108</v>
      </c>
      <c r="CP197" s="290">
        <v>68.828387886203728</v>
      </c>
      <c r="CQ197" s="287">
        <v>0</v>
      </c>
      <c r="CR197" s="290">
        <v>0</v>
      </c>
      <c r="CS197" s="287">
        <v>0</v>
      </c>
      <c r="CT197" s="290">
        <v>0</v>
      </c>
      <c r="CU197" s="287">
        <v>28</v>
      </c>
      <c r="CV197" s="290">
        <v>17.844396859386151</v>
      </c>
      <c r="CW197" s="287">
        <v>34</v>
      </c>
      <c r="CX197" s="290">
        <v>21.66819618639747</v>
      </c>
      <c r="CY197" s="287">
        <v>34</v>
      </c>
      <c r="CZ197" s="290">
        <v>21.66819618639747</v>
      </c>
      <c r="DA197" s="292">
        <v>0</v>
      </c>
      <c r="DB197" s="293">
        <v>0</v>
      </c>
      <c r="DC197" s="287">
        <v>0</v>
      </c>
      <c r="DD197" s="287">
        <v>0</v>
      </c>
      <c r="DE197" s="287">
        <v>183</v>
      </c>
      <c r="DF197" s="287">
        <v>6723</v>
      </c>
      <c r="DG197" s="287">
        <v>0</v>
      </c>
      <c r="DH197" s="287">
        <v>311</v>
      </c>
      <c r="DI197" s="287">
        <v>16</v>
      </c>
      <c r="DJ197" s="287">
        <v>113</v>
      </c>
      <c r="DK197" s="287">
        <v>11</v>
      </c>
      <c r="DL197" s="287">
        <v>49</v>
      </c>
      <c r="DM197" s="287">
        <v>0</v>
      </c>
      <c r="DN197" s="287">
        <v>819</v>
      </c>
      <c r="DO197" s="287">
        <v>65</v>
      </c>
      <c r="DP197" s="287">
        <v>6</v>
      </c>
      <c r="DQ197" s="287">
        <v>19</v>
      </c>
      <c r="DR197" s="287">
        <v>0</v>
      </c>
      <c r="DS197" s="287">
        <v>38</v>
      </c>
      <c r="DT197" s="287">
        <v>481</v>
      </c>
      <c r="DU197" s="287">
        <v>20027</v>
      </c>
      <c r="DV197" s="287">
        <v>2774</v>
      </c>
      <c r="DW197" s="287">
        <v>1436</v>
      </c>
      <c r="DX197" s="287">
        <v>295</v>
      </c>
      <c r="DY197" s="287">
        <v>294</v>
      </c>
      <c r="DZ197" s="287">
        <v>3730</v>
      </c>
      <c r="EA197" s="287">
        <v>9054</v>
      </c>
      <c r="EB197" s="290">
        <v>15.959796774906099</v>
      </c>
      <c r="EC197" s="287">
        <v>122</v>
      </c>
      <c r="ED197" s="287">
        <v>2591</v>
      </c>
      <c r="EE197" s="287">
        <v>415</v>
      </c>
      <c r="EF197" s="290">
        <v>16.016981860285604</v>
      </c>
      <c r="EG197" s="287">
        <v>163</v>
      </c>
      <c r="EH197" s="287">
        <v>18</v>
      </c>
      <c r="EI197" s="287">
        <v>28</v>
      </c>
      <c r="EJ197" s="287">
        <v>5</v>
      </c>
      <c r="EK197" s="287">
        <v>116</v>
      </c>
      <c r="EL197" s="287">
        <v>3</v>
      </c>
      <c r="EM197" s="287">
        <v>18</v>
      </c>
      <c r="EN197" s="287">
        <v>4</v>
      </c>
      <c r="EO197" s="287">
        <v>2</v>
      </c>
      <c r="EP197" s="287">
        <v>0</v>
      </c>
      <c r="EQ197" s="287">
        <v>16</v>
      </c>
      <c r="ER197" s="287">
        <v>0</v>
      </c>
      <c r="ES197" s="287">
        <v>0</v>
      </c>
      <c r="ET197" s="287">
        <v>0</v>
      </c>
      <c r="EU197" s="287">
        <v>0</v>
      </c>
      <c r="EV197" s="287">
        <v>1356</v>
      </c>
      <c r="EW197" s="287">
        <v>80</v>
      </c>
      <c r="EX197" s="287">
        <v>32</v>
      </c>
      <c r="EY197" s="287">
        <v>253</v>
      </c>
      <c r="EZ197" s="287">
        <v>0</v>
      </c>
      <c r="FA197" s="287">
        <v>9</v>
      </c>
      <c r="FB197" s="287">
        <v>1</v>
      </c>
      <c r="FC197" s="287">
        <v>0</v>
      </c>
      <c r="FD197" s="287">
        <v>20</v>
      </c>
      <c r="FE197" s="287">
        <v>3</v>
      </c>
      <c r="FF197" s="287">
        <v>13</v>
      </c>
      <c r="FG197" s="287">
        <v>154</v>
      </c>
      <c r="FH197" s="287">
        <v>207</v>
      </c>
      <c r="FI197" s="287">
        <v>157</v>
      </c>
      <c r="FJ197" s="287">
        <v>911</v>
      </c>
      <c r="FK197" s="291">
        <v>8</v>
      </c>
      <c r="FL197" s="290">
        <v>5.0983991026817579</v>
      </c>
      <c r="FM197" s="291">
        <v>3</v>
      </c>
      <c r="FN197" s="290">
        <v>1.9118996635056593</v>
      </c>
      <c r="FO197" s="297">
        <v>0</v>
      </c>
      <c r="FP197" s="293">
        <v>0</v>
      </c>
      <c r="FQ197" s="283">
        <v>1</v>
      </c>
      <c r="FR197" s="294">
        <v>0.63729988783521974</v>
      </c>
      <c r="FS197" s="283">
        <v>0</v>
      </c>
      <c r="FT197" s="294">
        <v>0</v>
      </c>
      <c r="FU197" s="291">
        <v>0</v>
      </c>
      <c r="FV197" s="290">
        <v>0</v>
      </c>
      <c r="FW197" s="295">
        <v>1</v>
      </c>
      <c r="FX197" s="295">
        <v>0</v>
      </c>
      <c r="FY197" s="295">
        <v>0</v>
      </c>
      <c r="FZ197" s="295">
        <v>0</v>
      </c>
      <c r="GA197" s="295">
        <v>1</v>
      </c>
      <c r="GB197" s="287">
        <v>4265</v>
      </c>
      <c r="GC197" s="287">
        <v>733</v>
      </c>
      <c r="GD197" s="287">
        <v>2438</v>
      </c>
      <c r="GE197" s="287">
        <v>130</v>
      </c>
      <c r="GF197" s="287">
        <v>14</v>
      </c>
      <c r="GG197" s="290">
        <v>94.01</v>
      </c>
      <c r="GH197" s="290">
        <v>501.85</v>
      </c>
      <c r="GI197" s="290">
        <v>22</v>
      </c>
      <c r="GJ197" s="290">
        <v>1.2</v>
      </c>
      <c r="GK197" s="290">
        <v>1</v>
      </c>
      <c r="GL197" s="290">
        <v>1.8</v>
      </c>
      <c r="GM197" s="290">
        <v>1</v>
      </c>
      <c r="GN197" s="290">
        <v>3</v>
      </c>
      <c r="GO197" s="290">
        <v>1</v>
      </c>
      <c r="GP197" s="290">
        <v>1.05</v>
      </c>
      <c r="GQ197" s="290">
        <v>0</v>
      </c>
      <c r="GR197" s="290">
        <v>0</v>
      </c>
      <c r="GS197" s="290">
        <v>0</v>
      </c>
      <c r="GT197" s="290">
        <v>10</v>
      </c>
      <c r="GU197" s="290">
        <v>1</v>
      </c>
      <c r="GV197" s="290">
        <v>1</v>
      </c>
      <c r="GW197" s="290">
        <v>2</v>
      </c>
      <c r="GX197" s="290">
        <v>0</v>
      </c>
      <c r="GY197" s="290">
        <v>1</v>
      </c>
      <c r="GZ197" s="290">
        <v>2</v>
      </c>
      <c r="HA197" s="290">
        <v>0</v>
      </c>
      <c r="HB197" s="290">
        <v>1</v>
      </c>
      <c r="HC197" s="290">
        <v>2</v>
      </c>
      <c r="HD197" s="290">
        <v>0</v>
      </c>
      <c r="HE197" s="290">
        <v>1</v>
      </c>
      <c r="HF197" s="290">
        <v>1.2</v>
      </c>
      <c r="HG197" s="290">
        <v>4</v>
      </c>
      <c r="HH197" s="290">
        <v>8</v>
      </c>
      <c r="HI197" s="290">
        <v>0.1</v>
      </c>
      <c r="HJ197" s="134">
        <v>0.63729988783521974</v>
      </c>
      <c r="HK197" s="134">
        <v>10.834098093198735</v>
      </c>
      <c r="HL197" s="134">
        <v>58.077138778423581</v>
      </c>
      <c r="HM197" s="146">
        <v>106.364071783439</v>
      </c>
      <c r="HN197" s="146">
        <v>86.421470975136103</v>
      </c>
      <c r="HO197" s="368">
        <v>0</v>
      </c>
      <c r="HP197" s="368">
        <v>6.0606060606060601E-2</v>
      </c>
      <c r="HQ197" s="368">
        <v>0</v>
      </c>
      <c r="HR197" s="368">
        <v>6.25</v>
      </c>
      <c r="HS197" s="134">
        <v>94.117647058823493</v>
      </c>
      <c r="HT197" s="134">
        <v>100</v>
      </c>
      <c r="HU197" s="134">
        <v>1.37318255250404</v>
      </c>
      <c r="HV197" s="134">
        <v>0.96969696969696995</v>
      </c>
      <c r="HW197" s="134">
        <v>2.6315789473684199</v>
      </c>
      <c r="HX197" s="134">
        <v>4.7402301840171699</v>
      </c>
      <c r="HY197" s="146">
        <v>87.758585558989239</v>
      </c>
      <c r="HZ197" s="146">
        <v>96.3846563498373</v>
      </c>
      <c r="IA197" s="386">
        <v>6</v>
      </c>
      <c r="IB197" s="386">
        <v>4</v>
      </c>
      <c r="IC197" s="369">
        <v>0.22255192878338279</v>
      </c>
      <c r="ID197" s="369">
        <v>9.1303355398310887E-2</v>
      </c>
      <c r="IE197" s="369">
        <v>3.0769230769230771</v>
      </c>
      <c r="IF197" s="369">
        <v>2.1164021164021163</v>
      </c>
      <c r="IG197" s="146">
        <v>81.025641025641022</v>
      </c>
      <c r="IH197" s="146">
        <v>87.830687830687822</v>
      </c>
      <c r="II197" s="146">
        <v>7.232937685459941</v>
      </c>
      <c r="IJ197" s="146">
        <v>4.3140835425701889</v>
      </c>
      <c r="IK197" s="146">
        <v>4.3686803214933887</v>
      </c>
      <c r="IL197" s="146">
        <v>9.2886403537291109</v>
      </c>
      <c r="IM197" s="148">
        <v>111.1873260315384</v>
      </c>
      <c r="IN197" s="137">
        <v>112.65645085411184</v>
      </c>
      <c r="IO197" s="369">
        <v>0.27624309392265201</v>
      </c>
      <c r="IP197" s="369">
        <v>4.0866366979975498E-2</v>
      </c>
      <c r="IQ197" s="369">
        <v>3.0674846625766898</v>
      </c>
      <c r="IR197" s="369">
        <v>1.0204081632653099</v>
      </c>
      <c r="IS197" s="146">
        <v>93.865030674846594</v>
      </c>
      <c r="IT197" s="146">
        <v>93.877551020408205</v>
      </c>
      <c r="IU197" s="146">
        <v>9.0055248618784507</v>
      </c>
      <c r="IV197" s="146">
        <v>4.0049039640375996</v>
      </c>
      <c r="IW197" s="146">
        <v>8.4578128982921204</v>
      </c>
      <c r="IX197" s="146">
        <v>9.6253487445197301</v>
      </c>
      <c r="IY197" s="341">
        <v>7</v>
      </c>
      <c r="IZ197" s="369">
        <v>0.191833379007947</v>
      </c>
      <c r="JA197" s="369">
        <v>3.2863849765258202</v>
      </c>
      <c r="JB197" s="369">
        <v>99.061032863849803</v>
      </c>
      <c r="JC197" s="369">
        <v>5.8372156755275402</v>
      </c>
      <c r="JD197" s="146">
        <v>9.1293322062552793</v>
      </c>
    </row>
    <row r="198" spans="1:264" ht="18" customHeight="1">
      <c r="A198" s="280"/>
      <c r="B198" s="281" t="s">
        <v>87</v>
      </c>
      <c r="C198" s="281" t="s">
        <v>87</v>
      </c>
      <c r="D198" s="282" t="s">
        <v>1935</v>
      </c>
      <c r="E198" s="283" t="s">
        <v>1431</v>
      </c>
      <c r="F198" s="282" t="s">
        <v>111</v>
      </c>
      <c r="G198" s="283" t="s">
        <v>23</v>
      </c>
      <c r="H198" s="284" t="s">
        <v>87</v>
      </c>
      <c r="I198" s="284" t="s">
        <v>87</v>
      </c>
      <c r="J198" s="284" t="s">
        <v>87</v>
      </c>
      <c r="K198" s="284" t="s">
        <v>87</v>
      </c>
      <c r="L198" s="284" t="s">
        <v>87</v>
      </c>
      <c r="M198" s="285">
        <v>50025</v>
      </c>
      <c r="N198" s="284" t="s">
        <v>87</v>
      </c>
      <c r="O198" s="284" t="s">
        <v>87</v>
      </c>
      <c r="P198" s="284" t="s">
        <v>87</v>
      </c>
      <c r="Q198" s="284" t="s">
        <v>87</v>
      </c>
      <c r="R198" s="286">
        <v>97.739000000000019</v>
      </c>
      <c r="S198" s="286">
        <v>93.180999999999997</v>
      </c>
      <c r="T198" s="298" t="s">
        <v>88</v>
      </c>
      <c r="U198" s="298" t="s">
        <v>88</v>
      </c>
      <c r="V198" s="286">
        <v>14.032258064516128</v>
      </c>
      <c r="W198" s="286">
        <v>6.129032258064516</v>
      </c>
      <c r="X198" s="286">
        <v>20.161290322580644</v>
      </c>
      <c r="Y198" s="284" t="s">
        <v>87</v>
      </c>
      <c r="Z198" s="284" t="s">
        <v>87</v>
      </c>
      <c r="AA198" s="284" t="s">
        <v>87</v>
      </c>
      <c r="AB198" s="284" t="s">
        <v>87</v>
      </c>
      <c r="AC198" s="284" t="s">
        <v>87</v>
      </c>
      <c r="AD198" s="284" t="s">
        <v>87</v>
      </c>
      <c r="AE198" s="284" t="s">
        <v>87</v>
      </c>
      <c r="AF198" s="284" t="s">
        <v>87</v>
      </c>
      <c r="AG198" s="284" t="s">
        <v>87</v>
      </c>
      <c r="AH198" s="284" t="s">
        <v>87</v>
      </c>
      <c r="AI198" s="284" t="s">
        <v>87</v>
      </c>
      <c r="AJ198" s="284" t="s">
        <v>87</v>
      </c>
      <c r="AK198" s="284" t="s">
        <v>87</v>
      </c>
      <c r="AL198" s="284" t="s">
        <v>87</v>
      </c>
      <c r="AM198" s="284" t="s">
        <v>87</v>
      </c>
      <c r="AN198" s="284" t="s">
        <v>87</v>
      </c>
      <c r="AO198" s="284" t="s">
        <v>87</v>
      </c>
      <c r="AP198" s="284" t="s">
        <v>87</v>
      </c>
      <c r="AQ198" s="284" t="s">
        <v>87</v>
      </c>
      <c r="AR198" s="284" t="s">
        <v>87</v>
      </c>
      <c r="AS198" s="284" t="s">
        <v>87</v>
      </c>
      <c r="AT198" s="284" t="s">
        <v>87</v>
      </c>
      <c r="AU198" s="284" t="s">
        <v>87</v>
      </c>
      <c r="AV198" s="284" t="s">
        <v>87</v>
      </c>
      <c r="AW198" s="288" t="s">
        <v>87</v>
      </c>
      <c r="AX198" s="288" t="s">
        <v>87</v>
      </c>
      <c r="AY198" s="288" t="s">
        <v>87</v>
      </c>
      <c r="AZ198" s="288" t="s">
        <v>87</v>
      </c>
      <c r="BA198" s="288" t="s">
        <v>87</v>
      </c>
      <c r="BB198" s="287">
        <v>3</v>
      </c>
      <c r="BC198" s="287">
        <v>16</v>
      </c>
      <c r="BD198" s="289" t="s">
        <v>88</v>
      </c>
      <c r="BE198" s="289" t="s">
        <v>88</v>
      </c>
      <c r="BF198" s="289" t="s">
        <v>88</v>
      </c>
      <c r="BG198" s="287">
        <v>0</v>
      </c>
      <c r="BH198" s="286">
        <v>0</v>
      </c>
      <c r="BI198" s="287">
        <v>33</v>
      </c>
      <c r="BJ198" s="286">
        <v>65.967016491754123</v>
      </c>
      <c r="BK198" s="287">
        <v>0</v>
      </c>
      <c r="BL198" s="286">
        <v>0</v>
      </c>
      <c r="BM198" s="287">
        <v>0</v>
      </c>
      <c r="BN198" s="290">
        <v>0</v>
      </c>
      <c r="BO198" s="291">
        <v>0</v>
      </c>
      <c r="BP198" s="290">
        <v>0</v>
      </c>
      <c r="BQ198" s="287">
        <v>0</v>
      </c>
      <c r="BR198" s="290">
        <v>0</v>
      </c>
      <c r="BS198" s="287">
        <v>0</v>
      </c>
      <c r="BT198" s="290">
        <v>0</v>
      </c>
      <c r="BU198" s="287">
        <v>0</v>
      </c>
      <c r="BV198" s="290">
        <v>0</v>
      </c>
      <c r="BW198" s="287">
        <v>0</v>
      </c>
      <c r="BX198" s="290">
        <v>0</v>
      </c>
      <c r="BY198" s="292">
        <v>0</v>
      </c>
      <c r="BZ198" s="293">
        <v>0</v>
      </c>
      <c r="CA198" s="287">
        <v>33</v>
      </c>
      <c r="CB198" s="290">
        <v>65.967016491754123</v>
      </c>
      <c r="CC198" s="287">
        <v>0</v>
      </c>
      <c r="CD198" s="290">
        <v>0</v>
      </c>
      <c r="CE198" s="287">
        <v>0</v>
      </c>
      <c r="CF198" s="290">
        <v>0</v>
      </c>
      <c r="CG198" s="287">
        <v>57</v>
      </c>
      <c r="CH198" s="290">
        <v>113.94302848575713</v>
      </c>
      <c r="CI198" s="287">
        <v>70</v>
      </c>
      <c r="CJ198" s="290">
        <v>139.93003498250874</v>
      </c>
      <c r="CK198" s="287">
        <v>9</v>
      </c>
      <c r="CL198" s="290">
        <v>17.991004497751124</v>
      </c>
      <c r="CM198" s="292">
        <v>0</v>
      </c>
      <c r="CN198" s="296">
        <v>0</v>
      </c>
      <c r="CO198" s="287">
        <v>9</v>
      </c>
      <c r="CP198" s="290">
        <v>17.991004497751124</v>
      </c>
      <c r="CQ198" s="292">
        <v>0</v>
      </c>
      <c r="CR198" s="293">
        <v>0</v>
      </c>
      <c r="CS198" s="292">
        <v>0</v>
      </c>
      <c r="CT198" s="293">
        <v>0</v>
      </c>
      <c r="CU198" s="287">
        <v>0</v>
      </c>
      <c r="CV198" s="290">
        <v>0</v>
      </c>
      <c r="CW198" s="287">
        <v>0</v>
      </c>
      <c r="CX198" s="290">
        <v>0</v>
      </c>
      <c r="CY198" s="287">
        <v>0</v>
      </c>
      <c r="CZ198" s="290">
        <v>0</v>
      </c>
      <c r="DA198" s="292">
        <v>0</v>
      </c>
      <c r="DB198" s="293">
        <v>0</v>
      </c>
      <c r="DC198" s="287">
        <v>0</v>
      </c>
      <c r="DD198" s="287">
        <v>0</v>
      </c>
      <c r="DE198" s="287">
        <v>4</v>
      </c>
      <c r="DF198" s="287">
        <v>0</v>
      </c>
      <c r="DG198" s="287">
        <v>0</v>
      </c>
      <c r="DH198" s="287">
        <v>0</v>
      </c>
      <c r="DI198" s="287">
        <v>0</v>
      </c>
      <c r="DJ198" s="287">
        <v>1</v>
      </c>
      <c r="DK198" s="287">
        <v>6</v>
      </c>
      <c r="DL198" s="287">
        <v>0</v>
      </c>
      <c r="DM198" s="287">
        <v>0</v>
      </c>
      <c r="DN198" s="287">
        <v>0</v>
      </c>
      <c r="DO198" s="287">
        <v>23</v>
      </c>
      <c r="DP198" s="287">
        <v>0</v>
      </c>
      <c r="DQ198" s="287">
        <v>5</v>
      </c>
      <c r="DR198" s="287">
        <v>0</v>
      </c>
      <c r="DS198" s="287">
        <v>0</v>
      </c>
      <c r="DT198" s="287">
        <v>546</v>
      </c>
      <c r="DU198" s="287">
        <v>7663</v>
      </c>
      <c r="DV198" s="287">
        <v>294</v>
      </c>
      <c r="DW198" s="287">
        <v>0</v>
      </c>
      <c r="DX198" s="287">
        <v>0</v>
      </c>
      <c r="DY198" s="287">
        <v>0</v>
      </c>
      <c r="DZ198" s="287">
        <v>0</v>
      </c>
      <c r="EA198" s="287">
        <v>3851</v>
      </c>
      <c r="EB198" s="290">
        <v>6.8293949623474397</v>
      </c>
      <c r="EC198" s="287">
        <v>60</v>
      </c>
      <c r="ED198" s="287">
        <v>1244</v>
      </c>
      <c r="EE198" s="287">
        <v>105</v>
      </c>
      <c r="EF198" s="290">
        <v>8.440514469453376</v>
      </c>
      <c r="EG198" s="287">
        <v>8</v>
      </c>
      <c r="EH198" s="287">
        <v>33</v>
      </c>
      <c r="EI198" s="287">
        <v>3</v>
      </c>
      <c r="EJ198" s="287">
        <v>0</v>
      </c>
      <c r="EK198" s="287">
        <v>25</v>
      </c>
      <c r="EL198" s="287">
        <v>0</v>
      </c>
      <c r="EM198" s="287">
        <v>0</v>
      </c>
      <c r="EN198" s="287">
        <v>0</v>
      </c>
      <c r="EO198" s="287">
        <v>13</v>
      </c>
      <c r="EP198" s="287">
        <v>0</v>
      </c>
      <c r="EQ198" s="287">
        <v>1</v>
      </c>
      <c r="ER198" s="287">
        <v>0</v>
      </c>
      <c r="ES198" s="287">
        <v>4</v>
      </c>
      <c r="ET198" s="287">
        <v>0</v>
      </c>
      <c r="EU198" s="287">
        <v>0</v>
      </c>
      <c r="EV198" s="287">
        <v>0</v>
      </c>
      <c r="EW198" s="287">
        <v>0</v>
      </c>
      <c r="EX198" s="287">
        <v>0</v>
      </c>
      <c r="EY198" s="287">
        <v>0</v>
      </c>
      <c r="EZ198" s="287">
        <v>0</v>
      </c>
      <c r="FA198" s="287">
        <v>0</v>
      </c>
      <c r="FB198" s="287">
        <v>0</v>
      </c>
      <c r="FC198" s="287">
        <v>0</v>
      </c>
      <c r="FD198" s="287">
        <v>0</v>
      </c>
      <c r="FE198" s="287">
        <v>0</v>
      </c>
      <c r="FF198" s="287">
        <v>0</v>
      </c>
      <c r="FG198" s="287">
        <v>9</v>
      </c>
      <c r="FH198" s="287">
        <v>25</v>
      </c>
      <c r="FI198" s="287">
        <v>7</v>
      </c>
      <c r="FJ198" s="287">
        <v>656</v>
      </c>
      <c r="FK198" s="291">
        <v>1</v>
      </c>
      <c r="FL198" s="290">
        <v>1.9990004997501249</v>
      </c>
      <c r="FM198" s="297">
        <v>0</v>
      </c>
      <c r="FN198" s="293">
        <v>0</v>
      </c>
      <c r="FO198" s="297">
        <v>0</v>
      </c>
      <c r="FP198" s="293">
        <v>0</v>
      </c>
      <c r="FQ198" s="283">
        <v>0</v>
      </c>
      <c r="FR198" s="294">
        <v>0</v>
      </c>
      <c r="FS198" s="283">
        <v>0</v>
      </c>
      <c r="FT198" s="294">
        <v>0</v>
      </c>
      <c r="FU198" s="291">
        <v>0</v>
      </c>
      <c r="FV198" s="290">
        <v>0</v>
      </c>
      <c r="FW198" s="295">
        <v>7</v>
      </c>
      <c r="FX198" s="295">
        <v>2</v>
      </c>
      <c r="FY198" s="295">
        <v>5</v>
      </c>
      <c r="FZ198" s="295">
        <v>0</v>
      </c>
      <c r="GA198" s="295">
        <v>0</v>
      </c>
      <c r="GB198" s="287">
        <v>0</v>
      </c>
      <c r="GC198" s="287">
        <v>0</v>
      </c>
      <c r="GD198" s="287">
        <v>0</v>
      </c>
      <c r="GE198" s="287">
        <v>0</v>
      </c>
      <c r="GF198" s="287">
        <v>0</v>
      </c>
      <c r="GG198" s="290">
        <v>37.39</v>
      </c>
      <c r="GH198" s="290">
        <v>149.96</v>
      </c>
      <c r="GI198" s="290">
        <v>10</v>
      </c>
      <c r="GJ198" s="290">
        <v>0</v>
      </c>
      <c r="GK198" s="290">
        <v>1</v>
      </c>
      <c r="GL198" s="290">
        <v>0</v>
      </c>
      <c r="GM198" s="290">
        <v>3</v>
      </c>
      <c r="GN198" s="290">
        <v>2</v>
      </c>
      <c r="GO198" s="290">
        <v>0</v>
      </c>
      <c r="GP198" s="290">
        <v>3</v>
      </c>
      <c r="GQ198" s="290">
        <v>0</v>
      </c>
      <c r="GR198" s="290">
        <v>0</v>
      </c>
      <c r="GS198" s="290">
        <v>0</v>
      </c>
      <c r="GT198" s="290">
        <v>1</v>
      </c>
      <c r="GU198" s="290">
        <v>0</v>
      </c>
      <c r="GV198" s="290">
        <v>1</v>
      </c>
      <c r="GW198" s="290">
        <v>0</v>
      </c>
      <c r="GX198" s="290">
        <v>0</v>
      </c>
      <c r="GY198" s="290">
        <v>1</v>
      </c>
      <c r="GZ198" s="290">
        <v>2</v>
      </c>
      <c r="HA198" s="290">
        <v>0</v>
      </c>
      <c r="HB198" s="290">
        <v>0</v>
      </c>
      <c r="HC198" s="290">
        <v>0</v>
      </c>
      <c r="HD198" s="290">
        <v>0</v>
      </c>
      <c r="HE198" s="290">
        <v>0</v>
      </c>
      <c r="HF198" s="290">
        <v>0</v>
      </c>
      <c r="HG198" s="290">
        <v>0</v>
      </c>
      <c r="HH198" s="290">
        <v>0</v>
      </c>
      <c r="HI198" s="290">
        <v>2</v>
      </c>
      <c r="HJ198" s="134">
        <v>3.9980009995002499</v>
      </c>
      <c r="HK198" s="134">
        <v>17.991004497751124</v>
      </c>
      <c r="HL198" s="134">
        <v>51.574212893553231</v>
      </c>
      <c r="HM198" s="146">
        <v>107.767</v>
      </c>
      <c r="HN198" s="146">
        <v>95.010999999999996</v>
      </c>
      <c r="HO198" s="368">
        <v>0</v>
      </c>
      <c r="HP198" s="369">
        <v>0.48780487804877998</v>
      </c>
      <c r="HQ198" s="368">
        <v>0</v>
      </c>
      <c r="HR198" s="369">
        <v>33.3333333333333</v>
      </c>
      <c r="HS198" s="134">
        <v>100</v>
      </c>
      <c r="HT198" s="134">
        <v>100</v>
      </c>
      <c r="HU198" s="134">
        <v>2.0833333333333299</v>
      </c>
      <c r="HV198" s="134">
        <v>1.4634146341463401</v>
      </c>
      <c r="HW198" s="134">
        <v>0.75773302885613403</v>
      </c>
      <c r="HX198" s="134">
        <v>1.1535688536409501</v>
      </c>
      <c r="HY198" s="146">
        <v>89.174000000000007</v>
      </c>
      <c r="HZ198" s="146">
        <v>101.41200000000001</v>
      </c>
      <c r="IA198" s="386">
        <v>3</v>
      </c>
      <c r="IB198" s="386">
        <v>8</v>
      </c>
      <c r="IC198" s="369">
        <v>0.37735849056603776</v>
      </c>
      <c r="ID198" s="369">
        <v>0.5298013245033113</v>
      </c>
      <c r="IE198" s="369">
        <v>5.3571428571428568</v>
      </c>
      <c r="IF198" s="369">
        <v>6.9565217391304346</v>
      </c>
      <c r="IG198" s="146">
        <v>78.571428571428569</v>
      </c>
      <c r="IH198" s="146">
        <v>91.304347826086953</v>
      </c>
      <c r="II198" s="146">
        <v>7.0440251572327046</v>
      </c>
      <c r="IJ198" s="146">
        <v>7.6158940397350996</v>
      </c>
      <c r="IK198" s="146">
        <v>3.1762507784928382</v>
      </c>
      <c r="IL198" s="146">
        <v>8.4251725203419507</v>
      </c>
      <c r="IM198" s="148">
        <v>109.95399999999999</v>
      </c>
      <c r="IN198" s="137">
        <v>109.01200000000001</v>
      </c>
      <c r="IO198" s="369">
        <v>0</v>
      </c>
      <c r="IP198" s="369">
        <v>0.183823529411765</v>
      </c>
      <c r="IQ198" s="369">
        <v>0</v>
      </c>
      <c r="IR198" s="369">
        <v>4.7619047619047601</v>
      </c>
      <c r="IS198" s="146">
        <v>85.714285714285694</v>
      </c>
      <c r="IT198" s="146">
        <v>95.238095238095198</v>
      </c>
      <c r="IU198" s="146">
        <v>6.3829787234042596</v>
      </c>
      <c r="IV198" s="146">
        <v>3.8602941176470602</v>
      </c>
      <c r="IW198" s="146">
        <v>5.6929955290610996</v>
      </c>
      <c r="IX198" s="146">
        <v>7.0931437879460999</v>
      </c>
      <c r="IY198" s="341">
        <v>5</v>
      </c>
      <c r="IZ198" s="369">
        <v>0.44923629829290201</v>
      </c>
      <c r="JA198" s="369">
        <v>5.0505050505050502</v>
      </c>
      <c r="JB198" s="369">
        <v>98.989898989899004</v>
      </c>
      <c r="JC198" s="369">
        <v>8.8948787061994601</v>
      </c>
      <c r="JD198" s="146">
        <v>7.58059532392625</v>
      </c>
    </row>
    <row r="199" spans="1:264" ht="18" customHeight="1">
      <c r="A199" s="280"/>
      <c r="B199" s="281" t="s">
        <v>87</v>
      </c>
      <c r="C199" s="281" t="s">
        <v>87</v>
      </c>
      <c r="D199" s="282" t="s">
        <v>1936</v>
      </c>
      <c r="E199" s="283" t="s">
        <v>1432</v>
      </c>
      <c r="F199" s="282" t="s">
        <v>112</v>
      </c>
      <c r="G199" s="283" t="s">
        <v>24</v>
      </c>
      <c r="H199" s="284" t="s">
        <v>87</v>
      </c>
      <c r="I199" s="284" t="s">
        <v>87</v>
      </c>
      <c r="J199" s="284" t="s">
        <v>87</v>
      </c>
      <c r="K199" s="284" t="s">
        <v>87</v>
      </c>
      <c r="L199" s="284" t="s">
        <v>87</v>
      </c>
      <c r="M199" s="285">
        <v>97424</v>
      </c>
      <c r="N199" s="284" t="s">
        <v>87</v>
      </c>
      <c r="O199" s="284" t="s">
        <v>87</v>
      </c>
      <c r="P199" s="284" t="s">
        <v>87</v>
      </c>
      <c r="Q199" s="284" t="s">
        <v>87</v>
      </c>
      <c r="R199" s="286">
        <v>99.859452680633098</v>
      </c>
      <c r="S199" s="286">
        <v>100.26854369747878</v>
      </c>
      <c r="T199" s="298" t="s">
        <v>88</v>
      </c>
      <c r="U199" s="292">
        <v>2.2684732756345056</v>
      </c>
      <c r="V199" s="286">
        <v>13.402732595966169</v>
      </c>
      <c r="W199" s="286">
        <v>13.597918022121014</v>
      </c>
      <c r="X199" s="286">
        <v>27.000650618087185</v>
      </c>
      <c r="Y199" s="284" t="s">
        <v>87</v>
      </c>
      <c r="Z199" s="284" t="s">
        <v>87</v>
      </c>
      <c r="AA199" s="284" t="s">
        <v>87</v>
      </c>
      <c r="AB199" s="284" t="s">
        <v>87</v>
      </c>
      <c r="AC199" s="284" t="s">
        <v>87</v>
      </c>
      <c r="AD199" s="284" t="s">
        <v>87</v>
      </c>
      <c r="AE199" s="284" t="s">
        <v>87</v>
      </c>
      <c r="AF199" s="284" t="s">
        <v>87</v>
      </c>
      <c r="AG199" s="284" t="s">
        <v>87</v>
      </c>
      <c r="AH199" s="284" t="s">
        <v>87</v>
      </c>
      <c r="AI199" s="284" t="s">
        <v>87</v>
      </c>
      <c r="AJ199" s="284" t="s">
        <v>87</v>
      </c>
      <c r="AK199" s="284" t="s">
        <v>87</v>
      </c>
      <c r="AL199" s="284" t="s">
        <v>87</v>
      </c>
      <c r="AM199" s="284" t="s">
        <v>87</v>
      </c>
      <c r="AN199" s="284" t="s">
        <v>87</v>
      </c>
      <c r="AO199" s="284" t="s">
        <v>87</v>
      </c>
      <c r="AP199" s="284" t="s">
        <v>87</v>
      </c>
      <c r="AQ199" s="284" t="s">
        <v>87</v>
      </c>
      <c r="AR199" s="284" t="s">
        <v>87</v>
      </c>
      <c r="AS199" s="284" t="s">
        <v>87</v>
      </c>
      <c r="AT199" s="284" t="s">
        <v>87</v>
      </c>
      <c r="AU199" s="284" t="s">
        <v>87</v>
      </c>
      <c r="AV199" s="284" t="s">
        <v>87</v>
      </c>
      <c r="AW199" s="288" t="s">
        <v>87</v>
      </c>
      <c r="AX199" s="288" t="s">
        <v>87</v>
      </c>
      <c r="AY199" s="288" t="s">
        <v>87</v>
      </c>
      <c r="AZ199" s="288" t="s">
        <v>87</v>
      </c>
      <c r="BA199" s="288" t="s">
        <v>87</v>
      </c>
      <c r="BB199" s="287">
        <v>32</v>
      </c>
      <c r="BC199" s="287">
        <v>28</v>
      </c>
      <c r="BD199" s="289" t="s">
        <v>88</v>
      </c>
      <c r="BE199" s="289" t="s">
        <v>88</v>
      </c>
      <c r="BF199" s="289" t="s">
        <v>88</v>
      </c>
      <c r="BG199" s="287">
        <v>0</v>
      </c>
      <c r="BH199" s="286">
        <v>0</v>
      </c>
      <c r="BI199" s="287">
        <v>111</v>
      </c>
      <c r="BJ199" s="286">
        <v>113.93496469042535</v>
      </c>
      <c r="BK199" s="287">
        <v>0</v>
      </c>
      <c r="BL199" s="286">
        <v>0</v>
      </c>
      <c r="BM199" s="287">
        <v>0</v>
      </c>
      <c r="BN199" s="290">
        <v>0</v>
      </c>
      <c r="BO199" s="291">
        <v>39</v>
      </c>
      <c r="BP199" s="290">
        <v>40.031203810149449</v>
      </c>
      <c r="BQ199" s="287">
        <v>0</v>
      </c>
      <c r="BR199" s="290">
        <v>0</v>
      </c>
      <c r="BS199" s="287">
        <v>0</v>
      </c>
      <c r="BT199" s="290">
        <v>0</v>
      </c>
      <c r="BU199" s="287">
        <v>0</v>
      </c>
      <c r="BV199" s="290">
        <v>0</v>
      </c>
      <c r="BW199" s="287">
        <v>0</v>
      </c>
      <c r="BX199" s="290">
        <v>0</v>
      </c>
      <c r="BY199" s="292">
        <v>0</v>
      </c>
      <c r="BZ199" s="293">
        <v>0</v>
      </c>
      <c r="CA199" s="287">
        <v>25</v>
      </c>
      <c r="CB199" s="290">
        <v>25.661028083429137</v>
      </c>
      <c r="CC199" s="287">
        <v>0</v>
      </c>
      <c r="CD199" s="290">
        <v>0</v>
      </c>
      <c r="CE199" s="287">
        <v>11</v>
      </c>
      <c r="CF199" s="290">
        <v>11.290852356708818</v>
      </c>
      <c r="CG199" s="287">
        <v>94</v>
      </c>
      <c r="CH199" s="290">
        <v>96.485465593693547</v>
      </c>
      <c r="CI199" s="287">
        <v>102</v>
      </c>
      <c r="CJ199" s="290">
        <v>104.69699458039088</v>
      </c>
      <c r="CK199" s="287">
        <v>15</v>
      </c>
      <c r="CL199" s="290">
        <v>15.39661685005748</v>
      </c>
      <c r="CM199" s="287">
        <v>0</v>
      </c>
      <c r="CN199" s="294">
        <v>0</v>
      </c>
      <c r="CO199" s="287">
        <v>66</v>
      </c>
      <c r="CP199" s="290">
        <v>67.745114140252909</v>
      </c>
      <c r="CQ199" s="292">
        <v>0</v>
      </c>
      <c r="CR199" s="293">
        <v>0</v>
      </c>
      <c r="CS199" s="292">
        <v>1</v>
      </c>
      <c r="CT199" s="293">
        <v>1.0264411233371655</v>
      </c>
      <c r="CU199" s="287">
        <v>0</v>
      </c>
      <c r="CV199" s="290">
        <v>0</v>
      </c>
      <c r="CW199" s="287">
        <v>0</v>
      </c>
      <c r="CX199" s="290">
        <v>0</v>
      </c>
      <c r="CY199" s="287">
        <v>0</v>
      </c>
      <c r="CZ199" s="290">
        <v>0</v>
      </c>
      <c r="DA199" s="287">
        <v>0</v>
      </c>
      <c r="DB199" s="290">
        <v>0</v>
      </c>
      <c r="DC199" s="292">
        <v>0</v>
      </c>
      <c r="DD199" s="292">
        <v>334</v>
      </c>
      <c r="DE199" s="292">
        <v>0</v>
      </c>
      <c r="DF199" s="292">
        <v>4052</v>
      </c>
      <c r="DG199" s="292">
        <v>0</v>
      </c>
      <c r="DH199" s="292">
        <v>0</v>
      </c>
      <c r="DI199" s="292">
        <v>150</v>
      </c>
      <c r="DJ199" s="292">
        <v>0</v>
      </c>
      <c r="DK199" s="292">
        <v>0</v>
      </c>
      <c r="DL199" s="292">
        <v>0</v>
      </c>
      <c r="DM199" s="292">
        <v>0</v>
      </c>
      <c r="DN199" s="292">
        <v>0</v>
      </c>
      <c r="DO199" s="292">
        <v>56</v>
      </c>
      <c r="DP199" s="292">
        <v>1</v>
      </c>
      <c r="DQ199" s="292">
        <v>0</v>
      </c>
      <c r="DR199" s="292">
        <v>0</v>
      </c>
      <c r="DS199" s="292">
        <v>0</v>
      </c>
      <c r="DT199" s="292">
        <v>29153</v>
      </c>
      <c r="DU199" s="292">
        <v>0</v>
      </c>
      <c r="DV199" s="292">
        <v>1281</v>
      </c>
      <c r="DW199" s="292">
        <v>0</v>
      </c>
      <c r="DX199" s="292">
        <v>0</v>
      </c>
      <c r="DY199" s="292">
        <v>0</v>
      </c>
      <c r="DZ199" s="292">
        <v>0</v>
      </c>
      <c r="EA199" s="292">
        <v>6311</v>
      </c>
      <c r="EB199" s="293">
        <v>16.811915702741199</v>
      </c>
      <c r="EC199" s="292">
        <v>108</v>
      </c>
      <c r="ED199" s="292">
        <v>2034</v>
      </c>
      <c r="EE199" s="292">
        <v>350</v>
      </c>
      <c r="EF199" s="293">
        <v>17.207472959685351</v>
      </c>
      <c r="EG199" s="292">
        <v>62</v>
      </c>
      <c r="EH199" s="292">
        <v>65</v>
      </c>
      <c r="EI199" s="292">
        <v>11</v>
      </c>
      <c r="EJ199" s="292">
        <v>0</v>
      </c>
      <c r="EK199" s="292">
        <v>140</v>
      </c>
      <c r="EL199" s="292">
        <v>0</v>
      </c>
      <c r="EM199" s="292">
        <v>0</v>
      </c>
      <c r="EN199" s="292">
        <v>4</v>
      </c>
      <c r="EO199" s="292">
        <v>18</v>
      </c>
      <c r="EP199" s="292">
        <v>17</v>
      </c>
      <c r="EQ199" s="292">
        <v>7</v>
      </c>
      <c r="ER199" s="292">
        <v>0</v>
      </c>
      <c r="ES199" s="292">
        <v>0</v>
      </c>
      <c r="ET199" s="292">
        <v>0</v>
      </c>
      <c r="EU199" s="292">
        <v>0</v>
      </c>
      <c r="EV199" s="292">
        <v>0</v>
      </c>
      <c r="EW199" s="292">
        <v>0</v>
      </c>
      <c r="EX199" s="292">
        <v>0</v>
      </c>
      <c r="EY199" s="292">
        <v>0</v>
      </c>
      <c r="EZ199" s="292">
        <v>0</v>
      </c>
      <c r="FA199" s="292">
        <v>0</v>
      </c>
      <c r="FB199" s="292">
        <v>0</v>
      </c>
      <c r="FC199" s="292">
        <v>0</v>
      </c>
      <c r="FD199" s="292">
        <v>0</v>
      </c>
      <c r="FE199" s="292">
        <v>0</v>
      </c>
      <c r="FF199" s="292">
        <v>0</v>
      </c>
      <c r="FG199" s="292">
        <v>196</v>
      </c>
      <c r="FH199" s="292">
        <v>402</v>
      </c>
      <c r="FI199" s="292">
        <v>70</v>
      </c>
      <c r="FJ199" s="292">
        <v>1193</v>
      </c>
      <c r="FK199" s="291">
        <v>1</v>
      </c>
      <c r="FL199" s="290">
        <v>1.0264411233371655</v>
      </c>
      <c r="FM199" s="291">
        <v>2</v>
      </c>
      <c r="FN199" s="290">
        <v>2.0528822466743311</v>
      </c>
      <c r="FO199" s="297">
        <v>0</v>
      </c>
      <c r="FP199" s="293">
        <v>0</v>
      </c>
      <c r="FQ199" s="283">
        <v>0</v>
      </c>
      <c r="FR199" s="294">
        <v>0</v>
      </c>
      <c r="FS199" s="283">
        <v>0</v>
      </c>
      <c r="FT199" s="294">
        <v>0</v>
      </c>
      <c r="FU199" s="291">
        <v>0</v>
      </c>
      <c r="FV199" s="290">
        <v>0</v>
      </c>
      <c r="FW199" s="295">
        <v>0</v>
      </c>
      <c r="FX199" s="295">
        <v>0</v>
      </c>
      <c r="FY199" s="295">
        <v>0</v>
      </c>
      <c r="FZ199" s="295">
        <v>0</v>
      </c>
      <c r="GA199" s="295">
        <v>0</v>
      </c>
      <c r="GB199" s="292">
        <v>0</v>
      </c>
      <c r="GC199" s="292">
        <v>0</v>
      </c>
      <c r="GD199" s="292">
        <v>0</v>
      </c>
      <c r="GE199" s="292">
        <v>0</v>
      </c>
      <c r="GF199" s="292">
        <v>0</v>
      </c>
      <c r="GG199" s="293">
        <v>71.7</v>
      </c>
      <c r="GH199" s="293">
        <v>245.6</v>
      </c>
      <c r="GI199" s="293">
        <v>11</v>
      </c>
      <c r="GJ199" s="293">
        <v>2</v>
      </c>
      <c r="GK199" s="293">
        <v>0</v>
      </c>
      <c r="GL199" s="293">
        <v>1</v>
      </c>
      <c r="GM199" s="293">
        <v>2</v>
      </c>
      <c r="GN199" s="293">
        <v>0</v>
      </c>
      <c r="GO199" s="293">
        <v>0</v>
      </c>
      <c r="GP199" s="293">
        <v>4</v>
      </c>
      <c r="GQ199" s="293">
        <v>0</v>
      </c>
      <c r="GR199" s="293">
        <v>0</v>
      </c>
      <c r="GS199" s="293">
        <v>0</v>
      </c>
      <c r="GT199" s="293">
        <v>2</v>
      </c>
      <c r="GU199" s="293">
        <v>0</v>
      </c>
      <c r="GV199" s="293">
        <v>1</v>
      </c>
      <c r="GW199" s="293">
        <v>0</v>
      </c>
      <c r="GX199" s="293">
        <v>0</v>
      </c>
      <c r="GY199" s="293">
        <v>1</v>
      </c>
      <c r="GZ199" s="293">
        <v>1</v>
      </c>
      <c r="HA199" s="293">
        <v>1</v>
      </c>
      <c r="HB199" s="293">
        <v>0</v>
      </c>
      <c r="HC199" s="293">
        <v>0</v>
      </c>
      <c r="HD199" s="293">
        <v>0</v>
      </c>
      <c r="HE199" s="293">
        <v>0</v>
      </c>
      <c r="HF199" s="293">
        <v>0</v>
      </c>
      <c r="HG199" s="293">
        <v>0</v>
      </c>
      <c r="HH199" s="293">
        <v>1</v>
      </c>
      <c r="HI199" s="293">
        <v>1</v>
      </c>
      <c r="HJ199" s="134">
        <v>1.0264411233371655</v>
      </c>
      <c r="HK199" s="134">
        <v>15.39661685005748</v>
      </c>
      <c r="HL199" s="134">
        <v>51.886598784693717</v>
      </c>
      <c r="HM199" s="146">
        <v>110.17755919050001</v>
      </c>
      <c r="HN199" s="146">
        <v>96.216961367192397</v>
      </c>
      <c r="HO199" s="368">
        <v>6.4693514475173894E-2</v>
      </c>
      <c r="HP199" s="369">
        <v>2.54939451880178E-2</v>
      </c>
      <c r="HQ199" s="368">
        <v>3.7037037037037002</v>
      </c>
      <c r="HR199" s="369">
        <v>1.61290322580645</v>
      </c>
      <c r="HS199" s="134">
        <v>90.740740740740705</v>
      </c>
      <c r="HT199" s="134">
        <v>93.548387096774206</v>
      </c>
      <c r="HU199" s="134">
        <v>1.74672489082969</v>
      </c>
      <c r="HV199" s="134">
        <v>1.5806246016571099</v>
      </c>
      <c r="HW199" s="134">
        <v>15.0956696878147</v>
      </c>
      <c r="HX199" s="134">
        <v>21.732468461106301</v>
      </c>
      <c r="HY199" s="146">
        <v>101.52242886423855</v>
      </c>
      <c r="HZ199" s="146">
        <v>102.10180737847099</v>
      </c>
      <c r="IA199" s="386">
        <v>17</v>
      </c>
      <c r="IB199" s="386">
        <v>7</v>
      </c>
      <c r="IC199" s="369">
        <v>0.28211085297046135</v>
      </c>
      <c r="ID199" s="369">
        <v>8.8484388825685753E-2</v>
      </c>
      <c r="IE199" s="369">
        <v>2.833333333333333</v>
      </c>
      <c r="IF199" s="369">
        <v>1.3565891472868217</v>
      </c>
      <c r="IG199" s="146">
        <v>64.666666666666657</v>
      </c>
      <c r="IH199" s="146">
        <v>71.511627906976756</v>
      </c>
      <c r="II199" s="146">
        <v>9.9568536342515763</v>
      </c>
      <c r="IJ199" s="146">
        <v>6.52256351915055</v>
      </c>
      <c r="IK199" s="146">
        <v>15.035246727089627</v>
      </c>
      <c r="IL199" s="146">
        <v>22.907196486030951</v>
      </c>
      <c r="IM199" s="148">
        <v>94.449899401089027</v>
      </c>
      <c r="IN199" s="137">
        <v>103.57494819450244</v>
      </c>
      <c r="IO199" s="369">
        <v>0.32391048292108399</v>
      </c>
      <c r="IP199" s="369">
        <v>2.88267512251369E-2</v>
      </c>
      <c r="IQ199" s="369">
        <v>3.125</v>
      </c>
      <c r="IR199" s="369">
        <v>0.67114093959731502</v>
      </c>
      <c r="IS199" s="146">
        <v>73.011363636363598</v>
      </c>
      <c r="IT199" s="146">
        <v>87.248322147650995</v>
      </c>
      <c r="IU199" s="146">
        <v>10.3651354534747</v>
      </c>
      <c r="IV199" s="146">
        <v>4.2951859325454</v>
      </c>
      <c r="IW199" s="146">
        <v>17.495475931958001</v>
      </c>
      <c r="IX199" s="146">
        <v>18.509316770186299</v>
      </c>
      <c r="IY199" s="341">
        <v>16</v>
      </c>
      <c r="IZ199" s="369">
        <v>0.33291718684977101</v>
      </c>
      <c r="JA199" s="369">
        <v>9.9378881987577596</v>
      </c>
      <c r="JB199" s="369">
        <v>92.546583850931697</v>
      </c>
      <c r="JC199" s="369">
        <v>3.34997919267582</v>
      </c>
      <c r="JD199" s="146">
        <v>17.161244190203799</v>
      </c>
    </row>
    <row r="200" spans="1:264" ht="18" customHeight="1">
      <c r="A200" s="280"/>
      <c r="B200" s="281" t="s">
        <v>87</v>
      </c>
      <c r="C200" s="281" t="s">
        <v>87</v>
      </c>
      <c r="D200" s="282" t="s">
        <v>1937</v>
      </c>
      <c r="E200" s="283" t="s">
        <v>1433</v>
      </c>
      <c r="F200" s="282" t="s">
        <v>112</v>
      </c>
      <c r="G200" s="283" t="s">
        <v>24</v>
      </c>
      <c r="H200" s="284" t="s">
        <v>87</v>
      </c>
      <c r="I200" s="284" t="s">
        <v>87</v>
      </c>
      <c r="J200" s="284" t="s">
        <v>87</v>
      </c>
      <c r="K200" s="284" t="s">
        <v>87</v>
      </c>
      <c r="L200" s="284" t="s">
        <v>87</v>
      </c>
      <c r="M200" s="285">
        <v>196746</v>
      </c>
      <c r="N200" s="284" t="s">
        <v>87</v>
      </c>
      <c r="O200" s="284" t="s">
        <v>87</v>
      </c>
      <c r="P200" s="284" t="s">
        <v>87</v>
      </c>
      <c r="Q200" s="284" t="s">
        <v>87</v>
      </c>
      <c r="R200" s="286">
        <v>101.31986654217123</v>
      </c>
      <c r="S200" s="286">
        <v>98.192456958064625</v>
      </c>
      <c r="T200" s="292">
        <v>26.340048001932928</v>
      </c>
      <c r="U200" s="298" t="s">
        <v>88</v>
      </c>
      <c r="V200" s="286">
        <v>14.754098360655737</v>
      </c>
      <c r="W200" s="286">
        <v>9.5238095238095237</v>
      </c>
      <c r="X200" s="286">
        <v>24.277907884465261</v>
      </c>
      <c r="Y200" s="284" t="s">
        <v>87</v>
      </c>
      <c r="Z200" s="284" t="s">
        <v>87</v>
      </c>
      <c r="AA200" s="284" t="s">
        <v>87</v>
      </c>
      <c r="AB200" s="284" t="s">
        <v>87</v>
      </c>
      <c r="AC200" s="284" t="s">
        <v>87</v>
      </c>
      <c r="AD200" s="284" t="s">
        <v>87</v>
      </c>
      <c r="AE200" s="284" t="s">
        <v>87</v>
      </c>
      <c r="AF200" s="284" t="s">
        <v>87</v>
      </c>
      <c r="AG200" s="284" t="s">
        <v>87</v>
      </c>
      <c r="AH200" s="284" t="s">
        <v>87</v>
      </c>
      <c r="AI200" s="284" t="s">
        <v>87</v>
      </c>
      <c r="AJ200" s="284" t="s">
        <v>87</v>
      </c>
      <c r="AK200" s="284" t="s">
        <v>87</v>
      </c>
      <c r="AL200" s="284" t="s">
        <v>87</v>
      </c>
      <c r="AM200" s="284" t="s">
        <v>87</v>
      </c>
      <c r="AN200" s="284" t="s">
        <v>87</v>
      </c>
      <c r="AO200" s="284" t="s">
        <v>87</v>
      </c>
      <c r="AP200" s="284" t="s">
        <v>87</v>
      </c>
      <c r="AQ200" s="284" t="s">
        <v>87</v>
      </c>
      <c r="AR200" s="284" t="s">
        <v>87</v>
      </c>
      <c r="AS200" s="284" t="s">
        <v>87</v>
      </c>
      <c r="AT200" s="284" t="s">
        <v>87</v>
      </c>
      <c r="AU200" s="284" t="s">
        <v>87</v>
      </c>
      <c r="AV200" s="284" t="s">
        <v>87</v>
      </c>
      <c r="AW200" s="288" t="s">
        <v>87</v>
      </c>
      <c r="AX200" s="288" t="s">
        <v>87</v>
      </c>
      <c r="AY200" s="288" t="s">
        <v>87</v>
      </c>
      <c r="AZ200" s="288" t="s">
        <v>87</v>
      </c>
      <c r="BA200" s="288" t="s">
        <v>87</v>
      </c>
      <c r="BB200" s="287">
        <v>25</v>
      </c>
      <c r="BC200" s="287">
        <v>33</v>
      </c>
      <c r="BD200" s="289" t="s">
        <v>88</v>
      </c>
      <c r="BE200" s="289" t="s">
        <v>88</v>
      </c>
      <c r="BF200" s="289" t="s">
        <v>88</v>
      </c>
      <c r="BG200" s="287">
        <v>14</v>
      </c>
      <c r="BH200" s="286">
        <v>7.1157736370752129</v>
      </c>
      <c r="BI200" s="287">
        <v>252</v>
      </c>
      <c r="BJ200" s="286">
        <v>128.08392546735385</v>
      </c>
      <c r="BK200" s="287">
        <v>0</v>
      </c>
      <c r="BL200" s="286">
        <v>0</v>
      </c>
      <c r="BM200" s="287">
        <v>0</v>
      </c>
      <c r="BN200" s="290">
        <v>0</v>
      </c>
      <c r="BO200" s="291">
        <v>140</v>
      </c>
      <c r="BP200" s="290">
        <v>71.157736370752133</v>
      </c>
      <c r="BQ200" s="287">
        <v>0</v>
      </c>
      <c r="BR200" s="290">
        <v>0</v>
      </c>
      <c r="BS200" s="287">
        <v>16</v>
      </c>
      <c r="BT200" s="290">
        <v>8.1323127280859584</v>
      </c>
      <c r="BU200" s="287">
        <v>0</v>
      </c>
      <c r="BV200" s="290">
        <v>0</v>
      </c>
      <c r="BW200" s="287">
        <v>87</v>
      </c>
      <c r="BX200" s="290">
        <v>44.219450458967401</v>
      </c>
      <c r="BY200" s="292">
        <v>1</v>
      </c>
      <c r="BZ200" s="293">
        <v>0.5082695455053724</v>
      </c>
      <c r="CA200" s="287">
        <v>566</v>
      </c>
      <c r="CB200" s="290">
        <v>287.68056275604079</v>
      </c>
      <c r="CC200" s="287">
        <v>68</v>
      </c>
      <c r="CD200" s="290">
        <v>34.562329094365325</v>
      </c>
      <c r="CE200" s="287">
        <v>71</v>
      </c>
      <c r="CF200" s="290">
        <v>36.087137730881444</v>
      </c>
      <c r="CG200" s="287">
        <v>473</v>
      </c>
      <c r="CH200" s="290">
        <v>240.41149502404116</v>
      </c>
      <c r="CI200" s="287">
        <v>259</v>
      </c>
      <c r="CJ200" s="290">
        <v>131.64181228589146</v>
      </c>
      <c r="CK200" s="287">
        <v>65</v>
      </c>
      <c r="CL200" s="290">
        <v>33.037520457849205</v>
      </c>
      <c r="CM200" s="287">
        <v>614</v>
      </c>
      <c r="CN200" s="294">
        <v>312.07750094029865</v>
      </c>
      <c r="CO200" s="287">
        <v>62</v>
      </c>
      <c r="CP200" s="290">
        <v>31.512711821333088</v>
      </c>
      <c r="CQ200" s="292">
        <v>6</v>
      </c>
      <c r="CR200" s="293">
        <v>3.0496172730322346</v>
      </c>
      <c r="CS200" s="292">
        <v>33</v>
      </c>
      <c r="CT200" s="293">
        <v>16.772895001677288</v>
      </c>
      <c r="CU200" s="287">
        <v>21</v>
      </c>
      <c r="CV200" s="290">
        <v>10.67366045561282</v>
      </c>
      <c r="CW200" s="287">
        <v>223</v>
      </c>
      <c r="CX200" s="290">
        <v>113.34410864769805</v>
      </c>
      <c r="CY200" s="287">
        <v>223</v>
      </c>
      <c r="CZ200" s="290">
        <v>113.34410864769805</v>
      </c>
      <c r="DA200" s="292">
        <v>0</v>
      </c>
      <c r="DB200" s="293">
        <v>0</v>
      </c>
      <c r="DC200" s="287">
        <v>0</v>
      </c>
      <c r="DD200" s="287">
        <v>0</v>
      </c>
      <c r="DE200" s="287">
        <v>65</v>
      </c>
      <c r="DF200" s="287">
        <v>6430</v>
      </c>
      <c r="DG200" s="287">
        <v>0</v>
      </c>
      <c r="DH200" s="287">
        <v>292</v>
      </c>
      <c r="DI200" s="287">
        <v>250</v>
      </c>
      <c r="DJ200" s="287">
        <v>56</v>
      </c>
      <c r="DK200" s="287">
        <v>10</v>
      </c>
      <c r="DL200" s="287">
        <v>0</v>
      </c>
      <c r="DM200" s="287">
        <v>0</v>
      </c>
      <c r="DN200" s="287">
        <v>0</v>
      </c>
      <c r="DO200" s="287">
        <v>262</v>
      </c>
      <c r="DP200" s="287">
        <v>7</v>
      </c>
      <c r="DQ200" s="287">
        <v>0</v>
      </c>
      <c r="DR200" s="287">
        <v>0</v>
      </c>
      <c r="DS200" s="287">
        <v>90</v>
      </c>
      <c r="DT200" s="287">
        <v>8899</v>
      </c>
      <c r="DU200" s="287">
        <v>0</v>
      </c>
      <c r="DV200" s="287">
        <v>2490</v>
      </c>
      <c r="DW200" s="287">
        <v>7621</v>
      </c>
      <c r="DX200" s="287">
        <v>327</v>
      </c>
      <c r="DY200" s="287">
        <v>298</v>
      </c>
      <c r="DZ200" s="287">
        <v>3704</v>
      </c>
      <c r="EA200" s="287">
        <v>8404</v>
      </c>
      <c r="EB200" s="290">
        <v>16.3374583531652</v>
      </c>
      <c r="EC200" s="287">
        <v>123</v>
      </c>
      <c r="ED200" s="287">
        <v>2865</v>
      </c>
      <c r="EE200" s="287">
        <v>520</v>
      </c>
      <c r="EF200" s="290">
        <v>18.150087260034901</v>
      </c>
      <c r="EG200" s="287">
        <v>77</v>
      </c>
      <c r="EH200" s="287">
        <v>46</v>
      </c>
      <c r="EI200" s="287">
        <v>12</v>
      </c>
      <c r="EJ200" s="287">
        <v>0</v>
      </c>
      <c r="EK200" s="287">
        <v>140</v>
      </c>
      <c r="EL200" s="287">
        <v>0</v>
      </c>
      <c r="EM200" s="287">
        <v>2</v>
      </c>
      <c r="EN200" s="287">
        <v>1</v>
      </c>
      <c r="EO200" s="287">
        <v>12</v>
      </c>
      <c r="EP200" s="287">
        <v>6</v>
      </c>
      <c r="EQ200" s="287">
        <v>9</v>
      </c>
      <c r="ER200" s="287">
        <v>0</v>
      </c>
      <c r="ES200" s="287">
        <v>1</v>
      </c>
      <c r="ET200" s="287">
        <v>0</v>
      </c>
      <c r="EU200" s="287">
        <v>0</v>
      </c>
      <c r="EV200" s="287">
        <v>1907</v>
      </c>
      <c r="EW200" s="287">
        <v>0</v>
      </c>
      <c r="EX200" s="287">
        <v>0</v>
      </c>
      <c r="EY200" s="287">
        <v>415</v>
      </c>
      <c r="EZ200" s="287">
        <v>14</v>
      </c>
      <c r="FA200" s="287">
        <v>7</v>
      </c>
      <c r="FB200" s="287">
        <v>0</v>
      </c>
      <c r="FC200" s="287">
        <v>0</v>
      </c>
      <c r="FD200" s="287">
        <v>3</v>
      </c>
      <c r="FE200" s="287">
        <v>0</v>
      </c>
      <c r="FF200" s="287">
        <v>9</v>
      </c>
      <c r="FG200" s="287">
        <v>221</v>
      </c>
      <c r="FH200" s="287">
        <v>163</v>
      </c>
      <c r="FI200" s="287">
        <v>15</v>
      </c>
      <c r="FJ200" s="287">
        <v>1907</v>
      </c>
      <c r="FK200" s="291">
        <v>10</v>
      </c>
      <c r="FL200" s="290">
        <v>5.0826954550537247</v>
      </c>
      <c r="FM200" s="291">
        <v>1</v>
      </c>
      <c r="FN200" s="290">
        <v>0.5082695455053724</v>
      </c>
      <c r="FO200" s="297">
        <v>1</v>
      </c>
      <c r="FP200" s="293">
        <v>0.5082695455053724</v>
      </c>
      <c r="FQ200" s="283">
        <v>1</v>
      </c>
      <c r="FR200" s="294">
        <v>0.5082695455053724</v>
      </c>
      <c r="FS200" s="283">
        <v>1</v>
      </c>
      <c r="FT200" s="294">
        <v>0.5082695455053724</v>
      </c>
      <c r="FU200" s="291">
        <v>8</v>
      </c>
      <c r="FV200" s="290">
        <v>4.0661563640429792</v>
      </c>
      <c r="FW200" s="295">
        <v>1</v>
      </c>
      <c r="FX200" s="295">
        <v>0</v>
      </c>
      <c r="FY200" s="295">
        <v>0</v>
      </c>
      <c r="FZ200" s="295">
        <v>0</v>
      </c>
      <c r="GA200" s="295">
        <v>1</v>
      </c>
      <c r="GB200" s="287">
        <v>5520</v>
      </c>
      <c r="GC200" s="287">
        <v>0</v>
      </c>
      <c r="GD200" s="287">
        <v>0</v>
      </c>
      <c r="GE200" s="287">
        <v>0</v>
      </c>
      <c r="GF200" s="287">
        <v>0</v>
      </c>
      <c r="GG200" s="290">
        <v>89.3</v>
      </c>
      <c r="GH200" s="290">
        <v>339.94</v>
      </c>
      <c r="GI200" s="290">
        <v>19</v>
      </c>
      <c r="GJ200" s="290">
        <v>1</v>
      </c>
      <c r="GK200" s="290">
        <v>1</v>
      </c>
      <c r="GL200" s="290">
        <v>1</v>
      </c>
      <c r="GM200" s="290">
        <v>2</v>
      </c>
      <c r="GN200" s="290">
        <v>1</v>
      </c>
      <c r="GO200" s="290">
        <v>0</v>
      </c>
      <c r="GP200" s="290">
        <v>6</v>
      </c>
      <c r="GQ200" s="290">
        <v>1</v>
      </c>
      <c r="GR200" s="290">
        <v>1</v>
      </c>
      <c r="GS200" s="290">
        <v>0</v>
      </c>
      <c r="GT200" s="290">
        <v>7</v>
      </c>
      <c r="GU200" s="290">
        <v>0</v>
      </c>
      <c r="GV200" s="290">
        <v>1</v>
      </c>
      <c r="GW200" s="290">
        <v>0</v>
      </c>
      <c r="GX200" s="290">
        <v>0</v>
      </c>
      <c r="GY200" s="290">
        <v>1</v>
      </c>
      <c r="GZ200" s="290">
        <v>1</v>
      </c>
      <c r="HA200" s="290">
        <v>1</v>
      </c>
      <c r="HB200" s="290">
        <v>0</v>
      </c>
      <c r="HC200" s="290">
        <v>1</v>
      </c>
      <c r="HD200" s="290">
        <v>0</v>
      </c>
      <c r="HE200" s="290">
        <v>0</v>
      </c>
      <c r="HF200" s="290">
        <v>2</v>
      </c>
      <c r="HG200" s="290">
        <v>1</v>
      </c>
      <c r="HH200" s="290">
        <v>3</v>
      </c>
      <c r="HI200" s="290">
        <v>2</v>
      </c>
      <c r="HJ200" s="134">
        <v>1.0165390910107448</v>
      </c>
      <c r="HK200" s="134">
        <v>15.756355910666544</v>
      </c>
      <c r="HL200" s="134">
        <v>47.706179541134254</v>
      </c>
      <c r="HM200" s="146">
        <v>107.258806482099</v>
      </c>
      <c r="HN200" s="146">
        <v>99.078738362702694</v>
      </c>
      <c r="HO200" s="368">
        <v>3.02388872089507E-2</v>
      </c>
      <c r="HP200" s="368">
        <v>4.67945718296678E-2</v>
      </c>
      <c r="HQ200" s="368">
        <v>1.0204081632653099</v>
      </c>
      <c r="HR200" s="368">
        <v>2.32558139534884</v>
      </c>
      <c r="HS200" s="134">
        <v>87.755102040816297</v>
      </c>
      <c r="HT200" s="134">
        <v>87.209302325581405</v>
      </c>
      <c r="HU200" s="134">
        <v>2.9634109464771701</v>
      </c>
      <c r="HV200" s="134">
        <v>2.0121665886757101</v>
      </c>
      <c r="HW200" s="134">
        <v>4.5781349122436001</v>
      </c>
      <c r="HX200" s="134">
        <v>6.8336509665123897</v>
      </c>
      <c r="HY200" s="146">
        <v>90.58605178260369</v>
      </c>
      <c r="HZ200" s="146">
        <v>96.477760349344805</v>
      </c>
      <c r="IA200" s="386">
        <v>20</v>
      </c>
      <c r="IB200" s="386">
        <v>11</v>
      </c>
      <c r="IC200" s="369">
        <v>0.4065867046147591</v>
      </c>
      <c r="ID200" s="369">
        <v>0.14876927238301327</v>
      </c>
      <c r="IE200" s="369">
        <v>3.669724770642202</v>
      </c>
      <c r="IF200" s="369">
        <v>1.7488076311605723</v>
      </c>
      <c r="IG200" s="146">
        <v>72.477064220183479</v>
      </c>
      <c r="IH200" s="146">
        <v>69.952305246422895</v>
      </c>
      <c r="II200" s="146">
        <v>11.079487700752185</v>
      </c>
      <c r="IJ200" s="146">
        <v>8.5068974844468492</v>
      </c>
      <c r="IK200" s="146">
        <v>5.7068090505392259</v>
      </c>
      <c r="IL200" s="146">
        <v>9.8856520555404295</v>
      </c>
      <c r="IM200" s="148">
        <v>94.952502207483008</v>
      </c>
      <c r="IN200" s="137">
        <v>97.441880457004942</v>
      </c>
      <c r="IO200" s="369">
        <v>0.24494794856093099</v>
      </c>
      <c r="IP200" s="369">
        <v>0.105708245243129</v>
      </c>
      <c r="IQ200" s="369">
        <v>2.12765957446809</v>
      </c>
      <c r="IR200" s="369">
        <v>1.94174757281553</v>
      </c>
      <c r="IS200" s="146">
        <v>88.829787234042598</v>
      </c>
      <c r="IT200" s="146">
        <v>98.058252427184499</v>
      </c>
      <c r="IU200" s="146">
        <v>11.512553582363701</v>
      </c>
      <c r="IV200" s="146">
        <v>5.44397463002114</v>
      </c>
      <c r="IW200" s="146">
        <v>6.0205702817961404</v>
      </c>
      <c r="IX200" s="146">
        <v>6.9097728693477798</v>
      </c>
      <c r="IY200" s="341">
        <v>18</v>
      </c>
      <c r="IZ200" s="369">
        <v>0.34809514600657498</v>
      </c>
      <c r="JA200" s="369">
        <v>10.6508875739645</v>
      </c>
      <c r="JB200" s="369">
        <v>98.224852071005898</v>
      </c>
      <c r="JC200" s="369">
        <v>3.26822664861729</v>
      </c>
      <c r="JD200" s="146">
        <v>11.2442145385244</v>
      </c>
    </row>
    <row r="201" spans="1:264" ht="18" customHeight="1">
      <c r="A201" s="280"/>
      <c r="B201" s="281" t="s">
        <v>87</v>
      </c>
      <c r="C201" s="281" t="s">
        <v>87</v>
      </c>
      <c r="D201" s="282" t="s">
        <v>1938</v>
      </c>
      <c r="E201" s="283" t="s">
        <v>1434</v>
      </c>
      <c r="F201" s="282" t="s">
        <v>112</v>
      </c>
      <c r="G201" s="283" t="s">
        <v>24</v>
      </c>
      <c r="H201" s="284" t="s">
        <v>87</v>
      </c>
      <c r="I201" s="284" t="s">
        <v>87</v>
      </c>
      <c r="J201" s="284" t="s">
        <v>87</v>
      </c>
      <c r="K201" s="284" t="s">
        <v>87</v>
      </c>
      <c r="L201" s="284" t="s">
        <v>87</v>
      </c>
      <c r="M201" s="285">
        <v>137077</v>
      </c>
      <c r="N201" s="284" t="s">
        <v>87</v>
      </c>
      <c r="O201" s="284" t="s">
        <v>87</v>
      </c>
      <c r="P201" s="284" t="s">
        <v>87</v>
      </c>
      <c r="Q201" s="284" t="s">
        <v>87</v>
      </c>
      <c r="R201" s="286">
        <v>96.073610393538061</v>
      </c>
      <c r="S201" s="286">
        <v>102.42520671269747</v>
      </c>
      <c r="T201" s="298" t="s">
        <v>88</v>
      </c>
      <c r="U201" s="292">
        <v>21.499470353095376</v>
      </c>
      <c r="V201" s="286">
        <v>13.156189241736877</v>
      </c>
      <c r="W201" s="286">
        <v>10.69345430978613</v>
      </c>
      <c r="X201" s="286">
        <v>23.849643551523005</v>
      </c>
      <c r="Y201" s="284" t="s">
        <v>87</v>
      </c>
      <c r="Z201" s="284" t="s">
        <v>87</v>
      </c>
      <c r="AA201" s="284" t="s">
        <v>87</v>
      </c>
      <c r="AB201" s="284" t="s">
        <v>87</v>
      </c>
      <c r="AC201" s="284" t="s">
        <v>87</v>
      </c>
      <c r="AD201" s="284" t="s">
        <v>87</v>
      </c>
      <c r="AE201" s="284" t="s">
        <v>87</v>
      </c>
      <c r="AF201" s="284" t="s">
        <v>87</v>
      </c>
      <c r="AG201" s="284" t="s">
        <v>87</v>
      </c>
      <c r="AH201" s="284" t="s">
        <v>87</v>
      </c>
      <c r="AI201" s="284" t="s">
        <v>87</v>
      </c>
      <c r="AJ201" s="284" t="s">
        <v>87</v>
      </c>
      <c r="AK201" s="284" t="s">
        <v>87</v>
      </c>
      <c r="AL201" s="284" t="s">
        <v>87</v>
      </c>
      <c r="AM201" s="284" t="s">
        <v>87</v>
      </c>
      <c r="AN201" s="284" t="s">
        <v>87</v>
      </c>
      <c r="AO201" s="284" t="s">
        <v>87</v>
      </c>
      <c r="AP201" s="284" t="s">
        <v>87</v>
      </c>
      <c r="AQ201" s="284" t="s">
        <v>87</v>
      </c>
      <c r="AR201" s="284" t="s">
        <v>87</v>
      </c>
      <c r="AS201" s="284" t="s">
        <v>87</v>
      </c>
      <c r="AT201" s="284" t="s">
        <v>87</v>
      </c>
      <c r="AU201" s="284" t="s">
        <v>87</v>
      </c>
      <c r="AV201" s="284" t="s">
        <v>87</v>
      </c>
      <c r="AW201" s="288" t="s">
        <v>87</v>
      </c>
      <c r="AX201" s="288" t="s">
        <v>87</v>
      </c>
      <c r="AY201" s="288" t="s">
        <v>87</v>
      </c>
      <c r="AZ201" s="288" t="s">
        <v>87</v>
      </c>
      <c r="BA201" s="288" t="s">
        <v>87</v>
      </c>
      <c r="BB201" s="287">
        <v>12</v>
      </c>
      <c r="BC201" s="287">
        <v>14</v>
      </c>
      <c r="BD201" s="289" t="s">
        <v>88</v>
      </c>
      <c r="BE201" s="289" t="s">
        <v>88</v>
      </c>
      <c r="BF201" s="289" t="s">
        <v>88</v>
      </c>
      <c r="BG201" s="287">
        <v>14</v>
      </c>
      <c r="BH201" s="286">
        <v>10.213237815242529</v>
      </c>
      <c r="BI201" s="287">
        <v>111</v>
      </c>
      <c r="BJ201" s="286">
        <v>80.976385535137183</v>
      </c>
      <c r="BK201" s="287">
        <v>0</v>
      </c>
      <c r="BL201" s="286">
        <v>0</v>
      </c>
      <c r="BM201" s="287">
        <v>0</v>
      </c>
      <c r="BN201" s="290">
        <v>0</v>
      </c>
      <c r="BO201" s="291">
        <v>0</v>
      </c>
      <c r="BP201" s="290">
        <v>0</v>
      </c>
      <c r="BQ201" s="287">
        <v>10</v>
      </c>
      <c r="BR201" s="290">
        <v>7.2951698680303769</v>
      </c>
      <c r="BS201" s="287">
        <v>0</v>
      </c>
      <c r="BT201" s="290">
        <v>0</v>
      </c>
      <c r="BU201" s="287">
        <v>0</v>
      </c>
      <c r="BV201" s="290">
        <v>0</v>
      </c>
      <c r="BW201" s="287">
        <v>0</v>
      </c>
      <c r="BX201" s="290">
        <v>0</v>
      </c>
      <c r="BY201" s="292">
        <v>0</v>
      </c>
      <c r="BZ201" s="293">
        <v>0</v>
      </c>
      <c r="CA201" s="287">
        <v>18</v>
      </c>
      <c r="CB201" s="290">
        <v>13.13130576245468</v>
      </c>
      <c r="CC201" s="292">
        <v>0</v>
      </c>
      <c r="CD201" s="293">
        <v>0</v>
      </c>
      <c r="CE201" s="287">
        <v>10</v>
      </c>
      <c r="CF201" s="290">
        <v>7.2951698680303769</v>
      </c>
      <c r="CG201" s="287">
        <v>266</v>
      </c>
      <c r="CH201" s="290">
        <v>194.05151848960804</v>
      </c>
      <c r="CI201" s="287">
        <v>173</v>
      </c>
      <c r="CJ201" s="290">
        <v>126.20643871692552</v>
      </c>
      <c r="CK201" s="287">
        <v>55</v>
      </c>
      <c r="CL201" s="290">
        <v>40.123434274167074</v>
      </c>
      <c r="CM201" s="292">
        <v>0</v>
      </c>
      <c r="CN201" s="296">
        <v>0</v>
      </c>
      <c r="CO201" s="287">
        <v>36</v>
      </c>
      <c r="CP201" s="290">
        <v>26.26261152490936</v>
      </c>
      <c r="CQ201" s="292">
        <v>0</v>
      </c>
      <c r="CR201" s="293">
        <v>0</v>
      </c>
      <c r="CS201" s="292">
        <v>25</v>
      </c>
      <c r="CT201" s="293">
        <v>18.237924670075945</v>
      </c>
      <c r="CU201" s="287">
        <v>12</v>
      </c>
      <c r="CV201" s="290">
        <v>8.7542038416364534</v>
      </c>
      <c r="CW201" s="287">
        <v>117</v>
      </c>
      <c r="CX201" s="290">
        <v>85.353487455955403</v>
      </c>
      <c r="CY201" s="287">
        <v>117</v>
      </c>
      <c r="CZ201" s="290">
        <v>85.353487455955403</v>
      </c>
      <c r="DA201" s="292">
        <v>0</v>
      </c>
      <c r="DB201" s="293">
        <v>0</v>
      </c>
      <c r="DC201" s="287">
        <v>0</v>
      </c>
      <c r="DD201" s="287">
        <v>0</v>
      </c>
      <c r="DE201" s="287">
        <v>91</v>
      </c>
      <c r="DF201" s="287">
        <v>6475</v>
      </c>
      <c r="DG201" s="287">
        <v>0</v>
      </c>
      <c r="DH201" s="287">
        <v>168</v>
      </c>
      <c r="DI201" s="287">
        <v>0</v>
      </c>
      <c r="DJ201" s="287">
        <v>55</v>
      </c>
      <c r="DK201" s="287">
        <v>11</v>
      </c>
      <c r="DL201" s="287">
        <v>29</v>
      </c>
      <c r="DM201" s="287">
        <v>0</v>
      </c>
      <c r="DN201" s="287">
        <v>0</v>
      </c>
      <c r="DO201" s="287">
        <v>65</v>
      </c>
      <c r="DP201" s="287">
        <v>3</v>
      </c>
      <c r="DQ201" s="287">
        <v>0</v>
      </c>
      <c r="DR201" s="287">
        <v>0</v>
      </c>
      <c r="DS201" s="287">
        <v>0</v>
      </c>
      <c r="DT201" s="287">
        <v>7</v>
      </c>
      <c r="DU201" s="287">
        <v>1</v>
      </c>
      <c r="DV201" s="287">
        <v>1364</v>
      </c>
      <c r="DW201" s="287">
        <v>434</v>
      </c>
      <c r="DX201" s="287">
        <v>161</v>
      </c>
      <c r="DY201" s="287">
        <v>0</v>
      </c>
      <c r="DZ201" s="287">
        <v>0</v>
      </c>
      <c r="EA201" s="287">
        <v>7699</v>
      </c>
      <c r="EB201" s="290">
        <v>13.391349525912499</v>
      </c>
      <c r="EC201" s="287">
        <v>141</v>
      </c>
      <c r="ED201" s="287">
        <v>2421</v>
      </c>
      <c r="EE201" s="287">
        <v>346</v>
      </c>
      <c r="EF201" s="290">
        <v>14.291615035109459</v>
      </c>
      <c r="EG201" s="287">
        <v>73</v>
      </c>
      <c r="EH201" s="287">
        <v>65</v>
      </c>
      <c r="EI201" s="287">
        <v>9</v>
      </c>
      <c r="EJ201" s="287">
        <v>12</v>
      </c>
      <c r="EK201" s="287">
        <v>149</v>
      </c>
      <c r="EL201" s="287">
        <v>1</v>
      </c>
      <c r="EM201" s="287">
        <v>12</v>
      </c>
      <c r="EN201" s="287">
        <v>8</v>
      </c>
      <c r="EO201" s="287">
        <v>27</v>
      </c>
      <c r="EP201" s="287">
        <v>6</v>
      </c>
      <c r="EQ201" s="287">
        <v>6</v>
      </c>
      <c r="ER201" s="287">
        <v>0</v>
      </c>
      <c r="ES201" s="287">
        <v>1</v>
      </c>
      <c r="ET201" s="287">
        <v>0</v>
      </c>
      <c r="EU201" s="287">
        <v>0</v>
      </c>
      <c r="EV201" s="287">
        <v>714</v>
      </c>
      <c r="EW201" s="287">
        <v>0</v>
      </c>
      <c r="EX201" s="287">
        <v>0</v>
      </c>
      <c r="EY201" s="287">
        <v>0</v>
      </c>
      <c r="EZ201" s="287">
        <v>0</v>
      </c>
      <c r="FA201" s="287">
        <v>7</v>
      </c>
      <c r="FB201" s="287">
        <v>1</v>
      </c>
      <c r="FC201" s="287">
        <v>2</v>
      </c>
      <c r="FD201" s="287">
        <v>5</v>
      </c>
      <c r="FE201" s="287">
        <v>0</v>
      </c>
      <c r="FF201" s="287">
        <v>11</v>
      </c>
      <c r="FG201" s="287">
        <v>56</v>
      </c>
      <c r="FH201" s="287">
        <v>87</v>
      </c>
      <c r="FI201" s="287">
        <v>21</v>
      </c>
      <c r="FJ201" s="287">
        <v>1095</v>
      </c>
      <c r="FK201" s="291">
        <v>1</v>
      </c>
      <c r="FL201" s="290">
        <v>0.72951698680303767</v>
      </c>
      <c r="FM201" s="291">
        <v>1</v>
      </c>
      <c r="FN201" s="290">
        <v>0.72951698680303767</v>
      </c>
      <c r="FO201" s="297">
        <v>0</v>
      </c>
      <c r="FP201" s="293">
        <v>0</v>
      </c>
      <c r="FQ201" s="283">
        <v>1</v>
      </c>
      <c r="FR201" s="294">
        <v>0.72951698680303767</v>
      </c>
      <c r="FS201" s="283">
        <v>0</v>
      </c>
      <c r="FT201" s="294">
        <v>0</v>
      </c>
      <c r="FU201" s="297">
        <v>0</v>
      </c>
      <c r="FV201" s="293">
        <v>0</v>
      </c>
      <c r="FW201" s="295">
        <v>2</v>
      </c>
      <c r="FX201" s="295">
        <v>0</v>
      </c>
      <c r="FY201" s="295">
        <v>2</v>
      </c>
      <c r="FZ201" s="295">
        <v>0</v>
      </c>
      <c r="GA201" s="295">
        <v>0</v>
      </c>
      <c r="GB201" s="287">
        <v>2438</v>
      </c>
      <c r="GC201" s="287">
        <v>0</v>
      </c>
      <c r="GD201" s="287">
        <v>0</v>
      </c>
      <c r="GE201" s="287">
        <v>0</v>
      </c>
      <c r="GF201" s="287">
        <v>0</v>
      </c>
      <c r="GG201" s="290">
        <v>81.05</v>
      </c>
      <c r="GH201" s="290">
        <v>306.5</v>
      </c>
      <c r="GI201" s="290">
        <v>16.97</v>
      </c>
      <c r="GJ201" s="290">
        <v>2</v>
      </c>
      <c r="GK201" s="290">
        <v>0.16</v>
      </c>
      <c r="GL201" s="290">
        <v>0.38</v>
      </c>
      <c r="GM201" s="290">
        <v>1</v>
      </c>
      <c r="GN201" s="290">
        <v>3</v>
      </c>
      <c r="GO201" s="290">
        <v>1</v>
      </c>
      <c r="GP201" s="290">
        <v>3.52</v>
      </c>
      <c r="GQ201" s="290">
        <v>0.08</v>
      </c>
      <c r="GR201" s="290">
        <v>0</v>
      </c>
      <c r="GS201" s="290">
        <v>0</v>
      </c>
      <c r="GT201" s="290">
        <v>7.43</v>
      </c>
      <c r="GU201" s="290">
        <v>0</v>
      </c>
      <c r="GV201" s="290">
        <v>1</v>
      </c>
      <c r="GW201" s="290">
        <v>0</v>
      </c>
      <c r="GX201" s="290">
        <v>0</v>
      </c>
      <c r="GY201" s="290">
        <v>2</v>
      </c>
      <c r="GZ201" s="290">
        <v>2</v>
      </c>
      <c r="HA201" s="290">
        <v>0</v>
      </c>
      <c r="HB201" s="290">
        <v>1</v>
      </c>
      <c r="HC201" s="290">
        <v>0</v>
      </c>
      <c r="HD201" s="290">
        <v>0</v>
      </c>
      <c r="HE201" s="290">
        <v>1</v>
      </c>
      <c r="HF201" s="290">
        <v>0</v>
      </c>
      <c r="HG201" s="290">
        <v>0</v>
      </c>
      <c r="HH201" s="290">
        <v>5</v>
      </c>
      <c r="HI201" s="290">
        <v>0.47</v>
      </c>
      <c r="HJ201" s="134">
        <v>2.1885509604091133</v>
      </c>
      <c r="HK201" s="134">
        <v>3.6475849340151885</v>
      </c>
      <c r="HL201" s="134">
        <v>36.074614997410215</v>
      </c>
      <c r="HM201" s="146">
        <v>108.365212637307</v>
      </c>
      <c r="HN201" s="146">
        <v>103.5458781719</v>
      </c>
      <c r="HO201" s="368">
        <v>0</v>
      </c>
      <c r="HP201" s="368">
        <v>0</v>
      </c>
      <c r="HQ201" s="368">
        <v>0</v>
      </c>
      <c r="HR201" s="368">
        <v>0</v>
      </c>
      <c r="HS201" s="134">
        <v>97.435897435897402</v>
      </c>
      <c r="HT201" s="134">
        <v>96.923076923076906</v>
      </c>
      <c r="HU201" s="134">
        <v>2.0165460186142701</v>
      </c>
      <c r="HV201" s="134">
        <v>2.1922428330522798</v>
      </c>
      <c r="HW201" s="134">
        <v>5.7648694125393201</v>
      </c>
      <c r="HX201" s="134">
        <v>10.608925195305501</v>
      </c>
      <c r="HY201" s="146">
        <v>97.20108820627398</v>
      </c>
      <c r="HZ201" s="146">
        <v>109.431503500286</v>
      </c>
      <c r="IA201" s="386">
        <v>6</v>
      </c>
      <c r="IB201" s="386">
        <v>1</v>
      </c>
      <c r="IC201" s="369">
        <v>0.15673981191222569</v>
      </c>
      <c r="ID201" s="369">
        <v>1.6578249336870025E-2</v>
      </c>
      <c r="IE201" s="369">
        <v>1.7391304347826086</v>
      </c>
      <c r="IF201" s="369">
        <v>0.25641025641025639</v>
      </c>
      <c r="IG201" s="146">
        <v>67.246376811594203</v>
      </c>
      <c r="IH201" s="146">
        <v>68.461538461538467</v>
      </c>
      <c r="II201" s="146">
        <v>9.0125391849529777</v>
      </c>
      <c r="IJ201" s="146">
        <v>6.4655172413793105</v>
      </c>
      <c r="IK201" s="146">
        <v>5.8892384227083179</v>
      </c>
      <c r="IL201" s="146">
        <v>11.910962080405236</v>
      </c>
      <c r="IM201" s="148">
        <v>91.467674690851894</v>
      </c>
      <c r="IN201" s="137">
        <v>105.05619484457347</v>
      </c>
      <c r="IO201" s="369">
        <v>0.27573529411764702</v>
      </c>
      <c r="IP201" s="369">
        <v>0.106875667972925</v>
      </c>
      <c r="IQ201" s="369">
        <v>2.9411764705882399</v>
      </c>
      <c r="IR201" s="369">
        <v>2.2556390977443601</v>
      </c>
      <c r="IS201" s="146">
        <v>76.960784313725497</v>
      </c>
      <c r="IT201" s="146">
        <v>87.969924812030101</v>
      </c>
      <c r="IU201" s="146">
        <v>9.375</v>
      </c>
      <c r="IV201" s="146">
        <v>4.7381546134663299</v>
      </c>
      <c r="IW201" s="146">
        <v>9.9725726823916592</v>
      </c>
      <c r="IX201" s="146">
        <v>10.3362131778911</v>
      </c>
      <c r="IY201" s="341">
        <v>9</v>
      </c>
      <c r="IZ201" s="369">
        <v>0.224550898203593</v>
      </c>
      <c r="JA201" s="369">
        <v>5.32544378698225</v>
      </c>
      <c r="JB201" s="369">
        <v>90.532544378698205</v>
      </c>
      <c r="JC201" s="369">
        <v>4.2165668662674696</v>
      </c>
      <c r="JD201" s="146">
        <v>10.123782684692999</v>
      </c>
    </row>
    <row r="202" spans="1:264" ht="18" customHeight="1">
      <c r="A202" s="280"/>
      <c r="B202" s="281" t="s">
        <v>87</v>
      </c>
      <c r="C202" s="281" t="s">
        <v>87</v>
      </c>
      <c r="D202" s="282" t="s">
        <v>1939</v>
      </c>
      <c r="E202" s="283" t="s">
        <v>1435</v>
      </c>
      <c r="F202" s="282" t="s">
        <v>112</v>
      </c>
      <c r="G202" s="283" t="s">
        <v>24</v>
      </c>
      <c r="H202" s="284" t="s">
        <v>87</v>
      </c>
      <c r="I202" s="284" t="s">
        <v>87</v>
      </c>
      <c r="J202" s="284" t="s">
        <v>87</v>
      </c>
      <c r="K202" s="284" t="s">
        <v>87</v>
      </c>
      <c r="L202" s="284" t="s">
        <v>87</v>
      </c>
      <c r="M202" s="285">
        <v>1623834</v>
      </c>
      <c r="N202" s="284" t="s">
        <v>87</v>
      </c>
      <c r="O202" s="284" t="s">
        <v>87</v>
      </c>
      <c r="P202" s="284" t="s">
        <v>87</v>
      </c>
      <c r="Q202" s="284" t="s">
        <v>87</v>
      </c>
      <c r="R202" s="286">
        <v>100.21950355661606</v>
      </c>
      <c r="S202" s="286">
        <v>103.7927891234761</v>
      </c>
      <c r="T202" s="292">
        <v>29.051183368819693</v>
      </c>
      <c r="U202" s="287">
        <v>361.29008942227665</v>
      </c>
      <c r="V202" s="286">
        <v>15.891497262256907</v>
      </c>
      <c r="W202" s="286">
        <v>6.9796714708288761</v>
      </c>
      <c r="X202" s="286">
        <v>22.871168733085785</v>
      </c>
      <c r="Y202" s="284" t="s">
        <v>87</v>
      </c>
      <c r="Z202" s="284" t="s">
        <v>87</v>
      </c>
      <c r="AA202" s="284" t="s">
        <v>87</v>
      </c>
      <c r="AB202" s="284" t="s">
        <v>87</v>
      </c>
      <c r="AC202" s="284" t="s">
        <v>87</v>
      </c>
      <c r="AD202" s="284" t="s">
        <v>87</v>
      </c>
      <c r="AE202" s="284" t="s">
        <v>87</v>
      </c>
      <c r="AF202" s="284" t="s">
        <v>87</v>
      </c>
      <c r="AG202" s="284" t="s">
        <v>87</v>
      </c>
      <c r="AH202" s="284" t="s">
        <v>87</v>
      </c>
      <c r="AI202" s="284" t="s">
        <v>87</v>
      </c>
      <c r="AJ202" s="284" t="s">
        <v>87</v>
      </c>
      <c r="AK202" s="284" t="s">
        <v>87</v>
      </c>
      <c r="AL202" s="284" t="s">
        <v>87</v>
      </c>
      <c r="AM202" s="284" t="s">
        <v>87</v>
      </c>
      <c r="AN202" s="284" t="s">
        <v>87</v>
      </c>
      <c r="AO202" s="284" t="s">
        <v>87</v>
      </c>
      <c r="AP202" s="284" t="s">
        <v>87</v>
      </c>
      <c r="AQ202" s="284" t="s">
        <v>87</v>
      </c>
      <c r="AR202" s="284" t="s">
        <v>87</v>
      </c>
      <c r="AS202" s="284" t="s">
        <v>87</v>
      </c>
      <c r="AT202" s="284" t="s">
        <v>87</v>
      </c>
      <c r="AU202" s="284" t="s">
        <v>87</v>
      </c>
      <c r="AV202" s="284" t="s">
        <v>87</v>
      </c>
      <c r="AW202" s="288" t="s">
        <v>87</v>
      </c>
      <c r="AX202" s="288" t="s">
        <v>87</v>
      </c>
      <c r="AY202" s="288" t="s">
        <v>87</v>
      </c>
      <c r="AZ202" s="288" t="s">
        <v>87</v>
      </c>
      <c r="BA202" s="288" t="s">
        <v>87</v>
      </c>
      <c r="BB202" s="287">
        <v>65</v>
      </c>
      <c r="BC202" s="287">
        <v>125</v>
      </c>
      <c r="BD202" s="289" t="s">
        <v>88</v>
      </c>
      <c r="BE202" s="289" t="s">
        <v>88</v>
      </c>
      <c r="BF202" s="289" t="s">
        <v>88</v>
      </c>
      <c r="BG202" s="287">
        <v>501</v>
      </c>
      <c r="BH202" s="286">
        <v>30.852907378463563</v>
      </c>
      <c r="BI202" s="287">
        <v>2769</v>
      </c>
      <c r="BJ202" s="286">
        <v>170.52235634923275</v>
      </c>
      <c r="BK202" s="287">
        <v>56</v>
      </c>
      <c r="BL202" s="286">
        <v>3.4486283696486217</v>
      </c>
      <c r="BM202" s="287">
        <v>141</v>
      </c>
      <c r="BN202" s="290">
        <v>8.6831535735795669</v>
      </c>
      <c r="BO202" s="291">
        <v>1242</v>
      </c>
      <c r="BP202" s="290">
        <v>76.48565062684979</v>
      </c>
      <c r="BQ202" s="287">
        <v>31</v>
      </c>
      <c r="BR202" s="290">
        <v>1.9090621331983442</v>
      </c>
      <c r="BS202" s="287">
        <v>0</v>
      </c>
      <c r="BT202" s="290">
        <v>0</v>
      </c>
      <c r="BU202" s="287">
        <v>0</v>
      </c>
      <c r="BV202" s="290">
        <v>0</v>
      </c>
      <c r="BW202" s="287">
        <v>214</v>
      </c>
      <c r="BX202" s="290">
        <v>13.178686984014377</v>
      </c>
      <c r="BY202" s="292">
        <v>8</v>
      </c>
      <c r="BZ202" s="293">
        <v>0.49266119566408884</v>
      </c>
      <c r="CA202" s="287">
        <v>4585</v>
      </c>
      <c r="CB202" s="290">
        <v>282.35644776498094</v>
      </c>
      <c r="CC202" s="292">
        <v>925</v>
      </c>
      <c r="CD202" s="293">
        <v>56.963950748660267</v>
      </c>
      <c r="CE202" s="287">
        <v>689</v>
      </c>
      <c r="CF202" s="290">
        <v>42.430445476569645</v>
      </c>
      <c r="CG202" s="287">
        <v>3441</v>
      </c>
      <c r="CH202" s="290">
        <v>211.90589678501621</v>
      </c>
      <c r="CI202" s="287">
        <v>4536</v>
      </c>
      <c r="CJ202" s="290">
        <v>279.33889794153833</v>
      </c>
      <c r="CK202" s="287">
        <v>1379</v>
      </c>
      <c r="CL202" s="290">
        <v>84.922473602597307</v>
      </c>
      <c r="CM202" s="292">
        <v>1705</v>
      </c>
      <c r="CN202" s="296">
        <v>104.99841732590893</v>
      </c>
      <c r="CO202" s="287">
        <v>939</v>
      </c>
      <c r="CP202" s="290">
        <v>57.826107841072428</v>
      </c>
      <c r="CQ202" s="292">
        <v>41</v>
      </c>
      <c r="CR202" s="293">
        <v>2.5248886277784552</v>
      </c>
      <c r="CS202" s="292">
        <v>330</v>
      </c>
      <c r="CT202" s="293">
        <v>20.322274321143666</v>
      </c>
      <c r="CU202" s="292">
        <v>415</v>
      </c>
      <c r="CV202" s="293">
        <v>25.556799525074606</v>
      </c>
      <c r="CW202" s="292">
        <v>4301</v>
      </c>
      <c r="CX202" s="293">
        <v>264.86697531890576</v>
      </c>
      <c r="CY202" s="292">
        <v>4287</v>
      </c>
      <c r="CZ202" s="293">
        <v>264.00481822649363</v>
      </c>
      <c r="DA202" s="292">
        <v>14</v>
      </c>
      <c r="DB202" s="293">
        <v>0.86215709241215543</v>
      </c>
      <c r="DC202" s="287">
        <v>36</v>
      </c>
      <c r="DD202" s="287">
        <v>16466</v>
      </c>
      <c r="DE202" s="287">
        <v>3564</v>
      </c>
      <c r="DF202" s="287">
        <v>82227</v>
      </c>
      <c r="DG202" s="287">
        <v>10165</v>
      </c>
      <c r="DH202" s="287">
        <v>2607</v>
      </c>
      <c r="DI202" s="287">
        <v>231</v>
      </c>
      <c r="DJ202" s="287">
        <v>2084</v>
      </c>
      <c r="DK202" s="287">
        <v>1064</v>
      </c>
      <c r="DL202" s="287">
        <v>5262</v>
      </c>
      <c r="DM202" s="287">
        <v>124</v>
      </c>
      <c r="DN202" s="287">
        <v>6165</v>
      </c>
      <c r="DO202" s="287">
        <v>1262</v>
      </c>
      <c r="DP202" s="287">
        <v>662</v>
      </c>
      <c r="DQ202" s="287">
        <v>247</v>
      </c>
      <c r="DR202" s="287">
        <v>0</v>
      </c>
      <c r="DS202" s="287">
        <v>245</v>
      </c>
      <c r="DT202" s="287">
        <v>116963</v>
      </c>
      <c r="DU202" s="287">
        <v>111714</v>
      </c>
      <c r="DV202" s="287">
        <v>39436</v>
      </c>
      <c r="DW202" s="287">
        <v>21147</v>
      </c>
      <c r="DX202" s="287">
        <v>4262</v>
      </c>
      <c r="DY202" s="287">
        <v>3701</v>
      </c>
      <c r="DZ202" s="287">
        <v>38698</v>
      </c>
      <c r="EA202" s="287">
        <v>109924</v>
      </c>
      <c r="EB202" s="290">
        <v>29.973436192278299</v>
      </c>
      <c r="EC202" s="287">
        <v>1681</v>
      </c>
      <c r="ED202" s="287">
        <v>36143</v>
      </c>
      <c r="EE202" s="287">
        <v>12431</v>
      </c>
      <c r="EF202" s="290">
        <v>34.393935201837145</v>
      </c>
      <c r="EG202" s="287">
        <v>1616</v>
      </c>
      <c r="EH202" s="287">
        <v>1140</v>
      </c>
      <c r="EI202" s="287">
        <v>570</v>
      </c>
      <c r="EJ202" s="287">
        <v>463</v>
      </c>
      <c r="EK202" s="287">
        <v>3120</v>
      </c>
      <c r="EL202" s="287">
        <v>33</v>
      </c>
      <c r="EM202" s="287">
        <v>253</v>
      </c>
      <c r="EN202" s="287">
        <v>65</v>
      </c>
      <c r="EO202" s="287">
        <v>248</v>
      </c>
      <c r="EP202" s="287">
        <v>262</v>
      </c>
      <c r="EQ202" s="287">
        <v>243</v>
      </c>
      <c r="ER202" s="287">
        <v>0</v>
      </c>
      <c r="ES202" s="287">
        <v>14</v>
      </c>
      <c r="ET202" s="287">
        <v>98</v>
      </c>
      <c r="EU202" s="287">
        <v>4</v>
      </c>
      <c r="EV202" s="287">
        <v>21517</v>
      </c>
      <c r="EW202" s="287">
        <v>372</v>
      </c>
      <c r="EX202" s="287">
        <v>246</v>
      </c>
      <c r="EY202" s="287">
        <v>6537</v>
      </c>
      <c r="EZ202" s="287">
        <v>80</v>
      </c>
      <c r="FA202" s="287">
        <v>168</v>
      </c>
      <c r="FB202" s="287">
        <v>32</v>
      </c>
      <c r="FC202" s="287">
        <v>99</v>
      </c>
      <c r="FD202" s="287">
        <v>108</v>
      </c>
      <c r="FE202" s="287">
        <v>23</v>
      </c>
      <c r="FF202" s="287">
        <v>210</v>
      </c>
      <c r="FG202" s="287">
        <v>3000</v>
      </c>
      <c r="FH202" s="287">
        <v>3516</v>
      </c>
      <c r="FI202" s="287">
        <v>2435</v>
      </c>
      <c r="FJ202" s="287">
        <v>18983</v>
      </c>
      <c r="FK202" s="291">
        <v>169</v>
      </c>
      <c r="FL202" s="290">
        <v>10.407467758403875</v>
      </c>
      <c r="FM202" s="297">
        <v>40</v>
      </c>
      <c r="FN202" s="293">
        <v>2.4633059783204443</v>
      </c>
      <c r="FO202" s="297">
        <v>26</v>
      </c>
      <c r="FP202" s="293">
        <v>1.6011488859082887</v>
      </c>
      <c r="FQ202" s="283">
        <v>11</v>
      </c>
      <c r="FR202" s="294">
        <v>0.67740914403812214</v>
      </c>
      <c r="FS202" s="283">
        <v>3</v>
      </c>
      <c r="FT202" s="294">
        <v>0.18474794837403333</v>
      </c>
      <c r="FU202" s="297">
        <v>152</v>
      </c>
      <c r="FV202" s="293">
        <v>9.3605627176176878</v>
      </c>
      <c r="FW202" s="295">
        <v>1</v>
      </c>
      <c r="FX202" s="295">
        <v>0</v>
      </c>
      <c r="FY202" s="295">
        <v>1</v>
      </c>
      <c r="FZ202" s="295">
        <v>0</v>
      </c>
      <c r="GA202" s="295">
        <v>0</v>
      </c>
      <c r="GB202" s="287">
        <v>52998</v>
      </c>
      <c r="GC202" s="287">
        <v>14263</v>
      </c>
      <c r="GD202" s="287">
        <v>22508</v>
      </c>
      <c r="GE202" s="287">
        <v>750</v>
      </c>
      <c r="GF202" s="287">
        <v>479</v>
      </c>
      <c r="GG202" s="290">
        <v>2259.9</v>
      </c>
      <c r="GH202" s="290">
        <v>4943.93</v>
      </c>
      <c r="GI202" s="290">
        <v>264.97000000000003</v>
      </c>
      <c r="GJ202" s="290">
        <v>82.02</v>
      </c>
      <c r="GK202" s="290">
        <v>30.2</v>
      </c>
      <c r="GL202" s="290">
        <v>26.31</v>
      </c>
      <c r="GM202" s="290">
        <v>70.62</v>
      </c>
      <c r="GN202" s="290">
        <v>60.54</v>
      </c>
      <c r="GO202" s="290">
        <v>25.31</v>
      </c>
      <c r="GP202" s="290">
        <v>97.84</v>
      </c>
      <c r="GQ202" s="290">
        <v>20</v>
      </c>
      <c r="GR202" s="290">
        <v>16.309999999999999</v>
      </c>
      <c r="GS202" s="290">
        <v>4.5999999999999996</v>
      </c>
      <c r="GT202" s="290">
        <v>188.88</v>
      </c>
      <c r="GU202" s="290">
        <v>13.77</v>
      </c>
      <c r="GV202" s="290">
        <v>13</v>
      </c>
      <c r="GW202" s="290">
        <v>7</v>
      </c>
      <c r="GX202" s="290">
        <v>3</v>
      </c>
      <c r="GY202" s="290">
        <v>8</v>
      </c>
      <c r="GZ202" s="290">
        <v>16</v>
      </c>
      <c r="HA202" s="290">
        <v>8</v>
      </c>
      <c r="HB202" s="290">
        <v>8</v>
      </c>
      <c r="HC202" s="290">
        <v>6</v>
      </c>
      <c r="HD202" s="290">
        <v>13</v>
      </c>
      <c r="HE202" s="290">
        <v>7</v>
      </c>
      <c r="HF202" s="290">
        <v>19</v>
      </c>
      <c r="HG202" s="290">
        <v>14</v>
      </c>
      <c r="HH202" s="290">
        <v>76.599999999999994</v>
      </c>
      <c r="HI202" s="290">
        <v>14.3</v>
      </c>
      <c r="HJ202" s="134">
        <v>1.2932356386182331</v>
      </c>
      <c r="HK202" s="134">
        <v>15.210914416128741</v>
      </c>
      <c r="HL202" s="134">
        <v>51.520660363066668</v>
      </c>
      <c r="HM202" s="146">
        <v>105.68562975699299</v>
      </c>
      <c r="HN202" s="146">
        <v>114.455766866056</v>
      </c>
      <c r="HO202" s="369">
        <v>7.2846476051720996E-2</v>
      </c>
      <c r="HP202" s="369">
        <v>4.5002250112505603E-2</v>
      </c>
      <c r="HQ202" s="369">
        <v>2.2727272727272698</v>
      </c>
      <c r="HR202" s="369">
        <v>1.6304347826087</v>
      </c>
      <c r="HS202" s="146">
        <v>80.397727272727295</v>
      </c>
      <c r="HT202" s="146">
        <v>86.050724637681199</v>
      </c>
      <c r="HU202" s="146">
        <v>3.20524494627572</v>
      </c>
      <c r="HV202" s="146">
        <v>2.76013800690035</v>
      </c>
      <c r="HW202" s="134">
        <v>1.31980302637612</v>
      </c>
      <c r="HX202" s="134">
        <v>2.8969816067640002</v>
      </c>
      <c r="HY202" s="146">
        <v>97.345470254152445</v>
      </c>
      <c r="HZ202" s="146">
        <v>105.57350662306099</v>
      </c>
      <c r="IA202" s="386">
        <v>45</v>
      </c>
      <c r="IB202" s="386">
        <v>46</v>
      </c>
      <c r="IC202" s="369">
        <v>0.41751716459454447</v>
      </c>
      <c r="ID202" s="369">
        <v>0.24223275408109529</v>
      </c>
      <c r="IE202" s="369">
        <v>3.5799522673031028</v>
      </c>
      <c r="IF202" s="369">
        <v>3.0104712041884816</v>
      </c>
      <c r="IG202" s="146">
        <v>67.939538583929988</v>
      </c>
      <c r="IH202" s="146">
        <v>72.774869109947645</v>
      </c>
      <c r="II202" s="146">
        <v>11.662646131007607</v>
      </c>
      <c r="IJ202" s="146">
        <v>8.0463401790416018</v>
      </c>
      <c r="IK202" s="146">
        <v>1.557048585498116</v>
      </c>
      <c r="IL202" s="146">
        <v>3.4333206080594794</v>
      </c>
      <c r="IM202" s="148">
        <v>97.496113797383131</v>
      </c>
      <c r="IN202" s="137">
        <v>105.41601002098395</v>
      </c>
      <c r="IO202" s="369">
        <v>0.50462573591253201</v>
      </c>
      <c r="IP202" s="369">
        <v>0.21211407023332501</v>
      </c>
      <c r="IQ202" s="369">
        <v>3.62537764350453</v>
      </c>
      <c r="IR202" s="369">
        <v>2.6011560693641602</v>
      </c>
      <c r="IS202" s="146">
        <v>78.247734138972802</v>
      </c>
      <c r="IT202" s="146">
        <v>81.502890173410407</v>
      </c>
      <c r="IU202" s="146">
        <v>13.919259882254</v>
      </c>
      <c r="IV202" s="146">
        <v>8.1546075889700695</v>
      </c>
      <c r="IW202" s="146">
        <v>1.8032644932242301</v>
      </c>
      <c r="IX202" s="146">
        <v>2.5227028168589198</v>
      </c>
      <c r="IY202" s="341">
        <v>53</v>
      </c>
      <c r="IZ202" s="369">
        <v>0.326676528599606</v>
      </c>
      <c r="JA202" s="369">
        <v>4.7111111111111104</v>
      </c>
      <c r="JB202" s="369">
        <v>93.866666666666703</v>
      </c>
      <c r="JC202" s="369">
        <v>6.9341715976331404</v>
      </c>
      <c r="JD202" s="146">
        <v>3.9871829372852599</v>
      </c>
    </row>
    <row r="203" spans="1:264" ht="18" customHeight="1">
      <c r="A203" s="280"/>
      <c r="B203" s="281" t="s">
        <v>87</v>
      </c>
      <c r="C203" s="281" t="s">
        <v>87</v>
      </c>
      <c r="D203" s="282" t="s">
        <v>1940</v>
      </c>
      <c r="E203" s="283" t="s">
        <v>1436</v>
      </c>
      <c r="F203" s="282" t="s">
        <v>112</v>
      </c>
      <c r="G203" s="283" t="s">
        <v>24</v>
      </c>
      <c r="H203" s="284" t="s">
        <v>87</v>
      </c>
      <c r="I203" s="284" t="s">
        <v>87</v>
      </c>
      <c r="J203" s="284" t="s">
        <v>87</v>
      </c>
      <c r="K203" s="284" t="s">
        <v>87</v>
      </c>
      <c r="L203" s="284" t="s">
        <v>87</v>
      </c>
      <c r="M203" s="285">
        <v>438080</v>
      </c>
      <c r="N203" s="284" t="s">
        <v>87</v>
      </c>
      <c r="O203" s="284" t="s">
        <v>87</v>
      </c>
      <c r="P203" s="284" t="s">
        <v>87</v>
      </c>
      <c r="Q203" s="284" t="s">
        <v>87</v>
      </c>
      <c r="R203" s="286">
        <v>98.643286399718718</v>
      </c>
      <c r="S203" s="286">
        <v>102.34156060131853</v>
      </c>
      <c r="T203" s="298" t="s">
        <v>88</v>
      </c>
      <c r="U203" s="287">
        <v>56.124297121186828</v>
      </c>
      <c r="V203" s="286">
        <v>13.435700575815741</v>
      </c>
      <c r="W203" s="286">
        <v>4.4625719769673697</v>
      </c>
      <c r="X203" s="286">
        <v>17.898272552783109</v>
      </c>
      <c r="Y203" s="284" t="s">
        <v>87</v>
      </c>
      <c r="Z203" s="284" t="s">
        <v>87</v>
      </c>
      <c r="AA203" s="284" t="s">
        <v>87</v>
      </c>
      <c r="AB203" s="284" t="s">
        <v>87</v>
      </c>
      <c r="AC203" s="284" t="s">
        <v>87</v>
      </c>
      <c r="AD203" s="284" t="s">
        <v>87</v>
      </c>
      <c r="AE203" s="284" t="s">
        <v>87</v>
      </c>
      <c r="AF203" s="284" t="s">
        <v>87</v>
      </c>
      <c r="AG203" s="284" t="s">
        <v>87</v>
      </c>
      <c r="AH203" s="284" t="s">
        <v>87</v>
      </c>
      <c r="AI203" s="284" t="s">
        <v>87</v>
      </c>
      <c r="AJ203" s="284" t="s">
        <v>87</v>
      </c>
      <c r="AK203" s="284" t="s">
        <v>87</v>
      </c>
      <c r="AL203" s="284" t="s">
        <v>87</v>
      </c>
      <c r="AM203" s="284" t="s">
        <v>87</v>
      </c>
      <c r="AN203" s="284" t="s">
        <v>87</v>
      </c>
      <c r="AO203" s="284" t="s">
        <v>87</v>
      </c>
      <c r="AP203" s="284" t="s">
        <v>87</v>
      </c>
      <c r="AQ203" s="284" t="s">
        <v>87</v>
      </c>
      <c r="AR203" s="284" t="s">
        <v>87</v>
      </c>
      <c r="AS203" s="284" t="s">
        <v>87</v>
      </c>
      <c r="AT203" s="284" t="s">
        <v>87</v>
      </c>
      <c r="AU203" s="284" t="s">
        <v>87</v>
      </c>
      <c r="AV203" s="284" t="s">
        <v>87</v>
      </c>
      <c r="AW203" s="288" t="s">
        <v>87</v>
      </c>
      <c r="AX203" s="288" t="s">
        <v>87</v>
      </c>
      <c r="AY203" s="288" t="s">
        <v>87</v>
      </c>
      <c r="AZ203" s="288" t="s">
        <v>87</v>
      </c>
      <c r="BA203" s="288" t="s">
        <v>87</v>
      </c>
      <c r="BB203" s="287">
        <v>55</v>
      </c>
      <c r="BC203" s="287">
        <v>64</v>
      </c>
      <c r="BD203" s="289" t="s">
        <v>88</v>
      </c>
      <c r="BE203" s="289" t="s">
        <v>88</v>
      </c>
      <c r="BF203" s="289" t="s">
        <v>88</v>
      </c>
      <c r="BG203" s="287">
        <v>27</v>
      </c>
      <c r="BH203" s="286">
        <v>6.1632578524470416</v>
      </c>
      <c r="BI203" s="287">
        <v>412</v>
      </c>
      <c r="BJ203" s="286">
        <v>94.046749452154856</v>
      </c>
      <c r="BK203" s="287">
        <v>0</v>
      </c>
      <c r="BL203" s="286">
        <v>0</v>
      </c>
      <c r="BM203" s="287">
        <v>0</v>
      </c>
      <c r="BN203" s="290">
        <v>0</v>
      </c>
      <c r="BO203" s="291">
        <v>10</v>
      </c>
      <c r="BP203" s="290">
        <v>2.2826880934989044</v>
      </c>
      <c r="BQ203" s="287">
        <v>0</v>
      </c>
      <c r="BR203" s="290">
        <v>0</v>
      </c>
      <c r="BS203" s="287">
        <v>0</v>
      </c>
      <c r="BT203" s="290">
        <v>0</v>
      </c>
      <c r="BU203" s="287">
        <v>0</v>
      </c>
      <c r="BV203" s="290">
        <v>0</v>
      </c>
      <c r="BW203" s="287">
        <v>0</v>
      </c>
      <c r="BX203" s="290">
        <v>0</v>
      </c>
      <c r="BY203" s="292">
        <v>0</v>
      </c>
      <c r="BZ203" s="293">
        <v>0</v>
      </c>
      <c r="CA203" s="292">
        <v>585</v>
      </c>
      <c r="CB203" s="293">
        <v>133.53725346968591</v>
      </c>
      <c r="CC203" s="292">
        <v>945</v>
      </c>
      <c r="CD203" s="293">
        <v>215.71402483564643</v>
      </c>
      <c r="CE203" s="292">
        <v>45</v>
      </c>
      <c r="CF203" s="293">
        <v>10.272096420745068</v>
      </c>
      <c r="CG203" s="287">
        <v>1946</v>
      </c>
      <c r="CH203" s="290">
        <v>444.21110299488674</v>
      </c>
      <c r="CI203" s="287">
        <v>851</v>
      </c>
      <c r="CJ203" s="290">
        <v>194.25675675675677</v>
      </c>
      <c r="CK203" s="287">
        <v>138</v>
      </c>
      <c r="CL203" s="290">
        <v>31.501095690284881</v>
      </c>
      <c r="CM203" s="292">
        <v>2569</v>
      </c>
      <c r="CN203" s="296">
        <v>586.42257121986847</v>
      </c>
      <c r="CO203" s="287">
        <v>114</v>
      </c>
      <c r="CP203" s="290">
        <v>26.022644265887511</v>
      </c>
      <c r="CQ203" s="292">
        <v>0</v>
      </c>
      <c r="CR203" s="293">
        <v>0</v>
      </c>
      <c r="CS203" s="287">
        <v>12</v>
      </c>
      <c r="CT203" s="290">
        <v>2.7392257121986852</v>
      </c>
      <c r="CU203" s="292">
        <v>45</v>
      </c>
      <c r="CV203" s="293">
        <v>10.272096420745068</v>
      </c>
      <c r="CW203" s="292">
        <v>281</v>
      </c>
      <c r="CX203" s="293">
        <v>64.143535427319222</v>
      </c>
      <c r="CY203" s="292">
        <v>281</v>
      </c>
      <c r="CZ203" s="293">
        <v>64.143535427319222</v>
      </c>
      <c r="DA203" s="292">
        <v>0</v>
      </c>
      <c r="DB203" s="293">
        <v>0</v>
      </c>
      <c r="DC203" s="287">
        <v>0</v>
      </c>
      <c r="DD203" s="287">
        <v>0</v>
      </c>
      <c r="DE203" s="287">
        <v>0</v>
      </c>
      <c r="DF203" s="287">
        <v>0</v>
      </c>
      <c r="DG203" s="287">
        <v>0</v>
      </c>
      <c r="DH203" s="287">
        <v>0</v>
      </c>
      <c r="DI203" s="287">
        <v>0</v>
      </c>
      <c r="DJ203" s="287">
        <v>0</v>
      </c>
      <c r="DK203" s="287">
        <v>0</v>
      </c>
      <c r="DL203" s="287">
        <v>0</v>
      </c>
      <c r="DM203" s="287">
        <v>0</v>
      </c>
      <c r="DN203" s="287">
        <v>0</v>
      </c>
      <c r="DO203" s="287">
        <v>0</v>
      </c>
      <c r="DP203" s="287">
        <v>0</v>
      </c>
      <c r="DQ203" s="287">
        <v>0</v>
      </c>
      <c r="DR203" s="287">
        <v>0</v>
      </c>
      <c r="DS203" s="287">
        <v>0</v>
      </c>
      <c r="DT203" s="287">
        <v>0</v>
      </c>
      <c r="DU203" s="287">
        <v>0</v>
      </c>
      <c r="DV203" s="287">
        <v>0</v>
      </c>
      <c r="DW203" s="287">
        <v>0</v>
      </c>
      <c r="DX203" s="287">
        <v>0</v>
      </c>
      <c r="DY203" s="287">
        <v>0</v>
      </c>
      <c r="DZ203" s="287">
        <v>0</v>
      </c>
      <c r="EA203" s="287">
        <v>0</v>
      </c>
      <c r="EB203" s="290">
        <v>0</v>
      </c>
      <c r="EC203" s="287">
        <v>0</v>
      </c>
      <c r="ED203" s="287">
        <v>0</v>
      </c>
      <c r="EE203" s="287">
        <v>0</v>
      </c>
      <c r="EF203" s="290">
        <v>0</v>
      </c>
      <c r="EG203" s="287">
        <v>0</v>
      </c>
      <c r="EH203" s="287">
        <v>0</v>
      </c>
      <c r="EI203" s="287">
        <v>0</v>
      </c>
      <c r="EJ203" s="287">
        <v>0</v>
      </c>
      <c r="EK203" s="287">
        <v>0</v>
      </c>
      <c r="EL203" s="287">
        <v>0</v>
      </c>
      <c r="EM203" s="287">
        <v>0</v>
      </c>
      <c r="EN203" s="287">
        <v>0</v>
      </c>
      <c r="EO203" s="287">
        <v>0</v>
      </c>
      <c r="EP203" s="287">
        <v>0</v>
      </c>
      <c r="EQ203" s="287">
        <v>0</v>
      </c>
      <c r="ER203" s="287">
        <v>0</v>
      </c>
      <c r="ES203" s="287">
        <v>0</v>
      </c>
      <c r="ET203" s="287">
        <v>0</v>
      </c>
      <c r="EU203" s="287">
        <v>0</v>
      </c>
      <c r="EV203" s="287">
        <v>0</v>
      </c>
      <c r="EW203" s="287">
        <v>0</v>
      </c>
      <c r="EX203" s="287">
        <v>0</v>
      </c>
      <c r="EY203" s="287">
        <v>0</v>
      </c>
      <c r="EZ203" s="287">
        <v>0</v>
      </c>
      <c r="FA203" s="287">
        <v>0</v>
      </c>
      <c r="FB203" s="287">
        <v>0</v>
      </c>
      <c r="FC203" s="287">
        <v>0</v>
      </c>
      <c r="FD203" s="287">
        <v>0</v>
      </c>
      <c r="FE203" s="287">
        <v>0</v>
      </c>
      <c r="FF203" s="287">
        <v>0</v>
      </c>
      <c r="FG203" s="287">
        <v>0</v>
      </c>
      <c r="FH203" s="287">
        <v>0</v>
      </c>
      <c r="FI203" s="287">
        <v>0</v>
      </c>
      <c r="FJ203" s="287">
        <v>0</v>
      </c>
      <c r="FK203" s="291">
        <v>13</v>
      </c>
      <c r="FL203" s="290">
        <v>2.9674945215485757</v>
      </c>
      <c r="FM203" s="291">
        <v>1</v>
      </c>
      <c r="FN203" s="290">
        <v>0.22826880934989041</v>
      </c>
      <c r="FO203" s="297">
        <v>0</v>
      </c>
      <c r="FP203" s="293">
        <v>0</v>
      </c>
      <c r="FQ203" s="283">
        <v>3</v>
      </c>
      <c r="FR203" s="294">
        <v>0.68480642804967129</v>
      </c>
      <c r="FS203" s="283">
        <v>0</v>
      </c>
      <c r="FT203" s="294">
        <v>0</v>
      </c>
      <c r="FU203" s="297">
        <v>78</v>
      </c>
      <c r="FV203" s="293">
        <v>17.804967129291455</v>
      </c>
      <c r="FW203" s="295">
        <v>1</v>
      </c>
      <c r="FX203" s="295">
        <v>0</v>
      </c>
      <c r="FY203" s="295">
        <v>1</v>
      </c>
      <c r="FZ203" s="295">
        <v>0</v>
      </c>
      <c r="GA203" s="295">
        <v>0</v>
      </c>
      <c r="GB203" s="287">
        <v>0</v>
      </c>
      <c r="GC203" s="287">
        <v>0</v>
      </c>
      <c r="GD203" s="287">
        <v>0</v>
      </c>
      <c r="GE203" s="287">
        <v>0</v>
      </c>
      <c r="GF203" s="287">
        <v>0</v>
      </c>
      <c r="GG203" s="290">
        <v>0</v>
      </c>
      <c r="GH203" s="290">
        <v>0</v>
      </c>
      <c r="GI203" s="290">
        <v>0</v>
      </c>
      <c r="GJ203" s="290">
        <v>0</v>
      </c>
      <c r="GK203" s="290">
        <v>0</v>
      </c>
      <c r="GL203" s="290">
        <v>0</v>
      </c>
      <c r="GM203" s="290">
        <v>0</v>
      </c>
      <c r="GN203" s="290">
        <v>0</v>
      </c>
      <c r="GO203" s="290">
        <v>0</v>
      </c>
      <c r="GP203" s="290">
        <v>0</v>
      </c>
      <c r="GQ203" s="290">
        <v>0</v>
      </c>
      <c r="GR203" s="290">
        <v>0</v>
      </c>
      <c r="GS203" s="290">
        <v>0</v>
      </c>
      <c r="GT203" s="290">
        <v>0</v>
      </c>
      <c r="GU203" s="290">
        <v>0</v>
      </c>
      <c r="GV203" s="290">
        <v>0</v>
      </c>
      <c r="GW203" s="290">
        <v>0</v>
      </c>
      <c r="GX203" s="290">
        <v>0</v>
      </c>
      <c r="GY203" s="290">
        <v>0</v>
      </c>
      <c r="GZ203" s="290">
        <v>0</v>
      </c>
      <c r="HA203" s="290">
        <v>0</v>
      </c>
      <c r="HB203" s="290">
        <v>0</v>
      </c>
      <c r="HC203" s="290">
        <v>0</v>
      </c>
      <c r="HD203" s="290">
        <v>0</v>
      </c>
      <c r="HE203" s="290">
        <v>0</v>
      </c>
      <c r="HF203" s="290">
        <v>0</v>
      </c>
      <c r="HG203" s="290">
        <v>0</v>
      </c>
      <c r="HH203" s="290">
        <v>0</v>
      </c>
      <c r="HI203" s="290">
        <v>0</v>
      </c>
      <c r="HJ203" s="134">
        <v>1.5978816654492329</v>
      </c>
      <c r="HK203" s="134">
        <v>8.6742147552958375</v>
      </c>
      <c r="HL203" s="134">
        <v>36.201150474799114</v>
      </c>
      <c r="HM203" s="146">
        <v>104.02788344597199</v>
      </c>
      <c r="HN203" s="146">
        <v>109.069557844393</v>
      </c>
      <c r="HO203" s="368">
        <v>2.3781212841854901E-2</v>
      </c>
      <c r="HP203" s="368">
        <v>1.5117157974300801E-2</v>
      </c>
      <c r="HQ203" s="368">
        <v>0.68965517241379304</v>
      </c>
      <c r="HR203" s="368">
        <v>0.53191489361702105</v>
      </c>
      <c r="HS203" s="134">
        <v>92.413793103448299</v>
      </c>
      <c r="HT203" s="134">
        <v>93.617021276595807</v>
      </c>
      <c r="HU203" s="134">
        <v>3.4482758620689702</v>
      </c>
      <c r="HV203" s="134">
        <v>2.84202569916856</v>
      </c>
      <c r="HW203" s="134">
        <v>1.72644585550026</v>
      </c>
      <c r="HX203" s="134">
        <v>3.7151501350076499</v>
      </c>
      <c r="HY203" s="146">
        <v>96.718674346633065</v>
      </c>
      <c r="HZ203" s="146">
        <v>105.884872062857</v>
      </c>
      <c r="IA203" s="386">
        <v>44</v>
      </c>
      <c r="IB203" s="386">
        <v>40</v>
      </c>
      <c r="IC203" s="369">
        <v>0.48019207683073228</v>
      </c>
      <c r="ID203" s="369">
        <v>0.28046557285093254</v>
      </c>
      <c r="IE203" s="369">
        <v>4.5081967213114753</v>
      </c>
      <c r="IF203" s="369">
        <v>3.322259136212625</v>
      </c>
      <c r="IG203" s="146">
        <v>73.053278688524586</v>
      </c>
      <c r="IH203" s="146">
        <v>74.750830564784053</v>
      </c>
      <c r="II203" s="146">
        <v>10.651533340608971</v>
      </c>
      <c r="IJ203" s="146">
        <v>8.4420137428130708</v>
      </c>
      <c r="IK203" s="146">
        <v>3.6176420113265828</v>
      </c>
      <c r="IL203" s="146">
        <v>6.8371341509699954</v>
      </c>
      <c r="IM203" s="148">
        <v>94.639746727298856</v>
      </c>
      <c r="IN203" s="137">
        <v>104.58999300766799</v>
      </c>
      <c r="IO203" s="369">
        <v>0.42034468263976499</v>
      </c>
      <c r="IP203" s="369">
        <v>0</v>
      </c>
      <c r="IQ203" s="369">
        <v>5.6818181818181799</v>
      </c>
      <c r="IR203" s="369">
        <v>0</v>
      </c>
      <c r="IS203" s="146">
        <v>89.204545454545496</v>
      </c>
      <c r="IT203" s="146">
        <v>87.919463087248303</v>
      </c>
      <c r="IU203" s="146">
        <v>7.3980664144598602</v>
      </c>
      <c r="IV203" s="146">
        <v>4.4504181600955803</v>
      </c>
      <c r="IW203" s="146">
        <v>3.7766459158649299</v>
      </c>
      <c r="IX203" s="146">
        <v>4.4091285162713696</v>
      </c>
      <c r="IY203" s="341">
        <v>21</v>
      </c>
      <c r="IZ203" s="369">
        <v>0.234925606891151</v>
      </c>
      <c r="JA203" s="369">
        <v>4.8498845265588901</v>
      </c>
      <c r="JB203" s="369">
        <v>93.995381062355605</v>
      </c>
      <c r="JC203" s="369">
        <v>4.84394227542231</v>
      </c>
      <c r="JD203" s="146">
        <v>8.1058806944489596</v>
      </c>
    </row>
    <row r="204" spans="1:264" ht="18" customHeight="1">
      <c r="A204" s="280"/>
      <c r="B204" s="281" t="s">
        <v>87</v>
      </c>
      <c r="C204" s="281" t="s">
        <v>87</v>
      </c>
      <c r="D204" s="282" t="s">
        <v>1941</v>
      </c>
      <c r="E204" s="283" t="s">
        <v>1437</v>
      </c>
      <c r="F204" s="282" t="s">
        <v>112</v>
      </c>
      <c r="G204" s="283" t="s">
        <v>24</v>
      </c>
      <c r="H204" s="284" t="s">
        <v>87</v>
      </c>
      <c r="I204" s="284" t="s">
        <v>87</v>
      </c>
      <c r="J204" s="284" t="s">
        <v>87</v>
      </c>
      <c r="K204" s="284" t="s">
        <v>87</v>
      </c>
      <c r="L204" s="284" t="s">
        <v>87</v>
      </c>
      <c r="M204" s="285">
        <v>117192</v>
      </c>
      <c r="N204" s="284" t="s">
        <v>87</v>
      </c>
      <c r="O204" s="284" t="s">
        <v>87</v>
      </c>
      <c r="P204" s="284" t="s">
        <v>87</v>
      </c>
      <c r="Q204" s="284" t="s">
        <v>87</v>
      </c>
      <c r="R204" s="286">
        <v>97.160825263554401</v>
      </c>
      <c r="S204" s="286">
        <v>98.143060575537575</v>
      </c>
      <c r="T204" s="298" t="s">
        <v>88</v>
      </c>
      <c r="U204" s="298" t="s">
        <v>88</v>
      </c>
      <c r="V204" s="286">
        <v>14.345549738219896</v>
      </c>
      <c r="W204" s="286">
        <v>10.157068062827225</v>
      </c>
      <c r="X204" s="286">
        <v>24.502617801047119</v>
      </c>
      <c r="Y204" s="284" t="s">
        <v>87</v>
      </c>
      <c r="Z204" s="284" t="s">
        <v>87</v>
      </c>
      <c r="AA204" s="284" t="s">
        <v>87</v>
      </c>
      <c r="AB204" s="284" t="s">
        <v>87</v>
      </c>
      <c r="AC204" s="284" t="s">
        <v>87</v>
      </c>
      <c r="AD204" s="284" t="s">
        <v>87</v>
      </c>
      <c r="AE204" s="284" t="s">
        <v>87</v>
      </c>
      <c r="AF204" s="284" t="s">
        <v>87</v>
      </c>
      <c r="AG204" s="284" t="s">
        <v>87</v>
      </c>
      <c r="AH204" s="284" t="s">
        <v>87</v>
      </c>
      <c r="AI204" s="284" t="s">
        <v>87</v>
      </c>
      <c r="AJ204" s="284" t="s">
        <v>87</v>
      </c>
      <c r="AK204" s="284" t="s">
        <v>87</v>
      </c>
      <c r="AL204" s="284" t="s">
        <v>87</v>
      </c>
      <c r="AM204" s="284" t="s">
        <v>87</v>
      </c>
      <c r="AN204" s="284" t="s">
        <v>87</v>
      </c>
      <c r="AO204" s="284" t="s">
        <v>87</v>
      </c>
      <c r="AP204" s="284" t="s">
        <v>87</v>
      </c>
      <c r="AQ204" s="284" t="s">
        <v>87</v>
      </c>
      <c r="AR204" s="284" t="s">
        <v>87</v>
      </c>
      <c r="AS204" s="284" t="s">
        <v>87</v>
      </c>
      <c r="AT204" s="284" t="s">
        <v>87</v>
      </c>
      <c r="AU204" s="284" t="s">
        <v>87</v>
      </c>
      <c r="AV204" s="284" t="s">
        <v>87</v>
      </c>
      <c r="AW204" s="288" t="s">
        <v>87</v>
      </c>
      <c r="AX204" s="288" t="s">
        <v>87</v>
      </c>
      <c r="AY204" s="288" t="s">
        <v>87</v>
      </c>
      <c r="AZ204" s="288" t="s">
        <v>87</v>
      </c>
      <c r="BA204" s="288" t="s">
        <v>87</v>
      </c>
      <c r="BB204" s="287">
        <v>22</v>
      </c>
      <c r="BC204" s="287">
        <v>20</v>
      </c>
      <c r="BD204" s="289" t="s">
        <v>88</v>
      </c>
      <c r="BE204" s="289" t="s">
        <v>88</v>
      </c>
      <c r="BF204" s="289" t="s">
        <v>88</v>
      </c>
      <c r="BG204" s="287">
        <v>12</v>
      </c>
      <c r="BH204" s="286">
        <v>10.239606799098913</v>
      </c>
      <c r="BI204" s="287">
        <v>82</v>
      </c>
      <c r="BJ204" s="286">
        <v>69.970646460509244</v>
      </c>
      <c r="BK204" s="287">
        <v>0</v>
      </c>
      <c r="BL204" s="286">
        <v>0</v>
      </c>
      <c r="BM204" s="287">
        <v>0</v>
      </c>
      <c r="BN204" s="290">
        <v>0</v>
      </c>
      <c r="BO204" s="291">
        <v>16</v>
      </c>
      <c r="BP204" s="290">
        <v>13.65280906546522</v>
      </c>
      <c r="BQ204" s="287">
        <v>0</v>
      </c>
      <c r="BR204" s="290">
        <v>0</v>
      </c>
      <c r="BS204" s="287">
        <v>0</v>
      </c>
      <c r="BT204" s="290">
        <v>0</v>
      </c>
      <c r="BU204" s="287">
        <v>0</v>
      </c>
      <c r="BV204" s="290">
        <v>0</v>
      </c>
      <c r="BW204" s="287">
        <v>0</v>
      </c>
      <c r="BX204" s="290">
        <v>0</v>
      </c>
      <c r="BY204" s="287">
        <v>0</v>
      </c>
      <c r="BZ204" s="290">
        <v>0</v>
      </c>
      <c r="CA204" s="287">
        <v>5</v>
      </c>
      <c r="CB204" s="290">
        <v>4.2665028329578805</v>
      </c>
      <c r="CC204" s="292">
        <v>0</v>
      </c>
      <c r="CD204" s="293">
        <v>0</v>
      </c>
      <c r="CE204" s="287">
        <v>7</v>
      </c>
      <c r="CF204" s="290">
        <v>5.973103966141033</v>
      </c>
      <c r="CG204" s="287">
        <v>395</v>
      </c>
      <c r="CH204" s="290">
        <v>337.0537238036726</v>
      </c>
      <c r="CI204" s="287">
        <v>244</v>
      </c>
      <c r="CJ204" s="290">
        <v>208.20533824834459</v>
      </c>
      <c r="CK204" s="287">
        <v>20</v>
      </c>
      <c r="CL204" s="290">
        <v>17.066011331831522</v>
      </c>
      <c r="CM204" s="287">
        <v>0</v>
      </c>
      <c r="CN204" s="294">
        <v>0</v>
      </c>
      <c r="CO204" s="287">
        <v>28</v>
      </c>
      <c r="CP204" s="290">
        <v>23.892415864564132</v>
      </c>
      <c r="CQ204" s="287">
        <v>0</v>
      </c>
      <c r="CR204" s="290">
        <v>0</v>
      </c>
      <c r="CS204" s="287">
        <v>0</v>
      </c>
      <c r="CT204" s="290">
        <v>0</v>
      </c>
      <c r="CU204" s="287">
        <v>0</v>
      </c>
      <c r="CV204" s="290">
        <v>0</v>
      </c>
      <c r="CW204" s="287">
        <v>0</v>
      </c>
      <c r="CX204" s="290">
        <v>0</v>
      </c>
      <c r="CY204" s="287">
        <v>0</v>
      </c>
      <c r="CZ204" s="290">
        <v>0</v>
      </c>
      <c r="DA204" s="292">
        <v>0</v>
      </c>
      <c r="DB204" s="293">
        <v>0</v>
      </c>
      <c r="DC204" s="287">
        <v>0</v>
      </c>
      <c r="DD204" s="287">
        <v>0</v>
      </c>
      <c r="DE204" s="287">
        <v>6</v>
      </c>
      <c r="DF204" s="287">
        <v>4486</v>
      </c>
      <c r="DG204" s="287">
        <v>0</v>
      </c>
      <c r="DH204" s="287">
        <v>41</v>
      </c>
      <c r="DI204" s="287">
        <v>53</v>
      </c>
      <c r="DJ204" s="287">
        <v>11</v>
      </c>
      <c r="DK204" s="287">
        <v>10</v>
      </c>
      <c r="DL204" s="287">
        <v>0</v>
      </c>
      <c r="DM204" s="287">
        <v>0</v>
      </c>
      <c r="DN204" s="287">
        <v>0</v>
      </c>
      <c r="DO204" s="287">
        <v>109</v>
      </c>
      <c r="DP204" s="287">
        <v>0</v>
      </c>
      <c r="DQ204" s="287">
        <v>1</v>
      </c>
      <c r="DR204" s="287">
        <v>0</v>
      </c>
      <c r="DS204" s="287">
        <v>0</v>
      </c>
      <c r="DT204" s="287">
        <v>146</v>
      </c>
      <c r="DU204" s="287">
        <v>15437</v>
      </c>
      <c r="DV204" s="287">
        <v>0</v>
      </c>
      <c r="DW204" s="287">
        <v>2822</v>
      </c>
      <c r="DX204" s="287">
        <v>0</v>
      </c>
      <c r="DY204" s="287">
        <v>0</v>
      </c>
      <c r="DZ204" s="287">
        <v>0</v>
      </c>
      <c r="EA204" s="287">
        <v>5686</v>
      </c>
      <c r="EB204" s="290">
        <v>15.6524797748857</v>
      </c>
      <c r="EC204" s="287">
        <v>100</v>
      </c>
      <c r="ED204" s="287">
        <v>1908</v>
      </c>
      <c r="EE204" s="287">
        <v>318</v>
      </c>
      <c r="EF204" s="290">
        <v>16.666666666666664</v>
      </c>
      <c r="EG204" s="287">
        <v>45</v>
      </c>
      <c r="EH204" s="287">
        <v>57</v>
      </c>
      <c r="EI204" s="287">
        <v>26</v>
      </c>
      <c r="EJ204" s="287">
        <v>0</v>
      </c>
      <c r="EK204" s="287">
        <v>164</v>
      </c>
      <c r="EL204" s="287">
        <v>0</v>
      </c>
      <c r="EM204" s="287">
        <v>7</v>
      </c>
      <c r="EN204" s="287">
        <v>2</v>
      </c>
      <c r="EO204" s="287">
        <v>12</v>
      </c>
      <c r="EP204" s="287">
        <v>8</v>
      </c>
      <c r="EQ204" s="287">
        <v>9</v>
      </c>
      <c r="ER204" s="287">
        <v>0</v>
      </c>
      <c r="ES204" s="287">
        <v>0</v>
      </c>
      <c r="ET204" s="287">
        <v>0</v>
      </c>
      <c r="EU204" s="287">
        <v>0</v>
      </c>
      <c r="EV204" s="287">
        <v>0</v>
      </c>
      <c r="EW204" s="287">
        <v>0</v>
      </c>
      <c r="EX204" s="287">
        <v>0</v>
      </c>
      <c r="EY204" s="287">
        <v>0</v>
      </c>
      <c r="EZ204" s="287">
        <v>0</v>
      </c>
      <c r="FA204" s="287">
        <v>0</v>
      </c>
      <c r="FB204" s="287">
        <v>0</v>
      </c>
      <c r="FC204" s="287">
        <v>0</v>
      </c>
      <c r="FD204" s="287">
        <v>0</v>
      </c>
      <c r="FE204" s="287">
        <v>0</v>
      </c>
      <c r="FF204" s="287">
        <v>0</v>
      </c>
      <c r="FG204" s="287">
        <v>53</v>
      </c>
      <c r="FH204" s="287">
        <v>95</v>
      </c>
      <c r="FI204" s="287">
        <v>38</v>
      </c>
      <c r="FJ204" s="287">
        <v>1887</v>
      </c>
      <c r="FK204" s="291">
        <v>5</v>
      </c>
      <c r="FL204" s="290">
        <v>4.2665028329578805</v>
      </c>
      <c r="FM204" s="291">
        <v>0</v>
      </c>
      <c r="FN204" s="290">
        <v>0</v>
      </c>
      <c r="FO204" s="297">
        <v>0</v>
      </c>
      <c r="FP204" s="293">
        <v>0</v>
      </c>
      <c r="FQ204" s="283">
        <v>0</v>
      </c>
      <c r="FR204" s="294">
        <v>0</v>
      </c>
      <c r="FS204" s="283">
        <v>0</v>
      </c>
      <c r="FT204" s="294">
        <v>0</v>
      </c>
      <c r="FU204" s="297">
        <v>0</v>
      </c>
      <c r="FV204" s="293">
        <v>0</v>
      </c>
      <c r="FW204" s="295">
        <v>2</v>
      </c>
      <c r="FX204" s="295">
        <v>0</v>
      </c>
      <c r="FY204" s="295">
        <v>2</v>
      </c>
      <c r="FZ204" s="295">
        <v>0</v>
      </c>
      <c r="GA204" s="295">
        <v>0</v>
      </c>
      <c r="GB204" s="287">
        <v>0</v>
      </c>
      <c r="GC204" s="287">
        <v>0</v>
      </c>
      <c r="GD204" s="287">
        <v>0</v>
      </c>
      <c r="GE204" s="287">
        <v>0</v>
      </c>
      <c r="GF204" s="287">
        <v>0</v>
      </c>
      <c r="GG204" s="290">
        <v>60.2</v>
      </c>
      <c r="GH204" s="290">
        <v>246.3</v>
      </c>
      <c r="GI204" s="290">
        <v>11</v>
      </c>
      <c r="GJ204" s="290">
        <v>2</v>
      </c>
      <c r="GK204" s="290">
        <v>0</v>
      </c>
      <c r="GL204" s="290">
        <v>0</v>
      </c>
      <c r="GM204" s="290">
        <v>1</v>
      </c>
      <c r="GN204" s="290">
        <v>1</v>
      </c>
      <c r="GO204" s="290">
        <v>1</v>
      </c>
      <c r="GP204" s="290">
        <v>4</v>
      </c>
      <c r="GQ204" s="290">
        <v>0</v>
      </c>
      <c r="GR204" s="290">
        <v>0</v>
      </c>
      <c r="GS204" s="290">
        <v>0</v>
      </c>
      <c r="GT204" s="290">
        <v>5</v>
      </c>
      <c r="GU204" s="290">
        <v>0</v>
      </c>
      <c r="GV204" s="290">
        <v>1</v>
      </c>
      <c r="GW204" s="290">
        <v>1</v>
      </c>
      <c r="GX204" s="290">
        <v>0</v>
      </c>
      <c r="GY204" s="290">
        <v>2</v>
      </c>
      <c r="GZ204" s="290">
        <v>1</v>
      </c>
      <c r="HA204" s="290">
        <v>0</v>
      </c>
      <c r="HB204" s="290">
        <v>0</v>
      </c>
      <c r="HC204" s="290">
        <v>0</v>
      </c>
      <c r="HD204" s="290">
        <v>0</v>
      </c>
      <c r="HE204" s="290">
        <v>0</v>
      </c>
      <c r="HF204" s="290">
        <v>0</v>
      </c>
      <c r="HG204" s="290">
        <v>0</v>
      </c>
      <c r="HH204" s="290">
        <v>4.3</v>
      </c>
      <c r="HI204" s="290">
        <v>1</v>
      </c>
      <c r="HJ204" s="134">
        <v>0</v>
      </c>
      <c r="HK204" s="134">
        <v>11.946207932282066</v>
      </c>
      <c r="HL204" s="134">
        <v>44.200969349443646</v>
      </c>
      <c r="HM204" s="146">
        <v>98.397109971948794</v>
      </c>
      <c r="HN204" s="146">
        <v>104.78595394017201</v>
      </c>
      <c r="HO204" s="368">
        <v>4.9212598425196798E-2</v>
      </c>
      <c r="HP204" s="368">
        <v>0</v>
      </c>
      <c r="HQ204" s="368">
        <v>1.70940170940171</v>
      </c>
      <c r="HR204" s="368">
        <v>0</v>
      </c>
      <c r="HS204" s="134">
        <v>92.307692307692307</v>
      </c>
      <c r="HT204" s="134">
        <v>90.625</v>
      </c>
      <c r="HU204" s="134">
        <v>2.8789370078740202</v>
      </c>
      <c r="HV204" s="134">
        <v>1.70788115993595</v>
      </c>
      <c r="HW204" s="134">
        <v>8.2966558348072894</v>
      </c>
      <c r="HX204" s="134">
        <v>14.336242359002</v>
      </c>
      <c r="HY204" s="146">
        <v>94.349888037935173</v>
      </c>
      <c r="HZ204" s="146">
        <v>97.576457988578696</v>
      </c>
      <c r="IA204" s="386">
        <v>15</v>
      </c>
      <c r="IB204" s="386">
        <v>8</v>
      </c>
      <c r="IC204" s="369">
        <v>0.35842293906810035</v>
      </c>
      <c r="ID204" s="369">
        <v>0.12802048327732438</v>
      </c>
      <c r="IE204" s="369">
        <v>3.8071065989847721</v>
      </c>
      <c r="IF204" s="369">
        <v>2.083333333333333</v>
      </c>
      <c r="IG204" s="146">
        <v>67.005076142131983</v>
      </c>
      <c r="IH204" s="146">
        <v>75.520833333333343</v>
      </c>
      <c r="II204" s="146">
        <v>9.4145758661887697</v>
      </c>
      <c r="IJ204" s="146">
        <v>6.1449831973115696</v>
      </c>
      <c r="IK204" s="146">
        <v>8.8231664678540564</v>
      </c>
      <c r="IL204" s="146">
        <v>16.10856945138595</v>
      </c>
      <c r="IM204" s="148">
        <v>104.72079001676451</v>
      </c>
      <c r="IN204" s="137">
        <v>106.4671003293552</v>
      </c>
      <c r="IO204" s="369">
        <v>0.19402405898331401</v>
      </c>
      <c r="IP204" s="388">
        <v>3.09885342423303E-2</v>
      </c>
      <c r="IQ204" s="369">
        <v>2.31481481481481</v>
      </c>
      <c r="IR204" s="388">
        <v>0.8</v>
      </c>
      <c r="IS204" s="146">
        <v>84.259259259259295</v>
      </c>
      <c r="IT204" s="146">
        <v>88</v>
      </c>
      <c r="IU204" s="146">
        <v>8.3818393480791595</v>
      </c>
      <c r="IV204" s="146">
        <v>3.8735667802912901</v>
      </c>
      <c r="IW204" s="146">
        <v>13.2498307379824</v>
      </c>
      <c r="IX204" s="146">
        <v>13.3341602580005</v>
      </c>
      <c r="IY204" s="341">
        <v>10</v>
      </c>
      <c r="IZ204" s="369">
        <v>0.21491510853213</v>
      </c>
      <c r="JA204" s="369">
        <v>2.8901734104046199</v>
      </c>
      <c r="JB204" s="369">
        <v>95.953757225433506</v>
      </c>
      <c r="JC204" s="369">
        <v>7.4360627552116902</v>
      </c>
      <c r="JD204" s="146">
        <v>12.187151589712</v>
      </c>
    </row>
    <row r="205" spans="1:264" ht="18" customHeight="1">
      <c r="A205" s="280"/>
      <c r="B205" s="281" t="s">
        <v>87</v>
      </c>
      <c r="C205" s="281" t="s">
        <v>87</v>
      </c>
      <c r="D205" s="282" t="s">
        <v>1942</v>
      </c>
      <c r="E205" s="283" t="s">
        <v>1438</v>
      </c>
      <c r="F205" s="282" t="s">
        <v>113</v>
      </c>
      <c r="G205" s="283" t="s">
        <v>25</v>
      </c>
      <c r="H205" s="284" t="s">
        <v>87</v>
      </c>
      <c r="I205" s="284" t="s">
        <v>87</v>
      </c>
      <c r="J205" s="284" t="s">
        <v>87</v>
      </c>
      <c r="K205" s="284" t="s">
        <v>87</v>
      </c>
      <c r="L205" s="284" t="s">
        <v>87</v>
      </c>
      <c r="M205" s="285">
        <v>1036617</v>
      </c>
      <c r="N205" s="284" t="s">
        <v>87</v>
      </c>
      <c r="O205" s="284" t="s">
        <v>87</v>
      </c>
      <c r="P205" s="284" t="s">
        <v>87</v>
      </c>
      <c r="Q205" s="284" t="s">
        <v>87</v>
      </c>
      <c r="R205" s="286">
        <v>98.259039466062831</v>
      </c>
      <c r="S205" s="286">
        <v>99.274072304225186</v>
      </c>
      <c r="T205" s="298" t="s">
        <v>88</v>
      </c>
      <c r="U205" s="298" t="s">
        <v>88</v>
      </c>
      <c r="V205" s="286">
        <v>18.153211805555554</v>
      </c>
      <c r="W205" s="286">
        <v>9.5920138888888893</v>
      </c>
      <c r="X205" s="286">
        <v>27.745225694444443</v>
      </c>
      <c r="Y205" s="284" t="s">
        <v>87</v>
      </c>
      <c r="Z205" s="284" t="s">
        <v>87</v>
      </c>
      <c r="AA205" s="284" t="s">
        <v>87</v>
      </c>
      <c r="AB205" s="284" t="s">
        <v>87</v>
      </c>
      <c r="AC205" s="284" t="s">
        <v>87</v>
      </c>
      <c r="AD205" s="284" t="s">
        <v>87</v>
      </c>
      <c r="AE205" s="284" t="s">
        <v>87</v>
      </c>
      <c r="AF205" s="284" t="s">
        <v>87</v>
      </c>
      <c r="AG205" s="284" t="s">
        <v>87</v>
      </c>
      <c r="AH205" s="284" t="s">
        <v>87</v>
      </c>
      <c r="AI205" s="284" t="s">
        <v>87</v>
      </c>
      <c r="AJ205" s="284" t="s">
        <v>87</v>
      </c>
      <c r="AK205" s="284" t="s">
        <v>87</v>
      </c>
      <c r="AL205" s="284" t="s">
        <v>87</v>
      </c>
      <c r="AM205" s="284" t="s">
        <v>87</v>
      </c>
      <c r="AN205" s="284" t="s">
        <v>87</v>
      </c>
      <c r="AO205" s="284" t="s">
        <v>87</v>
      </c>
      <c r="AP205" s="284" t="s">
        <v>87</v>
      </c>
      <c r="AQ205" s="284" t="s">
        <v>87</v>
      </c>
      <c r="AR205" s="284" t="s">
        <v>87</v>
      </c>
      <c r="AS205" s="284" t="s">
        <v>87</v>
      </c>
      <c r="AT205" s="284" t="s">
        <v>87</v>
      </c>
      <c r="AU205" s="284" t="s">
        <v>87</v>
      </c>
      <c r="AV205" s="284" t="s">
        <v>87</v>
      </c>
      <c r="AW205" s="288" t="s">
        <v>87</v>
      </c>
      <c r="AX205" s="288" t="s">
        <v>87</v>
      </c>
      <c r="AY205" s="288" t="s">
        <v>87</v>
      </c>
      <c r="AZ205" s="288" t="s">
        <v>87</v>
      </c>
      <c r="BA205" s="288" t="s">
        <v>87</v>
      </c>
      <c r="BB205" s="287">
        <v>157</v>
      </c>
      <c r="BC205" s="287">
        <v>194</v>
      </c>
      <c r="BD205" s="289" t="s">
        <v>88</v>
      </c>
      <c r="BE205" s="289" t="s">
        <v>88</v>
      </c>
      <c r="BF205" s="289" t="s">
        <v>88</v>
      </c>
      <c r="BG205" s="287">
        <v>248</v>
      </c>
      <c r="BH205" s="286">
        <v>23.923975778903877</v>
      </c>
      <c r="BI205" s="287">
        <v>1495</v>
      </c>
      <c r="BJ205" s="286">
        <v>144.21912818331168</v>
      </c>
      <c r="BK205" s="287">
        <v>20</v>
      </c>
      <c r="BL205" s="286">
        <v>1.9293528853954738</v>
      </c>
      <c r="BM205" s="287">
        <v>36</v>
      </c>
      <c r="BN205" s="290">
        <v>3.4728351937118531</v>
      </c>
      <c r="BO205" s="291">
        <v>640</v>
      </c>
      <c r="BP205" s="290">
        <v>61.739292332655161</v>
      </c>
      <c r="BQ205" s="287">
        <v>22</v>
      </c>
      <c r="BR205" s="290">
        <v>2.1222881739350212</v>
      </c>
      <c r="BS205" s="287">
        <v>0</v>
      </c>
      <c r="BT205" s="290">
        <v>0</v>
      </c>
      <c r="BU205" s="287">
        <v>0</v>
      </c>
      <c r="BV205" s="290">
        <v>0</v>
      </c>
      <c r="BW205" s="287">
        <v>83</v>
      </c>
      <c r="BX205" s="290">
        <v>8.0068144743912164</v>
      </c>
      <c r="BY205" s="292">
        <v>17</v>
      </c>
      <c r="BZ205" s="293">
        <v>1.6399499525861527</v>
      </c>
      <c r="CA205" s="287">
        <v>2290</v>
      </c>
      <c r="CB205" s="290">
        <v>220.91090537778177</v>
      </c>
      <c r="CC205" s="292">
        <v>453</v>
      </c>
      <c r="CD205" s="293">
        <v>43.699842854207482</v>
      </c>
      <c r="CE205" s="287">
        <v>151</v>
      </c>
      <c r="CF205" s="290">
        <v>14.566614284735829</v>
      </c>
      <c r="CG205" s="287">
        <v>1549</v>
      </c>
      <c r="CH205" s="290">
        <v>149.42838097387946</v>
      </c>
      <c r="CI205" s="287">
        <v>2609</v>
      </c>
      <c r="CJ205" s="290">
        <v>251.68408389983958</v>
      </c>
      <c r="CK205" s="287">
        <v>1073</v>
      </c>
      <c r="CL205" s="290">
        <v>103.50978230146718</v>
      </c>
      <c r="CM205" s="292">
        <v>1445</v>
      </c>
      <c r="CN205" s="296">
        <v>139.395745969823</v>
      </c>
      <c r="CO205" s="287">
        <v>617</v>
      </c>
      <c r="CP205" s="290">
        <v>59.52053651445037</v>
      </c>
      <c r="CQ205" s="292">
        <v>10</v>
      </c>
      <c r="CR205" s="293">
        <v>0.96467644269773689</v>
      </c>
      <c r="CS205" s="287">
        <v>33</v>
      </c>
      <c r="CT205" s="290">
        <v>3.1834322609025318</v>
      </c>
      <c r="CU205" s="292">
        <v>184</v>
      </c>
      <c r="CV205" s="293">
        <v>17.750046545638359</v>
      </c>
      <c r="CW205" s="292">
        <v>1273</v>
      </c>
      <c r="CX205" s="293">
        <v>122.80331115542191</v>
      </c>
      <c r="CY205" s="292">
        <v>1225</v>
      </c>
      <c r="CZ205" s="293">
        <v>118.17286423047278</v>
      </c>
      <c r="DA205" s="292">
        <v>31</v>
      </c>
      <c r="DB205" s="293">
        <v>2.9904969723629846</v>
      </c>
      <c r="DC205" s="287">
        <v>0</v>
      </c>
      <c r="DD205" s="287">
        <v>1619</v>
      </c>
      <c r="DE205" s="287">
        <v>2262</v>
      </c>
      <c r="DF205" s="287">
        <v>25333</v>
      </c>
      <c r="DG205" s="287">
        <v>0</v>
      </c>
      <c r="DH205" s="287">
        <v>841</v>
      </c>
      <c r="DI205" s="287">
        <v>397</v>
      </c>
      <c r="DJ205" s="287">
        <v>308</v>
      </c>
      <c r="DK205" s="287">
        <v>139</v>
      </c>
      <c r="DL205" s="287">
        <v>361</v>
      </c>
      <c r="DM205" s="287">
        <v>56</v>
      </c>
      <c r="DN205" s="287">
        <v>1358</v>
      </c>
      <c r="DO205" s="287">
        <v>70</v>
      </c>
      <c r="DP205" s="287">
        <v>140</v>
      </c>
      <c r="DQ205" s="287">
        <v>146</v>
      </c>
      <c r="DR205" s="287">
        <v>0</v>
      </c>
      <c r="DS205" s="287">
        <v>68</v>
      </c>
      <c r="DT205" s="287">
        <v>6986</v>
      </c>
      <c r="DU205" s="287">
        <v>68527</v>
      </c>
      <c r="DV205" s="287">
        <v>12527</v>
      </c>
      <c r="DW205" s="287">
        <v>1159</v>
      </c>
      <c r="DX205" s="287">
        <v>2687</v>
      </c>
      <c r="DY205" s="287">
        <v>1240</v>
      </c>
      <c r="DZ205" s="287">
        <v>11713</v>
      </c>
      <c r="EA205" s="287">
        <v>35119</v>
      </c>
      <c r="EB205" s="290">
        <v>27.503630513397301</v>
      </c>
      <c r="EC205" s="287">
        <v>279</v>
      </c>
      <c r="ED205" s="287">
        <v>12022</v>
      </c>
      <c r="EE205" s="287">
        <v>3253</v>
      </c>
      <c r="EF205" s="290">
        <v>27.058725669605721</v>
      </c>
      <c r="EG205" s="287">
        <v>312</v>
      </c>
      <c r="EH205" s="287">
        <v>261</v>
      </c>
      <c r="EI205" s="287">
        <v>247</v>
      </c>
      <c r="EJ205" s="287">
        <v>363</v>
      </c>
      <c r="EK205" s="287">
        <v>1110</v>
      </c>
      <c r="EL205" s="287">
        <v>16</v>
      </c>
      <c r="EM205" s="287">
        <v>52</v>
      </c>
      <c r="EN205" s="287">
        <v>25</v>
      </c>
      <c r="EO205" s="287">
        <v>96</v>
      </c>
      <c r="EP205" s="287">
        <v>100</v>
      </c>
      <c r="EQ205" s="287">
        <v>135</v>
      </c>
      <c r="ER205" s="287">
        <v>0</v>
      </c>
      <c r="ES205" s="287">
        <v>13</v>
      </c>
      <c r="ET205" s="287">
        <v>116</v>
      </c>
      <c r="EU205" s="287">
        <v>0</v>
      </c>
      <c r="EV205" s="287">
        <v>6382</v>
      </c>
      <c r="EW205" s="287">
        <v>53</v>
      </c>
      <c r="EX205" s="287">
        <v>116</v>
      </c>
      <c r="EY205" s="287">
        <v>1622</v>
      </c>
      <c r="EZ205" s="287">
        <v>95</v>
      </c>
      <c r="FA205" s="287">
        <v>24</v>
      </c>
      <c r="FB205" s="287">
        <v>6</v>
      </c>
      <c r="FC205" s="287">
        <v>3</v>
      </c>
      <c r="FD205" s="287">
        <v>12</v>
      </c>
      <c r="FE205" s="287">
        <v>5</v>
      </c>
      <c r="FF205" s="287">
        <v>40</v>
      </c>
      <c r="FG205" s="287">
        <v>949</v>
      </c>
      <c r="FH205" s="287">
        <v>1064</v>
      </c>
      <c r="FI205" s="287">
        <v>986</v>
      </c>
      <c r="FJ205" s="287">
        <v>5969</v>
      </c>
      <c r="FK205" s="291">
        <v>73</v>
      </c>
      <c r="FL205" s="290">
        <v>7.0421380316934803</v>
      </c>
      <c r="FM205" s="291">
        <v>21</v>
      </c>
      <c r="FN205" s="290">
        <v>2.0258205296652476</v>
      </c>
      <c r="FO205" s="297">
        <v>18</v>
      </c>
      <c r="FP205" s="293">
        <v>1.7364175968559266</v>
      </c>
      <c r="FQ205" s="283">
        <v>6</v>
      </c>
      <c r="FR205" s="294">
        <v>0.57880586561864211</v>
      </c>
      <c r="FS205" s="283">
        <v>1</v>
      </c>
      <c r="FT205" s="294">
        <v>9.6467644269773695E-2</v>
      </c>
      <c r="FU205" s="297">
        <v>100</v>
      </c>
      <c r="FV205" s="293">
        <v>9.6467644269773682</v>
      </c>
      <c r="FW205" s="295">
        <v>2</v>
      </c>
      <c r="FX205" s="295">
        <v>0</v>
      </c>
      <c r="FY205" s="295">
        <v>2</v>
      </c>
      <c r="FZ205" s="295">
        <v>0</v>
      </c>
      <c r="GA205" s="295">
        <v>0</v>
      </c>
      <c r="GB205" s="287">
        <v>18032</v>
      </c>
      <c r="GC205" s="287">
        <v>3013</v>
      </c>
      <c r="GD205" s="287">
        <v>4312</v>
      </c>
      <c r="GE205" s="287">
        <v>0</v>
      </c>
      <c r="GF205" s="287">
        <v>133</v>
      </c>
      <c r="GG205" s="290">
        <v>1045.125</v>
      </c>
      <c r="GH205" s="290">
        <v>1534.625</v>
      </c>
      <c r="GI205" s="290">
        <v>89.95</v>
      </c>
      <c r="GJ205" s="290">
        <v>32.450000000000003</v>
      </c>
      <c r="GK205" s="290">
        <v>7.125</v>
      </c>
      <c r="GL205" s="290">
        <v>10.475</v>
      </c>
      <c r="GM205" s="290">
        <v>29.15</v>
      </c>
      <c r="GN205" s="290">
        <v>28.425000000000001</v>
      </c>
      <c r="GO205" s="290">
        <v>7.4749999999999996</v>
      </c>
      <c r="GP205" s="290">
        <v>29.45</v>
      </c>
      <c r="GQ205" s="290">
        <v>11.475</v>
      </c>
      <c r="GR205" s="290">
        <v>12</v>
      </c>
      <c r="GS205" s="290">
        <v>0</v>
      </c>
      <c r="GT205" s="290">
        <v>97.4</v>
      </c>
      <c r="GU205" s="290">
        <v>4</v>
      </c>
      <c r="GV205" s="290">
        <v>3</v>
      </c>
      <c r="GW205" s="290">
        <v>1</v>
      </c>
      <c r="GX205" s="290">
        <v>0</v>
      </c>
      <c r="GY205" s="290">
        <v>4</v>
      </c>
      <c r="GZ205" s="290">
        <v>5</v>
      </c>
      <c r="HA205" s="290">
        <v>2</v>
      </c>
      <c r="HB205" s="290">
        <v>2</v>
      </c>
      <c r="HC205" s="290">
        <v>2</v>
      </c>
      <c r="HD205" s="290">
        <v>4</v>
      </c>
      <c r="HE205" s="290">
        <v>5</v>
      </c>
      <c r="HF205" s="290">
        <v>6</v>
      </c>
      <c r="HG205" s="290">
        <v>4</v>
      </c>
      <c r="HH205" s="290">
        <v>24.7</v>
      </c>
      <c r="HI205" s="290">
        <v>7.5</v>
      </c>
      <c r="HJ205" s="134">
        <v>0.86820879842796328</v>
      </c>
      <c r="HK205" s="134">
        <v>18.521787699796548</v>
      </c>
      <c r="HL205" s="134">
        <v>57.668357744470711</v>
      </c>
      <c r="HM205" s="146">
        <v>99.708031831593999</v>
      </c>
      <c r="HN205" s="146">
        <v>109.166271626309</v>
      </c>
      <c r="HO205" s="368">
        <v>0.119542323675073</v>
      </c>
      <c r="HP205" s="369">
        <v>8.1638711592697005E-2</v>
      </c>
      <c r="HQ205" s="368">
        <v>3.3175355450236999</v>
      </c>
      <c r="HR205" s="369">
        <v>3.2934131736526999</v>
      </c>
      <c r="HS205" s="134">
        <v>90.679304897314395</v>
      </c>
      <c r="HT205" s="134">
        <v>92.215568862275504</v>
      </c>
      <c r="HU205" s="134">
        <v>3.6033471850629</v>
      </c>
      <c r="HV205" s="134">
        <v>2.47884815199644</v>
      </c>
      <c r="HW205" s="134">
        <v>3.7813519950601302</v>
      </c>
      <c r="HX205" s="134">
        <v>6.8731706869500604</v>
      </c>
      <c r="HY205" s="146">
        <v>90.831904042185073</v>
      </c>
      <c r="HZ205" s="146">
        <v>90.482457623834506</v>
      </c>
      <c r="IA205" s="386">
        <v>110</v>
      </c>
      <c r="IB205" s="386">
        <v>84</v>
      </c>
      <c r="IC205" s="369">
        <v>0.4129904261310306</v>
      </c>
      <c r="ID205" s="369">
        <v>0.1845140032948929</v>
      </c>
      <c r="IE205" s="369">
        <v>4.3392504930966469</v>
      </c>
      <c r="IF205" s="369">
        <v>2.7916251246261217</v>
      </c>
      <c r="IG205" s="146">
        <v>69.191321499013796</v>
      </c>
      <c r="IH205" s="146">
        <v>71.784646061814556</v>
      </c>
      <c r="II205" s="146">
        <v>9.5175520931105684</v>
      </c>
      <c r="IJ205" s="146">
        <v>6.6095551894563425</v>
      </c>
      <c r="IK205" s="146">
        <v>4.7428621835396516</v>
      </c>
      <c r="IL205" s="146">
        <v>9.8418188991549602</v>
      </c>
      <c r="IM205" s="148">
        <v>97.603092095500728</v>
      </c>
      <c r="IN205" s="137">
        <v>100.81618224547736</v>
      </c>
      <c r="IO205" s="369">
        <v>0.32528462404604003</v>
      </c>
      <c r="IP205" s="369">
        <v>3.6764705882352901E-2</v>
      </c>
      <c r="IQ205" s="369">
        <v>4.6345811051693397</v>
      </c>
      <c r="IR205" s="369">
        <v>0.74074074074074103</v>
      </c>
      <c r="IS205" s="146">
        <v>82.709447415329805</v>
      </c>
      <c r="IT205" s="146">
        <v>84.629629629629605</v>
      </c>
      <c r="IU205" s="146">
        <v>7.0186413111472499</v>
      </c>
      <c r="IV205" s="146">
        <v>4.9632352941176503</v>
      </c>
      <c r="IW205" s="146">
        <v>5.5424229287484597</v>
      </c>
      <c r="IX205" s="146">
        <v>6.23036410824594</v>
      </c>
      <c r="IY205" s="341">
        <v>71</v>
      </c>
      <c r="IZ205" s="369">
        <v>0.31624426528885102</v>
      </c>
      <c r="JA205" s="369">
        <v>4.4209215442092198</v>
      </c>
      <c r="JB205" s="369">
        <v>96.637608966376106</v>
      </c>
      <c r="JC205" s="369">
        <v>7.1533561979421902</v>
      </c>
      <c r="JD205" s="146">
        <v>8.0118177063740408</v>
      </c>
    </row>
    <row r="206" spans="1:264" ht="18" customHeight="1">
      <c r="A206" s="280"/>
      <c r="B206" s="281" t="s">
        <v>87</v>
      </c>
      <c r="C206" s="281" t="s">
        <v>87</v>
      </c>
      <c r="D206" s="282" t="s">
        <v>1943</v>
      </c>
      <c r="E206" s="283" t="s">
        <v>1439</v>
      </c>
      <c r="F206" s="282" t="s">
        <v>113</v>
      </c>
      <c r="G206" s="283" t="s">
        <v>25</v>
      </c>
      <c r="H206" s="284" t="s">
        <v>87</v>
      </c>
      <c r="I206" s="284" t="s">
        <v>87</v>
      </c>
      <c r="J206" s="284" t="s">
        <v>87</v>
      </c>
      <c r="K206" s="284" t="s">
        <v>87</v>
      </c>
      <c r="L206" s="284" t="s">
        <v>87</v>
      </c>
      <c r="M206" s="285">
        <v>746852</v>
      </c>
      <c r="N206" s="284" t="s">
        <v>87</v>
      </c>
      <c r="O206" s="284" t="s">
        <v>87</v>
      </c>
      <c r="P206" s="284" t="s">
        <v>87</v>
      </c>
      <c r="Q206" s="284" t="s">
        <v>87</v>
      </c>
      <c r="R206" s="286">
        <v>101.42382159275232</v>
      </c>
      <c r="S206" s="286">
        <v>98.899600586939513</v>
      </c>
      <c r="T206" s="287">
        <v>85.156540603600661</v>
      </c>
      <c r="U206" s="298" t="s">
        <v>88</v>
      </c>
      <c r="V206" s="286">
        <v>13.314147228112693</v>
      </c>
      <c r="W206" s="286">
        <v>5.8770069675855803</v>
      </c>
      <c r="X206" s="286">
        <v>19.191154195698275</v>
      </c>
      <c r="Y206" s="284" t="s">
        <v>87</v>
      </c>
      <c r="Z206" s="284" t="s">
        <v>87</v>
      </c>
      <c r="AA206" s="284" t="s">
        <v>87</v>
      </c>
      <c r="AB206" s="284" t="s">
        <v>87</v>
      </c>
      <c r="AC206" s="284" t="s">
        <v>87</v>
      </c>
      <c r="AD206" s="284" t="s">
        <v>87</v>
      </c>
      <c r="AE206" s="284" t="s">
        <v>87</v>
      </c>
      <c r="AF206" s="284" t="s">
        <v>87</v>
      </c>
      <c r="AG206" s="284" t="s">
        <v>87</v>
      </c>
      <c r="AH206" s="284" t="s">
        <v>87</v>
      </c>
      <c r="AI206" s="284" t="s">
        <v>87</v>
      </c>
      <c r="AJ206" s="284" t="s">
        <v>87</v>
      </c>
      <c r="AK206" s="284" t="s">
        <v>87</v>
      </c>
      <c r="AL206" s="284" t="s">
        <v>87</v>
      </c>
      <c r="AM206" s="284" t="s">
        <v>87</v>
      </c>
      <c r="AN206" s="284" t="s">
        <v>87</v>
      </c>
      <c r="AO206" s="284" t="s">
        <v>87</v>
      </c>
      <c r="AP206" s="284" t="s">
        <v>87</v>
      </c>
      <c r="AQ206" s="284" t="s">
        <v>87</v>
      </c>
      <c r="AR206" s="284" t="s">
        <v>87</v>
      </c>
      <c r="AS206" s="284" t="s">
        <v>87</v>
      </c>
      <c r="AT206" s="284" t="s">
        <v>87</v>
      </c>
      <c r="AU206" s="284" t="s">
        <v>87</v>
      </c>
      <c r="AV206" s="284" t="s">
        <v>87</v>
      </c>
      <c r="AW206" s="288" t="s">
        <v>87</v>
      </c>
      <c r="AX206" s="288" t="s">
        <v>87</v>
      </c>
      <c r="AY206" s="288" t="s">
        <v>87</v>
      </c>
      <c r="AZ206" s="288" t="s">
        <v>87</v>
      </c>
      <c r="BA206" s="288" t="s">
        <v>87</v>
      </c>
      <c r="BB206" s="287">
        <v>146</v>
      </c>
      <c r="BC206" s="287">
        <v>184</v>
      </c>
      <c r="BD206" s="289" t="s">
        <v>88</v>
      </c>
      <c r="BE206" s="289" t="s">
        <v>88</v>
      </c>
      <c r="BF206" s="289" t="s">
        <v>88</v>
      </c>
      <c r="BG206" s="287">
        <v>139</v>
      </c>
      <c r="BH206" s="286">
        <v>18.611451800356697</v>
      </c>
      <c r="BI206" s="287">
        <v>923</v>
      </c>
      <c r="BJ206" s="286">
        <v>123.5853957678362</v>
      </c>
      <c r="BK206" s="287">
        <v>67</v>
      </c>
      <c r="BL206" s="286">
        <v>8.970987558445314</v>
      </c>
      <c r="BM206" s="287">
        <v>55</v>
      </c>
      <c r="BN206" s="290">
        <v>7.3642435181267514</v>
      </c>
      <c r="BO206" s="291">
        <v>468</v>
      </c>
      <c r="BP206" s="290">
        <v>62.663017572423982</v>
      </c>
      <c r="BQ206" s="287">
        <v>18</v>
      </c>
      <c r="BR206" s="290">
        <v>2.4101160604778458</v>
      </c>
      <c r="BS206" s="287">
        <v>64</v>
      </c>
      <c r="BT206" s="290">
        <v>8.569301548365674</v>
      </c>
      <c r="BU206" s="287">
        <v>0</v>
      </c>
      <c r="BV206" s="290">
        <v>0</v>
      </c>
      <c r="BW206" s="287">
        <v>105</v>
      </c>
      <c r="BX206" s="290">
        <v>14.059010352787432</v>
      </c>
      <c r="BY206" s="287">
        <v>0</v>
      </c>
      <c r="BZ206" s="290">
        <v>0</v>
      </c>
      <c r="CA206" s="287">
        <v>1501</v>
      </c>
      <c r="CB206" s="290">
        <v>200.9769003765137</v>
      </c>
      <c r="CC206" s="287">
        <v>1414</v>
      </c>
      <c r="CD206" s="290">
        <v>189.32800608420411</v>
      </c>
      <c r="CE206" s="287">
        <v>1427</v>
      </c>
      <c r="CF206" s="290">
        <v>191.06864546121588</v>
      </c>
      <c r="CG206" s="287">
        <v>1073</v>
      </c>
      <c r="CH206" s="290">
        <v>143.66969627181825</v>
      </c>
      <c r="CI206" s="287">
        <v>1739</v>
      </c>
      <c r="CJ206" s="290">
        <v>232.84399050949852</v>
      </c>
      <c r="CK206" s="287">
        <v>660</v>
      </c>
      <c r="CL206" s="290">
        <v>88.370922217521013</v>
      </c>
      <c r="CM206" s="287">
        <v>673</v>
      </c>
      <c r="CN206" s="294">
        <v>90.111561594532787</v>
      </c>
      <c r="CO206" s="287">
        <v>384</v>
      </c>
      <c r="CP206" s="290">
        <v>51.415809290194041</v>
      </c>
      <c r="CQ206" s="287">
        <v>17</v>
      </c>
      <c r="CR206" s="290">
        <v>2.2762207237846317</v>
      </c>
      <c r="CS206" s="287">
        <v>2</v>
      </c>
      <c r="CT206" s="290">
        <v>0.26779067338642731</v>
      </c>
      <c r="CU206" s="287">
        <v>190</v>
      </c>
      <c r="CV206" s="290">
        <v>25.440113971710591</v>
      </c>
      <c r="CW206" s="287">
        <v>450</v>
      </c>
      <c r="CX206" s="290">
        <v>60.252901511946142</v>
      </c>
      <c r="CY206" s="287">
        <v>440</v>
      </c>
      <c r="CZ206" s="290">
        <v>58.913948145014011</v>
      </c>
      <c r="DA206" s="287">
        <v>10</v>
      </c>
      <c r="DB206" s="290">
        <v>1.3389533669321365</v>
      </c>
      <c r="DC206" s="287">
        <v>0</v>
      </c>
      <c r="DD206" s="287">
        <v>4814</v>
      </c>
      <c r="DE206" s="287">
        <v>1428</v>
      </c>
      <c r="DF206" s="287">
        <v>15404</v>
      </c>
      <c r="DG206" s="287">
        <v>0</v>
      </c>
      <c r="DH206" s="287">
        <v>3</v>
      </c>
      <c r="DI206" s="287">
        <v>165</v>
      </c>
      <c r="DJ206" s="287">
        <v>24</v>
      </c>
      <c r="DK206" s="287">
        <v>46</v>
      </c>
      <c r="DL206" s="287">
        <v>735</v>
      </c>
      <c r="DM206" s="287">
        <v>11</v>
      </c>
      <c r="DN206" s="287">
        <v>1438</v>
      </c>
      <c r="DO206" s="287">
        <v>83</v>
      </c>
      <c r="DP206" s="287">
        <v>123</v>
      </c>
      <c r="DQ206" s="287">
        <v>148</v>
      </c>
      <c r="DR206" s="287">
        <v>0</v>
      </c>
      <c r="DS206" s="287">
        <v>85</v>
      </c>
      <c r="DT206" s="287">
        <v>4421</v>
      </c>
      <c r="DU206" s="287">
        <v>43135</v>
      </c>
      <c r="DV206" s="287">
        <v>8337</v>
      </c>
      <c r="DW206" s="287">
        <v>0</v>
      </c>
      <c r="DX206" s="287">
        <v>1287</v>
      </c>
      <c r="DY206" s="287">
        <v>1210</v>
      </c>
      <c r="DZ206" s="287">
        <v>7296</v>
      </c>
      <c r="EA206" s="287">
        <v>20471</v>
      </c>
      <c r="EB206" s="290">
        <v>45.547359679546702</v>
      </c>
      <c r="EC206" s="287">
        <v>251</v>
      </c>
      <c r="ED206" s="287">
        <v>7123</v>
      </c>
      <c r="EE206" s="287">
        <v>2686</v>
      </c>
      <c r="EF206" s="290">
        <v>37.708830548926016</v>
      </c>
      <c r="EG206" s="287">
        <v>253</v>
      </c>
      <c r="EH206" s="287">
        <v>271</v>
      </c>
      <c r="EI206" s="287">
        <v>100</v>
      </c>
      <c r="EJ206" s="287">
        <v>245</v>
      </c>
      <c r="EK206" s="287">
        <v>873</v>
      </c>
      <c r="EL206" s="287">
        <v>17</v>
      </c>
      <c r="EM206" s="287">
        <v>33</v>
      </c>
      <c r="EN206" s="287">
        <v>3</v>
      </c>
      <c r="EO206" s="287">
        <v>100</v>
      </c>
      <c r="EP206" s="287">
        <v>82</v>
      </c>
      <c r="EQ206" s="287">
        <v>81</v>
      </c>
      <c r="ER206" s="287">
        <v>0</v>
      </c>
      <c r="ES206" s="287">
        <v>2</v>
      </c>
      <c r="ET206" s="287">
        <v>74</v>
      </c>
      <c r="EU206" s="287">
        <v>1</v>
      </c>
      <c r="EV206" s="287">
        <v>7233</v>
      </c>
      <c r="EW206" s="287">
        <v>12</v>
      </c>
      <c r="EX206" s="287">
        <v>19</v>
      </c>
      <c r="EY206" s="287">
        <v>1197</v>
      </c>
      <c r="EZ206" s="287">
        <v>89</v>
      </c>
      <c r="FA206" s="287">
        <v>1</v>
      </c>
      <c r="FB206" s="287">
        <v>0</v>
      </c>
      <c r="FC206" s="287">
        <v>1</v>
      </c>
      <c r="FD206" s="287">
        <v>23</v>
      </c>
      <c r="FE206" s="287">
        <v>3</v>
      </c>
      <c r="FF206" s="287">
        <v>58</v>
      </c>
      <c r="FG206" s="287">
        <v>719</v>
      </c>
      <c r="FH206" s="287">
        <v>543</v>
      </c>
      <c r="FI206" s="287">
        <v>288</v>
      </c>
      <c r="FJ206" s="287">
        <v>2626</v>
      </c>
      <c r="FK206" s="291">
        <v>39</v>
      </c>
      <c r="FL206" s="290">
        <v>5.2219181310353324</v>
      </c>
      <c r="FM206" s="291">
        <v>7</v>
      </c>
      <c r="FN206" s="290">
        <v>0.93726735685249551</v>
      </c>
      <c r="FO206" s="291">
        <v>4</v>
      </c>
      <c r="FP206" s="290">
        <v>0.53558134677285463</v>
      </c>
      <c r="FQ206" s="283">
        <v>4</v>
      </c>
      <c r="FR206" s="294">
        <v>0.53558134677285463</v>
      </c>
      <c r="FS206" s="283">
        <v>1</v>
      </c>
      <c r="FT206" s="294">
        <v>0.13389533669321366</v>
      </c>
      <c r="FU206" s="291">
        <v>108</v>
      </c>
      <c r="FV206" s="290">
        <v>14.460696362867074</v>
      </c>
      <c r="FW206" s="295">
        <v>2</v>
      </c>
      <c r="FX206" s="295">
        <v>0</v>
      </c>
      <c r="FY206" s="295">
        <v>2</v>
      </c>
      <c r="FZ206" s="295">
        <v>0</v>
      </c>
      <c r="GA206" s="295">
        <v>0</v>
      </c>
      <c r="GB206" s="287">
        <v>16315</v>
      </c>
      <c r="GC206" s="287">
        <v>2621</v>
      </c>
      <c r="GD206" s="287">
        <v>10389</v>
      </c>
      <c r="GE206" s="287">
        <v>0</v>
      </c>
      <c r="GF206" s="287">
        <v>14</v>
      </c>
      <c r="GG206" s="290">
        <v>480.05149999999998</v>
      </c>
      <c r="GH206" s="290">
        <v>850.63</v>
      </c>
      <c r="GI206" s="290">
        <v>45.78</v>
      </c>
      <c r="GJ206" s="290">
        <v>21.73</v>
      </c>
      <c r="GK206" s="290">
        <v>3</v>
      </c>
      <c r="GL206" s="290">
        <v>8</v>
      </c>
      <c r="GM206" s="290">
        <v>11.02</v>
      </c>
      <c r="GN206" s="290">
        <v>0</v>
      </c>
      <c r="GO206" s="290">
        <v>2</v>
      </c>
      <c r="GP206" s="290">
        <v>27.61</v>
      </c>
      <c r="GQ206" s="290">
        <v>3</v>
      </c>
      <c r="GR206" s="290">
        <v>4</v>
      </c>
      <c r="GS206" s="290">
        <v>1</v>
      </c>
      <c r="GT206" s="290">
        <v>41.08</v>
      </c>
      <c r="GU206" s="290">
        <v>2</v>
      </c>
      <c r="GV206" s="290">
        <v>2</v>
      </c>
      <c r="GW206" s="290">
        <v>1</v>
      </c>
      <c r="GX206" s="290">
        <v>0</v>
      </c>
      <c r="GY206" s="290">
        <v>1</v>
      </c>
      <c r="GZ206" s="290">
        <v>2</v>
      </c>
      <c r="HA206" s="290">
        <v>1</v>
      </c>
      <c r="HB206" s="290">
        <v>2</v>
      </c>
      <c r="HC206" s="290">
        <v>1</v>
      </c>
      <c r="HD206" s="290">
        <v>6</v>
      </c>
      <c r="HE206" s="290">
        <v>3</v>
      </c>
      <c r="HF206" s="290">
        <v>1</v>
      </c>
      <c r="HG206" s="290">
        <v>4</v>
      </c>
      <c r="HH206" s="290">
        <v>6</v>
      </c>
      <c r="HI206" s="290">
        <v>4.7</v>
      </c>
      <c r="HJ206" s="134">
        <v>0.80337202015928189</v>
      </c>
      <c r="HK206" s="134">
        <v>19.816509830595617</v>
      </c>
      <c r="HL206" s="134">
        <v>45.852458050591011</v>
      </c>
      <c r="HM206" s="146">
        <v>100.059656858587</v>
      </c>
      <c r="HN206" s="146">
        <v>103.688944666664</v>
      </c>
      <c r="HO206" s="368">
        <v>0.123965435519743</v>
      </c>
      <c r="HP206" s="368">
        <v>4.26479647443491E-2</v>
      </c>
      <c r="HQ206" s="368">
        <v>4.9635036496350402</v>
      </c>
      <c r="HR206" s="368">
        <v>2.3746701846965701</v>
      </c>
      <c r="HS206" s="134">
        <v>86.715328467153299</v>
      </c>
      <c r="HT206" s="134">
        <v>92.744063324538303</v>
      </c>
      <c r="HU206" s="134">
        <v>2.49753892150071</v>
      </c>
      <c r="HV206" s="134">
        <v>1.79595318201204</v>
      </c>
      <c r="HW206" s="134">
        <v>6.75094354936894</v>
      </c>
      <c r="HX206" s="134">
        <v>12.7296647169215</v>
      </c>
      <c r="HY206" s="146">
        <v>91.684454078695055</v>
      </c>
      <c r="HZ206" s="146">
        <v>92.920415822513306</v>
      </c>
      <c r="IA206" s="386">
        <v>95</v>
      </c>
      <c r="IB206" s="386">
        <v>81</v>
      </c>
      <c r="IC206" s="369">
        <v>0.44565370361683165</v>
      </c>
      <c r="ID206" s="369">
        <v>0.23867754957715767</v>
      </c>
      <c r="IE206" s="369">
        <v>4.3798985707699396</v>
      </c>
      <c r="IF206" s="369">
        <v>3.3948030176026824</v>
      </c>
      <c r="IG206" s="146">
        <v>77.916090364223152</v>
      </c>
      <c r="IH206" s="146">
        <v>78.667225481978207</v>
      </c>
      <c r="II206" s="146">
        <v>10.174977717314819</v>
      </c>
      <c r="IJ206" s="146">
        <v>7.030674485075286</v>
      </c>
      <c r="IK206" s="146">
        <v>5.4090066691016325</v>
      </c>
      <c r="IL206" s="146">
        <v>10.87428980478902</v>
      </c>
      <c r="IM206" s="148">
        <v>106.40149460416093</v>
      </c>
      <c r="IN206" s="137">
        <v>102.02329154077793</v>
      </c>
      <c r="IO206" s="369">
        <v>0.25977995110024399</v>
      </c>
      <c r="IP206" s="369">
        <v>5.2500328127050799E-2</v>
      </c>
      <c r="IQ206" s="369">
        <v>2.9360967184801399</v>
      </c>
      <c r="IR206" s="369">
        <v>0.74349442379182196</v>
      </c>
      <c r="IS206" s="146">
        <v>86.010362694300497</v>
      </c>
      <c r="IT206" s="146">
        <v>90.334572490706293</v>
      </c>
      <c r="IU206" s="146">
        <v>8.8477995110024494</v>
      </c>
      <c r="IV206" s="146">
        <v>7.0612941330883299</v>
      </c>
      <c r="IW206" s="146">
        <v>5.80301093103885</v>
      </c>
      <c r="IX206" s="146">
        <v>6.8003814299336796</v>
      </c>
      <c r="IY206" s="341">
        <v>62</v>
      </c>
      <c r="IZ206" s="369">
        <v>0.413250683196694</v>
      </c>
      <c r="JA206" s="369">
        <v>6.0843964671246296</v>
      </c>
      <c r="JB206" s="369">
        <v>95.485770363101096</v>
      </c>
      <c r="JC206" s="369">
        <v>6.7919749383456596</v>
      </c>
      <c r="JD206" s="146">
        <v>7.8329453189993696</v>
      </c>
    </row>
    <row r="207" spans="1:264" ht="18" customHeight="1">
      <c r="A207" s="280"/>
      <c r="B207" s="281" t="s">
        <v>87</v>
      </c>
      <c r="C207" s="281" t="s">
        <v>87</v>
      </c>
      <c r="D207" s="282" t="s">
        <v>1944</v>
      </c>
      <c r="E207" s="283" t="s">
        <v>1440</v>
      </c>
      <c r="F207" s="282" t="s">
        <v>113</v>
      </c>
      <c r="G207" s="283" t="s">
        <v>25</v>
      </c>
      <c r="H207" s="284" t="s">
        <v>87</v>
      </c>
      <c r="I207" s="284" t="s">
        <v>87</v>
      </c>
      <c r="J207" s="284" t="s">
        <v>87</v>
      </c>
      <c r="K207" s="284" t="s">
        <v>87</v>
      </c>
      <c r="L207" s="284" t="s">
        <v>87</v>
      </c>
      <c r="M207" s="285">
        <v>1164015</v>
      </c>
      <c r="N207" s="284" t="s">
        <v>87</v>
      </c>
      <c r="O207" s="284" t="s">
        <v>87</v>
      </c>
      <c r="P207" s="284" t="s">
        <v>87</v>
      </c>
      <c r="Q207" s="284" t="s">
        <v>87</v>
      </c>
      <c r="R207" s="286">
        <v>103.65298141043834</v>
      </c>
      <c r="S207" s="286">
        <v>103.78156515357824</v>
      </c>
      <c r="T207" s="292">
        <v>359.29642324469023</v>
      </c>
      <c r="U207" s="287">
        <v>239.94248399956905</v>
      </c>
      <c r="V207" s="286">
        <v>15.34277326886548</v>
      </c>
      <c r="W207" s="286">
        <v>7.4598514936971156</v>
      </c>
      <c r="X207" s="286">
        <v>22.802624762562598</v>
      </c>
      <c r="Y207" s="284" t="s">
        <v>87</v>
      </c>
      <c r="Z207" s="284" t="s">
        <v>87</v>
      </c>
      <c r="AA207" s="284" t="s">
        <v>87</v>
      </c>
      <c r="AB207" s="284" t="s">
        <v>87</v>
      </c>
      <c r="AC207" s="284" t="s">
        <v>87</v>
      </c>
      <c r="AD207" s="284" t="s">
        <v>87</v>
      </c>
      <c r="AE207" s="284" t="s">
        <v>87</v>
      </c>
      <c r="AF207" s="284" t="s">
        <v>87</v>
      </c>
      <c r="AG207" s="284" t="s">
        <v>87</v>
      </c>
      <c r="AH207" s="284" t="s">
        <v>87</v>
      </c>
      <c r="AI207" s="284" t="s">
        <v>87</v>
      </c>
      <c r="AJ207" s="284" t="s">
        <v>87</v>
      </c>
      <c r="AK207" s="284" t="s">
        <v>87</v>
      </c>
      <c r="AL207" s="284" t="s">
        <v>87</v>
      </c>
      <c r="AM207" s="284" t="s">
        <v>87</v>
      </c>
      <c r="AN207" s="284" t="s">
        <v>87</v>
      </c>
      <c r="AO207" s="284" t="s">
        <v>87</v>
      </c>
      <c r="AP207" s="284" t="s">
        <v>87</v>
      </c>
      <c r="AQ207" s="284" t="s">
        <v>87</v>
      </c>
      <c r="AR207" s="284" t="s">
        <v>87</v>
      </c>
      <c r="AS207" s="284" t="s">
        <v>87</v>
      </c>
      <c r="AT207" s="284" t="s">
        <v>87</v>
      </c>
      <c r="AU207" s="284" t="s">
        <v>87</v>
      </c>
      <c r="AV207" s="284" t="s">
        <v>87</v>
      </c>
      <c r="AW207" s="288" t="s">
        <v>87</v>
      </c>
      <c r="AX207" s="288" t="s">
        <v>87</v>
      </c>
      <c r="AY207" s="288" t="s">
        <v>87</v>
      </c>
      <c r="AZ207" s="288" t="s">
        <v>87</v>
      </c>
      <c r="BA207" s="288" t="s">
        <v>87</v>
      </c>
      <c r="BB207" s="287">
        <v>151</v>
      </c>
      <c r="BC207" s="287">
        <v>201</v>
      </c>
      <c r="BD207" s="289" t="s">
        <v>88</v>
      </c>
      <c r="BE207" s="289" t="s">
        <v>88</v>
      </c>
      <c r="BF207" s="289" t="s">
        <v>88</v>
      </c>
      <c r="BG207" s="287">
        <v>191</v>
      </c>
      <c r="BH207" s="286">
        <v>16.40872325528451</v>
      </c>
      <c r="BI207" s="287">
        <v>1440</v>
      </c>
      <c r="BJ207" s="286">
        <v>123.70974600842773</v>
      </c>
      <c r="BK207" s="287">
        <v>86</v>
      </c>
      <c r="BL207" s="286">
        <v>7.3882209421699896</v>
      </c>
      <c r="BM207" s="287">
        <v>29</v>
      </c>
      <c r="BN207" s="290">
        <v>2.4913768293363918</v>
      </c>
      <c r="BO207" s="291">
        <v>350</v>
      </c>
      <c r="BP207" s="290">
        <v>30.068341043715073</v>
      </c>
      <c r="BQ207" s="287">
        <v>0</v>
      </c>
      <c r="BR207" s="290">
        <v>0</v>
      </c>
      <c r="BS207" s="287">
        <v>0</v>
      </c>
      <c r="BT207" s="290">
        <v>0</v>
      </c>
      <c r="BU207" s="287">
        <v>0</v>
      </c>
      <c r="BV207" s="290">
        <v>0</v>
      </c>
      <c r="BW207" s="287">
        <v>138</v>
      </c>
      <c r="BX207" s="290">
        <v>11.855517325807657</v>
      </c>
      <c r="BY207" s="292">
        <v>18</v>
      </c>
      <c r="BZ207" s="293">
        <v>1.5463718251053467</v>
      </c>
      <c r="CA207" s="287">
        <v>2491</v>
      </c>
      <c r="CB207" s="290">
        <v>214.00067868541211</v>
      </c>
      <c r="CC207" s="287">
        <v>407</v>
      </c>
      <c r="CD207" s="290">
        <v>34.965185156548671</v>
      </c>
      <c r="CE207" s="287">
        <v>267</v>
      </c>
      <c r="CF207" s="290">
        <v>22.937848739062641</v>
      </c>
      <c r="CG207" s="287">
        <v>2108</v>
      </c>
      <c r="CH207" s="290">
        <v>181.09732262900391</v>
      </c>
      <c r="CI207" s="287">
        <v>2629</v>
      </c>
      <c r="CJ207" s="290">
        <v>225.85619601121977</v>
      </c>
      <c r="CK207" s="287">
        <v>937</v>
      </c>
      <c r="CL207" s="290">
        <v>80.497244451317215</v>
      </c>
      <c r="CM207" s="287">
        <v>862</v>
      </c>
      <c r="CN207" s="294">
        <v>74.054028513378256</v>
      </c>
      <c r="CO207" s="287">
        <v>450</v>
      </c>
      <c r="CP207" s="290">
        <v>38.659295627633668</v>
      </c>
      <c r="CQ207" s="292">
        <v>2</v>
      </c>
      <c r="CR207" s="293">
        <v>0.17181909167837184</v>
      </c>
      <c r="CS207" s="287">
        <v>6</v>
      </c>
      <c r="CT207" s="290">
        <v>0.51545727503511551</v>
      </c>
      <c r="CU207" s="287">
        <v>127</v>
      </c>
      <c r="CV207" s="290">
        <v>10.910512321576611</v>
      </c>
      <c r="CW207" s="287">
        <v>1112</v>
      </c>
      <c r="CX207" s="290">
        <v>95.531414973174748</v>
      </c>
      <c r="CY207" s="287">
        <v>1112</v>
      </c>
      <c r="CZ207" s="290">
        <v>95.531414973174748</v>
      </c>
      <c r="DA207" s="292">
        <v>0</v>
      </c>
      <c r="DB207" s="293">
        <v>0</v>
      </c>
      <c r="DC207" s="287">
        <v>0</v>
      </c>
      <c r="DD207" s="287">
        <v>4235</v>
      </c>
      <c r="DE207" s="287">
        <v>3187</v>
      </c>
      <c r="DF207" s="287">
        <v>8914</v>
      </c>
      <c r="DG207" s="287">
        <v>0</v>
      </c>
      <c r="DH207" s="287">
        <v>596</v>
      </c>
      <c r="DI207" s="287">
        <v>51</v>
      </c>
      <c r="DJ207" s="287">
        <v>533</v>
      </c>
      <c r="DK207" s="287">
        <v>244</v>
      </c>
      <c r="DL207" s="287">
        <v>0</v>
      </c>
      <c r="DM207" s="287">
        <v>243</v>
      </c>
      <c r="DN207" s="287">
        <v>2397</v>
      </c>
      <c r="DO207" s="287">
        <v>137</v>
      </c>
      <c r="DP207" s="287">
        <v>73</v>
      </c>
      <c r="DQ207" s="287">
        <v>67</v>
      </c>
      <c r="DR207" s="287">
        <v>0</v>
      </c>
      <c r="DS207" s="287">
        <v>173</v>
      </c>
      <c r="DT207" s="287">
        <v>6432</v>
      </c>
      <c r="DU207" s="287">
        <v>42152</v>
      </c>
      <c r="DV207" s="287">
        <v>13369</v>
      </c>
      <c r="DW207" s="287">
        <v>1363</v>
      </c>
      <c r="DX207" s="287">
        <v>1113</v>
      </c>
      <c r="DY207" s="287">
        <v>962</v>
      </c>
      <c r="DZ207" s="287">
        <v>11284</v>
      </c>
      <c r="EA207" s="287">
        <v>19764</v>
      </c>
      <c r="EB207" s="290">
        <v>32.7818255413884</v>
      </c>
      <c r="EC207" s="287">
        <v>246</v>
      </c>
      <c r="ED207" s="287">
        <v>6935</v>
      </c>
      <c r="EE207" s="287">
        <v>1935</v>
      </c>
      <c r="EF207" s="290">
        <v>27.901946647440518</v>
      </c>
      <c r="EG207" s="287">
        <v>201</v>
      </c>
      <c r="EH207" s="287">
        <v>131</v>
      </c>
      <c r="EI207" s="287">
        <v>65</v>
      </c>
      <c r="EJ207" s="287">
        <v>56</v>
      </c>
      <c r="EK207" s="287">
        <v>991</v>
      </c>
      <c r="EL207" s="287">
        <v>6</v>
      </c>
      <c r="EM207" s="287">
        <v>62</v>
      </c>
      <c r="EN207" s="287">
        <v>9</v>
      </c>
      <c r="EO207" s="287">
        <v>61</v>
      </c>
      <c r="EP207" s="287">
        <v>198</v>
      </c>
      <c r="EQ207" s="287">
        <v>56</v>
      </c>
      <c r="ER207" s="287">
        <v>0</v>
      </c>
      <c r="ES207" s="287">
        <v>7</v>
      </c>
      <c r="ET207" s="287">
        <v>57</v>
      </c>
      <c r="EU207" s="287">
        <v>0</v>
      </c>
      <c r="EV207" s="287">
        <v>7300</v>
      </c>
      <c r="EW207" s="287">
        <v>0</v>
      </c>
      <c r="EX207" s="287">
        <v>17</v>
      </c>
      <c r="EY207" s="287">
        <v>1738</v>
      </c>
      <c r="EZ207" s="287">
        <v>17</v>
      </c>
      <c r="FA207" s="287">
        <v>35</v>
      </c>
      <c r="FB207" s="287">
        <v>3</v>
      </c>
      <c r="FC207" s="287">
        <v>7</v>
      </c>
      <c r="FD207" s="287">
        <v>9</v>
      </c>
      <c r="FE207" s="287">
        <v>10</v>
      </c>
      <c r="FF207" s="287">
        <v>63</v>
      </c>
      <c r="FG207" s="287">
        <v>454</v>
      </c>
      <c r="FH207" s="287">
        <v>1279</v>
      </c>
      <c r="FI207" s="287">
        <v>431</v>
      </c>
      <c r="FJ207" s="287">
        <v>2529</v>
      </c>
      <c r="FK207" s="291">
        <v>51</v>
      </c>
      <c r="FL207" s="290">
        <v>4.3813868377984821</v>
      </c>
      <c r="FM207" s="291">
        <v>14</v>
      </c>
      <c r="FN207" s="290">
        <v>1.2027336417486028</v>
      </c>
      <c r="FO207" s="297">
        <v>13</v>
      </c>
      <c r="FP207" s="293">
        <v>1.1168240959094169</v>
      </c>
      <c r="FQ207" s="283">
        <v>5</v>
      </c>
      <c r="FR207" s="294">
        <v>0.4295477291959296</v>
      </c>
      <c r="FS207" s="283">
        <v>2</v>
      </c>
      <c r="FT207" s="294">
        <v>0.17181909167837184</v>
      </c>
      <c r="FU207" s="291">
        <v>70</v>
      </c>
      <c r="FV207" s="290">
        <v>6.0136682087430149</v>
      </c>
      <c r="FW207" s="295">
        <v>1</v>
      </c>
      <c r="FX207" s="295">
        <v>0</v>
      </c>
      <c r="FY207" s="295">
        <v>1</v>
      </c>
      <c r="FZ207" s="295">
        <v>0</v>
      </c>
      <c r="GA207" s="295">
        <v>0</v>
      </c>
      <c r="GB207" s="287">
        <v>16867</v>
      </c>
      <c r="GC207" s="287">
        <v>4072</v>
      </c>
      <c r="GD207" s="287">
        <v>4523</v>
      </c>
      <c r="GE207" s="287">
        <v>0</v>
      </c>
      <c r="GF207" s="287">
        <v>6</v>
      </c>
      <c r="GG207" s="290">
        <v>367.4</v>
      </c>
      <c r="GH207" s="290">
        <v>840.9</v>
      </c>
      <c r="GI207" s="290">
        <v>39</v>
      </c>
      <c r="GJ207" s="290">
        <v>14</v>
      </c>
      <c r="GK207" s="290">
        <v>8</v>
      </c>
      <c r="GL207" s="290">
        <v>11</v>
      </c>
      <c r="GM207" s="290">
        <v>13</v>
      </c>
      <c r="GN207" s="290">
        <v>12</v>
      </c>
      <c r="GO207" s="290">
        <v>6</v>
      </c>
      <c r="GP207" s="290">
        <v>18</v>
      </c>
      <c r="GQ207" s="290">
        <v>2</v>
      </c>
      <c r="GR207" s="290">
        <v>3</v>
      </c>
      <c r="GS207" s="290">
        <v>1</v>
      </c>
      <c r="GT207" s="290">
        <v>15</v>
      </c>
      <c r="GU207" s="290">
        <v>1</v>
      </c>
      <c r="GV207" s="290">
        <v>1</v>
      </c>
      <c r="GW207" s="290">
        <v>1</v>
      </c>
      <c r="GX207" s="290">
        <v>0</v>
      </c>
      <c r="GY207" s="290">
        <v>1</v>
      </c>
      <c r="GZ207" s="290">
        <v>3</v>
      </c>
      <c r="HA207" s="290">
        <v>1</v>
      </c>
      <c r="HB207" s="290">
        <v>2</v>
      </c>
      <c r="HC207" s="290">
        <v>0</v>
      </c>
      <c r="HD207" s="290">
        <v>1</v>
      </c>
      <c r="HE207" s="290">
        <v>0</v>
      </c>
      <c r="HF207" s="290">
        <v>2</v>
      </c>
      <c r="HG207" s="290">
        <v>0</v>
      </c>
      <c r="HH207" s="290">
        <v>10</v>
      </c>
      <c r="HI207" s="290">
        <v>1.1000000000000001</v>
      </c>
      <c r="HJ207" s="134">
        <v>1.6322813709445325</v>
      </c>
      <c r="HK207" s="134">
        <v>12.62870323836033</v>
      </c>
      <c r="HL207" s="134">
        <v>45.827588132455332</v>
      </c>
      <c r="HM207" s="146">
        <v>110.755950566609</v>
      </c>
      <c r="HN207" s="146">
        <v>119.703390952009</v>
      </c>
      <c r="HO207" s="368">
        <v>9.7759355570328096E-2</v>
      </c>
      <c r="HP207" s="368">
        <v>4.5578851412944398E-2</v>
      </c>
      <c r="HQ207" s="368">
        <v>3.4246575342465801</v>
      </c>
      <c r="HR207" s="368">
        <v>2.0689655172413799</v>
      </c>
      <c r="HS207" s="134">
        <v>83.150684931506802</v>
      </c>
      <c r="HT207" s="134">
        <v>88.045977011494202</v>
      </c>
      <c r="HU207" s="134">
        <v>2.8545731826535801</v>
      </c>
      <c r="HV207" s="134">
        <v>2.2029778182923101</v>
      </c>
      <c r="HW207" s="134">
        <v>4.4987331689418797</v>
      </c>
      <c r="HX207" s="134">
        <v>8.0146958205650307</v>
      </c>
      <c r="HY207" s="146">
        <v>99.699657479763005</v>
      </c>
      <c r="HZ207" s="146">
        <v>103.008844289905</v>
      </c>
      <c r="IA207" s="386">
        <v>97</v>
      </c>
      <c r="IB207" s="386">
        <v>92</v>
      </c>
      <c r="IC207" s="369">
        <v>0.50188854969731467</v>
      </c>
      <c r="ID207" s="369">
        <v>0.28101899932799806</v>
      </c>
      <c r="IE207" s="369">
        <v>4.874371859296482</v>
      </c>
      <c r="IF207" s="369">
        <v>4.2592592592592595</v>
      </c>
      <c r="IG207" s="146">
        <v>71.608040201005025</v>
      </c>
      <c r="IH207" s="146">
        <v>75.324074074074076</v>
      </c>
      <c r="II207" s="146">
        <v>10.2964764319346</v>
      </c>
      <c r="IJ207" s="146">
        <v>6.5978373755269102</v>
      </c>
      <c r="IK207" s="146">
        <v>3.7153316216284917</v>
      </c>
      <c r="IL207" s="146">
        <v>7.4710665665935467</v>
      </c>
      <c r="IM207" s="148">
        <v>109.1653747351049</v>
      </c>
      <c r="IN207" s="137">
        <v>105.40929895028255</v>
      </c>
      <c r="IO207" s="369">
        <v>0.37598859069104101</v>
      </c>
      <c r="IP207" s="369">
        <v>6.7678623223436096E-2</v>
      </c>
      <c r="IQ207" s="369">
        <v>3.8107752956635998</v>
      </c>
      <c r="IR207" s="369">
        <v>0.82938388625592396</v>
      </c>
      <c r="IS207" s="146">
        <v>78.318002628120894</v>
      </c>
      <c r="IT207" s="146">
        <v>80.568720379146896</v>
      </c>
      <c r="IU207" s="146">
        <v>9.8664592246856007</v>
      </c>
      <c r="IV207" s="146">
        <v>8.1601082857971594</v>
      </c>
      <c r="IW207" s="146">
        <v>4.5349585759068498</v>
      </c>
      <c r="IX207" s="146">
        <v>5.4949198419057499</v>
      </c>
      <c r="IY207" s="341">
        <v>71</v>
      </c>
      <c r="IZ207" s="369">
        <v>0.39479537366548001</v>
      </c>
      <c r="JA207" s="369">
        <v>4.7972972972973</v>
      </c>
      <c r="JB207" s="369">
        <v>95.8783783783784</v>
      </c>
      <c r="JC207" s="369">
        <v>8.2295373665480405</v>
      </c>
      <c r="JD207" s="146">
        <v>6.3435852992034203</v>
      </c>
    </row>
    <row r="208" spans="1:264" ht="18" customHeight="1">
      <c r="A208" s="280"/>
      <c r="B208" s="281" t="s">
        <v>87</v>
      </c>
      <c r="C208" s="281" t="s">
        <v>87</v>
      </c>
      <c r="D208" s="282" t="s">
        <v>1945</v>
      </c>
      <c r="E208" s="283" t="s">
        <v>1441</v>
      </c>
      <c r="F208" s="282" t="s">
        <v>113</v>
      </c>
      <c r="G208" s="283" t="s">
        <v>25</v>
      </c>
      <c r="H208" s="284" t="s">
        <v>87</v>
      </c>
      <c r="I208" s="284" t="s">
        <v>87</v>
      </c>
      <c r="J208" s="284" t="s">
        <v>87</v>
      </c>
      <c r="K208" s="284" t="s">
        <v>87</v>
      </c>
      <c r="L208" s="284" t="s">
        <v>87</v>
      </c>
      <c r="M208" s="285">
        <v>842696</v>
      </c>
      <c r="N208" s="284" t="s">
        <v>87</v>
      </c>
      <c r="O208" s="284" t="s">
        <v>87</v>
      </c>
      <c r="P208" s="284" t="s">
        <v>87</v>
      </c>
      <c r="Q208" s="284" t="s">
        <v>87</v>
      </c>
      <c r="R208" s="286">
        <v>110.46751189235597</v>
      </c>
      <c r="S208" s="286">
        <v>110.31643766837757</v>
      </c>
      <c r="T208" s="287">
        <v>733.69937635139831</v>
      </c>
      <c r="U208" s="292">
        <v>478.52534640193699</v>
      </c>
      <c r="V208" s="286">
        <v>15.890722822993739</v>
      </c>
      <c r="W208" s="286">
        <v>7.9453614114968696</v>
      </c>
      <c r="X208" s="286">
        <v>23.83608423449061</v>
      </c>
      <c r="Y208" s="284" t="s">
        <v>87</v>
      </c>
      <c r="Z208" s="284" t="s">
        <v>87</v>
      </c>
      <c r="AA208" s="284" t="s">
        <v>87</v>
      </c>
      <c r="AB208" s="284" t="s">
        <v>87</v>
      </c>
      <c r="AC208" s="284" t="s">
        <v>87</v>
      </c>
      <c r="AD208" s="284" t="s">
        <v>87</v>
      </c>
      <c r="AE208" s="284" t="s">
        <v>87</v>
      </c>
      <c r="AF208" s="284" t="s">
        <v>87</v>
      </c>
      <c r="AG208" s="284" t="s">
        <v>87</v>
      </c>
      <c r="AH208" s="284" t="s">
        <v>87</v>
      </c>
      <c r="AI208" s="284" t="s">
        <v>87</v>
      </c>
      <c r="AJ208" s="284" t="s">
        <v>87</v>
      </c>
      <c r="AK208" s="284" t="s">
        <v>87</v>
      </c>
      <c r="AL208" s="284" t="s">
        <v>87</v>
      </c>
      <c r="AM208" s="284" t="s">
        <v>87</v>
      </c>
      <c r="AN208" s="284" t="s">
        <v>87</v>
      </c>
      <c r="AO208" s="284" t="s">
        <v>87</v>
      </c>
      <c r="AP208" s="284" t="s">
        <v>87</v>
      </c>
      <c r="AQ208" s="284" t="s">
        <v>87</v>
      </c>
      <c r="AR208" s="284" t="s">
        <v>87</v>
      </c>
      <c r="AS208" s="284" t="s">
        <v>87</v>
      </c>
      <c r="AT208" s="284" t="s">
        <v>87</v>
      </c>
      <c r="AU208" s="284" t="s">
        <v>87</v>
      </c>
      <c r="AV208" s="284" t="s">
        <v>87</v>
      </c>
      <c r="AW208" s="288" t="s">
        <v>87</v>
      </c>
      <c r="AX208" s="288" t="s">
        <v>87</v>
      </c>
      <c r="AY208" s="288" t="s">
        <v>87</v>
      </c>
      <c r="AZ208" s="288" t="s">
        <v>87</v>
      </c>
      <c r="BA208" s="288" t="s">
        <v>87</v>
      </c>
      <c r="BB208" s="287">
        <v>133</v>
      </c>
      <c r="BC208" s="287">
        <v>198</v>
      </c>
      <c r="BD208" s="289" t="s">
        <v>88</v>
      </c>
      <c r="BE208" s="289" t="s">
        <v>88</v>
      </c>
      <c r="BF208" s="289" t="s">
        <v>88</v>
      </c>
      <c r="BG208" s="287">
        <v>164</v>
      </c>
      <c r="BH208" s="286">
        <v>19.461347864473073</v>
      </c>
      <c r="BI208" s="287">
        <v>882</v>
      </c>
      <c r="BJ208" s="286">
        <v>104.66407814917835</v>
      </c>
      <c r="BK208" s="287">
        <v>19</v>
      </c>
      <c r="BL208" s="286">
        <v>2.2546683501523681</v>
      </c>
      <c r="BM208" s="287">
        <v>12</v>
      </c>
      <c r="BN208" s="290">
        <v>1.4240010632541273</v>
      </c>
      <c r="BO208" s="291">
        <v>196</v>
      </c>
      <c r="BP208" s="290">
        <v>23.258684033150743</v>
      </c>
      <c r="BQ208" s="287">
        <v>0</v>
      </c>
      <c r="BR208" s="290">
        <v>0</v>
      </c>
      <c r="BS208" s="287">
        <v>27</v>
      </c>
      <c r="BT208" s="290">
        <v>3.2040023923217862</v>
      </c>
      <c r="BU208" s="287">
        <v>0</v>
      </c>
      <c r="BV208" s="290">
        <v>0</v>
      </c>
      <c r="BW208" s="287">
        <v>100</v>
      </c>
      <c r="BX208" s="290">
        <v>11.866675527117726</v>
      </c>
      <c r="BY208" s="292">
        <v>0</v>
      </c>
      <c r="BZ208" s="293">
        <v>0</v>
      </c>
      <c r="CA208" s="287">
        <v>1505</v>
      </c>
      <c r="CB208" s="290">
        <v>178.59346668312179</v>
      </c>
      <c r="CC208" s="292">
        <v>530</v>
      </c>
      <c r="CD208" s="293">
        <v>62.893380293723951</v>
      </c>
      <c r="CE208" s="287">
        <v>169</v>
      </c>
      <c r="CF208" s="290">
        <v>20.05468164082896</v>
      </c>
      <c r="CG208" s="287">
        <v>760</v>
      </c>
      <c r="CH208" s="290">
        <v>90.186734006094724</v>
      </c>
      <c r="CI208" s="287">
        <v>1301</v>
      </c>
      <c r="CJ208" s="290">
        <v>154.38544860780164</v>
      </c>
      <c r="CK208" s="292">
        <v>567</v>
      </c>
      <c r="CL208" s="293">
        <v>67.284050238757501</v>
      </c>
      <c r="CM208" s="292">
        <v>371</v>
      </c>
      <c r="CN208" s="296">
        <v>44.025366205606765</v>
      </c>
      <c r="CO208" s="287">
        <v>274</v>
      </c>
      <c r="CP208" s="290">
        <v>32.514690944302572</v>
      </c>
      <c r="CQ208" s="292">
        <v>1</v>
      </c>
      <c r="CR208" s="293">
        <v>0.11866675527117726</v>
      </c>
      <c r="CS208" s="292">
        <v>16</v>
      </c>
      <c r="CT208" s="293">
        <v>1.8986680843388362</v>
      </c>
      <c r="CU208" s="292">
        <v>95</v>
      </c>
      <c r="CV208" s="293">
        <v>11.273341750761841</v>
      </c>
      <c r="CW208" s="292">
        <v>1096</v>
      </c>
      <c r="CX208" s="293">
        <v>130.05876377721029</v>
      </c>
      <c r="CY208" s="292">
        <v>1096</v>
      </c>
      <c r="CZ208" s="293">
        <v>130.05876377721029</v>
      </c>
      <c r="DA208" s="292">
        <v>0</v>
      </c>
      <c r="DB208" s="293">
        <v>0</v>
      </c>
      <c r="DC208" s="287">
        <v>25</v>
      </c>
      <c r="DD208" s="287">
        <v>0</v>
      </c>
      <c r="DE208" s="287">
        <v>993</v>
      </c>
      <c r="DF208" s="287">
        <v>18896</v>
      </c>
      <c r="DG208" s="287">
        <v>4465</v>
      </c>
      <c r="DH208" s="287">
        <v>985</v>
      </c>
      <c r="DI208" s="287">
        <v>234</v>
      </c>
      <c r="DJ208" s="287">
        <v>128</v>
      </c>
      <c r="DK208" s="287">
        <v>628</v>
      </c>
      <c r="DL208" s="287">
        <v>265</v>
      </c>
      <c r="DM208" s="287">
        <v>0</v>
      </c>
      <c r="DN208" s="287">
        <v>862</v>
      </c>
      <c r="DO208" s="287">
        <v>0</v>
      </c>
      <c r="DP208" s="287">
        <v>198</v>
      </c>
      <c r="DQ208" s="287">
        <v>56</v>
      </c>
      <c r="DR208" s="287">
        <v>0</v>
      </c>
      <c r="DS208" s="287">
        <v>86</v>
      </c>
      <c r="DT208" s="287">
        <v>3037</v>
      </c>
      <c r="DU208" s="287">
        <v>38586</v>
      </c>
      <c r="DV208" s="287">
        <v>4069</v>
      </c>
      <c r="DW208" s="287">
        <v>2578</v>
      </c>
      <c r="DX208" s="287">
        <v>650</v>
      </c>
      <c r="DY208" s="287">
        <v>674</v>
      </c>
      <c r="DZ208" s="287">
        <v>8275</v>
      </c>
      <c r="EA208" s="287">
        <v>23524</v>
      </c>
      <c r="EB208" s="290">
        <v>21.293147423907499</v>
      </c>
      <c r="EC208" s="287">
        <v>513</v>
      </c>
      <c r="ED208" s="287">
        <v>7874</v>
      </c>
      <c r="EE208" s="287">
        <v>1482</v>
      </c>
      <c r="EF208" s="290">
        <v>18.821437642875285</v>
      </c>
      <c r="EG208" s="287">
        <v>182</v>
      </c>
      <c r="EH208" s="287">
        <v>200</v>
      </c>
      <c r="EI208" s="287">
        <v>150</v>
      </c>
      <c r="EJ208" s="287">
        <v>32</v>
      </c>
      <c r="EK208" s="287">
        <v>648</v>
      </c>
      <c r="EL208" s="287">
        <v>6</v>
      </c>
      <c r="EM208" s="287">
        <v>41</v>
      </c>
      <c r="EN208" s="287">
        <v>19</v>
      </c>
      <c r="EO208" s="287">
        <v>65</v>
      </c>
      <c r="EP208" s="287">
        <v>23</v>
      </c>
      <c r="EQ208" s="287">
        <v>95</v>
      </c>
      <c r="ER208" s="287">
        <v>0</v>
      </c>
      <c r="ES208" s="287">
        <v>5</v>
      </c>
      <c r="ET208" s="287">
        <v>12</v>
      </c>
      <c r="EU208" s="287">
        <v>2</v>
      </c>
      <c r="EV208" s="287">
        <v>7128</v>
      </c>
      <c r="EW208" s="287">
        <v>1</v>
      </c>
      <c r="EX208" s="287">
        <v>11</v>
      </c>
      <c r="EY208" s="287">
        <v>2318</v>
      </c>
      <c r="EZ208" s="287">
        <v>0</v>
      </c>
      <c r="FA208" s="287">
        <v>39</v>
      </c>
      <c r="FB208" s="287">
        <v>2</v>
      </c>
      <c r="FC208" s="287">
        <v>3</v>
      </c>
      <c r="FD208" s="287">
        <v>16</v>
      </c>
      <c r="FE208" s="287">
        <v>11</v>
      </c>
      <c r="FF208" s="287">
        <v>83</v>
      </c>
      <c r="FG208" s="287">
        <v>289</v>
      </c>
      <c r="FH208" s="287">
        <v>656</v>
      </c>
      <c r="FI208" s="287">
        <v>61</v>
      </c>
      <c r="FJ208" s="287">
        <v>3446</v>
      </c>
      <c r="FK208" s="291">
        <v>34</v>
      </c>
      <c r="FL208" s="290">
        <v>4.0346696792200269</v>
      </c>
      <c r="FM208" s="297">
        <v>7</v>
      </c>
      <c r="FN208" s="293">
        <v>0.83066728689824076</v>
      </c>
      <c r="FO208" s="297">
        <v>7</v>
      </c>
      <c r="FP208" s="293">
        <v>0.83066728689824076</v>
      </c>
      <c r="FQ208" s="283">
        <v>5</v>
      </c>
      <c r="FR208" s="294">
        <v>0.59333377635588636</v>
      </c>
      <c r="FS208" s="283">
        <v>0</v>
      </c>
      <c r="FT208" s="294">
        <v>0</v>
      </c>
      <c r="FU208" s="297">
        <v>97</v>
      </c>
      <c r="FV208" s="293">
        <v>11.510675261304195</v>
      </c>
      <c r="FW208" s="295">
        <v>6</v>
      </c>
      <c r="FX208" s="295">
        <v>1</v>
      </c>
      <c r="FY208" s="295">
        <v>5</v>
      </c>
      <c r="FZ208" s="295">
        <v>0</v>
      </c>
      <c r="GA208" s="295">
        <v>0</v>
      </c>
      <c r="GB208" s="287">
        <v>9005</v>
      </c>
      <c r="GC208" s="287">
        <v>3764</v>
      </c>
      <c r="GD208" s="287">
        <v>4757</v>
      </c>
      <c r="GE208" s="287">
        <v>0</v>
      </c>
      <c r="GF208" s="287">
        <v>51</v>
      </c>
      <c r="GG208" s="290">
        <v>249.6</v>
      </c>
      <c r="GH208" s="290">
        <v>773.52</v>
      </c>
      <c r="GI208" s="290">
        <v>46.6</v>
      </c>
      <c r="GJ208" s="290">
        <v>17</v>
      </c>
      <c r="GK208" s="290">
        <v>3</v>
      </c>
      <c r="GL208" s="290">
        <v>3</v>
      </c>
      <c r="GM208" s="290">
        <v>14</v>
      </c>
      <c r="GN208" s="290">
        <v>12</v>
      </c>
      <c r="GO208" s="290">
        <v>2</v>
      </c>
      <c r="GP208" s="290">
        <v>6</v>
      </c>
      <c r="GQ208" s="290">
        <v>4</v>
      </c>
      <c r="GR208" s="290">
        <v>2</v>
      </c>
      <c r="GS208" s="290">
        <v>0</v>
      </c>
      <c r="GT208" s="290">
        <v>28</v>
      </c>
      <c r="GU208" s="290">
        <v>0</v>
      </c>
      <c r="GV208" s="290">
        <v>4</v>
      </c>
      <c r="GW208" s="290">
        <v>1</v>
      </c>
      <c r="GX208" s="290">
        <v>1</v>
      </c>
      <c r="GY208" s="290">
        <v>3</v>
      </c>
      <c r="GZ208" s="290">
        <v>1</v>
      </c>
      <c r="HA208" s="290">
        <v>1</v>
      </c>
      <c r="HB208" s="290">
        <v>2</v>
      </c>
      <c r="HC208" s="290">
        <v>0</v>
      </c>
      <c r="HD208" s="290">
        <v>1</v>
      </c>
      <c r="HE208" s="290">
        <v>2</v>
      </c>
      <c r="HF208" s="290">
        <v>0</v>
      </c>
      <c r="HG208" s="290">
        <v>2</v>
      </c>
      <c r="HH208" s="290">
        <v>9</v>
      </c>
      <c r="HI208" s="290">
        <v>3</v>
      </c>
      <c r="HJ208" s="134">
        <v>0.94933404216941808</v>
      </c>
      <c r="HK208" s="134">
        <v>18.156013556490123</v>
      </c>
      <c r="HL208" s="134">
        <v>54.520847375566028</v>
      </c>
      <c r="HM208" s="146">
        <v>118.396484885132</v>
      </c>
      <c r="HN208" s="146">
        <v>127.895391252867</v>
      </c>
      <c r="HO208" s="368">
        <v>8.1139560043274397E-2</v>
      </c>
      <c r="HP208" s="369">
        <v>6.0703051707963099E-2</v>
      </c>
      <c r="HQ208" s="368">
        <v>5.3892215568862296</v>
      </c>
      <c r="HR208" s="369">
        <v>5.2884615384615401</v>
      </c>
      <c r="HS208" s="134">
        <v>89.221556886227503</v>
      </c>
      <c r="HT208" s="134">
        <v>93.269230769230802</v>
      </c>
      <c r="HU208" s="134">
        <v>1.5055896141363101</v>
      </c>
      <c r="HV208" s="134">
        <v>1.1478395232051199</v>
      </c>
      <c r="HW208" s="134">
        <v>3.6787853712065299</v>
      </c>
      <c r="HX208" s="134">
        <v>6.8483249399140904</v>
      </c>
      <c r="HY208" s="146">
        <v>110.01548047737579</v>
      </c>
      <c r="HZ208" s="146">
        <v>101.421763133865</v>
      </c>
      <c r="IA208" s="386">
        <v>99</v>
      </c>
      <c r="IB208" s="386">
        <v>89</v>
      </c>
      <c r="IC208" s="369">
        <v>0.66079295154185025</v>
      </c>
      <c r="ID208" s="369">
        <v>0.34405443018401111</v>
      </c>
      <c r="IE208" s="369">
        <v>6.8797776233495478</v>
      </c>
      <c r="IF208" s="369">
        <v>5.5590256089943786</v>
      </c>
      <c r="IG208" s="146">
        <v>73.175816539263366</v>
      </c>
      <c r="IH208" s="146">
        <v>77.888819487820115</v>
      </c>
      <c r="II208" s="146">
        <v>9.6048591643305308</v>
      </c>
      <c r="IJ208" s="146">
        <v>6.189113963197773</v>
      </c>
      <c r="IK208" s="146">
        <v>4.5128832442869395</v>
      </c>
      <c r="IL208" s="146">
        <v>8.5477719732272455</v>
      </c>
      <c r="IM208" s="148">
        <v>112.54100347987904</v>
      </c>
      <c r="IN208" s="137">
        <v>115.86863172854214</v>
      </c>
      <c r="IO208" s="369">
        <v>0.31075201988812901</v>
      </c>
      <c r="IP208" s="369">
        <v>6.7819599864360799E-2</v>
      </c>
      <c r="IQ208" s="369">
        <v>4.55373406193078</v>
      </c>
      <c r="IR208" s="369">
        <v>1.6701461377870599</v>
      </c>
      <c r="IS208" s="146">
        <v>82.877959927140296</v>
      </c>
      <c r="IT208" s="146">
        <v>90.396659707724396</v>
      </c>
      <c r="IU208" s="146">
        <v>6.82411435674332</v>
      </c>
      <c r="IV208" s="146">
        <v>4.0606985418786001</v>
      </c>
      <c r="IW208" s="146">
        <v>7.12780622292241</v>
      </c>
      <c r="IX208" s="146">
        <v>8.2652666169346798</v>
      </c>
      <c r="IY208" s="341">
        <v>72</v>
      </c>
      <c r="IZ208" s="369">
        <v>0.41006948399589899</v>
      </c>
      <c r="JA208" s="369">
        <v>6.5454545454545503</v>
      </c>
      <c r="JB208" s="369">
        <v>95.545454545454504</v>
      </c>
      <c r="JC208" s="369">
        <v>6.2649504499373503</v>
      </c>
      <c r="JD208" s="146">
        <v>7.9348662831354</v>
      </c>
    </row>
    <row r="209" spans="1:264" ht="18" customHeight="1">
      <c r="A209" s="280"/>
      <c r="B209" s="281" t="s">
        <v>87</v>
      </c>
      <c r="C209" s="281" t="s">
        <v>87</v>
      </c>
      <c r="D209" s="282" t="s">
        <v>1946</v>
      </c>
      <c r="E209" s="283" t="s">
        <v>1442</v>
      </c>
      <c r="F209" s="282" t="s">
        <v>113</v>
      </c>
      <c r="G209" s="283" t="s">
        <v>25</v>
      </c>
      <c r="H209" s="284" t="s">
        <v>87</v>
      </c>
      <c r="I209" s="284" t="s">
        <v>87</v>
      </c>
      <c r="J209" s="284" t="s">
        <v>87</v>
      </c>
      <c r="K209" s="284" t="s">
        <v>87</v>
      </c>
      <c r="L209" s="284" t="s">
        <v>87</v>
      </c>
      <c r="M209" s="285">
        <v>612886</v>
      </c>
      <c r="N209" s="284" t="s">
        <v>87</v>
      </c>
      <c r="O209" s="284" t="s">
        <v>87</v>
      </c>
      <c r="P209" s="284" t="s">
        <v>87</v>
      </c>
      <c r="Q209" s="284" t="s">
        <v>87</v>
      </c>
      <c r="R209" s="286">
        <v>103.36042319709269</v>
      </c>
      <c r="S209" s="286">
        <v>102.91232685231573</v>
      </c>
      <c r="T209" s="287">
        <v>180.79757049173986</v>
      </c>
      <c r="U209" s="287">
        <v>104.53689777992076</v>
      </c>
      <c r="V209" s="286">
        <v>15.8</v>
      </c>
      <c r="W209" s="286">
        <v>7.0000000000000009</v>
      </c>
      <c r="X209" s="286">
        <v>22.8</v>
      </c>
      <c r="Y209" s="284" t="s">
        <v>87</v>
      </c>
      <c r="Z209" s="284" t="s">
        <v>87</v>
      </c>
      <c r="AA209" s="284" t="s">
        <v>87</v>
      </c>
      <c r="AB209" s="284" t="s">
        <v>87</v>
      </c>
      <c r="AC209" s="284" t="s">
        <v>87</v>
      </c>
      <c r="AD209" s="284" t="s">
        <v>87</v>
      </c>
      <c r="AE209" s="284" t="s">
        <v>87</v>
      </c>
      <c r="AF209" s="284" t="s">
        <v>87</v>
      </c>
      <c r="AG209" s="284" t="s">
        <v>87</v>
      </c>
      <c r="AH209" s="284" t="s">
        <v>87</v>
      </c>
      <c r="AI209" s="284" t="s">
        <v>87</v>
      </c>
      <c r="AJ209" s="284" t="s">
        <v>87</v>
      </c>
      <c r="AK209" s="284" t="s">
        <v>87</v>
      </c>
      <c r="AL209" s="284" t="s">
        <v>87</v>
      </c>
      <c r="AM209" s="284" t="s">
        <v>87</v>
      </c>
      <c r="AN209" s="284" t="s">
        <v>87</v>
      </c>
      <c r="AO209" s="284" t="s">
        <v>87</v>
      </c>
      <c r="AP209" s="284" t="s">
        <v>87</v>
      </c>
      <c r="AQ209" s="284" t="s">
        <v>87</v>
      </c>
      <c r="AR209" s="284" t="s">
        <v>87</v>
      </c>
      <c r="AS209" s="284" t="s">
        <v>87</v>
      </c>
      <c r="AT209" s="284" t="s">
        <v>87</v>
      </c>
      <c r="AU209" s="284" t="s">
        <v>87</v>
      </c>
      <c r="AV209" s="284" t="s">
        <v>87</v>
      </c>
      <c r="AW209" s="288" t="s">
        <v>87</v>
      </c>
      <c r="AX209" s="288" t="s">
        <v>87</v>
      </c>
      <c r="AY209" s="288" t="s">
        <v>87</v>
      </c>
      <c r="AZ209" s="288" t="s">
        <v>87</v>
      </c>
      <c r="BA209" s="288" t="s">
        <v>87</v>
      </c>
      <c r="BB209" s="287">
        <v>96</v>
      </c>
      <c r="BC209" s="287">
        <v>187</v>
      </c>
      <c r="BD209" s="289" t="s">
        <v>88</v>
      </c>
      <c r="BE209" s="289" t="s">
        <v>88</v>
      </c>
      <c r="BF209" s="289" t="s">
        <v>88</v>
      </c>
      <c r="BG209" s="287">
        <v>183</v>
      </c>
      <c r="BH209" s="286">
        <v>29.858733924416612</v>
      </c>
      <c r="BI209" s="287">
        <v>1158</v>
      </c>
      <c r="BJ209" s="286">
        <v>188.94215237417725</v>
      </c>
      <c r="BK209" s="287">
        <v>46</v>
      </c>
      <c r="BL209" s="286">
        <v>7.5054741012194768</v>
      </c>
      <c r="BM209" s="287">
        <v>54</v>
      </c>
      <c r="BN209" s="290">
        <v>8.8107739449098208</v>
      </c>
      <c r="BO209" s="291">
        <v>372</v>
      </c>
      <c r="BP209" s="290">
        <v>60.696442731600982</v>
      </c>
      <c r="BQ209" s="287">
        <v>0</v>
      </c>
      <c r="BR209" s="290">
        <v>0</v>
      </c>
      <c r="BS209" s="287">
        <v>45</v>
      </c>
      <c r="BT209" s="290">
        <v>7.342311620758184</v>
      </c>
      <c r="BU209" s="287">
        <v>0</v>
      </c>
      <c r="BV209" s="290">
        <v>0</v>
      </c>
      <c r="BW209" s="287">
        <v>135</v>
      </c>
      <c r="BX209" s="290">
        <v>22.026934862274551</v>
      </c>
      <c r="BY209" s="287">
        <v>0</v>
      </c>
      <c r="BZ209" s="290">
        <v>0</v>
      </c>
      <c r="CA209" s="287">
        <v>1929</v>
      </c>
      <c r="CB209" s="290">
        <v>314.74042480983411</v>
      </c>
      <c r="CC209" s="287">
        <v>0</v>
      </c>
      <c r="CD209" s="290">
        <v>0</v>
      </c>
      <c r="CE209" s="287">
        <v>343</v>
      </c>
      <c r="CF209" s="290">
        <v>55.964730798223492</v>
      </c>
      <c r="CG209" s="287">
        <v>2080</v>
      </c>
      <c r="CH209" s="290">
        <v>339.37795935948935</v>
      </c>
      <c r="CI209" s="287">
        <v>1162</v>
      </c>
      <c r="CJ209" s="290">
        <v>189.59480229602241</v>
      </c>
      <c r="CK209" s="287">
        <v>301</v>
      </c>
      <c r="CL209" s="290">
        <v>49.111906618849176</v>
      </c>
      <c r="CM209" s="287">
        <v>223</v>
      </c>
      <c r="CN209" s="294">
        <v>36.385233142868337</v>
      </c>
      <c r="CO209" s="287">
        <v>430</v>
      </c>
      <c r="CP209" s="290">
        <v>70.159866598355975</v>
      </c>
      <c r="CQ209" s="287">
        <v>1</v>
      </c>
      <c r="CR209" s="290">
        <v>0.16316248046129297</v>
      </c>
      <c r="CS209" s="287">
        <v>0</v>
      </c>
      <c r="CT209" s="290">
        <v>0</v>
      </c>
      <c r="CU209" s="287">
        <v>115</v>
      </c>
      <c r="CV209" s="290">
        <v>18.763685253048692</v>
      </c>
      <c r="CW209" s="287">
        <v>936</v>
      </c>
      <c r="CX209" s="290">
        <v>152.72008171177021</v>
      </c>
      <c r="CY209" s="287">
        <v>913</v>
      </c>
      <c r="CZ209" s="290">
        <v>148.9673446611605</v>
      </c>
      <c r="DA209" s="287">
        <v>23</v>
      </c>
      <c r="DB209" s="290">
        <v>3.7527370506097384</v>
      </c>
      <c r="DC209" s="287">
        <v>0</v>
      </c>
      <c r="DD209" s="287">
        <v>2525</v>
      </c>
      <c r="DE209" s="287">
        <v>2013</v>
      </c>
      <c r="DF209" s="287">
        <v>19860</v>
      </c>
      <c r="DG209" s="287">
        <v>0</v>
      </c>
      <c r="DH209" s="287">
        <v>638</v>
      </c>
      <c r="DI209" s="287">
        <v>67</v>
      </c>
      <c r="DJ209" s="287">
        <v>190</v>
      </c>
      <c r="DK209" s="287">
        <v>578</v>
      </c>
      <c r="DL209" s="287">
        <v>269</v>
      </c>
      <c r="DM209" s="287">
        <v>0</v>
      </c>
      <c r="DN209" s="287">
        <v>0</v>
      </c>
      <c r="DO209" s="287">
        <v>100</v>
      </c>
      <c r="DP209" s="287">
        <v>182</v>
      </c>
      <c r="DQ209" s="287">
        <v>103</v>
      </c>
      <c r="DR209" s="287">
        <v>0</v>
      </c>
      <c r="DS209" s="287">
        <v>201</v>
      </c>
      <c r="DT209" s="287">
        <v>0</v>
      </c>
      <c r="DU209" s="287">
        <v>71883</v>
      </c>
      <c r="DV209" s="287">
        <v>18400</v>
      </c>
      <c r="DW209" s="287">
        <v>10958</v>
      </c>
      <c r="DX209" s="287">
        <v>1045</v>
      </c>
      <c r="DY209" s="287">
        <v>842</v>
      </c>
      <c r="DZ209" s="287">
        <v>10832</v>
      </c>
      <c r="EA209" s="287">
        <v>31306</v>
      </c>
      <c r="EB209" s="290">
        <v>27.160927617709099</v>
      </c>
      <c r="EC209" s="287">
        <v>417</v>
      </c>
      <c r="ED209" s="287">
        <v>11152</v>
      </c>
      <c r="EE209" s="287">
        <v>2817</v>
      </c>
      <c r="EF209" s="290">
        <v>25.260043041606888</v>
      </c>
      <c r="EG209" s="287">
        <v>344</v>
      </c>
      <c r="EH209" s="287">
        <v>269</v>
      </c>
      <c r="EI209" s="287">
        <v>128</v>
      </c>
      <c r="EJ209" s="287">
        <v>139</v>
      </c>
      <c r="EK209" s="287">
        <v>1201</v>
      </c>
      <c r="EL209" s="287">
        <v>26</v>
      </c>
      <c r="EM209" s="287">
        <v>37</v>
      </c>
      <c r="EN209" s="287">
        <v>24</v>
      </c>
      <c r="EO209" s="287">
        <v>72</v>
      </c>
      <c r="EP209" s="287">
        <v>79</v>
      </c>
      <c r="EQ209" s="287">
        <v>92</v>
      </c>
      <c r="ER209" s="287">
        <v>1</v>
      </c>
      <c r="ES209" s="287">
        <v>4</v>
      </c>
      <c r="ET209" s="287">
        <v>23</v>
      </c>
      <c r="EU209" s="287">
        <v>0</v>
      </c>
      <c r="EV209" s="287">
        <v>6972</v>
      </c>
      <c r="EW209" s="287">
        <v>21</v>
      </c>
      <c r="EX209" s="287">
        <v>51</v>
      </c>
      <c r="EY209" s="287">
        <v>1741</v>
      </c>
      <c r="EZ209" s="287">
        <v>16</v>
      </c>
      <c r="FA209" s="287">
        <v>36</v>
      </c>
      <c r="FB209" s="287">
        <v>3</v>
      </c>
      <c r="FC209" s="287">
        <v>4</v>
      </c>
      <c r="FD209" s="287">
        <v>24</v>
      </c>
      <c r="FE209" s="287">
        <v>5</v>
      </c>
      <c r="FF209" s="287">
        <v>64</v>
      </c>
      <c r="FG209" s="287">
        <v>796</v>
      </c>
      <c r="FH209" s="287">
        <v>3546</v>
      </c>
      <c r="FI209" s="287">
        <v>650</v>
      </c>
      <c r="FJ209" s="287">
        <v>6099</v>
      </c>
      <c r="FK209" s="291">
        <v>39</v>
      </c>
      <c r="FL209" s="290">
        <v>6.3633367379904255</v>
      </c>
      <c r="FM209" s="291">
        <v>9</v>
      </c>
      <c r="FN209" s="290">
        <v>1.4684623241516368</v>
      </c>
      <c r="FO209" s="291">
        <v>15</v>
      </c>
      <c r="FP209" s="290">
        <v>2.4474372069193948</v>
      </c>
      <c r="FQ209" s="283">
        <v>2</v>
      </c>
      <c r="FR209" s="294">
        <v>0.32632496092258595</v>
      </c>
      <c r="FS209" s="283">
        <v>1</v>
      </c>
      <c r="FT209" s="294">
        <v>0.16316248046129297</v>
      </c>
      <c r="FU209" s="291">
        <v>16</v>
      </c>
      <c r="FV209" s="290">
        <v>2.6105996873806876</v>
      </c>
      <c r="FW209" s="295">
        <v>3</v>
      </c>
      <c r="FX209" s="295">
        <v>0</v>
      </c>
      <c r="FY209" s="295">
        <v>3</v>
      </c>
      <c r="FZ209" s="295">
        <v>0</v>
      </c>
      <c r="GA209" s="295">
        <v>0</v>
      </c>
      <c r="GB209" s="287">
        <v>14141</v>
      </c>
      <c r="GC209" s="287">
        <v>5608</v>
      </c>
      <c r="GD209" s="287">
        <v>7860</v>
      </c>
      <c r="GE209" s="287">
        <v>0</v>
      </c>
      <c r="GF209" s="287">
        <v>20</v>
      </c>
      <c r="GG209" s="290">
        <v>664</v>
      </c>
      <c r="GH209" s="290">
        <v>1230.43</v>
      </c>
      <c r="GI209" s="290">
        <v>76</v>
      </c>
      <c r="GJ209" s="290">
        <v>13</v>
      </c>
      <c r="GK209" s="290">
        <v>10</v>
      </c>
      <c r="GL209" s="290">
        <v>9</v>
      </c>
      <c r="GM209" s="290">
        <v>21</v>
      </c>
      <c r="GN209" s="290">
        <v>18</v>
      </c>
      <c r="GO209" s="290">
        <v>5</v>
      </c>
      <c r="GP209" s="290">
        <v>21</v>
      </c>
      <c r="GQ209" s="290">
        <v>6</v>
      </c>
      <c r="GR209" s="290">
        <v>11</v>
      </c>
      <c r="GS209" s="290">
        <v>2</v>
      </c>
      <c r="GT209" s="290">
        <v>51</v>
      </c>
      <c r="GU209" s="290">
        <v>1.35</v>
      </c>
      <c r="GV209" s="290">
        <v>4</v>
      </c>
      <c r="GW209" s="290">
        <v>1</v>
      </c>
      <c r="GX209" s="290">
        <v>0</v>
      </c>
      <c r="GY209" s="290">
        <v>6.18</v>
      </c>
      <c r="GZ209" s="290">
        <v>4</v>
      </c>
      <c r="HA209" s="290">
        <v>1</v>
      </c>
      <c r="HB209" s="290">
        <v>2</v>
      </c>
      <c r="HC209" s="290">
        <v>0</v>
      </c>
      <c r="HD209" s="290">
        <v>4</v>
      </c>
      <c r="HE209" s="290">
        <v>2</v>
      </c>
      <c r="HF209" s="290">
        <v>6</v>
      </c>
      <c r="HG209" s="290">
        <v>3</v>
      </c>
      <c r="HH209" s="290">
        <v>12.54</v>
      </c>
      <c r="HI209" s="290">
        <v>3.77</v>
      </c>
      <c r="HJ209" s="134">
        <v>1.9579497655355154</v>
      </c>
      <c r="HK209" s="134">
        <v>18.111035331203517</v>
      </c>
      <c r="HL209" s="134">
        <v>61.964215204785241</v>
      </c>
      <c r="HM209" s="146">
        <v>106.644563372223</v>
      </c>
      <c r="HN209" s="146">
        <v>117.936750787289</v>
      </c>
      <c r="HO209" s="368">
        <v>7.3529411764705899E-2</v>
      </c>
      <c r="HP209" s="368">
        <v>4.0355125100887797E-2</v>
      </c>
      <c r="HQ209" s="368">
        <v>2.7272727272727302</v>
      </c>
      <c r="HR209" s="368">
        <v>2.1220159151193601</v>
      </c>
      <c r="HS209" s="134">
        <v>93.030303030303003</v>
      </c>
      <c r="HT209" s="134">
        <v>94.429708222811698</v>
      </c>
      <c r="HU209" s="134">
        <v>2.6960784313725501</v>
      </c>
      <c r="HV209" s="134">
        <v>1.90173527037934</v>
      </c>
      <c r="HW209" s="134">
        <v>4.2375143920305698</v>
      </c>
      <c r="HX209" s="134">
        <v>7.8338915556653097</v>
      </c>
      <c r="HY209" s="146">
        <v>95.686230886257221</v>
      </c>
      <c r="HZ209" s="146">
        <v>99.013263293557301</v>
      </c>
      <c r="IA209" s="386">
        <v>54</v>
      </c>
      <c r="IB209" s="386">
        <v>70</v>
      </c>
      <c r="IC209" s="369">
        <v>0.4275872990735608</v>
      </c>
      <c r="ID209" s="369">
        <v>0.32942726716551368</v>
      </c>
      <c r="IE209" s="369">
        <v>4.7244094488188972</v>
      </c>
      <c r="IF209" s="369">
        <v>5.3598774885145479</v>
      </c>
      <c r="IG209" s="146">
        <v>79.615048118985129</v>
      </c>
      <c r="IH209" s="146">
        <v>82.388973966309337</v>
      </c>
      <c r="II209" s="146">
        <v>9.0505978303903714</v>
      </c>
      <c r="IJ209" s="146">
        <v>6.1461715845451552</v>
      </c>
      <c r="IK209" s="146">
        <v>4.7247576298620029</v>
      </c>
      <c r="IL209" s="146">
        <v>8.9729738072821004</v>
      </c>
      <c r="IM209" s="148">
        <v>107.11465378850313</v>
      </c>
      <c r="IN209" s="137">
        <v>104.62262353530112</v>
      </c>
      <c r="IO209" s="369">
        <v>0.46224961479198801</v>
      </c>
      <c r="IP209" s="369">
        <v>0.104453518184408</v>
      </c>
      <c r="IQ209" s="369">
        <v>4.6875</v>
      </c>
      <c r="IR209" s="369">
        <v>1.67173252279635</v>
      </c>
      <c r="IS209" s="146">
        <v>88.352272727272705</v>
      </c>
      <c r="IT209" s="146">
        <v>93.617021276595807</v>
      </c>
      <c r="IU209" s="146">
        <v>9.8613251155623995</v>
      </c>
      <c r="IV209" s="146">
        <v>6.2482195423036702</v>
      </c>
      <c r="IW209" s="146">
        <v>8.3802761547934104</v>
      </c>
      <c r="IX209" s="146">
        <v>9.7362744747536105</v>
      </c>
      <c r="IY209" s="341">
        <v>86</v>
      </c>
      <c r="IZ209" s="369">
        <v>0.496163387757457</v>
      </c>
      <c r="JA209" s="369">
        <v>7.24515585509688</v>
      </c>
      <c r="JB209" s="369">
        <v>97.1356360572873</v>
      </c>
      <c r="JC209" s="369">
        <v>6.8482086193965301</v>
      </c>
      <c r="JD209" s="146">
        <v>10.414576548488199</v>
      </c>
    </row>
    <row r="210" spans="1:264" ht="18" customHeight="1">
      <c r="A210" s="280"/>
      <c r="B210" s="281" t="s">
        <v>87</v>
      </c>
      <c r="C210" s="281" t="s">
        <v>87</v>
      </c>
      <c r="D210" s="282" t="s">
        <v>1947</v>
      </c>
      <c r="E210" s="283" t="s">
        <v>1443</v>
      </c>
      <c r="F210" s="282" t="s">
        <v>113</v>
      </c>
      <c r="G210" s="283" t="s">
        <v>25</v>
      </c>
      <c r="H210" s="284" t="s">
        <v>87</v>
      </c>
      <c r="I210" s="284" t="s">
        <v>87</v>
      </c>
      <c r="J210" s="284" t="s">
        <v>87</v>
      </c>
      <c r="K210" s="284" t="s">
        <v>87</v>
      </c>
      <c r="L210" s="284" t="s">
        <v>87</v>
      </c>
      <c r="M210" s="285">
        <v>839310</v>
      </c>
      <c r="N210" s="284" t="s">
        <v>87</v>
      </c>
      <c r="O210" s="284" t="s">
        <v>87</v>
      </c>
      <c r="P210" s="284" t="s">
        <v>87</v>
      </c>
      <c r="Q210" s="284" t="s">
        <v>87</v>
      </c>
      <c r="R210" s="286">
        <v>110.39613809348647</v>
      </c>
      <c r="S210" s="286">
        <v>106.95898675622399</v>
      </c>
      <c r="T210" s="287">
        <v>714.57115453235019</v>
      </c>
      <c r="U210" s="287">
        <v>326.09173553306027</v>
      </c>
      <c r="V210" s="286">
        <v>16.934046345811051</v>
      </c>
      <c r="W210" s="286">
        <v>5.573380867498515</v>
      </c>
      <c r="X210" s="286">
        <v>22.507427213309565</v>
      </c>
      <c r="Y210" s="284" t="s">
        <v>87</v>
      </c>
      <c r="Z210" s="284" t="s">
        <v>87</v>
      </c>
      <c r="AA210" s="284" t="s">
        <v>87</v>
      </c>
      <c r="AB210" s="284" t="s">
        <v>87</v>
      </c>
      <c r="AC210" s="284" t="s">
        <v>87</v>
      </c>
      <c r="AD210" s="284" t="s">
        <v>87</v>
      </c>
      <c r="AE210" s="284" t="s">
        <v>87</v>
      </c>
      <c r="AF210" s="284" t="s">
        <v>87</v>
      </c>
      <c r="AG210" s="284" t="s">
        <v>87</v>
      </c>
      <c r="AH210" s="284" t="s">
        <v>87</v>
      </c>
      <c r="AI210" s="284" t="s">
        <v>87</v>
      </c>
      <c r="AJ210" s="284" t="s">
        <v>87</v>
      </c>
      <c r="AK210" s="284" t="s">
        <v>87</v>
      </c>
      <c r="AL210" s="284" t="s">
        <v>87</v>
      </c>
      <c r="AM210" s="284" t="s">
        <v>87</v>
      </c>
      <c r="AN210" s="284" t="s">
        <v>87</v>
      </c>
      <c r="AO210" s="284" t="s">
        <v>87</v>
      </c>
      <c r="AP210" s="284" t="s">
        <v>87</v>
      </c>
      <c r="AQ210" s="284" t="s">
        <v>87</v>
      </c>
      <c r="AR210" s="284" t="s">
        <v>87</v>
      </c>
      <c r="AS210" s="284" t="s">
        <v>87</v>
      </c>
      <c r="AT210" s="284" t="s">
        <v>87</v>
      </c>
      <c r="AU210" s="284" t="s">
        <v>87</v>
      </c>
      <c r="AV210" s="284" t="s">
        <v>87</v>
      </c>
      <c r="AW210" s="288" t="s">
        <v>87</v>
      </c>
      <c r="AX210" s="288" t="s">
        <v>87</v>
      </c>
      <c r="AY210" s="288" t="s">
        <v>87</v>
      </c>
      <c r="AZ210" s="288" t="s">
        <v>87</v>
      </c>
      <c r="BA210" s="288" t="s">
        <v>87</v>
      </c>
      <c r="BB210" s="287">
        <v>95</v>
      </c>
      <c r="BC210" s="287">
        <v>119</v>
      </c>
      <c r="BD210" s="289" t="s">
        <v>88</v>
      </c>
      <c r="BE210" s="289" t="s">
        <v>88</v>
      </c>
      <c r="BF210" s="289" t="s">
        <v>88</v>
      </c>
      <c r="BG210" s="287">
        <v>164</v>
      </c>
      <c r="BH210" s="286">
        <v>19.539860123196437</v>
      </c>
      <c r="BI210" s="287">
        <v>988</v>
      </c>
      <c r="BJ210" s="286">
        <v>117.71574269340292</v>
      </c>
      <c r="BK210" s="287">
        <v>36</v>
      </c>
      <c r="BL210" s="286">
        <v>4.2892375880187297</v>
      </c>
      <c r="BM210" s="287">
        <v>24</v>
      </c>
      <c r="BN210" s="290">
        <v>2.8594917253458196</v>
      </c>
      <c r="BO210" s="291">
        <v>362</v>
      </c>
      <c r="BP210" s="290">
        <v>43.130666857299452</v>
      </c>
      <c r="BQ210" s="287">
        <v>0</v>
      </c>
      <c r="BR210" s="290">
        <v>0</v>
      </c>
      <c r="BS210" s="287">
        <v>10</v>
      </c>
      <c r="BT210" s="290">
        <v>1.1914548855607583</v>
      </c>
      <c r="BU210" s="287">
        <v>0</v>
      </c>
      <c r="BV210" s="290">
        <v>0</v>
      </c>
      <c r="BW210" s="287">
        <v>57</v>
      </c>
      <c r="BX210" s="290">
        <v>6.7912928476963224</v>
      </c>
      <c r="BY210" s="292">
        <v>0</v>
      </c>
      <c r="BZ210" s="293">
        <v>0</v>
      </c>
      <c r="CA210" s="287">
        <v>1253</v>
      </c>
      <c r="CB210" s="290">
        <v>149.289297160763</v>
      </c>
      <c r="CC210" s="287">
        <v>1431</v>
      </c>
      <c r="CD210" s="290">
        <v>170.49719412374449</v>
      </c>
      <c r="CE210" s="287">
        <v>112</v>
      </c>
      <c r="CF210" s="290">
        <v>13.344294718280493</v>
      </c>
      <c r="CG210" s="287">
        <v>1810</v>
      </c>
      <c r="CH210" s="290">
        <v>215.65333428649726</v>
      </c>
      <c r="CI210" s="287">
        <v>1389</v>
      </c>
      <c r="CJ210" s="290">
        <v>165.49308360438931</v>
      </c>
      <c r="CK210" s="287">
        <v>346</v>
      </c>
      <c r="CL210" s="290">
        <v>41.224339040402235</v>
      </c>
      <c r="CM210" s="287">
        <v>563</v>
      </c>
      <c r="CN210" s="294">
        <v>67.078910057070686</v>
      </c>
      <c r="CO210" s="287">
        <v>401</v>
      </c>
      <c r="CP210" s="290">
        <v>47.777340910986403</v>
      </c>
      <c r="CQ210" s="287">
        <v>12</v>
      </c>
      <c r="CR210" s="290">
        <v>1.4297458626729098</v>
      </c>
      <c r="CS210" s="287">
        <v>5</v>
      </c>
      <c r="CT210" s="290">
        <v>0.59572744278037915</v>
      </c>
      <c r="CU210" s="287">
        <v>118</v>
      </c>
      <c r="CV210" s="290">
        <v>14.059167649616946</v>
      </c>
      <c r="CW210" s="287">
        <v>528</v>
      </c>
      <c r="CX210" s="290">
        <v>62.908817957608036</v>
      </c>
      <c r="CY210" s="287">
        <v>528</v>
      </c>
      <c r="CZ210" s="290">
        <v>62.908817957608036</v>
      </c>
      <c r="DA210" s="287">
        <v>0</v>
      </c>
      <c r="DB210" s="290">
        <v>0</v>
      </c>
      <c r="DC210" s="287">
        <v>0</v>
      </c>
      <c r="DD210" s="287">
        <v>0</v>
      </c>
      <c r="DE210" s="287">
        <v>1061</v>
      </c>
      <c r="DF210" s="287">
        <v>36125</v>
      </c>
      <c r="DG210" s="287">
        <v>0</v>
      </c>
      <c r="DH210" s="287">
        <v>1197</v>
      </c>
      <c r="DI210" s="287">
        <v>341</v>
      </c>
      <c r="DJ210" s="287">
        <v>497</v>
      </c>
      <c r="DK210" s="287">
        <v>415</v>
      </c>
      <c r="DL210" s="287">
        <v>1217</v>
      </c>
      <c r="DM210" s="287">
        <v>0</v>
      </c>
      <c r="DN210" s="287">
        <v>1865</v>
      </c>
      <c r="DO210" s="287">
        <v>478</v>
      </c>
      <c r="DP210" s="287">
        <v>138</v>
      </c>
      <c r="DQ210" s="287">
        <v>63</v>
      </c>
      <c r="DR210" s="287">
        <v>0</v>
      </c>
      <c r="DS210" s="287">
        <v>37</v>
      </c>
      <c r="DT210" s="287">
        <v>10140</v>
      </c>
      <c r="DU210" s="287">
        <v>28189</v>
      </c>
      <c r="DV210" s="287">
        <v>11466</v>
      </c>
      <c r="DW210" s="287">
        <v>6727</v>
      </c>
      <c r="DX210" s="287">
        <v>794</v>
      </c>
      <c r="DY210" s="287">
        <v>746</v>
      </c>
      <c r="DZ210" s="287">
        <v>8071</v>
      </c>
      <c r="EA210" s="287">
        <v>35590</v>
      </c>
      <c r="EB210" s="290">
        <v>21.191345883675201</v>
      </c>
      <c r="EC210" s="287">
        <v>412</v>
      </c>
      <c r="ED210" s="287">
        <v>12057</v>
      </c>
      <c r="EE210" s="287">
        <v>2617</v>
      </c>
      <c r="EF210" s="290">
        <v>21.705233474330264</v>
      </c>
      <c r="EG210" s="287">
        <v>263</v>
      </c>
      <c r="EH210" s="287">
        <v>404</v>
      </c>
      <c r="EI210" s="287">
        <v>176</v>
      </c>
      <c r="EJ210" s="287">
        <v>60</v>
      </c>
      <c r="EK210" s="287">
        <v>877</v>
      </c>
      <c r="EL210" s="287">
        <v>0</v>
      </c>
      <c r="EM210" s="287">
        <v>25</v>
      </c>
      <c r="EN210" s="287">
        <v>20</v>
      </c>
      <c r="EO210" s="287">
        <v>95</v>
      </c>
      <c r="EP210" s="287">
        <v>104</v>
      </c>
      <c r="EQ210" s="287">
        <v>93</v>
      </c>
      <c r="ER210" s="287">
        <v>0</v>
      </c>
      <c r="ES210" s="287">
        <v>5</v>
      </c>
      <c r="ET210" s="287">
        <v>5</v>
      </c>
      <c r="EU210" s="287">
        <v>1</v>
      </c>
      <c r="EV210" s="287">
        <v>5143</v>
      </c>
      <c r="EW210" s="287">
        <v>0</v>
      </c>
      <c r="EX210" s="287">
        <v>12</v>
      </c>
      <c r="EY210" s="287">
        <v>427</v>
      </c>
      <c r="EZ210" s="287">
        <v>25</v>
      </c>
      <c r="FA210" s="287">
        <v>26</v>
      </c>
      <c r="FB210" s="287">
        <v>10</v>
      </c>
      <c r="FC210" s="287">
        <v>8</v>
      </c>
      <c r="FD210" s="287">
        <v>3</v>
      </c>
      <c r="FE210" s="287">
        <v>10</v>
      </c>
      <c r="FF210" s="287">
        <v>57</v>
      </c>
      <c r="FG210" s="287">
        <v>411</v>
      </c>
      <c r="FH210" s="287">
        <v>915</v>
      </c>
      <c r="FI210" s="287">
        <v>368</v>
      </c>
      <c r="FJ210" s="287">
        <v>6000</v>
      </c>
      <c r="FK210" s="291">
        <v>25</v>
      </c>
      <c r="FL210" s="290">
        <v>2.9786372139018957</v>
      </c>
      <c r="FM210" s="291">
        <v>9</v>
      </c>
      <c r="FN210" s="290">
        <v>1.0723093970046824</v>
      </c>
      <c r="FO210" s="291">
        <v>6</v>
      </c>
      <c r="FP210" s="290">
        <v>0.71487293133645491</v>
      </c>
      <c r="FQ210" s="283">
        <v>2</v>
      </c>
      <c r="FR210" s="294">
        <v>0.23829097711215166</v>
      </c>
      <c r="FS210" s="283">
        <v>1</v>
      </c>
      <c r="FT210" s="294">
        <v>0.11914548855607583</v>
      </c>
      <c r="FU210" s="291">
        <v>83</v>
      </c>
      <c r="FV210" s="290">
        <v>9.889075550154292</v>
      </c>
      <c r="FW210" s="295">
        <v>3</v>
      </c>
      <c r="FX210" s="295">
        <v>0</v>
      </c>
      <c r="FY210" s="295">
        <v>3</v>
      </c>
      <c r="FZ210" s="295">
        <v>0</v>
      </c>
      <c r="GA210" s="295">
        <v>0</v>
      </c>
      <c r="GB210" s="287">
        <v>8179</v>
      </c>
      <c r="GC210" s="287">
        <v>0</v>
      </c>
      <c r="GD210" s="287">
        <v>5620</v>
      </c>
      <c r="GE210" s="287">
        <v>0</v>
      </c>
      <c r="GF210" s="287">
        <v>20</v>
      </c>
      <c r="GG210" s="290">
        <v>357.01</v>
      </c>
      <c r="GH210" s="290">
        <v>1275.0999999999999</v>
      </c>
      <c r="GI210" s="290">
        <v>66.569999999999993</v>
      </c>
      <c r="GJ210" s="290">
        <v>10.76</v>
      </c>
      <c r="GK210" s="290">
        <v>3</v>
      </c>
      <c r="GL210" s="290">
        <v>4</v>
      </c>
      <c r="GM210" s="290">
        <v>14</v>
      </c>
      <c r="GN210" s="290">
        <v>7</v>
      </c>
      <c r="GO210" s="290">
        <v>2</v>
      </c>
      <c r="GP210" s="290">
        <v>9</v>
      </c>
      <c r="GQ210" s="290">
        <v>5</v>
      </c>
      <c r="GR210" s="290">
        <v>2</v>
      </c>
      <c r="GS210" s="290">
        <v>0</v>
      </c>
      <c r="GT210" s="290">
        <v>42</v>
      </c>
      <c r="GU210" s="290">
        <v>1</v>
      </c>
      <c r="GV210" s="290">
        <v>5</v>
      </c>
      <c r="GW210" s="290">
        <v>3</v>
      </c>
      <c r="GX210" s="290">
        <v>2</v>
      </c>
      <c r="GY210" s="290">
        <v>5</v>
      </c>
      <c r="GZ210" s="290">
        <v>6</v>
      </c>
      <c r="HA210" s="290">
        <v>1</v>
      </c>
      <c r="HB210" s="290">
        <v>3</v>
      </c>
      <c r="HC210" s="290">
        <v>1</v>
      </c>
      <c r="HD210" s="290">
        <v>5</v>
      </c>
      <c r="HE210" s="290">
        <v>3</v>
      </c>
      <c r="HF210" s="290">
        <v>1</v>
      </c>
      <c r="HG210" s="290">
        <v>2</v>
      </c>
      <c r="HH210" s="290">
        <v>21.91</v>
      </c>
      <c r="HI210" s="290">
        <v>3.78</v>
      </c>
      <c r="HJ210" s="134">
        <v>1.4297458626729098</v>
      </c>
      <c r="HK210" s="134">
        <v>19.539860123196437</v>
      </c>
      <c r="HL210" s="134">
        <v>72.125912952306066</v>
      </c>
      <c r="HM210" s="146">
        <v>113.26208125811699</v>
      </c>
      <c r="HN210" s="146">
        <v>120.82169423875</v>
      </c>
      <c r="HO210" s="368">
        <v>6.1415630277905697E-2</v>
      </c>
      <c r="HP210" s="368">
        <v>8.8129020886577904E-3</v>
      </c>
      <c r="HQ210" s="368">
        <v>2.2346368715083802</v>
      </c>
      <c r="HR210" s="368">
        <v>0.50761421319796995</v>
      </c>
      <c r="HS210" s="134">
        <v>58.100558659217903</v>
      </c>
      <c r="HT210" s="134">
        <v>68.020304568527905</v>
      </c>
      <c r="HU210" s="134">
        <v>2.7483494549362799</v>
      </c>
      <c r="HV210" s="134">
        <v>1.7361417114655899</v>
      </c>
      <c r="HW210" s="134">
        <v>2.4206205838629198</v>
      </c>
      <c r="HX210" s="134">
        <v>5.0902312389926996</v>
      </c>
      <c r="HY210" s="146">
        <v>107.26852921254736</v>
      </c>
      <c r="HZ210" s="146">
        <v>102.41883739043</v>
      </c>
      <c r="IA210" s="386">
        <v>83</v>
      </c>
      <c r="IB210" s="386">
        <v>71</v>
      </c>
      <c r="IC210" s="369">
        <v>0.693168531818941</v>
      </c>
      <c r="ID210" s="369">
        <v>0.31746031746031744</v>
      </c>
      <c r="IE210" s="369">
        <v>5.9669302659956864</v>
      </c>
      <c r="IF210" s="369">
        <v>4.2642642642642645</v>
      </c>
      <c r="IG210" s="146">
        <v>47.879223580158161</v>
      </c>
      <c r="IH210" s="146">
        <v>48.288288288288292</v>
      </c>
      <c r="II210" s="146">
        <v>11.616836479037916</v>
      </c>
      <c r="IJ210" s="146">
        <v>7.4446680080482901</v>
      </c>
      <c r="IK210" s="146">
        <v>3.2924467398321502</v>
      </c>
      <c r="IL210" s="146">
        <v>7.7131126918414488</v>
      </c>
      <c r="IM210" s="148">
        <v>116.33776205604487</v>
      </c>
      <c r="IN210" s="137">
        <v>108.27961707961997</v>
      </c>
      <c r="IO210" s="369">
        <v>0.30935808197989201</v>
      </c>
      <c r="IP210" s="369">
        <v>5.0075112669003503E-2</v>
      </c>
      <c r="IQ210" s="369">
        <v>2.4844720496894399</v>
      </c>
      <c r="IR210" s="369">
        <v>0.506329113924051</v>
      </c>
      <c r="IS210" s="146">
        <v>63.664596273291899</v>
      </c>
      <c r="IT210" s="146">
        <v>65.063291139240505</v>
      </c>
      <c r="IU210" s="146">
        <v>12.451662799690601</v>
      </c>
      <c r="IV210" s="146">
        <v>9.8898347521281895</v>
      </c>
      <c r="IW210" s="146">
        <v>3.7757169179400001</v>
      </c>
      <c r="IX210" s="146">
        <v>5.4297413025757297</v>
      </c>
      <c r="IY210" s="341">
        <v>38</v>
      </c>
      <c r="IZ210" s="369">
        <v>0.267154105736783</v>
      </c>
      <c r="JA210" s="369">
        <v>3.4420289855072501</v>
      </c>
      <c r="JB210" s="369">
        <v>89.492753623188406</v>
      </c>
      <c r="JC210" s="369">
        <v>7.7615298087738998</v>
      </c>
      <c r="JD210" s="146">
        <v>7.63820589647995</v>
      </c>
    </row>
    <row r="211" spans="1:264" ht="18" customHeight="1">
      <c r="A211" s="280"/>
      <c r="B211" s="281" t="s">
        <v>87</v>
      </c>
      <c r="C211" s="281" t="s">
        <v>87</v>
      </c>
      <c r="D211" s="282" t="s">
        <v>1948</v>
      </c>
      <c r="E211" s="283" t="s">
        <v>1444</v>
      </c>
      <c r="F211" s="282" t="s">
        <v>113</v>
      </c>
      <c r="G211" s="283" t="s">
        <v>25</v>
      </c>
      <c r="H211" s="284" t="s">
        <v>87</v>
      </c>
      <c r="I211" s="284" t="s">
        <v>87</v>
      </c>
      <c r="J211" s="284" t="s">
        <v>87</v>
      </c>
      <c r="K211" s="284" t="s">
        <v>87</v>
      </c>
      <c r="L211" s="284" t="s">
        <v>87</v>
      </c>
      <c r="M211" s="285">
        <v>905908</v>
      </c>
      <c r="N211" s="284" t="s">
        <v>87</v>
      </c>
      <c r="O211" s="284" t="s">
        <v>87</v>
      </c>
      <c r="P211" s="284" t="s">
        <v>87</v>
      </c>
      <c r="Q211" s="284" t="s">
        <v>87</v>
      </c>
      <c r="R211" s="286">
        <v>108.83865934000509</v>
      </c>
      <c r="S211" s="286">
        <v>104.00085243334634</v>
      </c>
      <c r="T211" s="287">
        <v>627.33815186239281</v>
      </c>
      <c r="U211" s="287">
        <v>195.92475413691409</v>
      </c>
      <c r="V211" s="286">
        <v>15.035118525021948</v>
      </c>
      <c r="W211" s="286">
        <v>5.9262510974539069</v>
      </c>
      <c r="X211" s="286">
        <v>20.961369622475857</v>
      </c>
      <c r="Y211" s="284" t="s">
        <v>87</v>
      </c>
      <c r="Z211" s="284" t="s">
        <v>87</v>
      </c>
      <c r="AA211" s="284" t="s">
        <v>87</v>
      </c>
      <c r="AB211" s="284" t="s">
        <v>87</v>
      </c>
      <c r="AC211" s="284" t="s">
        <v>87</v>
      </c>
      <c r="AD211" s="284" t="s">
        <v>87</v>
      </c>
      <c r="AE211" s="284" t="s">
        <v>87</v>
      </c>
      <c r="AF211" s="284" t="s">
        <v>87</v>
      </c>
      <c r="AG211" s="284" t="s">
        <v>87</v>
      </c>
      <c r="AH211" s="284" t="s">
        <v>87</v>
      </c>
      <c r="AI211" s="284" t="s">
        <v>87</v>
      </c>
      <c r="AJ211" s="284" t="s">
        <v>87</v>
      </c>
      <c r="AK211" s="284" t="s">
        <v>87</v>
      </c>
      <c r="AL211" s="284" t="s">
        <v>87</v>
      </c>
      <c r="AM211" s="284" t="s">
        <v>87</v>
      </c>
      <c r="AN211" s="284" t="s">
        <v>87</v>
      </c>
      <c r="AO211" s="284" t="s">
        <v>87</v>
      </c>
      <c r="AP211" s="284" t="s">
        <v>87</v>
      </c>
      <c r="AQ211" s="284" t="s">
        <v>87</v>
      </c>
      <c r="AR211" s="284" t="s">
        <v>87</v>
      </c>
      <c r="AS211" s="284" t="s">
        <v>87</v>
      </c>
      <c r="AT211" s="284" t="s">
        <v>87</v>
      </c>
      <c r="AU211" s="284" t="s">
        <v>87</v>
      </c>
      <c r="AV211" s="284" t="s">
        <v>87</v>
      </c>
      <c r="AW211" s="288" t="s">
        <v>87</v>
      </c>
      <c r="AX211" s="288" t="s">
        <v>87</v>
      </c>
      <c r="AY211" s="288" t="s">
        <v>87</v>
      </c>
      <c r="AZ211" s="288" t="s">
        <v>87</v>
      </c>
      <c r="BA211" s="288" t="s">
        <v>87</v>
      </c>
      <c r="BB211" s="287">
        <v>138</v>
      </c>
      <c r="BC211" s="287">
        <v>216</v>
      </c>
      <c r="BD211" s="289" t="s">
        <v>88</v>
      </c>
      <c r="BE211" s="289" t="s">
        <v>88</v>
      </c>
      <c r="BF211" s="289" t="s">
        <v>88</v>
      </c>
      <c r="BG211" s="287">
        <v>279</v>
      </c>
      <c r="BH211" s="286">
        <v>30.797829360155777</v>
      </c>
      <c r="BI211" s="287">
        <v>1127</v>
      </c>
      <c r="BJ211" s="286">
        <v>124.40556877740346</v>
      </c>
      <c r="BK211" s="287">
        <v>77</v>
      </c>
      <c r="BL211" s="286">
        <v>8.4997593574623469</v>
      </c>
      <c r="BM211" s="287">
        <v>37</v>
      </c>
      <c r="BN211" s="290">
        <v>4.0842999509884006</v>
      </c>
      <c r="BO211" s="291">
        <v>354</v>
      </c>
      <c r="BP211" s="290">
        <v>39.076815747294432</v>
      </c>
      <c r="BQ211" s="287">
        <v>0</v>
      </c>
      <c r="BR211" s="290">
        <v>0</v>
      </c>
      <c r="BS211" s="287">
        <v>0</v>
      </c>
      <c r="BT211" s="290">
        <v>0</v>
      </c>
      <c r="BU211" s="287">
        <v>0</v>
      </c>
      <c r="BV211" s="290">
        <v>0</v>
      </c>
      <c r="BW211" s="287">
        <v>187</v>
      </c>
      <c r="BX211" s="290">
        <v>20.642272725265698</v>
      </c>
      <c r="BY211" s="287">
        <v>0</v>
      </c>
      <c r="BZ211" s="290">
        <v>0</v>
      </c>
      <c r="CA211" s="287">
        <v>1520</v>
      </c>
      <c r="CB211" s="290">
        <v>167.78745744600997</v>
      </c>
      <c r="CC211" s="287">
        <v>1297</v>
      </c>
      <c r="CD211" s="290">
        <v>143.17127125491771</v>
      </c>
      <c r="CE211" s="287">
        <v>193</v>
      </c>
      <c r="CF211" s="290">
        <v>21.304591636236793</v>
      </c>
      <c r="CG211" s="287">
        <v>1014</v>
      </c>
      <c r="CH211" s="290">
        <v>111.93189595411455</v>
      </c>
      <c r="CI211" s="287">
        <v>1369</v>
      </c>
      <c r="CJ211" s="290">
        <v>151.11909818657082</v>
      </c>
      <c r="CK211" s="287">
        <v>393</v>
      </c>
      <c r="CL211" s="290">
        <v>43.381888668606528</v>
      </c>
      <c r="CM211" s="287">
        <v>2374</v>
      </c>
      <c r="CN211" s="294">
        <v>262.0575157742287</v>
      </c>
      <c r="CO211" s="287">
        <v>367</v>
      </c>
      <c r="CP211" s="290">
        <v>40.511840054398455</v>
      </c>
      <c r="CQ211" s="287">
        <v>0</v>
      </c>
      <c r="CR211" s="290">
        <v>0</v>
      </c>
      <c r="CS211" s="287">
        <v>60</v>
      </c>
      <c r="CT211" s="290">
        <v>6.6231891097109195</v>
      </c>
      <c r="CU211" s="287">
        <v>123</v>
      </c>
      <c r="CV211" s="290">
        <v>13.577537674907386</v>
      </c>
      <c r="CW211" s="287">
        <v>1755</v>
      </c>
      <c r="CX211" s="290">
        <v>193.72828145904441</v>
      </c>
      <c r="CY211" s="287">
        <v>1755</v>
      </c>
      <c r="CZ211" s="290">
        <v>193.72828145904441</v>
      </c>
      <c r="DA211" s="292">
        <v>0</v>
      </c>
      <c r="DB211" s="293">
        <v>0</v>
      </c>
      <c r="DC211" s="287">
        <v>20</v>
      </c>
      <c r="DD211" s="287">
        <v>0</v>
      </c>
      <c r="DE211" s="287">
        <v>523</v>
      </c>
      <c r="DF211" s="287">
        <v>7762</v>
      </c>
      <c r="DG211" s="287">
        <v>3530</v>
      </c>
      <c r="DH211" s="287">
        <v>806</v>
      </c>
      <c r="DI211" s="287">
        <v>225</v>
      </c>
      <c r="DJ211" s="287">
        <v>10</v>
      </c>
      <c r="DK211" s="287">
        <v>0</v>
      </c>
      <c r="DL211" s="287">
        <v>0</v>
      </c>
      <c r="DM211" s="287">
        <v>0</v>
      </c>
      <c r="DN211" s="287">
        <v>949</v>
      </c>
      <c r="DO211" s="287">
        <v>17</v>
      </c>
      <c r="DP211" s="287">
        <v>53</v>
      </c>
      <c r="DQ211" s="287">
        <v>101</v>
      </c>
      <c r="DR211" s="287">
        <v>0</v>
      </c>
      <c r="DS211" s="287">
        <v>51</v>
      </c>
      <c r="DT211" s="287">
        <v>800</v>
      </c>
      <c r="DU211" s="287">
        <v>24258</v>
      </c>
      <c r="DV211" s="287">
        <v>4235</v>
      </c>
      <c r="DW211" s="287">
        <v>1586</v>
      </c>
      <c r="DX211" s="287">
        <v>408</v>
      </c>
      <c r="DY211" s="287">
        <v>408</v>
      </c>
      <c r="DZ211" s="287">
        <v>3954</v>
      </c>
      <c r="EA211" s="287">
        <v>9096</v>
      </c>
      <c r="EB211" s="290">
        <v>27.264731750219902</v>
      </c>
      <c r="EC211" s="287">
        <v>260</v>
      </c>
      <c r="ED211" s="287">
        <v>3038</v>
      </c>
      <c r="EE211" s="287">
        <v>789</v>
      </c>
      <c r="EF211" s="290">
        <v>25.971033574720209</v>
      </c>
      <c r="EG211" s="287">
        <v>246</v>
      </c>
      <c r="EH211" s="287">
        <v>60</v>
      </c>
      <c r="EI211" s="287">
        <v>46</v>
      </c>
      <c r="EJ211" s="287">
        <v>15</v>
      </c>
      <c r="EK211" s="287">
        <v>260</v>
      </c>
      <c r="EL211" s="287">
        <v>3</v>
      </c>
      <c r="EM211" s="287">
        <v>19</v>
      </c>
      <c r="EN211" s="287">
        <v>4</v>
      </c>
      <c r="EO211" s="287">
        <v>14</v>
      </c>
      <c r="EP211" s="287">
        <v>11</v>
      </c>
      <c r="EQ211" s="287">
        <v>43</v>
      </c>
      <c r="ER211" s="287">
        <v>0</v>
      </c>
      <c r="ES211" s="287">
        <v>0</v>
      </c>
      <c r="ET211" s="287">
        <v>2</v>
      </c>
      <c r="EU211" s="287">
        <v>0</v>
      </c>
      <c r="EV211" s="287">
        <v>2313</v>
      </c>
      <c r="EW211" s="287">
        <v>46</v>
      </c>
      <c r="EX211" s="287">
        <v>35</v>
      </c>
      <c r="EY211" s="287">
        <v>190</v>
      </c>
      <c r="EZ211" s="287">
        <v>0</v>
      </c>
      <c r="FA211" s="287">
        <v>26</v>
      </c>
      <c r="FB211" s="287">
        <v>2</v>
      </c>
      <c r="FC211" s="287">
        <v>1</v>
      </c>
      <c r="FD211" s="287">
        <v>12</v>
      </c>
      <c r="FE211" s="287">
        <v>0</v>
      </c>
      <c r="FF211" s="287">
        <v>21</v>
      </c>
      <c r="FG211" s="287">
        <v>148</v>
      </c>
      <c r="FH211" s="287">
        <v>440</v>
      </c>
      <c r="FI211" s="287">
        <v>336</v>
      </c>
      <c r="FJ211" s="287">
        <v>1940</v>
      </c>
      <c r="FK211" s="291">
        <v>34</v>
      </c>
      <c r="FL211" s="290">
        <v>3.7531404955028544</v>
      </c>
      <c r="FM211" s="291">
        <v>7</v>
      </c>
      <c r="FN211" s="290">
        <v>0.77270539613294076</v>
      </c>
      <c r="FO211" s="291">
        <v>11</v>
      </c>
      <c r="FP211" s="290">
        <v>1.2142513367803351</v>
      </c>
      <c r="FQ211" s="283">
        <v>5</v>
      </c>
      <c r="FR211" s="294">
        <v>0.55193242580924329</v>
      </c>
      <c r="FS211" s="283">
        <v>1</v>
      </c>
      <c r="FT211" s="294">
        <v>0.11038648516184868</v>
      </c>
      <c r="FU211" s="291">
        <v>61</v>
      </c>
      <c r="FV211" s="290">
        <v>6.733575594872768</v>
      </c>
      <c r="FW211" s="295">
        <v>1</v>
      </c>
      <c r="FX211" s="295">
        <v>1</v>
      </c>
      <c r="FY211" s="295">
        <v>0</v>
      </c>
      <c r="FZ211" s="295">
        <v>0</v>
      </c>
      <c r="GA211" s="295">
        <v>0</v>
      </c>
      <c r="GB211" s="287">
        <v>6835</v>
      </c>
      <c r="GC211" s="287">
        <v>0</v>
      </c>
      <c r="GD211" s="287">
        <v>1912</v>
      </c>
      <c r="GE211" s="287">
        <v>0</v>
      </c>
      <c r="GF211" s="287">
        <v>46</v>
      </c>
      <c r="GG211" s="290">
        <v>109.12</v>
      </c>
      <c r="GH211" s="290">
        <v>398.38</v>
      </c>
      <c r="GI211" s="290">
        <v>22.86</v>
      </c>
      <c r="GJ211" s="290">
        <v>4</v>
      </c>
      <c r="GK211" s="290">
        <v>1</v>
      </c>
      <c r="GL211" s="290">
        <v>1</v>
      </c>
      <c r="GM211" s="290">
        <v>3</v>
      </c>
      <c r="GN211" s="290">
        <v>3</v>
      </c>
      <c r="GO211" s="290">
        <v>2</v>
      </c>
      <c r="GP211" s="290">
        <v>6</v>
      </c>
      <c r="GQ211" s="290">
        <v>3.2</v>
      </c>
      <c r="GR211" s="290">
        <v>2</v>
      </c>
      <c r="GS211" s="290">
        <v>0</v>
      </c>
      <c r="GT211" s="290">
        <v>14.3</v>
      </c>
      <c r="GU211" s="290">
        <v>1</v>
      </c>
      <c r="GV211" s="290">
        <v>2</v>
      </c>
      <c r="GW211" s="290">
        <v>1</v>
      </c>
      <c r="GX211" s="290">
        <v>0</v>
      </c>
      <c r="GY211" s="290">
        <v>1</v>
      </c>
      <c r="GZ211" s="290">
        <v>3</v>
      </c>
      <c r="HA211" s="290">
        <v>1</v>
      </c>
      <c r="HB211" s="290">
        <v>0</v>
      </c>
      <c r="HC211" s="290">
        <v>0</v>
      </c>
      <c r="HD211" s="290">
        <v>0</v>
      </c>
      <c r="HE211" s="290">
        <v>1</v>
      </c>
      <c r="HF211" s="290">
        <v>1.1100000000000001</v>
      </c>
      <c r="HG211" s="290">
        <v>2</v>
      </c>
      <c r="HH211" s="290">
        <v>12.8</v>
      </c>
      <c r="HI211" s="290">
        <v>0</v>
      </c>
      <c r="HJ211" s="134">
        <v>2.2077297032369732</v>
      </c>
      <c r="HK211" s="134">
        <v>13.798310645231084</v>
      </c>
      <c r="HL211" s="134">
        <v>55.531025225519592</v>
      </c>
      <c r="HM211" s="146">
        <v>113.378310296271</v>
      </c>
      <c r="HN211" s="146">
        <v>120.37606389653899</v>
      </c>
      <c r="HO211" s="368">
        <v>0.16216917488323801</v>
      </c>
      <c r="HP211" s="368">
        <v>5.0704005616443698E-2</v>
      </c>
      <c r="HQ211" s="368">
        <v>4.1390728476821197</v>
      </c>
      <c r="HR211" s="368">
        <v>1.7808219178082201</v>
      </c>
      <c r="HS211" s="134">
        <v>87.0860927152318</v>
      </c>
      <c r="HT211" s="134">
        <v>90.273972602739704</v>
      </c>
      <c r="HU211" s="134">
        <v>3.9180072651790301</v>
      </c>
      <c r="HV211" s="134">
        <v>2.8472249307695301</v>
      </c>
      <c r="HW211" s="134">
        <v>4.10281023468273</v>
      </c>
      <c r="HX211" s="134">
        <v>7.8334050389833898</v>
      </c>
      <c r="HY211" s="146">
        <v>101.79491529255156</v>
      </c>
      <c r="HZ211" s="146">
        <v>99.6624926039744</v>
      </c>
      <c r="IA211" s="386">
        <v>90</v>
      </c>
      <c r="IB211" s="386">
        <v>99</v>
      </c>
      <c r="IC211" s="369">
        <v>0.53447354355959387</v>
      </c>
      <c r="ID211" s="369">
        <v>0.33512744998476696</v>
      </c>
      <c r="IE211" s="369">
        <v>5.4184226369656834</v>
      </c>
      <c r="IF211" s="369">
        <v>4.8768472906403941</v>
      </c>
      <c r="IG211" s="146">
        <v>77.603853100541841</v>
      </c>
      <c r="IH211" s="146">
        <v>80.443349753694577</v>
      </c>
      <c r="II211" s="146">
        <v>9.8640061761387265</v>
      </c>
      <c r="IJ211" s="146">
        <v>6.8718052875664331</v>
      </c>
      <c r="IK211" s="146">
        <v>4.4900863923736383</v>
      </c>
      <c r="IL211" s="146">
        <v>9.4084808545914349</v>
      </c>
      <c r="IM211" s="148">
        <v>114.26730827821294</v>
      </c>
      <c r="IN211" s="137">
        <v>103.28642628051699</v>
      </c>
      <c r="IO211" s="369">
        <v>0.40888888888888902</v>
      </c>
      <c r="IP211" s="369">
        <v>5.4932981762250102E-2</v>
      </c>
      <c r="IQ211" s="369">
        <v>4.2279411764705896</v>
      </c>
      <c r="IR211" s="369">
        <v>0.91407678244972601</v>
      </c>
      <c r="IS211" s="146">
        <v>90.073529411764696</v>
      </c>
      <c r="IT211" s="146">
        <v>92.687385740402206</v>
      </c>
      <c r="IU211" s="146">
        <v>9.6711111111111094</v>
      </c>
      <c r="IV211" s="146">
        <v>6.0096682047901604</v>
      </c>
      <c r="IW211" s="146">
        <v>5.4752647808017203</v>
      </c>
      <c r="IX211" s="146">
        <v>6.62260565393606</v>
      </c>
      <c r="IY211" s="341">
        <v>80</v>
      </c>
      <c r="IZ211" s="369">
        <v>0.37404151860856599</v>
      </c>
      <c r="JA211" s="369">
        <v>6.6280033140016599</v>
      </c>
      <c r="JB211" s="369">
        <v>94.614747307373705</v>
      </c>
      <c r="JC211" s="369">
        <v>5.6433514120067301</v>
      </c>
      <c r="JD211" s="146">
        <v>9.7951666894026008</v>
      </c>
    </row>
    <row r="212" spans="1:264" ht="18" customHeight="1">
      <c r="A212" s="280"/>
      <c r="B212" s="281" t="s">
        <v>87</v>
      </c>
      <c r="C212" s="281" t="s">
        <v>87</v>
      </c>
      <c r="D212" s="282" t="s">
        <v>1949</v>
      </c>
      <c r="E212" s="283" t="s">
        <v>1445</v>
      </c>
      <c r="F212" s="282" t="s">
        <v>113</v>
      </c>
      <c r="G212" s="283" t="s">
        <v>25</v>
      </c>
      <c r="H212" s="284" t="s">
        <v>87</v>
      </c>
      <c r="I212" s="284" t="s">
        <v>87</v>
      </c>
      <c r="J212" s="284" t="s">
        <v>87</v>
      </c>
      <c r="K212" s="284" t="s">
        <v>87</v>
      </c>
      <c r="L212" s="284" t="s">
        <v>87</v>
      </c>
      <c r="M212" s="285">
        <v>2691185</v>
      </c>
      <c r="N212" s="284" t="s">
        <v>87</v>
      </c>
      <c r="O212" s="284" t="s">
        <v>87</v>
      </c>
      <c r="P212" s="284" t="s">
        <v>87</v>
      </c>
      <c r="Q212" s="284" t="s">
        <v>87</v>
      </c>
      <c r="R212" s="286">
        <v>117.79914503020596</v>
      </c>
      <c r="S212" s="286">
        <v>111.80306454681272</v>
      </c>
      <c r="T212" s="287">
        <v>3774.4131567384065</v>
      </c>
      <c r="U212" s="287">
        <v>1735.6785791224556</v>
      </c>
      <c r="V212" s="286">
        <v>18.475513967625162</v>
      </c>
      <c r="W212" s="286">
        <v>6.3759306058329344</v>
      </c>
      <c r="X212" s="286">
        <v>24.8514445734581</v>
      </c>
      <c r="Y212" s="284" t="s">
        <v>87</v>
      </c>
      <c r="Z212" s="284" t="s">
        <v>87</v>
      </c>
      <c r="AA212" s="284" t="s">
        <v>87</v>
      </c>
      <c r="AB212" s="284" t="s">
        <v>87</v>
      </c>
      <c r="AC212" s="284" t="s">
        <v>87</v>
      </c>
      <c r="AD212" s="284" t="s">
        <v>87</v>
      </c>
      <c r="AE212" s="284" t="s">
        <v>87</v>
      </c>
      <c r="AF212" s="284" t="s">
        <v>87</v>
      </c>
      <c r="AG212" s="284" t="s">
        <v>87</v>
      </c>
      <c r="AH212" s="284" t="s">
        <v>87</v>
      </c>
      <c r="AI212" s="284" t="s">
        <v>87</v>
      </c>
      <c r="AJ212" s="284" t="s">
        <v>87</v>
      </c>
      <c r="AK212" s="284" t="s">
        <v>87</v>
      </c>
      <c r="AL212" s="284" t="s">
        <v>87</v>
      </c>
      <c r="AM212" s="284" t="s">
        <v>87</v>
      </c>
      <c r="AN212" s="284" t="s">
        <v>87</v>
      </c>
      <c r="AO212" s="284" t="s">
        <v>87</v>
      </c>
      <c r="AP212" s="284" t="s">
        <v>87</v>
      </c>
      <c r="AQ212" s="284" t="s">
        <v>87</v>
      </c>
      <c r="AR212" s="284" t="s">
        <v>87</v>
      </c>
      <c r="AS212" s="284" t="s">
        <v>87</v>
      </c>
      <c r="AT212" s="284" t="s">
        <v>87</v>
      </c>
      <c r="AU212" s="284" t="s">
        <v>87</v>
      </c>
      <c r="AV212" s="284" t="s">
        <v>87</v>
      </c>
      <c r="AW212" s="288" t="s">
        <v>87</v>
      </c>
      <c r="AX212" s="288" t="s">
        <v>87</v>
      </c>
      <c r="AY212" s="288" t="s">
        <v>87</v>
      </c>
      <c r="AZ212" s="288" t="s">
        <v>87</v>
      </c>
      <c r="BA212" s="288" t="s">
        <v>87</v>
      </c>
      <c r="BB212" s="287">
        <v>174</v>
      </c>
      <c r="BC212" s="287">
        <v>327</v>
      </c>
      <c r="BD212" s="289" t="s">
        <v>88</v>
      </c>
      <c r="BE212" s="289" t="s">
        <v>88</v>
      </c>
      <c r="BF212" s="289" t="s">
        <v>88</v>
      </c>
      <c r="BG212" s="287">
        <v>1059</v>
      </c>
      <c r="BH212" s="286">
        <v>39.350694954081568</v>
      </c>
      <c r="BI212" s="287">
        <v>5578</v>
      </c>
      <c r="BJ212" s="286">
        <v>207.26928843613504</v>
      </c>
      <c r="BK212" s="287">
        <v>245</v>
      </c>
      <c r="BL212" s="286">
        <v>9.1037962830500323</v>
      </c>
      <c r="BM212" s="287">
        <v>193</v>
      </c>
      <c r="BN212" s="290">
        <v>7.1715619699128821</v>
      </c>
      <c r="BO212" s="291">
        <v>2235</v>
      </c>
      <c r="BP212" s="290">
        <v>83.048917112721725</v>
      </c>
      <c r="BQ212" s="287">
        <v>0</v>
      </c>
      <c r="BR212" s="290">
        <v>0</v>
      </c>
      <c r="BS212" s="287">
        <v>76</v>
      </c>
      <c r="BT212" s="290">
        <v>2.8240347653542957</v>
      </c>
      <c r="BU212" s="287">
        <v>0</v>
      </c>
      <c r="BV212" s="290">
        <v>0</v>
      </c>
      <c r="BW212" s="287">
        <v>910</v>
      </c>
      <c r="BX212" s="290">
        <v>33.814100479900119</v>
      </c>
      <c r="BY212" s="292">
        <v>37</v>
      </c>
      <c r="BZ212" s="293">
        <v>1.3748590305014334</v>
      </c>
      <c r="CA212" s="287">
        <v>8816</v>
      </c>
      <c r="CB212" s="290">
        <v>327.58803278109826</v>
      </c>
      <c r="CC212" s="292">
        <v>2119</v>
      </c>
      <c r="CD212" s="293">
        <v>78.738548260338845</v>
      </c>
      <c r="CE212" s="287">
        <v>740</v>
      </c>
      <c r="CF212" s="290">
        <v>27.497180610028668</v>
      </c>
      <c r="CG212" s="287">
        <v>2447</v>
      </c>
      <c r="CH212" s="290">
        <v>90.926487773973165</v>
      </c>
      <c r="CI212" s="287">
        <v>10607</v>
      </c>
      <c r="CJ212" s="290">
        <v>394.1386415278028</v>
      </c>
      <c r="CK212" s="287">
        <v>2681</v>
      </c>
      <c r="CL212" s="290">
        <v>99.621542183090355</v>
      </c>
      <c r="CM212" s="287">
        <v>7467</v>
      </c>
      <c r="CN212" s="294">
        <v>277.46141569605953</v>
      </c>
      <c r="CO212" s="287">
        <v>2198</v>
      </c>
      <c r="CP212" s="290">
        <v>81.674058082220284</v>
      </c>
      <c r="CQ212" s="292">
        <v>71</v>
      </c>
      <c r="CR212" s="293">
        <v>2.6382430044757235</v>
      </c>
      <c r="CS212" s="287">
        <v>401</v>
      </c>
      <c r="CT212" s="290">
        <v>14.90049922246148</v>
      </c>
      <c r="CU212" s="287">
        <v>778</v>
      </c>
      <c r="CV212" s="290">
        <v>28.909197992705817</v>
      </c>
      <c r="CW212" s="287">
        <v>4993</v>
      </c>
      <c r="CX212" s="290">
        <v>185.53165241334207</v>
      </c>
      <c r="CY212" s="287">
        <v>4915</v>
      </c>
      <c r="CZ212" s="290">
        <v>182.63330094363636</v>
      </c>
      <c r="DA212" s="292">
        <v>70</v>
      </c>
      <c r="DB212" s="293">
        <v>2.6010846523000093</v>
      </c>
      <c r="DC212" s="287">
        <v>24</v>
      </c>
      <c r="DD212" s="287">
        <v>20759</v>
      </c>
      <c r="DE212" s="287">
        <v>7848</v>
      </c>
      <c r="DF212" s="287">
        <v>64555</v>
      </c>
      <c r="DG212" s="287">
        <v>7411</v>
      </c>
      <c r="DH212" s="287">
        <v>3175</v>
      </c>
      <c r="DI212" s="287">
        <v>607</v>
      </c>
      <c r="DJ212" s="287">
        <v>2514</v>
      </c>
      <c r="DK212" s="287">
        <v>6966</v>
      </c>
      <c r="DL212" s="287">
        <v>4423</v>
      </c>
      <c r="DM212" s="287">
        <v>878</v>
      </c>
      <c r="DN212" s="287">
        <v>10224</v>
      </c>
      <c r="DO212" s="287">
        <v>370</v>
      </c>
      <c r="DP212" s="287">
        <v>721</v>
      </c>
      <c r="DQ212" s="287">
        <v>218</v>
      </c>
      <c r="DR212" s="287">
        <v>12</v>
      </c>
      <c r="DS212" s="287">
        <v>332</v>
      </c>
      <c r="DT212" s="287">
        <v>95405</v>
      </c>
      <c r="DU212" s="287">
        <v>163680</v>
      </c>
      <c r="DV212" s="287">
        <v>52992</v>
      </c>
      <c r="DW212" s="287">
        <v>29451</v>
      </c>
      <c r="DX212" s="287">
        <v>4868</v>
      </c>
      <c r="DY212" s="287">
        <v>4625</v>
      </c>
      <c r="DZ212" s="287">
        <v>49123</v>
      </c>
      <c r="EA212" s="287">
        <v>114243</v>
      </c>
      <c r="EB212" s="290">
        <v>33.466383060668903</v>
      </c>
      <c r="EC212" s="287">
        <v>1432</v>
      </c>
      <c r="ED212" s="287">
        <v>39787</v>
      </c>
      <c r="EE212" s="287">
        <v>13901</v>
      </c>
      <c r="EF212" s="290">
        <v>34.938547766858527</v>
      </c>
      <c r="EG212" s="287">
        <v>1917</v>
      </c>
      <c r="EH212" s="287">
        <v>1358</v>
      </c>
      <c r="EI212" s="287">
        <v>826</v>
      </c>
      <c r="EJ212" s="287">
        <v>1339</v>
      </c>
      <c r="EK212" s="287">
        <v>5182</v>
      </c>
      <c r="EL212" s="287">
        <v>52</v>
      </c>
      <c r="EM212" s="287">
        <v>198</v>
      </c>
      <c r="EN212" s="287">
        <v>46</v>
      </c>
      <c r="EO212" s="287">
        <v>293</v>
      </c>
      <c r="EP212" s="287">
        <v>315</v>
      </c>
      <c r="EQ212" s="287">
        <v>391</v>
      </c>
      <c r="ER212" s="287">
        <v>0</v>
      </c>
      <c r="ES212" s="287">
        <v>15</v>
      </c>
      <c r="ET212" s="287">
        <v>14</v>
      </c>
      <c r="EU212" s="287">
        <v>1</v>
      </c>
      <c r="EV212" s="287">
        <v>31207</v>
      </c>
      <c r="EW212" s="287">
        <v>295</v>
      </c>
      <c r="EX212" s="287">
        <v>131</v>
      </c>
      <c r="EY212" s="287">
        <v>9583</v>
      </c>
      <c r="EZ212" s="287">
        <v>237</v>
      </c>
      <c r="FA212" s="287">
        <v>185</v>
      </c>
      <c r="FB212" s="287">
        <v>14</v>
      </c>
      <c r="FC212" s="287">
        <v>13</v>
      </c>
      <c r="FD212" s="287">
        <v>98</v>
      </c>
      <c r="FE212" s="287">
        <v>32</v>
      </c>
      <c r="FF212" s="287">
        <v>242</v>
      </c>
      <c r="FG212" s="287">
        <v>6712</v>
      </c>
      <c r="FH212" s="287">
        <v>12124</v>
      </c>
      <c r="FI212" s="287">
        <v>2203</v>
      </c>
      <c r="FJ212" s="287">
        <v>20526</v>
      </c>
      <c r="FK212" s="291">
        <v>238</v>
      </c>
      <c r="FL212" s="290">
        <v>8.8436878178200313</v>
      </c>
      <c r="FM212" s="291">
        <v>46</v>
      </c>
      <c r="FN212" s="290">
        <v>1.709284200082863</v>
      </c>
      <c r="FO212" s="291">
        <v>39</v>
      </c>
      <c r="FP212" s="290">
        <v>1.4491757348528622</v>
      </c>
      <c r="FQ212" s="283">
        <v>24</v>
      </c>
      <c r="FR212" s="294">
        <v>0.89180045221714588</v>
      </c>
      <c r="FS212" s="283">
        <v>6</v>
      </c>
      <c r="FT212" s="294">
        <v>0.22295011305428647</v>
      </c>
      <c r="FU212" s="297">
        <v>157</v>
      </c>
      <c r="FV212" s="293">
        <v>5.833861291587163</v>
      </c>
      <c r="FW212" s="295">
        <v>1</v>
      </c>
      <c r="FX212" s="295">
        <v>0</v>
      </c>
      <c r="FY212" s="295">
        <v>1</v>
      </c>
      <c r="FZ212" s="295">
        <v>0</v>
      </c>
      <c r="GA212" s="295">
        <v>0</v>
      </c>
      <c r="GB212" s="287">
        <v>55253</v>
      </c>
      <c r="GC212" s="287">
        <v>19938</v>
      </c>
      <c r="GD212" s="287">
        <v>23392</v>
      </c>
      <c r="GE212" s="287">
        <v>86</v>
      </c>
      <c r="GF212" s="287">
        <v>162</v>
      </c>
      <c r="GG212" s="290">
        <v>2037.34</v>
      </c>
      <c r="GH212" s="290">
        <v>4983.1899999999996</v>
      </c>
      <c r="GI212" s="290">
        <v>282.25</v>
      </c>
      <c r="GJ212" s="290">
        <v>61.52</v>
      </c>
      <c r="GK212" s="290">
        <v>20.239999999999998</v>
      </c>
      <c r="GL212" s="290">
        <v>16.62</v>
      </c>
      <c r="GM212" s="290">
        <v>62.29</v>
      </c>
      <c r="GN212" s="290">
        <v>49</v>
      </c>
      <c r="GO212" s="290">
        <v>21.62</v>
      </c>
      <c r="GP212" s="290">
        <v>97.36</v>
      </c>
      <c r="GQ212" s="290">
        <v>16.2</v>
      </c>
      <c r="GR212" s="290">
        <v>25.2</v>
      </c>
      <c r="GS212" s="290">
        <v>2</v>
      </c>
      <c r="GT212" s="290">
        <v>206</v>
      </c>
      <c r="GU212" s="290">
        <v>9</v>
      </c>
      <c r="GV212" s="290">
        <v>13</v>
      </c>
      <c r="GW212" s="290">
        <v>8</v>
      </c>
      <c r="GX212" s="290">
        <v>5</v>
      </c>
      <c r="GY212" s="290">
        <v>15</v>
      </c>
      <c r="GZ212" s="290">
        <v>15</v>
      </c>
      <c r="HA212" s="290">
        <v>5</v>
      </c>
      <c r="HB212" s="290">
        <v>9</v>
      </c>
      <c r="HC212" s="290">
        <v>4</v>
      </c>
      <c r="HD212" s="290">
        <v>16</v>
      </c>
      <c r="HE212" s="290">
        <v>12</v>
      </c>
      <c r="HF212" s="290">
        <v>20</v>
      </c>
      <c r="HG212" s="290">
        <v>12</v>
      </c>
      <c r="HH212" s="290">
        <v>56.39</v>
      </c>
      <c r="HI212" s="290">
        <v>26.99</v>
      </c>
      <c r="HJ212" s="134">
        <v>1.4863340870285766</v>
      </c>
      <c r="HK212" s="134">
        <v>27.311388849150099</v>
      </c>
      <c r="HL212" s="134">
        <v>70.405044617891377</v>
      </c>
      <c r="HM212" s="146">
        <v>123.612490283469</v>
      </c>
      <c r="HN212" s="146">
        <v>130.57611337889099</v>
      </c>
      <c r="HO212" s="368">
        <v>0.110224648330884</v>
      </c>
      <c r="HP212" s="368">
        <v>3.6126080019267197E-2</v>
      </c>
      <c r="HQ212" s="368">
        <v>4.9065420560747697</v>
      </c>
      <c r="HR212" s="368">
        <v>2.0442930153322001</v>
      </c>
      <c r="HS212" s="134">
        <v>82.710280373831793</v>
      </c>
      <c r="HT212" s="134">
        <v>84.6678023850085</v>
      </c>
      <c r="HU212" s="134">
        <v>2.24648330883897</v>
      </c>
      <c r="HV212" s="134">
        <v>1.76716741427582</v>
      </c>
      <c r="HW212" s="134">
        <v>2.0970855100866301</v>
      </c>
      <c r="HX212" s="134">
        <v>4.4940582015532904</v>
      </c>
      <c r="HY212" s="146">
        <v>115.12435560638164</v>
      </c>
      <c r="HZ212" s="146">
        <v>106.38674733051199</v>
      </c>
      <c r="IA212" s="386">
        <v>123</v>
      </c>
      <c r="IB212" s="386">
        <v>134</v>
      </c>
      <c r="IC212" s="369">
        <v>0.52841861064570173</v>
      </c>
      <c r="ID212" s="369">
        <v>0.31287211935837866</v>
      </c>
      <c r="IE212" s="369">
        <v>5.2744425385934823</v>
      </c>
      <c r="IF212" s="369">
        <v>4.4831047172967553</v>
      </c>
      <c r="IG212" s="146">
        <v>67.667238421955403</v>
      </c>
      <c r="IH212" s="146">
        <v>69.688859150217468</v>
      </c>
      <c r="II212" s="146">
        <v>10.018473170941272</v>
      </c>
      <c r="IJ212" s="146">
        <v>6.9789161549417447</v>
      </c>
      <c r="IK212" s="146">
        <v>2.3991013548149507</v>
      </c>
      <c r="IL212" s="146">
        <v>5.1816225320482827</v>
      </c>
      <c r="IM212" s="148">
        <v>115.18037504681182</v>
      </c>
      <c r="IN212" s="137">
        <v>110.13128480342391</v>
      </c>
      <c r="IO212" s="369">
        <v>0.26084688287975</v>
      </c>
      <c r="IP212" s="369">
        <v>9.9432649002748993E-2</v>
      </c>
      <c r="IQ212" s="369">
        <v>4.2016806722689104</v>
      </c>
      <c r="IR212" s="369">
        <v>1.70340681362725</v>
      </c>
      <c r="IS212" s="146">
        <v>81.512605042016801</v>
      </c>
      <c r="IT212" s="146">
        <v>86.773547094188402</v>
      </c>
      <c r="IU212" s="146">
        <v>6.2081558125380401</v>
      </c>
      <c r="IV212" s="146">
        <v>5.8372813943966797</v>
      </c>
      <c r="IW212" s="146">
        <v>3.5563394225174898</v>
      </c>
      <c r="IX212" s="146">
        <v>4.7674167361175401</v>
      </c>
      <c r="IY212" s="341">
        <v>125</v>
      </c>
      <c r="IZ212" s="369">
        <v>0.38614809551759299</v>
      </c>
      <c r="JA212" s="369">
        <v>6.2845651080945197</v>
      </c>
      <c r="JB212" s="369">
        <v>93.2126696832579</v>
      </c>
      <c r="JC212" s="369">
        <v>6.1443884958759396</v>
      </c>
      <c r="JD212" s="146">
        <v>5.7190979694956496</v>
      </c>
    </row>
    <row r="213" spans="1:264" ht="18" customHeight="1">
      <c r="A213" s="280"/>
      <c r="B213" s="281" t="s">
        <v>87</v>
      </c>
      <c r="C213" s="281" t="s">
        <v>87</v>
      </c>
      <c r="D213" s="282" t="s">
        <v>1950</v>
      </c>
      <c r="E213" s="283" t="s">
        <v>1446</v>
      </c>
      <c r="F213" s="282" t="s">
        <v>114</v>
      </c>
      <c r="G213" s="283" t="s">
        <v>26</v>
      </c>
      <c r="H213" s="284" t="s">
        <v>87</v>
      </c>
      <c r="I213" s="284" t="s">
        <v>87</v>
      </c>
      <c r="J213" s="284" t="s">
        <v>87</v>
      </c>
      <c r="K213" s="284" t="s">
        <v>87</v>
      </c>
      <c r="L213" s="284" t="s">
        <v>87</v>
      </c>
      <c r="M213" s="285">
        <v>1537272</v>
      </c>
      <c r="N213" s="284" t="s">
        <v>87</v>
      </c>
      <c r="O213" s="284" t="s">
        <v>87</v>
      </c>
      <c r="P213" s="284" t="s">
        <v>87</v>
      </c>
      <c r="Q213" s="284" t="s">
        <v>87</v>
      </c>
      <c r="R213" s="286">
        <v>104.28105878059715</v>
      </c>
      <c r="S213" s="286">
        <v>104.35847700498498</v>
      </c>
      <c r="T213" s="287">
        <v>555.07871179405447</v>
      </c>
      <c r="U213" s="287">
        <v>398.3913271230067</v>
      </c>
      <c r="V213" s="286">
        <v>17.4408811143505</v>
      </c>
      <c r="W213" s="286">
        <v>7.7356656948493683</v>
      </c>
      <c r="X213" s="286">
        <v>25.176546809199866</v>
      </c>
      <c r="Y213" s="284" t="s">
        <v>87</v>
      </c>
      <c r="Z213" s="284" t="s">
        <v>87</v>
      </c>
      <c r="AA213" s="284" t="s">
        <v>87</v>
      </c>
      <c r="AB213" s="284" t="s">
        <v>87</v>
      </c>
      <c r="AC213" s="284" t="s">
        <v>87</v>
      </c>
      <c r="AD213" s="284" t="s">
        <v>87</v>
      </c>
      <c r="AE213" s="284" t="s">
        <v>87</v>
      </c>
      <c r="AF213" s="284" t="s">
        <v>87</v>
      </c>
      <c r="AG213" s="284" t="s">
        <v>87</v>
      </c>
      <c r="AH213" s="284" t="s">
        <v>87</v>
      </c>
      <c r="AI213" s="284" t="s">
        <v>87</v>
      </c>
      <c r="AJ213" s="284" t="s">
        <v>87</v>
      </c>
      <c r="AK213" s="284" t="s">
        <v>87</v>
      </c>
      <c r="AL213" s="284" t="s">
        <v>87</v>
      </c>
      <c r="AM213" s="284" t="s">
        <v>87</v>
      </c>
      <c r="AN213" s="284" t="s">
        <v>87</v>
      </c>
      <c r="AO213" s="284" t="s">
        <v>87</v>
      </c>
      <c r="AP213" s="284" t="s">
        <v>87</v>
      </c>
      <c r="AQ213" s="284" t="s">
        <v>87</v>
      </c>
      <c r="AR213" s="284" t="s">
        <v>87</v>
      </c>
      <c r="AS213" s="284" t="s">
        <v>87</v>
      </c>
      <c r="AT213" s="284" t="s">
        <v>87</v>
      </c>
      <c r="AU213" s="284" t="s">
        <v>87</v>
      </c>
      <c r="AV213" s="284" t="s">
        <v>87</v>
      </c>
      <c r="AW213" s="288" t="s">
        <v>87</v>
      </c>
      <c r="AX213" s="288" t="s">
        <v>87</v>
      </c>
      <c r="AY213" s="288" t="s">
        <v>87</v>
      </c>
      <c r="AZ213" s="288" t="s">
        <v>87</v>
      </c>
      <c r="BA213" s="288" t="s">
        <v>87</v>
      </c>
      <c r="BB213" s="287">
        <v>114</v>
      </c>
      <c r="BC213" s="287">
        <v>201</v>
      </c>
      <c r="BD213" s="289" t="s">
        <v>88</v>
      </c>
      <c r="BE213" s="289" t="s">
        <v>88</v>
      </c>
      <c r="BF213" s="289" t="s">
        <v>88</v>
      </c>
      <c r="BG213" s="287">
        <v>474</v>
      </c>
      <c r="BH213" s="286">
        <v>30.833840725649068</v>
      </c>
      <c r="BI213" s="287">
        <v>2077</v>
      </c>
      <c r="BJ213" s="286">
        <v>135.10946663960576</v>
      </c>
      <c r="BK213" s="287">
        <v>149</v>
      </c>
      <c r="BL213" s="286">
        <v>9.6924942365436948</v>
      </c>
      <c r="BM213" s="287">
        <v>150</v>
      </c>
      <c r="BN213" s="290">
        <v>9.7575445334332507</v>
      </c>
      <c r="BO213" s="291">
        <v>879</v>
      </c>
      <c r="BP213" s="290">
        <v>57.179210965918855</v>
      </c>
      <c r="BQ213" s="287">
        <v>0</v>
      </c>
      <c r="BR213" s="290">
        <v>0</v>
      </c>
      <c r="BS213" s="287">
        <v>50</v>
      </c>
      <c r="BT213" s="290">
        <v>3.2525148444777505</v>
      </c>
      <c r="BU213" s="287">
        <v>0</v>
      </c>
      <c r="BV213" s="290">
        <v>0</v>
      </c>
      <c r="BW213" s="287">
        <v>326</v>
      </c>
      <c r="BX213" s="290">
        <v>21.206396785994933</v>
      </c>
      <c r="BY213" s="292">
        <v>18</v>
      </c>
      <c r="BZ213" s="293">
        <v>1.1709053440119901</v>
      </c>
      <c r="CA213" s="287">
        <v>3961</v>
      </c>
      <c r="CB213" s="290">
        <v>257.66422597952737</v>
      </c>
      <c r="CC213" s="287">
        <v>1820</v>
      </c>
      <c r="CD213" s="290">
        <v>118.39154033899011</v>
      </c>
      <c r="CE213" s="287">
        <v>494</v>
      </c>
      <c r="CF213" s="290">
        <v>32.134846663440172</v>
      </c>
      <c r="CG213" s="287">
        <v>2670</v>
      </c>
      <c r="CH213" s="290">
        <v>173.68429269511188</v>
      </c>
      <c r="CI213" s="287">
        <v>6697</v>
      </c>
      <c r="CJ213" s="290">
        <v>435.64183826934982</v>
      </c>
      <c r="CK213" s="287">
        <v>1427</v>
      </c>
      <c r="CL213" s="290">
        <v>92.826773661394995</v>
      </c>
      <c r="CM213" s="287">
        <v>4240</v>
      </c>
      <c r="CN213" s="294">
        <v>275.81325881171324</v>
      </c>
      <c r="CO213" s="287">
        <v>915</v>
      </c>
      <c r="CP213" s="290">
        <v>59.521021653942832</v>
      </c>
      <c r="CQ213" s="287">
        <v>44</v>
      </c>
      <c r="CR213" s="290">
        <v>2.8622130631404201</v>
      </c>
      <c r="CS213" s="287">
        <v>184</v>
      </c>
      <c r="CT213" s="290">
        <v>11.96925462767812</v>
      </c>
      <c r="CU213" s="287">
        <v>381</v>
      </c>
      <c r="CV213" s="290">
        <v>24.784163114920457</v>
      </c>
      <c r="CW213" s="287">
        <v>4475</v>
      </c>
      <c r="CX213" s="290">
        <v>291.10007858075863</v>
      </c>
      <c r="CY213" s="287">
        <v>4184</v>
      </c>
      <c r="CZ213" s="290">
        <v>272.17044218589814</v>
      </c>
      <c r="DA213" s="287">
        <v>291</v>
      </c>
      <c r="DB213" s="290">
        <v>18.929636394860506</v>
      </c>
      <c r="DC213" s="287">
        <v>0</v>
      </c>
      <c r="DD213" s="287">
        <v>13551</v>
      </c>
      <c r="DE213" s="287">
        <v>3048</v>
      </c>
      <c r="DF213" s="287">
        <v>40263</v>
      </c>
      <c r="DG213" s="287">
        <v>0</v>
      </c>
      <c r="DH213" s="287">
        <v>751</v>
      </c>
      <c r="DI213" s="287">
        <v>292</v>
      </c>
      <c r="DJ213" s="287">
        <v>1215</v>
      </c>
      <c r="DK213" s="287">
        <v>971</v>
      </c>
      <c r="DL213" s="287">
        <v>1511</v>
      </c>
      <c r="DM213" s="287">
        <v>425</v>
      </c>
      <c r="DN213" s="287">
        <v>3639</v>
      </c>
      <c r="DO213" s="287">
        <v>264</v>
      </c>
      <c r="DP213" s="287">
        <v>111</v>
      </c>
      <c r="DQ213" s="287">
        <v>138</v>
      </c>
      <c r="DR213" s="287">
        <v>1</v>
      </c>
      <c r="DS213" s="287">
        <v>167</v>
      </c>
      <c r="DT213" s="287">
        <v>1734</v>
      </c>
      <c r="DU213" s="287">
        <v>121800</v>
      </c>
      <c r="DV213" s="287">
        <v>21034</v>
      </c>
      <c r="DW213" s="287">
        <v>26303</v>
      </c>
      <c r="DX213" s="287">
        <v>2204</v>
      </c>
      <c r="DY213" s="287">
        <v>1903</v>
      </c>
      <c r="DZ213" s="287">
        <v>16394</v>
      </c>
      <c r="EA213" s="287">
        <v>54062</v>
      </c>
      <c r="EB213" s="290">
        <v>22.727609041470899</v>
      </c>
      <c r="EC213" s="287">
        <v>356</v>
      </c>
      <c r="ED213" s="287">
        <v>18453</v>
      </c>
      <c r="EE213" s="287">
        <v>4380</v>
      </c>
      <c r="EF213" s="290">
        <v>23.73597788977402</v>
      </c>
      <c r="EG213" s="287">
        <v>571</v>
      </c>
      <c r="EH213" s="287">
        <v>325</v>
      </c>
      <c r="EI213" s="287">
        <v>231</v>
      </c>
      <c r="EJ213" s="287">
        <v>379</v>
      </c>
      <c r="EK213" s="287">
        <v>1853</v>
      </c>
      <c r="EL213" s="287">
        <v>5</v>
      </c>
      <c r="EM213" s="287">
        <v>130</v>
      </c>
      <c r="EN213" s="287">
        <v>23</v>
      </c>
      <c r="EO213" s="287">
        <v>129</v>
      </c>
      <c r="EP213" s="287">
        <v>158</v>
      </c>
      <c r="EQ213" s="287">
        <v>114</v>
      </c>
      <c r="ER213" s="287">
        <v>0</v>
      </c>
      <c r="ES213" s="287">
        <v>3</v>
      </c>
      <c r="ET213" s="287">
        <v>16</v>
      </c>
      <c r="EU213" s="287">
        <v>0</v>
      </c>
      <c r="EV213" s="287">
        <v>10500</v>
      </c>
      <c r="EW213" s="287">
        <v>110</v>
      </c>
      <c r="EX213" s="287">
        <v>52</v>
      </c>
      <c r="EY213" s="287">
        <v>3567</v>
      </c>
      <c r="EZ213" s="287">
        <v>52</v>
      </c>
      <c r="FA213" s="287">
        <v>58</v>
      </c>
      <c r="FB213" s="287">
        <v>2</v>
      </c>
      <c r="FC213" s="287">
        <v>5</v>
      </c>
      <c r="FD213" s="287">
        <v>21</v>
      </c>
      <c r="FE213" s="287">
        <v>2</v>
      </c>
      <c r="FF213" s="287">
        <v>48</v>
      </c>
      <c r="FG213" s="287">
        <v>1513</v>
      </c>
      <c r="FH213" s="287">
        <v>2390</v>
      </c>
      <c r="FI213" s="287">
        <v>960</v>
      </c>
      <c r="FJ213" s="287">
        <v>10532</v>
      </c>
      <c r="FK213" s="291">
        <v>114</v>
      </c>
      <c r="FL213" s="290">
        <v>7.4157338454092701</v>
      </c>
      <c r="FM213" s="291">
        <v>22</v>
      </c>
      <c r="FN213" s="290">
        <v>1.4311065315702101</v>
      </c>
      <c r="FO213" s="291">
        <v>26</v>
      </c>
      <c r="FP213" s="290">
        <v>1.69130771912843</v>
      </c>
      <c r="FQ213" s="283">
        <v>10</v>
      </c>
      <c r="FR213" s="294">
        <v>0.65050296889555004</v>
      </c>
      <c r="FS213" s="283">
        <v>2</v>
      </c>
      <c r="FT213" s="294">
        <v>0.13010059377911001</v>
      </c>
      <c r="FU213" s="291">
        <v>130</v>
      </c>
      <c r="FV213" s="290">
        <v>8.4565385956421508</v>
      </c>
      <c r="FW213" s="295">
        <v>3</v>
      </c>
      <c r="FX213" s="295">
        <v>0</v>
      </c>
      <c r="FY213" s="295">
        <v>3</v>
      </c>
      <c r="FZ213" s="295">
        <v>0</v>
      </c>
      <c r="GA213" s="295">
        <v>0</v>
      </c>
      <c r="GB213" s="287">
        <v>24725</v>
      </c>
      <c r="GC213" s="287">
        <v>7708</v>
      </c>
      <c r="GD213" s="287">
        <v>13449</v>
      </c>
      <c r="GE213" s="287">
        <v>268</v>
      </c>
      <c r="GF213" s="287">
        <v>61</v>
      </c>
      <c r="GG213" s="290">
        <v>1178.0999999999999</v>
      </c>
      <c r="GH213" s="290">
        <v>1639.6</v>
      </c>
      <c r="GI213" s="290">
        <v>121.6</v>
      </c>
      <c r="GJ213" s="290">
        <v>28.8</v>
      </c>
      <c r="GK213" s="290">
        <v>15.5</v>
      </c>
      <c r="GL213" s="290">
        <v>18</v>
      </c>
      <c r="GM213" s="290">
        <v>29</v>
      </c>
      <c r="GN213" s="290">
        <v>19.600000000000001</v>
      </c>
      <c r="GO213" s="290">
        <v>3</v>
      </c>
      <c r="GP213" s="290">
        <v>39.024999999999999</v>
      </c>
      <c r="GQ213" s="290">
        <v>6.2</v>
      </c>
      <c r="GR213" s="290">
        <v>12.8</v>
      </c>
      <c r="GS213" s="290">
        <v>2</v>
      </c>
      <c r="GT213" s="290">
        <v>49.65</v>
      </c>
      <c r="GU213" s="290">
        <v>8</v>
      </c>
      <c r="GV213" s="290">
        <v>7</v>
      </c>
      <c r="GW213" s="290">
        <v>3</v>
      </c>
      <c r="GX213" s="290">
        <v>3</v>
      </c>
      <c r="GY213" s="290">
        <v>2</v>
      </c>
      <c r="GZ213" s="290">
        <v>11</v>
      </c>
      <c r="HA213" s="290">
        <v>2</v>
      </c>
      <c r="HB213" s="290">
        <v>3</v>
      </c>
      <c r="HC213" s="290">
        <v>3</v>
      </c>
      <c r="HD213" s="290">
        <v>8.6</v>
      </c>
      <c r="HE213" s="290">
        <v>7</v>
      </c>
      <c r="HF213" s="290">
        <v>8</v>
      </c>
      <c r="HG213" s="290">
        <v>2</v>
      </c>
      <c r="HH213" s="290">
        <v>23</v>
      </c>
      <c r="HI213" s="290">
        <v>5</v>
      </c>
      <c r="HJ213" s="134">
        <v>1.756358016017985</v>
      </c>
      <c r="HK213" s="134">
        <v>18.864586097970953</v>
      </c>
      <c r="HL213" s="134">
        <v>56.161824322566211</v>
      </c>
      <c r="HM213" s="146">
        <v>105.68429682322299</v>
      </c>
      <c r="HN213" s="146">
        <v>110.115498512529</v>
      </c>
      <c r="HO213" s="368">
        <v>7.5886928476569901E-2</v>
      </c>
      <c r="HP213" s="368">
        <v>2.3281531924800699E-2</v>
      </c>
      <c r="HQ213" s="368">
        <v>2.5</v>
      </c>
      <c r="HR213" s="368">
        <v>1.0840108401084001</v>
      </c>
      <c r="HS213" s="134">
        <v>77.8125</v>
      </c>
      <c r="HT213" s="134">
        <v>80.216802168021701</v>
      </c>
      <c r="HU213" s="134">
        <v>3.0354771390628001</v>
      </c>
      <c r="HV213" s="134">
        <v>2.14772132006286</v>
      </c>
      <c r="HW213" s="134">
        <v>1.6189470428966699</v>
      </c>
      <c r="HX213" s="134">
        <v>2.9637864057028098</v>
      </c>
      <c r="HY213" s="146">
        <v>98.613409793236514</v>
      </c>
      <c r="HZ213" s="146">
        <v>105.41934149202601</v>
      </c>
      <c r="IA213" s="386">
        <v>94</v>
      </c>
      <c r="IB213" s="386">
        <v>79</v>
      </c>
      <c r="IC213" s="369">
        <v>0.29121100405836614</v>
      </c>
      <c r="ID213" s="369">
        <v>0.14456420297546069</v>
      </c>
      <c r="IE213" s="369">
        <v>4.3966323666978484</v>
      </c>
      <c r="IF213" s="369">
        <v>3.0129672006102211</v>
      </c>
      <c r="IG213" s="146">
        <v>72.12347988774556</v>
      </c>
      <c r="IH213" s="146">
        <v>75.781845919145681</v>
      </c>
      <c r="II213" s="146">
        <v>6.6235013476253908</v>
      </c>
      <c r="IJ213" s="146">
        <v>4.7980675974893412</v>
      </c>
      <c r="IK213" s="146">
        <v>5.7217490286646733</v>
      </c>
      <c r="IL213" s="146">
        <v>10.697634863215699</v>
      </c>
      <c r="IM213" s="148">
        <v>104.5235865226924</v>
      </c>
      <c r="IN213" s="137">
        <v>101.03762344006731</v>
      </c>
      <c r="IO213" s="369">
        <v>0.13864818024263401</v>
      </c>
      <c r="IP213" s="369">
        <v>4.6490004649000501E-2</v>
      </c>
      <c r="IQ213" s="369">
        <v>2.2770398481973402</v>
      </c>
      <c r="IR213" s="369">
        <v>1.3623978201634901</v>
      </c>
      <c r="IS213" s="146">
        <v>84.440227703984803</v>
      </c>
      <c r="IT213" s="146">
        <v>82.016348773841997</v>
      </c>
      <c r="IU213" s="146">
        <v>6.0889659156556899</v>
      </c>
      <c r="IV213" s="146">
        <v>3.4123663412366301</v>
      </c>
      <c r="IW213" s="146">
        <v>3.4691256549881802</v>
      </c>
      <c r="IX213" s="146">
        <v>4.13728631223898</v>
      </c>
      <c r="IY213" s="341">
        <v>109</v>
      </c>
      <c r="IZ213" s="369">
        <v>0.39282110422372801</v>
      </c>
      <c r="JA213" s="369">
        <v>5.2784503631961304</v>
      </c>
      <c r="JB213" s="369">
        <v>78.644067796610202</v>
      </c>
      <c r="JC213" s="369">
        <v>7.44197780020182</v>
      </c>
      <c r="JD213" s="146">
        <v>6.6531811044189499</v>
      </c>
    </row>
    <row r="214" spans="1:264" ht="18" customHeight="1">
      <c r="A214" s="280"/>
      <c r="B214" s="281" t="s">
        <v>87</v>
      </c>
      <c r="C214" s="281" t="s">
        <v>87</v>
      </c>
      <c r="D214" s="282" t="s">
        <v>1951</v>
      </c>
      <c r="E214" s="283" t="s">
        <v>1447</v>
      </c>
      <c r="F214" s="282" t="s">
        <v>114</v>
      </c>
      <c r="G214" s="283" t="s">
        <v>26</v>
      </c>
      <c r="H214" s="284" t="s">
        <v>87</v>
      </c>
      <c r="I214" s="284" t="s">
        <v>87</v>
      </c>
      <c r="J214" s="284" t="s">
        <v>87</v>
      </c>
      <c r="K214" s="284" t="s">
        <v>87</v>
      </c>
      <c r="L214" s="284" t="s">
        <v>87</v>
      </c>
      <c r="M214" s="285">
        <v>716633</v>
      </c>
      <c r="N214" s="284" t="s">
        <v>87</v>
      </c>
      <c r="O214" s="284" t="s">
        <v>87</v>
      </c>
      <c r="P214" s="284" t="s">
        <v>87</v>
      </c>
      <c r="Q214" s="284" t="s">
        <v>87</v>
      </c>
      <c r="R214" s="286">
        <v>104.75196885142751</v>
      </c>
      <c r="S214" s="286">
        <v>103.03235379066965</v>
      </c>
      <c r="T214" s="287">
        <v>273.45422287033762</v>
      </c>
      <c r="U214" s="287">
        <v>114.51634525857071</v>
      </c>
      <c r="V214" s="286">
        <v>16.910407496805338</v>
      </c>
      <c r="W214" s="286">
        <v>9.0302427942638079</v>
      </c>
      <c r="X214" s="286">
        <v>25.940650291069144</v>
      </c>
      <c r="Y214" s="284" t="s">
        <v>87</v>
      </c>
      <c r="Z214" s="284" t="s">
        <v>87</v>
      </c>
      <c r="AA214" s="284" t="s">
        <v>87</v>
      </c>
      <c r="AB214" s="284" t="s">
        <v>87</v>
      </c>
      <c r="AC214" s="284" t="s">
        <v>87</v>
      </c>
      <c r="AD214" s="284" t="s">
        <v>87</v>
      </c>
      <c r="AE214" s="284" t="s">
        <v>87</v>
      </c>
      <c r="AF214" s="284" t="s">
        <v>87</v>
      </c>
      <c r="AG214" s="284" t="s">
        <v>87</v>
      </c>
      <c r="AH214" s="284" t="s">
        <v>87</v>
      </c>
      <c r="AI214" s="284" t="s">
        <v>87</v>
      </c>
      <c r="AJ214" s="284" t="s">
        <v>87</v>
      </c>
      <c r="AK214" s="284" t="s">
        <v>87</v>
      </c>
      <c r="AL214" s="284" t="s">
        <v>87</v>
      </c>
      <c r="AM214" s="284" t="s">
        <v>87</v>
      </c>
      <c r="AN214" s="284" t="s">
        <v>87</v>
      </c>
      <c r="AO214" s="284" t="s">
        <v>87</v>
      </c>
      <c r="AP214" s="284" t="s">
        <v>87</v>
      </c>
      <c r="AQ214" s="284" t="s">
        <v>87</v>
      </c>
      <c r="AR214" s="284" t="s">
        <v>87</v>
      </c>
      <c r="AS214" s="284" t="s">
        <v>87</v>
      </c>
      <c r="AT214" s="284" t="s">
        <v>87</v>
      </c>
      <c r="AU214" s="284" t="s">
        <v>87</v>
      </c>
      <c r="AV214" s="284" t="s">
        <v>87</v>
      </c>
      <c r="AW214" s="288" t="s">
        <v>87</v>
      </c>
      <c r="AX214" s="288" t="s">
        <v>87</v>
      </c>
      <c r="AY214" s="288" t="s">
        <v>87</v>
      </c>
      <c r="AZ214" s="288" t="s">
        <v>87</v>
      </c>
      <c r="BA214" s="288" t="s">
        <v>87</v>
      </c>
      <c r="BB214" s="287">
        <v>65</v>
      </c>
      <c r="BC214" s="287">
        <v>104</v>
      </c>
      <c r="BD214" s="289" t="s">
        <v>88</v>
      </c>
      <c r="BE214" s="289" t="s">
        <v>88</v>
      </c>
      <c r="BF214" s="289" t="s">
        <v>88</v>
      </c>
      <c r="BG214" s="287">
        <v>232</v>
      </c>
      <c r="BH214" s="286">
        <v>32.373613830231093</v>
      </c>
      <c r="BI214" s="287">
        <v>809</v>
      </c>
      <c r="BJ214" s="286">
        <v>112.8890240890386</v>
      </c>
      <c r="BK214" s="287">
        <v>46</v>
      </c>
      <c r="BL214" s="286">
        <v>6.4189061904768545</v>
      </c>
      <c r="BM214" s="287">
        <v>34</v>
      </c>
      <c r="BN214" s="290">
        <v>4.7444089233959366</v>
      </c>
      <c r="BO214" s="291">
        <v>416</v>
      </c>
      <c r="BP214" s="290">
        <v>58.049238592138515</v>
      </c>
      <c r="BQ214" s="287">
        <v>0</v>
      </c>
      <c r="BR214" s="290">
        <v>0</v>
      </c>
      <c r="BS214" s="287">
        <v>32</v>
      </c>
      <c r="BT214" s="290">
        <v>4.4653260455491166</v>
      </c>
      <c r="BU214" s="287">
        <v>0</v>
      </c>
      <c r="BV214" s="290">
        <v>0</v>
      </c>
      <c r="BW214" s="287">
        <v>91</v>
      </c>
      <c r="BX214" s="290">
        <v>12.6982709420303</v>
      </c>
      <c r="BY214" s="292">
        <v>0</v>
      </c>
      <c r="BZ214" s="293">
        <v>0</v>
      </c>
      <c r="CA214" s="287">
        <v>1736</v>
      </c>
      <c r="CB214" s="290">
        <v>242.24393797103957</v>
      </c>
      <c r="CC214" s="287">
        <v>845</v>
      </c>
      <c r="CD214" s="290">
        <v>117.91251589028136</v>
      </c>
      <c r="CE214" s="287">
        <v>82</v>
      </c>
      <c r="CF214" s="290">
        <v>11.442397991719611</v>
      </c>
      <c r="CG214" s="287">
        <v>1252</v>
      </c>
      <c r="CH214" s="290">
        <v>174.70588153210917</v>
      </c>
      <c r="CI214" s="287">
        <v>1942</v>
      </c>
      <c r="CJ214" s="290">
        <v>270.989474389262</v>
      </c>
      <c r="CK214" s="287">
        <v>517</v>
      </c>
      <c r="CL214" s="290">
        <v>72.142923923402918</v>
      </c>
      <c r="CM214" s="287">
        <v>627</v>
      </c>
      <c r="CN214" s="294">
        <v>87.492482204978003</v>
      </c>
      <c r="CO214" s="287">
        <v>333</v>
      </c>
      <c r="CP214" s="290">
        <v>46.46729916149549</v>
      </c>
      <c r="CQ214" s="292">
        <v>14</v>
      </c>
      <c r="CR214" s="293">
        <v>1.9535801449277383</v>
      </c>
      <c r="CS214" s="287">
        <v>39</v>
      </c>
      <c r="CT214" s="290">
        <v>5.4421161180129856</v>
      </c>
      <c r="CU214" s="287">
        <v>59</v>
      </c>
      <c r="CV214" s="290">
        <v>8.2329448964811842</v>
      </c>
      <c r="CW214" s="287">
        <v>2120</v>
      </c>
      <c r="CX214" s="290">
        <v>295.82785051762897</v>
      </c>
      <c r="CY214" s="287">
        <v>2114</v>
      </c>
      <c r="CZ214" s="290">
        <v>294.99060188408851</v>
      </c>
      <c r="DA214" s="292">
        <v>6</v>
      </c>
      <c r="DB214" s="293">
        <v>0.83724863354045931</v>
      </c>
      <c r="DC214" s="287">
        <v>0</v>
      </c>
      <c r="DD214" s="287">
        <v>0</v>
      </c>
      <c r="DE214" s="287">
        <v>2159</v>
      </c>
      <c r="DF214" s="287">
        <v>3707</v>
      </c>
      <c r="DG214" s="287">
        <v>0</v>
      </c>
      <c r="DH214" s="287">
        <v>1470</v>
      </c>
      <c r="DI214" s="287">
        <v>176</v>
      </c>
      <c r="DJ214" s="287">
        <v>314</v>
      </c>
      <c r="DK214" s="287">
        <v>97</v>
      </c>
      <c r="DL214" s="287">
        <v>475</v>
      </c>
      <c r="DM214" s="287">
        <v>0</v>
      </c>
      <c r="DN214" s="287">
        <v>1721</v>
      </c>
      <c r="DO214" s="287">
        <v>0</v>
      </c>
      <c r="DP214" s="287">
        <v>532</v>
      </c>
      <c r="DQ214" s="287">
        <v>249</v>
      </c>
      <c r="DR214" s="287">
        <v>0</v>
      </c>
      <c r="DS214" s="287">
        <v>181</v>
      </c>
      <c r="DT214" s="287">
        <v>0</v>
      </c>
      <c r="DU214" s="287">
        <v>28698</v>
      </c>
      <c r="DV214" s="287">
        <v>11178</v>
      </c>
      <c r="DW214" s="287">
        <v>11503</v>
      </c>
      <c r="DX214" s="287">
        <v>991</v>
      </c>
      <c r="DY214" s="287">
        <v>934</v>
      </c>
      <c r="DZ214" s="287">
        <v>7709</v>
      </c>
      <c r="EA214" s="287">
        <v>7963</v>
      </c>
      <c r="EB214" s="290">
        <v>82.431244505839501</v>
      </c>
      <c r="EC214" s="287">
        <v>130</v>
      </c>
      <c r="ED214" s="287">
        <v>2525</v>
      </c>
      <c r="EE214" s="287">
        <v>1991</v>
      </c>
      <c r="EF214" s="290">
        <v>78.851485148514854</v>
      </c>
      <c r="EG214" s="287">
        <v>341</v>
      </c>
      <c r="EH214" s="287">
        <v>139</v>
      </c>
      <c r="EI214" s="287">
        <v>98</v>
      </c>
      <c r="EJ214" s="287">
        <v>313</v>
      </c>
      <c r="EK214" s="287">
        <v>797</v>
      </c>
      <c r="EL214" s="287">
        <v>3</v>
      </c>
      <c r="EM214" s="287">
        <v>62</v>
      </c>
      <c r="EN214" s="287">
        <v>8</v>
      </c>
      <c r="EO214" s="287">
        <v>51</v>
      </c>
      <c r="EP214" s="287">
        <v>86</v>
      </c>
      <c r="EQ214" s="287">
        <v>70</v>
      </c>
      <c r="ER214" s="287">
        <v>0</v>
      </c>
      <c r="ES214" s="287">
        <v>0</v>
      </c>
      <c r="ET214" s="287">
        <v>0</v>
      </c>
      <c r="EU214" s="287">
        <v>0</v>
      </c>
      <c r="EV214" s="287">
        <v>4941</v>
      </c>
      <c r="EW214" s="287">
        <v>0</v>
      </c>
      <c r="EX214" s="287">
        <v>8</v>
      </c>
      <c r="EY214" s="287">
        <v>1591</v>
      </c>
      <c r="EZ214" s="287">
        <v>33</v>
      </c>
      <c r="FA214" s="287">
        <v>22</v>
      </c>
      <c r="FB214" s="287">
        <v>1</v>
      </c>
      <c r="FC214" s="287">
        <v>3</v>
      </c>
      <c r="FD214" s="287">
        <v>25</v>
      </c>
      <c r="FE214" s="287">
        <v>3</v>
      </c>
      <c r="FF214" s="287">
        <v>48</v>
      </c>
      <c r="FG214" s="287">
        <v>791</v>
      </c>
      <c r="FH214" s="287">
        <v>1060</v>
      </c>
      <c r="FI214" s="287">
        <v>501</v>
      </c>
      <c r="FJ214" s="287">
        <v>1638</v>
      </c>
      <c r="FK214" s="291">
        <v>29</v>
      </c>
      <c r="FL214" s="290">
        <v>4.0467017287788867</v>
      </c>
      <c r="FM214" s="291">
        <v>11</v>
      </c>
      <c r="FN214" s="290">
        <v>1.5349558281575089</v>
      </c>
      <c r="FO214" s="291">
        <v>8</v>
      </c>
      <c r="FP214" s="290">
        <v>1.1163315113872792</v>
      </c>
      <c r="FQ214" s="283">
        <v>2</v>
      </c>
      <c r="FR214" s="294">
        <v>0.27908287784681979</v>
      </c>
      <c r="FS214" s="283">
        <v>1</v>
      </c>
      <c r="FT214" s="294">
        <v>0.13954143892340989</v>
      </c>
      <c r="FU214" s="291">
        <v>85</v>
      </c>
      <c r="FV214" s="290">
        <v>11.86102230848984</v>
      </c>
      <c r="FW214" s="295">
        <v>1</v>
      </c>
      <c r="FX214" s="295">
        <v>0</v>
      </c>
      <c r="FY214" s="295">
        <v>1</v>
      </c>
      <c r="FZ214" s="295">
        <v>0</v>
      </c>
      <c r="GA214" s="295">
        <v>0</v>
      </c>
      <c r="GB214" s="287">
        <v>2332</v>
      </c>
      <c r="GC214" s="287">
        <v>4412</v>
      </c>
      <c r="GD214" s="287">
        <v>5790</v>
      </c>
      <c r="GE214" s="287">
        <v>0</v>
      </c>
      <c r="GF214" s="287">
        <v>6</v>
      </c>
      <c r="GG214" s="290">
        <v>114.6</v>
      </c>
      <c r="GH214" s="290">
        <v>439.6</v>
      </c>
      <c r="GI214" s="290">
        <v>34</v>
      </c>
      <c r="GJ214" s="290">
        <v>4</v>
      </c>
      <c r="GK214" s="290">
        <v>4</v>
      </c>
      <c r="GL214" s="290">
        <v>0</v>
      </c>
      <c r="GM214" s="290">
        <v>7</v>
      </c>
      <c r="GN214" s="290">
        <v>1</v>
      </c>
      <c r="GO214" s="290">
        <v>2</v>
      </c>
      <c r="GP214" s="290">
        <v>10</v>
      </c>
      <c r="GQ214" s="290">
        <v>4</v>
      </c>
      <c r="GR214" s="290">
        <v>6</v>
      </c>
      <c r="GS214" s="290">
        <v>0</v>
      </c>
      <c r="GT214" s="290">
        <v>33</v>
      </c>
      <c r="GU214" s="290">
        <v>3.2</v>
      </c>
      <c r="GV214" s="290">
        <v>5</v>
      </c>
      <c r="GW214" s="290">
        <v>1</v>
      </c>
      <c r="GX214" s="290">
        <v>1</v>
      </c>
      <c r="GY214" s="290">
        <v>3</v>
      </c>
      <c r="GZ214" s="290">
        <v>4</v>
      </c>
      <c r="HA214" s="290">
        <v>1</v>
      </c>
      <c r="HB214" s="290">
        <v>1</v>
      </c>
      <c r="HC214" s="290">
        <v>1</v>
      </c>
      <c r="HD214" s="290">
        <v>1</v>
      </c>
      <c r="HE214" s="290">
        <v>0</v>
      </c>
      <c r="HF214" s="290">
        <v>4</v>
      </c>
      <c r="HG214" s="290">
        <v>1</v>
      </c>
      <c r="HH214" s="290">
        <v>5</v>
      </c>
      <c r="HI214" s="290">
        <v>1</v>
      </c>
      <c r="HJ214" s="134">
        <v>0.55816575569363958</v>
      </c>
      <c r="HK214" s="134">
        <v>11.442397991719611</v>
      </c>
      <c r="HL214" s="134">
        <v>36.63660478934127</v>
      </c>
      <c r="HM214" s="146">
        <v>107.326753090003</v>
      </c>
      <c r="HN214" s="146">
        <v>98.159718442801505</v>
      </c>
      <c r="HO214" s="368">
        <v>0.10761780305941999</v>
      </c>
      <c r="HP214" s="368">
        <v>3.7711453507165198E-2</v>
      </c>
      <c r="HQ214" s="368">
        <v>3.0973451327433601</v>
      </c>
      <c r="HR214" s="368">
        <v>1.51843817787419</v>
      </c>
      <c r="HS214" s="134">
        <v>88.274336283185804</v>
      </c>
      <c r="HT214" s="134">
        <v>90.021691973969595</v>
      </c>
      <c r="HU214" s="134">
        <v>3.4745176416327199</v>
      </c>
      <c r="HV214" s="134">
        <v>2.4835685809718799</v>
      </c>
      <c r="HW214" s="134">
        <v>3.2478464603383901</v>
      </c>
      <c r="HX214" s="134">
        <v>6.0578582304178701</v>
      </c>
      <c r="HY214" s="146">
        <v>95.495598194903977</v>
      </c>
      <c r="HZ214" s="146">
        <v>104.723987953497</v>
      </c>
      <c r="IA214" s="386">
        <v>46</v>
      </c>
      <c r="IB214" s="386">
        <v>48</v>
      </c>
      <c r="IC214" s="369">
        <v>0.35295020333000843</v>
      </c>
      <c r="ID214" s="369">
        <v>0.24537368367242612</v>
      </c>
      <c r="IE214" s="369">
        <v>3.9895923677363401</v>
      </c>
      <c r="IF214" s="369">
        <v>4.0234702430846605</v>
      </c>
      <c r="IG214" s="146">
        <v>75.455333911535121</v>
      </c>
      <c r="IH214" s="146">
        <v>78.373847443419947</v>
      </c>
      <c r="II214" s="146">
        <v>8.8467735747717331</v>
      </c>
      <c r="IJ214" s="146">
        <v>6.0985584296084241</v>
      </c>
      <c r="IK214" s="146">
        <v>3.4491708521563456</v>
      </c>
      <c r="IL214" s="146">
        <v>6.9890035526983585</v>
      </c>
      <c r="IM214" s="148">
        <v>112.7876370685897</v>
      </c>
      <c r="IN214" s="137">
        <v>104.9366449600375</v>
      </c>
      <c r="IO214" s="369">
        <v>0.17164435290079</v>
      </c>
      <c r="IP214" s="369">
        <v>9.5877277085330795E-2</v>
      </c>
      <c r="IQ214" s="369">
        <v>1.73010380622837</v>
      </c>
      <c r="IR214" s="369">
        <v>1.76470588235294</v>
      </c>
      <c r="IS214" s="146">
        <v>80.622837370242195</v>
      </c>
      <c r="IT214" s="146">
        <v>81.764705882352899</v>
      </c>
      <c r="IU214" s="146">
        <v>9.9210435976656406</v>
      </c>
      <c r="IV214" s="146">
        <v>5.4330457015020803</v>
      </c>
      <c r="IW214" s="146">
        <v>3.2180502535468101</v>
      </c>
      <c r="IX214" s="146">
        <v>3.6669959625461699</v>
      </c>
      <c r="IY214" s="341">
        <v>43</v>
      </c>
      <c r="IZ214" s="369">
        <v>0.388296911685028</v>
      </c>
      <c r="JA214" s="369">
        <v>6.5548780487804903</v>
      </c>
      <c r="JB214" s="369">
        <v>86.280487804878007</v>
      </c>
      <c r="JC214" s="369">
        <v>5.9237854433808899</v>
      </c>
      <c r="JD214" s="146">
        <v>5.8399593977330397</v>
      </c>
    </row>
    <row r="215" spans="1:264" ht="18" customHeight="1">
      <c r="A215" s="280"/>
      <c r="B215" s="281" t="s">
        <v>87</v>
      </c>
      <c r="C215" s="281" t="s">
        <v>87</v>
      </c>
      <c r="D215" s="282" t="s">
        <v>1952</v>
      </c>
      <c r="E215" s="283" t="s">
        <v>1448</v>
      </c>
      <c r="F215" s="282" t="s">
        <v>114</v>
      </c>
      <c r="G215" s="283" t="s">
        <v>26</v>
      </c>
      <c r="H215" s="284" t="s">
        <v>87</v>
      </c>
      <c r="I215" s="284" t="s">
        <v>87</v>
      </c>
      <c r="J215" s="284" t="s">
        <v>87</v>
      </c>
      <c r="K215" s="284" t="s">
        <v>87</v>
      </c>
      <c r="L215" s="284" t="s">
        <v>87</v>
      </c>
      <c r="M215" s="285">
        <v>272447</v>
      </c>
      <c r="N215" s="284" t="s">
        <v>87</v>
      </c>
      <c r="O215" s="284" t="s">
        <v>87</v>
      </c>
      <c r="P215" s="284" t="s">
        <v>87</v>
      </c>
      <c r="Q215" s="284" t="s">
        <v>87</v>
      </c>
      <c r="R215" s="286">
        <v>96.556947432198186</v>
      </c>
      <c r="S215" s="286">
        <v>92.02312066512836</v>
      </c>
      <c r="T215" s="298" t="s">
        <v>88</v>
      </c>
      <c r="U215" s="298" t="s">
        <v>88</v>
      </c>
      <c r="V215" s="286">
        <v>12.593800978792821</v>
      </c>
      <c r="W215" s="286">
        <v>9.6900489396411089</v>
      </c>
      <c r="X215" s="286">
        <v>22.283849918433933</v>
      </c>
      <c r="Y215" s="284" t="s">
        <v>87</v>
      </c>
      <c r="Z215" s="284" t="s">
        <v>87</v>
      </c>
      <c r="AA215" s="284" t="s">
        <v>87</v>
      </c>
      <c r="AB215" s="284" t="s">
        <v>87</v>
      </c>
      <c r="AC215" s="284" t="s">
        <v>87</v>
      </c>
      <c r="AD215" s="284" t="s">
        <v>87</v>
      </c>
      <c r="AE215" s="284" t="s">
        <v>87</v>
      </c>
      <c r="AF215" s="284" t="s">
        <v>87</v>
      </c>
      <c r="AG215" s="284" t="s">
        <v>87</v>
      </c>
      <c r="AH215" s="284" t="s">
        <v>87</v>
      </c>
      <c r="AI215" s="284" t="s">
        <v>87</v>
      </c>
      <c r="AJ215" s="284" t="s">
        <v>87</v>
      </c>
      <c r="AK215" s="284" t="s">
        <v>87</v>
      </c>
      <c r="AL215" s="284" t="s">
        <v>87</v>
      </c>
      <c r="AM215" s="284" t="s">
        <v>87</v>
      </c>
      <c r="AN215" s="284" t="s">
        <v>87</v>
      </c>
      <c r="AO215" s="284" t="s">
        <v>87</v>
      </c>
      <c r="AP215" s="284" t="s">
        <v>87</v>
      </c>
      <c r="AQ215" s="284" t="s">
        <v>87</v>
      </c>
      <c r="AR215" s="284" t="s">
        <v>87</v>
      </c>
      <c r="AS215" s="284" t="s">
        <v>87</v>
      </c>
      <c r="AT215" s="284" t="s">
        <v>87</v>
      </c>
      <c r="AU215" s="284" t="s">
        <v>87</v>
      </c>
      <c r="AV215" s="284" t="s">
        <v>87</v>
      </c>
      <c r="AW215" s="288" t="s">
        <v>87</v>
      </c>
      <c r="AX215" s="288" t="s">
        <v>87</v>
      </c>
      <c r="AY215" s="288" t="s">
        <v>87</v>
      </c>
      <c r="AZ215" s="288" t="s">
        <v>87</v>
      </c>
      <c r="BA215" s="288" t="s">
        <v>87</v>
      </c>
      <c r="BB215" s="287">
        <v>29</v>
      </c>
      <c r="BC215" s="287">
        <v>46</v>
      </c>
      <c r="BD215" s="289" t="s">
        <v>88</v>
      </c>
      <c r="BE215" s="289" t="s">
        <v>88</v>
      </c>
      <c r="BF215" s="289" t="s">
        <v>88</v>
      </c>
      <c r="BG215" s="287">
        <v>41</v>
      </c>
      <c r="BH215" s="286">
        <v>15.048798481906571</v>
      </c>
      <c r="BI215" s="287">
        <v>312</v>
      </c>
      <c r="BJ215" s="286">
        <v>114.51768600865491</v>
      </c>
      <c r="BK215" s="287">
        <v>0</v>
      </c>
      <c r="BL215" s="286">
        <v>0</v>
      </c>
      <c r="BM215" s="287">
        <v>0</v>
      </c>
      <c r="BN215" s="290">
        <v>0</v>
      </c>
      <c r="BO215" s="291">
        <v>113</v>
      </c>
      <c r="BP215" s="290">
        <v>41.475956791596168</v>
      </c>
      <c r="BQ215" s="287">
        <v>0</v>
      </c>
      <c r="BR215" s="290">
        <v>0</v>
      </c>
      <c r="BS215" s="287">
        <v>0</v>
      </c>
      <c r="BT215" s="290">
        <v>0</v>
      </c>
      <c r="BU215" s="287">
        <v>0</v>
      </c>
      <c r="BV215" s="290">
        <v>0</v>
      </c>
      <c r="BW215" s="287">
        <v>23</v>
      </c>
      <c r="BX215" s="290">
        <v>8.442008904484176</v>
      </c>
      <c r="BY215" s="292">
        <v>0</v>
      </c>
      <c r="BZ215" s="293">
        <v>0</v>
      </c>
      <c r="CA215" s="287">
        <v>409</v>
      </c>
      <c r="CB215" s="290">
        <v>150.12094095365336</v>
      </c>
      <c r="CC215" s="287">
        <v>316</v>
      </c>
      <c r="CD215" s="290">
        <v>115.98586147030431</v>
      </c>
      <c r="CE215" s="287">
        <v>23</v>
      </c>
      <c r="CF215" s="290">
        <v>8.442008904484176</v>
      </c>
      <c r="CG215" s="287">
        <v>564</v>
      </c>
      <c r="CH215" s="290">
        <v>207.01274009256846</v>
      </c>
      <c r="CI215" s="287">
        <v>655</v>
      </c>
      <c r="CJ215" s="290">
        <v>240.41373184509283</v>
      </c>
      <c r="CK215" s="287">
        <v>144</v>
      </c>
      <c r="CL215" s="290">
        <v>52.854316619379183</v>
      </c>
      <c r="CM215" s="287">
        <v>0</v>
      </c>
      <c r="CN215" s="294">
        <v>0</v>
      </c>
      <c r="CO215" s="287">
        <v>109</v>
      </c>
      <c r="CP215" s="290">
        <v>40.007781329946745</v>
      </c>
      <c r="CQ215" s="292">
        <v>0</v>
      </c>
      <c r="CR215" s="293">
        <v>0</v>
      </c>
      <c r="CS215" s="287">
        <v>0</v>
      </c>
      <c r="CT215" s="290">
        <v>0</v>
      </c>
      <c r="CU215" s="287">
        <v>28</v>
      </c>
      <c r="CV215" s="290">
        <v>10.277228231545951</v>
      </c>
      <c r="CW215" s="287">
        <v>362</v>
      </c>
      <c r="CX215" s="290">
        <v>132.86987927927265</v>
      </c>
      <c r="CY215" s="287">
        <v>362</v>
      </c>
      <c r="CZ215" s="290">
        <v>132.86987927927265</v>
      </c>
      <c r="DA215" s="292">
        <v>0</v>
      </c>
      <c r="DB215" s="293">
        <v>0</v>
      </c>
      <c r="DC215" s="287">
        <v>0</v>
      </c>
      <c r="DD215" s="287">
        <v>0</v>
      </c>
      <c r="DE215" s="287">
        <v>38</v>
      </c>
      <c r="DF215" s="287">
        <v>4512</v>
      </c>
      <c r="DG215" s="287">
        <v>0</v>
      </c>
      <c r="DH215" s="287">
        <v>0</v>
      </c>
      <c r="DI215" s="287">
        <v>0</v>
      </c>
      <c r="DJ215" s="287">
        <v>0</v>
      </c>
      <c r="DK215" s="287">
        <v>0</v>
      </c>
      <c r="DL215" s="287">
        <v>0</v>
      </c>
      <c r="DM215" s="287">
        <v>0</v>
      </c>
      <c r="DN215" s="287">
        <v>0</v>
      </c>
      <c r="DO215" s="287">
        <v>33</v>
      </c>
      <c r="DP215" s="287">
        <v>0</v>
      </c>
      <c r="DQ215" s="287">
        <v>1</v>
      </c>
      <c r="DR215" s="287">
        <v>0</v>
      </c>
      <c r="DS215" s="287">
        <v>11</v>
      </c>
      <c r="DT215" s="287">
        <v>0</v>
      </c>
      <c r="DU215" s="287">
        <v>0</v>
      </c>
      <c r="DV215" s="287">
        <v>1241</v>
      </c>
      <c r="DW215" s="287">
        <v>1535</v>
      </c>
      <c r="DX215" s="287">
        <v>101</v>
      </c>
      <c r="DY215" s="287">
        <v>0</v>
      </c>
      <c r="DZ215" s="287">
        <v>0</v>
      </c>
      <c r="EA215" s="287">
        <v>6743</v>
      </c>
      <c r="EB215" s="290">
        <v>13.9107222304612</v>
      </c>
      <c r="EC215" s="287">
        <v>139</v>
      </c>
      <c r="ED215" s="287">
        <v>2114</v>
      </c>
      <c r="EE215" s="287">
        <v>354</v>
      </c>
      <c r="EF215" s="290">
        <v>16.74550614947966</v>
      </c>
      <c r="EG215" s="287">
        <v>73</v>
      </c>
      <c r="EH215" s="287">
        <v>69</v>
      </c>
      <c r="EI215" s="287">
        <v>33</v>
      </c>
      <c r="EJ215" s="287">
        <v>0</v>
      </c>
      <c r="EK215" s="287">
        <v>57</v>
      </c>
      <c r="EL215" s="287">
        <v>0</v>
      </c>
      <c r="EM215" s="287">
        <v>0</v>
      </c>
      <c r="EN215" s="287">
        <v>3</v>
      </c>
      <c r="EO215" s="287">
        <v>13</v>
      </c>
      <c r="EP215" s="287">
        <v>0</v>
      </c>
      <c r="EQ215" s="287">
        <v>12</v>
      </c>
      <c r="ER215" s="287">
        <v>0</v>
      </c>
      <c r="ES215" s="287">
        <v>0</v>
      </c>
      <c r="ET215" s="287">
        <v>0</v>
      </c>
      <c r="EU215" s="287">
        <v>0</v>
      </c>
      <c r="EV215" s="287">
        <v>783</v>
      </c>
      <c r="EW215" s="287">
        <v>0</v>
      </c>
      <c r="EX215" s="287">
        <v>0</v>
      </c>
      <c r="EY215" s="287">
        <v>74</v>
      </c>
      <c r="EZ215" s="287">
        <v>0</v>
      </c>
      <c r="FA215" s="287">
        <v>4</v>
      </c>
      <c r="FB215" s="287">
        <v>0</v>
      </c>
      <c r="FC215" s="287">
        <v>2</v>
      </c>
      <c r="FD215" s="287">
        <v>2</v>
      </c>
      <c r="FE215" s="287">
        <v>0</v>
      </c>
      <c r="FF215" s="287">
        <v>12</v>
      </c>
      <c r="FG215" s="287">
        <v>85</v>
      </c>
      <c r="FH215" s="287">
        <v>131</v>
      </c>
      <c r="FI215" s="287">
        <v>9</v>
      </c>
      <c r="FJ215" s="287">
        <v>1605</v>
      </c>
      <c r="FK215" s="291">
        <v>9</v>
      </c>
      <c r="FL215" s="290">
        <v>3.303394788711199</v>
      </c>
      <c r="FM215" s="291">
        <v>1</v>
      </c>
      <c r="FN215" s="290">
        <v>0.36704386541235545</v>
      </c>
      <c r="FO215" s="291">
        <v>2</v>
      </c>
      <c r="FP215" s="290">
        <v>0.7340877308247109</v>
      </c>
      <c r="FQ215" s="283">
        <v>1</v>
      </c>
      <c r="FR215" s="294">
        <v>0.36704386541235545</v>
      </c>
      <c r="FS215" s="283">
        <v>0</v>
      </c>
      <c r="FT215" s="294">
        <v>0</v>
      </c>
      <c r="FU215" s="291">
        <v>20</v>
      </c>
      <c r="FV215" s="290">
        <v>7.3408773082471086</v>
      </c>
      <c r="FW215" s="295">
        <v>2</v>
      </c>
      <c r="FX215" s="295">
        <v>0</v>
      </c>
      <c r="FY215" s="295">
        <v>2</v>
      </c>
      <c r="FZ215" s="295">
        <v>0</v>
      </c>
      <c r="GA215" s="295">
        <v>0</v>
      </c>
      <c r="GB215" s="287">
        <v>2112</v>
      </c>
      <c r="GC215" s="287">
        <v>0</v>
      </c>
      <c r="GD215" s="287">
        <v>0</v>
      </c>
      <c r="GE215" s="287">
        <v>0</v>
      </c>
      <c r="GF215" s="287">
        <v>0</v>
      </c>
      <c r="GG215" s="290">
        <v>59.1</v>
      </c>
      <c r="GH215" s="290">
        <v>272.3</v>
      </c>
      <c r="GI215" s="290">
        <v>15</v>
      </c>
      <c r="GJ215" s="290">
        <v>1</v>
      </c>
      <c r="GK215" s="290">
        <v>1</v>
      </c>
      <c r="GL215" s="290">
        <v>1</v>
      </c>
      <c r="GM215" s="290">
        <v>3</v>
      </c>
      <c r="GN215" s="290">
        <v>2</v>
      </c>
      <c r="GO215" s="290">
        <v>0</v>
      </c>
      <c r="GP215" s="290">
        <v>3</v>
      </c>
      <c r="GQ215" s="290">
        <v>1</v>
      </c>
      <c r="GR215" s="290">
        <v>2</v>
      </c>
      <c r="GS215" s="290">
        <v>0</v>
      </c>
      <c r="GT215" s="290">
        <v>4</v>
      </c>
      <c r="GU215" s="290">
        <v>1</v>
      </c>
      <c r="GV215" s="290">
        <v>0</v>
      </c>
      <c r="GW215" s="290">
        <v>1</v>
      </c>
      <c r="GX215" s="290">
        <v>0</v>
      </c>
      <c r="GY215" s="290">
        <v>1</v>
      </c>
      <c r="GZ215" s="290">
        <v>1</v>
      </c>
      <c r="HA215" s="290">
        <v>1</v>
      </c>
      <c r="HB215" s="290">
        <v>0</v>
      </c>
      <c r="HC215" s="290">
        <v>0</v>
      </c>
      <c r="HD215" s="290">
        <v>0</v>
      </c>
      <c r="HE215" s="290">
        <v>1</v>
      </c>
      <c r="HF215" s="290">
        <v>0</v>
      </c>
      <c r="HG215" s="290">
        <v>0</v>
      </c>
      <c r="HH215" s="290">
        <v>3</v>
      </c>
      <c r="HI215" s="290">
        <v>1.2</v>
      </c>
      <c r="HJ215" s="134">
        <v>2.2022631924741325</v>
      </c>
      <c r="HK215" s="134">
        <v>14.681754616494217</v>
      </c>
      <c r="HL215" s="134">
        <v>48.07540549171032</v>
      </c>
      <c r="HM215" s="146">
        <v>100.468137659909</v>
      </c>
      <c r="HN215" s="146">
        <v>90.933180832562698</v>
      </c>
      <c r="HO215" s="368">
        <v>7.9302141157811298E-2</v>
      </c>
      <c r="HP215" s="368">
        <v>6.9589422407794005E-2</v>
      </c>
      <c r="HQ215" s="368">
        <v>11.290322580645199</v>
      </c>
      <c r="HR215" s="368">
        <v>16.6666666666667</v>
      </c>
      <c r="HS215" s="134">
        <v>75.806451612903203</v>
      </c>
      <c r="HT215" s="134">
        <v>87.5</v>
      </c>
      <c r="HU215" s="134">
        <v>0.70239039311204299</v>
      </c>
      <c r="HV215" s="134">
        <v>0.41753653444676397</v>
      </c>
      <c r="HW215" s="134">
        <v>6.4130354912190501</v>
      </c>
      <c r="HX215" s="134">
        <v>10.8122733914173</v>
      </c>
      <c r="HY215" s="146">
        <v>96.295769953359709</v>
      </c>
      <c r="HZ215" s="146">
        <v>90.138658742909797</v>
      </c>
      <c r="IA215" s="386">
        <v>16</v>
      </c>
      <c r="IB215" s="386">
        <v>20</v>
      </c>
      <c r="IC215" s="369">
        <v>0.20765736534717716</v>
      </c>
      <c r="ID215" s="369">
        <v>0.19694731659281145</v>
      </c>
      <c r="IE215" s="369">
        <v>2.7633851468048358</v>
      </c>
      <c r="IF215" s="369">
        <v>3.8610038610038608</v>
      </c>
      <c r="IG215" s="146">
        <v>60.103626943005182</v>
      </c>
      <c r="IH215" s="146">
        <v>67.760617760617762</v>
      </c>
      <c r="II215" s="146">
        <v>7.5146009085009737</v>
      </c>
      <c r="IJ215" s="146">
        <v>5.1009354997538159</v>
      </c>
      <c r="IK215" s="146">
        <v>5.9629656844735104</v>
      </c>
      <c r="IL215" s="146">
        <v>10.707650125367534</v>
      </c>
      <c r="IM215" s="148">
        <v>99.301801762337504</v>
      </c>
      <c r="IN215" s="137">
        <v>113.02907427697473</v>
      </c>
      <c r="IO215" s="369">
        <v>0.16787912702853899</v>
      </c>
      <c r="IP215" s="369">
        <v>6.1977068484660697E-2</v>
      </c>
      <c r="IQ215" s="369">
        <v>3.0150753768844201</v>
      </c>
      <c r="IR215" s="369">
        <v>1.5037593984962401</v>
      </c>
      <c r="IS215" s="146">
        <v>67.8391959798995</v>
      </c>
      <c r="IT215" s="146">
        <v>85.714285714285694</v>
      </c>
      <c r="IU215" s="146">
        <v>5.5679910464465596</v>
      </c>
      <c r="IV215" s="146">
        <v>4.1214750542299399</v>
      </c>
      <c r="IW215" s="146">
        <v>7.6640080880700996</v>
      </c>
      <c r="IX215" s="146">
        <v>7.9893439535008897</v>
      </c>
      <c r="IY215" s="341">
        <v>15</v>
      </c>
      <c r="IZ215" s="369">
        <v>0.26427061310782202</v>
      </c>
      <c r="JA215" s="369">
        <v>3.34821428571429</v>
      </c>
      <c r="JB215" s="369">
        <v>88.616071428571402</v>
      </c>
      <c r="JC215" s="369">
        <v>7.89288231148696</v>
      </c>
      <c r="JD215" s="146">
        <v>8.7450619622273909</v>
      </c>
    </row>
    <row r="216" spans="1:264" ht="18" customHeight="1">
      <c r="A216" s="280"/>
      <c r="B216" s="281" t="s">
        <v>87</v>
      </c>
      <c r="C216" s="281" t="s">
        <v>87</v>
      </c>
      <c r="D216" s="282" t="s">
        <v>1953</v>
      </c>
      <c r="E216" s="283" t="s">
        <v>1449</v>
      </c>
      <c r="F216" s="282" t="s">
        <v>114</v>
      </c>
      <c r="G216" s="283" t="s">
        <v>26</v>
      </c>
      <c r="H216" s="284" t="s">
        <v>87</v>
      </c>
      <c r="I216" s="284" t="s">
        <v>87</v>
      </c>
      <c r="J216" s="284" t="s">
        <v>87</v>
      </c>
      <c r="K216" s="284" t="s">
        <v>87</v>
      </c>
      <c r="L216" s="284" t="s">
        <v>87</v>
      </c>
      <c r="M216" s="285">
        <v>170232</v>
      </c>
      <c r="N216" s="284" t="s">
        <v>87</v>
      </c>
      <c r="O216" s="284" t="s">
        <v>87</v>
      </c>
      <c r="P216" s="284" t="s">
        <v>87</v>
      </c>
      <c r="Q216" s="284" t="s">
        <v>87</v>
      </c>
      <c r="R216" s="286">
        <v>100.39730998293948</v>
      </c>
      <c r="S216" s="286">
        <v>98.716541038152144</v>
      </c>
      <c r="T216" s="287">
        <v>7.6773109462151297</v>
      </c>
      <c r="U216" s="298" t="s">
        <v>88</v>
      </c>
      <c r="V216" s="286">
        <v>17.815191855912293</v>
      </c>
      <c r="W216" s="286">
        <v>15.622552858261551</v>
      </c>
      <c r="X216" s="286">
        <v>33.437744714173846</v>
      </c>
      <c r="Y216" s="284" t="s">
        <v>87</v>
      </c>
      <c r="Z216" s="284" t="s">
        <v>87</v>
      </c>
      <c r="AA216" s="284" t="s">
        <v>87</v>
      </c>
      <c r="AB216" s="284" t="s">
        <v>87</v>
      </c>
      <c r="AC216" s="284" t="s">
        <v>87</v>
      </c>
      <c r="AD216" s="284" t="s">
        <v>87</v>
      </c>
      <c r="AE216" s="284" t="s">
        <v>87</v>
      </c>
      <c r="AF216" s="284" t="s">
        <v>87</v>
      </c>
      <c r="AG216" s="284" t="s">
        <v>87</v>
      </c>
      <c r="AH216" s="284" t="s">
        <v>87</v>
      </c>
      <c r="AI216" s="284" t="s">
        <v>87</v>
      </c>
      <c r="AJ216" s="284" t="s">
        <v>87</v>
      </c>
      <c r="AK216" s="284" t="s">
        <v>87</v>
      </c>
      <c r="AL216" s="284" t="s">
        <v>87</v>
      </c>
      <c r="AM216" s="284" t="s">
        <v>87</v>
      </c>
      <c r="AN216" s="284" t="s">
        <v>87</v>
      </c>
      <c r="AO216" s="284" t="s">
        <v>87</v>
      </c>
      <c r="AP216" s="284" t="s">
        <v>87</v>
      </c>
      <c r="AQ216" s="284" t="s">
        <v>87</v>
      </c>
      <c r="AR216" s="284" t="s">
        <v>87</v>
      </c>
      <c r="AS216" s="284" t="s">
        <v>87</v>
      </c>
      <c r="AT216" s="284" t="s">
        <v>87</v>
      </c>
      <c r="AU216" s="284" t="s">
        <v>87</v>
      </c>
      <c r="AV216" s="284" t="s">
        <v>87</v>
      </c>
      <c r="AW216" s="288" t="s">
        <v>87</v>
      </c>
      <c r="AX216" s="288" t="s">
        <v>87</v>
      </c>
      <c r="AY216" s="288" t="s">
        <v>87</v>
      </c>
      <c r="AZ216" s="288" t="s">
        <v>87</v>
      </c>
      <c r="BA216" s="288" t="s">
        <v>87</v>
      </c>
      <c r="BB216" s="287">
        <v>36</v>
      </c>
      <c r="BC216" s="287">
        <v>28</v>
      </c>
      <c r="BD216" s="289" t="s">
        <v>88</v>
      </c>
      <c r="BE216" s="289" t="s">
        <v>88</v>
      </c>
      <c r="BF216" s="289" t="s">
        <v>88</v>
      </c>
      <c r="BG216" s="287">
        <v>39</v>
      </c>
      <c r="BH216" s="286">
        <v>22.909911180036659</v>
      </c>
      <c r="BI216" s="287">
        <v>165</v>
      </c>
      <c r="BJ216" s="286">
        <v>96.926547300155093</v>
      </c>
      <c r="BK216" s="287">
        <v>0</v>
      </c>
      <c r="BL216" s="286">
        <v>0</v>
      </c>
      <c r="BM216" s="287">
        <v>0</v>
      </c>
      <c r="BN216" s="290">
        <v>0</v>
      </c>
      <c r="BO216" s="291">
        <v>40</v>
      </c>
      <c r="BP216" s="290">
        <v>23.497344800037595</v>
      </c>
      <c r="BQ216" s="287">
        <v>0</v>
      </c>
      <c r="BR216" s="290">
        <v>0</v>
      </c>
      <c r="BS216" s="287">
        <v>0</v>
      </c>
      <c r="BT216" s="290">
        <v>0</v>
      </c>
      <c r="BU216" s="287">
        <v>0</v>
      </c>
      <c r="BV216" s="290">
        <v>0</v>
      </c>
      <c r="BW216" s="287">
        <v>0</v>
      </c>
      <c r="BX216" s="290">
        <v>0</v>
      </c>
      <c r="BY216" s="287">
        <v>0</v>
      </c>
      <c r="BZ216" s="290">
        <v>0</v>
      </c>
      <c r="CA216" s="287">
        <v>312</v>
      </c>
      <c r="CB216" s="290">
        <v>183.27928944029327</v>
      </c>
      <c r="CC216" s="287">
        <v>274</v>
      </c>
      <c r="CD216" s="290">
        <v>160.95681188025753</v>
      </c>
      <c r="CE216" s="287">
        <v>2</v>
      </c>
      <c r="CF216" s="290">
        <v>1.1748672400018798</v>
      </c>
      <c r="CG216" s="287">
        <v>501</v>
      </c>
      <c r="CH216" s="290">
        <v>294.30424362047091</v>
      </c>
      <c r="CI216" s="287">
        <v>582</v>
      </c>
      <c r="CJ216" s="290">
        <v>341.886366840547</v>
      </c>
      <c r="CK216" s="287">
        <v>121</v>
      </c>
      <c r="CL216" s="290">
        <v>71.079468020113723</v>
      </c>
      <c r="CM216" s="287">
        <v>0</v>
      </c>
      <c r="CN216" s="294">
        <v>0</v>
      </c>
      <c r="CO216" s="287">
        <v>69</v>
      </c>
      <c r="CP216" s="290">
        <v>40.532919780064852</v>
      </c>
      <c r="CQ216" s="287">
        <v>0</v>
      </c>
      <c r="CR216" s="290">
        <v>0</v>
      </c>
      <c r="CS216" s="287">
        <v>1</v>
      </c>
      <c r="CT216" s="290">
        <v>0.5874336200009399</v>
      </c>
      <c r="CU216" s="287">
        <v>14</v>
      </c>
      <c r="CV216" s="290">
        <v>8.2240706800131598</v>
      </c>
      <c r="CW216" s="287">
        <v>236</v>
      </c>
      <c r="CX216" s="290">
        <v>138.63433432022183</v>
      </c>
      <c r="CY216" s="287">
        <v>236</v>
      </c>
      <c r="CZ216" s="290">
        <v>138.63433432022183</v>
      </c>
      <c r="DA216" s="287">
        <v>0</v>
      </c>
      <c r="DB216" s="290">
        <v>0</v>
      </c>
      <c r="DC216" s="287">
        <v>20</v>
      </c>
      <c r="DD216" s="287">
        <v>0</v>
      </c>
      <c r="DE216" s="287">
        <v>375</v>
      </c>
      <c r="DF216" s="287">
        <v>8764</v>
      </c>
      <c r="DG216" s="287">
        <v>857</v>
      </c>
      <c r="DH216" s="287">
        <v>465</v>
      </c>
      <c r="DI216" s="287">
        <v>63</v>
      </c>
      <c r="DJ216" s="287">
        <v>0</v>
      </c>
      <c r="DK216" s="287">
        <v>0</v>
      </c>
      <c r="DL216" s="287">
        <v>237</v>
      </c>
      <c r="DM216" s="287">
        <v>0</v>
      </c>
      <c r="DN216" s="287">
        <v>0</v>
      </c>
      <c r="DO216" s="287">
        <v>0</v>
      </c>
      <c r="DP216" s="287">
        <v>1</v>
      </c>
      <c r="DQ216" s="287">
        <v>14</v>
      </c>
      <c r="DR216" s="287">
        <v>0</v>
      </c>
      <c r="DS216" s="287">
        <v>0</v>
      </c>
      <c r="DT216" s="287">
        <v>0</v>
      </c>
      <c r="DU216" s="287">
        <v>0</v>
      </c>
      <c r="DV216" s="287">
        <v>2476</v>
      </c>
      <c r="DW216" s="287">
        <v>225</v>
      </c>
      <c r="DX216" s="287">
        <v>179</v>
      </c>
      <c r="DY216" s="287">
        <v>173</v>
      </c>
      <c r="DZ216" s="287">
        <v>1953</v>
      </c>
      <c r="EA216" s="287">
        <v>10292</v>
      </c>
      <c r="EB216" s="290">
        <v>19.850369218810702</v>
      </c>
      <c r="EC216" s="287">
        <v>203</v>
      </c>
      <c r="ED216" s="287">
        <v>3348</v>
      </c>
      <c r="EE216" s="287">
        <v>566</v>
      </c>
      <c r="EF216" s="290">
        <v>16.905615292712067</v>
      </c>
      <c r="EG216" s="287">
        <v>60</v>
      </c>
      <c r="EH216" s="287">
        <v>59</v>
      </c>
      <c r="EI216" s="287">
        <v>31</v>
      </c>
      <c r="EJ216" s="287">
        <v>0</v>
      </c>
      <c r="EK216" s="287">
        <v>223</v>
      </c>
      <c r="EL216" s="287">
        <v>10</v>
      </c>
      <c r="EM216" s="287">
        <v>4</v>
      </c>
      <c r="EN216" s="287">
        <v>6</v>
      </c>
      <c r="EO216" s="287">
        <v>19</v>
      </c>
      <c r="EP216" s="287">
        <v>12</v>
      </c>
      <c r="EQ216" s="287">
        <v>24</v>
      </c>
      <c r="ER216" s="287">
        <v>0</v>
      </c>
      <c r="ES216" s="287">
        <v>0</v>
      </c>
      <c r="ET216" s="287">
        <v>0</v>
      </c>
      <c r="EU216" s="287">
        <v>0</v>
      </c>
      <c r="EV216" s="287">
        <v>889</v>
      </c>
      <c r="EW216" s="287">
        <v>7</v>
      </c>
      <c r="EX216" s="287">
        <v>0</v>
      </c>
      <c r="EY216" s="287">
        <v>0</v>
      </c>
      <c r="EZ216" s="287">
        <v>4</v>
      </c>
      <c r="FA216" s="287">
        <v>1</v>
      </c>
      <c r="FB216" s="287">
        <v>0</v>
      </c>
      <c r="FC216" s="287">
        <v>1</v>
      </c>
      <c r="FD216" s="287">
        <v>1</v>
      </c>
      <c r="FE216" s="287">
        <v>0</v>
      </c>
      <c r="FF216" s="287">
        <v>19</v>
      </c>
      <c r="FG216" s="287">
        <v>157</v>
      </c>
      <c r="FH216" s="287">
        <v>245</v>
      </c>
      <c r="FI216" s="287">
        <v>148</v>
      </c>
      <c r="FJ216" s="287">
        <v>1827</v>
      </c>
      <c r="FK216" s="291">
        <v>4</v>
      </c>
      <c r="FL216" s="290">
        <v>2.3497344800037596</v>
      </c>
      <c r="FM216" s="291">
        <v>1</v>
      </c>
      <c r="FN216" s="290">
        <v>0.5874336200009399</v>
      </c>
      <c r="FO216" s="291">
        <v>0</v>
      </c>
      <c r="FP216" s="290">
        <v>0</v>
      </c>
      <c r="FQ216" s="283">
        <v>0</v>
      </c>
      <c r="FR216" s="294">
        <v>0</v>
      </c>
      <c r="FS216" s="283">
        <v>0</v>
      </c>
      <c r="FT216" s="294">
        <v>0</v>
      </c>
      <c r="FU216" s="291">
        <v>40</v>
      </c>
      <c r="FV216" s="290">
        <v>23.497344800037595</v>
      </c>
      <c r="FW216" s="295">
        <v>1</v>
      </c>
      <c r="FX216" s="295">
        <v>1</v>
      </c>
      <c r="FY216" s="295">
        <v>0</v>
      </c>
      <c r="FZ216" s="295">
        <v>0</v>
      </c>
      <c r="GA216" s="295">
        <v>0</v>
      </c>
      <c r="GB216" s="287">
        <v>3148</v>
      </c>
      <c r="GC216" s="287">
        <v>0</v>
      </c>
      <c r="GD216" s="287">
        <v>0</v>
      </c>
      <c r="GE216" s="287">
        <v>0</v>
      </c>
      <c r="GF216" s="287">
        <v>0</v>
      </c>
      <c r="GG216" s="290">
        <v>128.80000000000001</v>
      </c>
      <c r="GH216" s="290">
        <v>480.8</v>
      </c>
      <c r="GI216" s="290">
        <v>25</v>
      </c>
      <c r="GJ216" s="290">
        <v>4</v>
      </c>
      <c r="GK216" s="290">
        <v>1</v>
      </c>
      <c r="GL216" s="290">
        <v>1</v>
      </c>
      <c r="GM216" s="290">
        <v>1.8</v>
      </c>
      <c r="GN216" s="290">
        <v>1</v>
      </c>
      <c r="GO216" s="290">
        <v>0</v>
      </c>
      <c r="GP216" s="290">
        <v>2</v>
      </c>
      <c r="GQ216" s="290">
        <v>1</v>
      </c>
      <c r="GR216" s="290">
        <v>0</v>
      </c>
      <c r="GS216" s="290">
        <v>0</v>
      </c>
      <c r="GT216" s="290">
        <v>3</v>
      </c>
      <c r="GU216" s="290">
        <v>0</v>
      </c>
      <c r="GV216" s="290">
        <v>1</v>
      </c>
      <c r="GW216" s="290">
        <v>0</v>
      </c>
      <c r="GX216" s="290">
        <v>1</v>
      </c>
      <c r="GY216" s="290">
        <v>1</v>
      </c>
      <c r="GZ216" s="290">
        <v>3</v>
      </c>
      <c r="HA216" s="290">
        <v>0</v>
      </c>
      <c r="HB216" s="290">
        <v>1</v>
      </c>
      <c r="HC216" s="290">
        <v>0</v>
      </c>
      <c r="HD216" s="290">
        <v>0</v>
      </c>
      <c r="HE216" s="290">
        <v>4</v>
      </c>
      <c r="HF216" s="290">
        <v>1</v>
      </c>
      <c r="HG216" s="290">
        <v>2</v>
      </c>
      <c r="HH216" s="290">
        <v>0</v>
      </c>
      <c r="HI216" s="290">
        <v>2.2999999999999998</v>
      </c>
      <c r="HJ216" s="134">
        <v>0.5874336200009399</v>
      </c>
      <c r="HK216" s="134">
        <v>19.972743080031957</v>
      </c>
      <c r="HL216" s="134">
        <v>59.77724517129564</v>
      </c>
      <c r="HM216" s="146">
        <v>104.370665794255</v>
      </c>
      <c r="HN216" s="146">
        <v>100.16617636182799</v>
      </c>
      <c r="HO216" s="368">
        <v>0.13849045405084601</v>
      </c>
      <c r="HP216" s="368">
        <v>2.4187696525034299E-2</v>
      </c>
      <c r="HQ216" s="368">
        <v>8.75</v>
      </c>
      <c r="HR216" s="368">
        <v>2.0979020979021001</v>
      </c>
      <c r="HS216" s="134">
        <v>78.125</v>
      </c>
      <c r="HT216" s="134">
        <v>83.916083916083906</v>
      </c>
      <c r="HU216" s="134">
        <v>1.58274804629538</v>
      </c>
      <c r="HV216" s="134">
        <v>1.1529468676932999</v>
      </c>
      <c r="HW216" s="134">
        <v>14.4712268005136</v>
      </c>
      <c r="HX216" s="134">
        <v>19.777499490345701</v>
      </c>
      <c r="HY216" s="146">
        <v>92.309095972614685</v>
      </c>
      <c r="HZ216" s="146">
        <v>90.612037089632096</v>
      </c>
      <c r="IA216" s="386">
        <v>16</v>
      </c>
      <c r="IB216" s="386">
        <v>10</v>
      </c>
      <c r="IC216" s="369">
        <v>0.19180052745145049</v>
      </c>
      <c r="ID216" s="369">
        <v>9.527439024390244E-2</v>
      </c>
      <c r="IE216" s="369">
        <v>2.28898426323319</v>
      </c>
      <c r="IF216" s="369">
        <v>1.7123287671232876</v>
      </c>
      <c r="IG216" s="146">
        <v>58.512160228898423</v>
      </c>
      <c r="IH216" s="146">
        <v>70.034246575342465</v>
      </c>
      <c r="II216" s="146">
        <v>8.3792855430352429</v>
      </c>
      <c r="IJ216" s="146">
        <v>5.5640243902439028</v>
      </c>
      <c r="IK216" s="146">
        <v>11.307925761643515</v>
      </c>
      <c r="IL216" s="146">
        <v>17.631126772868917</v>
      </c>
      <c r="IM216" s="148">
        <v>110.79086033380128</v>
      </c>
      <c r="IN216" s="137">
        <v>106.0535946252471</v>
      </c>
      <c r="IO216" s="369">
        <v>0.11562921564848699</v>
      </c>
      <c r="IP216" s="369">
        <v>3.9439952672056799E-2</v>
      </c>
      <c r="IQ216" s="369">
        <v>1.9736842105263199</v>
      </c>
      <c r="IR216" s="369">
        <v>1.0416666666666701</v>
      </c>
      <c r="IS216" s="146">
        <v>73.355263157894697</v>
      </c>
      <c r="IT216" s="146">
        <v>86.9791666666667</v>
      </c>
      <c r="IU216" s="146">
        <v>5.8585469261900203</v>
      </c>
      <c r="IV216" s="146">
        <v>3.7862354565174501</v>
      </c>
      <c r="IW216" s="146">
        <v>14.850359893926001</v>
      </c>
      <c r="IX216" s="146">
        <v>15.292904290429</v>
      </c>
      <c r="IY216" s="341">
        <v>13</v>
      </c>
      <c r="IZ216" s="369">
        <v>0.230414746543779</v>
      </c>
      <c r="JA216" s="369">
        <v>4.4368600682593904</v>
      </c>
      <c r="JB216" s="369">
        <v>96.245733788395896</v>
      </c>
      <c r="JC216" s="369">
        <v>5.1931939028713199</v>
      </c>
      <c r="JD216" s="146">
        <v>12.231703410315401</v>
      </c>
    </row>
    <row r="217" spans="1:264" ht="18" customHeight="1">
      <c r="A217" s="280"/>
      <c r="B217" s="281" t="s">
        <v>87</v>
      </c>
      <c r="C217" s="281" t="s">
        <v>87</v>
      </c>
      <c r="D217" s="282" t="s">
        <v>1954</v>
      </c>
      <c r="E217" s="283" t="s">
        <v>1450</v>
      </c>
      <c r="F217" s="282" t="s">
        <v>114</v>
      </c>
      <c r="G217" s="283" t="s">
        <v>26</v>
      </c>
      <c r="H217" s="284" t="s">
        <v>87</v>
      </c>
      <c r="I217" s="284" t="s">
        <v>87</v>
      </c>
      <c r="J217" s="284" t="s">
        <v>87</v>
      </c>
      <c r="K217" s="284" t="s">
        <v>87</v>
      </c>
      <c r="L217" s="284" t="s">
        <v>87</v>
      </c>
      <c r="M217" s="285">
        <v>106150</v>
      </c>
      <c r="N217" s="284" t="s">
        <v>87</v>
      </c>
      <c r="O217" s="284" t="s">
        <v>87</v>
      </c>
      <c r="P217" s="284" t="s">
        <v>87</v>
      </c>
      <c r="Q217" s="284" t="s">
        <v>87</v>
      </c>
      <c r="R217" s="286">
        <v>95.04055844960034</v>
      </c>
      <c r="S217" s="286">
        <v>92.440847435975797</v>
      </c>
      <c r="T217" s="298" t="s">
        <v>88</v>
      </c>
      <c r="U217" s="298" t="s">
        <v>88</v>
      </c>
      <c r="V217" s="286">
        <v>10.599721059972106</v>
      </c>
      <c r="W217" s="286">
        <v>5.9972105997210594</v>
      </c>
      <c r="X217" s="286">
        <v>16.596931659693166</v>
      </c>
      <c r="Y217" s="284" t="s">
        <v>87</v>
      </c>
      <c r="Z217" s="284" t="s">
        <v>87</v>
      </c>
      <c r="AA217" s="284" t="s">
        <v>87</v>
      </c>
      <c r="AB217" s="284" t="s">
        <v>87</v>
      </c>
      <c r="AC217" s="284" t="s">
        <v>87</v>
      </c>
      <c r="AD217" s="284" t="s">
        <v>87</v>
      </c>
      <c r="AE217" s="284" t="s">
        <v>87</v>
      </c>
      <c r="AF217" s="284" t="s">
        <v>87</v>
      </c>
      <c r="AG217" s="284" t="s">
        <v>87</v>
      </c>
      <c r="AH217" s="284" t="s">
        <v>87</v>
      </c>
      <c r="AI217" s="284" t="s">
        <v>87</v>
      </c>
      <c r="AJ217" s="284" t="s">
        <v>87</v>
      </c>
      <c r="AK217" s="284" t="s">
        <v>87</v>
      </c>
      <c r="AL217" s="284" t="s">
        <v>87</v>
      </c>
      <c r="AM217" s="284" t="s">
        <v>87</v>
      </c>
      <c r="AN217" s="284" t="s">
        <v>87</v>
      </c>
      <c r="AO217" s="284" t="s">
        <v>87</v>
      </c>
      <c r="AP217" s="284" t="s">
        <v>87</v>
      </c>
      <c r="AQ217" s="284" t="s">
        <v>87</v>
      </c>
      <c r="AR217" s="284" t="s">
        <v>87</v>
      </c>
      <c r="AS217" s="284" t="s">
        <v>87</v>
      </c>
      <c r="AT217" s="284" t="s">
        <v>87</v>
      </c>
      <c r="AU217" s="284" t="s">
        <v>87</v>
      </c>
      <c r="AV217" s="284" t="s">
        <v>87</v>
      </c>
      <c r="AW217" s="288" t="s">
        <v>87</v>
      </c>
      <c r="AX217" s="288" t="s">
        <v>87</v>
      </c>
      <c r="AY217" s="288" t="s">
        <v>87</v>
      </c>
      <c r="AZ217" s="288" t="s">
        <v>87</v>
      </c>
      <c r="BA217" s="288" t="s">
        <v>87</v>
      </c>
      <c r="BB217" s="287">
        <v>17</v>
      </c>
      <c r="BC217" s="287">
        <v>17</v>
      </c>
      <c r="BD217" s="289" t="s">
        <v>88</v>
      </c>
      <c r="BE217" s="289" t="s">
        <v>88</v>
      </c>
      <c r="BF217" s="289" t="s">
        <v>88</v>
      </c>
      <c r="BG217" s="287">
        <v>0</v>
      </c>
      <c r="BH217" s="286">
        <v>0</v>
      </c>
      <c r="BI217" s="287">
        <v>56</v>
      </c>
      <c r="BJ217" s="286">
        <v>52.755534620819596</v>
      </c>
      <c r="BK217" s="287">
        <v>0</v>
      </c>
      <c r="BL217" s="286">
        <v>0</v>
      </c>
      <c r="BM217" s="287">
        <v>0</v>
      </c>
      <c r="BN217" s="290">
        <v>0</v>
      </c>
      <c r="BO217" s="291">
        <v>25</v>
      </c>
      <c r="BP217" s="290">
        <v>23.551577955723033</v>
      </c>
      <c r="BQ217" s="287">
        <v>0</v>
      </c>
      <c r="BR217" s="290">
        <v>0</v>
      </c>
      <c r="BS217" s="287">
        <v>0</v>
      </c>
      <c r="BT217" s="290">
        <v>0</v>
      </c>
      <c r="BU217" s="287">
        <v>0</v>
      </c>
      <c r="BV217" s="290">
        <v>0</v>
      </c>
      <c r="BW217" s="287">
        <v>0</v>
      </c>
      <c r="BX217" s="290">
        <v>0</v>
      </c>
      <c r="BY217" s="287">
        <v>0</v>
      </c>
      <c r="BZ217" s="290">
        <v>0</v>
      </c>
      <c r="CA217" s="287">
        <v>64</v>
      </c>
      <c r="CB217" s="290">
        <v>60.292039566650971</v>
      </c>
      <c r="CC217" s="287">
        <v>575</v>
      </c>
      <c r="CD217" s="290">
        <v>541.68629298162978</v>
      </c>
      <c r="CE217" s="287">
        <v>4</v>
      </c>
      <c r="CF217" s="290">
        <v>3.7682524729156857</v>
      </c>
      <c r="CG217" s="287">
        <v>160</v>
      </c>
      <c r="CH217" s="290">
        <v>150.73009891662741</v>
      </c>
      <c r="CI217" s="287">
        <v>314</v>
      </c>
      <c r="CJ217" s="290">
        <v>295.8078191238813</v>
      </c>
      <c r="CK217" s="287">
        <v>91</v>
      </c>
      <c r="CL217" s="290">
        <v>85.727743758831835</v>
      </c>
      <c r="CM217" s="287">
        <v>0</v>
      </c>
      <c r="CN217" s="294">
        <v>0</v>
      </c>
      <c r="CO217" s="287">
        <v>20</v>
      </c>
      <c r="CP217" s="290">
        <v>18.841262364578427</v>
      </c>
      <c r="CQ217" s="287">
        <v>1</v>
      </c>
      <c r="CR217" s="290">
        <v>0.94206311822892141</v>
      </c>
      <c r="CS217" s="287">
        <v>0</v>
      </c>
      <c r="CT217" s="290">
        <v>0</v>
      </c>
      <c r="CU217" s="287">
        <v>7</v>
      </c>
      <c r="CV217" s="290">
        <v>6.5944418276024495</v>
      </c>
      <c r="CW217" s="287">
        <v>71</v>
      </c>
      <c r="CX217" s="290">
        <v>66.886481394253423</v>
      </c>
      <c r="CY217" s="287">
        <v>0</v>
      </c>
      <c r="CZ217" s="290">
        <v>0</v>
      </c>
      <c r="DA217" s="287">
        <v>0</v>
      </c>
      <c r="DB217" s="290">
        <v>0</v>
      </c>
      <c r="DC217" s="287">
        <v>20</v>
      </c>
      <c r="DD217" s="287">
        <v>0</v>
      </c>
      <c r="DE217" s="287">
        <v>57</v>
      </c>
      <c r="DF217" s="287">
        <v>4365</v>
      </c>
      <c r="DG217" s="287">
        <v>7220</v>
      </c>
      <c r="DH217" s="287">
        <v>186</v>
      </c>
      <c r="DI217" s="287">
        <v>0</v>
      </c>
      <c r="DJ217" s="287">
        <v>92</v>
      </c>
      <c r="DK217" s="287">
        <v>132</v>
      </c>
      <c r="DL217" s="287">
        <v>17</v>
      </c>
      <c r="DM217" s="287">
        <v>0</v>
      </c>
      <c r="DN217" s="287">
        <v>0</v>
      </c>
      <c r="DO217" s="287">
        <v>6</v>
      </c>
      <c r="DP217" s="287">
        <v>10</v>
      </c>
      <c r="DQ217" s="287">
        <v>20</v>
      </c>
      <c r="DR217" s="287">
        <v>0</v>
      </c>
      <c r="DS217" s="287">
        <v>15</v>
      </c>
      <c r="DT217" s="287">
        <v>2082</v>
      </c>
      <c r="DU217" s="287">
        <v>0</v>
      </c>
      <c r="DV217" s="287">
        <v>726</v>
      </c>
      <c r="DW217" s="287">
        <v>617</v>
      </c>
      <c r="DX217" s="287">
        <v>67</v>
      </c>
      <c r="DY217" s="287">
        <v>0</v>
      </c>
      <c r="DZ217" s="287">
        <v>0</v>
      </c>
      <c r="EA217" s="287">
        <v>4510</v>
      </c>
      <c r="EB217" s="290">
        <v>14.9223946784922</v>
      </c>
      <c r="EC217" s="287">
        <v>139</v>
      </c>
      <c r="ED217" s="287">
        <v>1429</v>
      </c>
      <c r="EE217" s="287">
        <v>193</v>
      </c>
      <c r="EF217" s="290">
        <v>13.505948215535341</v>
      </c>
      <c r="EG217" s="287">
        <v>10</v>
      </c>
      <c r="EH217" s="287">
        <v>35</v>
      </c>
      <c r="EI217" s="287">
        <v>11</v>
      </c>
      <c r="EJ217" s="287">
        <v>0</v>
      </c>
      <c r="EK217" s="287">
        <v>91</v>
      </c>
      <c r="EL217" s="287">
        <v>0</v>
      </c>
      <c r="EM217" s="287">
        <v>0</v>
      </c>
      <c r="EN217" s="287">
        <v>5</v>
      </c>
      <c r="EO217" s="287">
        <v>2</v>
      </c>
      <c r="EP217" s="287">
        <v>2</v>
      </c>
      <c r="EQ217" s="287">
        <v>11</v>
      </c>
      <c r="ER217" s="287">
        <v>0</v>
      </c>
      <c r="ES217" s="287">
        <v>0</v>
      </c>
      <c r="ET217" s="287">
        <v>0</v>
      </c>
      <c r="EU217" s="287">
        <v>0</v>
      </c>
      <c r="EV217" s="287">
        <v>2159</v>
      </c>
      <c r="EW217" s="287">
        <v>0</v>
      </c>
      <c r="EX217" s="287">
        <v>0</v>
      </c>
      <c r="EY217" s="287">
        <v>0</v>
      </c>
      <c r="EZ217" s="287">
        <v>0</v>
      </c>
      <c r="FA217" s="287">
        <v>1</v>
      </c>
      <c r="FB217" s="287">
        <v>0</v>
      </c>
      <c r="FC217" s="287">
        <v>0</v>
      </c>
      <c r="FD217" s="287">
        <v>0</v>
      </c>
      <c r="FE217" s="287">
        <v>1</v>
      </c>
      <c r="FF217" s="287">
        <v>8</v>
      </c>
      <c r="FG217" s="287">
        <v>38</v>
      </c>
      <c r="FH217" s="287">
        <v>64</v>
      </c>
      <c r="FI217" s="287">
        <v>0</v>
      </c>
      <c r="FJ217" s="287">
        <v>1070</v>
      </c>
      <c r="FK217" s="291">
        <v>5</v>
      </c>
      <c r="FL217" s="290">
        <v>4.7103155911446066</v>
      </c>
      <c r="FM217" s="291">
        <v>0</v>
      </c>
      <c r="FN217" s="290">
        <v>0</v>
      </c>
      <c r="FO217" s="291">
        <v>1</v>
      </c>
      <c r="FP217" s="290">
        <v>0.94206311822892141</v>
      </c>
      <c r="FQ217" s="283">
        <v>0</v>
      </c>
      <c r="FR217" s="294">
        <v>0</v>
      </c>
      <c r="FS217" s="283">
        <v>0</v>
      </c>
      <c r="FT217" s="294">
        <v>0</v>
      </c>
      <c r="FU217" s="291">
        <v>20</v>
      </c>
      <c r="FV217" s="290">
        <v>18.841262364578427</v>
      </c>
      <c r="FW217" s="295">
        <v>1</v>
      </c>
      <c r="FX217" s="295">
        <v>0</v>
      </c>
      <c r="FY217" s="295">
        <v>0</v>
      </c>
      <c r="FZ217" s="295">
        <v>0</v>
      </c>
      <c r="GA217" s="295">
        <v>1</v>
      </c>
      <c r="GB217" s="287">
        <v>0</v>
      </c>
      <c r="GC217" s="287">
        <v>0</v>
      </c>
      <c r="GD217" s="287">
        <v>0</v>
      </c>
      <c r="GE217" s="287">
        <v>0</v>
      </c>
      <c r="GF217" s="287">
        <v>0</v>
      </c>
      <c r="GG217" s="290">
        <v>52</v>
      </c>
      <c r="GH217" s="290">
        <v>194.6</v>
      </c>
      <c r="GI217" s="290">
        <v>14</v>
      </c>
      <c r="GJ217" s="290">
        <v>0</v>
      </c>
      <c r="GK217" s="290">
        <v>0</v>
      </c>
      <c r="GL217" s="290">
        <v>0</v>
      </c>
      <c r="GM217" s="290">
        <v>4</v>
      </c>
      <c r="GN217" s="290">
        <v>4</v>
      </c>
      <c r="GO217" s="290">
        <v>0</v>
      </c>
      <c r="GP217" s="290">
        <v>4</v>
      </c>
      <c r="GQ217" s="290">
        <v>0</v>
      </c>
      <c r="GR217" s="290">
        <v>0</v>
      </c>
      <c r="GS217" s="290">
        <v>1</v>
      </c>
      <c r="GT217" s="290">
        <v>6</v>
      </c>
      <c r="GU217" s="290">
        <v>0</v>
      </c>
      <c r="GV217" s="290">
        <v>1</v>
      </c>
      <c r="GW217" s="290">
        <v>0</v>
      </c>
      <c r="GX217" s="290">
        <v>0</v>
      </c>
      <c r="GY217" s="290">
        <v>1</v>
      </c>
      <c r="GZ217" s="290">
        <v>1</v>
      </c>
      <c r="HA217" s="290">
        <v>0</v>
      </c>
      <c r="HB217" s="290">
        <v>1</v>
      </c>
      <c r="HC217" s="290">
        <v>0</v>
      </c>
      <c r="HD217" s="290">
        <v>0</v>
      </c>
      <c r="HE217" s="290">
        <v>1</v>
      </c>
      <c r="HF217" s="290">
        <v>0</v>
      </c>
      <c r="HG217" s="290">
        <v>0</v>
      </c>
      <c r="HH217" s="290">
        <v>0</v>
      </c>
      <c r="HI217" s="290">
        <v>0</v>
      </c>
      <c r="HJ217" s="134">
        <v>3.7682524729156857</v>
      </c>
      <c r="HK217" s="134">
        <v>9.4206311822892133</v>
      </c>
      <c r="HL217" s="134">
        <v>40.697126707489403</v>
      </c>
      <c r="HM217" s="146">
        <v>109.43101660869</v>
      </c>
      <c r="HN217" s="146">
        <v>93.826811505205796</v>
      </c>
      <c r="HO217" s="368">
        <v>6.9444444444444406E-2</v>
      </c>
      <c r="HP217" s="368">
        <v>6.0876623376623397E-2</v>
      </c>
      <c r="HQ217" s="368">
        <v>2.7272727272727302</v>
      </c>
      <c r="HR217" s="368">
        <v>2.5423728813559299</v>
      </c>
      <c r="HS217" s="134">
        <v>66.363636363636402</v>
      </c>
      <c r="HT217" s="134">
        <v>83.8983050847458</v>
      </c>
      <c r="HU217" s="134">
        <v>2.5462962962962998</v>
      </c>
      <c r="HV217" s="134">
        <v>2.3944805194805201</v>
      </c>
      <c r="HW217" s="134">
        <v>9.3303636275601605</v>
      </c>
      <c r="HX217" s="134">
        <v>13.053337742712699</v>
      </c>
      <c r="HY217" s="146">
        <v>84.384386152088439</v>
      </c>
      <c r="HZ217" s="146">
        <v>88.069516027802507</v>
      </c>
      <c r="IA217" s="386">
        <v>5</v>
      </c>
      <c r="IB217" s="386">
        <v>5</v>
      </c>
      <c r="IC217" s="369">
        <v>0.11896264572924102</v>
      </c>
      <c r="ID217" s="369">
        <v>9.809691975671965E-2</v>
      </c>
      <c r="IE217" s="369">
        <v>1.6025641025641024</v>
      </c>
      <c r="IF217" s="369">
        <v>1.893939393939394</v>
      </c>
      <c r="IG217" s="146">
        <v>60.576923076923073</v>
      </c>
      <c r="IH217" s="146">
        <v>68.939393939393938</v>
      </c>
      <c r="II217" s="146">
        <v>7.423269093504639</v>
      </c>
      <c r="IJ217" s="146">
        <v>5.1795173631547966</v>
      </c>
      <c r="IK217" s="146">
        <v>9.2093158378927988</v>
      </c>
      <c r="IL217" s="146">
        <v>13.714744649690555</v>
      </c>
      <c r="IM217" s="148">
        <v>100.22388253971324</v>
      </c>
      <c r="IN217" s="137">
        <v>95.527854924571344</v>
      </c>
      <c r="IO217" s="369">
        <v>0.37251655629139102</v>
      </c>
      <c r="IP217" s="369">
        <v>4.5024763619990998E-2</v>
      </c>
      <c r="IQ217" s="369">
        <v>5.3571428571428603</v>
      </c>
      <c r="IR217" s="369">
        <v>0.92592592592592604</v>
      </c>
      <c r="IS217" s="146">
        <v>76.785714285714306</v>
      </c>
      <c r="IT217" s="146">
        <v>77.7777777777778</v>
      </c>
      <c r="IU217" s="146">
        <v>6.9536423841059598</v>
      </c>
      <c r="IV217" s="146">
        <v>4.8626744709590302</v>
      </c>
      <c r="IW217" s="146">
        <v>13.6160238653313</v>
      </c>
      <c r="IX217" s="146">
        <v>13.551086516399</v>
      </c>
      <c r="IY217" s="341">
        <v>7</v>
      </c>
      <c r="IZ217" s="369">
        <v>0.25830258302582998</v>
      </c>
      <c r="JA217" s="369">
        <v>3.7234042553191502</v>
      </c>
      <c r="JB217" s="369">
        <v>73.404255319148902</v>
      </c>
      <c r="JC217" s="369">
        <v>6.9372693726937298</v>
      </c>
      <c r="JD217" s="146">
        <v>10.7667595785893</v>
      </c>
    </row>
    <row r="218" spans="1:264" ht="18" customHeight="1">
      <c r="A218" s="280"/>
      <c r="B218" s="281" t="s">
        <v>87</v>
      </c>
      <c r="C218" s="281" t="s">
        <v>87</v>
      </c>
      <c r="D218" s="282" t="s">
        <v>1955</v>
      </c>
      <c r="E218" s="283" t="s">
        <v>1451</v>
      </c>
      <c r="F218" s="282" t="s">
        <v>114</v>
      </c>
      <c r="G218" s="283" t="s">
        <v>26</v>
      </c>
      <c r="H218" s="284" t="s">
        <v>87</v>
      </c>
      <c r="I218" s="284" t="s">
        <v>87</v>
      </c>
      <c r="J218" s="284" t="s">
        <v>87</v>
      </c>
      <c r="K218" s="284" t="s">
        <v>87</v>
      </c>
      <c r="L218" s="284" t="s">
        <v>87</v>
      </c>
      <c r="M218" s="285">
        <v>135147</v>
      </c>
      <c r="N218" s="284" t="s">
        <v>87</v>
      </c>
      <c r="O218" s="284" t="s">
        <v>87</v>
      </c>
      <c r="P218" s="284" t="s">
        <v>87</v>
      </c>
      <c r="Q218" s="284" t="s">
        <v>87</v>
      </c>
      <c r="R218" s="286">
        <v>104.22305018368179</v>
      </c>
      <c r="S218" s="286">
        <v>99.971495466198107</v>
      </c>
      <c r="T218" s="287">
        <v>66.573291028816357</v>
      </c>
      <c r="U218" s="298" t="s">
        <v>88</v>
      </c>
      <c r="V218" s="286">
        <v>14.90539916935856</v>
      </c>
      <c r="W218" s="286">
        <v>9.2293493308721732</v>
      </c>
      <c r="X218" s="286">
        <v>24.134748500230735</v>
      </c>
      <c r="Y218" s="284" t="s">
        <v>87</v>
      </c>
      <c r="Z218" s="284" t="s">
        <v>87</v>
      </c>
      <c r="AA218" s="284" t="s">
        <v>87</v>
      </c>
      <c r="AB218" s="284" t="s">
        <v>87</v>
      </c>
      <c r="AC218" s="284" t="s">
        <v>87</v>
      </c>
      <c r="AD218" s="284" t="s">
        <v>87</v>
      </c>
      <c r="AE218" s="284" t="s">
        <v>87</v>
      </c>
      <c r="AF218" s="284" t="s">
        <v>87</v>
      </c>
      <c r="AG218" s="284" t="s">
        <v>87</v>
      </c>
      <c r="AH218" s="284" t="s">
        <v>87</v>
      </c>
      <c r="AI218" s="284" t="s">
        <v>87</v>
      </c>
      <c r="AJ218" s="284" t="s">
        <v>87</v>
      </c>
      <c r="AK218" s="284" t="s">
        <v>87</v>
      </c>
      <c r="AL218" s="284" t="s">
        <v>87</v>
      </c>
      <c r="AM218" s="284" t="s">
        <v>87</v>
      </c>
      <c r="AN218" s="284" t="s">
        <v>87</v>
      </c>
      <c r="AO218" s="284" t="s">
        <v>87</v>
      </c>
      <c r="AP218" s="284" t="s">
        <v>87</v>
      </c>
      <c r="AQ218" s="284" t="s">
        <v>87</v>
      </c>
      <c r="AR218" s="284" t="s">
        <v>87</v>
      </c>
      <c r="AS218" s="284" t="s">
        <v>87</v>
      </c>
      <c r="AT218" s="284" t="s">
        <v>87</v>
      </c>
      <c r="AU218" s="284" t="s">
        <v>87</v>
      </c>
      <c r="AV218" s="284" t="s">
        <v>87</v>
      </c>
      <c r="AW218" s="288" t="s">
        <v>87</v>
      </c>
      <c r="AX218" s="288" t="s">
        <v>87</v>
      </c>
      <c r="AY218" s="288" t="s">
        <v>87</v>
      </c>
      <c r="AZ218" s="288" t="s">
        <v>87</v>
      </c>
      <c r="BA218" s="288" t="s">
        <v>87</v>
      </c>
      <c r="BB218" s="287">
        <v>19</v>
      </c>
      <c r="BC218" s="287">
        <v>24</v>
      </c>
      <c r="BD218" s="289" t="s">
        <v>88</v>
      </c>
      <c r="BE218" s="289" t="s">
        <v>88</v>
      </c>
      <c r="BF218" s="289" t="s">
        <v>88</v>
      </c>
      <c r="BG218" s="287">
        <v>14</v>
      </c>
      <c r="BH218" s="286">
        <v>10.35909047185657</v>
      </c>
      <c r="BI218" s="287">
        <v>66</v>
      </c>
      <c r="BJ218" s="286">
        <v>48.83571222446669</v>
      </c>
      <c r="BK218" s="287">
        <v>0</v>
      </c>
      <c r="BL218" s="286">
        <v>0</v>
      </c>
      <c r="BM218" s="287">
        <v>0</v>
      </c>
      <c r="BN218" s="290">
        <v>0</v>
      </c>
      <c r="BO218" s="291">
        <v>30</v>
      </c>
      <c r="BP218" s="290">
        <v>22.198051011121223</v>
      </c>
      <c r="BQ218" s="287">
        <v>0</v>
      </c>
      <c r="BR218" s="290">
        <v>0</v>
      </c>
      <c r="BS218" s="287">
        <v>0</v>
      </c>
      <c r="BT218" s="290">
        <v>0</v>
      </c>
      <c r="BU218" s="287">
        <v>0</v>
      </c>
      <c r="BV218" s="290">
        <v>0</v>
      </c>
      <c r="BW218" s="287">
        <v>14</v>
      </c>
      <c r="BX218" s="290">
        <v>10.35909047185657</v>
      </c>
      <c r="BY218" s="292">
        <v>0</v>
      </c>
      <c r="BZ218" s="293">
        <v>0</v>
      </c>
      <c r="CA218" s="287">
        <v>290</v>
      </c>
      <c r="CB218" s="290">
        <v>214.58115977417182</v>
      </c>
      <c r="CC218" s="287">
        <v>0</v>
      </c>
      <c r="CD218" s="290">
        <v>0</v>
      </c>
      <c r="CE218" s="287">
        <v>28</v>
      </c>
      <c r="CF218" s="290">
        <v>20.71818094371314</v>
      </c>
      <c r="CG218" s="287">
        <v>295</v>
      </c>
      <c r="CH218" s="290">
        <v>218.28083494269202</v>
      </c>
      <c r="CI218" s="287">
        <v>502</v>
      </c>
      <c r="CJ218" s="290">
        <v>371.44738691942848</v>
      </c>
      <c r="CK218" s="287">
        <v>123</v>
      </c>
      <c r="CL218" s="290">
        <v>91.012009145597005</v>
      </c>
      <c r="CM218" s="287">
        <v>156</v>
      </c>
      <c r="CN218" s="294">
        <v>115.42986525783037</v>
      </c>
      <c r="CO218" s="287">
        <v>34</v>
      </c>
      <c r="CP218" s="290">
        <v>25.157791145937384</v>
      </c>
      <c r="CQ218" s="287">
        <v>4</v>
      </c>
      <c r="CR218" s="290">
        <v>2.9597401348161632</v>
      </c>
      <c r="CS218" s="287">
        <v>3</v>
      </c>
      <c r="CT218" s="290">
        <v>2.2198051011121223</v>
      </c>
      <c r="CU218" s="287">
        <v>7</v>
      </c>
      <c r="CV218" s="290">
        <v>5.179545235928285</v>
      </c>
      <c r="CW218" s="287">
        <v>286</v>
      </c>
      <c r="CX218" s="290">
        <v>211.62141963935568</v>
      </c>
      <c r="CY218" s="287">
        <v>286</v>
      </c>
      <c r="CZ218" s="290">
        <v>211.62141963935568</v>
      </c>
      <c r="DA218" s="287">
        <v>0</v>
      </c>
      <c r="DB218" s="290">
        <v>0</v>
      </c>
      <c r="DC218" s="287">
        <v>0</v>
      </c>
      <c r="DD218" s="287">
        <v>0</v>
      </c>
      <c r="DE218" s="287">
        <v>367</v>
      </c>
      <c r="DF218" s="287">
        <v>7116</v>
      </c>
      <c r="DG218" s="287">
        <v>0</v>
      </c>
      <c r="DH218" s="287">
        <v>72</v>
      </c>
      <c r="DI218" s="287">
        <v>439</v>
      </c>
      <c r="DJ218" s="287">
        <v>85</v>
      </c>
      <c r="DK218" s="287">
        <v>91</v>
      </c>
      <c r="DL218" s="287">
        <v>0</v>
      </c>
      <c r="DM218" s="287">
        <v>0</v>
      </c>
      <c r="DN218" s="287">
        <v>0</v>
      </c>
      <c r="DO218" s="287">
        <v>125</v>
      </c>
      <c r="DP218" s="287">
        <v>3</v>
      </c>
      <c r="DQ218" s="287">
        <v>40</v>
      </c>
      <c r="DR218" s="287">
        <v>0</v>
      </c>
      <c r="DS218" s="287">
        <v>1</v>
      </c>
      <c r="DT218" s="287">
        <v>157</v>
      </c>
      <c r="DU218" s="287">
        <v>0</v>
      </c>
      <c r="DV218" s="287">
        <v>1991</v>
      </c>
      <c r="DW218" s="287">
        <v>1641</v>
      </c>
      <c r="DX218" s="287">
        <v>189</v>
      </c>
      <c r="DY218" s="287">
        <v>178</v>
      </c>
      <c r="DZ218" s="287">
        <v>2082</v>
      </c>
      <c r="EA218" s="287">
        <v>6541</v>
      </c>
      <c r="EB218" s="290">
        <v>17.336798654639999</v>
      </c>
      <c r="EC218" s="287">
        <v>78</v>
      </c>
      <c r="ED218" s="287">
        <v>2561</v>
      </c>
      <c r="EE218" s="287">
        <v>360</v>
      </c>
      <c r="EF218" s="290">
        <v>14.057008980866851</v>
      </c>
      <c r="EG218" s="287">
        <v>44</v>
      </c>
      <c r="EH218" s="287">
        <v>51</v>
      </c>
      <c r="EI218" s="287">
        <v>3</v>
      </c>
      <c r="EJ218" s="287">
        <v>1</v>
      </c>
      <c r="EK218" s="287">
        <v>136</v>
      </c>
      <c r="EL218" s="287">
        <v>1</v>
      </c>
      <c r="EM218" s="287">
        <v>10</v>
      </c>
      <c r="EN218" s="287">
        <v>15</v>
      </c>
      <c r="EO218" s="287">
        <v>9</v>
      </c>
      <c r="EP218" s="287">
        <v>12</v>
      </c>
      <c r="EQ218" s="287">
        <v>1</v>
      </c>
      <c r="ER218" s="287">
        <v>0</v>
      </c>
      <c r="ES218" s="287">
        <v>0</v>
      </c>
      <c r="ET218" s="287">
        <v>0</v>
      </c>
      <c r="EU218" s="287">
        <v>0</v>
      </c>
      <c r="EV218" s="287">
        <v>1332</v>
      </c>
      <c r="EW218" s="287">
        <v>0</v>
      </c>
      <c r="EX218" s="287">
        <v>0</v>
      </c>
      <c r="EY218" s="287">
        <v>0</v>
      </c>
      <c r="EZ218" s="287">
        <v>0</v>
      </c>
      <c r="FA218" s="287">
        <v>12</v>
      </c>
      <c r="FB218" s="287">
        <v>1</v>
      </c>
      <c r="FC218" s="287">
        <v>1</v>
      </c>
      <c r="FD218" s="287">
        <v>5</v>
      </c>
      <c r="FE218" s="287">
        <v>1</v>
      </c>
      <c r="FF218" s="287">
        <v>11</v>
      </c>
      <c r="FG218" s="287">
        <v>146</v>
      </c>
      <c r="FH218" s="287">
        <v>395</v>
      </c>
      <c r="FI218" s="287">
        <v>146</v>
      </c>
      <c r="FJ218" s="287">
        <v>54</v>
      </c>
      <c r="FK218" s="291">
        <v>5</v>
      </c>
      <c r="FL218" s="290">
        <v>3.6996751685202041</v>
      </c>
      <c r="FM218" s="291">
        <v>2</v>
      </c>
      <c r="FN218" s="290">
        <v>1.4798700674080816</v>
      </c>
      <c r="FO218" s="291">
        <v>1</v>
      </c>
      <c r="FP218" s="290">
        <v>0.73993503370404079</v>
      </c>
      <c r="FQ218" s="283">
        <v>0</v>
      </c>
      <c r="FR218" s="294">
        <v>0</v>
      </c>
      <c r="FS218" s="283">
        <v>0</v>
      </c>
      <c r="FT218" s="294">
        <v>0</v>
      </c>
      <c r="FU218" s="291">
        <v>0</v>
      </c>
      <c r="FV218" s="290">
        <v>0</v>
      </c>
      <c r="FW218" s="295">
        <v>2</v>
      </c>
      <c r="FX218" s="295">
        <v>1</v>
      </c>
      <c r="FY218" s="295">
        <v>1</v>
      </c>
      <c r="FZ218" s="295">
        <v>0</v>
      </c>
      <c r="GA218" s="295">
        <v>0</v>
      </c>
      <c r="GB218" s="287">
        <v>3900</v>
      </c>
      <c r="GC218" s="287">
        <v>0</v>
      </c>
      <c r="GD218" s="287">
        <v>0</v>
      </c>
      <c r="GE218" s="287">
        <v>0</v>
      </c>
      <c r="GF218" s="287">
        <v>0</v>
      </c>
      <c r="GG218" s="290">
        <v>121.6</v>
      </c>
      <c r="GH218" s="290">
        <v>421.7</v>
      </c>
      <c r="GI218" s="290">
        <v>25.7</v>
      </c>
      <c r="GJ218" s="290">
        <v>6</v>
      </c>
      <c r="GK218" s="290">
        <v>1</v>
      </c>
      <c r="GL218" s="290">
        <v>0</v>
      </c>
      <c r="GM218" s="290">
        <v>3</v>
      </c>
      <c r="GN218" s="290">
        <v>3</v>
      </c>
      <c r="GO218" s="290">
        <v>1.1000000000000001</v>
      </c>
      <c r="GP218" s="290">
        <v>7</v>
      </c>
      <c r="GQ218" s="290">
        <v>0</v>
      </c>
      <c r="GR218" s="290">
        <v>0</v>
      </c>
      <c r="GS218" s="290">
        <v>0</v>
      </c>
      <c r="GT218" s="290">
        <v>7</v>
      </c>
      <c r="GU218" s="290">
        <v>0</v>
      </c>
      <c r="GV218" s="290">
        <v>1</v>
      </c>
      <c r="GW218" s="290">
        <v>0</v>
      </c>
      <c r="GX218" s="290">
        <v>0</v>
      </c>
      <c r="GY218" s="290">
        <v>1</v>
      </c>
      <c r="GZ218" s="290">
        <v>1</v>
      </c>
      <c r="HA218" s="290">
        <v>0</v>
      </c>
      <c r="HB218" s="290">
        <v>1</v>
      </c>
      <c r="HC218" s="290">
        <v>0</v>
      </c>
      <c r="HD218" s="290">
        <v>0</v>
      </c>
      <c r="HE218" s="290">
        <v>0</v>
      </c>
      <c r="HF218" s="290">
        <v>0</v>
      </c>
      <c r="HG218" s="290">
        <v>1</v>
      </c>
      <c r="HH218" s="290">
        <v>2</v>
      </c>
      <c r="HI218" s="290">
        <v>0</v>
      </c>
      <c r="HJ218" s="134">
        <v>2.9597401348161632</v>
      </c>
      <c r="HK218" s="134">
        <v>25.157791145937384</v>
      </c>
      <c r="HL218" s="134">
        <v>55.939088548025474</v>
      </c>
      <c r="HM218" s="146">
        <v>120.215648240249</v>
      </c>
      <c r="HN218" s="146">
        <v>112.662973122582</v>
      </c>
      <c r="HO218" s="368">
        <v>1.42227279192149E-2</v>
      </c>
      <c r="HP218" s="368">
        <v>2.21116639027087E-2</v>
      </c>
      <c r="HQ218" s="368">
        <v>0.90090090090090102</v>
      </c>
      <c r="HR218" s="368">
        <v>1.5873015873015901</v>
      </c>
      <c r="HS218" s="134">
        <v>72.972972972972997</v>
      </c>
      <c r="HT218" s="134">
        <v>85.714285714285694</v>
      </c>
      <c r="HU218" s="134">
        <v>1.5787227990328501</v>
      </c>
      <c r="HV218" s="134">
        <v>1.39303482587065</v>
      </c>
      <c r="HW218" s="134">
        <v>13.439560439560401</v>
      </c>
      <c r="HX218" s="134">
        <v>19.6818725316135</v>
      </c>
      <c r="HY218" s="146">
        <v>95.299447704268232</v>
      </c>
      <c r="HZ218" s="146">
        <v>93.061852701612295</v>
      </c>
      <c r="IA218" s="386">
        <v>13</v>
      </c>
      <c r="IB218" s="386">
        <v>10</v>
      </c>
      <c r="IC218" s="369">
        <v>0.21804763502180474</v>
      </c>
      <c r="ID218" s="369">
        <v>0.1254075746175069</v>
      </c>
      <c r="IE218" s="369">
        <v>3.1862745098039214</v>
      </c>
      <c r="IF218" s="369">
        <v>2.4449877750611249</v>
      </c>
      <c r="IG218" s="146">
        <v>58.088235294117652</v>
      </c>
      <c r="IH218" s="146">
        <v>65.525672371638137</v>
      </c>
      <c r="II218" s="146">
        <v>6.843341160684334</v>
      </c>
      <c r="IJ218" s="146">
        <v>5.1291698018560323</v>
      </c>
      <c r="IK218" s="146">
        <v>11.549450549450549</v>
      </c>
      <c r="IL218" s="146">
        <v>17.997028877857893</v>
      </c>
      <c r="IM218" s="148">
        <v>106.68666720080205</v>
      </c>
      <c r="IN218" s="137">
        <v>102.34865265307688</v>
      </c>
      <c r="IO218" s="369">
        <v>0.14632718759145399</v>
      </c>
      <c r="IP218" s="369">
        <v>3.09885342423303E-2</v>
      </c>
      <c r="IQ218" s="369">
        <v>3.16455696202532</v>
      </c>
      <c r="IR218" s="369">
        <v>1.1235955056179801</v>
      </c>
      <c r="IS218" s="146">
        <v>76.582278481012693</v>
      </c>
      <c r="IT218" s="146">
        <v>86.516853932584297</v>
      </c>
      <c r="IU218" s="146">
        <v>4.62393912788996</v>
      </c>
      <c r="IV218" s="146">
        <v>2.7579795475674</v>
      </c>
      <c r="IW218" s="146">
        <v>12.288910401204699</v>
      </c>
      <c r="IX218" s="146">
        <v>13.518886679920501</v>
      </c>
      <c r="IY218" s="341">
        <v>11</v>
      </c>
      <c r="IZ218" s="369">
        <v>0.28328611898016998</v>
      </c>
      <c r="JA218" s="369">
        <v>4.1825095057034201</v>
      </c>
      <c r="JB218" s="369">
        <v>78.3269961977186</v>
      </c>
      <c r="JC218" s="369">
        <v>6.7731135719804296</v>
      </c>
      <c r="JD218" s="146">
        <v>10.587340121018901</v>
      </c>
    </row>
    <row r="219" spans="1:264" ht="18" customHeight="1">
      <c r="A219" s="280"/>
      <c r="B219" s="281" t="s">
        <v>87</v>
      </c>
      <c r="C219" s="281" t="s">
        <v>87</v>
      </c>
      <c r="D219" s="282" t="s">
        <v>1956</v>
      </c>
      <c r="E219" s="283" t="s">
        <v>1452</v>
      </c>
      <c r="F219" s="282" t="s">
        <v>114</v>
      </c>
      <c r="G219" s="283" t="s">
        <v>26</v>
      </c>
      <c r="H219" s="284" t="s">
        <v>87</v>
      </c>
      <c r="I219" s="284" t="s">
        <v>87</v>
      </c>
      <c r="J219" s="284" t="s">
        <v>87</v>
      </c>
      <c r="K219" s="284" t="s">
        <v>87</v>
      </c>
      <c r="L219" s="284" t="s">
        <v>87</v>
      </c>
      <c r="M219" s="285">
        <v>1757453</v>
      </c>
      <c r="N219" s="284" t="s">
        <v>87</v>
      </c>
      <c r="O219" s="284" t="s">
        <v>87</v>
      </c>
      <c r="P219" s="284" t="s">
        <v>87</v>
      </c>
      <c r="Q219" s="284" t="s">
        <v>87</v>
      </c>
      <c r="R219" s="286">
        <v>100.58174756068794</v>
      </c>
      <c r="S219" s="286">
        <v>102.94949586924709</v>
      </c>
      <c r="T219" s="292">
        <v>82.494743423359978</v>
      </c>
      <c r="U219" s="287">
        <v>287.18690017562949</v>
      </c>
      <c r="V219" s="286">
        <v>17.921982335623159</v>
      </c>
      <c r="W219" s="286">
        <v>7.838567222767419</v>
      </c>
      <c r="X219" s="286">
        <v>25.760549558390579</v>
      </c>
      <c r="Y219" s="284" t="s">
        <v>87</v>
      </c>
      <c r="Z219" s="284" t="s">
        <v>87</v>
      </c>
      <c r="AA219" s="284" t="s">
        <v>87</v>
      </c>
      <c r="AB219" s="284" t="s">
        <v>87</v>
      </c>
      <c r="AC219" s="284" t="s">
        <v>87</v>
      </c>
      <c r="AD219" s="284" t="s">
        <v>87</v>
      </c>
      <c r="AE219" s="284" t="s">
        <v>87</v>
      </c>
      <c r="AF219" s="284" t="s">
        <v>87</v>
      </c>
      <c r="AG219" s="284" t="s">
        <v>87</v>
      </c>
      <c r="AH219" s="284" t="s">
        <v>87</v>
      </c>
      <c r="AI219" s="284" t="s">
        <v>87</v>
      </c>
      <c r="AJ219" s="284" t="s">
        <v>87</v>
      </c>
      <c r="AK219" s="284" t="s">
        <v>87</v>
      </c>
      <c r="AL219" s="284" t="s">
        <v>87</v>
      </c>
      <c r="AM219" s="284" t="s">
        <v>87</v>
      </c>
      <c r="AN219" s="284" t="s">
        <v>87</v>
      </c>
      <c r="AO219" s="284" t="s">
        <v>87</v>
      </c>
      <c r="AP219" s="284" t="s">
        <v>87</v>
      </c>
      <c r="AQ219" s="284" t="s">
        <v>87</v>
      </c>
      <c r="AR219" s="284" t="s">
        <v>87</v>
      </c>
      <c r="AS219" s="284" t="s">
        <v>87</v>
      </c>
      <c r="AT219" s="284" t="s">
        <v>87</v>
      </c>
      <c r="AU219" s="284" t="s">
        <v>87</v>
      </c>
      <c r="AV219" s="284" t="s">
        <v>87</v>
      </c>
      <c r="AW219" s="288" t="s">
        <v>87</v>
      </c>
      <c r="AX219" s="288" t="s">
        <v>87</v>
      </c>
      <c r="AY219" s="288" t="s">
        <v>87</v>
      </c>
      <c r="AZ219" s="288" t="s">
        <v>87</v>
      </c>
      <c r="BA219" s="288" t="s">
        <v>87</v>
      </c>
      <c r="BB219" s="287">
        <v>147</v>
      </c>
      <c r="BC219" s="287">
        <v>243</v>
      </c>
      <c r="BD219" s="289" t="s">
        <v>88</v>
      </c>
      <c r="BE219" s="289" t="s">
        <v>88</v>
      </c>
      <c r="BF219" s="289" t="s">
        <v>88</v>
      </c>
      <c r="BG219" s="287">
        <v>339</v>
      </c>
      <c r="BH219" s="286">
        <v>19.289278290799242</v>
      </c>
      <c r="BI219" s="287">
        <v>2095</v>
      </c>
      <c r="BJ219" s="286">
        <v>119.20660182662068</v>
      </c>
      <c r="BK219" s="287">
        <v>97</v>
      </c>
      <c r="BL219" s="286">
        <v>5.5193510153614351</v>
      </c>
      <c r="BM219" s="287">
        <v>42</v>
      </c>
      <c r="BN219" s="290">
        <v>2.3898220891255697</v>
      </c>
      <c r="BO219" s="291">
        <v>784</v>
      </c>
      <c r="BP219" s="290">
        <v>44.61001233034397</v>
      </c>
      <c r="BQ219" s="287">
        <v>0</v>
      </c>
      <c r="BR219" s="290">
        <v>0</v>
      </c>
      <c r="BS219" s="287">
        <v>68</v>
      </c>
      <c r="BT219" s="290">
        <v>3.8692357633461603</v>
      </c>
      <c r="BU219" s="287">
        <v>0</v>
      </c>
      <c r="BV219" s="290">
        <v>0</v>
      </c>
      <c r="BW219" s="287">
        <v>111</v>
      </c>
      <c r="BX219" s="290">
        <v>6.3159583784032911</v>
      </c>
      <c r="BY219" s="292">
        <v>5</v>
      </c>
      <c r="BZ219" s="293">
        <v>0.28450262965780593</v>
      </c>
      <c r="CA219" s="287">
        <v>4316</v>
      </c>
      <c r="CB219" s="290">
        <v>245.58266992061806</v>
      </c>
      <c r="CC219" s="287">
        <v>2204</v>
      </c>
      <c r="CD219" s="290">
        <v>125.40875915316084</v>
      </c>
      <c r="CE219" s="287">
        <v>391</v>
      </c>
      <c r="CF219" s="290">
        <v>22.248105639240425</v>
      </c>
      <c r="CG219" s="287">
        <v>1965</v>
      </c>
      <c r="CH219" s="290">
        <v>111.80953345551774</v>
      </c>
      <c r="CI219" s="287">
        <v>4731</v>
      </c>
      <c r="CJ219" s="290">
        <v>269.19638818221597</v>
      </c>
      <c r="CK219" s="287">
        <v>1957</v>
      </c>
      <c r="CL219" s="290">
        <v>111.35432924806524</v>
      </c>
      <c r="CM219" s="287">
        <v>3379</v>
      </c>
      <c r="CN219" s="294">
        <v>192.26687712274526</v>
      </c>
      <c r="CO219" s="287">
        <v>728</v>
      </c>
      <c r="CP219" s="290">
        <v>41.423582878176546</v>
      </c>
      <c r="CQ219" s="287">
        <v>19</v>
      </c>
      <c r="CR219" s="290">
        <v>1.0811099926996623</v>
      </c>
      <c r="CS219" s="287">
        <v>168</v>
      </c>
      <c r="CT219" s="290">
        <v>9.5592883565022788</v>
      </c>
      <c r="CU219" s="287">
        <v>149</v>
      </c>
      <c r="CV219" s="290">
        <v>8.4781783638026162</v>
      </c>
      <c r="CW219" s="287">
        <v>2817</v>
      </c>
      <c r="CX219" s="290">
        <v>160.28878154920787</v>
      </c>
      <c r="CY219" s="287">
        <v>2253</v>
      </c>
      <c r="CZ219" s="290">
        <v>128.19688492380737</v>
      </c>
      <c r="DA219" s="287">
        <v>28</v>
      </c>
      <c r="DB219" s="290">
        <v>1.5932147260837133</v>
      </c>
      <c r="DC219" s="287">
        <v>0</v>
      </c>
      <c r="DD219" s="287">
        <v>8056</v>
      </c>
      <c r="DE219" s="287">
        <v>2177</v>
      </c>
      <c r="DF219" s="287">
        <v>39135</v>
      </c>
      <c r="DG219" s="287">
        <v>0</v>
      </c>
      <c r="DH219" s="287">
        <v>592</v>
      </c>
      <c r="DI219" s="287">
        <v>5</v>
      </c>
      <c r="DJ219" s="287">
        <v>206</v>
      </c>
      <c r="DK219" s="287">
        <v>217</v>
      </c>
      <c r="DL219" s="287">
        <v>679</v>
      </c>
      <c r="DM219" s="287">
        <v>159</v>
      </c>
      <c r="DN219" s="287">
        <v>3402</v>
      </c>
      <c r="DO219" s="287">
        <v>92</v>
      </c>
      <c r="DP219" s="287">
        <v>217</v>
      </c>
      <c r="DQ219" s="287">
        <v>148</v>
      </c>
      <c r="DR219" s="287">
        <v>0</v>
      </c>
      <c r="DS219" s="287">
        <v>119</v>
      </c>
      <c r="DT219" s="287">
        <v>10641</v>
      </c>
      <c r="DU219" s="287">
        <v>92987</v>
      </c>
      <c r="DV219" s="287">
        <v>16441</v>
      </c>
      <c r="DW219" s="287">
        <v>31191</v>
      </c>
      <c r="DX219" s="287">
        <v>1632</v>
      </c>
      <c r="DY219" s="287">
        <v>1517</v>
      </c>
      <c r="DZ219" s="287">
        <v>18080</v>
      </c>
      <c r="EA219" s="287">
        <v>0</v>
      </c>
      <c r="EB219" s="290">
        <v>0</v>
      </c>
      <c r="EC219" s="287">
        <v>511</v>
      </c>
      <c r="ED219" s="287">
        <v>16457</v>
      </c>
      <c r="EE219" s="287">
        <v>3121</v>
      </c>
      <c r="EF219" s="290">
        <v>36.049691012249227</v>
      </c>
      <c r="EG219" s="287">
        <v>430</v>
      </c>
      <c r="EH219" s="287">
        <v>248</v>
      </c>
      <c r="EI219" s="287">
        <v>258</v>
      </c>
      <c r="EJ219" s="287">
        <v>266</v>
      </c>
      <c r="EK219" s="287">
        <v>1395</v>
      </c>
      <c r="EL219" s="287">
        <v>0</v>
      </c>
      <c r="EM219" s="287">
        <v>79</v>
      </c>
      <c r="EN219" s="287">
        <v>32</v>
      </c>
      <c r="EO219" s="287">
        <v>117</v>
      </c>
      <c r="EP219" s="287">
        <v>202</v>
      </c>
      <c r="EQ219" s="287">
        <v>126</v>
      </c>
      <c r="ER219" s="287">
        <v>0</v>
      </c>
      <c r="ES219" s="287">
        <v>4</v>
      </c>
      <c r="ET219" s="287">
        <v>84</v>
      </c>
      <c r="EU219" s="287">
        <v>0</v>
      </c>
      <c r="EV219" s="287">
        <v>8488</v>
      </c>
      <c r="EW219" s="287">
        <v>95</v>
      </c>
      <c r="EX219" s="287">
        <v>28</v>
      </c>
      <c r="EY219" s="287">
        <v>2376</v>
      </c>
      <c r="EZ219" s="287">
        <v>33</v>
      </c>
      <c r="FA219" s="287">
        <v>49</v>
      </c>
      <c r="FB219" s="287">
        <v>11</v>
      </c>
      <c r="FC219" s="287">
        <v>8</v>
      </c>
      <c r="FD219" s="287">
        <v>14</v>
      </c>
      <c r="FE219" s="287">
        <v>8</v>
      </c>
      <c r="FF219" s="287">
        <v>89</v>
      </c>
      <c r="FG219" s="287">
        <v>1106</v>
      </c>
      <c r="FH219" s="287">
        <v>2407</v>
      </c>
      <c r="FI219" s="287">
        <v>495</v>
      </c>
      <c r="FJ219" s="287">
        <v>10718</v>
      </c>
      <c r="FK219" s="291">
        <v>75</v>
      </c>
      <c r="FL219" s="290">
        <v>4.2675394448670891</v>
      </c>
      <c r="FM219" s="291">
        <v>24</v>
      </c>
      <c r="FN219" s="290">
        <v>1.3656126223574685</v>
      </c>
      <c r="FO219" s="291">
        <v>14</v>
      </c>
      <c r="FP219" s="290">
        <v>0.79660736304185664</v>
      </c>
      <c r="FQ219" s="283">
        <v>10</v>
      </c>
      <c r="FR219" s="294">
        <v>0.56900525931561186</v>
      </c>
      <c r="FS219" s="283">
        <v>1</v>
      </c>
      <c r="FT219" s="294">
        <v>5.690052593156119E-2</v>
      </c>
      <c r="FU219" s="291">
        <v>142</v>
      </c>
      <c r="FV219" s="290">
        <v>8.0798746822816874</v>
      </c>
      <c r="FW219" s="295">
        <v>2</v>
      </c>
      <c r="FX219" s="295">
        <v>0</v>
      </c>
      <c r="FY219" s="295">
        <v>2</v>
      </c>
      <c r="FZ219" s="295">
        <v>0</v>
      </c>
      <c r="GA219" s="295">
        <v>0</v>
      </c>
      <c r="GB219" s="287">
        <v>19791</v>
      </c>
      <c r="GC219" s="287">
        <v>13154</v>
      </c>
      <c r="GD219" s="287">
        <v>10035</v>
      </c>
      <c r="GE219" s="287">
        <v>349</v>
      </c>
      <c r="GF219" s="287">
        <v>24</v>
      </c>
      <c r="GG219" s="290">
        <v>943.7</v>
      </c>
      <c r="GH219" s="290">
        <v>1939</v>
      </c>
      <c r="GI219" s="290">
        <v>115.4</v>
      </c>
      <c r="GJ219" s="290">
        <v>33.69</v>
      </c>
      <c r="GK219" s="290">
        <v>4.04</v>
      </c>
      <c r="GL219" s="290">
        <v>14.23</v>
      </c>
      <c r="GM219" s="290">
        <v>37.81</v>
      </c>
      <c r="GN219" s="290">
        <v>18</v>
      </c>
      <c r="GO219" s="290">
        <v>7.21</v>
      </c>
      <c r="GP219" s="290">
        <v>45.8</v>
      </c>
      <c r="GQ219" s="290">
        <v>6.21</v>
      </c>
      <c r="GR219" s="290">
        <v>4</v>
      </c>
      <c r="GS219" s="290">
        <v>0</v>
      </c>
      <c r="GT219" s="290">
        <v>93.83</v>
      </c>
      <c r="GU219" s="290">
        <v>2</v>
      </c>
      <c r="GV219" s="290">
        <v>6</v>
      </c>
      <c r="GW219" s="290">
        <v>1</v>
      </c>
      <c r="GX219" s="290">
        <v>2</v>
      </c>
      <c r="GY219" s="290">
        <v>5</v>
      </c>
      <c r="GZ219" s="290">
        <v>7.4</v>
      </c>
      <c r="HA219" s="290">
        <v>1</v>
      </c>
      <c r="HB219" s="290">
        <v>4</v>
      </c>
      <c r="HC219" s="290">
        <v>0</v>
      </c>
      <c r="HD219" s="290">
        <v>11</v>
      </c>
      <c r="HE219" s="290">
        <v>5</v>
      </c>
      <c r="HF219" s="290">
        <v>1</v>
      </c>
      <c r="HG219" s="290">
        <v>4</v>
      </c>
      <c r="HH219" s="290">
        <v>22.6</v>
      </c>
      <c r="HI219" s="290">
        <v>11.7</v>
      </c>
      <c r="HJ219" s="134">
        <v>0.91040841490497904</v>
      </c>
      <c r="HK219" s="134">
        <v>19.232377764867682</v>
      </c>
      <c r="HL219" s="134">
        <v>49.727076627369264</v>
      </c>
      <c r="HM219" s="146">
        <v>99.413323024971703</v>
      </c>
      <c r="HN219" s="146">
        <v>106.015272151174</v>
      </c>
      <c r="HO219" s="368">
        <v>8.7427284037795497E-2</v>
      </c>
      <c r="HP219" s="368">
        <v>6.2650826062743595E-2</v>
      </c>
      <c r="HQ219" s="368">
        <v>2.76595744680851</v>
      </c>
      <c r="HR219" s="368">
        <v>2.9189189189189202</v>
      </c>
      <c r="HS219" s="134">
        <v>77.7659574468085</v>
      </c>
      <c r="HT219" s="134">
        <v>81.081081081081095</v>
      </c>
      <c r="HU219" s="134">
        <v>3.1608325767510701</v>
      </c>
      <c r="HV219" s="134">
        <v>2.1463708928902898</v>
      </c>
      <c r="HW219" s="134">
        <v>2.93654099449504</v>
      </c>
      <c r="HX219" s="134">
        <v>4.9496328684666802</v>
      </c>
      <c r="HY219" s="146">
        <v>98.164273628456471</v>
      </c>
      <c r="HZ219" s="146">
        <v>99.077790486098493</v>
      </c>
      <c r="IA219" s="386">
        <v>104</v>
      </c>
      <c r="IB219" s="386">
        <v>97</v>
      </c>
      <c r="IC219" s="369">
        <v>0.31552440763326356</v>
      </c>
      <c r="ID219" s="369">
        <v>0.18902854915716652</v>
      </c>
      <c r="IE219" s="369">
        <v>3.4300791556728232</v>
      </c>
      <c r="IF219" s="369">
        <v>2.9376135675348274</v>
      </c>
      <c r="IG219" s="146">
        <v>60.290237467018471</v>
      </c>
      <c r="IH219" s="146">
        <v>58.44942459115687</v>
      </c>
      <c r="II219" s="146">
        <v>9.1987500379236078</v>
      </c>
      <c r="IJ219" s="146">
        <v>6.4347656630614827</v>
      </c>
      <c r="IK219" s="146">
        <v>3.4583300498711007</v>
      </c>
      <c r="IL219" s="146">
        <v>6.3292573358732565</v>
      </c>
      <c r="IM219" s="148">
        <v>99.674444441862931</v>
      </c>
      <c r="IN219" s="137">
        <v>103.07214491057499</v>
      </c>
      <c r="IO219" s="369">
        <v>0.16052880075543</v>
      </c>
      <c r="IP219" s="369">
        <v>8.5440874914559095E-2</v>
      </c>
      <c r="IQ219" s="369">
        <v>2.9616724738675999</v>
      </c>
      <c r="IR219" s="369">
        <v>2.6666666666666701</v>
      </c>
      <c r="IS219" s="146">
        <v>75.609756097561004</v>
      </c>
      <c r="IT219" s="146">
        <v>86.6666666666667</v>
      </c>
      <c r="IU219" s="146">
        <v>5.4202077431539202</v>
      </c>
      <c r="IV219" s="146">
        <v>3.20403280929597</v>
      </c>
      <c r="IW219" s="146">
        <v>3.8999544913372701</v>
      </c>
      <c r="IX219" s="146">
        <v>4.1032960552462097</v>
      </c>
      <c r="IY219" s="341">
        <v>90</v>
      </c>
      <c r="IZ219" s="369">
        <v>0.38205204397843501</v>
      </c>
      <c r="JA219" s="369">
        <v>4.7644256220222303</v>
      </c>
      <c r="JB219" s="369">
        <v>85.071466384330293</v>
      </c>
      <c r="JC219" s="369">
        <v>8.0188479008362705</v>
      </c>
      <c r="JD219" s="146">
        <v>5.46847623037422</v>
      </c>
    </row>
    <row r="220" spans="1:264" ht="18" customHeight="1">
      <c r="A220" s="280"/>
      <c r="B220" s="281" t="s">
        <v>87</v>
      </c>
      <c r="C220" s="281" t="s">
        <v>87</v>
      </c>
      <c r="D220" s="282" t="s">
        <v>1957</v>
      </c>
      <c r="E220" s="283" t="s">
        <v>1453</v>
      </c>
      <c r="F220" s="282" t="s">
        <v>114</v>
      </c>
      <c r="G220" s="283" t="s">
        <v>26</v>
      </c>
      <c r="H220" s="284" t="s">
        <v>87</v>
      </c>
      <c r="I220" s="284" t="s">
        <v>87</v>
      </c>
      <c r="J220" s="284" t="s">
        <v>87</v>
      </c>
      <c r="K220" s="284" t="s">
        <v>87</v>
      </c>
      <c r="L220" s="284" t="s">
        <v>87</v>
      </c>
      <c r="M220" s="285">
        <v>839466</v>
      </c>
      <c r="N220" s="284" t="s">
        <v>87</v>
      </c>
      <c r="O220" s="284" t="s">
        <v>87</v>
      </c>
      <c r="P220" s="284" t="s">
        <v>87</v>
      </c>
      <c r="Q220" s="284" t="s">
        <v>87</v>
      </c>
      <c r="R220" s="286">
        <v>107.89830193851127</v>
      </c>
      <c r="S220" s="286">
        <v>102.04248282492652</v>
      </c>
      <c r="T220" s="287">
        <v>563.65043595584029</v>
      </c>
      <c r="U220" s="287">
        <v>101.22093621903059</v>
      </c>
      <c r="V220" s="286">
        <v>15.714285714285714</v>
      </c>
      <c r="W220" s="286">
        <v>8.0740740740740744</v>
      </c>
      <c r="X220" s="286">
        <v>23.788359788359788</v>
      </c>
      <c r="Y220" s="284" t="s">
        <v>87</v>
      </c>
      <c r="Z220" s="284" t="s">
        <v>87</v>
      </c>
      <c r="AA220" s="284" t="s">
        <v>87</v>
      </c>
      <c r="AB220" s="284" t="s">
        <v>87</v>
      </c>
      <c r="AC220" s="284" t="s">
        <v>87</v>
      </c>
      <c r="AD220" s="284" t="s">
        <v>87</v>
      </c>
      <c r="AE220" s="284" t="s">
        <v>87</v>
      </c>
      <c r="AF220" s="284" t="s">
        <v>87</v>
      </c>
      <c r="AG220" s="284" t="s">
        <v>87</v>
      </c>
      <c r="AH220" s="284" t="s">
        <v>87</v>
      </c>
      <c r="AI220" s="284" t="s">
        <v>87</v>
      </c>
      <c r="AJ220" s="284" t="s">
        <v>87</v>
      </c>
      <c r="AK220" s="284" t="s">
        <v>87</v>
      </c>
      <c r="AL220" s="284" t="s">
        <v>87</v>
      </c>
      <c r="AM220" s="284" t="s">
        <v>87</v>
      </c>
      <c r="AN220" s="284" t="s">
        <v>87</v>
      </c>
      <c r="AO220" s="284" t="s">
        <v>87</v>
      </c>
      <c r="AP220" s="284" t="s">
        <v>87</v>
      </c>
      <c r="AQ220" s="284" t="s">
        <v>87</v>
      </c>
      <c r="AR220" s="284" t="s">
        <v>87</v>
      </c>
      <c r="AS220" s="284" t="s">
        <v>87</v>
      </c>
      <c r="AT220" s="284" t="s">
        <v>87</v>
      </c>
      <c r="AU220" s="284" t="s">
        <v>87</v>
      </c>
      <c r="AV220" s="284" t="s">
        <v>87</v>
      </c>
      <c r="AW220" s="288" t="s">
        <v>87</v>
      </c>
      <c r="AX220" s="288" t="s">
        <v>87</v>
      </c>
      <c r="AY220" s="288" t="s">
        <v>87</v>
      </c>
      <c r="AZ220" s="288" t="s">
        <v>87</v>
      </c>
      <c r="BA220" s="288" t="s">
        <v>87</v>
      </c>
      <c r="BB220" s="287">
        <v>44</v>
      </c>
      <c r="BC220" s="287">
        <v>115</v>
      </c>
      <c r="BD220" s="289" t="s">
        <v>88</v>
      </c>
      <c r="BE220" s="289" t="s">
        <v>88</v>
      </c>
      <c r="BF220" s="289" t="s">
        <v>88</v>
      </c>
      <c r="BG220" s="287">
        <v>217</v>
      </c>
      <c r="BH220" s="286">
        <v>25.849766399115627</v>
      </c>
      <c r="BI220" s="287">
        <v>1142</v>
      </c>
      <c r="BJ220" s="286">
        <v>136.03886280087579</v>
      </c>
      <c r="BK220" s="287">
        <v>55</v>
      </c>
      <c r="BL220" s="286">
        <v>6.5517841103749292</v>
      </c>
      <c r="BM220" s="287">
        <v>11</v>
      </c>
      <c r="BN220" s="290">
        <v>1.3103568220749857</v>
      </c>
      <c r="BO220" s="291">
        <v>530</v>
      </c>
      <c r="BP220" s="290">
        <v>63.13537415452204</v>
      </c>
      <c r="BQ220" s="287">
        <v>0</v>
      </c>
      <c r="BR220" s="290">
        <v>0</v>
      </c>
      <c r="BS220" s="287">
        <v>21</v>
      </c>
      <c r="BT220" s="290">
        <v>2.501590296688609</v>
      </c>
      <c r="BU220" s="287">
        <v>0</v>
      </c>
      <c r="BV220" s="290">
        <v>0</v>
      </c>
      <c r="BW220" s="287">
        <v>101</v>
      </c>
      <c r="BX220" s="290">
        <v>12.031458093597596</v>
      </c>
      <c r="BY220" s="292">
        <v>0</v>
      </c>
      <c r="BZ220" s="293">
        <v>0</v>
      </c>
      <c r="CA220" s="287">
        <v>849</v>
      </c>
      <c r="CB220" s="290">
        <v>101.13572199469662</v>
      </c>
      <c r="CC220" s="287">
        <v>587</v>
      </c>
      <c r="CD220" s="290">
        <v>69.925404959819687</v>
      </c>
      <c r="CE220" s="287">
        <v>75</v>
      </c>
      <c r="CF220" s="290">
        <v>8.9342510596021754</v>
      </c>
      <c r="CG220" s="287">
        <v>1235</v>
      </c>
      <c r="CH220" s="290">
        <v>147.11733411478249</v>
      </c>
      <c r="CI220" s="287">
        <v>2401</v>
      </c>
      <c r="CJ220" s="290">
        <v>286.01515725473098</v>
      </c>
      <c r="CK220" s="287">
        <v>448</v>
      </c>
      <c r="CL220" s="290">
        <v>53.36725966269033</v>
      </c>
      <c r="CM220" s="287">
        <v>1570</v>
      </c>
      <c r="CN220" s="294">
        <v>187.02365551433886</v>
      </c>
      <c r="CO220" s="287">
        <v>362</v>
      </c>
      <c r="CP220" s="290">
        <v>43.122651781013168</v>
      </c>
      <c r="CQ220" s="287">
        <v>0</v>
      </c>
      <c r="CR220" s="290">
        <v>0</v>
      </c>
      <c r="CS220" s="287">
        <v>11</v>
      </c>
      <c r="CT220" s="290">
        <v>1.3103568220749857</v>
      </c>
      <c r="CU220" s="287">
        <v>482</v>
      </c>
      <c r="CV220" s="290">
        <v>57.41745347637665</v>
      </c>
      <c r="CW220" s="287">
        <v>1092</v>
      </c>
      <c r="CX220" s="290">
        <v>130.08269542780769</v>
      </c>
      <c r="CY220" s="287">
        <v>1047</v>
      </c>
      <c r="CZ220" s="290">
        <v>124.72214479204636</v>
      </c>
      <c r="DA220" s="292">
        <v>8</v>
      </c>
      <c r="DB220" s="293">
        <v>0.95298677969089884</v>
      </c>
      <c r="DC220" s="287">
        <v>0</v>
      </c>
      <c r="DD220" s="287">
        <v>0</v>
      </c>
      <c r="DE220" s="287">
        <v>1527</v>
      </c>
      <c r="DF220" s="287">
        <v>14852</v>
      </c>
      <c r="DG220" s="287">
        <v>0</v>
      </c>
      <c r="DH220" s="287">
        <v>826</v>
      </c>
      <c r="DI220" s="287">
        <v>593</v>
      </c>
      <c r="DJ220" s="287">
        <v>87</v>
      </c>
      <c r="DK220" s="287">
        <v>35</v>
      </c>
      <c r="DL220" s="287">
        <v>590</v>
      </c>
      <c r="DM220" s="287">
        <v>0</v>
      </c>
      <c r="DN220" s="287">
        <v>359</v>
      </c>
      <c r="DO220" s="287">
        <v>116</v>
      </c>
      <c r="DP220" s="287">
        <v>114</v>
      </c>
      <c r="DQ220" s="287">
        <v>93</v>
      </c>
      <c r="DR220" s="287">
        <v>0</v>
      </c>
      <c r="DS220" s="287">
        <v>118</v>
      </c>
      <c r="DT220" s="287">
        <v>1432</v>
      </c>
      <c r="DU220" s="287">
        <v>60180</v>
      </c>
      <c r="DV220" s="287">
        <v>8854</v>
      </c>
      <c r="DW220" s="287">
        <v>6548</v>
      </c>
      <c r="DX220" s="287">
        <v>1024</v>
      </c>
      <c r="DY220" s="287">
        <v>1022</v>
      </c>
      <c r="DZ220" s="287">
        <v>14570</v>
      </c>
      <c r="EA220" s="287">
        <v>0</v>
      </c>
      <c r="EB220" s="290">
        <v>0</v>
      </c>
      <c r="EC220" s="287">
        <v>522</v>
      </c>
      <c r="ED220" s="287">
        <v>10899</v>
      </c>
      <c r="EE220" s="287">
        <v>3416</v>
      </c>
      <c r="EF220" s="290">
        <v>52.331594417503013</v>
      </c>
      <c r="EG220" s="287">
        <v>812</v>
      </c>
      <c r="EH220" s="287">
        <v>385</v>
      </c>
      <c r="EI220" s="287">
        <v>184</v>
      </c>
      <c r="EJ220" s="287">
        <v>58</v>
      </c>
      <c r="EK220" s="287">
        <v>1177</v>
      </c>
      <c r="EL220" s="287">
        <v>12</v>
      </c>
      <c r="EM220" s="287">
        <v>109</v>
      </c>
      <c r="EN220" s="287">
        <v>20</v>
      </c>
      <c r="EO220" s="287">
        <v>81</v>
      </c>
      <c r="EP220" s="287">
        <v>252</v>
      </c>
      <c r="EQ220" s="287">
        <v>101</v>
      </c>
      <c r="ER220" s="287">
        <v>0</v>
      </c>
      <c r="ES220" s="287">
        <v>15</v>
      </c>
      <c r="ET220" s="287">
        <v>0</v>
      </c>
      <c r="EU220" s="287">
        <v>0</v>
      </c>
      <c r="EV220" s="287">
        <v>6605</v>
      </c>
      <c r="EW220" s="287">
        <v>2</v>
      </c>
      <c r="EX220" s="287">
        <v>1</v>
      </c>
      <c r="EY220" s="287">
        <v>976</v>
      </c>
      <c r="EZ220" s="287">
        <v>0</v>
      </c>
      <c r="FA220" s="287">
        <v>40</v>
      </c>
      <c r="FB220" s="287">
        <v>7</v>
      </c>
      <c r="FC220" s="287">
        <v>33</v>
      </c>
      <c r="FD220" s="287">
        <v>13</v>
      </c>
      <c r="FE220" s="287">
        <v>5</v>
      </c>
      <c r="FF220" s="287">
        <v>39</v>
      </c>
      <c r="FG220" s="287">
        <v>998</v>
      </c>
      <c r="FH220" s="287">
        <v>1768</v>
      </c>
      <c r="FI220" s="287">
        <v>1196</v>
      </c>
      <c r="FJ220" s="287">
        <v>5845</v>
      </c>
      <c r="FK220" s="291">
        <v>40</v>
      </c>
      <c r="FL220" s="290">
        <v>4.764933898454494</v>
      </c>
      <c r="FM220" s="291">
        <v>8</v>
      </c>
      <c r="FN220" s="290">
        <v>0.95298677969089884</v>
      </c>
      <c r="FO220" s="291">
        <v>4</v>
      </c>
      <c r="FP220" s="290">
        <v>0.47649338984544942</v>
      </c>
      <c r="FQ220" s="283">
        <v>4</v>
      </c>
      <c r="FR220" s="294">
        <v>0.47649338984544942</v>
      </c>
      <c r="FS220" s="283">
        <v>0</v>
      </c>
      <c r="FT220" s="294">
        <v>0</v>
      </c>
      <c r="FU220" s="291">
        <v>22</v>
      </c>
      <c r="FV220" s="290">
        <v>2.6207136441499714</v>
      </c>
      <c r="FW220" s="295">
        <v>2</v>
      </c>
      <c r="FX220" s="295">
        <v>0</v>
      </c>
      <c r="FY220" s="295">
        <v>2</v>
      </c>
      <c r="FZ220" s="295">
        <v>0</v>
      </c>
      <c r="GA220" s="295">
        <v>0</v>
      </c>
      <c r="GB220" s="287">
        <v>20031</v>
      </c>
      <c r="GC220" s="287">
        <v>1822</v>
      </c>
      <c r="GD220" s="287">
        <v>4739</v>
      </c>
      <c r="GE220" s="287">
        <v>0</v>
      </c>
      <c r="GF220" s="287">
        <v>0</v>
      </c>
      <c r="GG220" s="290">
        <v>332.5</v>
      </c>
      <c r="GH220" s="290">
        <v>1346.7</v>
      </c>
      <c r="GI220" s="290">
        <v>66.5</v>
      </c>
      <c r="GJ220" s="290">
        <v>12</v>
      </c>
      <c r="GK220" s="290">
        <v>2</v>
      </c>
      <c r="GL220" s="290">
        <v>4.3</v>
      </c>
      <c r="GM220" s="290">
        <v>17</v>
      </c>
      <c r="GN220" s="290">
        <v>7</v>
      </c>
      <c r="GO220" s="290">
        <v>2</v>
      </c>
      <c r="GP220" s="290">
        <v>15</v>
      </c>
      <c r="GQ220" s="290">
        <v>5</v>
      </c>
      <c r="GR220" s="290">
        <v>4</v>
      </c>
      <c r="GS220" s="290">
        <v>0</v>
      </c>
      <c r="GT220" s="290">
        <v>30</v>
      </c>
      <c r="GU220" s="290">
        <v>3</v>
      </c>
      <c r="GV220" s="290">
        <v>5</v>
      </c>
      <c r="GW220" s="290">
        <v>1</v>
      </c>
      <c r="GX220" s="290">
        <v>1</v>
      </c>
      <c r="GY220" s="290">
        <v>5</v>
      </c>
      <c r="GZ220" s="290">
        <v>4</v>
      </c>
      <c r="HA220" s="290">
        <v>1</v>
      </c>
      <c r="HB220" s="290">
        <v>1</v>
      </c>
      <c r="HC220" s="290">
        <v>1</v>
      </c>
      <c r="HD220" s="290">
        <v>0</v>
      </c>
      <c r="HE220" s="290">
        <v>3</v>
      </c>
      <c r="HF220" s="290">
        <v>1.2</v>
      </c>
      <c r="HG220" s="290">
        <v>2</v>
      </c>
      <c r="HH220" s="290">
        <v>23.8</v>
      </c>
      <c r="HI220" s="290">
        <v>1.2</v>
      </c>
      <c r="HJ220" s="134">
        <v>1.4294801695363479</v>
      </c>
      <c r="HK220" s="134">
        <v>9.768114491831712</v>
      </c>
      <c r="HL220" s="134">
        <v>45.152513621754792</v>
      </c>
      <c r="HM220" s="146">
        <v>112.659910513242</v>
      </c>
      <c r="HN220" s="146">
        <v>100.287725941902</v>
      </c>
      <c r="HO220" s="368">
        <v>1.9591197022138102E-2</v>
      </c>
      <c r="HP220" s="368">
        <v>3.548458638279E-2</v>
      </c>
      <c r="HQ220" s="368">
        <v>1.171875</v>
      </c>
      <c r="HR220" s="368">
        <v>2.8985507246376798</v>
      </c>
      <c r="HS220" s="134">
        <v>80.859375</v>
      </c>
      <c r="HT220" s="134">
        <v>90.942028985507207</v>
      </c>
      <c r="HU220" s="134">
        <v>1.67178214588911</v>
      </c>
      <c r="HV220" s="134">
        <v>1.2242182302062501</v>
      </c>
      <c r="HW220" s="134">
        <v>3.9622844569870601</v>
      </c>
      <c r="HX220" s="134">
        <v>7.2472049546039603</v>
      </c>
      <c r="HY220" s="146">
        <v>101.09845207462986</v>
      </c>
      <c r="HZ220" s="146">
        <v>97.803934935584394</v>
      </c>
      <c r="IA220" s="386">
        <v>30</v>
      </c>
      <c r="IB220" s="386">
        <v>34</v>
      </c>
      <c r="IC220" s="369">
        <v>0.20332090816672313</v>
      </c>
      <c r="ID220" s="369">
        <v>0.15450331727710623</v>
      </c>
      <c r="IE220" s="369">
        <v>2.9440628066732093</v>
      </c>
      <c r="IF220" s="369">
        <v>3.2882011605415857</v>
      </c>
      <c r="IG220" s="146">
        <v>69.774288518155061</v>
      </c>
      <c r="IH220" s="146">
        <v>81.237911025145067</v>
      </c>
      <c r="II220" s="146">
        <v>6.90613351406303</v>
      </c>
      <c r="IJ220" s="146">
        <v>4.6987185313096429</v>
      </c>
      <c r="IK220" s="146">
        <v>3.965273957859996</v>
      </c>
      <c r="IL220" s="146">
        <v>7.5825526830704231</v>
      </c>
      <c r="IM220" s="148">
        <v>109.09391084356368</v>
      </c>
      <c r="IN220" s="137">
        <v>108.33185171883248</v>
      </c>
      <c r="IO220" s="369">
        <v>0.13121794107121601</v>
      </c>
      <c r="IP220" s="369">
        <v>0.10297600659046401</v>
      </c>
      <c r="IQ220" s="369">
        <v>1.8121911037891301</v>
      </c>
      <c r="IR220" s="369">
        <v>1.87265917602996</v>
      </c>
      <c r="IS220" s="146">
        <v>82.537067545304794</v>
      </c>
      <c r="IT220" s="146">
        <v>86.329588014981297</v>
      </c>
      <c r="IU220" s="146">
        <v>7.2408445663843501</v>
      </c>
      <c r="IV220" s="146">
        <v>5.4989187519308</v>
      </c>
      <c r="IW220" s="146">
        <v>6.9749394306480896</v>
      </c>
      <c r="IX220" s="146">
        <v>8.2345786117396607</v>
      </c>
      <c r="IY220" s="341">
        <v>54</v>
      </c>
      <c r="IZ220" s="369">
        <v>0.27678113787801101</v>
      </c>
      <c r="JA220" s="369">
        <v>4.32</v>
      </c>
      <c r="JB220" s="369">
        <v>88.64</v>
      </c>
      <c r="JC220" s="369">
        <v>6.40697078421322</v>
      </c>
      <c r="JD220" s="146">
        <v>10.1579770624462</v>
      </c>
    </row>
    <row r="221" spans="1:264" ht="18" customHeight="1">
      <c r="A221" s="280"/>
      <c r="B221" s="281" t="s">
        <v>87</v>
      </c>
      <c r="C221" s="281" t="s">
        <v>87</v>
      </c>
      <c r="D221" s="282" t="s">
        <v>1958</v>
      </c>
      <c r="E221" s="283" t="s">
        <v>1454</v>
      </c>
      <c r="F221" s="282" t="s">
        <v>130</v>
      </c>
      <c r="G221" s="283" t="s">
        <v>131</v>
      </c>
      <c r="H221" s="284" t="s">
        <v>87</v>
      </c>
      <c r="I221" s="284" t="s">
        <v>87</v>
      </c>
      <c r="J221" s="284" t="s">
        <v>87</v>
      </c>
      <c r="K221" s="284" t="s">
        <v>87</v>
      </c>
      <c r="L221" s="284" t="s">
        <v>87</v>
      </c>
      <c r="M221" s="285">
        <v>360310</v>
      </c>
      <c r="N221" s="284" t="s">
        <v>87</v>
      </c>
      <c r="O221" s="284" t="s">
        <v>87</v>
      </c>
      <c r="P221" s="284" t="s">
        <v>87</v>
      </c>
      <c r="Q221" s="284" t="s">
        <v>87</v>
      </c>
      <c r="R221" s="286">
        <v>95.013000000000005</v>
      </c>
      <c r="S221" s="286">
        <v>97.733000000000004</v>
      </c>
      <c r="T221" s="298" t="s">
        <v>88</v>
      </c>
      <c r="U221" s="298" t="s">
        <v>88</v>
      </c>
      <c r="V221" s="286">
        <v>16.485555261065464</v>
      </c>
      <c r="W221" s="286">
        <v>7.0500927643784781</v>
      </c>
      <c r="X221" s="286">
        <v>23.535648025443944</v>
      </c>
      <c r="Y221" s="284" t="s">
        <v>87</v>
      </c>
      <c r="Z221" s="284" t="s">
        <v>87</v>
      </c>
      <c r="AA221" s="284" t="s">
        <v>87</v>
      </c>
      <c r="AB221" s="284" t="s">
        <v>87</v>
      </c>
      <c r="AC221" s="284" t="s">
        <v>87</v>
      </c>
      <c r="AD221" s="284" t="s">
        <v>87</v>
      </c>
      <c r="AE221" s="284" t="s">
        <v>87</v>
      </c>
      <c r="AF221" s="284" t="s">
        <v>87</v>
      </c>
      <c r="AG221" s="284" t="s">
        <v>87</v>
      </c>
      <c r="AH221" s="284" t="s">
        <v>87</v>
      </c>
      <c r="AI221" s="284" t="s">
        <v>87</v>
      </c>
      <c r="AJ221" s="284" t="s">
        <v>87</v>
      </c>
      <c r="AK221" s="284" t="s">
        <v>87</v>
      </c>
      <c r="AL221" s="284" t="s">
        <v>87</v>
      </c>
      <c r="AM221" s="284" t="s">
        <v>87</v>
      </c>
      <c r="AN221" s="284" t="s">
        <v>87</v>
      </c>
      <c r="AO221" s="284" t="s">
        <v>87</v>
      </c>
      <c r="AP221" s="284" t="s">
        <v>87</v>
      </c>
      <c r="AQ221" s="284" t="s">
        <v>87</v>
      </c>
      <c r="AR221" s="284" t="s">
        <v>87</v>
      </c>
      <c r="AS221" s="284" t="s">
        <v>87</v>
      </c>
      <c r="AT221" s="284" t="s">
        <v>87</v>
      </c>
      <c r="AU221" s="284" t="s">
        <v>87</v>
      </c>
      <c r="AV221" s="284" t="s">
        <v>87</v>
      </c>
      <c r="AW221" s="288" t="s">
        <v>87</v>
      </c>
      <c r="AX221" s="288" t="s">
        <v>87</v>
      </c>
      <c r="AY221" s="288" t="s">
        <v>87</v>
      </c>
      <c r="AZ221" s="288" t="s">
        <v>87</v>
      </c>
      <c r="BA221" s="288" t="s">
        <v>87</v>
      </c>
      <c r="BB221" s="287">
        <v>66</v>
      </c>
      <c r="BC221" s="287">
        <v>79</v>
      </c>
      <c r="BD221" s="289" t="s">
        <v>88</v>
      </c>
      <c r="BE221" s="289" t="s">
        <v>88</v>
      </c>
      <c r="BF221" s="289" t="s">
        <v>88</v>
      </c>
      <c r="BG221" s="287">
        <v>79</v>
      </c>
      <c r="BH221" s="286">
        <v>21.92556409758264</v>
      </c>
      <c r="BI221" s="287">
        <v>563</v>
      </c>
      <c r="BJ221" s="286">
        <v>156.25433654353196</v>
      </c>
      <c r="BK221" s="287">
        <v>11</v>
      </c>
      <c r="BL221" s="286">
        <v>3.052926646498848</v>
      </c>
      <c r="BM221" s="287">
        <v>0</v>
      </c>
      <c r="BN221" s="290">
        <v>0</v>
      </c>
      <c r="BO221" s="291">
        <v>138</v>
      </c>
      <c r="BP221" s="290">
        <v>38.300352474258275</v>
      </c>
      <c r="BQ221" s="287">
        <v>0</v>
      </c>
      <c r="BR221" s="290">
        <v>0</v>
      </c>
      <c r="BS221" s="287">
        <v>0</v>
      </c>
      <c r="BT221" s="290">
        <v>0</v>
      </c>
      <c r="BU221" s="287">
        <v>0</v>
      </c>
      <c r="BV221" s="290">
        <v>0</v>
      </c>
      <c r="BW221" s="287">
        <v>66</v>
      </c>
      <c r="BX221" s="290">
        <v>18.317559878993087</v>
      </c>
      <c r="BY221" s="292">
        <v>496</v>
      </c>
      <c r="BZ221" s="293">
        <v>137.65923787849351</v>
      </c>
      <c r="CA221" s="287">
        <v>264</v>
      </c>
      <c r="CB221" s="290">
        <v>73.270239515972349</v>
      </c>
      <c r="CC221" s="292">
        <v>546</v>
      </c>
      <c r="CD221" s="293">
        <v>151.536177180761</v>
      </c>
      <c r="CE221" s="287">
        <v>65</v>
      </c>
      <c r="CF221" s="290">
        <v>18.04002109294774</v>
      </c>
      <c r="CG221" s="287">
        <v>601</v>
      </c>
      <c r="CH221" s="290">
        <v>166.80081041325525</v>
      </c>
      <c r="CI221" s="287">
        <v>1020</v>
      </c>
      <c r="CJ221" s="290">
        <v>283.08956176625679</v>
      </c>
      <c r="CK221" s="287">
        <v>311</v>
      </c>
      <c r="CL221" s="290">
        <v>86.314562460103801</v>
      </c>
      <c r="CM221" s="292">
        <v>995</v>
      </c>
      <c r="CN221" s="296">
        <v>276.15109211512311</v>
      </c>
      <c r="CO221" s="287">
        <v>77</v>
      </c>
      <c r="CP221" s="290">
        <v>21.370486525491938</v>
      </c>
      <c r="CQ221" s="292">
        <v>10</v>
      </c>
      <c r="CR221" s="293">
        <v>2.7753878604534985</v>
      </c>
      <c r="CS221" s="287">
        <v>0</v>
      </c>
      <c r="CT221" s="290">
        <v>0</v>
      </c>
      <c r="CU221" s="287">
        <v>111</v>
      </c>
      <c r="CV221" s="290">
        <v>30.806805251033829</v>
      </c>
      <c r="CW221" s="287">
        <v>496</v>
      </c>
      <c r="CX221" s="290">
        <v>137.65923787849351</v>
      </c>
      <c r="CY221" s="287">
        <v>496</v>
      </c>
      <c r="CZ221" s="290">
        <v>137.65923787849351</v>
      </c>
      <c r="DA221" s="292">
        <v>0</v>
      </c>
      <c r="DB221" s="293">
        <v>0</v>
      </c>
      <c r="DC221" s="287">
        <v>0</v>
      </c>
      <c r="DD221" s="287">
        <v>4721</v>
      </c>
      <c r="DE221" s="287">
        <v>774</v>
      </c>
      <c r="DF221" s="287">
        <v>17948</v>
      </c>
      <c r="DG221" s="287">
        <v>0</v>
      </c>
      <c r="DH221" s="287">
        <v>733</v>
      </c>
      <c r="DI221" s="287">
        <v>190</v>
      </c>
      <c r="DJ221" s="287">
        <v>44</v>
      </c>
      <c r="DK221" s="287">
        <v>202</v>
      </c>
      <c r="DL221" s="287">
        <v>710</v>
      </c>
      <c r="DM221" s="287">
        <v>4</v>
      </c>
      <c r="DN221" s="287">
        <v>0</v>
      </c>
      <c r="DO221" s="287">
        <v>21</v>
      </c>
      <c r="DP221" s="287">
        <v>73</v>
      </c>
      <c r="DQ221" s="287">
        <v>5</v>
      </c>
      <c r="DR221" s="287">
        <v>0</v>
      </c>
      <c r="DS221" s="287">
        <v>0</v>
      </c>
      <c r="DT221" s="287">
        <v>30133</v>
      </c>
      <c r="DU221" s="287">
        <v>45670</v>
      </c>
      <c r="DV221" s="287">
        <v>4907</v>
      </c>
      <c r="DW221" s="287">
        <v>7151</v>
      </c>
      <c r="DX221" s="287">
        <v>656</v>
      </c>
      <c r="DY221" s="287">
        <v>393</v>
      </c>
      <c r="DZ221" s="287">
        <v>3541</v>
      </c>
      <c r="EA221" s="287">
        <v>19621</v>
      </c>
      <c r="EB221" s="290">
        <v>20.5188318638194</v>
      </c>
      <c r="EC221" s="287">
        <v>250</v>
      </c>
      <c r="ED221" s="287">
        <v>6846</v>
      </c>
      <c r="EE221" s="287">
        <v>1434</v>
      </c>
      <c r="EF221" s="290">
        <v>20.946538124452236</v>
      </c>
      <c r="EG221" s="287">
        <v>207</v>
      </c>
      <c r="EH221" s="287">
        <v>188</v>
      </c>
      <c r="EI221" s="287">
        <v>106</v>
      </c>
      <c r="EJ221" s="287">
        <v>15</v>
      </c>
      <c r="EK221" s="287">
        <v>722</v>
      </c>
      <c r="EL221" s="287">
        <v>5</v>
      </c>
      <c r="EM221" s="287">
        <v>34</v>
      </c>
      <c r="EN221" s="287">
        <v>24</v>
      </c>
      <c r="EO221" s="287">
        <v>56</v>
      </c>
      <c r="EP221" s="287">
        <v>24</v>
      </c>
      <c r="EQ221" s="287">
        <v>70</v>
      </c>
      <c r="ER221" s="287">
        <v>0</v>
      </c>
      <c r="ES221" s="287">
        <v>11</v>
      </c>
      <c r="ET221" s="287">
        <v>39</v>
      </c>
      <c r="EU221" s="287">
        <v>2</v>
      </c>
      <c r="EV221" s="287">
        <v>5417</v>
      </c>
      <c r="EW221" s="287">
        <v>0</v>
      </c>
      <c r="EX221" s="287">
        <v>0</v>
      </c>
      <c r="EY221" s="287">
        <v>0</v>
      </c>
      <c r="EZ221" s="287">
        <v>0</v>
      </c>
      <c r="FA221" s="287">
        <v>17</v>
      </c>
      <c r="FB221" s="287">
        <v>0</v>
      </c>
      <c r="FC221" s="287">
        <v>2</v>
      </c>
      <c r="FD221" s="287">
        <v>14</v>
      </c>
      <c r="FE221" s="287">
        <v>5</v>
      </c>
      <c r="FF221" s="287">
        <v>67</v>
      </c>
      <c r="FG221" s="287">
        <v>213</v>
      </c>
      <c r="FH221" s="287">
        <v>432</v>
      </c>
      <c r="FI221" s="287">
        <v>316</v>
      </c>
      <c r="FJ221" s="287">
        <v>4757</v>
      </c>
      <c r="FK221" s="291">
        <v>18</v>
      </c>
      <c r="FL221" s="290">
        <v>4.995698148816297</v>
      </c>
      <c r="FM221" s="291">
        <v>6</v>
      </c>
      <c r="FN221" s="290">
        <v>1.665232716272099</v>
      </c>
      <c r="FO221" s="291">
        <v>1</v>
      </c>
      <c r="FP221" s="290">
        <v>0.27753878604534982</v>
      </c>
      <c r="FQ221" s="283">
        <v>3</v>
      </c>
      <c r="FR221" s="294">
        <v>0.83261635813604951</v>
      </c>
      <c r="FS221" s="283">
        <v>0</v>
      </c>
      <c r="FT221" s="294">
        <v>0</v>
      </c>
      <c r="FU221" s="291">
        <v>24</v>
      </c>
      <c r="FV221" s="290">
        <v>6.660930865088396</v>
      </c>
      <c r="FW221" s="295">
        <v>1</v>
      </c>
      <c r="FX221" s="295">
        <v>0</v>
      </c>
      <c r="FY221" s="295">
        <v>1</v>
      </c>
      <c r="FZ221" s="295">
        <v>0</v>
      </c>
      <c r="GA221" s="295">
        <v>0</v>
      </c>
      <c r="GB221" s="287">
        <v>12036</v>
      </c>
      <c r="GC221" s="287">
        <v>0</v>
      </c>
      <c r="GD221" s="287">
        <v>0</v>
      </c>
      <c r="GE221" s="287">
        <v>0</v>
      </c>
      <c r="GF221" s="287">
        <v>0</v>
      </c>
      <c r="GG221" s="290">
        <v>275.3</v>
      </c>
      <c r="GH221" s="290">
        <v>761.2</v>
      </c>
      <c r="GI221" s="290">
        <v>46.5</v>
      </c>
      <c r="GJ221" s="290">
        <v>11</v>
      </c>
      <c r="GK221" s="290">
        <v>1.8</v>
      </c>
      <c r="GL221" s="290">
        <v>4</v>
      </c>
      <c r="GM221" s="290">
        <v>6</v>
      </c>
      <c r="GN221" s="290">
        <v>5</v>
      </c>
      <c r="GO221" s="290">
        <v>2</v>
      </c>
      <c r="GP221" s="290">
        <v>10</v>
      </c>
      <c r="GQ221" s="290">
        <v>3</v>
      </c>
      <c r="GR221" s="290">
        <v>1</v>
      </c>
      <c r="GS221" s="290">
        <v>0</v>
      </c>
      <c r="GT221" s="290">
        <v>19</v>
      </c>
      <c r="GU221" s="290">
        <v>2</v>
      </c>
      <c r="GV221" s="290">
        <v>1</v>
      </c>
      <c r="GW221" s="290">
        <v>1</v>
      </c>
      <c r="GX221" s="290">
        <v>1</v>
      </c>
      <c r="GY221" s="290">
        <v>4</v>
      </c>
      <c r="GZ221" s="290">
        <v>4</v>
      </c>
      <c r="HA221" s="290">
        <v>1</v>
      </c>
      <c r="HB221" s="290">
        <v>1</v>
      </c>
      <c r="HC221" s="290">
        <v>1</v>
      </c>
      <c r="HD221" s="290">
        <v>2</v>
      </c>
      <c r="HE221" s="290">
        <v>2</v>
      </c>
      <c r="HF221" s="290">
        <v>2</v>
      </c>
      <c r="HG221" s="290">
        <v>5</v>
      </c>
      <c r="HH221" s="290">
        <v>6</v>
      </c>
      <c r="HI221" s="290">
        <v>0</v>
      </c>
      <c r="HJ221" s="134">
        <v>1.3876939302267493</v>
      </c>
      <c r="HK221" s="134">
        <v>11.656629013904693</v>
      </c>
      <c r="HL221" s="134">
        <v>59.47101107379757</v>
      </c>
      <c r="HM221" s="146">
        <v>97.602000000000004</v>
      </c>
      <c r="HN221" s="146">
        <v>105.27500000000001</v>
      </c>
      <c r="HO221" s="368">
        <v>0.149142431021626</v>
      </c>
      <c r="HP221" s="368">
        <v>0</v>
      </c>
      <c r="HQ221" s="368">
        <v>66.6666666666667</v>
      </c>
      <c r="HR221" s="368">
        <v>0</v>
      </c>
      <c r="HS221" s="134">
        <v>66.6666666666667</v>
      </c>
      <c r="HT221" s="134">
        <v>100</v>
      </c>
      <c r="HU221" s="134">
        <v>0.223713646532438</v>
      </c>
      <c r="HV221" s="134">
        <v>0.18326206475259599</v>
      </c>
      <c r="HW221" s="134">
        <v>0.80152289349764505</v>
      </c>
      <c r="HX221" s="134">
        <v>1.2098590642898499</v>
      </c>
      <c r="HY221" s="146">
        <v>79.611999999999995</v>
      </c>
      <c r="HZ221" s="146">
        <v>80.159000000000006</v>
      </c>
      <c r="IA221" s="386">
        <v>58</v>
      </c>
      <c r="IB221" s="386">
        <v>47</v>
      </c>
      <c r="IC221" s="369">
        <v>0.49798231304198509</v>
      </c>
      <c r="ID221" s="369">
        <v>0.22758086383885337</v>
      </c>
      <c r="IE221" s="369">
        <v>6.1702127659574471</v>
      </c>
      <c r="IF221" s="369">
        <v>4.1926851025869762</v>
      </c>
      <c r="IG221" s="146">
        <v>65.106382978723403</v>
      </c>
      <c r="IH221" s="146">
        <v>69.848349687778764</v>
      </c>
      <c r="II221" s="146">
        <v>8.070747832059757</v>
      </c>
      <c r="IJ221" s="146">
        <v>5.4280457098586092</v>
      </c>
      <c r="IK221" s="146">
        <v>6.0543604276697156</v>
      </c>
      <c r="IL221" s="146">
        <v>12.451251689297896</v>
      </c>
      <c r="IM221" s="148">
        <v>101.33399999999999</v>
      </c>
      <c r="IN221" s="137">
        <v>104.06500000000001</v>
      </c>
      <c r="IO221" s="369">
        <v>0.441176470588235</v>
      </c>
      <c r="IP221" s="369">
        <v>4.7961630695443597E-2</v>
      </c>
      <c r="IQ221" s="369">
        <v>2.6666666666666701</v>
      </c>
      <c r="IR221" s="369">
        <v>0.31847133757961799</v>
      </c>
      <c r="IS221" s="146">
        <v>88</v>
      </c>
      <c r="IT221" s="146">
        <v>95.541401273885398</v>
      </c>
      <c r="IU221" s="146">
        <v>16.544117647058801</v>
      </c>
      <c r="IV221" s="146">
        <v>15.0599520383693</v>
      </c>
      <c r="IW221" s="146">
        <v>2.4374599101988501</v>
      </c>
      <c r="IX221" s="146">
        <v>3.5375645379768001</v>
      </c>
      <c r="IY221" s="341">
        <v>27</v>
      </c>
      <c r="IZ221" s="369">
        <v>0.30539531727180202</v>
      </c>
      <c r="JA221" s="369">
        <v>3.8516405135520699</v>
      </c>
      <c r="JB221" s="369">
        <v>99.286733238231093</v>
      </c>
      <c r="JC221" s="369">
        <v>7.9289673113901102</v>
      </c>
      <c r="JD221" s="146">
        <v>8.4329750949224493</v>
      </c>
    </row>
    <row r="222" spans="1:264" ht="18" customHeight="1">
      <c r="A222" s="280"/>
      <c r="B222" s="281" t="s">
        <v>87</v>
      </c>
      <c r="C222" s="281" t="s">
        <v>87</v>
      </c>
      <c r="D222" s="282" t="s">
        <v>1959</v>
      </c>
      <c r="E222" s="283" t="s">
        <v>1455</v>
      </c>
      <c r="F222" s="282" t="s">
        <v>130</v>
      </c>
      <c r="G222" s="283" t="s">
        <v>131</v>
      </c>
      <c r="H222" s="284" t="s">
        <v>87</v>
      </c>
      <c r="I222" s="284" t="s">
        <v>87</v>
      </c>
      <c r="J222" s="284" t="s">
        <v>87</v>
      </c>
      <c r="K222" s="284" t="s">
        <v>87</v>
      </c>
      <c r="L222" s="284" t="s">
        <v>87</v>
      </c>
      <c r="M222" s="285">
        <v>209741</v>
      </c>
      <c r="N222" s="284" t="s">
        <v>87</v>
      </c>
      <c r="O222" s="284" t="s">
        <v>87</v>
      </c>
      <c r="P222" s="284" t="s">
        <v>87</v>
      </c>
      <c r="Q222" s="284" t="s">
        <v>87</v>
      </c>
      <c r="R222" s="286">
        <v>100.43334058673446</v>
      </c>
      <c r="S222" s="286">
        <v>98.4789883640304</v>
      </c>
      <c r="T222" s="287">
        <v>8.7415993891570452</v>
      </c>
      <c r="U222" s="298" t="s">
        <v>88</v>
      </c>
      <c r="V222" s="286">
        <v>19.730941704035875</v>
      </c>
      <c r="W222" s="286">
        <v>7.9494496534855283</v>
      </c>
      <c r="X222" s="286">
        <v>27.680391357521401</v>
      </c>
      <c r="Y222" s="284" t="s">
        <v>87</v>
      </c>
      <c r="Z222" s="284" t="s">
        <v>87</v>
      </c>
      <c r="AA222" s="284" t="s">
        <v>87</v>
      </c>
      <c r="AB222" s="284" t="s">
        <v>87</v>
      </c>
      <c r="AC222" s="284" t="s">
        <v>87</v>
      </c>
      <c r="AD222" s="284" t="s">
        <v>87</v>
      </c>
      <c r="AE222" s="284" t="s">
        <v>87</v>
      </c>
      <c r="AF222" s="284" t="s">
        <v>87</v>
      </c>
      <c r="AG222" s="284" t="s">
        <v>87</v>
      </c>
      <c r="AH222" s="284" t="s">
        <v>87</v>
      </c>
      <c r="AI222" s="284" t="s">
        <v>87</v>
      </c>
      <c r="AJ222" s="284" t="s">
        <v>87</v>
      </c>
      <c r="AK222" s="284" t="s">
        <v>87</v>
      </c>
      <c r="AL222" s="284" t="s">
        <v>87</v>
      </c>
      <c r="AM222" s="284" t="s">
        <v>87</v>
      </c>
      <c r="AN222" s="284" t="s">
        <v>87</v>
      </c>
      <c r="AO222" s="284" t="s">
        <v>87</v>
      </c>
      <c r="AP222" s="284" t="s">
        <v>87</v>
      </c>
      <c r="AQ222" s="284" t="s">
        <v>87</v>
      </c>
      <c r="AR222" s="284" t="s">
        <v>87</v>
      </c>
      <c r="AS222" s="284" t="s">
        <v>87</v>
      </c>
      <c r="AT222" s="284" t="s">
        <v>87</v>
      </c>
      <c r="AU222" s="284" t="s">
        <v>87</v>
      </c>
      <c r="AV222" s="284" t="s">
        <v>87</v>
      </c>
      <c r="AW222" s="288" t="s">
        <v>87</v>
      </c>
      <c r="AX222" s="288" t="s">
        <v>87</v>
      </c>
      <c r="AY222" s="288" t="s">
        <v>87</v>
      </c>
      <c r="AZ222" s="288" t="s">
        <v>87</v>
      </c>
      <c r="BA222" s="288" t="s">
        <v>87</v>
      </c>
      <c r="BB222" s="287">
        <v>42</v>
      </c>
      <c r="BC222" s="287">
        <v>46</v>
      </c>
      <c r="BD222" s="289" t="s">
        <v>88</v>
      </c>
      <c r="BE222" s="289" t="s">
        <v>88</v>
      </c>
      <c r="BF222" s="289" t="s">
        <v>88</v>
      </c>
      <c r="BG222" s="287">
        <v>109</v>
      </c>
      <c r="BH222" s="286">
        <v>51.968856828183327</v>
      </c>
      <c r="BI222" s="287">
        <v>512</v>
      </c>
      <c r="BJ222" s="286">
        <v>244.11059354155839</v>
      </c>
      <c r="BK222" s="287">
        <v>10</v>
      </c>
      <c r="BL222" s="286">
        <v>4.7677850301085627</v>
      </c>
      <c r="BM222" s="287">
        <v>52</v>
      </c>
      <c r="BN222" s="290">
        <v>24.792482156564528</v>
      </c>
      <c r="BO222" s="291">
        <v>207</v>
      </c>
      <c r="BP222" s="290">
        <v>98.693150123247236</v>
      </c>
      <c r="BQ222" s="287">
        <v>10</v>
      </c>
      <c r="BR222" s="290">
        <v>4.7677850301085627</v>
      </c>
      <c r="BS222" s="287">
        <v>0</v>
      </c>
      <c r="BT222" s="290">
        <v>0</v>
      </c>
      <c r="BU222" s="287">
        <v>0</v>
      </c>
      <c r="BV222" s="290">
        <v>0</v>
      </c>
      <c r="BW222" s="287">
        <v>24</v>
      </c>
      <c r="BX222" s="290">
        <v>11.442684072260549</v>
      </c>
      <c r="BY222" s="292">
        <v>0</v>
      </c>
      <c r="BZ222" s="293">
        <v>0</v>
      </c>
      <c r="CA222" s="287">
        <v>1095</v>
      </c>
      <c r="CB222" s="290">
        <v>522.07246079688764</v>
      </c>
      <c r="CC222" s="287">
        <v>38</v>
      </c>
      <c r="CD222" s="290">
        <v>18.117583114412536</v>
      </c>
      <c r="CE222" s="287">
        <v>16</v>
      </c>
      <c r="CF222" s="290">
        <v>7.6284560481736996</v>
      </c>
      <c r="CG222" s="287">
        <v>712</v>
      </c>
      <c r="CH222" s="290">
        <v>339.46629414372961</v>
      </c>
      <c r="CI222" s="287">
        <v>429</v>
      </c>
      <c r="CJ222" s="290">
        <v>204.53797779165731</v>
      </c>
      <c r="CK222" s="287">
        <v>80</v>
      </c>
      <c r="CL222" s="290">
        <v>38.142280240868502</v>
      </c>
      <c r="CM222" s="287">
        <v>73</v>
      </c>
      <c r="CN222" s="294">
        <v>34.804830719792506</v>
      </c>
      <c r="CO222" s="287">
        <v>148</v>
      </c>
      <c r="CP222" s="290">
        <v>70.563218445606722</v>
      </c>
      <c r="CQ222" s="287">
        <v>2</v>
      </c>
      <c r="CR222" s="290">
        <v>0.95355700602171245</v>
      </c>
      <c r="CS222" s="287">
        <v>0</v>
      </c>
      <c r="CT222" s="290">
        <v>0</v>
      </c>
      <c r="CU222" s="287">
        <v>84</v>
      </c>
      <c r="CV222" s="290">
        <v>40.049394252911924</v>
      </c>
      <c r="CW222" s="287">
        <v>353</v>
      </c>
      <c r="CX222" s="290">
        <v>168.30281156283226</v>
      </c>
      <c r="CY222" s="287">
        <v>338</v>
      </c>
      <c r="CZ222" s="290">
        <v>161.15113401766939</v>
      </c>
      <c r="DA222" s="287">
        <v>15</v>
      </c>
      <c r="DB222" s="290">
        <v>7.1516775451628432</v>
      </c>
      <c r="DC222" s="287">
        <v>0</v>
      </c>
      <c r="DD222" s="287">
        <v>0</v>
      </c>
      <c r="DE222" s="287">
        <v>364</v>
      </c>
      <c r="DF222" s="287">
        <v>0</v>
      </c>
      <c r="DG222" s="287">
        <v>0</v>
      </c>
      <c r="DH222" s="287">
        <v>592</v>
      </c>
      <c r="DI222" s="287">
        <v>213</v>
      </c>
      <c r="DJ222" s="287">
        <v>12</v>
      </c>
      <c r="DK222" s="287">
        <v>123</v>
      </c>
      <c r="DL222" s="287">
        <v>0</v>
      </c>
      <c r="DM222" s="287">
        <v>0</v>
      </c>
      <c r="DN222" s="287">
        <v>0</v>
      </c>
      <c r="DO222" s="287">
        <v>124</v>
      </c>
      <c r="DP222" s="287">
        <v>74</v>
      </c>
      <c r="DQ222" s="287">
        <v>0</v>
      </c>
      <c r="DR222" s="287">
        <v>0</v>
      </c>
      <c r="DS222" s="287">
        <v>1</v>
      </c>
      <c r="DT222" s="287">
        <v>10536</v>
      </c>
      <c r="DU222" s="287">
        <v>41202</v>
      </c>
      <c r="DV222" s="287">
        <v>8212</v>
      </c>
      <c r="DW222" s="287">
        <v>2259</v>
      </c>
      <c r="DX222" s="287">
        <v>449</v>
      </c>
      <c r="DY222" s="287">
        <v>445</v>
      </c>
      <c r="DZ222" s="287">
        <v>4180</v>
      </c>
      <c r="EA222" s="287">
        <v>16810</v>
      </c>
      <c r="EB222" s="290">
        <v>27.6145151695419</v>
      </c>
      <c r="EC222" s="287">
        <v>223</v>
      </c>
      <c r="ED222" s="287">
        <v>5513</v>
      </c>
      <c r="EE222" s="287">
        <v>1199</v>
      </c>
      <c r="EF222" s="290">
        <v>21.748594231815709</v>
      </c>
      <c r="EG222" s="287">
        <v>291</v>
      </c>
      <c r="EH222" s="287">
        <v>87</v>
      </c>
      <c r="EI222" s="287">
        <v>58</v>
      </c>
      <c r="EJ222" s="287">
        <v>43</v>
      </c>
      <c r="EK222" s="287">
        <v>468</v>
      </c>
      <c r="EL222" s="287">
        <v>3</v>
      </c>
      <c r="EM222" s="287">
        <v>47</v>
      </c>
      <c r="EN222" s="287">
        <v>7</v>
      </c>
      <c r="EO222" s="287">
        <v>35</v>
      </c>
      <c r="EP222" s="287">
        <v>11</v>
      </c>
      <c r="EQ222" s="287">
        <v>46</v>
      </c>
      <c r="ER222" s="287">
        <v>0</v>
      </c>
      <c r="ES222" s="287">
        <v>0</v>
      </c>
      <c r="ET222" s="287">
        <v>0</v>
      </c>
      <c r="EU222" s="287">
        <v>0</v>
      </c>
      <c r="EV222" s="287">
        <v>2647</v>
      </c>
      <c r="EW222" s="287">
        <v>34</v>
      </c>
      <c r="EX222" s="287">
        <v>16</v>
      </c>
      <c r="EY222" s="287">
        <v>311</v>
      </c>
      <c r="EZ222" s="287">
        <v>3</v>
      </c>
      <c r="FA222" s="287">
        <v>24</v>
      </c>
      <c r="FB222" s="287">
        <v>3</v>
      </c>
      <c r="FC222" s="287">
        <v>2</v>
      </c>
      <c r="FD222" s="287">
        <v>11</v>
      </c>
      <c r="FE222" s="287">
        <v>0</v>
      </c>
      <c r="FF222" s="287">
        <v>26</v>
      </c>
      <c r="FG222" s="287">
        <v>443</v>
      </c>
      <c r="FH222" s="287">
        <v>554</v>
      </c>
      <c r="FI222" s="287">
        <v>373</v>
      </c>
      <c r="FJ222" s="287">
        <v>4701</v>
      </c>
      <c r="FK222" s="291">
        <v>20</v>
      </c>
      <c r="FL222" s="290">
        <v>9.5355700602171254</v>
      </c>
      <c r="FM222" s="291">
        <v>4</v>
      </c>
      <c r="FN222" s="290">
        <v>1.9071140120434249</v>
      </c>
      <c r="FO222" s="291">
        <v>0</v>
      </c>
      <c r="FP222" s="290">
        <v>0</v>
      </c>
      <c r="FQ222" s="283">
        <v>4</v>
      </c>
      <c r="FR222" s="294">
        <v>1.9071140120434249</v>
      </c>
      <c r="FS222" s="283">
        <v>1</v>
      </c>
      <c r="FT222" s="294">
        <v>0.47677850301085622</v>
      </c>
      <c r="FU222" s="291">
        <v>20</v>
      </c>
      <c r="FV222" s="290">
        <v>9.5355700602171254</v>
      </c>
      <c r="FW222" s="295">
        <v>1</v>
      </c>
      <c r="FX222" s="295">
        <v>0</v>
      </c>
      <c r="FY222" s="295">
        <v>1</v>
      </c>
      <c r="FZ222" s="295">
        <v>0</v>
      </c>
      <c r="GA222" s="295">
        <v>0</v>
      </c>
      <c r="GB222" s="287">
        <v>7263</v>
      </c>
      <c r="GC222" s="287">
        <v>984</v>
      </c>
      <c r="GD222" s="287">
        <v>410</v>
      </c>
      <c r="GE222" s="287">
        <v>0</v>
      </c>
      <c r="GF222" s="287">
        <v>20</v>
      </c>
      <c r="GG222" s="290">
        <v>231.06</v>
      </c>
      <c r="GH222" s="290">
        <v>612.47</v>
      </c>
      <c r="GI222" s="290">
        <v>48</v>
      </c>
      <c r="GJ222" s="290">
        <v>3</v>
      </c>
      <c r="GK222" s="290">
        <v>2</v>
      </c>
      <c r="GL222" s="290">
        <v>0</v>
      </c>
      <c r="GM222" s="290">
        <v>3</v>
      </c>
      <c r="GN222" s="290">
        <v>2</v>
      </c>
      <c r="GO222" s="290">
        <v>2</v>
      </c>
      <c r="GP222" s="290">
        <v>7.19</v>
      </c>
      <c r="GQ222" s="290">
        <v>1.19</v>
      </c>
      <c r="GR222" s="290">
        <v>0</v>
      </c>
      <c r="GS222" s="290">
        <v>0</v>
      </c>
      <c r="GT222" s="290">
        <v>13</v>
      </c>
      <c r="GU222" s="290">
        <v>0</v>
      </c>
      <c r="GV222" s="290">
        <v>2</v>
      </c>
      <c r="GW222" s="290">
        <v>1</v>
      </c>
      <c r="GX222" s="290">
        <v>0</v>
      </c>
      <c r="GY222" s="290">
        <v>3</v>
      </c>
      <c r="GZ222" s="290">
        <v>0</v>
      </c>
      <c r="HA222" s="290">
        <v>0</v>
      </c>
      <c r="HB222" s="290">
        <v>0</v>
      </c>
      <c r="HC222" s="290">
        <v>1</v>
      </c>
      <c r="HD222" s="290">
        <v>0</v>
      </c>
      <c r="HE222" s="290">
        <v>0</v>
      </c>
      <c r="HF222" s="290">
        <v>2</v>
      </c>
      <c r="HG222" s="290">
        <v>2</v>
      </c>
      <c r="HH222" s="290">
        <v>6</v>
      </c>
      <c r="HI222" s="290">
        <v>3</v>
      </c>
      <c r="HJ222" s="134">
        <v>2.3838925150542813</v>
      </c>
      <c r="HK222" s="134">
        <v>13.349798084303973</v>
      </c>
      <c r="HL222" s="134">
        <v>39.26270972294401</v>
      </c>
      <c r="HM222" s="146">
        <v>103.37086914072199</v>
      </c>
      <c r="HN222" s="146">
        <v>106.883520242667</v>
      </c>
      <c r="HO222" s="368">
        <v>0.103950103950104</v>
      </c>
      <c r="HP222" s="368">
        <v>2.2133687472332901E-2</v>
      </c>
      <c r="HQ222" s="368">
        <v>6.8965517241379297</v>
      </c>
      <c r="HR222" s="368">
        <v>2.5</v>
      </c>
      <c r="HS222" s="134">
        <v>94.827586206896598</v>
      </c>
      <c r="HT222" s="134">
        <v>97.5</v>
      </c>
      <c r="HU222" s="134">
        <v>1.50727650727651</v>
      </c>
      <c r="HV222" s="134">
        <v>0.88534749889331599</v>
      </c>
      <c r="HW222" s="134">
        <v>5.3241551939924898</v>
      </c>
      <c r="HX222" s="134">
        <v>6.6505064081025296</v>
      </c>
      <c r="HY222" s="146">
        <v>82.418628327990987</v>
      </c>
      <c r="HZ222" s="146">
        <v>88.916045086462404</v>
      </c>
      <c r="IA222" s="386">
        <v>26</v>
      </c>
      <c r="IB222" s="386">
        <v>18</v>
      </c>
      <c r="IC222" s="369">
        <v>0.48936570675701108</v>
      </c>
      <c r="ID222" s="369">
        <v>0.2540220152413209</v>
      </c>
      <c r="IE222" s="369">
        <v>5.6399132321041208</v>
      </c>
      <c r="IF222" s="369">
        <v>4.2654028436018958</v>
      </c>
      <c r="IG222" s="146">
        <v>83.080260303687638</v>
      </c>
      <c r="IH222" s="146">
        <v>83.649289099526072</v>
      </c>
      <c r="II222" s="146">
        <v>8.6768304159608505</v>
      </c>
      <c r="IJ222" s="146">
        <v>5.9554050239909682</v>
      </c>
      <c r="IK222" s="146">
        <v>7.1489361702127665</v>
      </c>
      <c r="IL222" s="146">
        <v>9.8305572889166228</v>
      </c>
      <c r="IM222" s="148">
        <v>117.62110126053082</v>
      </c>
      <c r="IN222" s="137">
        <v>117.19764847161915</v>
      </c>
      <c r="IO222" s="369">
        <v>0.36440935317339801</v>
      </c>
      <c r="IP222" s="369">
        <v>8.3658672615727805E-2</v>
      </c>
      <c r="IQ222" s="369">
        <v>6.2827225130890003</v>
      </c>
      <c r="IR222" s="369">
        <v>2.0547945205479401</v>
      </c>
      <c r="IS222" s="146">
        <v>89.528795811518293</v>
      </c>
      <c r="IT222" s="146">
        <v>91.780821917808197</v>
      </c>
      <c r="IU222" s="146">
        <v>5.8001822046765898</v>
      </c>
      <c r="IV222" s="146">
        <v>4.0713887339654198</v>
      </c>
      <c r="IW222" s="146">
        <v>9.5339936965330896</v>
      </c>
      <c r="IX222" s="146">
        <v>10.666288429488301</v>
      </c>
      <c r="IY222" s="341">
        <v>20</v>
      </c>
      <c r="IZ222" s="369">
        <v>0.43122035360069</v>
      </c>
      <c r="JA222" s="369">
        <v>6.6445182724252501</v>
      </c>
      <c r="JB222" s="369">
        <v>92.358803986710996</v>
      </c>
      <c r="JC222" s="369">
        <v>6.4898663216903802</v>
      </c>
      <c r="JD222" s="146">
        <v>9.1105457687322993</v>
      </c>
    </row>
    <row r="223" spans="1:264" ht="18" customHeight="1">
      <c r="A223" s="280"/>
      <c r="B223" s="281" t="s">
        <v>87</v>
      </c>
      <c r="C223" s="281" t="s">
        <v>87</v>
      </c>
      <c r="D223" s="282" t="s">
        <v>1960</v>
      </c>
      <c r="E223" s="283" t="s">
        <v>1456</v>
      </c>
      <c r="F223" s="282" t="s">
        <v>130</v>
      </c>
      <c r="G223" s="283" t="s">
        <v>131</v>
      </c>
      <c r="H223" s="284" t="s">
        <v>87</v>
      </c>
      <c r="I223" s="284" t="s">
        <v>87</v>
      </c>
      <c r="J223" s="284" t="s">
        <v>87</v>
      </c>
      <c r="K223" s="284" t="s">
        <v>87</v>
      </c>
      <c r="L223" s="284" t="s">
        <v>87</v>
      </c>
      <c r="M223" s="285">
        <v>345503</v>
      </c>
      <c r="N223" s="284" t="s">
        <v>87</v>
      </c>
      <c r="O223" s="284" t="s">
        <v>87</v>
      </c>
      <c r="P223" s="284" t="s">
        <v>87</v>
      </c>
      <c r="Q223" s="284" t="s">
        <v>87</v>
      </c>
      <c r="R223" s="286">
        <v>95.916395934734254</v>
      </c>
      <c r="S223" s="286">
        <v>96.972965298661819</v>
      </c>
      <c r="T223" s="298" t="s">
        <v>88</v>
      </c>
      <c r="U223" s="298" t="s">
        <v>88</v>
      </c>
      <c r="V223" s="286">
        <v>17.542323409223584</v>
      </c>
      <c r="W223" s="286">
        <v>6.2171628721541152</v>
      </c>
      <c r="X223" s="286">
        <v>23.759486281377701</v>
      </c>
      <c r="Y223" s="284" t="s">
        <v>87</v>
      </c>
      <c r="Z223" s="284" t="s">
        <v>87</v>
      </c>
      <c r="AA223" s="284" t="s">
        <v>87</v>
      </c>
      <c r="AB223" s="284" t="s">
        <v>87</v>
      </c>
      <c r="AC223" s="284" t="s">
        <v>87</v>
      </c>
      <c r="AD223" s="284" t="s">
        <v>87</v>
      </c>
      <c r="AE223" s="284" t="s">
        <v>87</v>
      </c>
      <c r="AF223" s="284" t="s">
        <v>87</v>
      </c>
      <c r="AG223" s="284" t="s">
        <v>87</v>
      </c>
      <c r="AH223" s="284" t="s">
        <v>87</v>
      </c>
      <c r="AI223" s="284" t="s">
        <v>87</v>
      </c>
      <c r="AJ223" s="284" t="s">
        <v>87</v>
      </c>
      <c r="AK223" s="284" t="s">
        <v>87</v>
      </c>
      <c r="AL223" s="284" t="s">
        <v>87</v>
      </c>
      <c r="AM223" s="284" t="s">
        <v>87</v>
      </c>
      <c r="AN223" s="284" t="s">
        <v>87</v>
      </c>
      <c r="AO223" s="284" t="s">
        <v>87</v>
      </c>
      <c r="AP223" s="284" t="s">
        <v>87</v>
      </c>
      <c r="AQ223" s="284" t="s">
        <v>87</v>
      </c>
      <c r="AR223" s="284" t="s">
        <v>87</v>
      </c>
      <c r="AS223" s="284" t="s">
        <v>87</v>
      </c>
      <c r="AT223" s="284" t="s">
        <v>87</v>
      </c>
      <c r="AU223" s="284" t="s">
        <v>87</v>
      </c>
      <c r="AV223" s="284" t="s">
        <v>87</v>
      </c>
      <c r="AW223" s="288" t="s">
        <v>87</v>
      </c>
      <c r="AX223" s="288" t="s">
        <v>87</v>
      </c>
      <c r="AY223" s="288" t="s">
        <v>87</v>
      </c>
      <c r="AZ223" s="288" t="s">
        <v>87</v>
      </c>
      <c r="BA223" s="288" t="s">
        <v>87</v>
      </c>
      <c r="BB223" s="287">
        <v>41</v>
      </c>
      <c r="BC223" s="287">
        <v>63</v>
      </c>
      <c r="BD223" s="289" t="s">
        <v>88</v>
      </c>
      <c r="BE223" s="289" t="s">
        <v>88</v>
      </c>
      <c r="BF223" s="289" t="s">
        <v>88</v>
      </c>
      <c r="BG223" s="287">
        <v>48</v>
      </c>
      <c r="BH223" s="286">
        <v>13.892788195760962</v>
      </c>
      <c r="BI223" s="287">
        <v>331</v>
      </c>
      <c r="BJ223" s="286">
        <v>95.802351933268312</v>
      </c>
      <c r="BK223" s="287">
        <v>11</v>
      </c>
      <c r="BL223" s="286">
        <v>3.183763961528554</v>
      </c>
      <c r="BM223" s="287">
        <v>0</v>
      </c>
      <c r="BN223" s="290">
        <v>0</v>
      </c>
      <c r="BO223" s="291">
        <v>86</v>
      </c>
      <c r="BP223" s="290">
        <v>24.891245517405057</v>
      </c>
      <c r="BQ223" s="287">
        <v>18</v>
      </c>
      <c r="BR223" s="290">
        <v>5.2097955734103616</v>
      </c>
      <c r="BS223" s="287">
        <v>0</v>
      </c>
      <c r="BT223" s="290">
        <v>0</v>
      </c>
      <c r="BU223" s="287">
        <v>0</v>
      </c>
      <c r="BV223" s="290">
        <v>0</v>
      </c>
      <c r="BW223" s="287">
        <v>14</v>
      </c>
      <c r="BX223" s="290">
        <v>4.0520632237636143</v>
      </c>
      <c r="BY223" s="292">
        <v>0</v>
      </c>
      <c r="BZ223" s="293">
        <v>0</v>
      </c>
      <c r="CA223" s="287">
        <v>511</v>
      </c>
      <c r="CB223" s="290">
        <v>147.90030766737192</v>
      </c>
      <c r="CC223" s="292">
        <v>0</v>
      </c>
      <c r="CD223" s="293">
        <v>0</v>
      </c>
      <c r="CE223" s="287">
        <v>0</v>
      </c>
      <c r="CF223" s="290">
        <v>0</v>
      </c>
      <c r="CG223" s="287">
        <v>251</v>
      </c>
      <c r="CH223" s="290">
        <v>72.647704940333369</v>
      </c>
      <c r="CI223" s="287">
        <v>1442</v>
      </c>
      <c r="CJ223" s="290">
        <v>417.36251204765222</v>
      </c>
      <c r="CK223" s="287">
        <v>432</v>
      </c>
      <c r="CL223" s="290">
        <v>125.03509376184867</v>
      </c>
      <c r="CM223" s="292">
        <v>181</v>
      </c>
      <c r="CN223" s="296">
        <v>52.387388821515302</v>
      </c>
      <c r="CO223" s="287">
        <v>133</v>
      </c>
      <c r="CP223" s="290">
        <v>38.494600625754337</v>
      </c>
      <c r="CQ223" s="292">
        <v>0</v>
      </c>
      <c r="CR223" s="293">
        <v>0</v>
      </c>
      <c r="CS223" s="287">
        <v>0</v>
      </c>
      <c r="CT223" s="290">
        <v>0</v>
      </c>
      <c r="CU223" s="287">
        <v>52</v>
      </c>
      <c r="CV223" s="290">
        <v>15.050520545407709</v>
      </c>
      <c r="CW223" s="287">
        <v>823</v>
      </c>
      <c r="CX223" s="290">
        <v>238.20343093981819</v>
      </c>
      <c r="CY223" s="287">
        <v>823</v>
      </c>
      <c r="CZ223" s="290">
        <v>238.20343093981819</v>
      </c>
      <c r="DA223" s="292">
        <v>0</v>
      </c>
      <c r="DB223" s="293">
        <v>0</v>
      </c>
      <c r="DC223" s="287">
        <v>0</v>
      </c>
      <c r="DD223" s="287">
        <v>564</v>
      </c>
      <c r="DE223" s="287">
        <v>634</v>
      </c>
      <c r="DF223" s="287">
        <v>0</v>
      </c>
      <c r="DG223" s="287">
        <v>0</v>
      </c>
      <c r="DH223" s="287">
        <v>90</v>
      </c>
      <c r="DI223" s="287">
        <v>0</v>
      </c>
      <c r="DJ223" s="287">
        <v>281</v>
      </c>
      <c r="DK223" s="287">
        <v>185</v>
      </c>
      <c r="DL223" s="287">
        <v>109</v>
      </c>
      <c r="DM223" s="287">
        <v>33</v>
      </c>
      <c r="DN223" s="287">
        <v>1167</v>
      </c>
      <c r="DO223" s="287">
        <v>60</v>
      </c>
      <c r="DP223" s="287">
        <v>54</v>
      </c>
      <c r="DQ223" s="287">
        <v>6</v>
      </c>
      <c r="DR223" s="287">
        <v>0</v>
      </c>
      <c r="DS223" s="287">
        <v>95</v>
      </c>
      <c r="DT223" s="287">
        <v>2189</v>
      </c>
      <c r="DU223" s="287">
        <v>20689</v>
      </c>
      <c r="DV223" s="287">
        <v>4871</v>
      </c>
      <c r="DW223" s="287">
        <v>459</v>
      </c>
      <c r="DX223" s="287">
        <v>425</v>
      </c>
      <c r="DY223" s="287">
        <v>219</v>
      </c>
      <c r="DZ223" s="287">
        <v>5523</v>
      </c>
      <c r="EA223" s="287">
        <v>9493</v>
      </c>
      <c r="EB223" s="290">
        <v>43.611081849784</v>
      </c>
      <c r="EC223" s="287">
        <v>180</v>
      </c>
      <c r="ED223" s="287">
        <v>3179</v>
      </c>
      <c r="EE223" s="287">
        <v>626</v>
      </c>
      <c r="EF223" s="290">
        <v>19.691726958162945</v>
      </c>
      <c r="EG223" s="287">
        <v>104</v>
      </c>
      <c r="EH223" s="287">
        <v>45</v>
      </c>
      <c r="EI223" s="287">
        <v>28</v>
      </c>
      <c r="EJ223" s="287">
        <v>29</v>
      </c>
      <c r="EK223" s="287">
        <v>277</v>
      </c>
      <c r="EL223" s="287">
        <v>0</v>
      </c>
      <c r="EM223" s="287">
        <v>9</v>
      </c>
      <c r="EN223" s="287">
        <v>4</v>
      </c>
      <c r="EO223" s="287">
        <v>23</v>
      </c>
      <c r="EP223" s="287">
        <v>18</v>
      </c>
      <c r="EQ223" s="287">
        <v>51</v>
      </c>
      <c r="ER223" s="287">
        <v>0</v>
      </c>
      <c r="ES223" s="287">
        <v>4</v>
      </c>
      <c r="ET223" s="287">
        <v>5</v>
      </c>
      <c r="EU223" s="287">
        <v>5</v>
      </c>
      <c r="EV223" s="287">
        <v>8525</v>
      </c>
      <c r="EW223" s="287">
        <v>14</v>
      </c>
      <c r="EX223" s="287">
        <v>36</v>
      </c>
      <c r="EY223" s="287">
        <v>2405</v>
      </c>
      <c r="EZ223" s="287">
        <v>0</v>
      </c>
      <c r="FA223" s="287">
        <v>38</v>
      </c>
      <c r="FB223" s="287">
        <v>3</v>
      </c>
      <c r="FC223" s="287">
        <v>6</v>
      </c>
      <c r="FD223" s="287">
        <v>20</v>
      </c>
      <c r="FE223" s="287">
        <v>10</v>
      </c>
      <c r="FF223" s="287">
        <v>90</v>
      </c>
      <c r="FG223" s="287">
        <v>216</v>
      </c>
      <c r="FH223" s="287">
        <v>364</v>
      </c>
      <c r="FI223" s="287">
        <v>154</v>
      </c>
      <c r="FJ223" s="287">
        <v>1975</v>
      </c>
      <c r="FK223" s="291">
        <v>12</v>
      </c>
      <c r="FL223" s="290">
        <v>3.4731970489402406</v>
      </c>
      <c r="FM223" s="297">
        <v>3</v>
      </c>
      <c r="FN223" s="293">
        <v>0.86829926223506015</v>
      </c>
      <c r="FO223" s="297">
        <v>3</v>
      </c>
      <c r="FP223" s="293">
        <v>0.86829926223506015</v>
      </c>
      <c r="FQ223" s="283">
        <v>1</v>
      </c>
      <c r="FR223" s="294">
        <v>0.28943308741168672</v>
      </c>
      <c r="FS223" s="283">
        <v>0</v>
      </c>
      <c r="FT223" s="294">
        <v>0</v>
      </c>
      <c r="FU223" s="297">
        <v>0</v>
      </c>
      <c r="FV223" s="293">
        <v>0</v>
      </c>
      <c r="FW223" s="295">
        <v>0</v>
      </c>
      <c r="FX223" s="295">
        <v>0</v>
      </c>
      <c r="FY223" s="295">
        <v>0</v>
      </c>
      <c r="FZ223" s="295">
        <v>0</v>
      </c>
      <c r="GA223" s="295">
        <v>0</v>
      </c>
      <c r="GB223" s="287">
        <v>6284</v>
      </c>
      <c r="GC223" s="287">
        <v>2209</v>
      </c>
      <c r="GD223" s="287">
        <v>3189</v>
      </c>
      <c r="GE223" s="287">
        <v>0</v>
      </c>
      <c r="GF223" s="287">
        <v>15</v>
      </c>
      <c r="GG223" s="290">
        <v>133.4</v>
      </c>
      <c r="GH223" s="290">
        <v>443.6</v>
      </c>
      <c r="GI223" s="290">
        <v>24</v>
      </c>
      <c r="GJ223" s="290">
        <v>5</v>
      </c>
      <c r="GK223" s="290">
        <v>1</v>
      </c>
      <c r="GL223" s="290">
        <v>2</v>
      </c>
      <c r="GM223" s="290">
        <v>6</v>
      </c>
      <c r="GN223" s="290">
        <v>2</v>
      </c>
      <c r="GO223" s="290">
        <v>2</v>
      </c>
      <c r="GP223" s="290">
        <v>8</v>
      </c>
      <c r="GQ223" s="290">
        <v>2</v>
      </c>
      <c r="GR223" s="290">
        <v>3</v>
      </c>
      <c r="GS223" s="290">
        <v>0</v>
      </c>
      <c r="GT223" s="290">
        <v>19</v>
      </c>
      <c r="GU223" s="290">
        <v>2</v>
      </c>
      <c r="GV223" s="290">
        <v>2</v>
      </c>
      <c r="GW223" s="290">
        <v>1</v>
      </c>
      <c r="GX223" s="290">
        <v>0</v>
      </c>
      <c r="GY223" s="290">
        <v>1</v>
      </c>
      <c r="GZ223" s="290">
        <v>1</v>
      </c>
      <c r="HA223" s="290">
        <v>0</v>
      </c>
      <c r="HB223" s="290">
        <v>0</v>
      </c>
      <c r="HC223" s="290">
        <v>1</v>
      </c>
      <c r="HD223" s="290">
        <v>0</v>
      </c>
      <c r="HE223" s="290">
        <v>1</v>
      </c>
      <c r="HF223" s="290">
        <v>2</v>
      </c>
      <c r="HG223" s="290">
        <v>1</v>
      </c>
      <c r="HH223" s="290">
        <v>1</v>
      </c>
      <c r="HI223" s="290">
        <v>0</v>
      </c>
      <c r="HJ223" s="134">
        <v>0.57886617482337344</v>
      </c>
      <c r="HK223" s="134">
        <v>11.57732349646747</v>
      </c>
      <c r="HL223" s="134">
        <v>44.650842395000922</v>
      </c>
      <c r="HM223" s="146">
        <v>97.843202853331206</v>
      </c>
      <c r="HN223" s="146">
        <v>107.286755346075</v>
      </c>
      <c r="HO223" s="368">
        <v>7.6180802437785702E-2</v>
      </c>
      <c r="HP223" s="368">
        <v>2.0153164046755299E-2</v>
      </c>
      <c r="HQ223" s="368">
        <v>5</v>
      </c>
      <c r="HR223" s="368">
        <v>2.2727272727272698</v>
      </c>
      <c r="HS223" s="134">
        <v>80</v>
      </c>
      <c r="HT223" s="134">
        <v>93.181818181818201</v>
      </c>
      <c r="HU223" s="134">
        <v>1.52361604875571</v>
      </c>
      <c r="HV223" s="134">
        <v>0.88673921805723499</v>
      </c>
      <c r="HW223" s="134">
        <v>2.39829949424613</v>
      </c>
      <c r="HX223" s="134">
        <v>4.2047263049496504</v>
      </c>
      <c r="HY223" s="146">
        <v>86.912745731518953</v>
      </c>
      <c r="HZ223" s="146">
        <v>91.276309629596199</v>
      </c>
      <c r="IA223" s="386">
        <v>26</v>
      </c>
      <c r="IB223" s="386">
        <v>34</v>
      </c>
      <c r="IC223" s="369">
        <v>0.34782608695652173</v>
      </c>
      <c r="ID223" s="369">
        <v>0.29409220655652624</v>
      </c>
      <c r="IE223" s="369">
        <v>4.2692939244663384</v>
      </c>
      <c r="IF223" s="369">
        <v>5.1051051051051051</v>
      </c>
      <c r="IG223" s="146">
        <v>80.29556650246306</v>
      </c>
      <c r="IH223" s="146">
        <v>82.132132132132128</v>
      </c>
      <c r="II223" s="146">
        <v>8.1471571906354505</v>
      </c>
      <c r="IJ223" s="146">
        <v>5.7607473401954854</v>
      </c>
      <c r="IK223" s="146">
        <v>3.9727332698086935</v>
      </c>
      <c r="IL223" s="146">
        <v>7.8156553836277798</v>
      </c>
      <c r="IM223" s="148">
        <v>105.86792697460075</v>
      </c>
      <c r="IN223" s="137">
        <v>110.28209655593206</v>
      </c>
      <c r="IO223" s="369">
        <v>0.31421838177533401</v>
      </c>
      <c r="IP223" s="369">
        <v>6.84775165487332E-2</v>
      </c>
      <c r="IQ223" s="369">
        <v>4.6332046332046302</v>
      </c>
      <c r="IR223" s="369">
        <v>1.5228426395939101</v>
      </c>
      <c r="IS223" s="146">
        <v>83.011583011582999</v>
      </c>
      <c r="IT223" s="146">
        <v>86.294416243654794</v>
      </c>
      <c r="IU223" s="146">
        <v>6.7818800733176197</v>
      </c>
      <c r="IV223" s="146">
        <v>4.4966902533668103</v>
      </c>
      <c r="IW223" s="146">
        <v>6.1358096343586803</v>
      </c>
      <c r="IX223" s="146">
        <v>7.0153220113773198</v>
      </c>
      <c r="IY223" s="341">
        <v>20</v>
      </c>
      <c r="IZ223" s="369">
        <v>0.26430553720100403</v>
      </c>
      <c r="JA223" s="369">
        <v>4.5662100456620998</v>
      </c>
      <c r="JB223" s="369">
        <v>95.433789954337897</v>
      </c>
      <c r="JC223" s="369">
        <v>5.7882912647019999</v>
      </c>
      <c r="JD223" s="146">
        <v>7.8878739652013401</v>
      </c>
    </row>
    <row r="224" spans="1:264" ht="18" customHeight="1">
      <c r="A224" s="280"/>
      <c r="B224" s="281" t="s">
        <v>87</v>
      </c>
      <c r="C224" s="281" t="s">
        <v>87</v>
      </c>
      <c r="D224" s="282" t="s">
        <v>1961</v>
      </c>
      <c r="E224" s="283" t="s">
        <v>1457</v>
      </c>
      <c r="F224" s="282" t="s">
        <v>130</v>
      </c>
      <c r="G224" s="283" t="s">
        <v>131</v>
      </c>
      <c r="H224" s="284" t="s">
        <v>87</v>
      </c>
      <c r="I224" s="284" t="s">
        <v>87</v>
      </c>
      <c r="J224" s="284" t="s">
        <v>87</v>
      </c>
      <c r="K224" s="284" t="s">
        <v>87</v>
      </c>
      <c r="L224" s="284" t="s">
        <v>87</v>
      </c>
      <c r="M224" s="285">
        <v>376197</v>
      </c>
      <c r="N224" s="284" t="s">
        <v>87</v>
      </c>
      <c r="O224" s="284" t="s">
        <v>87</v>
      </c>
      <c r="P224" s="284" t="s">
        <v>87</v>
      </c>
      <c r="Q224" s="284" t="s">
        <v>87</v>
      </c>
      <c r="R224" s="286">
        <v>98.765379242129953</v>
      </c>
      <c r="S224" s="286">
        <v>98.041414815519545</v>
      </c>
      <c r="T224" s="298" t="s">
        <v>88</v>
      </c>
      <c r="U224" s="298" t="s">
        <v>88</v>
      </c>
      <c r="V224" s="286">
        <v>16.100365917407213</v>
      </c>
      <c r="W224" s="286">
        <v>8.4422373235755348</v>
      </c>
      <c r="X224" s="286">
        <v>24.54260324098275</v>
      </c>
      <c r="Y224" s="284" t="s">
        <v>87</v>
      </c>
      <c r="Z224" s="284" t="s">
        <v>87</v>
      </c>
      <c r="AA224" s="284" t="s">
        <v>87</v>
      </c>
      <c r="AB224" s="284" t="s">
        <v>87</v>
      </c>
      <c r="AC224" s="284" t="s">
        <v>87</v>
      </c>
      <c r="AD224" s="284" t="s">
        <v>87</v>
      </c>
      <c r="AE224" s="284" t="s">
        <v>87</v>
      </c>
      <c r="AF224" s="284" t="s">
        <v>87</v>
      </c>
      <c r="AG224" s="284" t="s">
        <v>87</v>
      </c>
      <c r="AH224" s="284" t="s">
        <v>87</v>
      </c>
      <c r="AI224" s="284" t="s">
        <v>87</v>
      </c>
      <c r="AJ224" s="284" t="s">
        <v>87</v>
      </c>
      <c r="AK224" s="284" t="s">
        <v>87</v>
      </c>
      <c r="AL224" s="284" t="s">
        <v>87</v>
      </c>
      <c r="AM224" s="284" t="s">
        <v>87</v>
      </c>
      <c r="AN224" s="284" t="s">
        <v>87</v>
      </c>
      <c r="AO224" s="284" t="s">
        <v>87</v>
      </c>
      <c r="AP224" s="284" t="s">
        <v>87</v>
      </c>
      <c r="AQ224" s="284" t="s">
        <v>87</v>
      </c>
      <c r="AR224" s="284" t="s">
        <v>87</v>
      </c>
      <c r="AS224" s="284" t="s">
        <v>87</v>
      </c>
      <c r="AT224" s="284" t="s">
        <v>87</v>
      </c>
      <c r="AU224" s="284" t="s">
        <v>87</v>
      </c>
      <c r="AV224" s="284" t="s">
        <v>87</v>
      </c>
      <c r="AW224" s="288" t="s">
        <v>87</v>
      </c>
      <c r="AX224" s="288" t="s">
        <v>87</v>
      </c>
      <c r="AY224" s="288" t="s">
        <v>87</v>
      </c>
      <c r="AZ224" s="288" t="s">
        <v>87</v>
      </c>
      <c r="BA224" s="288" t="s">
        <v>87</v>
      </c>
      <c r="BB224" s="287">
        <v>47</v>
      </c>
      <c r="BC224" s="287">
        <v>71</v>
      </c>
      <c r="BD224" s="289" t="s">
        <v>88</v>
      </c>
      <c r="BE224" s="289" t="s">
        <v>88</v>
      </c>
      <c r="BF224" s="289" t="s">
        <v>88</v>
      </c>
      <c r="BG224" s="287">
        <v>106</v>
      </c>
      <c r="BH224" s="286">
        <v>28.17672655550151</v>
      </c>
      <c r="BI224" s="287">
        <v>471</v>
      </c>
      <c r="BJ224" s="286">
        <v>125.20036044944537</v>
      </c>
      <c r="BK224" s="287">
        <v>25</v>
      </c>
      <c r="BL224" s="286">
        <v>6.6454543762975247</v>
      </c>
      <c r="BM224" s="287">
        <v>43</v>
      </c>
      <c r="BN224" s="290">
        <v>11.430181527231744</v>
      </c>
      <c r="BO224" s="291">
        <v>189</v>
      </c>
      <c r="BP224" s="290">
        <v>50.239635084809287</v>
      </c>
      <c r="BQ224" s="287">
        <v>0</v>
      </c>
      <c r="BR224" s="290">
        <v>0</v>
      </c>
      <c r="BS224" s="287">
        <v>0</v>
      </c>
      <c r="BT224" s="290">
        <v>0</v>
      </c>
      <c r="BU224" s="287">
        <v>0</v>
      </c>
      <c r="BV224" s="290">
        <v>0</v>
      </c>
      <c r="BW224" s="287">
        <v>90</v>
      </c>
      <c r="BX224" s="290">
        <v>23.923635754671089</v>
      </c>
      <c r="BY224" s="292">
        <v>4</v>
      </c>
      <c r="BZ224" s="293">
        <v>1.0632727002076039</v>
      </c>
      <c r="CA224" s="287">
        <v>312</v>
      </c>
      <c r="CB224" s="290">
        <v>82.935270616193108</v>
      </c>
      <c r="CC224" s="287">
        <v>0</v>
      </c>
      <c r="CD224" s="290">
        <v>0</v>
      </c>
      <c r="CE224" s="287">
        <v>175</v>
      </c>
      <c r="CF224" s="290">
        <v>46.518180634082675</v>
      </c>
      <c r="CG224" s="287">
        <v>458</v>
      </c>
      <c r="CH224" s="290">
        <v>121.74472417377066</v>
      </c>
      <c r="CI224" s="287">
        <v>676</v>
      </c>
      <c r="CJ224" s="290">
        <v>179.6930863350851</v>
      </c>
      <c r="CK224" s="287">
        <v>99</v>
      </c>
      <c r="CL224" s="290">
        <v>26.315999330138201</v>
      </c>
      <c r="CM224" s="287">
        <v>196</v>
      </c>
      <c r="CN224" s="294">
        <v>52.100362310172592</v>
      </c>
      <c r="CO224" s="287">
        <v>79</v>
      </c>
      <c r="CP224" s="290">
        <v>20.999635829100178</v>
      </c>
      <c r="CQ224" s="292">
        <v>1</v>
      </c>
      <c r="CR224" s="293">
        <v>0.26581817505190097</v>
      </c>
      <c r="CS224" s="292">
        <v>0</v>
      </c>
      <c r="CT224" s="293">
        <v>0</v>
      </c>
      <c r="CU224" s="287">
        <v>71</v>
      </c>
      <c r="CV224" s="290">
        <v>18.873090428684971</v>
      </c>
      <c r="CW224" s="287">
        <v>1611</v>
      </c>
      <c r="CX224" s="290">
        <v>428.23308000861249</v>
      </c>
      <c r="CY224" s="287">
        <v>1611</v>
      </c>
      <c r="CZ224" s="290">
        <v>428.23308000861249</v>
      </c>
      <c r="DA224" s="292">
        <v>0</v>
      </c>
      <c r="DB224" s="293">
        <v>0</v>
      </c>
      <c r="DC224" s="287">
        <v>0</v>
      </c>
      <c r="DD224" s="287">
        <v>3243</v>
      </c>
      <c r="DE224" s="287">
        <v>729</v>
      </c>
      <c r="DF224" s="287">
        <v>15094</v>
      </c>
      <c r="DG224" s="287">
        <v>0</v>
      </c>
      <c r="DH224" s="287">
        <v>48</v>
      </c>
      <c r="DI224" s="287">
        <v>21</v>
      </c>
      <c r="DJ224" s="287">
        <v>4</v>
      </c>
      <c r="DK224" s="287">
        <v>118</v>
      </c>
      <c r="DL224" s="287">
        <v>14</v>
      </c>
      <c r="DM224" s="287">
        <v>197</v>
      </c>
      <c r="DN224" s="287">
        <v>1549</v>
      </c>
      <c r="DO224" s="287">
        <v>0</v>
      </c>
      <c r="DP224" s="287">
        <v>132</v>
      </c>
      <c r="DQ224" s="287">
        <v>49</v>
      </c>
      <c r="DR224" s="287">
        <v>0</v>
      </c>
      <c r="DS224" s="287">
        <v>6</v>
      </c>
      <c r="DT224" s="287">
        <v>3051</v>
      </c>
      <c r="DU224" s="287">
        <v>37239</v>
      </c>
      <c r="DV224" s="287">
        <v>7834</v>
      </c>
      <c r="DW224" s="287">
        <v>5280</v>
      </c>
      <c r="DX224" s="287">
        <v>683</v>
      </c>
      <c r="DY224" s="287">
        <v>1037</v>
      </c>
      <c r="DZ224" s="287">
        <v>7279</v>
      </c>
      <c r="EA224" s="287">
        <v>18784</v>
      </c>
      <c r="EB224" s="290">
        <v>23.370954003407199</v>
      </c>
      <c r="EC224" s="287">
        <v>193</v>
      </c>
      <c r="ED224" s="287">
        <v>6348</v>
      </c>
      <c r="EE224" s="287">
        <v>1393</v>
      </c>
      <c r="EF224" s="290">
        <v>21.943919344675489</v>
      </c>
      <c r="EG224" s="287">
        <v>190</v>
      </c>
      <c r="EH224" s="287">
        <v>83</v>
      </c>
      <c r="EI224" s="287">
        <v>34</v>
      </c>
      <c r="EJ224" s="287">
        <v>57</v>
      </c>
      <c r="EK224" s="287">
        <v>741</v>
      </c>
      <c r="EL224" s="287">
        <v>0</v>
      </c>
      <c r="EM224" s="287">
        <v>56</v>
      </c>
      <c r="EN224" s="287">
        <v>6</v>
      </c>
      <c r="EO224" s="287">
        <v>14</v>
      </c>
      <c r="EP224" s="287">
        <v>13</v>
      </c>
      <c r="EQ224" s="287">
        <v>47</v>
      </c>
      <c r="ER224" s="287">
        <v>0</v>
      </c>
      <c r="ES224" s="287">
        <v>1</v>
      </c>
      <c r="ET224" s="287">
        <v>1</v>
      </c>
      <c r="EU224" s="287">
        <v>0</v>
      </c>
      <c r="EV224" s="287">
        <v>5398</v>
      </c>
      <c r="EW224" s="287">
        <v>90</v>
      </c>
      <c r="EX224" s="287">
        <v>37</v>
      </c>
      <c r="EY224" s="287">
        <v>2513</v>
      </c>
      <c r="EZ224" s="287">
        <v>67</v>
      </c>
      <c r="FA224" s="287">
        <v>49</v>
      </c>
      <c r="FB224" s="287">
        <v>0</v>
      </c>
      <c r="FC224" s="287">
        <v>3</v>
      </c>
      <c r="FD224" s="287">
        <v>5</v>
      </c>
      <c r="FE224" s="287">
        <v>0</v>
      </c>
      <c r="FF224" s="287">
        <v>14</v>
      </c>
      <c r="FG224" s="287">
        <v>306</v>
      </c>
      <c r="FH224" s="287">
        <v>683</v>
      </c>
      <c r="FI224" s="287">
        <v>202</v>
      </c>
      <c r="FJ224" s="287">
        <v>1685</v>
      </c>
      <c r="FK224" s="291">
        <v>30</v>
      </c>
      <c r="FL224" s="290">
        <v>7.9745452515570303</v>
      </c>
      <c r="FM224" s="291">
        <v>8</v>
      </c>
      <c r="FN224" s="290">
        <v>2.1265454004152078</v>
      </c>
      <c r="FO224" s="291">
        <v>2</v>
      </c>
      <c r="FP224" s="290">
        <v>0.53163635010380195</v>
      </c>
      <c r="FQ224" s="283">
        <v>5</v>
      </c>
      <c r="FR224" s="294">
        <v>1.329090875259505</v>
      </c>
      <c r="FS224" s="283">
        <v>1</v>
      </c>
      <c r="FT224" s="294">
        <v>0.26581817505190097</v>
      </c>
      <c r="FU224" s="291">
        <v>20</v>
      </c>
      <c r="FV224" s="290">
        <v>5.3163635010380199</v>
      </c>
      <c r="FW224" s="295">
        <v>0</v>
      </c>
      <c r="FX224" s="295">
        <v>0</v>
      </c>
      <c r="FY224" s="295">
        <v>0</v>
      </c>
      <c r="FZ224" s="295">
        <v>0</v>
      </c>
      <c r="GA224" s="295">
        <v>0</v>
      </c>
      <c r="GB224" s="287">
        <v>8780</v>
      </c>
      <c r="GC224" s="287">
        <v>8144</v>
      </c>
      <c r="GD224" s="287">
        <v>9272</v>
      </c>
      <c r="GE224" s="287">
        <v>0</v>
      </c>
      <c r="GF224" s="287">
        <v>142</v>
      </c>
      <c r="GG224" s="290">
        <v>595.84</v>
      </c>
      <c r="GH224" s="290">
        <v>992</v>
      </c>
      <c r="GI224" s="290">
        <v>55</v>
      </c>
      <c r="GJ224" s="290">
        <v>4.5999999999999996</v>
      </c>
      <c r="GK224" s="290">
        <v>5.6</v>
      </c>
      <c r="GL224" s="290">
        <v>7.4</v>
      </c>
      <c r="GM224" s="290">
        <v>19.2</v>
      </c>
      <c r="GN224" s="290">
        <v>16.2</v>
      </c>
      <c r="GO224" s="290">
        <v>4</v>
      </c>
      <c r="GP224" s="290">
        <v>19.8</v>
      </c>
      <c r="GQ224" s="290">
        <v>1.2</v>
      </c>
      <c r="GR224" s="290">
        <v>2.2000000000000002</v>
      </c>
      <c r="GS224" s="290">
        <v>1</v>
      </c>
      <c r="GT224" s="290">
        <v>52.6</v>
      </c>
      <c r="GU224" s="290">
        <v>4</v>
      </c>
      <c r="GV224" s="290">
        <v>3</v>
      </c>
      <c r="GW224" s="290">
        <v>1</v>
      </c>
      <c r="GX224" s="290">
        <v>1</v>
      </c>
      <c r="GY224" s="290">
        <v>3</v>
      </c>
      <c r="GZ224" s="290">
        <v>2</v>
      </c>
      <c r="HA224" s="290">
        <v>2</v>
      </c>
      <c r="HB224" s="290">
        <v>1</v>
      </c>
      <c r="HC224" s="290">
        <v>1</v>
      </c>
      <c r="HD224" s="290">
        <v>1</v>
      </c>
      <c r="HE224" s="290">
        <v>1</v>
      </c>
      <c r="HF224" s="290">
        <v>6</v>
      </c>
      <c r="HG224" s="290">
        <v>3</v>
      </c>
      <c r="HH224" s="290">
        <v>7</v>
      </c>
      <c r="HI224" s="290">
        <v>6.5</v>
      </c>
      <c r="HJ224" s="134">
        <v>0.26581817505190097</v>
      </c>
      <c r="HK224" s="134">
        <v>13.556726927646951</v>
      </c>
      <c r="HL224" s="134">
        <v>42.86318072711903</v>
      </c>
      <c r="HM224" s="146">
        <v>106.344569128226</v>
      </c>
      <c r="HN224" s="146">
        <v>106.73810767471301</v>
      </c>
      <c r="HO224" s="368">
        <v>2.9695619896065301E-2</v>
      </c>
      <c r="HP224" s="368">
        <v>0</v>
      </c>
      <c r="HQ224" s="368">
        <v>1.92307692307692</v>
      </c>
      <c r="HR224" s="368">
        <v>0</v>
      </c>
      <c r="HS224" s="134">
        <v>79.807692307692307</v>
      </c>
      <c r="HT224" s="134">
        <v>83.838383838383805</v>
      </c>
      <c r="HU224" s="134">
        <v>1.5441722345954001</v>
      </c>
      <c r="HV224" s="134">
        <v>1.0127877237851699</v>
      </c>
      <c r="HW224" s="134">
        <v>3.65457425955264</v>
      </c>
      <c r="HX224" s="134">
        <v>6.3503438564729304</v>
      </c>
      <c r="HY224" s="146">
        <v>86.802148430967975</v>
      </c>
      <c r="HZ224" s="146">
        <v>88.672260688926897</v>
      </c>
      <c r="IA224" s="386">
        <v>35</v>
      </c>
      <c r="IB224" s="386">
        <v>31</v>
      </c>
      <c r="IC224" s="369">
        <v>0.46064753882600684</v>
      </c>
      <c r="ID224" s="369">
        <v>0.27045890769499215</v>
      </c>
      <c r="IE224" s="369">
        <v>5.343511450381679</v>
      </c>
      <c r="IF224" s="369">
        <v>4.6337817638266072</v>
      </c>
      <c r="IG224" s="146">
        <v>76.946564885496187</v>
      </c>
      <c r="IH224" s="146">
        <v>78.176382660687594</v>
      </c>
      <c r="II224" s="146">
        <v>8.6206896551724146</v>
      </c>
      <c r="IJ224" s="146">
        <v>5.8366777176757987</v>
      </c>
      <c r="IK224" s="146">
        <v>4.2829139926425173</v>
      </c>
      <c r="IL224" s="146">
        <v>7.6113604646777047</v>
      </c>
      <c r="IM224" s="148">
        <v>108.7367604254226</v>
      </c>
      <c r="IN224" s="137">
        <v>115.76201617795192</v>
      </c>
      <c r="IO224" s="369">
        <v>0.226090888537192</v>
      </c>
      <c r="IP224" s="369">
        <v>5.3182059918454198E-2</v>
      </c>
      <c r="IQ224" s="369">
        <v>4.4247787610619502</v>
      </c>
      <c r="IR224" s="369">
        <v>1.3761467889908301</v>
      </c>
      <c r="IS224" s="146">
        <v>81.858407079646</v>
      </c>
      <c r="IT224" s="146">
        <v>88.073394495412899</v>
      </c>
      <c r="IU224" s="146">
        <v>5.1096540809405404</v>
      </c>
      <c r="IV224" s="146">
        <v>3.864563020741</v>
      </c>
      <c r="IW224" s="146">
        <v>7.4090600033996301</v>
      </c>
      <c r="IX224" s="146">
        <v>8.3262613794167599</v>
      </c>
      <c r="IY224" s="341">
        <v>36</v>
      </c>
      <c r="IZ224" s="369">
        <v>0.46844502277163302</v>
      </c>
      <c r="JA224" s="369">
        <v>7.4380165289256199</v>
      </c>
      <c r="JB224" s="369">
        <v>95.454545454545496</v>
      </c>
      <c r="JC224" s="369">
        <v>6.2979830839297302</v>
      </c>
      <c r="JD224" s="146">
        <v>7.4592338349740404</v>
      </c>
    </row>
    <row r="225" spans="1:264" ht="18" customHeight="1">
      <c r="A225" s="280"/>
      <c r="B225" s="281" t="s">
        <v>87</v>
      </c>
      <c r="C225" s="281" t="s">
        <v>87</v>
      </c>
      <c r="D225" s="282" t="s">
        <v>1962</v>
      </c>
      <c r="E225" s="283" t="s">
        <v>1458</v>
      </c>
      <c r="F225" s="282" t="s">
        <v>130</v>
      </c>
      <c r="G225" s="283" t="s">
        <v>131</v>
      </c>
      <c r="H225" s="284" t="s">
        <v>87</v>
      </c>
      <c r="I225" s="284" t="s">
        <v>87</v>
      </c>
      <c r="J225" s="284" t="s">
        <v>87</v>
      </c>
      <c r="K225" s="284" t="s">
        <v>87</v>
      </c>
      <c r="L225" s="284" t="s">
        <v>87</v>
      </c>
      <c r="M225" s="285">
        <v>72565</v>
      </c>
      <c r="N225" s="284" t="s">
        <v>87</v>
      </c>
      <c r="O225" s="284" t="s">
        <v>87</v>
      </c>
      <c r="P225" s="284" t="s">
        <v>87</v>
      </c>
      <c r="Q225" s="284" t="s">
        <v>87</v>
      </c>
      <c r="R225" s="286">
        <v>105.21981412892221</v>
      </c>
      <c r="S225" s="286">
        <v>96.778951713996676</v>
      </c>
      <c r="T225" s="292">
        <v>49.906313341912096</v>
      </c>
      <c r="U225" s="298" t="s">
        <v>88</v>
      </c>
      <c r="V225" s="286">
        <v>15.133779264214049</v>
      </c>
      <c r="W225" s="286">
        <v>7.023411371237458</v>
      </c>
      <c r="X225" s="286">
        <v>22.157190635451503</v>
      </c>
      <c r="Y225" s="284" t="s">
        <v>87</v>
      </c>
      <c r="Z225" s="284" t="s">
        <v>87</v>
      </c>
      <c r="AA225" s="284" t="s">
        <v>87</v>
      </c>
      <c r="AB225" s="284" t="s">
        <v>87</v>
      </c>
      <c r="AC225" s="284" t="s">
        <v>87</v>
      </c>
      <c r="AD225" s="284" t="s">
        <v>87</v>
      </c>
      <c r="AE225" s="284" t="s">
        <v>87</v>
      </c>
      <c r="AF225" s="284" t="s">
        <v>87</v>
      </c>
      <c r="AG225" s="284" t="s">
        <v>87</v>
      </c>
      <c r="AH225" s="284" t="s">
        <v>87</v>
      </c>
      <c r="AI225" s="284" t="s">
        <v>87</v>
      </c>
      <c r="AJ225" s="284" t="s">
        <v>87</v>
      </c>
      <c r="AK225" s="284" t="s">
        <v>87</v>
      </c>
      <c r="AL225" s="284" t="s">
        <v>87</v>
      </c>
      <c r="AM225" s="284" t="s">
        <v>87</v>
      </c>
      <c r="AN225" s="284" t="s">
        <v>87</v>
      </c>
      <c r="AO225" s="284" t="s">
        <v>87</v>
      </c>
      <c r="AP225" s="284" t="s">
        <v>87</v>
      </c>
      <c r="AQ225" s="284" t="s">
        <v>87</v>
      </c>
      <c r="AR225" s="284" t="s">
        <v>87</v>
      </c>
      <c r="AS225" s="284" t="s">
        <v>87</v>
      </c>
      <c r="AT225" s="284" t="s">
        <v>87</v>
      </c>
      <c r="AU225" s="284" t="s">
        <v>87</v>
      </c>
      <c r="AV225" s="284" t="s">
        <v>87</v>
      </c>
      <c r="AW225" s="288" t="s">
        <v>87</v>
      </c>
      <c r="AX225" s="288" t="s">
        <v>87</v>
      </c>
      <c r="AY225" s="288" t="s">
        <v>87</v>
      </c>
      <c r="AZ225" s="288" t="s">
        <v>87</v>
      </c>
      <c r="BA225" s="288" t="s">
        <v>87</v>
      </c>
      <c r="BB225" s="287">
        <v>11</v>
      </c>
      <c r="BC225" s="287">
        <v>29</v>
      </c>
      <c r="BD225" s="289" t="s">
        <v>88</v>
      </c>
      <c r="BE225" s="289" t="s">
        <v>88</v>
      </c>
      <c r="BF225" s="289" t="s">
        <v>88</v>
      </c>
      <c r="BG225" s="287">
        <v>0</v>
      </c>
      <c r="BH225" s="286">
        <v>0</v>
      </c>
      <c r="BI225" s="287">
        <v>100</v>
      </c>
      <c r="BJ225" s="286">
        <v>137.80748294632397</v>
      </c>
      <c r="BK225" s="287">
        <v>0</v>
      </c>
      <c r="BL225" s="286">
        <v>0</v>
      </c>
      <c r="BM225" s="287">
        <v>0</v>
      </c>
      <c r="BN225" s="290">
        <v>0</v>
      </c>
      <c r="BO225" s="291">
        <v>0</v>
      </c>
      <c r="BP225" s="290">
        <v>0</v>
      </c>
      <c r="BQ225" s="287">
        <v>0</v>
      </c>
      <c r="BR225" s="290">
        <v>0</v>
      </c>
      <c r="BS225" s="287">
        <v>0</v>
      </c>
      <c r="BT225" s="290">
        <v>0</v>
      </c>
      <c r="BU225" s="287">
        <v>0</v>
      </c>
      <c r="BV225" s="290">
        <v>0</v>
      </c>
      <c r="BW225" s="287">
        <v>0</v>
      </c>
      <c r="BX225" s="290">
        <v>0</v>
      </c>
      <c r="BY225" s="292">
        <v>0</v>
      </c>
      <c r="BZ225" s="293">
        <v>0</v>
      </c>
      <c r="CA225" s="287">
        <v>28</v>
      </c>
      <c r="CB225" s="290">
        <v>38.58609522497072</v>
      </c>
      <c r="CC225" s="287">
        <v>0</v>
      </c>
      <c r="CD225" s="290">
        <v>0</v>
      </c>
      <c r="CE225" s="287">
        <v>17</v>
      </c>
      <c r="CF225" s="290">
        <v>23.427272100875076</v>
      </c>
      <c r="CG225" s="287">
        <v>75</v>
      </c>
      <c r="CH225" s="290">
        <v>103.355612209743</v>
      </c>
      <c r="CI225" s="287">
        <v>190</v>
      </c>
      <c r="CJ225" s="290">
        <v>261.83421759801558</v>
      </c>
      <c r="CK225" s="287">
        <v>9</v>
      </c>
      <c r="CL225" s="290">
        <v>12.40267346516916</v>
      </c>
      <c r="CM225" s="292">
        <v>52</v>
      </c>
      <c r="CN225" s="296">
        <v>71.659891132088461</v>
      </c>
      <c r="CO225" s="287">
        <v>19</v>
      </c>
      <c r="CP225" s="290">
        <v>26.183421759801558</v>
      </c>
      <c r="CQ225" s="287">
        <v>1</v>
      </c>
      <c r="CR225" s="290">
        <v>1.3780748294632399</v>
      </c>
      <c r="CS225" s="292">
        <v>0</v>
      </c>
      <c r="CT225" s="293">
        <v>0</v>
      </c>
      <c r="CU225" s="287">
        <v>0</v>
      </c>
      <c r="CV225" s="290">
        <v>0</v>
      </c>
      <c r="CW225" s="292">
        <v>0</v>
      </c>
      <c r="CX225" s="293">
        <v>0</v>
      </c>
      <c r="CY225" s="292">
        <v>0</v>
      </c>
      <c r="CZ225" s="293">
        <v>0</v>
      </c>
      <c r="DA225" s="292">
        <v>0</v>
      </c>
      <c r="DB225" s="293">
        <v>0</v>
      </c>
      <c r="DC225" s="287">
        <v>0</v>
      </c>
      <c r="DD225" s="287">
        <v>0</v>
      </c>
      <c r="DE225" s="287">
        <v>0</v>
      </c>
      <c r="DF225" s="287">
        <v>3708</v>
      </c>
      <c r="DG225" s="287">
        <v>0</v>
      </c>
      <c r="DH225" s="287">
        <v>28</v>
      </c>
      <c r="DI225" s="287">
        <v>4</v>
      </c>
      <c r="DJ225" s="287">
        <v>5</v>
      </c>
      <c r="DK225" s="287">
        <v>0</v>
      </c>
      <c r="DL225" s="287">
        <v>0</v>
      </c>
      <c r="DM225" s="287">
        <v>0</v>
      </c>
      <c r="DN225" s="287">
        <v>0</v>
      </c>
      <c r="DO225" s="287">
        <v>43</v>
      </c>
      <c r="DP225" s="287">
        <v>0</v>
      </c>
      <c r="DQ225" s="287">
        <v>0</v>
      </c>
      <c r="DR225" s="287">
        <v>0</v>
      </c>
      <c r="DS225" s="287">
        <v>3</v>
      </c>
      <c r="DT225" s="287">
        <v>572</v>
      </c>
      <c r="DU225" s="287">
        <v>9177</v>
      </c>
      <c r="DV225" s="287">
        <v>237</v>
      </c>
      <c r="DW225" s="287">
        <v>317</v>
      </c>
      <c r="DX225" s="287">
        <v>0</v>
      </c>
      <c r="DY225" s="287">
        <v>0</v>
      </c>
      <c r="DZ225" s="287">
        <v>0</v>
      </c>
      <c r="EA225" s="287">
        <v>3780</v>
      </c>
      <c r="EB225" s="290">
        <v>13.412698412698401</v>
      </c>
      <c r="EC225" s="287">
        <v>53</v>
      </c>
      <c r="ED225" s="287">
        <v>1805</v>
      </c>
      <c r="EE225" s="287">
        <v>215</v>
      </c>
      <c r="EF225" s="290">
        <v>11.911357340720222</v>
      </c>
      <c r="EG225" s="287">
        <v>6</v>
      </c>
      <c r="EH225" s="287">
        <v>22</v>
      </c>
      <c r="EI225" s="287">
        <v>4</v>
      </c>
      <c r="EJ225" s="287">
        <v>0</v>
      </c>
      <c r="EK225" s="287">
        <v>71</v>
      </c>
      <c r="EL225" s="287">
        <v>0</v>
      </c>
      <c r="EM225" s="287">
        <v>0</v>
      </c>
      <c r="EN225" s="287">
        <v>6</v>
      </c>
      <c r="EO225" s="287">
        <v>9</v>
      </c>
      <c r="EP225" s="287">
        <v>0</v>
      </c>
      <c r="EQ225" s="287">
        <v>4</v>
      </c>
      <c r="ER225" s="287">
        <v>0</v>
      </c>
      <c r="ES225" s="287">
        <v>0</v>
      </c>
      <c r="ET225" s="287">
        <v>0</v>
      </c>
      <c r="EU225" s="287">
        <v>0</v>
      </c>
      <c r="EV225" s="287">
        <v>0</v>
      </c>
      <c r="EW225" s="287">
        <v>0</v>
      </c>
      <c r="EX225" s="287">
        <v>0</v>
      </c>
      <c r="EY225" s="287">
        <v>0</v>
      </c>
      <c r="EZ225" s="287">
        <v>0</v>
      </c>
      <c r="FA225" s="287">
        <v>0</v>
      </c>
      <c r="FB225" s="287">
        <v>0</v>
      </c>
      <c r="FC225" s="287">
        <v>0</v>
      </c>
      <c r="FD225" s="287">
        <v>0</v>
      </c>
      <c r="FE225" s="287">
        <v>0</v>
      </c>
      <c r="FF225" s="287">
        <v>0</v>
      </c>
      <c r="FG225" s="287">
        <v>14</v>
      </c>
      <c r="FH225" s="287">
        <v>25</v>
      </c>
      <c r="FI225" s="287">
        <v>1</v>
      </c>
      <c r="FJ225" s="287">
        <v>781</v>
      </c>
      <c r="FK225" s="291">
        <v>2</v>
      </c>
      <c r="FL225" s="290">
        <v>2.7561496589264798</v>
      </c>
      <c r="FM225" s="297">
        <v>0</v>
      </c>
      <c r="FN225" s="293">
        <v>0</v>
      </c>
      <c r="FO225" s="291">
        <v>0</v>
      </c>
      <c r="FP225" s="290">
        <v>0</v>
      </c>
      <c r="FQ225" s="283">
        <v>0</v>
      </c>
      <c r="FR225" s="294">
        <v>0</v>
      </c>
      <c r="FS225" s="283">
        <v>0</v>
      </c>
      <c r="FT225" s="294">
        <v>0</v>
      </c>
      <c r="FU225" s="291">
        <v>0</v>
      </c>
      <c r="FV225" s="290">
        <v>0</v>
      </c>
      <c r="FW225" s="295">
        <v>2</v>
      </c>
      <c r="FX225" s="295">
        <v>0</v>
      </c>
      <c r="FY225" s="295">
        <v>2</v>
      </c>
      <c r="FZ225" s="295">
        <v>0</v>
      </c>
      <c r="GA225" s="295">
        <v>0</v>
      </c>
      <c r="GB225" s="287">
        <v>0</v>
      </c>
      <c r="GC225" s="287">
        <v>0</v>
      </c>
      <c r="GD225" s="287">
        <v>0</v>
      </c>
      <c r="GE225" s="287">
        <v>0</v>
      </c>
      <c r="GF225" s="287">
        <v>0</v>
      </c>
      <c r="GG225" s="290">
        <v>63.8</v>
      </c>
      <c r="GH225" s="290">
        <v>190.2</v>
      </c>
      <c r="GI225" s="290">
        <v>13</v>
      </c>
      <c r="GJ225" s="290">
        <v>3</v>
      </c>
      <c r="GK225" s="290">
        <v>0</v>
      </c>
      <c r="GL225" s="290">
        <v>0.4</v>
      </c>
      <c r="GM225" s="290">
        <v>4</v>
      </c>
      <c r="GN225" s="290">
        <v>2</v>
      </c>
      <c r="GO225" s="290">
        <v>0</v>
      </c>
      <c r="GP225" s="290">
        <v>5</v>
      </c>
      <c r="GQ225" s="290">
        <v>0</v>
      </c>
      <c r="GR225" s="290">
        <v>0</v>
      </c>
      <c r="GS225" s="290">
        <v>0</v>
      </c>
      <c r="GT225" s="290">
        <v>3.3</v>
      </c>
      <c r="GU225" s="290">
        <v>0</v>
      </c>
      <c r="GV225" s="290">
        <v>0</v>
      </c>
      <c r="GW225" s="290">
        <v>1</v>
      </c>
      <c r="GX225" s="290">
        <v>0</v>
      </c>
      <c r="GY225" s="290">
        <v>0</v>
      </c>
      <c r="GZ225" s="290">
        <v>1</v>
      </c>
      <c r="HA225" s="290">
        <v>1</v>
      </c>
      <c r="HB225" s="290">
        <v>1</v>
      </c>
      <c r="HC225" s="290">
        <v>0</v>
      </c>
      <c r="HD225" s="290">
        <v>0</v>
      </c>
      <c r="HE225" s="290">
        <v>0</v>
      </c>
      <c r="HF225" s="290">
        <v>0</v>
      </c>
      <c r="HG225" s="290">
        <v>0</v>
      </c>
      <c r="HH225" s="290">
        <v>2</v>
      </c>
      <c r="HI225" s="290">
        <v>0</v>
      </c>
      <c r="HJ225" s="134">
        <v>4.1342244883897195</v>
      </c>
      <c r="HK225" s="134">
        <v>8.2684489767794389</v>
      </c>
      <c r="HL225" s="134">
        <v>47.130159167642802</v>
      </c>
      <c r="HM225" s="146">
        <v>108.341887478</v>
      </c>
      <c r="HN225" s="146">
        <v>105.893131263515</v>
      </c>
      <c r="HO225" s="368">
        <v>0</v>
      </c>
      <c r="HP225" s="368">
        <v>4.0518638573743902E-2</v>
      </c>
      <c r="HQ225" s="368">
        <v>0</v>
      </c>
      <c r="HR225" s="368">
        <v>6.25</v>
      </c>
      <c r="HS225" s="134">
        <v>82.352941176470594</v>
      </c>
      <c r="HT225" s="134">
        <v>93.75</v>
      </c>
      <c r="HU225" s="134">
        <v>0.95666854248733801</v>
      </c>
      <c r="HV225" s="134">
        <v>0.64829821717990299</v>
      </c>
      <c r="HW225" s="134">
        <v>6.37154045264485</v>
      </c>
      <c r="HX225" s="134">
        <v>7.7790818988002099</v>
      </c>
      <c r="HY225" s="146">
        <v>94.040988676669713</v>
      </c>
      <c r="HZ225" s="146">
        <v>86.113885796541993</v>
      </c>
      <c r="IA225" s="386">
        <v>5</v>
      </c>
      <c r="IB225" s="386">
        <v>4</v>
      </c>
      <c r="IC225" s="369">
        <v>0.22696323195642307</v>
      </c>
      <c r="ID225" s="369">
        <v>0.11685655857434998</v>
      </c>
      <c r="IE225" s="369">
        <v>3.2051282051282048</v>
      </c>
      <c r="IF225" s="369">
        <v>2.5316455696202533</v>
      </c>
      <c r="IG225" s="146">
        <v>75.641025641025635</v>
      </c>
      <c r="IH225" s="146">
        <v>85.443037974683548</v>
      </c>
      <c r="II225" s="146">
        <v>7.0812528370403998</v>
      </c>
      <c r="IJ225" s="146">
        <v>4.6158340636868243</v>
      </c>
      <c r="IK225" s="146">
        <v>7.5131081170770555</v>
      </c>
      <c r="IL225" s="146">
        <v>10.948095983307251</v>
      </c>
      <c r="IM225" s="148">
        <v>119.04513536732917</v>
      </c>
      <c r="IN225" s="137">
        <v>122.29705804936464</v>
      </c>
      <c r="IO225" s="369">
        <v>0.48780487804877998</v>
      </c>
      <c r="IP225" s="369">
        <v>0</v>
      </c>
      <c r="IQ225" s="369">
        <v>9.5238095238095202</v>
      </c>
      <c r="IR225" s="369">
        <v>0</v>
      </c>
      <c r="IS225" s="146">
        <v>95.238095238095198</v>
      </c>
      <c r="IT225" s="146">
        <v>100</v>
      </c>
      <c r="IU225" s="146">
        <v>5.1219512195121997</v>
      </c>
      <c r="IV225" s="146">
        <v>4.0627227369921597</v>
      </c>
      <c r="IW225" s="146">
        <v>8.9988135438532399</v>
      </c>
      <c r="IX225" s="146">
        <v>10.553694233821201</v>
      </c>
      <c r="IY225" s="341">
        <v>24</v>
      </c>
      <c r="IZ225" s="369">
        <v>0.98846787479406895</v>
      </c>
      <c r="JA225" s="369">
        <v>20.5128205128205</v>
      </c>
      <c r="JB225" s="369">
        <v>95.726495726495699</v>
      </c>
      <c r="JC225" s="369">
        <v>4.81878088962109</v>
      </c>
      <c r="JD225" s="146">
        <v>9.3635889410537292</v>
      </c>
    </row>
    <row r="226" spans="1:264" ht="18" customHeight="1">
      <c r="A226" s="280"/>
      <c r="B226" s="281" t="s">
        <v>87</v>
      </c>
      <c r="C226" s="281" t="s">
        <v>87</v>
      </c>
      <c r="D226" s="282" t="s">
        <v>1963</v>
      </c>
      <c r="E226" s="283" t="s">
        <v>1459</v>
      </c>
      <c r="F226" s="282" t="s">
        <v>132</v>
      </c>
      <c r="G226" s="283" t="s">
        <v>27</v>
      </c>
      <c r="H226" s="284" t="s">
        <v>87</v>
      </c>
      <c r="I226" s="284" t="s">
        <v>87</v>
      </c>
      <c r="J226" s="284" t="s">
        <v>87</v>
      </c>
      <c r="K226" s="284" t="s">
        <v>87</v>
      </c>
      <c r="L226" s="284" t="s">
        <v>87</v>
      </c>
      <c r="M226" s="285">
        <v>425220</v>
      </c>
      <c r="N226" s="284" t="s">
        <v>87</v>
      </c>
      <c r="O226" s="284" t="s">
        <v>87</v>
      </c>
      <c r="P226" s="284" t="s">
        <v>87</v>
      </c>
      <c r="Q226" s="284" t="s">
        <v>87</v>
      </c>
      <c r="R226" s="286">
        <v>107.441478731982</v>
      </c>
      <c r="S226" s="286">
        <v>102.23426395749502</v>
      </c>
      <c r="T226" s="287">
        <v>295.604933987614</v>
      </c>
      <c r="U226" s="292">
        <v>64.295514130988522</v>
      </c>
      <c r="V226" s="286">
        <v>13.420148308916621</v>
      </c>
      <c r="W226" s="286">
        <v>9.5496473141616924</v>
      </c>
      <c r="X226" s="286">
        <v>22.969795623078316</v>
      </c>
      <c r="Y226" s="284" t="s">
        <v>87</v>
      </c>
      <c r="Z226" s="284" t="s">
        <v>87</v>
      </c>
      <c r="AA226" s="284" t="s">
        <v>87</v>
      </c>
      <c r="AB226" s="284" t="s">
        <v>87</v>
      </c>
      <c r="AC226" s="284" t="s">
        <v>87</v>
      </c>
      <c r="AD226" s="284" t="s">
        <v>87</v>
      </c>
      <c r="AE226" s="284" t="s">
        <v>87</v>
      </c>
      <c r="AF226" s="284" t="s">
        <v>87</v>
      </c>
      <c r="AG226" s="284" t="s">
        <v>87</v>
      </c>
      <c r="AH226" s="284" t="s">
        <v>87</v>
      </c>
      <c r="AI226" s="284" t="s">
        <v>87</v>
      </c>
      <c r="AJ226" s="284" t="s">
        <v>87</v>
      </c>
      <c r="AK226" s="284" t="s">
        <v>87</v>
      </c>
      <c r="AL226" s="284" t="s">
        <v>87</v>
      </c>
      <c r="AM226" s="284" t="s">
        <v>87</v>
      </c>
      <c r="AN226" s="284" t="s">
        <v>87</v>
      </c>
      <c r="AO226" s="284" t="s">
        <v>87</v>
      </c>
      <c r="AP226" s="284" t="s">
        <v>87</v>
      </c>
      <c r="AQ226" s="284" t="s">
        <v>87</v>
      </c>
      <c r="AR226" s="284" t="s">
        <v>87</v>
      </c>
      <c r="AS226" s="284" t="s">
        <v>87</v>
      </c>
      <c r="AT226" s="284" t="s">
        <v>87</v>
      </c>
      <c r="AU226" s="284" t="s">
        <v>87</v>
      </c>
      <c r="AV226" s="284" t="s">
        <v>87</v>
      </c>
      <c r="AW226" s="288" t="s">
        <v>87</v>
      </c>
      <c r="AX226" s="288" t="s">
        <v>87</v>
      </c>
      <c r="AY226" s="288" t="s">
        <v>87</v>
      </c>
      <c r="AZ226" s="288" t="s">
        <v>87</v>
      </c>
      <c r="BA226" s="288" t="s">
        <v>87</v>
      </c>
      <c r="BB226" s="287">
        <v>51</v>
      </c>
      <c r="BC226" s="287">
        <v>68</v>
      </c>
      <c r="BD226" s="289" t="s">
        <v>88</v>
      </c>
      <c r="BE226" s="289" t="s">
        <v>88</v>
      </c>
      <c r="BF226" s="289" t="s">
        <v>88</v>
      </c>
      <c r="BG226" s="287">
        <v>182</v>
      </c>
      <c r="BH226" s="286">
        <v>42.801373406707114</v>
      </c>
      <c r="BI226" s="287">
        <v>885</v>
      </c>
      <c r="BJ226" s="286">
        <v>208.12755749964722</v>
      </c>
      <c r="BK226" s="287">
        <v>58</v>
      </c>
      <c r="BL226" s="286">
        <v>13.63999811862095</v>
      </c>
      <c r="BM226" s="287">
        <v>0</v>
      </c>
      <c r="BN226" s="290">
        <v>0</v>
      </c>
      <c r="BO226" s="291">
        <v>431</v>
      </c>
      <c r="BP226" s="290">
        <v>101.35929636423498</v>
      </c>
      <c r="BQ226" s="287">
        <v>0</v>
      </c>
      <c r="BR226" s="290">
        <v>0</v>
      </c>
      <c r="BS226" s="287">
        <v>0</v>
      </c>
      <c r="BT226" s="290">
        <v>0</v>
      </c>
      <c r="BU226" s="287">
        <v>0</v>
      </c>
      <c r="BV226" s="290">
        <v>0</v>
      </c>
      <c r="BW226" s="287">
        <v>87</v>
      </c>
      <c r="BX226" s="290">
        <v>20.459997177931424</v>
      </c>
      <c r="BY226" s="292">
        <v>0</v>
      </c>
      <c r="BZ226" s="293">
        <v>0</v>
      </c>
      <c r="CA226" s="287">
        <v>807</v>
      </c>
      <c r="CB226" s="290">
        <v>189.78411175391562</v>
      </c>
      <c r="CC226" s="292">
        <v>66</v>
      </c>
      <c r="CD226" s="293">
        <v>15.521377169465218</v>
      </c>
      <c r="CE226" s="287">
        <v>690</v>
      </c>
      <c r="CF226" s="290">
        <v>162.26894313531821</v>
      </c>
      <c r="CG226" s="287">
        <v>1250</v>
      </c>
      <c r="CH226" s="290">
        <v>293.96547669441702</v>
      </c>
      <c r="CI226" s="287">
        <v>3266</v>
      </c>
      <c r="CJ226" s="290">
        <v>768.07299750717277</v>
      </c>
      <c r="CK226" s="287">
        <v>1006</v>
      </c>
      <c r="CL226" s="290">
        <v>236.58341564366683</v>
      </c>
      <c r="CM226" s="287">
        <v>2934</v>
      </c>
      <c r="CN226" s="294">
        <v>689.99576689713558</v>
      </c>
      <c r="CO226" s="287">
        <v>126</v>
      </c>
      <c r="CP226" s="290">
        <v>29.631720050797234</v>
      </c>
      <c r="CQ226" s="287">
        <v>15</v>
      </c>
      <c r="CR226" s="290">
        <v>3.5275857203330045</v>
      </c>
      <c r="CS226" s="287">
        <v>44</v>
      </c>
      <c r="CT226" s="290">
        <v>10.347584779643478</v>
      </c>
      <c r="CU226" s="287">
        <v>122</v>
      </c>
      <c r="CV226" s="290">
        <v>28.691030525375101</v>
      </c>
      <c r="CW226" s="287">
        <v>957</v>
      </c>
      <c r="CX226" s="290">
        <v>225.05996895724567</v>
      </c>
      <c r="CY226" s="287">
        <v>940</v>
      </c>
      <c r="CZ226" s="290">
        <v>221.06203847420159</v>
      </c>
      <c r="DA226" s="292">
        <v>17</v>
      </c>
      <c r="DB226" s="293">
        <v>3.9979304830440712</v>
      </c>
      <c r="DC226" s="287">
        <v>0</v>
      </c>
      <c r="DD226" s="287">
        <v>3770</v>
      </c>
      <c r="DE226" s="287">
        <v>1822</v>
      </c>
      <c r="DF226" s="287">
        <v>27417</v>
      </c>
      <c r="DG226" s="287">
        <v>0</v>
      </c>
      <c r="DH226" s="287">
        <v>666</v>
      </c>
      <c r="DI226" s="287">
        <v>266</v>
      </c>
      <c r="DJ226" s="287">
        <v>37</v>
      </c>
      <c r="DK226" s="287">
        <v>23</v>
      </c>
      <c r="DL226" s="287">
        <v>1289</v>
      </c>
      <c r="DM226" s="287">
        <v>0</v>
      </c>
      <c r="DN226" s="287">
        <v>0</v>
      </c>
      <c r="DO226" s="287">
        <v>350</v>
      </c>
      <c r="DP226" s="287">
        <v>90</v>
      </c>
      <c r="DQ226" s="287">
        <v>168</v>
      </c>
      <c r="DR226" s="287">
        <v>1</v>
      </c>
      <c r="DS226" s="287">
        <v>0</v>
      </c>
      <c r="DT226" s="287">
        <v>64646</v>
      </c>
      <c r="DU226" s="287">
        <v>0</v>
      </c>
      <c r="DV226" s="287">
        <v>12716</v>
      </c>
      <c r="DW226" s="287">
        <v>10046</v>
      </c>
      <c r="DX226" s="287">
        <v>1138</v>
      </c>
      <c r="DY226" s="287">
        <v>941</v>
      </c>
      <c r="DZ226" s="287">
        <v>8477</v>
      </c>
      <c r="EA226" s="287">
        <v>36107</v>
      </c>
      <c r="EB226" s="290">
        <v>25.510288863655202</v>
      </c>
      <c r="EC226" s="287">
        <v>304</v>
      </c>
      <c r="ED226" s="287">
        <v>12361</v>
      </c>
      <c r="EE226" s="287">
        <v>3209</v>
      </c>
      <c r="EF226" s="290">
        <v>25.960682792654318</v>
      </c>
      <c r="EG226" s="287">
        <v>557</v>
      </c>
      <c r="EH226" s="287">
        <v>231</v>
      </c>
      <c r="EI226" s="287">
        <v>126</v>
      </c>
      <c r="EJ226" s="287">
        <v>49</v>
      </c>
      <c r="EK226" s="287">
        <v>1272</v>
      </c>
      <c r="EL226" s="287">
        <v>11</v>
      </c>
      <c r="EM226" s="287">
        <v>86</v>
      </c>
      <c r="EN226" s="287">
        <v>14</v>
      </c>
      <c r="EO226" s="287">
        <v>114</v>
      </c>
      <c r="EP226" s="287">
        <v>37</v>
      </c>
      <c r="EQ226" s="287">
        <v>111</v>
      </c>
      <c r="ER226" s="287">
        <v>0</v>
      </c>
      <c r="ES226" s="287">
        <v>11</v>
      </c>
      <c r="ET226" s="287">
        <v>91</v>
      </c>
      <c r="EU226" s="287">
        <v>0</v>
      </c>
      <c r="EV226" s="287">
        <v>8414</v>
      </c>
      <c r="EW226" s="287">
        <v>5</v>
      </c>
      <c r="EX226" s="287">
        <v>36</v>
      </c>
      <c r="EY226" s="287">
        <v>2796</v>
      </c>
      <c r="EZ226" s="287">
        <v>49</v>
      </c>
      <c r="FA226" s="287">
        <v>71</v>
      </c>
      <c r="FB226" s="287">
        <v>4</v>
      </c>
      <c r="FC226" s="287">
        <v>6</v>
      </c>
      <c r="FD226" s="287">
        <v>28</v>
      </c>
      <c r="FE226" s="287">
        <v>8</v>
      </c>
      <c r="FF226" s="287">
        <v>59</v>
      </c>
      <c r="FG226" s="287">
        <v>810</v>
      </c>
      <c r="FH226" s="287">
        <v>1078</v>
      </c>
      <c r="FI226" s="287">
        <v>880</v>
      </c>
      <c r="FJ226" s="287">
        <v>7053</v>
      </c>
      <c r="FK226" s="291">
        <v>38</v>
      </c>
      <c r="FL226" s="290">
        <v>8.9365504915102765</v>
      </c>
      <c r="FM226" s="291">
        <v>7</v>
      </c>
      <c r="FN226" s="290">
        <v>1.6462066694887352</v>
      </c>
      <c r="FO226" s="297">
        <v>5</v>
      </c>
      <c r="FP226" s="293">
        <v>1.1758619067776681</v>
      </c>
      <c r="FQ226" s="283">
        <v>3</v>
      </c>
      <c r="FR226" s="294">
        <v>0.70551714406660082</v>
      </c>
      <c r="FS226" s="283">
        <v>2</v>
      </c>
      <c r="FT226" s="294">
        <v>0.47034476271106723</v>
      </c>
      <c r="FU226" s="297">
        <v>7</v>
      </c>
      <c r="FV226" s="293">
        <v>1.6462066694887352</v>
      </c>
      <c r="FW226" s="295">
        <v>0</v>
      </c>
      <c r="FX226" s="295">
        <v>0</v>
      </c>
      <c r="FY226" s="295">
        <v>0</v>
      </c>
      <c r="FZ226" s="295">
        <v>0</v>
      </c>
      <c r="GA226" s="295">
        <v>0</v>
      </c>
      <c r="GB226" s="287">
        <v>12272</v>
      </c>
      <c r="GC226" s="287">
        <v>4830</v>
      </c>
      <c r="GD226" s="287">
        <v>7343</v>
      </c>
      <c r="GE226" s="287">
        <v>0</v>
      </c>
      <c r="GF226" s="287">
        <v>18</v>
      </c>
      <c r="GG226" s="290">
        <v>650.4</v>
      </c>
      <c r="GH226" s="290">
        <v>1632.6</v>
      </c>
      <c r="GI226" s="290">
        <v>77</v>
      </c>
      <c r="GJ226" s="290">
        <v>19.2</v>
      </c>
      <c r="GK226" s="290">
        <v>6</v>
      </c>
      <c r="GL226" s="290">
        <v>6.8</v>
      </c>
      <c r="GM226" s="290">
        <v>25.09</v>
      </c>
      <c r="GN226" s="290">
        <v>25.09</v>
      </c>
      <c r="GO226" s="290">
        <v>6</v>
      </c>
      <c r="GP226" s="290">
        <v>31.29</v>
      </c>
      <c r="GQ226" s="290">
        <v>5.03</v>
      </c>
      <c r="GR226" s="290">
        <v>5.2</v>
      </c>
      <c r="GS226" s="290">
        <v>1</v>
      </c>
      <c r="GT226" s="290">
        <v>41.09</v>
      </c>
      <c r="GU226" s="290">
        <v>2</v>
      </c>
      <c r="GV226" s="290">
        <v>2</v>
      </c>
      <c r="GW226" s="290">
        <v>2</v>
      </c>
      <c r="GX226" s="290">
        <v>2</v>
      </c>
      <c r="GY226" s="290">
        <v>3</v>
      </c>
      <c r="GZ226" s="290">
        <v>6</v>
      </c>
      <c r="HA226" s="290">
        <v>0</v>
      </c>
      <c r="HB226" s="290">
        <v>2</v>
      </c>
      <c r="HC226" s="290">
        <v>0</v>
      </c>
      <c r="HD226" s="290">
        <v>4</v>
      </c>
      <c r="HE226" s="290">
        <v>3</v>
      </c>
      <c r="HF226" s="290">
        <v>4</v>
      </c>
      <c r="HG226" s="290">
        <v>3</v>
      </c>
      <c r="HH226" s="290">
        <v>17</v>
      </c>
      <c r="HI226" s="290">
        <v>4</v>
      </c>
      <c r="HJ226" s="134">
        <v>3.0572409576219366</v>
      </c>
      <c r="HK226" s="134">
        <v>23.987582898264428</v>
      </c>
      <c r="HL226" s="134">
        <v>54.536475236348238</v>
      </c>
      <c r="HM226" s="146">
        <v>115.944686650021</v>
      </c>
      <c r="HN226" s="146">
        <v>106.74946480817199</v>
      </c>
      <c r="HO226" s="368">
        <v>9.98715936652875E-2</v>
      </c>
      <c r="HP226" s="368">
        <v>1.80913613749435E-2</v>
      </c>
      <c r="HQ226" s="368">
        <v>5.3435114503816799</v>
      </c>
      <c r="HR226" s="368">
        <v>1.9047619047619</v>
      </c>
      <c r="HS226" s="134">
        <v>54.961832061068698</v>
      </c>
      <c r="HT226" s="134">
        <v>48.571428571428598</v>
      </c>
      <c r="HU226" s="134">
        <v>1.8690255385932399</v>
      </c>
      <c r="HV226" s="134">
        <v>0.949796472184532</v>
      </c>
      <c r="HW226" s="134">
        <v>3.8326656284549299</v>
      </c>
      <c r="HX226" s="134">
        <v>6.3992759701558404</v>
      </c>
      <c r="HY226" s="146">
        <v>99.172218581488735</v>
      </c>
      <c r="HZ226" s="146">
        <v>107.334988484549</v>
      </c>
      <c r="IA226" s="386">
        <v>19</v>
      </c>
      <c r="IB226" s="386">
        <v>16</v>
      </c>
      <c r="IC226" s="369">
        <v>0.30759268253197347</v>
      </c>
      <c r="ID226" s="369">
        <v>0.15760441292356187</v>
      </c>
      <c r="IE226" s="369">
        <v>2.1300448430493271</v>
      </c>
      <c r="IF226" s="369">
        <v>1.4545454545454546</v>
      </c>
      <c r="IG226" s="146">
        <v>51.793721973094179</v>
      </c>
      <c r="IH226" s="146">
        <v>51.454545454545453</v>
      </c>
      <c r="II226" s="146">
        <v>14.440666990448436</v>
      </c>
      <c r="IJ226" s="146">
        <v>10.835303388494879</v>
      </c>
      <c r="IK226" s="146">
        <v>3.4047004838383716</v>
      </c>
      <c r="IL226" s="146">
        <v>6.1785351640104187</v>
      </c>
      <c r="IM226" s="148">
        <v>105.62022128124036</v>
      </c>
      <c r="IN226" s="137">
        <v>102.26236772666526</v>
      </c>
      <c r="IO226" s="369">
        <v>0.58754406580493501</v>
      </c>
      <c r="IP226" s="369">
        <v>0.24842663133487899</v>
      </c>
      <c r="IQ226" s="369">
        <v>4.1322314049586799</v>
      </c>
      <c r="IR226" s="369">
        <v>1.90114068441065</v>
      </c>
      <c r="IS226" s="146">
        <v>83.636363636363598</v>
      </c>
      <c r="IT226" s="146">
        <v>91.381495564005107</v>
      </c>
      <c r="IU226" s="146">
        <v>14.218566392479399</v>
      </c>
      <c r="IV226" s="146">
        <v>13.067240808214599</v>
      </c>
      <c r="IW226" s="146">
        <v>3.5979620194534498</v>
      </c>
      <c r="IX226" s="146">
        <v>4.8009249949728501</v>
      </c>
      <c r="IY226" s="341">
        <v>28</v>
      </c>
      <c r="IZ226" s="369">
        <v>0.33524904214559398</v>
      </c>
      <c r="JA226" s="369">
        <v>4.4871794871794899</v>
      </c>
      <c r="JB226" s="369">
        <v>87.5</v>
      </c>
      <c r="JC226" s="369">
        <v>7.4712643678160902</v>
      </c>
      <c r="JD226" s="146">
        <v>7.1851132400335498</v>
      </c>
    </row>
    <row r="227" spans="1:264" ht="18" customHeight="1">
      <c r="A227" s="280"/>
      <c r="B227" s="281" t="s">
        <v>87</v>
      </c>
      <c r="C227" s="281" t="s">
        <v>87</v>
      </c>
      <c r="D227" s="282" t="s">
        <v>1964</v>
      </c>
      <c r="E227" s="283" t="s">
        <v>1460</v>
      </c>
      <c r="F227" s="282" t="s">
        <v>132</v>
      </c>
      <c r="G227" s="283" t="s">
        <v>27</v>
      </c>
      <c r="H227" s="284" t="s">
        <v>87</v>
      </c>
      <c r="I227" s="284" t="s">
        <v>87</v>
      </c>
      <c r="J227" s="284" t="s">
        <v>87</v>
      </c>
      <c r="K227" s="284" t="s">
        <v>87</v>
      </c>
      <c r="L227" s="284" t="s">
        <v>87</v>
      </c>
      <c r="M227" s="285">
        <v>116068</v>
      </c>
      <c r="N227" s="284" t="s">
        <v>87</v>
      </c>
      <c r="O227" s="284" t="s">
        <v>87</v>
      </c>
      <c r="P227" s="284" t="s">
        <v>87</v>
      </c>
      <c r="Q227" s="284" t="s">
        <v>87</v>
      </c>
      <c r="R227" s="286">
        <v>103.06401460165206</v>
      </c>
      <c r="S227" s="286">
        <v>97.893316383348122</v>
      </c>
      <c r="T227" s="292">
        <v>29.461674688039238</v>
      </c>
      <c r="U227" s="298" t="s">
        <v>88</v>
      </c>
      <c r="V227" s="286">
        <v>17.147192716236724</v>
      </c>
      <c r="W227" s="286">
        <v>9.7116843702579665</v>
      </c>
      <c r="X227" s="286">
        <v>26.858877086494687</v>
      </c>
      <c r="Y227" s="284" t="s">
        <v>87</v>
      </c>
      <c r="Z227" s="284" t="s">
        <v>87</v>
      </c>
      <c r="AA227" s="284" t="s">
        <v>87</v>
      </c>
      <c r="AB227" s="284" t="s">
        <v>87</v>
      </c>
      <c r="AC227" s="284" t="s">
        <v>87</v>
      </c>
      <c r="AD227" s="284" t="s">
        <v>87</v>
      </c>
      <c r="AE227" s="284" t="s">
        <v>87</v>
      </c>
      <c r="AF227" s="284" t="s">
        <v>87</v>
      </c>
      <c r="AG227" s="284" t="s">
        <v>87</v>
      </c>
      <c r="AH227" s="284" t="s">
        <v>87</v>
      </c>
      <c r="AI227" s="284" t="s">
        <v>87</v>
      </c>
      <c r="AJ227" s="284" t="s">
        <v>87</v>
      </c>
      <c r="AK227" s="284" t="s">
        <v>87</v>
      </c>
      <c r="AL227" s="284" t="s">
        <v>87</v>
      </c>
      <c r="AM227" s="284" t="s">
        <v>87</v>
      </c>
      <c r="AN227" s="284" t="s">
        <v>87</v>
      </c>
      <c r="AO227" s="284" t="s">
        <v>87</v>
      </c>
      <c r="AP227" s="284" t="s">
        <v>87</v>
      </c>
      <c r="AQ227" s="284" t="s">
        <v>87</v>
      </c>
      <c r="AR227" s="284" t="s">
        <v>87</v>
      </c>
      <c r="AS227" s="284" t="s">
        <v>87</v>
      </c>
      <c r="AT227" s="284" t="s">
        <v>87</v>
      </c>
      <c r="AU227" s="284" t="s">
        <v>87</v>
      </c>
      <c r="AV227" s="284" t="s">
        <v>87</v>
      </c>
      <c r="AW227" s="288" t="s">
        <v>87</v>
      </c>
      <c r="AX227" s="288" t="s">
        <v>87</v>
      </c>
      <c r="AY227" s="288" t="s">
        <v>87</v>
      </c>
      <c r="AZ227" s="288" t="s">
        <v>87</v>
      </c>
      <c r="BA227" s="288" t="s">
        <v>87</v>
      </c>
      <c r="BB227" s="287">
        <v>21</v>
      </c>
      <c r="BC227" s="287">
        <v>43</v>
      </c>
      <c r="BD227" s="289" t="s">
        <v>88</v>
      </c>
      <c r="BE227" s="289" t="s">
        <v>88</v>
      </c>
      <c r="BF227" s="289" t="s">
        <v>88</v>
      </c>
      <c r="BG227" s="287">
        <v>23</v>
      </c>
      <c r="BH227" s="286">
        <v>19.815969948650793</v>
      </c>
      <c r="BI227" s="287">
        <v>88</v>
      </c>
      <c r="BJ227" s="286">
        <v>75.817624151359553</v>
      </c>
      <c r="BK227" s="287">
        <v>0</v>
      </c>
      <c r="BL227" s="286">
        <v>0</v>
      </c>
      <c r="BM227" s="287">
        <v>0</v>
      </c>
      <c r="BN227" s="290">
        <v>0</v>
      </c>
      <c r="BO227" s="291">
        <v>10</v>
      </c>
      <c r="BP227" s="290">
        <v>8.6156391081090398</v>
      </c>
      <c r="BQ227" s="287">
        <v>0</v>
      </c>
      <c r="BR227" s="290">
        <v>0</v>
      </c>
      <c r="BS227" s="287">
        <v>0</v>
      </c>
      <c r="BT227" s="290">
        <v>0</v>
      </c>
      <c r="BU227" s="287">
        <v>0</v>
      </c>
      <c r="BV227" s="290">
        <v>0</v>
      </c>
      <c r="BW227" s="287">
        <v>0</v>
      </c>
      <c r="BX227" s="290">
        <v>0</v>
      </c>
      <c r="BY227" s="292">
        <v>0</v>
      </c>
      <c r="BZ227" s="293">
        <v>0</v>
      </c>
      <c r="CA227" s="287">
        <v>139</v>
      </c>
      <c r="CB227" s="290">
        <v>119.75738360271565</v>
      </c>
      <c r="CC227" s="287">
        <v>0</v>
      </c>
      <c r="CD227" s="290">
        <v>0</v>
      </c>
      <c r="CE227" s="287">
        <v>15</v>
      </c>
      <c r="CF227" s="290">
        <v>12.92345866216356</v>
      </c>
      <c r="CG227" s="287">
        <v>176</v>
      </c>
      <c r="CH227" s="290">
        <v>151.63524830271911</v>
      </c>
      <c r="CI227" s="287">
        <v>794</v>
      </c>
      <c r="CJ227" s="290">
        <v>684.08174518385772</v>
      </c>
      <c r="CK227" s="287">
        <v>99</v>
      </c>
      <c r="CL227" s="290">
        <v>85.29482717027949</v>
      </c>
      <c r="CM227" s="287">
        <v>0</v>
      </c>
      <c r="CN227" s="294">
        <v>0</v>
      </c>
      <c r="CO227" s="287">
        <v>38</v>
      </c>
      <c r="CP227" s="290">
        <v>32.73942861081435</v>
      </c>
      <c r="CQ227" s="287">
        <v>2</v>
      </c>
      <c r="CR227" s="290">
        <v>1.7231278216218078</v>
      </c>
      <c r="CS227" s="292">
        <v>0</v>
      </c>
      <c r="CT227" s="293">
        <v>0</v>
      </c>
      <c r="CU227" s="287">
        <v>10</v>
      </c>
      <c r="CV227" s="290">
        <v>8.6156391081090398</v>
      </c>
      <c r="CW227" s="287">
        <v>106</v>
      </c>
      <c r="CX227" s="290">
        <v>91.325774545955824</v>
      </c>
      <c r="CY227" s="287">
        <v>106</v>
      </c>
      <c r="CZ227" s="290">
        <v>91.325774545955824</v>
      </c>
      <c r="DA227" s="292">
        <v>0</v>
      </c>
      <c r="DB227" s="293">
        <v>0</v>
      </c>
      <c r="DC227" s="287">
        <v>0</v>
      </c>
      <c r="DD227" s="287">
        <v>0</v>
      </c>
      <c r="DE227" s="287">
        <v>294</v>
      </c>
      <c r="DF227" s="287">
        <v>5007</v>
      </c>
      <c r="DG227" s="287">
        <v>0</v>
      </c>
      <c r="DH227" s="287">
        <v>375</v>
      </c>
      <c r="DI227" s="287">
        <v>15</v>
      </c>
      <c r="DJ227" s="287">
        <v>7</v>
      </c>
      <c r="DK227" s="287">
        <v>1</v>
      </c>
      <c r="DL227" s="287">
        <v>698</v>
      </c>
      <c r="DM227" s="287">
        <v>0</v>
      </c>
      <c r="DN227" s="287">
        <v>67</v>
      </c>
      <c r="DO227" s="287">
        <v>53</v>
      </c>
      <c r="DP227" s="287">
        <v>2</v>
      </c>
      <c r="DQ227" s="287">
        <v>1</v>
      </c>
      <c r="DR227" s="287">
        <v>0</v>
      </c>
      <c r="DS227" s="287">
        <v>0</v>
      </c>
      <c r="DT227" s="287">
        <v>14705</v>
      </c>
      <c r="DU227" s="287">
        <v>0</v>
      </c>
      <c r="DV227" s="287">
        <v>1381</v>
      </c>
      <c r="DW227" s="287">
        <v>1884</v>
      </c>
      <c r="DX227" s="287">
        <v>32</v>
      </c>
      <c r="DY227" s="287">
        <v>28</v>
      </c>
      <c r="DZ227" s="287">
        <v>289</v>
      </c>
      <c r="EA227" s="287">
        <v>5007</v>
      </c>
      <c r="EB227" s="290">
        <v>15.937687237866999</v>
      </c>
      <c r="EC227" s="287">
        <v>108</v>
      </c>
      <c r="ED227" s="287">
        <v>1656</v>
      </c>
      <c r="EE227" s="287">
        <v>237</v>
      </c>
      <c r="EF227" s="290">
        <v>14.311594202898551</v>
      </c>
      <c r="EG227" s="287">
        <v>73</v>
      </c>
      <c r="EH227" s="287">
        <v>40</v>
      </c>
      <c r="EI227" s="287">
        <v>15</v>
      </c>
      <c r="EJ227" s="287">
        <v>5</v>
      </c>
      <c r="EK227" s="287">
        <v>136</v>
      </c>
      <c r="EL227" s="287">
        <v>0</v>
      </c>
      <c r="EM227" s="287">
        <v>4</v>
      </c>
      <c r="EN227" s="287">
        <v>7</v>
      </c>
      <c r="EO227" s="287">
        <v>15</v>
      </c>
      <c r="EP227" s="287">
        <v>7</v>
      </c>
      <c r="EQ227" s="287">
        <v>7</v>
      </c>
      <c r="ER227" s="287">
        <v>0</v>
      </c>
      <c r="ES227" s="287">
        <v>0</v>
      </c>
      <c r="ET227" s="287">
        <v>0</v>
      </c>
      <c r="EU227" s="287">
        <v>0</v>
      </c>
      <c r="EV227" s="287">
        <v>500</v>
      </c>
      <c r="EW227" s="287">
        <v>0</v>
      </c>
      <c r="EX227" s="287">
        <v>0</v>
      </c>
      <c r="EY227" s="287">
        <v>0</v>
      </c>
      <c r="EZ227" s="287">
        <v>0</v>
      </c>
      <c r="FA227" s="287">
        <v>4</v>
      </c>
      <c r="FB227" s="287">
        <v>0</v>
      </c>
      <c r="FC227" s="287">
        <v>0</v>
      </c>
      <c r="FD227" s="287">
        <v>0</v>
      </c>
      <c r="FE227" s="287">
        <v>2</v>
      </c>
      <c r="FF227" s="287">
        <v>7</v>
      </c>
      <c r="FG227" s="287">
        <v>83</v>
      </c>
      <c r="FH227" s="287">
        <v>400</v>
      </c>
      <c r="FI227" s="287">
        <v>46</v>
      </c>
      <c r="FJ227" s="287">
        <v>923</v>
      </c>
      <c r="FK227" s="291">
        <v>2</v>
      </c>
      <c r="FL227" s="290">
        <v>1.7231278216218078</v>
      </c>
      <c r="FM227" s="291">
        <v>0</v>
      </c>
      <c r="FN227" s="290">
        <v>0</v>
      </c>
      <c r="FO227" s="291">
        <v>0</v>
      </c>
      <c r="FP227" s="290">
        <v>0</v>
      </c>
      <c r="FQ227" s="283">
        <v>0</v>
      </c>
      <c r="FR227" s="294">
        <v>0</v>
      </c>
      <c r="FS227" s="283">
        <v>0</v>
      </c>
      <c r="FT227" s="294">
        <v>0</v>
      </c>
      <c r="FU227" s="291">
        <v>0</v>
      </c>
      <c r="FV227" s="290">
        <v>0</v>
      </c>
      <c r="FW227" s="295">
        <v>1</v>
      </c>
      <c r="FX227" s="295">
        <v>0</v>
      </c>
      <c r="FY227" s="295">
        <v>1</v>
      </c>
      <c r="FZ227" s="295">
        <v>0</v>
      </c>
      <c r="GA227" s="295">
        <v>0</v>
      </c>
      <c r="GB227" s="287">
        <v>596</v>
      </c>
      <c r="GC227" s="287">
        <v>0</v>
      </c>
      <c r="GD227" s="287">
        <v>0</v>
      </c>
      <c r="GE227" s="287">
        <v>0</v>
      </c>
      <c r="GF227" s="287">
        <v>0</v>
      </c>
      <c r="GG227" s="290">
        <v>56.56</v>
      </c>
      <c r="GH227" s="290">
        <v>238.38</v>
      </c>
      <c r="GI227" s="290">
        <v>11</v>
      </c>
      <c r="GJ227" s="290">
        <v>0</v>
      </c>
      <c r="GK227" s="290">
        <v>1</v>
      </c>
      <c r="GL227" s="290">
        <v>0</v>
      </c>
      <c r="GM227" s="290">
        <v>3</v>
      </c>
      <c r="GN227" s="290">
        <v>2</v>
      </c>
      <c r="GO227" s="290">
        <v>1</v>
      </c>
      <c r="GP227" s="290">
        <v>5.33</v>
      </c>
      <c r="GQ227" s="290">
        <v>1</v>
      </c>
      <c r="GR227" s="290">
        <v>0</v>
      </c>
      <c r="GS227" s="290">
        <v>0</v>
      </c>
      <c r="GT227" s="290">
        <v>4.18</v>
      </c>
      <c r="GU227" s="290">
        <v>0</v>
      </c>
      <c r="GV227" s="290">
        <v>2</v>
      </c>
      <c r="GW227" s="290">
        <v>0</v>
      </c>
      <c r="GX227" s="290">
        <v>0</v>
      </c>
      <c r="GY227" s="290">
        <v>2</v>
      </c>
      <c r="GZ227" s="290">
        <v>2</v>
      </c>
      <c r="HA227" s="290">
        <v>0</v>
      </c>
      <c r="HB227" s="290">
        <v>0</v>
      </c>
      <c r="HC227" s="290">
        <v>0</v>
      </c>
      <c r="HD227" s="290">
        <v>0</v>
      </c>
      <c r="HE227" s="290">
        <v>1</v>
      </c>
      <c r="HF227" s="290">
        <v>0</v>
      </c>
      <c r="HG227" s="290">
        <v>1</v>
      </c>
      <c r="HH227" s="290">
        <v>5</v>
      </c>
      <c r="HI227" s="290">
        <v>1</v>
      </c>
      <c r="HJ227" s="134">
        <v>1.7231278216218078</v>
      </c>
      <c r="HK227" s="134">
        <v>18.092842127028984</v>
      </c>
      <c r="HL227" s="134">
        <v>49.970706827032437</v>
      </c>
      <c r="HM227" s="146">
        <v>109.75510203831099</v>
      </c>
      <c r="HN227" s="146">
        <v>99.686701667989595</v>
      </c>
      <c r="HO227" s="369">
        <v>0.118175372252423</v>
      </c>
      <c r="HP227" s="368">
        <v>4.1580041580041603E-2</v>
      </c>
      <c r="HQ227" s="369">
        <v>6.0975609756097597</v>
      </c>
      <c r="HR227" s="368">
        <v>2.4590163934426199</v>
      </c>
      <c r="HS227" s="134">
        <v>84.146341463414601</v>
      </c>
      <c r="HT227" s="134">
        <v>93.442622950819697</v>
      </c>
      <c r="HU227" s="134">
        <v>1.9380761049397299</v>
      </c>
      <c r="HV227" s="134">
        <v>1.69092169092169</v>
      </c>
      <c r="HW227" s="134">
        <v>9.73350253807107</v>
      </c>
      <c r="HX227" s="134">
        <v>18.853493139883302</v>
      </c>
      <c r="HY227" s="146">
        <v>94.692071166419652</v>
      </c>
      <c r="HZ227" s="146">
        <v>108.367923457198</v>
      </c>
      <c r="IA227" s="386">
        <v>15</v>
      </c>
      <c r="IB227" s="386">
        <v>16</v>
      </c>
      <c r="IC227" s="369">
        <v>0.31996587030716722</v>
      </c>
      <c r="ID227" s="369">
        <v>0.20803536601222208</v>
      </c>
      <c r="IE227" s="369">
        <v>3.1779661016949152</v>
      </c>
      <c r="IF227" s="369">
        <v>2.990654205607477</v>
      </c>
      <c r="IG227" s="146">
        <v>62.288135593220339</v>
      </c>
      <c r="IH227" s="146">
        <v>66.355140186915889</v>
      </c>
      <c r="II227" s="146">
        <v>10.068259385665529</v>
      </c>
      <c r="IJ227" s="146">
        <v>6.9561825510336757</v>
      </c>
      <c r="IK227" s="146">
        <v>11.036379018612521</v>
      </c>
      <c r="IL227" s="146">
        <v>20.142721968143825</v>
      </c>
      <c r="IM227" s="148">
        <v>101.70377755413445</v>
      </c>
      <c r="IN227" s="137">
        <v>100.72402030714498</v>
      </c>
      <c r="IO227" s="369">
        <v>8.5251491901108298E-2</v>
      </c>
      <c r="IP227" s="388">
        <v>0</v>
      </c>
      <c r="IQ227" s="369">
        <v>1.2195121951219501</v>
      </c>
      <c r="IR227" s="388">
        <v>0</v>
      </c>
      <c r="IS227" s="146">
        <v>80.487804878048806</v>
      </c>
      <c r="IT227" s="146">
        <v>88.235294117647101</v>
      </c>
      <c r="IU227" s="146">
        <v>6.9906223358908797</v>
      </c>
      <c r="IV227" s="146">
        <v>4.1438147471054201</v>
      </c>
      <c r="IW227" s="146">
        <v>18.188986726245201</v>
      </c>
      <c r="IX227" s="146">
        <v>22.531751737359201</v>
      </c>
      <c r="IY227" s="341">
        <v>20</v>
      </c>
      <c r="IZ227" s="369">
        <v>0.273037542662116</v>
      </c>
      <c r="JA227" s="369">
        <v>4.8543689320388301</v>
      </c>
      <c r="JB227" s="369">
        <v>96.359223300970896</v>
      </c>
      <c r="JC227" s="369">
        <v>5.6245733788395897</v>
      </c>
      <c r="JD227" s="146">
        <v>22.965620564579702</v>
      </c>
    </row>
    <row r="228" spans="1:264" ht="18" customHeight="1">
      <c r="A228" s="280"/>
      <c r="B228" s="281" t="s">
        <v>87</v>
      </c>
      <c r="C228" s="281" t="s">
        <v>87</v>
      </c>
      <c r="D228" s="282" t="s">
        <v>1965</v>
      </c>
      <c r="E228" s="283" t="s">
        <v>1461</v>
      </c>
      <c r="F228" s="282" t="s">
        <v>132</v>
      </c>
      <c r="G228" s="283" t="s">
        <v>27</v>
      </c>
      <c r="H228" s="284" t="s">
        <v>87</v>
      </c>
      <c r="I228" s="284" t="s">
        <v>87</v>
      </c>
      <c r="J228" s="284" t="s">
        <v>87</v>
      </c>
      <c r="K228" s="284" t="s">
        <v>87</v>
      </c>
      <c r="L228" s="284" t="s">
        <v>87</v>
      </c>
      <c r="M228" s="285">
        <v>88342</v>
      </c>
      <c r="N228" s="284" t="s">
        <v>87</v>
      </c>
      <c r="O228" s="284" t="s">
        <v>87</v>
      </c>
      <c r="P228" s="284" t="s">
        <v>87</v>
      </c>
      <c r="Q228" s="284" t="s">
        <v>87</v>
      </c>
      <c r="R228" s="286">
        <v>108.02615265314435</v>
      </c>
      <c r="S228" s="286">
        <v>98.803310561266883</v>
      </c>
      <c r="T228" s="287">
        <v>71.920693067629827</v>
      </c>
      <c r="U228" s="298" t="s">
        <v>88</v>
      </c>
      <c r="V228" s="286">
        <v>14.0625</v>
      </c>
      <c r="W228" s="286">
        <v>8.8541666666666679</v>
      </c>
      <c r="X228" s="286">
        <v>22.916666666666664</v>
      </c>
      <c r="Y228" s="284" t="s">
        <v>87</v>
      </c>
      <c r="Z228" s="284" t="s">
        <v>87</v>
      </c>
      <c r="AA228" s="284" t="s">
        <v>87</v>
      </c>
      <c r="AB228" s="284" t="s">
        <v>87</v>
      </c>
      <c r="AC228" s="284" t="s">
        <v>87</v>
      </c>
      <c r="AD228" s="284" t="s">
        <v>87</v>
      </c>
      <c r="AE228" s="284" t="s">
        <v>87</v>
      </c>
      <c r="AF228" s="284" t="s">
        <v>87</v>
      </c>
      <c r="AG228" s="284" t="s">
        <v>87</v>
      </c>
      <c r="AH228" s="284" t="s">
        <v>87</v>
      </c>
      <c r="AI228" s="284" t="s">
        <v>87</v>
      </c>
      <c r="AJ228" s="284" t="s">
        <v>87</v>
      </c>
      <c r="AK228" s="284" t="s">
        <v>87</v>
      </c>
      <c r="AL228" s="284" t="s">
        <v>87</v>
      </c>
      <c r="AM228" s="284" t="s">
        <v>87</v>
      </c>
      <c r="AN228" s="284" t="s">
        <v>87</v>
      </c>
      <c r="AO228" s="284" t="s">
        <v>87</v>
      </c>
      <c r="AP228" s="284" t="s">
        <v>87</v>
      </c>
      <c r="AQ228" s="284" t="s">
        <v>87</v>
      </c>
      <c r="AR228" s="284" t="s">
        <v>87</v>
      </c>
      <c r="AS228" s="284" t="s">
        <v>87</v>
      </c>
      <c r="AT228" s="284" t="s">
        <v>87</v>
      </c>
      <c r="AU228" s="284" t="s">
        <v>87</v>
      </c>
      <c r="AV228" s="284" t="s">
        <v>87</v>
      </c>
      <c r="AW228" s="288" t="s">
        <v>87</v>
      </c>
      <c r="AX228" s="288" t="s">
        <v>87</v>
      </c>
      <c r="AY228" s="288" t="s">
        <v>87</v>
      </c>
      <c r="AZ228" s="288" t="s">
        <v>87</v>
      </c>
      <c r="BA228" s="288" t="s">
        <v>87</v>
      </c>
      <c r="BB228" s="287">
        <v>23</v>
      </c>
      <c r="BC228" s="287">
        <v>17</v>
      </c>
      <c r="BD228" s="289" t="s">
        <v>88</v>
      </c>
      <c r="BE228" s="289" t="s">
        <v>88</v>
      </c>
      <c r="BF228" s="289" t="s">
        <v>88</v>
      </c>
      <c r="BG228" s="287">
        <v>11</v>
      </c>
      <c r="BH228" s="286">
        <v>12.451608521428087</v>
      </c>
      <c r="BI228" s="287">
        <v>110</v>
      </c>
      <c r="BJ228" s="286">
        <v>124.51608521428088</v>
      </c>
      <c r="BK228" s="287">
        <v>0</v>
      </c>
      <c r="BL228" s="286">
        <v>0</v>
      </c>
      <c r="BM228" s="287">
        <v>0</v>
      </c>
      <c r="BN228" s="290">
        <v>0</v>
      </c>
      <c r="BO228" s="291">
        <v>0</v>
      </c>
      <c r="BP228" s="290">
        <v>0</v>
      </c>
      <c r="BQ228" s="287">
        <v>0</v>
      </c>
      <c r="BR228" s="290">
        <v>0</v>
      </c>
      <c r="BS228" s="287">
        <v>0</v>
      </c>
      <c r="BT228" s="290">
        <v>0</v>
      </c>
      <c r="BU228" s="287">
        <v>0</v>
      </c>
      <c r="BV228" s="290">
        <v>0</v>
      </c>
      <c r="BW228" s="287">
        <v>19</v>
      </c>
      <c r="BX228" s="290">
        <v>21.507323809739422</v>
      </c>
      <c r="BY228" s="292">
        <v>0</v>
      </c>
      <c r="BZ228" s="293">
        <v>0</v>
      </c>
      <c r="CA228" s="287">
        <v>100</v>
      </c>
      <c r="CB228" s="290">
        <v>113.1964411038917</v>
      </c>
      <c r="CC228" s="287">
        <v>307</v>
      </c>
      <c r="CD228" s="290">
        <v>347.51307418894748</v>
      </c>
      <c r="CE228" s="287">
        <v>0</v>
      </c>
      <c r="CF228" s="290">
        <v>0</v>
      </c>
      <c r="CG228" s="287">
        <v>371</v>
      </c>
      <c r="CH228" s="290">
        <v>419.95879649543815</v>
      </c>
      <c r="CI228" s="287">
        <v>484</v>
      </c>
      <c r="CJ228" s="290">
        <v>547.87077494283585</v>
      </c>
      <c r="CK228" s="287">
        <v>59</v>
      </c>
      <c r="CL228" s="290">
        <v>66.785900251296098</v>
      </c>
      <c r="CM228" s="287">
        <v>0</v>
      </c>
      <c r="CN228" s="294">
        <v>0</v>
      </c>
      <c r="CO228" s="287">
        <v>47</v>
      </c>
      <c r="CP228" s="290">
        <v>53.202327318829099</v>
      </c>
      <c r="CQ228" s="292">
        <v>0</v>
      </c>
      <c r="CR228" s="293">
        <v>0</v>
      </c>
      <c r="CS228" s="292">
        <v>18</v>
      </c>
      <c r="CT228" s="293">
        <v>20.375359398700503</v>
      </c>
      <c r="CU228" s="287">
        <v>0</v>
      </c>
      <c r="CV228" s="290">
        <v>0</v>
      </c>
      <c r="CW228" s="287">
        <v>202</v>
      </c>
      <c r="CX228" s="290">
        <v>228.65681102986125</v>
      </c>
      <c r="CY228" s="287">
        <v>0</v>
      </c>
      <c r="CZ228" s="290">
        <v>0</v>
      </c>
      <c r="DA228" s="287">
        <v>0</v>
      </c>
      <c r="DB228" s="290">
        <v>0</v>
      </c>
      <c r="DC228" s="287">
        <v>0</v>
      </c>
      <c r="DD228" s="287">
        <v>0</v>
      </c>
      <c r="DE228" s="287">
        <v>96</v>
      </c>
      <c r="DF228" s="287">
        <v>5144</v>
      </c>
      <c r="DG228" s="287">
        <v>0</v>
      </c>
      <c r="DH228" s="287">
        <v>293</v>
      </c>
      <c r="DI228" s="287">
        <v>56</v>
      </c>
      <c r="DJ228" s="287">
        <v>0</v>
      </c>
      <c r="DK228" s="287">
        <v>1</v>
      </c>
      <c r="DL228" s="287">
        <v>3</v>
      </c>
      <c r="DM228" s="287">
        <v>0</v>
      </c>
      <c r="DN228" s="287">
        <v>0</v>
      </c>
      <c r="DO228" s="287">
        <v>81</v>
      </c>
      <c r="DP228" s="287">
        <v>12</v>
      </c>
      <c r="DQ228" s="287">
        <v>0</v>
      </c>
      <c r="DR228" s="287">
        <v>0</v>
      </c>
      <c r="DS228" s="287">
        <v>48</v>
      </c>
      <c r="DT228" s="287">
        <v>0</v>
      </c>
      <c r="DU228" s="287">
        <v>0</v>
      </c>
      <c r="DV228" s="287">
        <v>1290</v>
      </c>
      <c r="DW228" s="287">
        <v>1689</v>
      </c>
      <c r="DX228" s="287">
        <v>114</v>
      </c>
      <c r="DY228" s="287">
        <v>138</v>
      </c>
      <c r="DZ228" s="287">
        <v>2558</v>
      </c>
      <c r="EA228" s="287">
        <v>6497</v>
      </c>
      <c r="EB228" s="290">
        <v>12.498076035093099</v>
      </c>
      <c r="EC228" s="287">
        <v>111</v>
      </c>
      <c r="ED228" s="287">
        <v>2098</v>
      </c>
      <c r="EE228" s="287">
        <v>247</v>
      </c>
      <c r="EF228" s="290">
        <v>11.773117254528122</v>
      </c>
      <c r="EG228" s="287">
        <v>33</v>
      </c>
      <c r="EH228" s="287">
        <v>42</v>
      </c>
      <c r="EI228" s="287">
        <v>7</v>
      </c>
      <c r="EJ228" s="287">
        <v>0</v>
      </c>
      <c r="EK228" s="287">
        <v>119</v>
      </c>
      <c r="EL228" s="287">
        <v>0</v>
      </c>
      <c r="EM228" s="287">
        <v>6</v>
      </c>
      <c r="EN228" s="287">
        <v>2</v>
      </c>
      <c r="EO228" s="287">
        <v>17</v>
      </c>
      <c r="EP228" s="287">
        <v>8</v>
      </c>
      <c r="EQ228" s="287">
        <v>4</v>
      </c>
      <c r="ER228" s="287">
        <v>0</v>
      </c>
      <c r="ES228" s="287">
        <v>0</v>
      </c>
      <c r="ET228" s="287">
        <v>0</v>
      </c>
      <c r="EU228" s="287">
        <v>0</v>
      </c>
      <c r="EV228" s="287">
        <v>3119</v>
      </c>
      <c r="EW228" s="287">
        <v>0</v>
      </c>
      <c r="EX228" s="287">
        <v>0</v>
      </c>
      <c r="EY228" s="287">
        <v>0</v>
      </c>
      <c r="EZ228" s="287">
        <v>0</v>
      </c>
      <c r="FA228" s="287">
        <v>5</v>
      </c>
      <c r="FB228" s="287">
        <v>1</v>
      </c>
      <c r="FC228" s="287">
        <v>0</v>
      </c>
      <c r="FD228" s="287">
        <v>2</v>
      </c>
      <c r="FE228" s="287">
        <v>4</v>
      </c>
      <c r="FF228" s="287">
        <v>18</v>
      </c>
      <c r="FG228" s="287">
        <v>25</v>
      </c>
      <c r="FH228" s="287">
        <v>84</v>
      </c>
      <c r="FI228" s="287">
        <v>119</v>
      </c>
      <c r="FJ228" s="287">
        <v>1224</v>
      </c>
      <c r="FK228" s="291">
        <v>1</v>
      </c>
      <c r="FL228" s="290">
        <v>1.1319644110389169</v>
      </c>
      <c r="FM228" s="291">
        <v>0</v>
      </c>
      <c r="FN228" s="290">
        <v>0</v>
      </c>
      <c r="FO228" s="291">
        <v>0</v>
      </c>
      <c r="FP228" s="290">
        <v>0</v>
      </c>
      <c r="FQ228" s="283">
        <v>0</v>
      </c>
      <c r="FR228" s="294">
        <v>0</v>
      </c>
      <c r="FS228" s="283">
        <v>0</v>
      </c>
      <c r="FT228" s="294">
        <v>0</v>
      </c>
      <c r="FU228" s="291">
        <v>15</v>
      </c>
      <c r="FV228" s="290">
        <v>16.979466165583755</v>
      </c>
      <c r="FW228" s="295">
        <v>1</v>
      </c>
      <c r="FX228" s="295">
        <v>0</v>
      </c>
      <c r="FY228" s="295">
        <v>1</v>
      </c>
      <c r="FZ228" s="295">
        <v>0</v>
      </c>
      <c r="GA228" s="295">
        <v>0</v>
      </c>
      <c r="GB228" s="287">
        <v>3438</v>
      </c>
      <c r="GC228" s="287">
        <v>0</v>
      </c>
      <c r="GD228" s="287">
        <v>0</v>
      </c>
      <c r="GE228" s="287">
        <v>0</v>
      </c>
      <c r="GF228" s="287">
        <v>0</v>
      </c>
      <c r="GG228" s="290">
        <v>61.1</v>
      </c>
      <c r="GH228" s="290">
        <v>195.3</v>
      </c>
      <c r="GI228" s="290">
        <v>11.7</v>
      </c>
      <c r="GJ228" s="290">
        <v>1</v>
      </c>
      <c r="GK228" s="290">
        <v>1</v>
      </c>
      <c r="GL228" s="290">
        <v>1</v>
      </c>
      <c r="GM228" s="290">
        <v>3</v>
      </c>
      <c r="GN228" s="290">
        <v>2</v>
      </c>
      <c r="GO228" s="290">
        <v>1</v>
      </c>
      <c r="GP228" s="290">
        <v>4</v>
      </c>
      <c r="GQ228" s="290">
        <v>1</v>
      </c>
      <c r="GR228" s="290">
        <v>0</v>
      </c>
      <c r="GS228" s="290">
        <v>0</v>
      </c>
      <c r="GT228" s="290">
        <v>2</v>
      </c>
      <c r="GU228" s="290">
        <v>0</v>
      </c>
      <c r="GV228" s="290">
        <v>1</v>
      </c>
      <c r="GW228" s="290">
        <v>0</v>
      </c>
      <c r="GX228" s="290">
        <v>0</v>
      </c>
      <c r="GY228" s="290">
        <v>1</v>
      </c>
      <c r="GZ228" s="290">
        <v>1</v>
      </c>
      <c r="HA228" s="290">
        <v>0</v>
      </c>
      <c r="HB228" s="290">
        <v>0</v>
      </c>
      <c r="HC228" s="290">
        <v>0</v>
      </c>
      <c r="HD228" s="290">
        <v>0</v>
      </c>
      <c r="HE228" s="290">
        <v>1</v>
      </c>
      <c r="HF228" s="290">
        <v>0</v>
      </c>
      <c r="HG228" s="290">
        <v>0</v>
      </c>
      <c r="HH228" s="290">
        <v>1</v>
      </c>
      <c r="HI228" s="290">
        <v>0</v>
      </c>
      <c r="HJ228" s="134">
        <v>0</v>
      </c>
      <c r="HK228" s="134">
        <v>20.375359398700503</v>
      </c>
      <c r="HL228" s="134">
        <v>46.467139073147543</v>
      </c>
      <c r="HM228" s="146">
        <v>110.782774903033</v>
      </c>
      <c r="HN228" s="146">
        <v>92.213903769314399</v>
      </c>
      <c r="HO228" s="368">
        <v>2.4485798237022498E-2</v>
      </c>
      <c r="HP228" s="369">
        <v>0</v>
      </c>
      <c r="HQ228" s="368">
        <v>1.4925373134328399</v>
      </c>
      <c r="HR228" s="369">
        <v>0</v>
      </c>
      <c r="HS228" s="134">
        <v>71.641791044776099</v>
      </c>
      <c r="HT228" s="134">
        <v>76.923076923076906</v>
      </c>
      <c r="HU228" s="134">
        <v>1.6405484818805101</v>
      </c>
      <c r="HV228" s="134">
        <v>1.1482070305599701</v>
      </c>
      <c r="HW228" s="134">
        <v>11.5400034362293</v>
      </c>
      <c r="HX228" s="134">
        <v>16.718699537086898</v>
      </c>
      <c r="HY228" s="146">
        <v>107.16395840141732</v>
      </c>
      <c r="HZ228" s="146">
        <v>98.626763599728804</v>
      </c>
      <c r="IA228" s="386">
        <v>13</v>
      </c>
      <c r="IB228" s="386">
        <v>3</v>
      </c>
      <c r="IC228" s="369">
        <v>0.33188664794485573</v>
      </c>
      <c r="ID228" s="369">
        <v>5.5741360089186176E-2</v>
      </c>
      <c r="IE228" s="369">
        <v>3.1476997578692498</v>
      </c>
      <c r="IF228" s="369">
        <v>0.82191780821917804</v>
      </c>
      <c r="IG228" s="146">
        <v>61.501210653753027</v>
      </c>
      <c r="IH228" s="146">
        <v>63.013698630136986</v>
      </c>
      <c r="II228" s="146">
        <v>10.543783507786571</v>
      </c>
      <c r="IJ228" s="146">
        <v>6.781865477517651</v>
      </c>
      <c r="IK228" s="146">
        <v>11.207834602829161</v>
      </c>
      <c r="IL228" s="146">
        <v>16.261169124771236</v>
      </c>
      <c r="IM228" s="148">
        <v>115.74585996473958</v>
      </c>
      <c r="IN228" s="137">
        <v>108.20741224058257</v>
      </c>
      <c r="IO228" s="369">
        <v>0.40687160940325501</v>
      </c>
      <c r="IP228" s="369">
        <v>0.123762376237624</v>
      </c>
      <c r="IQ228" s="369">
        <v>2.7863777089783301</v>
      </c>
      <c r="IR228" s="369">
        <v>1.1070110701107001</v>
      </c>
      <c r="IS228" s="146">
        <v>73.065015479876195</v>
      </c>
      <c r="IT228" s="146">
        <v>85.239852398523993</v>
      </c>
      <c r="IU228" s="146">
        <v>14.6021699819168</v>
      </c>
      <c r="IV228" s="146">
        <v>11.179867986798699</v>
      </c>
      <c r="IW228" s="146">
        <v>12.52171036308</v>
      </c>
      <c r="IX228" s="146">
        <v>14.748228841319399</v>
      </c>
      <c r="IY228" s="341">
        <v>10</v>
      </c>
      <c r="IZ228" s="369">
        <v>0.31796502384737702</v>
      </c>
      <c r="JA228" s="369">
        <v>6.8027210884353702</v>
      </c>
      <c r="JB228" s="369">
        <v>87.074829931972801</v>
      </c>
      <c r="JC228" s="369">
        <v>4.6740858505564402</v>
      </c>
      <c r="JD228" s="146">
        <v>12.5234263036049</v>
      </c>
    </row>
    <row r="229" spans="1:264" ht="18" customHeight="1">
      <c r="A229" s="280"/>
      <c r="B229" s="281" t="s">
        <v>87</v>
      </c>
      <c r="C229" s="281" t="s">
        <v>87</v>
      </c>
      <c r="D229" s="282" t="s">
        <v>1966</v>
      </c>
      <c r="E229" s="283" t="s">
        <v>1462</v>
      </c>
      <c r="F229" s="282" t="s">
        <v>132</v>
      </c>
      <c r="G229" s="283" t="s">
        <v>27</v>
      </c>
      <c r="H229" s="284" t="s">
        <v>87</v>
      </c>
      <c r="I229" s="284" t="s">
        <v>87</v>
      </c>
      <c r="J229" s="284" t="s">
        <v>87</v>
      </c>
      <c r="K229" s="284" t="s">
        <v>87</v>
      </c>
      <c r="L229" s="284" t="s">
        <v>87</v>
      </c>
      <c r="M229" s="285">
        <v>74255</v>
      </c>
      <c r="N229" s="284" t="s">
        <v>87</v>
      </c>
      <c r="O229" s="284" t="s">
        <v>87</v>
      </c>
      <c r="P229" s="284" t="s">
        <v>87</v>
      </c>
      <c r="Q229" s="284" t="s">
        <v>87</v>
      </c>
      <c r="R229" s="286">
        <v>102.80495541890899</v>
      </c>
      <c r="S229" s="286">
        <v>92.89203427865867</v>
      </c>
      <c r="T229" s="292">
        <v>21.008867362075307</v>
      </c>
      <c r="U229" s="298" t="s">
        <v>88</v>
      </c>
      <c r="V229" s="286">
        <v>12.999071494893222</v>
      </c>
      <c r="W229" s="286">
        <v>3.8068709377901575</v>
      </c>
      <c r="X229" s="286">
        <v>16.805942432683381</v>
      </c>
      <c r="Y229" s="284" t="s">
        <v>87</v>
      </c>
      <c r="Z229" s="284" t="s">
        <v>87</v>
      </c>
      <c r="AA229" s="284" t="s">
        <v>87</v>
      </c>
      <c r="AB229" s="284" t="s">
        <v>87</v>
      </c>
      <c r="AC229" s="284" t="s">
        <v>87</v>
      </c>
      <c r="AD229" s="284" t="s">
        <v>87</v>
      </c>
      <c r="AE229" s="284" t="s">
        <v>87</v>
      </c>
      <c r="AF229" s="284" t="s">
        <v>87</v>
      </c>
      <c r="AG229" s="284" t="s">
        <v>87</v>
      </c>
      <c r="AH229" s="284" t="s">
        <v>87</v>
      </c>
      <c r="AI229" s="284" t="s">
        <v>87</v>
      </c>
      <c r="AJ229" s="284" t="s">
        <v>87</v>
      </c>
      <c r="AK229" s="284" t="s">
        <v>87</v>
      </c>
      <c r="AL229" s="284" t="s">
        <v>87</v>
      </c>
      <c r="AM229" s="284" t="s">
        <v>87</v>
      </c>
      <c r="AN229" s="284" t="s">
        <v>87</v>
      </c>
      <c r="AO229" s="284" t="s">
        <v>87</v>
      </c>
      <c r="AP229" s="284" t="s">
        <v>87</v>
      </c>
      <c r="AQ229" s="284" t="s">
        <v>87</v>
      </c>
      <c r="AR229" s="284" t="s">
        <v>87</v>
      </c>
      <c r="AS229" s="284" t="s">
        <v>87</v>
      </c>
      <c r="AT229" s="284" t="s">
        <v>87</v>
      </c>
      <c r="AU229" s="284" t="s">
        <v>87</v>
      </c>
      <c r="AV229" s="284" t="s">
        <v>87</v>
      </c>
      <c r="AW229" s="288" t="s">
        <v>87</v>
      </c>
      <c r="AX229" s="288" t="s">
        <v>87</v>
      </c>
      <c r="AY229" s="288" t="s">
        <v>87</v>
      </c>
      <c r="AZ229" s="288" t="s">
        <v>87</v>
      </c>
      <c r="BA229" s="288" t="s">
        <v>87</v>
      </c>
      <c r="BB229" s="287">
        <v>18</v>
      </c>
      <c r="BC229" s="287">
        <v>25</v>
      </c>
      <c r="BD229" s="289" t="s">
        <v>88</v>
      </c>
      <c r="BE229" s="289" t="s">
        <v>88</v>
      </c>
      <c r="BF229" s="289" t="s">
        <v>88</v>
      </c>
      <c r="BG229" s="287">
        <v>10</v>
      </c>
      <c r="BH229" s="286">
        <v>13.467106592148678</v>
      </c>
      <c r="BI229" s="287">
        <v>47</v>
      </c>
      <c r="BJ229" s="286">
        <v>63.29540098309878</v>
      </c>
      <c r="BK229" s="287">
        <v>0</v>
      </c>
      <c r="BL229" s="286">
        <v>0</v>
      </c>
      <c r="BM229" s="287">
        <v>0</v>
      </c>
      <c r="BN229" s="290">
        <v>0</v>
      </c>
      <c r="BO229" s="291">
        <v>0</v>
      </c>
      <c r="BP229" s="290">
        <v>0</v>
      </c>
      <c r="BQ229" s="287">
        <v>0</v>
      </c>
      <c r="BR229" s="290">
        <v>0</v>
      </c>
      <c r="BS229" s="287">
        <v>0</v>
      </c>
      <c r="BT229" s="290">
        <v>0</v>
      </c>
      <c r="BU229" s="287">
        <v>0</v>
      </c>
      <c r="BV229" s="290">
        <v>0</v>
      </c>
      <c r="BW229" s="287">
        <v>0</v>
      </c>
      <c r="BX229" s="290">
        <v>0</v>
      </c>
      <c r="BY229" s="287">
        <v>0</v>
      </c>
      <c r="BZ229" s="290">
        <v>0</v>
      </c>
      <c r="CA229" s="287">
        <v>6</v>
      </c>
      <c r="CB229" s="290">
        <v>8.0802639552892064</v>
      </c>
      <c r="CC229" s="292">
        <v>0</v>
      </c>
      <c r="CD229" s="293">
        <v>0</v>
      </c>
      <c r="CE229" s="287">
        <v>0</v>
      </c>
      <c r="CF229" s="290">
        <v>0</v>
      </c>
      <c r="CG229" s="287">
        <v>87</v>
      </c>
      <c r="CH229" s="290">
        <v>117.16382735169348</v>
      </c>
      <c r="CI229" s="287">
        <v>298</v>
      </c>
      <c r="CJ229" s="290">
        <v>401.31977644603052</v>
      </c>
      <c r="CK229" s="287">
        <v>78</v>
      </c>
      <c r="CL229" s="290">
        <v>105.04343141875968</v>
      </c>
      <c r="CM229" s="287">
        <v>18</v>
      </c>
      <c r="CN229" s="294">
        <v>24.240791865867617</v>
      </c>
      <c r="CO229" s="287">
        <v>14</v>
      </c>
      <c r="CP229" s="290">
        <v>18.853949229008148</v>
      </c>
      <c r="CQ229" s="287">
        <v>0</v>
      </c>
      <c r="CR229" s="290">
        <v>0</v>
      </c>
      <c r="CS229" s="292">
        <v>0</v>
      </c>
      <c r="CT229" s="293">
        <v>0</v>
      </c>
      <c r="CU229" s="287">
        <v>0</v>
      </c>
      <c r="CV229" s="290">
        <v>0</v>
      </c>
      <c r="CW229" s="287">
        <v>0</v>
      </c>
      <c r="CX229" s="290">
        <v>0</v>
      </c>
      <c r="CY229" s="287">
        <v>0</v>
      </c>
      <c r="CZ229" s="290">
        <v>0</v>
      </c>
      <c r="DA229" s="292">
        <v>0</v>
      </c>
      <c r="DB229" s="293">
        <v>0</v>
      </c>
      <c r="DC229" s="287">
        <v>0</v>
      </c>
      <c r="DD229" s="287">
        <v>0</v>
      </c>
      <c r="DE229" s="287">
        <v>0</v>
      </c>
      <c r="DF229" s="287">
        <v>0</v>
      </c>
      <c r="DG229" s="287">
        <v>0</v>
      </c>
      <c r="DH229" s="287">
        <v>0</v>
      </c>
      <c r="DI229" s="287">
        <v>0</v>
      </c>
      <c r="DJ229" s="287">
        <v>0</v>
      </c>
      <c r="DK229" s="287">
        <v>0</v>
      </c>
      <c r="DL229" s="287">
        <v>0</v>
      </c>
      <c r="DM229" s="287">
        <v>0</v>
      </c>
      <c r="DN229" s="287">
        <v>0</v>
      </c>
      <c r="DO229" s="287">
        <v>0</v>
      </c>
      <c r="DP229" s="287">
        <v>0</v>
      </c>
      <c r="DQ229" s="287">
        <v>0</v>
      </c>
      <c r="DR229" s="287">
        <v>0</v>
      </c>
      <c r="DS229" s="287">
        <v>0</v>
      </c>
      <c r="DT229" s="287">
        <v>0</v>
      </c>
      <c r="DU229" s="287">
        <v>0</v>
      </c>
      <c r="DV229" s="287">
        <v>0</v>
      </c>
      <c r="DW229" s="287">
        <v>0</v>
      </c>
      <c r="DX229" s="287">
        <v>0</v>
      </c>
      <c r="DY229" s="287">
        <v>0</v>
      </c>
      <c r="DZ229" s="287">
        <v>0</v>
      </c>
      <c r="EA229" s="287">
        <v>0</v>
      </c>
      <c r="EB229" s="290">
        <v>0</v>
      </c>
      <c r="EC229" s="287">
        <v>0</v>
      </c>
      <c r="ED229" s="287">
        <v>0</v>
      </c>
      <c r="EE229" s="287">
        <v>0</v>
      </c>
      <c r="EF229" s="290">
        <v>0</v>
      </c>
      <c r="EG229" s="287">
        <v>0</v>
      </c>
      <c r="EH229" s="287">
        <v>0</v>
      </c>
      <c r="EI229" s="287">
        <v>0</v>
      </c>
      <c r="EJ229" s="287">
        <v>0</v>
      </c>
      <c r="EK229" s="287">
        <v>0</v>
      </c>
      <c r="EL229" s="287">
        <v>0</v>
      </c>
      <c r="EM229" s="287">
        <v>0</v>
      </c>
      <c r="EN229" s="287">
        <v>0</v>
      </c>
      <c r="EO229" s="287">
        <v>0</v>
      </c>
      <c r="EP229" s="287">
        <v>0</v>
      </c>
      <c r="EQ229" s="287">
        <v>0</v>
      </c>
      <c r="ER229" s="287">
        <v>0</v>
      </c>
      <c r="ES229" s="287">
        <v>0</v>
      </c>
      <c r="ET229" s="287">
        <v>0</v>
      </c>
      <c r="EU229" s="287">
        <v>0</v>
      </c>
      <c r="EV229" s="287">
        <v>0</v>
      </c>
      <c r="EW229" s="287">
        <v>0</v>
      </c>
      <c r="EX229" s="287">
        <v>0</v>
      </c>
      <c r="EY229" s="287">
        <v>0</v>
      </c>
      <c r="EZ229" s="287">
        <v>0</v>
      </c>
      <c r="FA229" s="287">
        <v>0</v>
      </c>
      <c r="FB229" s="287">
        <v>0</v>
      </c>
      <c r="FC229" s="287">
        <v>0</v>
      </c>
      <c r="FD229" s="287">
        <v>0</v>
      </c>
      <c r="FE229" s="287">
        <v>0</v>
      </c>
      <c r="FF229" s="287">
        <v>0</v>
      </c>
      <c r="FG229" s="287">
        <v>0</v>
      </c>
      <c r="FH229" s="287">
        <v>0</v>
      </c>
      <c r="FI229" s="287">
        <v>0</v>
      </c>
      <c r="FJ229" s="287">
        <v>0</v>
      </c>
      <c r="FK229" s="291">
        <v>0</v>
      </c>
      <c r="FL229" s="290">
        <v>0</v>
      </c>
      <c r="FM229" s="291">
        <v>0</v>
      </c>
      <c r="FN229" s="290">
        <v>0</v>
      </c>
      <c r="FO229" s="291">
        <v>0</v>
      </c>
      <c r="FP229" s="290">
        <v>0</v>
      </c>
      <c r="FQ229" s="283">
        <v>0</v>
      </c>
      <c r="FR229" s="294">
        <v>0</v>
      </c>
      <c r="FS229" s="283">
        <v>0</v>
      </c>
      <c r="FT229" s="294">
        <v>0</v>
      </c>
      <c r="FU229" s="297">
        <v>0</v>
      </c>
      <c r="FV229" s="293">
        <v>0</v>
      </c>
      <c r="FW229" s="295">
        <v>2</v>
      </c>
      <c r="FX229" s="295">
        <v>1</v>
      </c>
      <c r="FY229" s="295">
        <v>1</v>
      </c>
      <c r="FZ229" s="295">
        <v>0</v>
      </c>
      <c r="GA229" s="295">
        <v>0</v>
      </c>
      <c r="GB229" s="287">
        <v>0</v>
      </c>
      <c r="GC229" s="287">
        <v>0</v>
      </c>
      <c r="GD229" s="287">
        <v>0</v>
      </c>
      <c r="GE229" s="287">
        <v>0</v>
      </c>
      <c r="GF229" s="287">
        <v>0</v>
      </c>
      <c r="GG229" s="290">
        <v>0</v>
      </c>
      <c r="GH229" s="290">
        <v>0</v>
      </c>
      <c r="GI229" s="290">
        <v>0</v>
      </c>
      <c r="GJ229" s="290">
        <v>0</v>
      </c>
      <c r="GK229" s="290">
        <v>0</v>
      </c>
      <c r="GL229" s="290">
        <v>0</v>
      </c>
      <c r="GM229" s="290">
        <v>0</v>
      </c>
      <c r="GN229" s="290">
        <v>0</v>
      </c>
      <c r="GO229" s="290">
        <v>0</v>
      </c>
      <c r="GP229" s="290">
        <v>0</v>
      </c>
      <c r="GQ229" s="290">
        <v>0</v>
      </c>
      <c r="GR229" s="290">
        <v>0</v>
      </c>
      <c r="GS229" s="290">
        <v>0</v>
      </c>
      <c r="GT229" s="290">
        <v>0</v>
      </c>
      <c r="GU229" s="290">
        <v>0</v>
      </c>
      <c r="GV229" s="290">
        <v>0</v>
      </c>
      <c r="GW229" s="290">
        <v>0</v>
      </c>
      <c r="GX229" s="290">
        <v>0</v>
      </c>
      <c r="GY229" s="290">
        <v>0</v>
      </c>
      <c r="GZ229" s="290">
        <v>0</v>
      </c>
      <c r="HA229" s="290">
        <v>0</v>
      </c>
      <c r="HB229" s="290">
        <v>0</v>
      </c>
      <c r="HC229" s="290">
        <v>0</v>
      </c>
      <c r="HD229" s="290">
        <v>0</v>
      </c>
      <c r="HE229" s="290">
        <v>0</v>
      </c>
      <c r="HF229" s="290">
        <v>0</v>
      </c>
      <c r="HG229" s="290">
        <v>0</v>
      </c>
      <c r="HH229" s="290">
        <v>0</v>
      </c>
      <c r="HI229" s="290">
        <v>0</v>
      </c>
      <c r="HJ229" s="134">
        <v>2.6934213184297353</v>
      </c>
      <c r="HK229" s="134">
        <v>4.0401319776446032</v>
      </c>
      <c r="HL229" s="134">
        <v>38.785266985388184</v>
      </c>
      <c r="HM229" s="146">
        <v>113.95781647541099</v>
      </c>
      <c r="HN229" s="146">
        <v>97.627760119520104</v>
      </c>
      <c r="HO229" s="369">
        <v>0.1001001001001</v>
      </c>
      <c r="HP229" s="369">
        <v>3.7481259370314803E-2</v>
      </c>
      <c r="HQ229" s="369">
        <v>5.8823529411764701</v>
      </c>
      <c r="HR229" s="369">
        <v>3.2258064516128999</v>
      </c>
      <c r="HS229" s="134">
        <v>94.117647058823493</v>
      </c>
      <c r="HT229" s="134">
        <v>87.096774193548399</v>
      </c>
      <c r="HU229" s="134">
        <v>1.7017017017017</v>
      </c>
      <c r="HV229" s="134">
        <v>1.1619190404797599</v>
      </c>
      <c r="HW229" s="134">
        <v>8.7452471482889695</v>
      </c>
      <c r="HX229" s="134">
        <v>12.2466107165914</v>
      </c>
      <c r="HY229" s="146">
        <v>102.42157302877163</v>
      </c>
      <c r="HZ229" s="146">
        <v>91.267112535318901</v>
      </c>
      <c r="IA229" s="386">
        <v>9</v>
      </c>
      <c r="IB229" s="386">
        <v>10</v>
      </c>
      <c r="IC229" s="369">
        <v>0.3543307086614173</v>
      </c>
      <c r="ID229" s="369">
        <v>0.30165912518853699</v>
      </c>
      <c r="IE229" s="369">
        <v>3.103448275862069</v>
      </c>
      <c r="IF229" s="369">
        <v>3.5714285714285712</v>
      </c>
      <c r="IG229" s="146">
        <v>70.34482758620689</v>
      </c>
      <c r="IH229" s="146">
        <v>79.285714285714278</v>
      </c>
      <c r="II229" s="146">
        <v>11.41732283464567</v>
      </c>
      <c r="IJ229" s="146">
        <v>8.4464555052790349</v>
      </c>
      <c r="IK229" s="146">
        <v>10.985877240630092</v>
      </c>
      <c r="IL229" s="146">
        <v>14.557779212395094</v>
      </c>
      <c r="IM229" s="148">
        <v>104.10259751426965</v>
      </c>
      <c r="IN229" s="137">
        <v>93.958905977007277</v>
      </c>
      <c r="IO229" s="369">
        <v>0.405797101449275</v>
      </c>
      <c r="IP229" s="369">
        <v>4.9333991119881598E-2</v>
      </c>
      <c r="IQ229" s="369">
        <v>4.2944785276073603</v>
      </c>
      <c r="IR229" s="369">
        <v>0.37174721189591098</v>
      </c>
      <c r="IS229" s="146">
        <v>83.435582822085905</v>
      </c>
      <c r="IT229" s="146">
        <v>96.282527881040906</v>
      </c>
      <c r="IU229" s="146">
        <v>9.4492753623188399</v>
      </c>
      <c r="IV229" s="146">
        <v>13.2708436112482</v>
      </c>
      <c r="IW229" s="146">
        <v>15.922604051194201</v>
      </c>
      <c r="IX229" s="146">
        <v>16.323104188042201</v>
      </c>
      <c r="IY229" s="341">
        <v>13</v>
      </c>
      <c r="IZ229" s="369">
        <v>0.52313883299798802</v>
      </c>
      <c r="JA229" s="369">
        <v>6.0465116279069804</v>
      </c>
      <c r="JB229" s="369">
        <v>97.674418604651194</v>
      </c>
      <c r="JC229" s="369">
        <v>8.6519114688128802</v>
      </c>
      <c r="JD229" s="146">
        <v>14.9193027759845</v>
      </c>
    </row>
    <row r="230" spans="1:264" ht="18" customHeight="1">
      <c r="A230" s="280"/>
      <c r="B230" s="281" t="s">
        <v>87</v>
      </c>
      <c r="C230" s="281" t="s">
        <v>87</v>
      </c>
      <c r="D230" s="282" t="s">
        <v>1967</v>
      </c>
      <c r="E230" s="283" t="s">
        <v>1463</v>
      </c>
      <c r="F230" s="282" t="s">
        <v>132</v>
      </c>
      <c r="G230" s="283" t="s">
        <v>27</v>
      </c>
      <c r="H230" s="284" t="s">
        <v>87</v>
      </c>
      <c r="I230" s="284" t="s">
        <v>87</v>
      </c>
      <c r="J230" s="284" t="s">
        <v>87</v>
      </c>
      <c r="K230" s="284" t="s">
        <v>87</v>
      </c>
      <c r="L230" s="284" t="s">
        <v>87</v>
      </c>
      <c r="M230" s="285">
        <v>63603</v>
      </c>
      <c r="N230" s="284" t="s">
        <v>87</v>
      </c>
      <c r="O230" s="284" t="s">
        <v>87</v>
      </c>
      <c r="P230" s="284" t="s">
        <v>87</v>
      </c>
      <c r="Q230" s="284" t="s">
        <v>87</v>
      </c>
      <c r="R230" s="286">
        <v>106.77668319298243</v>
      </c>
      <c r="S230" s="286">
        <v>100.46364186828075</v>
      </c>
      <c r="T230" s="292">
        <v>43.156843174268147</v>
      </c>
      <c r="U230" s="287">
        <v>2.1921352176551636</v>
      </c>
      <c r="V230" s="286">
        <v>12.473118279569892</v>
      </c>
      <c r="W230" s="286">
        <v>10</v>
      </c>
      <c r="X230" s="286">
        <v>22.473118279569892</v>
      </c>
      <c r="Y230" s="284" t="s">
        <v>87</v>
      </c>
      <c r="Z230" s="284" t="s">
        <v>87</v>
      </c>
      <c r="AA230" s="284" t="s">
        <v>87</v>
      </c>
      <c r="AB230" s="284" t="s">
        <v>87</v>
      </c>
      <c r="AC230" s="284" t="s">
        <v>87</v>
      </c>
      <c r="AD230" s="284" t="s">
        <v>87</v>
      </c>
      <c r="AE230" s="284" t="s">
        <v>87</v>
      </c>
      <c r="AF230" s="284" t="s">
        <v>87</v>
      </c>
      <c r="AG230" s="284" t="s">
        <v>87</v>
      </c>
      <c r="AH230" s="284" t="s">
        <v>87</v>
      </c>
      <c r="AI230" s="284" t="s">
        <v>87</v>
      </c>
      <c r="AJ230" s="284" t="s">
        <v>87</v>
      </c>
      <c r="AK230" s="284" t="s">
        <v>87</v>
      </c>
      <c r="AL230" s="284" t="s">
        <v>87</v>
      </c>
      <c r="AM230" s="284" t="s">
        <v>87</v>
      </c>
      <c r="AN230" s="284" t="s">
        <v>87</v>
      </c>
      <c r="AO230" s="284" t="s">
        <v>87</v>
      </c>
      <c r="AP230" s="284" t="s">
        <v>87</v>
      </c>
      <c r="AQ230" s="284" t="s">
        <v>87</v>
      </c>
      <c r="AR230" s="284" t="s">
        <v>87</v>
      </c>
      <c r="AS230" s="284" t="s">
        <v>87</v>
      </c>
      <c r="AT230" s="284" t="s">
        <v>87</v>
      </c>
      <c r="AU230" s="284" t="s">
        <v>87</v>
      </c>
      <c r="AV230" s="284" t="s">
        <v>87</v>
      </c>
      <c r="AW230" s="288" t="s">
        <v>87</v>
      </c>
      <c r="AX230" s="288" t="s">
        <v>87</v>
      </c>
      <c r="AY230" s="288" t="s">
        <v>87</v>
      </c>
      <c r="AZ230" s="288" t="s">
        <v>87</v>
      </c>
      <c r="BA230" s="288" t="s">
        <v>87</v>
      </c>
      <c r="BB230" s="287">
        <v>13</v>
      </c>
      <c r="BC230" s="287">
        <v>13</v>
      </c>
      <c r="BD230" s="289" t="s">
        <v>88</v>
      </c>
      <c r="BE230" s="289" t="s">
        <v>88</v>
      </c>
      <c r="BF230" s="289" t="s">
        <v>88</v>
      </c>
      <c r="BG230" s="287">
        <v>0</v>
      </c>
      <c r="BH230" s="286">
        <v>0</v>
      </c>
      <c r="BI230" s="287">
        <v>56</v>
      </c>
      <c r="BJ230" s="286">
        <v>88.046161344590658</v>
      </c>
      <c r="BK230" s="287">
        <v>0</v>
      </c>
      <c r="BL230" s="286">
        <v>0</v>
      </c>
      <c r="BM230" s="287">
        <v>0</v>
      </c>
      <c r="BN230" s="290">
        <v>0</v>
      </c>
      <c r="BO230" s="291">
        <v>12</v>
      </c>
      <c r="BP230" s="290">
        <v>18.867034573840858</v>
      </c>
      <c r="BQ230" s="287">
        <v>0</v>
      </c>
      <c r="BR230" s="290">
        <v>0</v>
      </c>
      <c r="BS230" s="287">
        <v>0</v>
      </c>
      <c r="BT230" s="290">
        <v>0</v>
      </c>
      <c r="BU230" s="287">
        <v>0</v>
      </c>
      <c r="BV230" s="290">
        <v>0</v>
      </c>
      <c r="BW230" s="287">
        <v>0</v>
      </c>
      <c r="BX230" s="290">
        <v>0</v>
      </c>
      <c r="BY230" s="292">
        <v>0</v>
      </c>
      <c r="BZ230" s="293">
        <v>0</v>
      </c>
      <c r="CA230" s="287">
        <v>74</v>
      </c>
      <c r="CB230" s="290">
        <v>116.34671320535195</v>
      </c>
      <c r="CC230" s="292">
        <v>0</v>
      </c>
      <c r="CD230" s="293">
        <v>0</v>
      </c>
      <c r="CE230" s="287">
        <v>15</v>
      </c>
      <c r="CF230" s="290">
        <v>23.583793217301071</v>
      </c>
      <c r="CG230" s="287">
        <v>278</v>
      </c>
      <c r="CH230" s="290">
        <v>437.0863009606465</v>
      </c>
      <c r="CI230" s="287">
        <v>324</v>
      </c>
      <c r="CJ230" s="290">
        <v>509.40993349370314</v>
      </c>
      <c r="CK230" s="287">
        <v>121</v>
      </c>
      <c r="CL230" s="290">
        <v>190.24259861956196</v>
      </c>
      <c r="CM230" s="287">
        <v>0</v>
      </c>
      <c r="CN230" s="294">
        <v>0</v>
      </c>
      <c r="CO230" s="287">
        <v>14</v>
      </c>
      <c r="CP230" s="290">
        <v>22.011540336147664</v>
      </c>
      <c r="CQ230" s="287">
        <v>1</v>
      </c>
      <c r="CR230" s="290">
        <v>1.5722528811534047</v>
      </c>
      <c r="CS230" s="287">
        <v>1</v>
      </c>
      <c r="CT230" s="290">
        <v>1.5722528811534047</v>
      </c>
      <c r="CU230" s="287">
        <v>6</v>
      </c>
      <c r="CV230" s="290">
        <v>9.4335172869204289</v>
      </c>
      <c r="CW230" s="287">
        <v>151</v>
      </c>
      <c r="CX230" s="290">
        <v>237.41018505416409</v>
      </c>
      <c r="CY230" s="287">
        <v>151</v>
      </c>
      <c r="CZ230" s="290">
        <v>237.41018505416409</v>
      </c>
      <c r="DA230" s="292">
        <v>0</v>
      </c>
      <c r="DB230" s="293">
        <v>0</v>
      </c>
      <c r="DC230" s="287">
        <v>0</v>
      </c>
      <c r="DD230" s="287">
        <v>0</v>
      </c>
      <c r="DE230" s="287">
        <v>0</v>
      </c>
      <c r="DF230" s="287">
        <v>0</v>
      </c>
      <c r="DG230" s="287">
        <v>0</v>
      </c>
      <c r="DH230" s="287">
        <v>0</v>
      </c>
      <c r="DI230" s="287">
        <v>0</v>
      </c>
      <c r="DJ230" s="287">
        <v>0</v>
      </c>
      <c r="DK230" s="287">
        <v>0</v>
      </c>
      <c r="DL230" s="287">
        <v>0</v>
      </c>
      <c r="DM230" s="287">
        <v>0</v>
      </c>
      <c r="DN230" s="287">
        <v>0</v>
      </c>
      <c r="DO230" s="287">
        <v>0</v>
      </c>
      <c r="DP230" s="287">
        <v>0</v>
      </c>
      <c r="DQ230" s="287">
        <v>0</v>
      </c>
      <c r="DR230" s="287">
        <v>0</v>
      </c>
      <c r="DS230" s="287">
        <v>0</v>
      </c>
      <c r="DT230" s="287">
        <v>0</v>
      </c>
      <c r="DU230" s="287">
        <v>0</v>
      </c>
      <c r="DV230" s="287">
        <v>0</v>
      </c>
      <c r="DW230" s="287">
        <v>0</v>
      </c>
      <c r="DX230" s="287">
        <v>0</v>
      </c>
      <c r="DY230" s="287">
        <v>0</v>
      </c>
      <c r="DZ230" s="287">
        <v>0</v>
      </c>
      <c r="EA230" s="287">
        <v>0</v>
      </c>
      <c r="EB230" s="290">
        <v>0</v>
      </c>
      <c r="EC230" s="287">
        <v>0</v>
      </c>
      <c r="ED230" s="287">
        <v>0</v>
      </c>
      <c r="EE230" s="287">
        <v>0</v>
      </c>
      <c r="EF230" s="290">
        <v>0</v>
      </c>
      <c r="EG230" s="287">
        <v>0</v>
      </c>
      <c r="EH230" s="287">
        <v>0</v>
      </c>
      <c r="EI230" s="287">
        <v>0</v>
      </c>
      <c r="EJ230" s="287">
        <v>0</v>
      </c>
      <c r="EK230" s="287">
        <v>0</v>
      </c>
      <c r="EL230" s="287">
        <v>0</v>
      </c>
      <c r="EM230" s="287">
        <v>0</v>
      </c>
      <c r="EN230" s="287">
        <v>0</v>
      </c>
      <c r="EO230" s="287">
        <v>0</v>
      </c>
      <c r="EP230" s="287">
        <v>0</v>
      </c>
      <c r="EQ230" s="287">
        <v>0</v>
      </c>
      <c r="ER230" s="287">
        <v>0</v>
      </c>
      <c r="ES230" s="287">
        <v>0</v>
      </c>
      <c r="ET230" s="287">
        <v>0</v>
      </c>
      <c r="EU230" s="287">
        <v>0</v>
      </c>
      <c r="EV230" s="287">
        <v>0</v>
      </c>
      <c r="EW230" s="287">
        <v>0</v>
      </c>
      <c r="EX230" s="287">
        <v>0</v>
      </c>
      <c r="EY230" s="287">
        <v>0</v>
      </c>
      <c r="EZ230" s="287">
        <v>0</v>
      </c>
      <c r="FA230" s="287">
        <v>0</v>
      </c>
      <c r="FB230" s="287">
        <v>0</v>
      </c>
      <c r="FC230" s="287">
        <v>0</v>
      </c>
      <c r="FD230" s="287">
        <v>0</v>
      </c>
      <c r="FE230" s="287">
        <v>0</v>
      </c>
      <c r="FF230" s="287">
        <v>0</v>
      </c>
      <c r="FG230" s="287">
        <v>0</v>
      </c>
      <c r="FH230" s="287">
        <v>0</v>
      </c>
      <c r="FI230" s="287">
        <v>0</v>
      </c>
      <c r="FJ230" s="287">
        <v>0</v>
      </c>
      <c r="FK230" s="291">
        <v>3</v>
      </c>
      <c r="FL230" s="290">
        <v>4.7167586434602145</v>
      </c>
      <c r="FM230" s="291">
        <v>0</v>
      </c>
      <c r="FN230" s="290">
        <v>0</v>
      </c>
      <c r="FO230" s="291">
        <v>0</v>
      </c>
      <c r="FP230" s="290">
        <v>0</v>
      </c>
      <c r="FQ230" s="283">
        <v>0</v>
      </c>
      <c r="FR230" s="294">
        <v>0</v>
      </c>
      <c r="FS230" s="283">
        <v>0</v>
      </c>
      <c r="FT230" s="294">
        <v>0</v>
      </c>
      <c r="FU230" s="297">
        <v>0</v>
      </c>
      <c r="FV230" s="293">
        <v>0</v>
      </c>
      <c r="FW230" s="295">
        <v>2</v>
      </c>
      <c r="FX230" s="295">
        <v>0</v>
      </c>
      <c r="FY230" s="295">
        <v>2</v>
      </c>
      <c r="FZ230" s="295">
        <v>0</v>
      </c>
      <c r="GA230" s="295">
        <v>0</v>
      </c>
      <c r="GB230" s="287">
        <v>0</v>
      </c>
      <c r="GC230" s="287">
        <v>0</v>
      </c>
      <c r="GD230" s="287">
        <v>0</v>
      </c>
      <c r="GE230" s="287">
        <v>0</v>
      </c>
      <c r="GF230" s="287">
        <v>0</v>
      </c>
      <c r="GG230" s="290">
        <v>0</v>
      </c>
      <c r="GH230" s="290">
        <v>0</v>
      </c>
      <c r="GI230" s="290">
        <v>0</v>
      </c>
      <c r="GJ230" s="290">
        <v>0</v>
      </c>
      <c r="GK230" s="290">
        <v>0</v>
      </c>
      <c r="GL230" s="290">
        <v>0</v>
      </c>
      <c r="GM230" s="290">
        <v>0</v>
      </c>
      <c r="GN230" s="290">
        <v>0</v>
      </c>
      <c r="GO230" s="290">
        <v>0</v>
      </c>
      <c r="GP230" s="290">
        <v>0</v>
      </c>
      <c r="GQ230" s="290">
        <v>0</v>
      </c>
      <c r="GR230" s="290">
        <v>0</v>
      </c>
      <c r="GS230" s="290">
        <v>0</v>
      </c>
      <c r="GT230" s="290">
        <v>0</v>
      </c>
      <c r="GU230" s="290">
        <v>0</v>
      </c>
      <c r="GV230" s="290">
        <v>0</v>
      </c>
      <c r="GW230" s="290">
        <v>0</v>
      </c>
      <c r="GX230" s="290">
        <v>0</v>
      </c>
      <c r="GY230" s="290">
        <v>0</v>
      </c>
      <c r="GZ230" s="290">
        <v>0</v>
      </c>
      <c r="HA230" s="290">
        <v>0</v>
      </c>
      <c r="HB230" s="290">
        <v>0</v>
      </c>
      <c r="HC230" s="290">
        <v>0</v>
      </c>
      <c r="HD230" s="290">
        <v>0</v>
      </c>
      <c r="HE230" s="290">
        <v>0</v>
      </c>
      <c r="HF230" s="290">
        <v>0</v>
      </c>
      <c r="HG230" s="290">
        <v>0</v>
      </c>
      <c r="HH230" s="290">
        <v>0</v>
      </c>
      <c r="HI230" s="290">
        <v>0</v>
      </c>
      <c r="HJ230" s="134">
        <v>0</v>
      </c>
      <c r="HK230" s="134">
        <v>14.150275930380644</v>
      </c>
      <c r="HL230" s="134">
        <v>37.734069147681716</v>
      </c>
      <c r="HM230" s="146">
        <v>110.311621862995</v>
      </c>
      <c r="HN230" s="146">
        <v>103.269768896923</v>
      </c>
      <c r="HO230" s="368">
        <v>7.5329566854990607E-2</v>
      </c>
      <c r="HP230" s="368">
        <v>2.6178010471204199E-2</v>
      </c>
      <c r="HQ230" s="368">
        <v>9.0909090909090899</v>
      </c>
      <c r="HR230" s="368">
        <v>2.4390243902439002</v>
      </c>
      <c r="HS230" s="134">
        <v>90.909090909090907</v>
      </c>
      <c r="HT230" s="134">
        <v>95.121951219512198</v>
      </c>
      <c r="HU230" s="134">
        <v>0.82862523540489597</v>
      </c>
      <c r="HV230" s="134">
        <v>1.0732984293193699</v>
      </c>
      <c r="HW230" s="134">
        <v>12.689545091779699</v>
      </c>
      <c r="HX230" s="134">
        <v>18.284182305630001</v>
      </c>
      <c r="HY230" s="146">
        <v>106.08062485858056</v>
      </c>
      <c r="HZ230" s="146">
        <v>105.857176968009</v>
      </c>
      <c r="IA230" s="386">
        <v>8</v>
      </c>
      <c r="IB230" s="386">
        <v>3</v>
      </c>
      <c r="IC230" s="369">
        <v>0.32773453502662842</v>
      </c>
      <c r="ID230" s="369">
        <v>9.3023255813953487E-2</v>
      </c>
      <c r="IE230" s="369">
        <v>4.1450777202072544</v>
      </c>
      <c r="IF230" s="369">
        <v>1.5463917525773196</v>
      </c>
      <c r="IG230" s="146">
        <v>64.766839378238345</v>
      </c>
      <c r="IH230" s="146">
        <v>72.680412371134011</v>
      </c>
      <c r="II230" s="146">
        <v>7.9065956575174106</v>
      </c>
      <c r="IJ230" s="146">
        <v>6.0155038759689923</v>
      </c>
      <c r="IK230" s="146">
        <v>12.075019952114923</v>
      </c>
      <c r="IL230" s="146">
        <v>16.874760628111833</v>
      </c>
      <c r="IM230" s="148">
        <v>114.17704725106252</v>
      </c>
      <c r="IN230" s="137">
        <v>116.99226660482769</v>
      </c>
      <c r="IO230" s="369">
        <v>0.17772511848341199</v>
      </c>
      <c r="IP230" s="369">
        <v>5.3821313240043099E-2</v>
      </c>
      <c r="IQ230" s="369">
        <v>8.3333333333333304</v>
      </c>
      <c r="IR230" s="369">
        <v>2.9411764705882399</v>
      </c>
      <c r="IS230" s="146">
        <v>77.7777777777778</v>
      </c>
      <c r="IT230" s="146">
        <v>88.235294117647101</v>
      </c>
      <c r="IU230" s="146">
        <v>2.1327014218009501</v>
      </c>
      <c r="IV230" s="146">
        <v>1.8299246501614601</v>
      </c>
      <c r="IW230" s="146">
        <v>19.3048379520902</v>
      </c>
      <c r="IX230" s="146">
        <v>21.720406360424001</v>
      </c>
      <c r="IY230" s="341">
        <v>6</v>
      </c>
      <c r="IZ230" s="369">
        <v>0.152477763659466</v>
      </c>
      <c r="JA230" s="369">
        <v>4.7619047619047601</v>
      </c>
      <c r="JB230" s="369">
        <v>90.476190476190496</v>
      </c>
      <c r="JC230" s="369">
        <v>3.2020330368487899</v>
      </c>
      <c r="JD230" s="146">
        <v>22.910762160091899</v>
      </c>
    </row>
    <row r="231" spans="1:264" ht="18" customHeight="1">
      <c r="A231" s="280"/>
      <c r="B231" s="281" t="s">
        <v>87</v>
      </c>
      <c r="C231" s="281" t="s">
        <v>87</v>
      </c>
      <c r="D231" s="282" t="s">
        <v>1968</v>
      </c>
      <c r="E231" s="283" t="s">
        <v>1464</v>
      </c>
      <c r="F231" s="282" t="s">
        <v>132</v>
      </c>
      <c r="G231" s="283" t="s">
        <v>27</v>
      </c>
      <c r="H231" s="284" t="s">
        <v>87</v>
      </c>
      <c r="I231" s="284" t="s">
        <v>87</v>
      </c>
      <c r="J231" s="284" t="s">
        <v>87</v>
      </c>
      <c r="K231" s="284" t="s">
        <v>87</v>
      </c>
      <c r="L231" s="284" t="s">
        <v>87</v>
      </c>
      <c r="M231" s="285">
        <v>128161</v>
      </c>
      <c r="N231" s="284" t="s">
        <v>87</v>
      </c>
      <c r="O231" s="284" t="s">
        <v>87</v>
      </c>
      <c r="P231" s="284" t="s">
        <v>87</v>
      </c>
      <c r="Q231" s="284" t="s">
        <v>87</v>
      </c>
      <c r="R231" s="286">
        <v>107.15978624419344</v>
      </c>
      <c r="S231" s="286">
        <v>96.685012227910335</v>
      </c>
      <c r="T231" s="287">
        <v>96.011882754791259</v>
      </c>
      <c r="U231" s="298" t="s">
        <v>88</v>
      </c>
      <c r="V231" s="286">
        <v>12.904938927243759</v>
      </c>
      <c r="W231" s="286">
        <v>8.0191184280403611</v>
      </c>
      <c r="X231" s="286">
        <v>20.92405735528412</v>
      </c>
      <c r="Y231" s="284" t="s">
        <v>87</v>
      </c>
      <c r="Z231" s="284" t="s">
        <v>87</v>
      </c>
      <c r="AA231" s="284" t="s">
        <v>87</v>
      </c>
      <c r="AB231" s="284" t="s">
        <v>87</v>
      </c>
      <c r="AC231" s="284" t="s">
        <v>87</v>
      </c>
      <c r="AD231" s="284" t="s">
        <v>87</v>
      </c>
      <c r="AE231" s="284" t="s">
        <v>87</v>
      </c>
      <c r="AF231" s="284" t="s">
        <v>87</v>
      </c>
      <c r="AG231" s="284" t="s">
        <v>87</v>
      </c>
      <c r="AH231" s="284" t="s">
        <v>87</v>
      </c>
      <c r="AI231" s="284" t="s">
        <v>87</v>
      </c>
      <c r="AJ231" s="284" t="s">
        <v>87</v>
      </c>
      <c r="AK231" s="284" t="s">
        <v>87</v>
      </c>
      <c r="AL231" s="284" t="s">
        <v>87</v>
      </c>
      <c r="AM231" s="284" t="s">
        <v>87</v>
      </c>
      <c r="AN231" s="284" t="s">
        <v>87</v>
      </c>
      <c r="AO231" s="284" t="s">
        <v>87</v>
      </c>
      <c r="AP231" s="284" t="s">
        <v>87</v>
      </c>
      <c r="AQ231" s="284" t="s">
        <v>87</v>
      </c>
      <c r="AR231" s="284" t="s">
        <v>87</v>
      </c>
      <c r="AS231" s="284" t="s">
        <v>87</v>
      </c>
      <c r="AT231" s="284" t="s">
        <v>87</v>
      </c>
      <c r="AU231" s="284" t="s">
        <v>87</v>
      </c>
      <c r="AV231" s="284" t="s">
        <v>87</v>
      </c>
      <c r="AW231" s="288" t="s">
        <v>87</v>
      </c>
      <c r="AX231" s="288" t="s">
        <v>87</v>
      </c>
      <c r="AY231" s="288" t="s">
        <v>87</v>
      </c>
      <c r="AZ231" s="288" t="s">
        <v>87</v>
      </c>
      <c r="BA231" s="288" t="s">
        <v>87</v>
      </c>
      <c r="BB231" s="287">
        <v>24</v>
      </c>
      <c r="BC231" s="287">
        <v>40</v>
      </c>
      <c r="BD231" s="289" t="s">
        <v>88</v>
      </c>
      <c r="BE231" s="289" t="s">
        <v>88</v>
      </c>
      <c r="BF231" s="289" t="s">
        <v>88</v>
      </c>
      <c r="BG231" s="287">
        <v>10</v>
      </c>
      <c r="BH231" s="286">
        <v>7.8026856844125749</v>
      </c>
      <c r="BI231" s="287">
        <v>165</v>
      </c>
      <c r="BJ231" s="286">
        <v>128.74431379280747</v>
      </c>
      <c r="BK231" s="287">
        <v>0</v>
      </c>
      <c r="BL231" s="286">
        <v>0</v>
      </c>
      <c r="BM231" s="287">
        <v>0</v>
      </c>
      <c r="BN231" s="290">
        <v>0</v>
      </c>
      <c r="BO231" s="291">
        <v>42</v>
      </c>
      <c r="BP231" s="290">
        <v>32.771279874532816</v>
      </c>
      <c r="BQ231" s="287">
        <v>0</v>
      </c>
      <c r="BR231" s="290">
        <v>0</v>
      </c>
      <c r="BS231" s="287">
        <v>0</v>
      </c>
      <c r="BT231" s="290">
        <v>0</v>
      </c>
      <c r="BU231" s="287">
        <v>0</v>
      </c>
      <c r="BV231" s="290">
        <v>0</v>
      </c>
      <c r="BW231" s="287">
        <v>12</v>
      </c>
      <c r="BX231" s="290">
        <v>9.3632228212950892</v>
      </c>
      <c r="BY231" s="292">
        <v>0</v>
      </c>
      <c r="BZ231" s="293">
        <v>0</v>
      </c>
      <c r="CA231" s="287">
        <v>252</v>
      </c>
      <c r="CB231" s="290">
        <v>196.62767924719691</v>
      </c>
      <c r="CC231" s="292">
        <v>34</v>
      </c>
      <c r="CD231" s="293">
        <v>26.529131327002755</v>
      </c>
      <c r="CE231" s="287">
        <v>26</v>
      </c>
      <c r="CF231" s="290">
        <v>20.286982779472694</v>
      </c>
      <c r="CG231" s="287">
        <v>374</v>
      </c>
      <c r="CH231" s="290">
        <v>291.8204445970303</v>
      </c>
      <c r="CI231" s="287">
        <v>423</v>
      </c>
      <c r="CJ231" s="290">
        <v>330.0536044506519</v>
      </c>
      <c r="CK231" s="287">
        <v>173</v>
      </c>
      <c r="CL231" s="290">
        <v>134.98646234033754</v>
      </c>
      <c r="CM231" s="287">
        <v>55</v>
      </c>
      <c r="CN231" s="294">
        <v>42.914771264269163</v>
      </c>
      <c r="CO231" s="287">
        <v>57</v>
      </c>
      <c r="CP231" s="290">
        <v>44.475308401151672</v>
      </c>
      <c r="CQ231" s="292">
        <v>0</v>
      </c>
      <c r="CR231" s="293">
        <v>0</v>
      </c>
      <c r="CS231" s="292">
        <v>2</v>
      </c>
      <c r="CT231" s="293">
        <v>1.5605371368825152</v>
      </c>
      <c r="CU231" s="292">
        <v>208</v>
      </c>
      <c r="CV231" s="293">
        <v>162.29586223578156</v>
      </c>
      <c r="CW231" s="292">
        <v>305</v>
      </c>
      <c r="CX231" s="293">
        <v>237.98191337458351</v>
      </c>
      <c r="CY231" s="292">
        <v>305</v>
      </c>
      <c r="CZ231" s="293">
        <v>237.98191337458351</v>
      </c>
      <c r="DA231" s="292">
        <v>0</v>
      </c>
      <c r="DB231" s="293">
        <v>0</v>
      </c>
      <c r="DC231" s="292">
        <v>14</v>
      </c>
      <c r="DD231" s="292">
        <v>0</v>
      </c>
      <c r="DE231" s="292">
        <v>436</v>
      </c>
      <c r="DF231" s="292">
        <v>11952</v>
      </c>
      <c r="DG231" s="292">
        <v>4996</v>
      </c>
      <c r="DH231" s="292">
        <v>155</v>
      </c>
      <c r="DI231" s="292">
        <v>0</v>
      </c>
      <c r="DJ231" s="292">
        <v>1</v>
      </c>
      <c r="DK231" s="292">
        <v>2</v>
      </c>
      <c r="DL231" s="292">
        <v>16</v>
      </c>
      <c r="DM231" s="292">
        <v>0</v>
      </c>
      <c r="DN231" s="292">
        <v>0</v>
      </c>
      <c r="DO231" s="292">
        <v>78</v>
      </c>
      <c r="DP231" s="292">
        <v>58</v>
      </c>
      <c r="DQ231" s="292">
        <v>13</v>
      </c>
      <c r="DR231" s="292">
        <v>0</v>
      </c>
      <c r="DS231" s="292">
        <v>16</v>
      </c>
      <c r="DT231" s="292">
        <v>6559</v>
      </c>
      <c r="DU231" s="292">
        <v>9920</v>
      </c>
      <c r="DV231" s="292">
        <v>1077</v>
      </c>
      <c r="DW231" s="292">
        <v>2714</v>
      </c>
      <c r="DX231" s="292">
        <v>353</v>
      </c>
      <c r="DY231" s="292">
        <v>342</v>
      </c>
      <c r="DZ231" s="292">
        <v>3007</v>
      </c>
      <c r="EA231" s="292">
        <v>14159</v>
      </c>
      <c r="EB231" s="293">
        <v>16.971537537961702</v>
      </c>
      <c r="EC231" s="292">
        <v>333</v>
      </c>
      <c r="ED231" s="292">
        <v>4590</v>
      </c>
      <c r="EE231" s="292">
        <v>771</v>
      </c>
      <c r="EF231" s="293">
        <v>16.797385620915033</v>
      </c>
      <c r="EG231" s="292">
        <v>162</v>
      </c>
      <c r="EH231" s="292">
        <v>124</v>
      </c>
      <c r="EI231" s="292">
        <v>20</v>
      </c>
      <c r="EJ231" s="292">
        <v>2</v>
      </c>
      <c r="EK231" s="292">
        <v>294</v>
      </c>
      <c r="EL231" s="292">
        <v>0</v>
      </c>
      <c r="EM231" s="292">
        <v>20</v>
      </c>
      <c r="EN231" s="292">
        <v>2</v>
      </c>
      <c r="EO231" s="292">
        <v>32</v>
      </c>
      <c r="EP231" s="292">
        <v>23</v>
      </c>
      <c r="EQ231" s="292">
        <v>13</v>
      </c>
      <c r="ER231" s="292">
        <v>0</v>
      </c>
      <c r="ES231" s="292">
        <v>0</v>
      </c>
      <c r="ET231" s="292">
        <v>0</v>
      </c>
      <c r="EU231" s="292">
        <v>0</v>
      </c>
      <c r="EV231" s="292">
        <v>2117</v>
      </c>
      <c r="EW231" s="292">
        <v>0</v>
      </c>
      <c r="EX231" s="292">
        <v>0</v>
      </c>
      <c r="EY231" s="292">
        <v>385</v>
      </c>
      <c r="EZ231" s="292">
        <v>0</v>
      </c>
      <c r="FA231" s="292">
        <v>17</v>
      </c>
      <c r="FB231" s="292">
        <v>1</v>
      </c>
      <c r="FC231" s="292">
        <v>4</v>
      </c>
      <c r="FD231" s="292">
        <v>9</v>
      </c>
      <c r="FE231" s="292">
        <v>1</v>
      </c>
      <c r="FF231" s="292">
        <v>17</v>
      </c>
      <c r="FG231" s="292">
        <v>130</v>
      </c>
      <c r="FH231" s="292">
        <v>222</v>
      </c>
      <c r="FI231" s="292">
        <v>211</v>
      </c>
      <c r="FJ231" s="292">
        <v>1836</v>
      </c>
      <c r="FK231" s="291">
        <v>3</v>
      </c>
      <c r="FL231" s="290">
        <v>2.3408057053237723</v>
      </c>
      <c r="FM231" s="297">
        <v>3</v>
      </c>
      <c r="FN231" s="293">
        <v>2.3408057053237723</v>
      </c>
      <c r="FO231" s="297">
        <v>1</v>
      </c>
      <c r="FP231" s="293">
        <v>0.78026856844125758</v>
      </c>
      <c r="FQ231" s="283">
        <v>1</v>
      </c>
      <c r="FR231" s="294">
        <v>0.78026856844125758</v>
      </c>
      <c r="FS231" s="283">
        <v>0</v>
      </c>
      <c r="FT231" s="294">
        <v>0</v>
      </c>
      <c r="FU231" s="297">
        <v>14</v>
      </c>
      <c r="FV231" s="293">
        <v>10.923759958177605</v>
      </c>
      <c r="FW231" s="295">
        <v>0</v>
      </c>
      <c r="FX231" s="295">
        <v>0</v>
      </c>
      <c r="FY231" s="295">
        <v>0</v>
      </c>
      <c r="FZ231" s="295">
        <v>0</v>
      </c>
      <c r="GA231" s="295">
        <v>0</v>
      </c>
      <c r="GB231" s="292">
        <v>5248</v>
      </c>
      <c r="GC231" s="292">
        <v>747</v>
      </c>
      <c r="GD231" s="292">
        <v>944</v>
      </c>
      <c r="GE231" s="292">
        <v>0</v>
      </c>
      <c r="GF231" s="292">
        <v>5</v>
      </c>
      <c r="GG231" s="293">
        <v>138.58000000000001</v>
      </c>
      <c r="GH231" s="293">
        <v>682.86</v>
      </c>
      <c r="GI231" s="293">
        <v>26.41</v>
      </c>
      <c r="GJ231" s="293">
        <v>5.32</v>
      </c>
      <c r="GK231" s="293">
        <v>2</v>
      </c>
      <c r="GL231" s="293">
        <v>3.05</v>
      </c>
      <c r="GM231" s="293">
        <v>6.2</v>
      </c>
      <c r="GN231" s="293">
        <v>3.2</v>
      </c>
      <c r="GO231" s="293">
        <v>1.05</v>
      </c>
      <c r="GP231" s="293">
        <v>12.05</v>
      </c>
      <c r="GQ231" s="293">
        <v>2</v>
      </c>
      <c r="GR231" s="293">
        <v>0</v>
      </c>
      <c r="GS231" s="293">
        <v>0</v>
      </c>
      <c r="GT231" s="293">
        <v>15.35</v>
      </c>
      <c r="GU231" s="293">
        <v>0</v>
      </c>
      <c r="GV231" s="293">
        <v>4</v>
      </c>
      <c r="GW231" s="293">
        <v>2</v>
      </c>
      <c r="GX231" s="293">
        <v>0</v>
      </c>
      <c r="GY231" s="293">
        <v>3</v>
      </c>
      <c r="GZ231" s="293">
        <v>3</v>
      </c>
      <c r="HA231" s="293">
        <v>1</v>
      </c>
      <c r="HB231" s="293">
        <v>1</v>
      </c>
      <c r="HC231" s="293">
        <v>0</v>
      </c>
      <c r="HD231" s="293">
        <v>0</v>
      </c>
      <c r="HE231" s="293">
        <v>1</v>
      </c>
      <c r="HF231" s="293">
        <v>1</v>
      </c>
      <c r="HG231" s="293">
        <v>2</v>
      </c>
      <c r="HH231" s="293">
        <v>6</v>
      </c>
      <c r="HI231" s="293">
        <v>5</v>
      </c>
      <c r="HJ231" s="134">
        <v>0.78026856844125758</v>
      </c>
      <c r="HK231" s="134">
        <v>10.923759958177605</v>
      </c>
      <c r="HL231" s="134">
        <v>65.542559749065646</v>
      </c>
      <c r="HM231" s="146">
        <v>111.62102424557099</v>
      </c>
      <c r="HN231" s="146">
        <v>103.10262687677699</v>
      </c>
      <c r="HO231" s="369">
        <v>0</v>
      </c>
      <c r="HP231" s="368">
        <v>1.7313019390581701E-2</v>
      </c>
      <c r="HQ231" s="369">
        <v>0</v>
      </c>
      <c r="HR231" s="368">
        <v>5.8823529411764701</v>
      </c>
      <c r="HS231" s="134">
        <v>83.3333333333333</v>
      </c>
      <c r="HT231" s="134">
        <v>82.352941176470594</v>
      </c>
      <c r="HU231" s="134">
        <v>0.40714770413933499</v>
      </c>
      <c r="HV231" s="134">
        <v>0.294321329639889</v>
      </c>
      <c r="HW231" s="134">
        <v>10.3130186421707</v>
      </c>
      <c r="HX231" s="134">
        <v>13.615284733815599</v>
      </c>
      <c r="HY231" s="146">
        <v>101.93376852330587</v>
      </c>
      <c r="HZ231" s="146">
        <v>100.923386929655</v>
      </c>
      <c r="IA231" s="386">
        <v>11</v>
      </c>
      <c r="IB231" s="386">
        <v>7</v>
      </c>
      <c r="IC231" s="369">
        <v>0.25114155251141551</v>
      </c>
      <c r="ID231" s="369">
        <v>0.12334801762114538</v>
      </c>
      <c r="IE231" s="369">
        <v>2.9411764705882351</v>
      </c>
      <c r="IF231" s="369">
        <v>1.8276762402088773</v>
      </c>
      <c r="IG231" s="146">
        <v>67.112299465240639</v>
      </c>
      <c r="IH231" s="146">
        <v>68.146214099216706</v>
      </c>
      <c r="II231" s="146">
        <v>8.5388127853881279</v>
      </c>
      <c r="IJ231" s="146">
        <v>6.7488986784140979</v>
      </c>
      <c r="IK231" s="146">
        <v>10.293720328843259</v>
      </c>
      <c r="IL231" s="146">
        <v>13.874976813207196</v>
      </c>
      <c r="IM231" s="148">
        <v>113.63939293916221</v>
      </c>
      <c r="IN231" s="137">
        <v>101.14329001942228</v>
      </c>
      <c r="IO231" s="369">
        <v>0.48982667671439301</v>
      </c>
      <c r="IP231" s="369">
        <v>0.30895983522142101</v>
      </c>
      <c r="IQ231" s="369">
        <v>5.0387596899224798</v>
      </c>
      <c r="IR231" s="369">
        <v>3.5573122529644299</v>
      </c>
      <c r="IS231" s="146">
        <v>80.232558139534902</v>
      </c>
      <c r="IT231" s="146">
        <v>85.375494071146207</v>
      </c>
      <c r="IU231" s="146">
        <v>9.7211755840241096</v>
      </c>
      <c r="IV231" s="146">
        <v>8.6852042567799508</v>
      </c>
      <c r="IW231" s="146">
        <v>14.2757619738752</v>
      </c>
      <c r="IX231" s="146">
        <v>16.080429541968002</v>
      </c>
      <c r="IY231" s="341">
        <v>20</v>
      </c>
      <c r="IZ231" s="369">
        <v>0.602954476936991</v>
      </c>
      <c r="JA231" s="369">
        <v>11.695906432748499</v>
      </c>
      <c r="JB231" s="369">
        <v>91.812865497076004</v>
      </c>
      <c r="JC231" s="369">
        <v>5.1552607778112796</v>
      </c>
      <c r="JD231" s="146">
        <v>9.8089408273047702</v>
      </c>
    </row>
    <row r="232" spans="1:264" ht="18" customHeight="1">
      <c r="A232" s="280"/>
      <c r="B232" s="281" t="s">
        <v>87</v>
      </c>
      <c r="C232" s="281" t="s">
        <v>87</v>
      </c>
      <c r="D232" s="282" t="s">
        <v>1969</v>
      </c>
      <c r="E232" s="283" t="s">
        <v>1465</v>
      </c>
      <c r="F232" s="282" t="s">
        <v>132</v>
      </c>
      <c r="G232" s="283" t="s">
        <v>27</v>
      </c>
      <c r="H232" s="284" t="s">
        <v>87</v>
      </c>
      <c r="I232" s="284" t="s">
        <v>87</v>
      </c>
      <c r="J232" s="284" t="s">
        <v>87</v>
      </c>
      <c r="K232" s="284" t="s">
        <v>87</v>
      </c>
      <c r="L232" s="284" t="s">
        <v>87</v>
      </c>
      <c r="M232" s="285">
        <v>67930</v>
      </c>
      <c r="N232" s="284" t="s">
        <v>87</v>
      </c>
      <c r="O232" s="284" t="s">
        <v>87</v>
      </c>
      <c r="P232" s="284" t="s">
        <v>87</v>
      </c>
      <c r="Q232" s="284" t="s">
        <v>87</v>
      </c>
      <c r="R232" s="286">
        <v>110.24088684961816</v>
      </c>
      <c r="S232" s="286">
        <v>102.14642351872057</v>
      </c>
      <c r="T232" s="287">
        <v>88.715241875063271</v>
      </c>
      <c r="U232" s="287">
        <v>13.826687481224326</v>
      </c>
      <c r="V232" s="286">
        <v>11.935208866155158</v>
      </c>
      <c r="W232" s="286">
        <v>8.9514066496163682</v>
      </c>
      <c r="X232" s="286">
        <v>20.886615515771524</v>
      </c>
      <c r="Y232" s="284" t="s">
        <v>87</v>
      </c>
      <c r="Z232" s="284" t="s">
        <v>87</v>
      </c>
      <c r="AA232" s="284" t="s">
        <v>87</v>
      </c>
      <c r="AB232" s="284" t="s">
        <v>87</v>
      </c>
      <c r="AC232" s="284" t="s">
        <v>87</v>
      </c>
      <c r="AD232" s="284" t="s">
        <v>87</v>
      </c>
      <c r="AE232" s="284" t="s">
        <v>87</v>
      </c>
      <c r="AF232" s="284" t="s">
        <v>87</v>
      </c>
      <c r="AG232" s="284" t="s">
        <v>87</v>
      </c>
      <c r="AH232" s="284" t="s">
        <v>87</v>
      </c>
      <c r="AI232" s="284" t="s">
        <v>87</v>
      </c>
      <c r="AJ232" s="284" t="s">
        <v>87</v>
      </c>
      <c r="AK232" s="284" t="s">
        <v>87</v>
      </c>
      <c r="AL232" s="284" t="s">
        <v>87</v>
      </c>
      <c r="AM232" s="284" t="s">
        <v>87</v>
      </c>
      <c r="AN232" s="284" t="s">
        <v>87</v>
      </c>
      <c r="AO232" s="284" t="s">
        <v>87</v>
      </c>
      <c r="AP232" s="284" t="s">
        <v>87</v>
      </c>
      <c r="AQ232" s="284" t="s">
        <v>87</v>
      </c>
      <c r="AR232" s="284" t="s">
        <v>87</v>
      </c>
      <c r="AS232" s="284" t="s">
        <v>87</v>
      </c>
      <c r="AT232" s="284" t="s">
        <v>87</v>
      </c>
      <c r="AU232" s="284" t="s">
        <v>87</v>
      </c>
      <c r="AV232" s="284" t="s">
        <v>87</v>
      </c>
      <c r="AW232" s="288" t="s">
        <v>87</v>
      </c>
      <c r="AX232" s="288" t="s">
        <v>87</v>
      </c>
      <c r="AY232" s="288" t="s">
        <v>87</v>
      </c>
      <c r="AZ232" s="288" t="s">
        <v>87</v>
      </c>
      <c r="BA232" s="288" t="s">
        <v>87</v>
      </c>
      <c r="BB232" s="287">
        <v>14</v>
      </c>
      <c r="BC232" s="287">
        <v>14</v>
      </c>
      <c r="BD232" s="289" t="s">
        <v>88</v>
      </c>
      <c r="BE232" s="289" t="s">
        <v>88</v>
      </c>
      <c r="BF232" s="289" t="s">
        <v>88</v>
      </c>
      <c r="BG232" s="287">
        <v>13</v>
      </c>
      <c r="BH232" s="286">
        <v>19.137347269247755</v>
      </c>
      <c r="BI232" s="287">
        <v>24</v>
      </c>
      <c r="BJ232" s="286">
        <v>35.330487266303543</v>
      </c>
      <c r="BK232" s="287">
        <v>0</v>
      </c>
      <c r="BL232" s="286">
        <v>0</v>
      </c>
      <c r="BM232" s="287">
        <v>0</v>
      </c>
      <c r="BN232" s="290">
        <v>0</v>
      </c>
      <c r="BO232" s="291">
        <v>10</v>
      </c>
      <c r="BP232" s="290">
        <v>14.721036360959813</v>
      </c>
      <c r="BQ232" s="287">
        <v>0</v>
      </c>
      <c r="BR232" s="290">
        <v>0</v>
      </c>
      <c r="BS232" s="287">
        <v>0</v>
      </c>
      <c r="BT232" s="290">
        <v>0</v>
      </c>
      <c r="BU232" s="287">
        <v>0</v>
      </c>
      <c r="BV232" s="290">
        <v>0</v>
      </c>
      <c r="BW232" s="287">
        <v>0</v>
      </c>
      <c r="BX232" s="290">
        <v>0</v>
      </c>
      <c r="BY232" s="292">
        <v>0</v>
      </c>
      <c r="BZ232" s="293">
        <v>0</v>
      </c>
      <c r="CA232" s="287">
        <v>73</v>
      </c>
      <c r="CB232" s="290">
        <v>107.46356543500663</v>
      </c>
      <c r="CC232" s="287">
        <v>0</v>
      </c>
      <c r="CD232" s="290">
        <v>0</v>
      </c>
      <c r="CE232" s="287">
        <v>27</v>
      </c>
      <c r="CF232" s="290">
        <v>39.74679817459149</v>
      </c>
      <c r="CG232" s="287">
        <v>56</v>
      </c>
      <c r="CH232" s="290">
        <v>82.43780362137494</v>
      </c>
      <c r="CI232" s="287">
        <v>383</v>
      </c>
      <c r="CJ232" s="290">
        <v>563.8156926247608</v>
      </c>
      <c r="CK232" s="287">
        <v>23</v>
      </c>
      <c r="CL232" s="290">
        <v>33.858383630207562</v>
      </c>
      <c r="CM232" s="287">
        <v>110</v>
      </c>
      <c r="CN232" s="294">
        <v>161.93139997055792</v>
      </c>
      <c r="CO232" s="287">
        <v>15</v>
      </c>
      <c r="CP232" s="290">
        <v>22.081554541439719</v>
      </c>
      <c r="CQ232" s="287">
        <v>2</v>
      </c>
      <c r="CR232" s="290">
        <v>2.9442072721919623</v>
      </c>
      <c r="CS232" s="287">
        <v>5</v>
      </c>
      <c r="CT232" s="290">
        <v>7.3605181804799065</v>
      </c>
      <c r="CU232" s="287">
        <v>3</v>
      </c>
      <c r="CV232" s="290">
        <v>4.4163109082879428</v>
      </c>
      <c r="CW232" s="287">
        <v>76</v>
      </c>
      <c r="CX232" s="290">
        <v>111.87987634329455</v>
      </c>
      <c r="CY232" s="287">
        <v>0</v>
      </c>
      <c r="CZ232" s="290">
        <v>0</v>
      </c>
      <c r="DA232" s="287">
        <v>0</v>
      </c>
      <c r="DB232" s="290">
        <v>0</v>
      </c>
      <c r="DC232" s="287">
        <v>0</v>
      </c>
      <c r="DD232" s="287">
        <v>0</v>
      </c>
      <c r="DE232" s="287">
        <v>0</v>
      </c>
      <c r="DF232" s="287">
        <v>0</v>
      </c>
      <c r="DG232" s="287">
        <v>0</v>
      </c>
      <c r="DH232" s="287">
        <v>0</v>
      </c>
      <c r="DI232" s="287">
        <v>0</v>
      </c>
      <c r="DJ232" s="287">
        <v>0</v>
      </c>
      <c r="DK232" s="287">
        <v>0</v>
      </c>
      <c r="DL232" s="287">
        <v>0</v>
      </c>
      <c r="DM232" s="287">
        <v>0</v>
      </c>
      <c r="DN232" s="287">
        <v>0</v>
      </c>
      <c r="DO232" s="287">
        <v>0</v>
      </c>
      <c r="DP232" s="287">
        <v>0</v>
      </c>
      <c r="DQ232" s="287">
        <v>0</v>
      </c>
      <c r="DR232" s="287">
        <v>0</v>
      </c>
      <c r="DS232" s="287">
        <v>0</v>
      </c>
      <c r="DT232" s="287">
        <v>0</v>
      </c>
      <c r="DU232" s="287">
        <v>0</v>
      </c>
      <c r="DV232" s="287">
        <v>0</v>
      </c>
      <c r="DW232" s="287">
        <v>0</v>
      </c>
      <c r="DX232" s="287">
        <v>0</v>
      </c>
      <c r="DY232" s="287">
        <v>0</v>
      </c>
      <c r="DZ232" s="287">
        <v>0</v>
      </c>
      <c r="EA232" s="287">
        <v>0</v>
      </c>
      <c r="EB232" s="290">
        <v>0</v>
      </c>
      <c r="EC232" s="287">
        <v>0</v>
      </c>
      <c r="ED232" s="287">
        <v>0</v>
      </c>
      <c r="EE232" s="287">
        <v>0</v>
      </c>
      <c r="EF232" s="290">
        <v>0</v>
      </c>
      <c r="EG232" s="287">
        <v>0</v>
      </c>
      <c r="EH232" s="287">
        <v>0</v>
      </c>
      <c r="EI232" s="287">
        <v>0</v>
      </c>
      <c r="EJ232" s="287">
        <v>0</v>
      </c>
      <c r="EK232" s="287">
        <v>0</v>
      </c>
      <c r="EL232" s="287">
        <v>0</v>
      </c>
      <c r="EM232" s="287">
        <v>0</v>
      </c>
      <c r="EN232" s="287">
        <v>0</v>
      </c>
      <c r="EO232" s="287">
        <v>0</v>
      </c>
      <c r="EP232" s="287">
        <v>0</v>
      </c>
      <c r="EQ232" s="287">
        <v>0</v>
      </c>
      <c r="ER232" s="287">
        <v>0</v>
      </c>
      <c r="ES232" s="287">
        <v>0</v>
      </c>
      <c r="ET232" s="287">
        <v>0</v>
      </c>
      <c r="EU232" s="287">
        <v>0</v>
      </c>
      <c r="EV232" s="287">
        <v>0</v>
      </c>
      <c r="EW232" s="287">
        <v>0</v>
      </c>
      <c r="EX232" s="287">
        <v>0</v>
      </c>
      <c r="EY232" s="287">
        <v>0</v>
      </c>
      <c r="EZ232" s="287">
        <v>0</v>
      </c>
      <c r="FA232" s="287">
        <v>0</v>
      </c>
      <c r="FB232" s="287">
        <v>0</v>
      </c>
      <c r="FC232" s="287">
        <v>0</v>
      </c>
      <c r="FD232" s="287">
        <v>0</v>
      </c>
      <c r="FE232" s="287">
        <v>0</v>
      </c>
      <c r="FF232" s="287">
        <v>0</v>
      </c>
      <c r="FG232" s="287">
        <v>0</v>
      </c>
      <c r="FH232" s="287">
        <v>0</v>
      </c>
      <c r="FI232" s="287">
        <v>0</v>
      </c>
      <c r="FJ232" s="287">
        <v>0</v>
      </c>
      <c r="FK232" s="291">
        <v>2</v>
      </c>
      <c r="FL232" s="290">
        <v>2.9442072721919623</v>
      </c>
      <c r="FM232" s="291">
        <v>0</v>
      </c>
      <c r="FN232" s="290">
        <v>0</v>
      </c>
      <c r="FO232" s="291">
        <v>0</v>
      </c>
      <c r="FP232" s="290">
        <v>0</v>
      </c>
      <c r="FQ232" s="283">
        <v>1</v>
      </c>
      <c r="FR232" s="294">
        <v>1.4721036360959812</v>
      </c>
      <c r="FS232" s="283">
        <v>0</v>
      </c>
      <c r="FT232" s="294">
        <v>0</v>
      </c>
      <c r="FU232" s="291">
        <v>0</v>
      </c>
      <c r="FV232" s="290">
        <v>0</v>
      </c>
      <c r="FW232" s="295">
        <v>2</v>
      </c>
      <c r="FX232" s="295">
        <v>1</v>
      </c>
      <c r="FY232" s="295">
        <v>1</v>
      </c>
      <c r="FZ232" s="295">
        <v>0</v>
      </c>
      <c r="GA232" s="295">
        <v>0</v>
      </c>
      <c r="GB232" s="287">
        <v>0</v>
      </c>
      <c r="GC232" s="287">
        <v>0</v>
      </c>
      <c r="GD232" s="287">
        <v>0</v>
      </c>
      <c r="GE232" s="287">
        <v>0</v>
      </c>
      <c r="GF232" s="287">
        <v>0</v>
      </c>
      <c r="GG232" s="290">
        <v>0</v>
      </c>
      <c r="GH232" s="290">
        <v>0</v>
      </c>
      <c r="GI232" s="290">
        <v>0</v>
      </c>
      <c r="GJ232" s="290">
        <v>0</v>
      </c>
      <c r="GK232" s="290">
        <v>0</v>
      </c>
      <c r="GL232" s="290">
        <v>0</v>
      </c>
      <c r="GM232" s="290">
        <v>0</v>
      </c>
      <c r="GN232" s="290">
        <v>0</v>
      </c>
      <c r="GO232" s="290">
        <v>0</v>
      </c>
      <c r="GP232" s="290">
        <v>0</v>
      </c>
      <c r="GQ232" s="290">
        <v>0</v>
      </c>
      <c r="GR232" s="290">
        <v>0</v>
      </c>
      <c r="GS232" s="290">
        <v>0</v>
      </c>
      <c r="GT232" s="290">
        <v>0</v>
      </c>
      <c r="GU232" s="290">
        <v>0</v>
      </c>
      <c r="GV232" s="290">
        <v>0</v>
      </c>
      <c r="GW232" s="290">
        <v>0</v>
      </c>
      <c r="GX232" s="290">
        <v>0</v>
      </c>
      <c r="GY232" s="290">
        <v>0</v>
      </c>
      <c r="GZ232" s="290">
        <v>0</v>
      </c>
      <c r="HA232" s="290">
        <v>0</v>
      </c>
      <c r="HB232" s="290">
        <v>0</v>
      </c>
      <c r="HC232" s="290">
        <v>0</v>
      </c>
      <c r="HD232" s="290">
        <v>0</v>
      </c>
      <c r="HE232" s="290">
        <v>0</v>
      </c>
      <c r="HF232" s="290">
        <v>0</v>
      </c>
      <c r="HG232" s="290">
        <v>0</v>
      </c>
      <c r="HH232" s="290">
        <v>0</v>
      </c>
      <c r="HI232" s="290">
        <v>0</v>
      </c>
      <c r="HJ232" s="134">
        <v>0</v>
      </c>
      <c r="HK232" s="134">
        <v>13.248932724863829</v>
      </c>
      <c r="HL232" s="134">
        <v>48.653025172972178</v>
      </c>
      <c r="HM232" s="146">
        <v>108.200435541722</v>
      </c>
      <c r="HN232" s="146">
        <v>102.241516457923</v>
      </c>
      <c r="HO232" s="368">
        <v>0</v>
      </c>
      <c r="HP232" s="368">
        <v>0</v>
      </c>
      <c r="HQ232" s="368">
        <v>0</v>
      </c>
      <c r="HR232" s="368">
        <v>0</v>
      </c>
      <c r="HS232" s="134">
        <v>35</v>
      </c>
      <c r="HT232" s="134">
        <v>35.714285714285701</v>
      </c>
      <c r="HU232" s="134">
        <v>1.64880461665293</v>
      </c>
      <c r="HV232" s="134">
        <v>0.81348053457292302</v>
      </c>
      <c r="HW232" s="134">
        <v>11.0975980541198</v>
      </c>
      <c r="HX232" s="134">
        <v>15.879579252811</v>
      </c>
      <c r="HY232" s="146">
        <v>119.65572191376752</v>
      </c>
      <c r="HZ232" s="146">
        <v>112.870723505895</v>
      </c>
      <c r="IA232" s="386">
        <v>11</v>
      </c>
      <c r="IB232" s="386">
        <v>8</v>
      </c>
      <c r="IC232" s="369">
        <v>0.46689303904923596</v>
      </c>
      <c r="ID232" s="369">
        <v>0.23543260741612712</v>
      </c>
      <c r="IE232" s="369">
        <v>4.7826086956521738</v>
      </c>
      <c r="IF232" s="369">
        <v>3.6036036036036037</v>
      </c>
      <c r="IG232" s="146">
        <v>54.782608695652172</v>
      </c>
      <c r="IH232" s="146">
        <v>61.711711711711715</v>
      </c>
      <c r="II232" s="146">
        <v>9.762308998302208</v>
      </c>
      <c r="IJ232" s="146">
        <v>6.5332548557975283</v>
      </c>
      <c r="IK232" s="146">
        <v>10.61112800243235</v>
      </c>
      <c r="IL232" s="146">
        <v>16.031918752266957</v>
      </c>
      <c r="IM232" s="148">
        <v>115.39530794446205</v>
      </c>
      <c r="IN232" s="137">
        <v>115.45648827591582</v>
      </c>
      <c r="IO232" s="369">
        <v>0.25575447570332499</v>
      </c>
      <c r="IP232" s="369">
        <v>0.13550135501355001</v>
      </c>
      <c r="IQ232" s="369">
        <v>2.38095238095238</v>
      </c>
      <c r="IR232" s="369">
        <v>1.4598540145985399</v>
      </c>
      <c r="IS232" s="146">
        <v>92.063492063492106</v>
      </c>
      <c r="IT232" s="146">
        <v>90.510948905109501</v>
      </c>
      <c r="IU232" s="146">
        <v>10.7416879795396</v>
      </c>
      <c r="IV232" s="146">
        <v>9.2818428184281796</v>
      </c>
      <c r="IW232" s="146">
        <v>14.9458324121159</v>
      </c>
      <c r="IX232" s="146">
        <v>18.227112310566699</v>
      </c>
      <c r="IY232" s="341">
        <v>3</v>
      </c>
      <c r="IZ232" s="369">
        <v>0.112781954887218</v>
      </c>
      <c r="JA232" s="369">
        <v>1.6042780748663099</v>
      </c>
      <c r="JB232" s="369">
        <v>71.122994652406405</v>
      </c>
      <c r="JC232" s="369">
        <v>7.0300751879699304</v>
      </c>
      <c r="JD232" s="146">
        <v>14.406964091403699</v>
      </c>
    </row>
    <row r="233" spans="1:264" ht="18" customHeight="1">
      <c r="A233" s="280"/>
      <c r="B233" s="281" t="s">
        <v>87</v>
      </c>
      <c r="C233" s="281" t="s">
        <v>87</v>
      </c>
      <c r="D233" s="282" t="s">
        <v>1970</v>
      </c>
      <c r="E233" s="283" t="s">
        <v>1329</v>
      </c>
      <c r="F233" s="282" t="s">
        <v>115</v>
      </c>
      <c r="G233" s="283" t="s">
        <v>28</v>
      </c>
      <c r="H233" s="284" t="s">
        <v>87</v>
      </c>
      <c r="I233" s="284" t="s">
        <v>87</v>
      </c>
      <c r="J233" s="284" t="s">
        <v>87</v>
      </c>
      <c r="K233" s="284" t="s">
        <v>87</v>
      </c>
      <c r="L233" s="284" t="s">
        <v>87</v>
      </c>
      <c r="M233" s="285">
        <v>232610</v>
      </c>
      <c r="N233" s="284" t="s">
        <v>87</v>
      </c>
      <c r="O233" s="284" t="s">
        <v>87</v>
      </c>
      <c r="P233" s="284" t="s">
        <v>87</v>
      </c>
      <c r="Q233" s="284" t="s">
        <v>87</v>
      </c>
      <c r="R233" s="286">
        <v>107.51054136156068</v>
      </c>
      <c r="S233" s="286">
        <v>102.89527343131539</v>
      </c>
      <c r="T233" s="287">
        <v>162.00221110305438</v>
      </c>
      <c r="U233" s="292">
        <v>46.990561072994524</v>
      </c>
      <c r="V233" s="286">
        <v>11.814644499469402</v>
      </c>
      <c r="W233" s="286">
        <v>9.9752387690130888</v>
      </c>
      <c r="X233" s="286">
        <v>21.789883268482491</v>
      </c>
      <c r="Y233" s="284" t="s">
        <v>87</v>
      </c>
      <c r="Z233" s="284" t="s">
        <v>87</v>
      </c>
      <c r="AA233" s="284" t="s">
        <v>87</v>
      </c>
      <c r="AB233" s="284" t="s">
        <v>87</v>
      </c>
      <c r="AC233" s="284" t="s">
        <v>87</v>
      </c>
      <c r="AD233" s="284" t="s">
        <v>87</v>
      </c>
      <c r="AE233" s="284" t="s">
        <v>87</v>
      </c>
      <c r="AF233" s="284" t="s">
        <v>87</v>
      </c>
      <c r="AG233" s="284" t="s">
        <v>87</v>
      </c>
      <c r="AH233" s="284" t="s">
        <v>87</v>
      </c>
      <c r="AI233" s="284" t="s">
        <v>87</v>
      </c>
      <c r="AJ233" s="284" t="s">
        <v>87</v>
      </c>
      <c r="AK233" s="284" t="s">
        <v>87</v>
      </c>
      <c r="AL233" s="284" t="s">
        <v>87</v>
      </c>
      <c r="AM233" s="284" t="s">
        <v>87</v>
      </c>
      <c r="AN233" s="284" t="s">
        <v>87</v>
      </c>
      <c r="AO233" s="284" t="s">
        <v>87</v>
      </c>
      <c r="AP233" s="284" t="s">
        <v>87</v>
      </c>
      <c r="AQ233" s="284" t="s">
        <v>87</v>
      </c>
      <c r="AR233" s="284" t="s">
        <v>87</v>
      </c>
      <c r="AS233" s="284" t="s">
        <v>87</v>
      </c>
      <c r="AT233" s="284" t="s">
        <v>87</v>
      </c>
      <c r="AU233" s="284" t="s">
        <v>87</v>
      </c>
      <c r="AV233" s="284" t="s">
        <v>87</v>
      </c>
      <c r="AW233" s="288" t="s">
        <v>87</v>
      </c>
      <c r="AX233" s="288" t="s">
        <v>87</v>
      </c>
      <c r="AY233" s="288" t="s">
        <v>87</v>
      </c>
      <c r="AZ233" s="288" t="s">
        <v>87</v>
      </c>
      <c r="BA233" s="288" t="s">
        <v>87</v>
      </c>
      <c r="BB233" s="287">
        <v>88</v>
      </c>
      <c r="BC233" s="287">
        <v>99</v>
      </c>
      <c r="BD233" s="289" t="s">
        <v>88</v>
      </c>
      <c r="BE233" s="289" t="s">
        <v>88</v>
      </c>
      <c r="BF233" s="289" t="s">
        <v>88</v>
      </c>
      <c r="BG233" s="287">
        <v>38</v>
      </c>
      <c r="BH233" s="286">
        <v>16.336356992390698</v>
      </c>
      <c r="BI233" s="287">
        <v>218</v>
      </c>
      <c r="BJ233" s="286">
        <v>93.719100640557158</v>
      </c>
      <c r="BK233" s="287">
        <v>0</v>
      </c>
      <c r="BL233" s="286">
        <v>0</v>
      </c>
      <c r="BM233" s="287">
        <v>0</v>
      </c>
      <c r="BN233" s="290">
        <v>0</v>
      </c>
      <c r="BO233" s="291">
        <v>158</v>
      </c>
      <c r="BP233" s="290">
        <v>67.924852757835012</v>
      </c>
      <c r="BQ233" s="287">
        <v>0</v>
      </c>
      <c r="BR233" s="290">
        <v>0</v>
      </c>
      <c r="BS233" s="287">
        <v>28</v>
      </c>
      <c r="BT233" s="290">
        <v>12.037315678603672</v>
      </c>
      <c r="BU233" s="287">
        <v>0</v>
      </c>
      <c r="BV233" s="290">
        <v>0</v>
      </c>
      <c r="BW233" s="287">
        <v>47</v>
      </c>
      <c r="BX233" s="290">
        <v>20.205494174799021</v>
      </c>
      <c r="BY233" s="292">
        <v>0</v>
      </c>
      <c r="BZ233" s="293">
        <v>0</v>
      </c>
      <c r="CA233" s="287">
        <v>519</v>
      </c>
      <c r="CB233" s="290">
        <v>223.12024418554662</v>
      </c>
      <c r="CC233" s="292">
        <v>521</v>
      </c>
      <c r="CD233" s="293">
        <v>223.98005244830404</v>
      </c>
      <c r="CE233" s="287">
        <v>25</v>
      </c>
      <c r="CF233" s="290">
        <v>10.747603284467564</v>
      </c>
      <c r="CG233" s="287">
        <v>751</v>
      </c>
      <c r="CH233" s="290">
        <v>322.85800266540559</v>
      </c>
      <c r="CI233" s="287">
        <v>1163</v>
      </c>
      <c r="CJ233" s="290">
        <v>499.97850479343106</v>
      </c>
      <c r="CK233" s="287">
        <v>113</v>
      </c>
      <c r="CL233" s="290">
        <v>48.579166845793388</v>
      </c>
      <c r="CM233" s="292">
        <v>945</v>
      </c>
      <c r="CN233" s="296">
        <v>406.25940415287391</v>
      </c>
      <c r="CO233" s="287">
        <v>114</v>
      </c>
      <c r="CP233" s="290">
        <v>49.009070977172087</v>
      </c>
      <c r="CQ233" s="292">
        <v>4</v>
      </c>
      <c r="CR233" s="293">
        <v>1.7196165255148104</v>
      </c>
      <c r="CS233" s="292">
        <v>2</v>
      </c>
      <c r="CT233" s="293">
        <v>0.85980826275740518</v>
      </c>
      <c r="CU233" s="287">
        <v>31</v>
      </c>
      <c r="CV233" s="290">
        <v>13.327028072739779</v>
      </c>
      <c r="CW233" s="287">
        <v>561</v>
      </c>
      <c r="CX233" s="290">
        <v>241.17621770345212</v>
      </c>
      <c r="CY233" s="287">
        <v>561</v>
      </c>
      <c r="CZ233" s="290">
        <v>241.17621770345212</v>
      </c>
      <c r="DA233" s="292">
        <v>0</v>
      </c>
      <c r="DB233" s="293">
        <v>0</v>
      </c>
      <c r="DC233" s="287">
        <v>0</v>
      </c>
      <c r="DD233" s="287">
        <v>0</v>
      </c>
      <c r="DE233" s="287">
        <v>41</v>
      </c>
      <c r="DF233" s="287">
        <v>9360</v>
      </c>
      <c r="DG233" s="287">
        <v>0</v>
      </c>
      <c r="DH233" s="287">
        <v>773</v>
      </c>
      <c r="DI233" s="287">
        <v>95</v>
      </c>
      <c r="DJ233" s="287">
        <v>82</v>
      </c>
      <c r="DK233" s="287">
        <v>5</v>
      </c>
      <c r="DL233" s="287">
        <v>6</v>
      </c>
      <c r="DM233" s="287">
        <v>0</v>
      </c>
      <c r="DN233" s="287">
        <v>207</v>
      </c>
      <c r="DO233" s="287">
        <v>24</v>
      </c>
      <c r="DP233" s="287">
        <v>0</v>
      </c>
      <c r="DQ233" s="287">
        <v>46</v>
      </c>
      <c r="DR233" s="287">
        <v>0</v>
      </c>
      <c r="DS233" s="287">
        <v>0</v>
      </c>
      <c r="DT233" s="287">
        <v>0</v>
      </c>
      <c r="DU233" s="287">
        <v>18738</v>
      </c>
      <c r="DV233" s="287">
        <v>3146</v>
      </c>
      <c r="DW233" s="287">
        <v>2078</v>
      </c>
      <c r="DX233" s="287">
        <v>208</v>
      </c>
      <c r="DY233" s="287">
        <v>170</v>
      </c>
      <c r="DZ233" s="287">
        <v>1036</v>
      </c>
      <c r="EA233" s="287">
        <v>9964</v>
      </c>
      <c r="EB233" s="290">
        <v>48.063026896828603</v>
      </c>
      <c r="EC233" s="287">
        <v>184</v>
      </c>
      <c r="ED233" s="287">
        <v>3321</v>
      </c>
      <c r="EE233" s="287">
        <v>892</v>
      </c>
      <c r="EF233" s="290">
        <v>26.859379704908161</v>
      </c>
      <c r="EG233" s="287">
        <v>245</v>
      </c>
      <c r="EH233" s="287">
        <v>119</v>
      </c>
      <c r="EI233" s="287">
        <v>11</v>
      </c>
      <c r="EJ233" s="287">
        <v>4</v>
      </c>
      <c r="EK233" s="287">
        <v>215</v>
      </c>
      <c r="EL233" s="287">
        <v>2</v>
      </c>
      <c r="EM233" s="287">
        <v>26</v>
      </c>
      <c r="EN233" s="287">
        <v>7</v>
      </c>
      <c r="EO233" s="287">
        <v>19</v>
      </c>
      <c r="EP233" s="287">
        <v>25</v>
      </c>
      <c r="EQ233" s="287">
        <v>8</v>
      </c>
      <c r="ER233" s="287">
        <v>0</v>
      </c>
      <c r="ES233" s="287">
        <v>0</v>
      </c>
      <c r="ET233" s="287">
        <v>0</v>
      </c>
      <c r="EU233" s="287">
        <v>0</v>
      </c>
      <c r="EV233" s="287">
        <v>987</v>
      </c>
      <c r="EW233" s="287">
        <v>0</v>
      </c>
      <c r="EX233" s="287">
        <v>0</v>
      </c>
      <c r="EY233" s="287">
        <v>0</v>
      </c>
      <c r="EZ233" s="287">
        <v>0</v>
      </c>
      <c r="FA233" s="287">
        <v>17</v>
      </c>
      <c r="FB233" s="287">
        <v>0</v>
      </c>
      <c r="FC233" s="287">
        <v>2</v>
      </c>
      <c r="FD233" s="287">
        <v>6</v>
      </c>
      <c r="FE233" s="287">
        <v>0</v>
      </c>
      <c r="FF233" s="287">
        <v>5</v>
      </c>
      <c r="FG233" s="287">
        <v>212</v>
      </c>
      <c r="FH233" s="287">
        <v>350</v>
      </c>
      <c r="FI233" s="287">
        <v>226</v>
      </c>
      <c r="FJ233" s="287">
        <v>1936</v>
      </c>
      <c r="FK233" s="291">
        <v>11</v>
      </c>
      <c r="FL233" s="290">
        <v>4.7289454451657287</v>
      </c>
      <c r="FM233" s="297">
        <v>6</v>
      </c>
      <c r="FN233" s="293">
        <v>2.579424788272215</v>
      </c>
      <c r="FO233" s="297">
        <v>3</v>
      </c>
      <c r="FP233" s="293">
        <v>1.2897123941361075</v>
      </c>
      <c r="FQ233" s="283">
        <v>1</v>
      </c>
      <c r="FR233" s="294">
        <v>0.42990413137870259</v>
      </c>
      <c r="FS233" s="283">
        <v>1</v>
      </c>
      <c r="FT233" s="294">
        <v>0.42990413137870259</v>
      </c>
      <c r="FU233" s="297">
        <v>20</v>
      </c>
      <c r="FV233" s="293">
        <v>8.5980826275740512</v>
      </c>
      <c r="FW233" s="295">
        <v>0</v>
      </c>
      <c r="FX233" s="295">
        <v>0</v>
      </c>
      <c r="FY233" s="295">
        <v>0</v>
      </c>
      <c r="FZ233" s="295">
        <v>0</v>
      </c>
      <c r="GA233" s="295">
        <v>0</v>
      </c>
      <c r="GB233" s="287">
        <v>2437</v>
      </c>
      <c r="GC233" s="287">
        <v>0</v>
      </c>
      <c r="GD233" s="287">
        <v>1037</v>
      </c>
      <c r="GE233" s="287">
        <v>0</v>
      </c>
      <c r="GF233" s="287">
        <v>0</v>
      </c>
      <c r="GG233" s="290">
        <v>111.8</v>
      </c>
      <c r="GH233" s="290">
        <v>521</v>
      </c>
      <c r="GI233" s="290">
        <v>21</v>
      </c>
      <c r="GJ233" s="290">
        <v>3</v>
      </c>
      <c r="GK233" s="290">
        <v>1</v>
      </c>
      <c r="GL233" s="290">
        <v>2</v>
      </c>
      <c r="GM233" s="290">
        <v>6</v>
      </c>
      <c r="GN233" s="290">
        <v>5</v>
      </c>
      <c r="GO233" s="290">
        <v>1</v>
      </c>
      <c r="GP233" s="290">
        <v>7</v>
      </c>
      <c r="GQ233" s="290">
        <v>0</v>
      </c>
      <c r="GR233" s="290">
        <v>2</v>
      </c>
      <c r="GS233" s="290">
        <v>0</v>
      </c>
      <c r="GT233" s="290">
        <v>14</v>
      </c>
      <c r="GU233" s="290">
        <v>1</v>
      </c>
      <c r="GV233" s="290">
        <v>2</v>
      </c>
      <c r="GW233" s="290">
        <v>0</v>
      </c>
      <c r="GX233" s="290">
        <v>1</v>
      </c>
      <c r="GY233" s="290">
        <v>1</v>
      </c>
      <c r="GZ233" s="290">
        <v>2</v>
      </c>
      <c r="HA233" s="290">
        <v>0</v>
      </c>
      <c r="HB233" s="290">
        <v>1</v>
      </c>
      <c r="HC233" s="290">
        <v>1</v>
      </c>
      <c r="HD233" s="290">
        <v>0</v>
      </c>
      <c r="HE233" s="290">
        <v>1</v>
      </c>
      <c r="HF233" s="290">
        <v>1</v>
      </c>
      <c r="HG233" s="290">
        <v>2</v>
      </c>
      <c r="HH233" s="290">
        <v>3</v>
      </c>
      <c r="HI233" s="290">
        <v>3</v>
      </c>
      <c r="HJ233" s="134">
        <v>0.42990413137870259</v>
      </c>
      <c r="HK233" s="134">
        <v>11.177507415846266</v>
      </c>
      <c r="HL233" s="134">
        <v>43.033403551008135</v>
      </c>
      <c r="HM233" s="146">
        <v>112.752486044701</v>
      </c>
      <c r="HN233" s="146">
        <v>98.839402398305296</v>
      </c>
      <c r="HO233" s="368">
        <v>7.1167141114274093E-2</v>
      </c>
      <c r="HP233" s="369">
        <v>5.87007565875294E-2</v>
      </c>
      <c r="HQ233" s="368">
        <v>2.08955223880597</v>
      </c>
      <c r="HR233" s="369">
        <v>2.3017902813299198</v>
      </c>
      <c r="HS233" s="134">
        <v>88.955223880597003</v>
      </c>
      <c r="HT233" s="134">
        <v>94.629156010230204</v>
      </c>
      <c r="HU233" s="134">
        <v>3.4058560390402599</v>
      </c>
      <c r="HV233" s="134">
        <v>2.5502217584137798</v>
      </c>
      <c r="HW233" s="134">
        <v>10.0684347464853</v>
      </c>
      <c r="HX233" s="134">
        <v>16.806395851339701</v>
      </c>
      <c r="HY233" s="146">
        <v>97.616261127587649</v>
      </c>
      <c r="HZ233" s="146">
        <v>97.625656168606895</v>
      </c>
      <c r="IA233" s="386">
        <v>40</v>
      </c>
      <c r="IB233" s="386">
        <v>34</v>
      </c>
      <c r="IC233" s="369">
        <v>0.42185192997257959</v>
      </c>
      <c r="ID233" s="369">
        <v>0.22857142857142859</v>
      </c>
      <c r="IE233" s="369">
        <v>4.287245444801715</v>
      </c>
      <c r="IF233" s="369">
        <v>3.1278748850046001</v>
      </c>
      <c r="IG233" s="146">
        <v>79.635584137191856</v>
      </c>
      <c r="IH233" s="146">
        <v>79.20883164673414</v>
      </c>
      <c r="II233" s="146">
        <v>9.8396962666104208</v>
      </c>
      <c r="IJ233" s="146">
        <v>7.3075630252100847</v>
      </c>
      <c r="IK233" s="146">
        <v>10.405142444847716</v>
      </c>
      <c r="IL233" s="146">
        <v>18.038029386343993</v>
      </c>
      <c r="IM233" s="148">
        <v>99.419618457358581</v>
      </c>
      <c r="IN233" s="137">
        <v>115.9537723420832</v>
      </c>
      <c r="IO233" s="369">
        <v>0.48885179444378202</v>
      </c>
      <c r="IP233" s="388">
        <v>0.116279069767442</v>
      </c>
      <c r="IQ233" s="369">
        <v>7.0811744386873903</v>
      </c>
      <c r="IR233" s="388">
        <v>3.0837004405286299</v>
      </c>
      <c r="IS233" s="146">
        <v>93.782383419689097</v>
      </c>
      <c r="IT233" s="146">
        <v>96.255506607929505</v>
      </c>
      <c r="IU233" s="146">
        <v>6.9035411947060901</v>
      </c>
      <c r="IV233" s="146">
        <v>3.77076411960133</v>
      </c>
      <c r="IW233" s="146">
        <v>11.5349474645957</v>
      </c>
      <c r="IX233" s="146">
        <v>14.442026929019599</v>
      </c>
      <c r="IY233" s="341">
        <v>38</v>
      </c>
      <c r="IZ233" s="369">
        <v>0.49254698639014899</v>
      </c>
      <c r="JA233" s="369">
        <v>10.5555555555556</v>
      </c>
      <c r="JB233" s="369">
        <v>96.9444444444444</v>
      </c>
      <c r="JC233" s="369">
        <v>4.6662346079066799</v>
      </c>
      <c r="JD233" s="146">
        <v>12.9796888504754</v>
      </c>
    </row>
    <row r="234" spans="1:264" ht="18" customHeight="1">
      <c r="A234" s="280"/>
      <c r="B234" s="281" t="s">
        <v>87</v>
      </c>
      <c r="C234" s="281" t="s">
        <v>87</v>
      </c>
      <c r="D234" s="282" t="s">
        <v>1971</v>
      </c>
      <c r="E234" s="283" t="s">
        <v>1466</v>
      </c>
      <c r="F234" s="282" t="s">
        <v>115</v>
      </c>
      <c r="G234" s="283" t="s">
        <v>28</v>
      </c>
      <c r="H234" s="284" t="s">
        <v>87</v>
      </c>
      <c r="I234" s="284" t="s">
        <v>87</v>
      </c>
      <c r="J234" s="284" t="s">
        <v>87</v>
      </c>
      <c r="K234" s="284" t="s">
        <v>87</v>
      </c>
      <c r="L234" s="284" t="s">
        <v>87</v>
      </c>
      <c r="M234" s="285">
        <v>104320</v>
      </c>
      <c r="N234" s="284" t="s">
        <v>87</v>
      </c>
      <c r="O234" s="284" t="s">
        <v>87</v>
      </c>
      <c r="P234" s="284" t="s">
        <v>87</v>
      </c>
      <c r="Q234" s="284" t="s">
        <v>87</v>
      </c>
      <c r="R234" s="286">
        <v>109.79748180491318</v>
      </c>
      <c r="S234" s="286">
        <v>102.65051906554376</v>
      </c>
      <c r="T234" s="287">
        <v>108.7741733586347</v>
      </c>
      <c r="U234" s="287">
        <v>22.722308653784808</v>
      </c>
      <c r="V234" s="286">
        <v>9.7754293262879788</v>
      </c>
      <c r="W234" s="286">
        <v>5.7463672391017173</v>
      </c>
      <c r="X234" s="286">
        <v>15.521796565389694</v>
      </c>
      <c r="Y234" s="284" t="s">
        <v>87</v>
      </c>
      <c r="Z234" s="284" t="s">
        <v>87</v>
      </c>
      <c r="AA234" s="284" t="s">
        <v>87</v>
      </c>
      <c r="AB234" s="284" t="s">
        <v>87</v>
      </c>
      <c r="AC234" s="284" t="s">
        <v>87</v>
      </c>
      <c r="AD234" s="284" t="s">
        <v>87</v>
      </c>
      <c r="AE234" s="284" t="s">
        <v>87</v>
      </c>
      <c r="AF234" s="284" t="s">
        <v>87</v>
      </c>
      <c r="AG234" s="284" t="s">
        <v>87</v>
      </c>
      <c r="AH234" s="284" t="s">
        <v>87</v>
      </c>
      <c r="AI234" s="284" t="s">
        <v>87</v>
      </c>
      <c r="AJ234" s="284" t="s">
        <v>87</v>
      </c>
      <c r="AK234" s="284" t="s">
        <v>87</v>
      </c>
      <c r="AL234" s="284" t="s">
        <v>87</v>
      </c>
      <c r="AM234" s="284" t="s">
        <v>87</v>
      </c>
      <c r="AN234" s="284" t="s">
        <v>87</v>
      </c>
      <c r="AO234" s="284" t="s">
        <v>87</v>
      </c>
      <c r="AP234" s="284" t="s">
        <v>87</v>
      </c>
      <c r="AQ234" s="284" t="s">
        <v>87</v>
      </c>
      <c r="AR234" s="284" t="s">
        <v>87</v>
      </c>
      <c r="AS234" s="284" t="s">
        <v>87</v>
      </c>
      <c r="AT234" s="284" t="s">
        <v>87</v>
      </c>
      <c r="AU234" s="284" t="s">
        <v>87</v>
      </c>
      <c r="AV234" s="284" t="s">
        <v>87</v>
      </c>
      <c r="AW234" s="288" t="s">
        <v>87</v>
      </c>
      <c r="AX234" s="288" t="s">
        <v>87</v>
      </c>
      <c r="AY234" s="288" t="s">
        <v>87</v>
      </c>
      <c r="AZ234" s="288" t="s">
        <v>87</v>
      </c>
      <c r="BA234" s="288" t="s">
        <v>87</v>
      </c>
      <c r="BB234" s="287">
        <v>24</v>
      </c>
      <c r="BC234" s="287">
        <v>30</v>
      </c>
      <c r="BD234" s="289" t="s">
        <v>88</v>
      </c>
      <c r="BE234" s="289" t="s">
        <v>88</v>
      </c>
      <c r="BF234" s="289" t="s">
        <v>88</v>
      </c>
      <c r="BG234" s="287">
        <v>13</v>
      </c>
      <c r="BH234" s="286">
        <v>12.461656441717793</v>
      </c>
      <c r="BI234" s="287">
        <v>90</v>
      </c>
      <c r="BJ234" s="286">
        <v>86.273006134969322</v>
      </c>
      <c r="BK234" s="287">
        <v>0</v>
      </c>
      <c r="BL234" s="286">
        <v>0</v>
      </c>
      <c r="BM234" s="287">
        <v>0</v>
      </c>
      <c r="BN234" s="290">
        <v>0</v>
      </c>
      <c r="BO234" s="291">
        <v>64</v>
      </c>
      <c r="BP234" s="290">
        <v>61.349693251533743</v>
      </c>
      <c r="BQ234" s="287">
        <v>0</v>
      </c>
      <c r="BR234" s="290">
        <v>0</v>
      </c>
      <c r="BS234" s="287">
        <v>25</v>
      </c>
      <c r="BT234" s="290">
        <v>23.964723926380369</v>
      </c>
      <c r="BU234" s="287">
        <v>0</v>
      </c>
      <c r="BV234" s="290">
        <v>0</v>
      </c>
      <c r="BW234" s="287">
        <v>15</v>
      </c>
      <c r="BX234" s="290">
        <v>14.378834355828221</v>
      </c>
      <c r="BY234" s="292">
        <v>0</v>
      </c>
      <c r="BZ234" s="293">
        <v>0</v>
      </c>
      <c r="CA234" s="287">
        <v>9</v>
      </c>
      <c r="CB234" s="290">
        <v>8.6273006134969332</v>
      </c>
      <c r="CC234" s="287">
        <v>579</v>
      </c>
      <c r="CD234" s="290">
        <v>555.02300613496936</v>
      </c>
      <c r="CE234" s="287">
        <v>33</v>
      </c>
      <c r="CF234" s="290">
        <v>31.633435582822088</v>
      </c>
      <c r="CG234" s="287">
        <v>302</v>
      </c>
      <c r="CH234" s="290">
        <v>289.49386503067484</v>
      </c>
      <c r="CI234" s="287">
        <v>715</v>
      </c>
      <c r="CJ234" s="290">
        <v>685.39110429447851</v>
      </c>
      <c r="CK234" s="287">
        <v>49</v>
      </c>
      <c r="CL234" s="290">
        <v>46.970858895705518</v>
      </c>
      <c r="CM234" s="292">
        <v>2</v>
      </c>
      <c r="CN234" s="296">
        <v>1.9171779141104295</v>
      </c>
      <c r="CO234" s="287">
        <v>91</v>
      </c>
      <c r="CP234" s="290">
        <v>87.231595092024534</v>
      </c>
      <c r="CQ234" s="292">
        <v>0</v>
      </c>
      <c r="CR234" s="293">
        <v>0</v>
      </c>
      <c r="CS234" s="287">
        <v>0</v>
      </c>
      <c r="CT234" s="290">
        <v>0</v>
      </c>
      <c r="CU234" s="287">
        <v>8</v>
      </c>
      <c r="CV234" s="290">
        <v>7.6687116564417179</v>
      </c>
      <c r="CW234" s="287">
        <v>113</v>
      </c>
      <c r="CX234" s="290">
        <v>108.32055214723927</v>
      </c>
      <c r="CY234" s="287">
        <v>113</v>
      </c>
      <c r="CZ234" s="290">
        <v>108.32055214723927</v>
      </c>
      <c r="DA234" s="292">
        <v>0</v>
      </c>
      <c r="DB234" s="293">
        <v>0</v>
      </c>
      <c r="DC234" s="287">
        <v>0</v>
      </c>
      <c r="DD234" s="287">
        <v>0</v>
      </c>
      <c r="DE234" s="287">
        <v>205</v>
      </c>
      <c r="DF234" s="287">
        <v>0</v>
      </c>
      <c r="DG234" s="287">
        <v>0</v>
      </c>
      <c r="DH234" s="287">
        <v>140</v>
      </c>
      <c r="DI234" s="287">
        <v>5</v>
      </c>
      <c r="DJ234" s="287">
        <v>89</v>
      </c>
      <c r="DK234" s="287">
        <v>20</v>
      </c>
      <c r="DL234" s="287">
        <v>0</v>
      </c>
      <c r="DM234" s="287">
        <v>0</v>
      </c>
      <c r="DN234" s="287">
        <v>323</v>
      </c>
      <c r="DO234" s="287">
        <v>91</v>
      </c>
      <c r="DP234" s="287">
        <v>0</v>
      </c>
      <c r="DQ234" s="287">
        <v>53</v>
      </c>
      <c r="DR234" s="287">
        <v>0</v>
      </c>
      <c r="DS234" s="287">
        <v>14</v>
      </c>
      <c r="DT234" s="287">
        <v>0</v>
      </c>
      <c r="DU234" s="287">
        <v>15310</v>
      </c>
      <c r="DV234" s="287">
        <v>1507</v>
      </c>
      <c r="DW234" s="287">
        <v>2300</v>
      </c>
      <c r="DX234" s="287">
        <v>150</v>
      </c>
      <c r="DY234" s="287">
        <v>0</v>
      </c>
      <c r="DZ234" s="287">
        <v>0</v>
      </c>
      <c r="EA234" s="287">
        <v>5962</v>
      </c>
      <c r="EB234" s="290">
        <v>22.6266353572627</v>
      </c>
      <c r="EC234" s="287">
        <v>172</v>
      </c>
      <c r="ED234" s="287">
        <v>1969</v>
      </c>
      <c r="EE234" s="287">
        <v>542</v>
      </c>
      <c r="EF234" s="290">
        <v>27.526663280853224</v>
      </c>
      <c r="EG234" s="287">
        <v>102</v>
      </c>
      <c r="EH234" s="287">
        <v>112</v>
      </c>
      <c r="EI234" s="287">
        <v>55</v>
      </c>
      <c r="EJ234" s="287">
        <v>1</v>
      </c>
      <c r="EK234" s="287">
        <v>170</v>
      </c>
      <c r="EL234" s="287">
        <v>1</v>
      </c>
      <c r="EM234" s="287">
        <v>21</v>
      </c>
      <c r="EN234" s="287">
        <v>8</v>
      </c>
      <c r="EO234" s="287">
        <v>14</v>
      </c>
      <c r="EP234" s="287">
        <v>17</v>
      </c>
      <c r="EQ234" s="287">
        <v>7</v>
      </c>
      <c r="ER234" s="287">
        <v>0</v>
      </c>
      <c r="ES234" s="287">
        <v>6</v>
      </c>
      <c r="ET234" s="287">
        <v>0</v>
      </c>
      <c r="EU234" s="287">
        <v>0</v>
      </c>
      <c r="EV234" s="287">
        <v>657</v>
      </c>
      <c r="EW234" s="287">
        <v>0</v>
      </c>
      <c r="EX234" s="287">
        <v>0</v>
      </c>
      <c r="EY234" s="287">
        <v>0</v>
      </c>
      <c r="EZ234" s="287">
        <v>0</v>
      </c>
      <c r="FA234" s="287">
        <v>4</v>
      </c>
      <c r="FB234" s="287">
        <v>0</v>
      </c>
      <c r="FC234" s="287">
        <v>2</v>
      </c>
      <c r="FD234" s="287">
        <v>2</v>
      </c>
      <c r="FE234" s="287">
        <v>0</v>
      </c>
      <c r="FF234" s="287">
        <v>13</v>
      </c>
      <c r="FG234" s="287">
        <v>95</v>
      </c>
      <c r="FH234" s="287">
        <v>105</v>
      </c>
      <c r="FI234" s="287">
        <v>20</v>
      </c>
      <c r="FJ234" s="287">
        <v>973</v>
      </c>
      <c r="FK234" s="291">
        <v>2</v>
      </c>
      <c r="FL234" s="290">
        <v>1.9171779141104295</v>
      </c>
      <c r="FM234" s="291">
        <v>0</v>
      </c>
      <c r="FN234" s="290">
        <v>0</v>
      </c>
      <c r="FO234" s="297">
        <v>0</v>
      </c>
      <c r="FP234" s="293">
        <v>0</v>
      </c>
      <c r="FQ234" s="283">
        <v>0</v>
      </c>
      <c r="FR234" s="294">
        <v>0</v>
      </c>
      <c r="FS234" s="283">
        <v>0</v>
      </c>
      <c r="FT234" s="294">
        <v>0</v>
      </c>
      <c r="FU234" s="291">
        <v>20</v>
      </c>
      <c r="FV234" s="290">
        <v>19.171779141104295</v>
      </c>
      <c r="FW234" s="295">
        <v>1</v>
      </c>
      <c r="FX234" s="295">
        <v>0</v>
      </c>
      <c r="FY234" s="295">
        <v>1</v>
      </c>
      <c r="FZ234" s="295">
        <v>0</v>
      </c>
      <c r="GA234" s="295">
        <v>0</v>
      </c>
      <c r="GB234" s="287">
        <v>2248</v>
      </c>
      <c r="GC234" s="287">
        <v>0</v>
      </c>
      <c r="GD234" s="287">
        <v>0</v>
      </c>
      <c r="GE234" s="287">
        <v>0</v>
      </c>
      <c r="GF234" s="287">
        <v>0</v>
      </c>
      <c r="GG234" s="290">
        <v>47.5</v>
      </c>
      <c r="GH234" s="290">
        <v>240</v>
      </c>
      <c r="GI234" s="290">
        <v>13</v>
      </c>
      <c r="GJ234" s="290">
        <v>2</v>
      </c>
      <c r="GK234" s="290">
        <v>0.2</v>
      </c>
      <c r="GL234" s="290">
        <v>0.3</v>
      </c>
      <c r="GM234" s="290">
        <v>2</v>
      </c>
      <c r="GN234" s="290">
        <v>0</v>
      </c>
      <c r="GO234" s="290">
        <v>1</v>
      </c>
      <c r="GP234" s="290">
        <v>5</v>
      </c>
      <c r="GQ234" s="290">
        <v>0</v>
      </c>
      <c r="GR234" s="290">
        <v>0</v>
      </c>
      <c r="GS234" s="290">
        <v>0</v>
      </c>
      <c r="GT234" s="290">
        <v>8</v>
      </c>
      <c r="GU234" s="290">
        <v>0</v>
      </c>
      <c r="GV234" s="290">
        <v>2</v>
      </c>
      <c r="GW234" s="290">
        <v>0</v>
      </c>
      <c r="GX234" s="290">
        <v>0</v>
      </c>
      <c r="GY234" s="290">
        <v>1</v>
      </c>
      <c r="GZ234" s="290">
        <v>1</v>
      </c>
      <c r="HA234" s="290">
        <v>0</v>
      </c>
      <c r="HB234" s="290">
        <v>0</v>
      </c>
      <c r="HC234" s="290">
        <v>1</v>
      </c>
      <c r="HD234" s="290">
        <v>0</v>
      </c>
      <c r="HE234" s="290">
        <v>1</v>
      </c>
      <c r="HF234" s="290">
        <v>0</v>
      </c>
      <c r="HG234" s="290">
        <v>2</v>
      </c>
      <c r="HH234" s="290">
        <v>3</v>
      </c>
      <c r="HI234" s="290">
        <v>1</v>
      </c>
      <c r="HJ234" s="134">
        <v>1.9171779141104295</v>
      </c>
      <c r="HK234" s="134">
        <v>10.544478527607362</v>
      </c>
      <c r="HL234" s="134">
        <v>43.280291411042946</v>
      </c>
      <c r="HM234" s="146">
        <v>110.38109340197001</v>
      </c>
      <c r="HN234" s="146">
        <v>93.785864814825501</v>
      </c>
      <c r="HO234" s="368">
        <v>4.1614648356221397E-2</v>
      </c>
      <c r="HP234" s="368">
        <v>3.0816640986132501E-2</v>
      </c>
      <c r="HQ234" s="368">
        <v>1.3888888888888899</v>
      </c>
      <c r="HR234" s="368">
        <v>1.02564102564103</v>
      </c>
      <c r="HS234" s="134">
        <v>84.7222222222222</v>
      </c>
      <c r="HT234" s="134">
        <v>84.615384615384599</v>
      </c>
      <c r="HU234" s="134">
        <v>2.9962546816479398</v>
      </c>
      <c r="HV234" s="134">
        <v>3.00462249614792</v>
      </c>
      <c r="HW234" s="134">
        <v>11.1143795656224</v>
      </c>
      <c r="HX234" s="134">
        <v>15.8905424867979</v>
      </c>
      <c r="HY234" s="146">
        <v>113.98460627427356</v>
      </c>
      <c r="HZ234" s="146">
        <v>95.5090251938189</v>
      </c>
      <c r="IA234" s="386">
        <v>11</v>
      </c>
      <c r="IB234" s="386">
        <v>9</v>
      </c>
      <c r="IC234" s="369">
        <v>0.24234412866270105</v>
      </c>
      <c r="ID234" s="369">
        <v>0.14099953000156668</v>
      </c>
      <c r="IE234" s="369">
        <v>2.4122807017543857</v>
      </c>
      <c r="IF234" s="369">
        <v>2.2004889975550124</v>
      </c>
      <c r="IG234" s="146">
        <v>73.68421052631578</v>
      </c>
      <c r="IH234" s="146">
        <v>81.173594132029336</v>
      </c>
      <c r="II234" s="146">
        <v>10.046265697290153</v>
      </c>
      <c r="IJ234" s="146">
        <v>6.4076453078489735</v>
      </c>
      <c r="IK234" s="146">
        <v>11.72721478648821</v>
      </c>
      <c r="IL234" s="146">
        <v>18.185309649543928</v>
      </c>
      <c r="IM234" s="148">
        <v>109.46924952997531</v>
      </c>
      <c r="IN234" s="137">
        <v>125.96692996128631</v>
      </c>
      <c r="IO234" s="369">
        <v>0.28219599794766498</v>
      </c>
      <c r="IP234" s="369">
        <v>0.21463414634146299</v>
      </c>
      <c r="IQ234" s="369">
        <v>3.3333333333333299</v>
      </c>
      <c r="IR234" s="369">
        <v>3.3639143730886798</v>
      </c>
      <c r="IS234" s="146">
        <v>91.515151515151501</v>
      </c>
      <c r="IT234" s="146">
        <v>96.330275229357795</v>
      </c>
      <c r="IU234" s="146">
        <v>8.4658799384299606</v>
      </c>
      <c r="IV234" s="146">
        <v>6.38048780487805</v>
      </c>
      <c r="IW234" s="146">
        <v>12.4713302752294</v>
      </c>
      <c r="IX234" s="146">
        <v>14.5296791075609</v>
      </c>
      <c r="IY234" s="341">
        <v>5</v>
      </c>
      <c r="IZ234" s="369">
        <v>0.13601741022850899</v>
      </c>
      <c r="JA234" s="369">
        <v>2.5</v>
      </c>
      <c r="JB234" s="369">
        <v>92</v>
      </c>
      <c r="JC234" s="369">
        <v>5.4406964091403696</v>
      </c>
      <c r="JD234" s="146">
        <v>13.366088438784701</v>
      </c>
    </row>
    <row r="235" spans="1:264" ht="18" customHeight="1">
      <c r="A235" s="280"/>
      <c r="B235" s="281" t="s">
        <v>87</v>
      </c>
      <c r="C235" s="281" t="s">
        <v>87</v>
      </c>
      <c r="D235" s="282" t="s">
        <v>1972</v>
      </c>
      <c r="E235" s="283" t="s">
        <v>1333</v>
      </c>
      <c r="F235" s="282" t="s">
        <v>115</v>
      </c>
      <c r="G235" s="283" t="s">
        <v>28</v>
      </c>
      <c r="H235" s="284" t="s">
        <v>87</v>
      </c>
      <c r="I235" s="284" t="s">
        <v>87</v>
      </c>
      <c r="J235" s="284" t="s">
        <v>87</v>
      </c>
      <c r="K235" s="284" t="s">
        <v>87</v>
      </c>
      <c r="L235" s="284" t="s">
        <v>87</v>
      </c>
      <c r="M235" s="285">
        <v>236511</v>
      </c>
      <c r="N235" s="284" t="s">
        <v>87</v>
      </c>
      <c r="O235" s="284" t="s">
        <v>87</v>
      </c>
      <c r="P235" s="284" t="s">
        <v>87</v>
      </c>
      <c r="Q235" s="284" t="s">
        <v>87</v>
      </c>
      <c r="R235" s="286">
        <v>104.6005936665694</v>
      </c>
      <c r="S235" s="286">
        <v>99.495939190825183</v>
      </c>
      <c r="T235" s="292">
        <v>104.10653350096709</v>
      </c>
      <c r="U235" s="298" t="s">
        <v>88</v>
      </c>
      <c r="V235" s="286">
        <v>12.904312668463611</v>
      </c>
      <c r="W235" s="286">
        <v>10.983827493261455</v>
      </c>
      <c r="X235" s="286">
        <v>23.888140161725065</v>
      </c>
      <c r="Y235" s="284" t="s">
        <v>87</v>
      </c>
      <c r="Z235" s="284" t="s">
        <v>87</v>
      </c>
      <c r="AA235" s="284" t="s">
        <v>87</v>
      </c>
      <c r="AB235" s="284" t="s">
        <v>87</v>
      </c>
      <c r="AC235" s="284" t="s">
        <v>87</v>
      </c>
      <c r="AD235" s="284" t="s">
        <v>87</v>
      </c>
      <c r="AE235" s="284" t="s">
        <v>87</v>
      </c>
      <c r="AF235" s="284" t="s">
        <v>87</v>
      </c>
      <c r="AG235" s="284" t="s">
        <v>87</v>
      </c>
      <c r="AH235" s="284" t="s">
        <v>87</v>
      </c>
      <c r="AI235" s="284" t="s">
        <v>87</v>
      </c>
      <c r="AJ235" s="284" t="s">
        <v>87</v>
      </c>
      <c r="AK235" s="284" t="s">
        <v>87</v>
      </c>
      <c r="AL235" s="284" t="s">
        <v>87</v>
      </c>
      <c r="AM235" s="284" t="s">
        <v>87</v>
      </c>
      <c r="AN235" s="284" t="s">
        <v>87</v>
      </c>
      <c r="AO235" s="284" t="s">
        <v>87</v>
      </c>
      <c r="AP235" s="284" t="s">
        <v>87</v>
      </c>
      <c r="AQ235" s="284" t="s">
        <v>87</v>
      </c>
      <c r="AR235" s="284" t="s">
        <v>87</v>
      </c>
      <c r="AS235" s="284" t="s">
        <v>87</v>
      </c>
      <c r="AT235" s="284" t="s">
        <v>87</v>
      </c>
      <c r="AU235" s="284" t="s">
        <v>87</v>
      </c>
      <c r="AV235" s="284" t="s">
        <v>87</v>
      </c>
      <c r="AW235" s="288" t="s">
        <v>87</v>
      </c>
      <c r="AX235" s="288" t="s">
        <v>87</v>
      </c>
      <c r="AY235" s="288" t="s">
        <v>87</v>
      </c>
      <c r="AZ235" s="288" t="s">
        <v>87</v>
      </c>
      <c r="BA235" s="288" t="s">
        <v>87</v>
      </c>
      <c r="BB235" s="287">
        <v>76</v>
      </c>
      <c r="BC235" s="287">
        <v>68</v>
      </c>
      <c r="BD235" s="289" t="s">
        <v>88</v>
      </c>
      <c r="BE235" s="289" t="s">
        <v>88</v>
      </c>
      <c r="BF235" s="289" t="s">
        <v>88</v>
      </c>
      <c r="BG235" s="287">
        <v>102</v>
      </c>
      <c r="BH235" s="286">
        <v>43.126958154166189</v>
      </c>
      <c r="BI235" s="287">
        <v>405</v>
      </c>
      <c r="BJ235" s="286">
        <v>171.239392670954</v>
      </c>
      <c r="BK235" s="287">
        <v>20</v>
      </c>
      <c r="BL235" s="286">
        <v>8.4562663047384685</v>
      </c>
      <c r="BM235" s="287">
        <v>10</v>
      </c>
      <c r="BN235" s="290">
        <v>4.2281331523692343</v>
      </c>
      <c r="BO235" s="291">
        <v>205</v>
      </c>
      <c r="BP235" s="290">
        <v>86.676729623569301</v>
      </c>
      <c r="BQ235" s="287">
        <v>0</v>
      </c>
      <c r="BR235" s="290">
        <v>0</v>
      </c>
      <c r="BS235" s="287">
        <v>0</v>
      </c>
      <c r="BT235" s="290">
        <v>0</v>
      </c>
      <c r="BU235" s="287">
        <v>0</v>
      </c>
      <c r="BV235" s="290">
        <v>0</v>
      </c>
      <c r="BW235" s="287">
        <v>138</v>
      </c>
      <c r="BX235" s="290">
        <v>58.348237502695433</v>
      </c>
      <c r="BY235" s="292">
        <v>6</v>
      </c>
      <c r="BZ235" s="293">
        <v>2.5368798914215409</v>
      </c>
      <c r="CA235" s="287">
        <v>836</v>
      </c>
      <c r="CB235" s="290">
        <v>353.47193153806796</v>
      </c>
      <c r="CC235" s="292">
        <v>378</v>
      </c>
      <c r="CD235" s="293">
        <v>159.82343315955706</v>
      </c>
      <c r="CE235" s="292">
        <v>60</v>
      </c>
      <c r="CF235" s="293">
        <v>25.368798914215407</v>
      </c>
      <c r="CG235" s="287">
        <v>1227</v>
      </c>
      <c r="CH235" s="290">
        <v>518.79193779570505</v>
      </c>
      <c r="CI235" s="287">
        <v>2065</v>
      </c>
      <c r="CJ235" s="290">
        <v>873.109495964247</v>
      </c>
      <c r="CK235" s="287">
        <v>141</v>
      </c>
      <c r="CL235" s="290">
        <v>59.6166774484062</v>
      </c>
      <c r="CM235" s="287">
        <v>282</v>
      </c>
      <c r="CN235" s="294">
        <v>119.2333548968124</v>
      </c>
      <c r="CO235" s="287">
        <v>157</v>
      </c>
      <c r="CP235" s="290">
        <v>66.381690492196981</v>
      </c>
      <c r="CQ235" s="292">
        <v>0</v>
      </c>
      <c r="CR235" s="293">
        <v>0</v>
      </c>
      <c r="CS235" s="292">
        <v>3</v>
      </c>
      <c r="CT235" s="293">
        <v>1.2684399457107705</v>
      </c>
      <c r="CU235" s="292">
        <v>62</v>
      </c>
      <c r="CV235" s="293">
        <v>26.214425544689256</v>
      </c>
      <c r="CW235" s="292">
        <v>1113</v>
      </c>
      <c r="CX235" s="293">
        <v>470.59121985869581</v>
      </c>
      <c r="CY235" s="292">
        <v>1102</v>
      </c>
      <c r="CZ235" s="293">
        <v>465.94027339108965</v>
      </c>
      <c r="DA235" s="292">
        <v>11</v>
      </c>
      <c r="DB235" s="293">
        <v>4.6509464676061576</v>
      </c>
      <c r="DC235" s="292">
        <v>20</v>
      </c>
      <c r="DD235" s="292">
        <v>84</v>
      </c>
      <c r="DE235" s="292">
        <v>882</v>
      </c>
      <c r="DF235" s="292">
        <v>4194</v>
      </c>
      <c r="DG235" s="292">
        <v>4820</v>
      </c>
      <c r="DH235" s="292">
        <v>650</v>
      </c>
      <c r="DI235" s="292">
        <v>307</v>
      </c>
      <c r="DJ235" s="292">
        <v>387</v>
      </c>
      <c r="DK235" s="292">
        <v>445</v>
      </c>
      <c r="DL235" s="292">
        <v>907</v>
      </c>
      <c r="DM235" s="292">
        <v>0</v>
      </c>
      <c r="DN235" s="292">
        <v>975</v>
      </c>
      <c r="DO235" s="292">
        <v>121</v>
      </c>
      <c r="DP235" s="292">
        <v>111</v>
      </c>
      <c r="DQ235" s="292">
        <v>34</v>
      </c>
      <c r="DR235" s="292">
        <v>0</v>
      </c>
      <c r="DS235" s="292">
        <v>0</v>
      </c>
      <c r="DT235" s="292">
        <v>219</v>
      </c>
      <c r="DU235" s="292">
        <v>43773</v>
      </c>
      <c r="DV235" s="292">
        <v>7716</v>
      </c>
      <c r="DW235" s="292">
        <v>16069</v>
      </c>
      <c r="DX235" s="292">
        <v>622</v>
      </c>
      <c r="DY235" s="292">
        <v>375</v>
      </c>
      <c r="DZ235" s="292">
        <v>4478</v>
      </c>
      <c r="EA235" s="292">
        <v>20883</v>
      </c>
      <c r="EB235" s="293">
        <v>30.086673370684299</v>
      </c>
      <c r="EC235" s="292">
        <v>432</v>
      </c>
      <c r="ED235" s="292">
        <v>6921</v>
      </c>
      <c r="EE235" s="292">
        <v>2012</v>
      </c>
      <c r="EF235" s="293">
        <v>29.070943505273807</v>
      </c>
      <c r="EG235" s="292">
        <v>298</v>
      </c>
      <c r="EH235" s="292">
        <v>202</v>
      </c>
      <c r="EI235" s="292">
        <v>138</v>
      </c>
      <c r="EJ235" s="292">
        <v>59</v>
      </c>
      <c r="EK235" s="292">
        <v>596</v>
      </c>
      <c r="EL235" s="292">
        <v>10</v>
      </c>
      <c r="EM235" s="292">
        <v>44</v>
      </c>
      <c r="EN235" s="292">
        <v>23</v>
      </c>
      <c r="EO235" s="292">
        <v>35</v>
      </c>
      <c r="EP235" s="292">
        <v>203</v>
      </c>
      <c r="EQ235" s="292">
        <v>41</v>
      </c>
      <c r="ER235" s="292">
        <v>0</v>
      </c>
      <c r="ES235" s="292">
        <v>9</v>
      </c>
      <c r="ET235" s="292">
        <v>2</v>
      </c>
      <c r="EU235" s="292">
        <v>0</v>
      </c>
      <c r="EV235" s="292">
        <v>4609</v>
      </c>
      <c r="EW235" s="292">
        <v>0</v>
      </c>
      <c r="EX235" s="292">
        <v>0</v>
      </c>
      <c r="EY235" s="292">
        <v>534</v>
      </c>
      <c r="EZ235" s="292">
        <v>29</v>
      </c>
      <c r="FA235" s="292">
        <v>18</v>
      </c>
      <c r="FB235" s="292">
        <v>2</v>
      </c>
      <c r="FC235" s="292">
        <v>2</v>
      </c>
      <c r="FD235" s="292">
        <v>7</v>
      </c>
      <c r="FE235" s="292">
        <v>4</v>
      </c>
      <c r="FF235" s="292">
        <v>49</v>
      </c>
      <c r="FG235" s="292">
        <v>657</v>
      </c>
      <c r="FH235" s="292">
        <v>674</v>
      </c>
      <c r="FI235" s="292">
        <v>211</v>
      </c>
      <c r="FJ235" s="292">
        <v>2568</v>
      </c>
      <c r="FK235" s="297">
        <v>20</v>
      </c>
      <c r="FL235" s="293">
        <v>8.4562663047384685</v>
      </c>
      <c r="FM235" s="297">
        <v>7</v>
      </c>
      <c r="FN235" s="293">
        <v>2.9596932066584642</v>
      </c>
      <c r="FO235" s="297">
        <v>3</v>
      </c>
      <c r="FP235" s="293">
        <v>1.2684399457107705</v>
      </c>
      <c r="FQ235" s="283">
        <v>3</v>
      </c>
      <c r="FR235" s="294">
        <v>1.2684399457107705</v>
      </c>
      <c r="FS235" s="283">
        <v>1</v>
      </c>
      <c r="FT235" s="294">
        <v>0.42281331523692345</v>
      </c>
      <c r="FU235" s="297">
        <v>20</v>
      </c>
      <c r="FV235" s="293">
        <v>8.4562663047384685</v>
      </c>
      <c r="FW235" s="295">
        <v>0</v>
      </c>
      <c r="FX235" s="295">
        <v>0</v>
      </c>
      <c r="FY235" s="295">
        <v>0</v>
      </c>
      <c r="FZ235" s="295">
        <v>0</v>
      </c>
      <c r="GA235" s="295">
        <v>0</v>
      </c>
      <c r="GB235" s="292">
        <v>10966</v>
      </c>
      <c r="GC235" s="292">
        <v>1660</v>
      </c>
      <c r="GD235" s="292">
        <v>670</v>
      </c>
      <c r="GE235" s="292">
        <v>0</v>
      </c>
      <c r="GF235" s="292">
        <v>13</v>
      </c>
      <c r="GG235" s="293">
        <v>431.72</v>
      </c>
      <c r="GH235" s="293">
        <v>975.98</v>
      </c>
      <c r="GI235" s="293">
        <v>46</v>
      </c>
      <c r="GJ235" s="293">
        <v>14</v>
      </c>
      <c r="GK235" s="293">
        <v>3.2</v>
      </c>
      <c r="GL235" s="293">
        <v>9.1</v>
      </c>
      <c r="GM235" s="293">
        <v>16</v>
      </c>
      <c r="GN235" s="293">
        <v>14</v>
      </c>
      <c r="GO235" s="293">
        <v>6</v>
      </c>
      <c r="GP235" s="293">
        <v>8.1999999999999993</v>
      </c>
      <c r="GQ235" s="293">
        <v>1</v>
      </c>
      <c r="GR235" s="293">
        <v>4.2</v>
      </c>
      <c r="GS235" s="293">
        <v>0</v>
      </c>
      <c r="GT235" s="293">
        <v>47</v>
      </c>
      <c r="GU235" s="293">
        <v>3</v>
      </c>
      <c r="GV235" s="293">
        <v>9</v>
      </c>
      <c r="GW235" s="293">
        <v>2</v>
      </c>
      <c r="GX235" s="293">
        <v>4</v>
      </c>
      <c r="GY235" s="293">
        <v>4</v>
      </c>
      <c r="GZ235" s="293">
        <v>3</v>
      </c>
      <c r="HA235" s="293">
        <v>1</v>
      </c>
      <c r="HB235" s="293">
        <v>3</v>
      </c>
      <c r="HC235" s="293">
        <v>1</v>
      </c>
      <c r="HD235" s="293">
        <v>3</v>
      </c>
      <c r="HE235" s="293">
        <v>2</v>
      </c>
      <c r="HF235" s="293">
        <v>3</v>
      </c>
      <c r="HG235" s="293">
        <v>3</v>
      </c>
      <c r="HH235" s="293">
        <v>8.82</v>
      </c>
      <c r="HI235" s="293">
        <v>5.68</v>
      </c>
      <c r="HJ235" s="134">
        <v>1.2684399457107705</v>
      </c>
      <c r="HK235" s="134">
        <v>18.60378587042463</v>
      </c>
      <c r="HL235" s="134">
        <v>64.650269966301778</v>
      </c>
      <c r="HM235" s="146">
        <v>107.469209936662</v>
      </c>
      <c r="HN235" s="146">
        <v>93.957419973091106</v>
      </c>
      <c r="HO235" s="369">
        <v>5.4794520547945202E-2</v>
      </c>
      <c r="HP235" s="369">
        <v>9.0620752152242908E-3</v>
      </c>
      <c r="HQ235" s="369">
        <v>0.97560975609756095</v>
      </c>
      <c r="HR235" s="369">
        <v>0.21008403361344499</v>
      </c>
      <c r="HS235" s="134">
        <v>88.780487804878007</v>
      </c>
      <c r="HT235" s="134">
        <v>90.126050420168099</v>
      </c>
      <c r="HU235" s="134">
        <v>5.6164383561643803</v>
      </c>
      <c r="HV235" s="134">
        <v>4.3135478024467604</v>
      </c>
      <c r="HW235" s="134">
        <v>6.1984009733205898</v>
      </c>
      <c r="HX235" s="134">
        <v>11.0422922922923</v>
      </c>
      <c r="HY235" s="146">
        <v>103.11108404055673</v>
      </c>
      <c r="HZ235" s="146">
        <v>104.493014735949</v>
      </c>
      <c r="IA235" s="386">
        <v>37</v>
      </c>
      <c r="IB235" s="386">
        <v>27</v>
      </c>
      <c r="IC235" s="369">
        <v>0.43442526711283314</v>
      </c>
      <c r="ID235" s="369">
        <v>0.1988510826336721</v>
      </c>
      <c r="IE235" s="369">
        <v>3.6597428288822944</v>
      </c>
      <c r="IF235" s="369">
        <v>2.4412296564195297</v>
      </c>
      <c r="IG235" s="146">
        <v>75.766567754698315</v>
      </c>
      <c r="IH235" s="146">
        <v>79.385171790235077</v>
      </c>
      <c r="II235" s="146">
        <v>11.87037689327228</v>
      </c>
      <c r="IJ235" s="146">
        <v>8.1455295330681974</v>
      </c>
      <c r="IK235" s="146">
        <v>7.2021378291474756</v>
      </c>
      <c r="IL235" s="146">
        <v>13.051627193729768</v>
      </c>
      <c r="IM235" s="148">
        <v>101.84309342781678</v>
      </c>
      <c r="IN235" s="137">
        <v>102.43272462311172</v>
      </c>
      <c r="IO235" s="369">
        <v>0.45632333767927002</v>
      </c>
      <c r="IP235" s="369">
        <v>9.5015979960266006E-2</v>
      </c>
      <c r="IQ235" s="369">
        <v>10.0864553314121</v>
      </c>
      <c r="IR235" s="369">
        <v>3.0812324929971999</v>
      </c>
      <c r="IS235" s="146">
        <v>90.7780979827089</v>
      </c>
      <c r="IT235" s="146">
        <v>93.837535014005596</v>
      </c>
      <c r="IU235" s="146">
        <v>4.5241199478487601</v>
      </c>
      <c r="IV235" s="146">
        <v>3.0837004405286299</v>
      </c>
      <c r="IW235" s="146">
        <v>7.6521214962660302</v>
      </c>
      <c r="IX235" s="146">
        <v>9.7445419040911698</v>
      </c>
      <c r="IY235" s="341">
        <v>27</v>
      </c>
      <c r="IZ235" s="369">
        <v>0.33279921114261102</v>
      </c>
      <c r="JA235" s="369">
        <v>5.1526717557251898</v>
      </c>
      <c r="JB235" s="369">
        <v>94.656488549618302</v>
      </c>
      <c r="JC235" s="369">
        <v>6.4587698755084402</v>
      </c>
      <c r="JD235" s="146">
        <v>11.4947180098824</v>
      </c>
    </row>
    <row r="236" spans="1:264" ht="18" customHeight="1">
      <c r="A236" s="280"/>
      <c r="B236" s="281" t="s">
        <v>87</v>
      </c>
      <c r="C236" s="281" t="s">
        <v>87</v>
      </c>
      <c r="D236" s="282" t="s">
        <v>1973</v>
      </c>
      <c r="E236" s="283" t="s">
        <v>1467</v>
      </c>
      <c r="F236" s="282" t="s">
        <v>116</v>
      </c>
      <c r="G236" s="283" t="s">
        <v>29</v>
      </c>
      <c r="H236" s="284" t="s">
        <v>87</v>
      </c>
      <c r="I236" s="284" t="s">
        <v>87</v>
      </c>
      <c r="J236" s="284" t="s">
        <v>87</v>
      </c>
      <c r="K236" s="284" t="s">
        <v>87</v>
      </c>
      <c r="L236" s="284" t="s">
        <v>87</v>
      </c>
      <c r="M236" s="285">
        <v>245758</v>
      </c>
      <c r="N236" s="284" t="s">
        <v>87</v>
      </c>
      <c r="O236" s="284" t="s">
        <v>87</v>
      </c>
      <c r="P236" s="284" t="s">
        <v>87</v>
      </c>
      <c r="Q236" s="284" t="s">
        <v>87</v>
      </c>
      <c r="R236" s="286">
        <v>101.39950314588265</v>
      </c>
      <c r="S236" s="286">
        <v>97.292575423258683</v>
      </c>
      <c r="T236" s="287">
        <v>32.517214674669503</v>
      </c>
      <c r="U236" s="298" t="s">
        <v>88</v>
      </c>
      <c r="V236" s="286">
        <v>9.5364238410596034</v>
      </c>
      <c r="W236" s="286">
        <v>11.158940397350992</v>
      </c>
      <c r="X236" s="286">
        <v>20.695364238410598</v>
      </c>
      <c r="Y236" s="284" t="s">
        <v>87</v>
      </c>
      <c r="Z236" s="284" t="s">
        <v>87</v>
      </c>
      <c r="AA236" s="284" t="s">
        <v>87</v>
      </c>
      <c r="AB236" s="284" t="s">
        <v>87</v>
      </c>
      <c r="AC236" s="284" t="s">
        <v>87</v>
      </c>
      <c r="AD236" s="284" t="s">
        <v>87</v>
      </c>
      <c r="AE236" s="284" t="s">
        <v>87</v>
      </c>
      <c r="AF236" s="284" t="s">
        <v>87</v>
      </c>
      <c r="AG236" s="284" t="s">
        <v>87</v>
      </c>
      <c r="AH236" s="284" t="s">
        <v>87</v>
      </c>
      <c r="AI236" s="284" t="s">
        <v>87</v>
      </c>
      <c r="AJ236" s="284" t="s">
        <v>87</v>
      </c>
      <c r="AK236" s="284" t="s">
        <v>87</v>
      </c>
      <c r="AL236" s="284" t="s">
        <v>87</v>
      </c>
      <c r="AM236" s="284" t="s">
        <v>87</v>
      </c>
      <c r="AN236" s="284" t="s">
        <v>87</v>
      </c>
      <c r="AO236" s="284" t="s">
        <v>87</v>
      </c>
      <c r="AP236" s="284" t="s">
        <v>87</v>
      </c>
      <c r="AQ236" s="284" t="s">
        <v>87</v>
      </c>
      <c r="AR236" s="284" t="s">
        <v>87</v>
      </c>
      <c r="AS236" s="284" t="s">
        <v>87</v>
      </c>
      <c r="AT236" s="284" t="s">
        <v>87</v>
      </c>
      <c r="AU236" s="284" t="s">
        <v>87</v>
      </c>
      <c r="AV236" s="284" t="s">
        <v>87</v>
      </c>
      <c r="AW236" s="288" t="s">
        <v>87</v>
      </c>
      <c r="AX236" s="288" t="s">
        <v>87</v>
      </c>
      <c r="AY236" s="288" t="s">
        <v>87</v>
      </c>
      <c r="AZ236" s="288" t="s">
        <v>87</v>
      </c>
      <c r="BA236" s="288" t="s">
        <v>87</v>
      </c>
      <c r="BB236" s="287">
        <v>46</v>
      </c>
      <c r="BC236" s="287">
        <v>46</v>
      </c>
      <c r="BD236" s="289" t="s">
        <v>88</v>
      </c>
      <c r="BE236" s="289" t="s">
        <v>88</v>
      </c>
      <c r="BF236" s="289" t="s">
        <v>88</v>
      </c>
      <c r="BG236" s="287">
        <v>64</v>
      </c>
      <c r="BH236" s="286">
        <v>26.04187859601722</v>
      </c>
      <c r="BI236" s="287">
        <v>351</v>
      </c>
      <c r="BJ236" s="286">
        <v>142.82342792503195</v>
      </c>
      <c r="BK236" s="287">
        <v>0</v>
      </c>
      <c r="BL236" s="286">
        <v>0</v>
      </c>
      <c r="BM236" s="287">
        <v>0</v>
      </c>
      <c r="BN236" s="290">
        <v>0</v>
      </c>
      <c r="BO236" s="291">
        <v>180</v>
      </c>
      <c r="BP236" s="290">
        <v>73.24278355129843</v>
      </c>
      <c r="BQ236" s="287">
        <v>0</v>
      </c>
      <c r="BR236" s="290">
        <v>0</v>
      </c>
      <c r="BS236" s="287">
        <v>18</v>
      </c>
      <c r="BT236" s="290">
        <v>7.3242783551298434</v>
      </c>
      <c r="BU236" s="287">
        <v>0</v>
      </c>
      <c r="BV236" s="290">
        <v>0</v>
      </c>
      <c r="BW236" s="287">
        <v>45</v>
      </c>
      <c r="BX236" s="290">
        <v>18.310695887824608</v>
      </c>
      <c r="BY236" s="292">
        <v>0</v>
      </c>
      <c r="BZ236" s="293">
        <v>0</v>
      </c>
      <c r="CA236" s="287">
        <v>445</v>
      </c>
      <c r="CB236" s="290">
        <v>181.07243711293222</v>
      </c>
      <c r="CC236" s="292">
        <v>43</v>
      </c>
      <c r="CD236" s="293">
        <v>17.496887181699069</v>
      </c>
      <c r="CE236" s="287">
        <v>50</v>
      </c>
      <c r="CF236" s="290">
        <v>20.345217653138452</v>
      </c>
      <c r="CG236" s="287">
        <v>458</v>
      </c>
      <c r="CH236" s="290">
        <v>186.36219370274821</v>
      </c>
      <c r="CI236" s="287">
        <v>1536</v>
      </c>
      <c r="CJ236" s="290">
        <v>625.00508630441323</v>
      </c>
      <c r="CK236" s="287">
        <v>365</v>
      </c>
      <c r="CL236" s="290">
        <v>148.52008886791072</v>
      </c>
      <c r="CM236" s="292">
        <v>385</v>
      </c>
      <c r="CN236" s="296">
        <v>156.65817592916608</v>
      </c>
      <c r="CO236" s="287">
        <v>158</v>
      </c>
      <c r="CP236" s="290">
        <v>64.290887783917512</v>
      </c>
      <c r="CQ236" s="287">
        <v>0</v>
      </c>
      <c r="CR236" s="290">
        <v>0</v>
      </c>
      <c r="CS236" s="292">
        <v>29</v>
      </c>
      <c r="CT236" s="293">
        <v>11.800226238820303</v>
      </c>
      <c r="CU236" s="287">
        <v>30</v>
      </c>
      <c r="CV236" s="290">
        <v>12.207130591883073</v>
      </c>
      <c r="CW236" s="287">
        <v>361</v>
      </c>
      <c r="CX236" s="290">
        <v>146.89247145565963</v>
      </c>
      <c r="CY236" s="287">
        <v>354</v>
      </c>
      <c r="CZ236" s="290">
        <v>144.04414098422023</v>
      </c>
      <c r="DA236" s="292">
        <v>7</v>
      </c>
      <c r="DB236" s="293">
        <v>2.8483304714393833</v>
      </c>
      <c r="DC236" s="292">
        <v>22</v>
      </c>
      <c r="DD236" s="292">
        <v>2366</v>
      </c>
      <c r="DE236" s="292">
        <v>364</v>
      </c>
      <c r="DF236" s="292">
        <v>18753</v>
      </c>
      <c r="DG236" s="292">
        <v>6850</v>
      </c>
      <c r="DH236" s="292">
        <v>826</v>
      </c>
      <c r="DI236" s="292">
        <v>23</v>
      </c>
      <c r="DJ236" s="292">
        <v>270</v>
      </c>
      <c r="DK236" s="292">
        <v>159</v>
      </c>
      <c r="DL236" s="292">
        <v>518</v>
      </c>
      <c r="DM236" s="292">
        <v>0</v>
      </c>
      <c r="DN236" s="292">
        <v>297</v>
      </c>
      <c r="DO236" s="292">
        <v>37</v>
      </c>
      <c r="DP236" s="292">
        <v>83</v>
      </c>
      <c r="DQ236" s="292">
        <v>54</v>
      </c>
      <c r="DR236" s="292">
        <v>0</v>
      </c>
      <c r="DS236" s="292">
        <v>26</v>
      </c>
      <c r="DT236" s="292">
        <v>2660</v>
      </c>
      <c r="DU236" s="292">
        <v>40596</v>
      </c>
      <c r="DV236" s="292">
        <v>4987</v>
      </c>
      <c r="DW236" s="292">
        <v>11408</v>
      </c>
      <c r="DX236" s="292">
        <v>513</v>
      </c>
      <c r="DY236" s="292">
        <v>496</v>
      </c>
      <c r="DZ236" s="292">
        <v>5092</v>
      </c>
      <c r="EA236" s="292">
        <v>22521</v>
      </c>
      <c r="EB236" s="293">
        <v>20.052395541938601</v>
      </c>
      <c r="EC236" s="292">
        <v>409</v>
      </c>
      <c r="ED236" s="292">
        <v>7487</v>
      </c>
      <c r="EE236" s="292">
        <v>1419</v>
      </c>
      <c r="EF236" s="293">
        <v>18.952851609456392</v>
      </c>
      <c r="EG236" s="292">
        <v>170</v>
      </c>
      <c r="EH236" s="292">
        <v>200</v>
      </c>
      <c r="EI236" s="292">
        <v>145</v>
      </c>
      <c r="EJ236" s="292">
        <v>23</v>
      </c>
      <c r="EK236" s="292">
        <v>589</v>
      </c>
      <c r="EL236" s="292">
        <v>7</v>
      </c>
      <c r="EM236" s="292">
        <v>14</v>
      </c>
      <c r="EN236" s="292">
        <v>18</v>
      </c>
      <c r="EO236" s="292">
        <v>29</v>
      </c>
      <c r="EP236" s="292">
        <v>45</v>
      </c>
      <c r="EQ236" s="292">
        <v>37</v>
      </c>
      <c r="ER236" s="292">
        <v>0</v>
      </c>
      <c r="ES236" s="292">
        <v>5</v>
      </c>
      <c r="ET236" s="292">
        <v>0</v>
      </c>
      <c r="EU236" s="292">
        <v>0</v>
      </c>
      <c r="EV236" s="292">
        <v>4277</v>
      </c>
      <c r="EW236" s="292">
        <v>11</v>
      </c>
      <c r="EX236" s="292">
        <v>11</v>
      </c>
      <c r="EY236" s="292">
        <v>0</v>
      </c>
      <c r="EZ236" s="292">
        <v>468</v>
      </c>
      <c r="FA236" s="292">
        <v>16</v>
      </c>
      <c r="FB236" s="292">
        <v>4</v>
      </c>
      <c r="FC236" s="292">
        <v>2</v>
      </c>
      <c r="FD236" s="292">
        <v>9</v>
      </c>
      <c r="FE236" s="292">
        <v>2</v>
      </c>
      <c r="FF236" s="292">
        <v>21</v>
      </c>
      <c r="FG236" s="292">
        <v>529</v>
      </c>
      <c r="FH236" s="292">
        <v>659</v>
      </c>
      <c r="FI236" s="292">
        <v>132</v>
      </c>
      <c r="FJ236" s="292">
        <v>3238</v>
      </c>
      <c r="FK236" s="291">
        <v>10</v>
      </c>
      <c r="FL236" s="290">
        <v>4.06904353062769</v>
      </c>
      <c r="FM236" s="291">
        <v>3</v>
      </c>
      <c r="FN236" s="290">
        <v>1.2207130591883071</v>
      </c>
      <c r="FO236" s="297">
        <v>1</v>
      </c>
      <c r="FP236" s="293">
        <v>0.40690435306276906</v>
      </c>
      <c r="FQ236" s="283">
        <v>1</v>
      </c>
      <c r="FR236" s="294">
        <v>0.40690435306276906</v>
      </c>
      <c r="FS236" s="283">
        <v>0</v>
      </c>
      <c r="FT236" s="294">
        <v>0</v>
      </c>
      <c r="FU236" s="297">
        <v>30</v>
      </c>
      <c r="FV236" s="293">
        <v>12.207130591883073</v>
      </c>
      <c r="FW236" s="295">
        <v>0</v>
      </c>
      <c r="FX236" s="295">
        <v>0</v>
      </c>
      <c r="FY236" s="295">
        <v>0</v>
      </c>
      <c r="FZ236" s="295">
        <v>0</v>
      </c>
      <c r="GA236" s="295">
        <v>0</v>
      </c>
      <c r="GB236" s="292">
        <v>8424</v>
      </c>
      <c r="GC236" s="292">
        <v>911</v>
      </c>
      <c r="GD236" s="292">
        <v>0</v>
      </c>
      <c r="GE236" s="292">
        <v>0</v>
      </c>
      <c r="GF236" s="292">
        <v>0</v>
      </c>
      <c r="GG236" s="293">
        <v>239</v>
      </c>
      <c r="GH236" s="293">
        <v>984.3</v>
      </c>
      <c r="GI236" s="293">
        <v>43.9</v>
      </c>
      <c r="GJ236" s="293">
        <v>10</v>
      </c>
      <c r="GK236" s="293">
        <v>3</v>
      </c>
      <c r="GL236" s="293">
        <v>4</v>
      </c>
      <c r="GM236" s="293">
        <v>10</v>
      </c>
      <c r="GN236" s="293">
        <v>10</v>
      </c>
      <c r="GO236" s="293">
        <v>1</v>
      </c>
      <c r="GP236" s="293">
        <v>11</v>
      </c>
      <c r="GQ236" s="293">
        <v>3</v>
      </c>
      <c r="GR236" s="293">
        <v>0</v>
      </c>
      <c r="GS236" s="293">
        <v>1</v>
      </c>
      <c r="GT236" s="293">
        <v>19</v>
      </c>
      <c r="GU236" s="293">
        <v>2</v>
      </c>
      <c r="GV236" s="293">
        <v>4</v>
      </c>
      <c r="GW236" s="293">
        <v>1</v>
      </c>
      <c r="GX236" s="293">
        <v>3</v>
      </c>
      <c r="GY236" s="293">
        <v>4</v>
      </c>
      <c r="GZ236" s="293">
        <v>4</v>
      </c>
      <c r="HA236" s="293">
        <v>2</v>
      </c>
      <c r="HB236" s="293">
        <v>2</v>
      </c>
      <c r="HC236" s="293">
        <v>2</v>
      </c>
      <c r="HD236" s="293">
        <v>0</v>
      </c>
      <c r="HE236" s="293">
        <v>3</v>
      </c>
      <c r="HF236" s="293">
        <v>1</v>
      </c>
      <c r="HG236" s="293">
        <v>4</v>
      </c>
      <c r="HH236" s="293">
        <v>22.9</v>
      </c>
      <c r="HI236" s="293">
        <v>4</v>
      </c>
      <c r="HJ236" s="134">
        <v>0.81380870612553813</v>
      </c>
      <c r="HK236" s="134">
        <v>18.310695887824608</v>
      </c>
      <c r="HL236" s="134">
        <v>54.82629253167751</v>
      </c>
      <c r="HM236" s="146">
        <v>93.133874816490405</v>
      </c>
      <c r="HN236" s="146">
        <v>79.144408053464304</v>
      </c>
      <c r="HO236" s="369">
        <v>0</v>
      </c>
      <c r="HP236" s="369">
        <v>0</v>
      </c>
      <c r="HQ236" s="369">
        <v>0</v>
      </c>
      <c r="HR236" s="369">
        <v>0</v>
      </c>
      <c r="HS236" s="134">
        <v>81.547619047619094</v>
      </c>
      <c r="HT236" s="134">
        <v>90.082644628099203</v>
      </c>
      <c r="HU236" s="134">
        <v>4.7471037016106203</v>
      </c>
      <c r="HV236" s="134">
        <v>3.45714285714286</v>
      </c>
      <c r="HW236" s="134">
        <v>2.6314679711550601</v>
      </c>
      <c r="HX236" s="134">
        <v>6.6702561660005397</v>
      </c>
      <c r="HY236" s="146">
        <v>97.968981030573019</v>
      </c>
      <c r="HZ236" s="146">
        <v>98.525922012315206</v>
      </c>
      <c r="IA236" s="386">
        <v>28</v>
      </c>
      <c r="IB236" s="386">
        <v>15</v>
      </c>
      <c r="IC236" s="369">
        <v>0.49991073022674526</v>
      </c>
      <c r="ID236" s="369">
        <v>0.15478278815395727</v>
      </c>
      <c r="IE236" s="369">
        <v>3.5943517329910142</v>
      </c>
      <c r="IF236" s="369">
        <v>1.6163793103448276</v>
      </c>
      <c r="IG236" s="146">
        <v>68.421052631578945</v>
      </c>
      <c r="IH236" s="146">
        <v>69.28879310344827</v>
      </c>
      <c r="II236" s="146">
        <v>13.90823067309409</v>
      </c>
      <c r="IJ236" s="146">
        <v>9.5758951604581579</v>
      </c>
      <c r="IK236" s="146">
        <v>4.6873023236199556</v>
      </c>
      <c r="IL236" s="146">
        <v>10.033340926505002</v>
      </c>
      <c r="IM236" s="148">
        <v>108.24922271338819</v>
      </c>
      <c r="IN236" s="137">
        <v>109.5955822868861</v>
      </c>
      <c r="IO236" s="369">
        <v>1.4184397163120599</v>
      </c>
      <c r="IP236" s="369">
        <v>0.23832221163012399</v>
      </c>
      <c r="IQ236" s="369">
        <v>12.587412587412601</v>
      </c>
      <c r="IR236" s="369">
        <v>3.3112582781456998</v>
      </c>
      <c r="IS236" s="146">
        <v>90.909090909090907</v>
      </c>
      <c r="IT236" s="146">
        <v>93.377483443708599</v>
      </c>
      <c r="IU236" s="146">
        <v>11.2687155240347</v>
      </c>
      <c r="IV236" s="146">
        <v>7.1973307912297404</v>
      </c>
      <c r="IW236" s="146">
        <v>4.8418523088913403</v>
      </c>
      <c r="IX236" s="146">
        <v>8.3963477769759294</v>
      </c>
      <c r="IY236" s="341">
        <v>24</v>
      </c>
      <c r="IZ236" s="369">
        <v>0.474683544303797</v>
      </c>
      <c r="JA236" s="369">
        <v>8.8235294117647101</v>
      </c>
      <c r="JB236" s="369">
        <v>94.852941176470594</v>
      </c>
      <c r="JC236" s="369">
        <v>5.37974683544304</v>
      </c>
      <c r="JD236" s="146">
        <v>8.0121766862018298</v>
      </c>
    </row>
    <row r="237" spans="1:264" ht="18" customHeight="1">
      <c r="A237" s="280"/>
      <c r="B237" s="281" t="s">
        <v>87</v>
      </c>
      <c r="C237" s="281" t="s">
        <v>87</v>
      </c>
      <c r="D237" s="282" t="s">
        <v>1974</v>
      </c>
      <c r="E237" s="283" t="s">
        <v>1468</v>
      </c>
      <c r="F237" s="282" t="s">
        <v>116</v>
      </c>
      <c r="G237" s="283" t="s">
        <v>29</v>
      </c>
      <c r="H237" s="284" t="s">
        <v>87</v>
      </c>
      <c r="I237" s="284" t="s">
        <v>87</v>
      </c>
      <c r="J237" s="284" t="s">
        <v>87</v>
      </c>
      <c r="K237" s="284" t="s">
        <v>87</v>
      </c>
      <c r="L237" s="284" t="s">
        <v>87</v>
      </c>
      <c r="M237" s="285">
        <v>57126</v>
      </c>
      <c r="N237" s="284" t="s">
        <v>87</v>
      </c>
      <c r="O237" s="284" t="s">
        <v>87</v>
      </c>
      <c r="P237" s="284" t="s">
        <v>87</v>
      </c>
      <c r="Q237" s="284" t="s">
        <v>87</v>
      </c>
      <c r="R237" s="286">
        <v>100.69733293540783</v>
      </c>
      <c r="S237" s="286">
        <v>85.115284234541136</v>
      </c>
      <c r="T237" s="292">
        <v>5.1937790834177804</v>
      </c>
      <c r="U237" s="298" t="s">
        <v>88</v>
      </c>
      <c r="V237" s="286">
        <v>10.724925521350546</v>
      </c>
      <c r="W237" s="286">
        <v>11.916583912611719</v>
      </c>
      <c r="X237" s="286">
        <v>22.641509433962266</v>
      </c>
      <c r="Y237" s="284" t="s">
        <v>87</v>
      </c>
      <c r="Z237" s="284" t="s">
        <v>87</v>
      </c>
      <c r="AA237" s="284" t="s">
        <v>87</v>
      </c>
      <c r="AB237" s="284" t="s">
        <v>87</v>
      </c>
      <c r="AC237" s="284" t="s">
        <v>87</v>
      </c>
      <c r="AD237" s="284" t="s">
        <v>87</v>
      </c>
      <c r="AE237" s="284" t="s">
        <v>87</v>
      </c>
      <c r="AF237" s="284" t="s">
        <v>87</v>
      </c>
      <c r="AG237" s="284" t="s">
        <v>87</v>
      </c>
      <c r="AH237" s="284" t="s">
        <v>87</v>
      </c>
      <c r="AI237" s="284" t="s">
        <v>87</v>
      </c>
      <c r="AJ237" s="284" t="s">
        <v>87</v>
      </c>
      <c r="AK237" s="284" t="s">
        <v>87</v>
      </c>
      <c r="AL237" s="284" t="s">
        <v>87</v>
      </c>
      <c r="AM237" s="284" t="s">
        <v>87</v>
      </c>
      <c r="AN237" s="284" t="s">
        <v>87</v>
      </c>
      <c r="AO237" s="284" t="s">
        <v>87</v>
      </c>
      <c r="AP237" s="284" t="s">
        <v>87</v>
      </c>
      <c r="AQ237" s="284" t="s">
        <v>87</v>
      </c>
      <c r="AR237" s="284" t="s">
        <v>87</v>
      </c>
      <c r="AS237" s="284" t="s">
        <v>87</v>
      </c>
      <c r="AT237" s="284" t="s">
        <v>87</v>
      </c>
      <c r="AU237" s="284" t="s">
        <v>87</v>
      </c>
      <c r="AV237" s="284" t="s">
        <v>87</v>
      </c>
      <c r="AW237" s="288" t="s">
        <v>87</v>
      </c>
      <c r="AX237" s="288" t="s">
        <v>87</v>
      </c>
      <c r="AY237" s="288" t="s">
        <v>87</v>
      </c>
      <c r="AZ237" s="288" t="s">
        <v>87</v>
      </c>
      <c r="BA237" s="288" t="s">
        <v>87</v>
      </c>
      <c r="BB237" s="287">
        <v>15</v>
      </c>
      <c r="BC237" s="287">
        <v>11</v>
      </c>
      <c r="BD237" s="289" t="s">
        <v>88</v>
      </c>
      <c r="BE237" s="289" t="s">
        <v>88</v>
      </c>
      <c r="BF237" s="289" t="s">
        <v>88</v>
      </c>
      <c r="BG237" s="287">
        <v>0</v>
      </c>
      <c r="BH237" s="286">
        <v>0</v>
      </c>
      <c r="BI237" s="287">
        <v>31</v>
      </c>
      <c r="BJ237" s="286">
        <v>54.266008472499387</v>
      </c>
      <c r="BK237" s="287">
        <v>0</v>
      </c>
      <c r="BL237" s="286">
        <v>0</v>
      </c>
      <c r="BM237" s="287">
        <v>0</v>
      </c>
      <c r="BN237" s="290">
        <v>0</v>
      </c>
      <c r="BO237" s="291">
        <v>0</v>
      </c>
      <c r="BP237" s="290">
        <v>0</v>
      </c>
      <c r="BQ237" s="287">
        <v>0</v>
      </c>
      <c r="BR237" s="290">
        <v>0</v>
      </c>
      <c r="BS237" s="287">
        <v>0</v>
      </c>
      <c r="BT237" s="290">
        <v>0</v>
      </c>
      <c r="BU237" s="287">
        <v>0</v>
      </c>
      <c r="BV237" s="290">
        <v>0</v>
      </c>
      <c r="BW237" s="287">
        <v>0</v>
      </c>
      <c r="BX237" s="290">
        <v>0</v>
      </c>
      <c r="BY237" s="292">
        <v>0</v>
      </c>
      <c r="BZ237" s="293">
        <v>0</v>
      </c>
      <c r="CA237" s="287">
        <v>11</v>
      </c>
      <c r="CB237" s="290">
        <v>19.25568042572559</v>
      </c>
      <c r="CC237" s="287">
        <v>0</v>
      </c>
      <c r="CD237" s="290">
        <v>0</v>
      </c>
      <c r="CE237" s="287">
        <v>5</v>
      </c>
      <c r="CF237" s="290">
        <v>8.7525820116934501</v>
      </c>
      <c r="CG237" s="287">
        <v>84</v>
      </c>
      <c r="CH237" s="290">
        <v>147.04337779644996</v>
      </c>
      <c r="CI237" s="287">
        <v>168</v>
      </c>
      <c r="CJ237" s="290">
        <v>294.08675559289992</v>
      </c>
      <c r="CK237" s="287">
        <v>2</v>
      </c>
      <c r="CL237" s="290">
        <v>3.5010328046773798</v>
      </c>
      <c r="CM237" s="287">
        <v>0</v>
      </c>
      <c r="CN237" s="294">
        <v>0</v>
      </c>
      <c r="CO237" s="287">
        <v>5</v>
      </c>
      <c r="CP237" s="290">
        <v>8.7525820116934501</v>
      </c>
      <c r="CQ237" s="287">
        <v>0</v>
      </c>
      <c r="CR237" s="290">
        <v>0</v>
      </c>
      <c r="CS237" s="287">
        <v>0</v>
      </c>
      <c r="CT237" s="290">
        <v>0</v>
      </c>
      <c r="CU237" s="287">
        <v>0</v>
      </c>
      <c r="CV237" s="290">
        <v>0</v>
      </c>
      <c r="CW237" s="287">
        <v>0</v>
      </c>
      <c r="CX237" s="290">
        <v>0</v>
      </c>
      <c r="CY237" s="287">
        <v>0</v>
      </c>
      <c r="CZ237" s="290">
        <v>0</v>
      </c>
      <c r="DA237" s="292">
        <v>0</v>
      </c>
      <c r="DB237" s="293">
        <v>0</v>
      </c>
      <c r="DC237" s="287">
        <v>0</v>
      </c>
      <c r="DD237" s="287">
        <v>0</v>
      </c>
      <c r="DE237" s="287">
        <v>0</v>
      </c>
      <c r="DF237" s="287">
        <v>0</v>
      </c>
      <c r="DG237" s="287">
        <v>0</v>
      </c>
      <c r="DH237" s="287">
        <v>0</v>
      </c>
      <c r="DI237" s="287">
        <v>0</v>
      </c>
      <c r="DJ237" s="287">
        <v>0</v>
      </c>
      <c r="DK237" s="287">
        <v>0</v>
      </c>
      <c r="DL237" s="287">
        <v>0</v>
      </c>
      <c r="DM237" s="287">
        <v>0</v>
      </c>
      <c r="DN237" s="287">
        <v>0</v>
      </c>
      <c r="DO237" s="287">
        <v>0</v>
      </c>
      <c r="DP237" s="287">
        <v>0</v>
      </c>
      <c r="DQ237" s="287">
        <v>0</v>
      </c>
      <c r="DR237" s="287">
        <v>0</v>
      </c>
      <c r="DS237" s="287">
        <v>0</v>
      </c>
      <c r="DT237" s="287">
        <v>0</v>
      </c>
      <c r="DU237" s="287">
        <v>0</v>
      </c>
      <c r="DV237" s="287">
        <v>0</v>
      </c>
      <c r="DW237" s="287">
        <v>0</v>
      </c>
      <c r="DX237" s="287">
        <v>0</v>
      </c>
      <c r="DY237" s="287">
        <v>0</v>
      </c>
      <c r="DZ237" s="287">
        <v>0</v>
      </c>
      <c r="EA237" s="287">
        <v>0</v>
      </c>
      <c r="EB237" s="290">
        <v>0</v>
      </c>
      <c r="EC237" s="287">
        <v>0</v>
      </c>
      <c r="ED237" s="287">
        <v>0</v>
      </c>
      <c r="EE237" s="287">
        <v>0</v>
      </c>
      <c r="EF237" s="290">
        <v>0</v>
      </c>
      <c r="EG237" s="287">
        <v>0</v>
      </c>
      <c r="EH237" s="287">
        <v>0</v>
      </c>
      <c r="EI237" s="287">
        <v>0</v>
      </c>
      <c r="EJ237" s="287">
        <v>0</v>
      </c>
      <c r="EK237" s="287">
        <v>0</v>
      </c>
      <c r="EL237" s="287">
        <v>0</v>
      </c>
      <c r="EM237" s="287">
        <v>0</v>
      </c>
      <c r="EN237" s="287">
        <v>0</v>
      </c>
      <c r="EO237" s="287">
        <v>0</v>
      </c>
      <c r="EP237" s="287">
        <v>0</v>
      </c>
      <c r="EQ237" s="287">
        <v>0</v>
      </c>
      <c r="ER237" s="287">
        <v>0</v>
      </c>
      <c r="ES237" s="287">
        <v>0</v>
      </c>
      <c r="ET237" s="287">
        <v>0</v>
      </c>
      <c r="EU237" s="287">
        <v>0</v>
      </c>
      <c r="EV237" s="287">
        <v>0</v>
      </c>
      <c r="EW237" s="287">
        <v>0</v>
      </c>
      <c r="EX237" s="287">
        <v>0</v>
      </c>
      <c r="EY237" s="287">
        <v>0</v>
      </c>
      <c r="EZ237" s="287">
        <v>0</v>
      </c>
      <c r="FA237" s="287">
        <v>0</v>
      </c>
      <c r="FB237" s="287">
        <v>0</v>
      </c>
      <c r="FC237" s="287">
        <v>0</v>
      </c>
      <c r="FD237" s="287">
        <v>0</v>
      </c>
      <c r="FE237" s="287">
        <v>0</v>
      </c>
      <c r="FF237" s="287">
        <v>0</v>
      </c>
      <c r="FG237" s="287">
        <v>0</v>
      </c>
      <c r="FH237" s="287">
        <v>0</v>
      </c>
      <c r="FI237" s="287">
        <v>0</v>
      </c>
      <c r="FJ237" s="287">
        <v>0</v>
      </c>
      <c r="FK237" s="291">
        <v>0</v>
      </c>
      <c r="FL237" s="290">
        <v>0</v>
      </c>
      <c r="FM237" s="291">
        <v>0</v>
      </c>
      <c r="FN237" s="290">
        <v>0</v>
      </c>
      <c r="FO237" s="297">
        <v>0</v>
      </c>
      <c r="FP237" s="293">
        <v>0</v>
      </c>
      <c r="FQ237" s="283">
        <v>0</v>
      </c>
      <c r="FR237" s="294">
        <v>0</v>
      </c>
      <c r="FS237" s="283">
        <v>0</v>
      </c>
      <c r="FT237" s="294">
        <v>0</v>
      </c>
      <c r="FU237" s="291">
        <v>0</v>
      </c>
      <c r="FV237" s="290">
        <v>0</v>
      </c>
      <c r="FW237" s="295">
        <v>4</v>
      </c>
      <c r="FX237" s="295">
        <v>1</v>
      </c>
      <c r="FY237" s="295">
        <v>3</v>
      </c>
      <c r="FZ237" s="295">
        <v>0</v>
      </c>
      <c r="GA237" s="295">
        <v>0</v>
      </c>
      <c r="GB237" s="287">
        <v>0</v>
      </c>
      <c r="GC237" s="287">
        <v>0</v>
      </c>
      <c r="GD237" s="287">
        <v>0</v>
      </c>
      <c r="GE237" s="287">
        <v>0</v>
      </c>
      <c r="GF237" s="287">
        <v>0</v>
      </c>
      <c r="GG237" s="290">
        <v>0</v>
      </c>
      <c r="GH237" s="290">
        <v>0</v>
      </c>
      <c r="GI237" s="290">
        <v>0</v>
      </c>
      <c r="GJ237" s="290">
        <v>0</v>
      </c>
      <c r="GK237" s="290">
        <v>0</v>
      </c>
      <c r="GL237" s="290">
        <v>0</v>
      </c>
      <c r="GM237" s="290">
        <v>0</v>
      </c>
      <c r="GN237" s="290">
        <v>0</v>
      </c>
      <c r="GO237" s="290">
        <v>0</v>
      </c>
      <c r="GP237" s="290">
        <v>0</v>
      </c>
      <c r="GQ237" s="290">
        <v>0</v>
      </c>
      <c r="GR237" s="290">
        <v>0</v>
      </c>
      <c r="GS237" s="290">
        <v>0</v>
      </c>
      <c r="GT237" s="290">
        <v>0</v>
      </c>
      <c r="GU237" s="290">
        <v>0</v>
      </c>
      <c r="GV237" s="290">
        <v>0</v>
      </c>
      <c r="GW237" s="290">
        <v>0</v>
      </c>
      <c r="GX237" s="290">
        <v>0</v>
      </c>
      <c r="GY237" s="290">
        <v>0</v>
      </c>
      <c r="GZ237" s="290">
        <v>0</v>
      </c>
      <c r="HA237" s="290">
        <v>0</v>
      </c>
      <c r="HB237" s="290">
        <v>0</v>
      </c>
      <c r="HC237" s="290">
        <v>0</v>
      </c>
      <c r="HD237" s="290">
        <v>0</v>
      </c>
      <c r="HE237" s="290">
        <v>0</v>
      </c>
      <c r="HF237" s="290">
        <v>0</v>
      </c>
      <c r="HG237" s="290">
        <v>0</v>
      </c>
      <c r="HH237" s="290">
        <v>0</v>
      </c>
      <c r="HI237" s="290">
        <v>0</v>
      </c>
      <c r="HJ237" s="134">
        <v>0</v>
      </c>
      <c r="HK237" s="134">
        <v>10.50309841403214</v>
      </c>
      <c r="HL237" s="134">
        <v>35.53548296747541</v>
      </c>
      <c r="HM237" s="146">
        <v>85.601679156125698</v>
      </c>
      <c r="HN237" s="146">
        <v>74.041103298548904</v>
      </c>
      <c r="HO237" s="368">
        <v>0.18656716417910399</v>
      </c>
      <c r="HP237" s="369">
        <v>8.1267777326290105E-2</v>
      </c>
      <c r="HQ237" s="368">
        <v>4.28571428571429</v>
      </c>
      <c r="HR237" s="369">
        <v>2.2727272727272698</v>
      </c>
      <c r="HS237" s="134">
        <v>85.714285714285694</v>
      </c>
      <c r="HT237" s="134">
        <v>89.772727272727295</v>
      </c>
      <c r="HU237" s="134">
        <v>4.3532338308457703</v>
      </c>
      <c r="HV237" s="134">
        <v>3.5757822023567698</v>
      </c>
      <c r="HW237" s="134">
        <v>4.2111714235685502</v>
      </c>
      <c r="HX237" s="134">
        <v>7.7322455034303701</v>
      </c>
      <c r="HY237" s="146">
        <v>91.833995273377155</v>
      </c>
      <c r="HZ237" s="146">
        <v>85.870867314586206</v>
      </c>
      <c r="IA237" s="386">
        <v>4</v>
      </c>
      <c r="IB237" s="386">
        <v>5</v>
      </c>
      <c r="IC237" s="369">
        <v>0.16116035455278002</v>
      </c>
      <c r="ID237" s="369">
        <v>0.14265335235378032</v>
      </c>
      <c r="IE237" s="369">
        <v>2.0202020202020203</v>
      </c>
      <c r="IF237" s="369">
        <v>2.3809523809523809</v>
      </c>
      <c r="IG237" s="146">
        <v>56.56565656565656</v>
      </c>
      <c r="IH237" s="146">
        <v>67.142857142857139</v>
      </c>
      <c r="II237" s="146">
        <v>7.9774375503626107</v>
      </c>
      <c r="IJ237" s="146">
        <v>5.9914407988587728</v>
      </c>
      <c r="IK237" s="146">
        <v>8.4398529154263695</v>
      </c>
      <c r="IL237" s="146">
        <v>14.04598553680697</v>
      </c>
      <c r="IM237" s="148">
        <v>106.48927948008431</v>
      </c>
      <c r="IN237" s="137">
        <v>101.98366724130264</v>
      </c>
      <c r="IO237" s="369">
        <v>0.87241003271537598</v>
      </c>
      <c r="IP237" s="369">
        <v>0</v>
      </c>
      <c r="IQ237" s="369">
        <v>9.5238095238095202</v>
      </c>
      <c r="IR237" s="369">
        <v>0</v>
      </c>
      <c r="IS237" s="146">
        <v>70.238095238095198</v>
      </c>
      <c r="IT237" s="146">
        <v>88.571428571428598</v>
      </c>
      <c r="IU237" s="146">
        <v>9.1603053435114496</v>
      </c>
      <c r="IV237" s="146">
        <v>7.6169749727965197</v>
      </c>
      <c r="IW237" s="146">
        <v>8.3812553529915608</v>
      </c>
      <c r="IX237" s="146">
        <v>9.4298526585522104</v>
      </c>
      <c r="IY237" s="341">
        <v>4</v>
      </c>
      <c r="IZ237" s="369">
        <v>0.26684456304202803</v>
      </c>
      <c r="JA237" s="369">
        <v>5.1282051282051304</v>
      </c>
      <c r="JB237" s="369">
        <v>94.871794871794904</v>
      </c>
      <c r="JC237" s="369">
        <v>5.2034689793195499</v>
      </c>
      <c r="JD237" s="146">
        <v>10.2725755609123</v>
      </c>
    </row>
    <row r="238" spans="1:264" ht="18" customHeight="1">
      <c r="A238" s="280"/>
      <c r="B238" s="281" t="s">
        <v>87</v>
      </c>
      <c r="C238" s="281" t="s">
        <v>87</v>
      </c>
      <c r="D238" s="282" t="s">
        <v>1975</v>
      </c>
      <c r="E238" s="283" t="s">
        <v>1469</v>
      </c>
      <c r="F238" s="282" t="s">
        <v>116</v>
      </c>
      <c r="G238" s="283" t="s">
        <v>29</v>
      </c>
      <c r="H238" s="284" t="s">
        <v>87</v>
      </c>
      <c r="I238" s="284" t="s">
        <v>87</v>
      </c>
      <c r="J238" s="284" t="s">
        <v>87</v>
      </c>
      <c r="K238" s="284" t="s">
        <v>87</v>
      </c>
      <c r="L238" s="284" t="s">
        <v>87</v>
      </c>
      <c r="M238" s="285">
        <v>171938</v>
      </c>
      <c r="N238" s="284" t="s">
        <v>87</v>
      </c>
      <c r="O238" s="284" t="s">
        <v>87</v>
      </c>
      <c r="P238" s="284" t="s">
        <v>87</v>
      </c>
      <c r="Q238" s="284" t="s">
        <v>87</v>
      </c>
      <c r="R238" s="286">
        <v>102.57899999999999</v>
      </c>
      <c r="S238" s="286">
        <v>94.415000000000006</v>
      </c>
      <c r="T238" s="287">
        <v>42.489300929039928</v>
      </c>
      <c r="U238" s="298" t="s">
        <v>88</v>
      </c>
      <c r="V238" s="286">
        <v>12.707722385141739</v>
      </c>
      <c r="W238" s="286">
        <v>11.827956989247312</v>
      </c>
      <c r="X238" s="286">
        <v>24.535679374389051</v>
      </c>
      <c r="Y238" s="284" t="s">
        <v>87</v>
      </c>
      <c r="Z238" s="284" t="s">
        <v>87</v>
      </c>
      <c r="AA238" s="284" t="s">
        <v>87</v>
      </c>
      <c r="AB238" s="284" t="s">
        <v>87</v>
      </c>
      <c r="AC238" s="284" t="s">
        <v>87</v>
      </c>
      <c r="AD238" s="284" t="s">
        <v>87</v>
      </c>
      <c r="AE238" s="284" t="s">
        <v>87</v>
      </c>
      <c r="AF238" s="284" t="s">
        <v>87</v>
      </c>
      <c r="AG238" s="284" t="s">
        <v>87</v>
      </c>
      <c r="AH238" s="284" t="s">
        <v>87</v>
      </c>
      <c r="AI238" s="284" t="s">
        <v>87</v>
      </c>
      <c r="AJ238" s="284" t="s">
        <v>87</v>
      </c>
      <c r="AK238" s="284" t="s">
        <v>87</v>
      </c>
      <c r="AL238" s="284" t="s">
        <v>87</v>
      </c>
      <c r="AM238" s="284" t="s">
        <v>87</v>
      </c>
      <c r="AN238" s="284" t="s">
        <v>87</v>
      </c>
      <c r="AO238" s="284" t="s">
        <v>87</v>
      </c>
      <c r="AP238" s="284" t="s">
        <v>87</v>
      </c>
      <c r="AQ238" s="284" t="s">
        <v>87</v>
      </c>
      <c r="AR238" s="284" t="s">
        <v>87</v>
      </c>
      <c r="AS238" s="284" t="s">
        <v>87</v>
      </c>
      <c r="AT238" s="284" t="s">
        <v>87</v>
      </c>
      <c r="AU238" s="284" t="s">
        <v>87</v>
      </c>
      <c r="AV238" s="284" t="s">
        <v>87</v>
      </c>
      <c r="AW238" s="288" t="s">
        <v>87</v>
      </c>
      <c r="AX238" s="288" t="s">
        <v>87</v>
      </c>
      <c r="AY238" s="288" t="s">
        <v>87</v>
      </c>
      <c r="AZ238" s="288" t="s">
        <v>87</v>
      </c>
      <c r="BA238" s="288" t="s">
        <v>87</v>
      </c>
      <c r="BB238" s="287">
        <v>9</v>
      </c>
      <c r="BC238" s="287">
        <v>22</v>
      </c>
      <c r="BD238" s="289" t="s">
        <v>88</v>
      </c>
      <c r="BE238" s="289" t="s">
        <v>88</v>
      </c>
      <c r="BF238" s="289" t="s">
        <v>88</v>
      </c>
      <c r="BG238" s="287">
        <v>26</v>
      </c>
      <c r="BH238" s="286">
        <v>15.121729925903523</v>
      </c>
      <c r="BI238" s="287">
        <v>352</v>
      </c>
      <c r="BJ238" s="286">
        <v>204.7249589968477</v>
      </c>
      <c r="BK238" s="287">
        <v>23</v>
      </c>
      <c r="BL238" s="286">
        <v>13.376914934453119</v>
      </c>
      <c r="BM238" s="287">
        <v>10</v>
      </c>
      <c r="BN238" s="290">
        <v>5.8160499715013545</v>
      </c>
      <c r="BO238" s="291">
        <v>289</v>
      </c>
      <c r="BP238" s="290">
        <v>168.08384417638916</v>
      </c>
      <c r="BQ238" s="287">
        <v>0</v>
      </c>
      <c r="BR238" s="290">
        <v>0</v>
      </c>
      <c r="BS238" s="287">
        <v>0</v>
      </c>
      <c r="BT238" s="290">
        <v>0</v>
      </c>
      <c r="BU238" s="287">
        <v>0</v>
      </c>
      <c r="BV238" s="290">
        <v>0</v>
      </c>
      <c r="BW238" s="287">
        <v>11</v>
      </c>
      <c r="BX238" s="290">
        <v>6.3976549686514907</v>
      </c>
      <c r="BY238" s="292">
        <v>2</v>
      </c>
      <c r="BZ238" s="293">
        <v>1.1632099943002712</v>
      </c>
      <c r="CA238" s="287">
        <v>421</v>
      </c>
      <c r="CB238" s="290">
        <v>244.85570380020704</v>
      </c>
      <c r="CC238" s="292">
        <v>528</v>
      </c>
      <c r="CD238" s="293">
        <v>307.08743849527156</v>
      </c>
      <c r="CE238" s="292">
        <v>37</v>
      </c>
      <c r="CF238" s="293">
        <v>21.519384894555014</v>
      </c>
      <c r="CG238" s="287">
        <v>703</v>
      </c>
      <c r="CH238" s="290">
        <v>408.86831299654523</v>
      </c>
      <c r="CI238" s="287">
        <v>882</v>
      </c>
      <c r="CJ238" s="290">
        <v>512.97560748641956</v>
      </c>
      <c r="CK238" s="287">
        <v>222</v>
      </c>
      <c r="CL238" s="290">
        <v>129.11630936733008</v>
      </c>
      <c r="CM238" s="287">
        <v>193</v>
      </c>
      <c r="CN238" s="294">
        <v>112.24976444997615</v>
      </c>
      <c r="CO238" s="287">
        <v>97</v>
      </c>
      <c r="CP238" s="290">
        <v>56.415684723563146</v>
      </c>
      <c r="CQ238" s="292">
        <v>0</v>
      </c>
      <c r="CR238" s="293">
        <v>0</v>
      </c>
      <c r="CS238" s="287">
        <v>0</v>
      </c>
      <c r="CT238" s="290">
        <v>0</v>
      </c>
      <c r="CU238" s="287">
        <v>65</v>
      </c>
      <c r="CV238" s="290">
        <v>37.804324814758807</v>
      </c>
      <c r="CW238" s="287">
        <v>913</v>
      </c>
      <c r="CX238" s="290">
        <v>531.00536239807377</v>
      </c>
      <c r="CY238" s="287">
        <v>913</v>
      </c>
      <c r="CZ238" s="290">
        <v>531.00536239807377</v>
      </c>
      <c r="DA238" s="292">
        <v>0</v>
      </c>
      <c r="DB238" s="293">
        <v>0</v>
      </c>
      <c r="DC238" s="292">
        <v>21</v>
      </c>
      <c r="DD238" s="292">
        <v>1094</v>
      </c>
      <c r="DE238" s="292">
        <v>213</v>
      </c>
      <c r="DF238" s="292">
        <v>21024</v>
      </c>
      <c r="DG238" s="292">
        <v>6499</v>
      </c>
      <c r="DH238" s="292">
        <v>679</v>
      </c>
      <c r="DI238" s="292">
        <v>142</v>
      </c>
      <c r="DJ238" s="292">
        <v>59</v>
      </c>
      <c r="DK238" s="292">
        <v>55</v>
      </c>
      <c r="DL238" s="292">
        <v>459</v>
      </c>
      <c r="DM238" s="292">
        <v>1</v>
      </c>
      <c r="DN238" s="292">
        <v>580</v>
      </c>
      <c r="DO238" s="292">
        <v>74</v>
      </c>
      <c r="DP238" s="292">
        <v>31</v>
      </c>
      <c r="DQ238" s="292">
        <v>74</v>
      </c>
      <c r="DR238" s="292">
        <v>0</v>
      </c>
      <c r="DS238" s="292">
        <v>0</v>
      </c>
      <c r="DT238" s="292">
        <v>7909</v>
      </c>
      <c r="DU238" s="292">
        <v>49868</v>
      </c>
      <c r="DV238" s="292">
        <v>4669</v>
      </c>
      <c r="DW238" s="292">
        <v>9585</v>
      </c>
      <c r="DX238" s="292">
        <v>688</v>
      </c>
      <c r="DY238" s="292">
        <v>576</v>
      </c>
      <c r="DZ238" s="292">
        <v>6287</v>
      </c>
      <c r="EA238" s="292">
        <v>26018</v>
      </c>
      <c r="EB238" s="293">
        <v>22.215389345837501</v>
      </c>
      <c r="EC238" s="292">
        <v>496</v>
      </c>
      <c r="ED238" s="292">
        <v>8718</v>
      </c>
      <c r="EE238" s="292">
        <v>1914</v>
      </c>
      <c r="EF238" s="293">
        <v>21.954576737783896</v>
      </c>
      <c r="EG238" s="292">
        <v>310</v>
      </c>
      <c r="EH238" s="292">
        <v>179</v>
      </c>
      <c r="EI238" s="292">
        <v>132</v>
      </c>
      <c r="EJ238" s="292">
        <v>37</v>
      </c>
      <c r="EK238" s="292">
        <v>632</v>
      </c>
      <c r="EL238" s="292">
        <v>7</v>
      </c>
      <c r="EM238" s="292">
        <v>45</v>
      </c>
      <c r="EN238" s="292">
        <v>20</v>
      </c>
      <c r="EO238" s="292">
        <v>43</v>
      </c>
      <c r="EP238" s="292">
        <v>37</v>
      </c>
      <c r="EQ238" s="292">
        <v>57</v>
      </c>
      <c r="ER238" s="292">
        <v>0</v>
      </c>
      <c r="ES238" s="292">
        <v>3</v>
      </c>
      <c r="ET238" s="292">
        <v>11</v>
      </c>
      <c r="EU238" s="292">
        <v>0</v>
      </c>
      <c r="EV238" s="292">
        <v>5536</v>
      </c>
      <c r="EW238" s="292">
        <v>5</v>
      </c>
      <c r="EX238" s="292">
        <v>18</v>
      </c>
      <c r="EY238" s="292">
        <v>645</v>
      </c>
      <c r="EZ238" s="292">
        <v>8</v>
      </c>
      <c r="FA238" s="292">
        <v>50</v>
      </c>
      <c r="FB238" s="292">
        <v>9</v>
      </c>
      <c r="FC238" s="292">
        <v>10</v>
      </c>
      <c r="FD238" s="292">
        <v>4</v>
      </c>
      <c r="FE238" s="292">
        <v>1</v>
      </c>
      <c r="FF238" s="292">
        <v>50</v>
      </c>
      <c r="FG238" s="292">
        <v>607</v>
      </c>
      <c r="FH238" s="292">
        <v>702</v>
      </c>
      <c r="FI238" s="292">
        <v>412</v>
      </c>
      <c r="FJ238" s="292">
        <v>4520</v>
      </c>
      <c r="FK238" s="291">
        <v>21</v>
      </c>
      <c r="FL238" s="290">
        <v>12.213704940152846</v>
      </c>
      <c r="FM238" s="297">
        <v>4</v>
      </c>
      <c r="FN238" s="293">
        <v>2.3264199886005423</v>
      </c>
      <c r="FO238" s="297">
        <v>9</v>
      </c>
      <c r="FP238" s="293">
        <v>5.23444497435122</v>
      </c>
      <c r="FQ238" s="283">
        <v>3</v>
      </c>
      <c r="FR238" s="294">
        <v>1.7448149914504065</v>
      </c>
      <c r="FS238" s="283">
        <v>1</v>
      </c>
      <c r="FT238" s="294">
        <v>0.58160499715013558</v>
      </c>
      <c r="FU238" s="297">
        <v>21</v>
      </c>
      <c r="FV238" s="293">
        <v>12.213704940152846</v>
      </c>
      <c r="FW238" s="295">
        <v>2</v>
      </c>
      <c r="FX238" s="295">
        <v>0</v>
      </c>
      <c r="FY238" s="295">
        <v>2</v>
      </c>
      <c r="FZ238" s="295">
        <v>0</v>
      </c>
      <c r="GA238" s="295">
        <v>0</v>
      </c>
      <c r="GB238" s="292">
        <v>11573</v>
      </c>
      <c r="GC238" s="292">
        <v>2703</v>
      </c>
      <c r="GD238" s="292">
        <v>1217</v>
      </c>
      <c r="GE238" s="292">
        <v>0</v>
      </c>
      <c r="GF238" s="292">
        <v>20</v>
      </c>
      <c r="GG238" s="293">
        <v>493.5</v>
      </c>
      <c r="GH238" s="293">
        <v>1263</v>
      </c>
      <c r="GI238" s="293">
        <v>65.8</v>
      </c>
      <c r="GJ238" s="293">
        <v>28</v>
      </c>
      <c r="GK238" s="293">
        <v>4</v>
      </c>
      <c r="GL238" s="293">
        <v>7</v>
      </c>
      <c r="GM238" s="293">
        <v>10</v>
      </c>
      <c r="GN238" s="293">
        <v>12</v>
      </c>
      <c r="GO238" s="293">
        <v>3</v>
      </c>
      <c r="GP238" s="293">
        <v>25</v>
      </c>
      <c r="GQ238" s="293">
        <v>5</v>
      </c>
      <c r="GR238" s="293">
        <v>9</v>
      </c>
      <c r="GS238" s="293">
        <v>0</v>
      </c>
      <c r="GT238" s="293">
        <v>44</v>
      </c>
      <c r="GU238" s="293">
        <v>2</v>
      </c>
      <c r="GV238" s="293">
        <v>3</v>
      </c>
      <c r="GW238" s="293">
        <v>1</v>
      </c>
      <c r="GX238" s="293">
        <v>2</v>
      </c>
      <c r="GY238" s="293">
        <v>5</v>
      </c>
      <c r="GZ238" s="293">
        <v>4</v>
      </c>
      <c r="HA238" s="293">
        <v>2</v>
      </c>
      <c r="HB238" s="293">
        <v>3</v>
      </c>
      <c r="HC238" s="293">
        <v>1</v>
      </c>
      <c r="HD238" s="293">
        <v>5</v>
      </c>
      <c r="HE238" s="293">
        <v>8</v>
      </c>
      <c r="HF238" s="293">
        <v>3</v>
      </c>
      <c r="HG238" s="293">
        <v>5</v>
      </c>
      <c r="HH238" s="293">
        <v>16</v>
      </c>
      <c r="HI238" s="293">
        <v>4.5999999999999996</v>
      </c>
      <c r="HJ238" s="134">
        <v>0.58160499715013558</v>
      </c>
      <c r="HK238" s="134">
        <v>14.540124928753386</v>
      </c>
      <c r="HL238" s="134">
        <v>50.576370552175774</v>
      </c>
      <c r="HM238" s="146">
        <v>96.36</v>
      </c>
      <c r="HN238" s="146">
        <v>92.307000000000002</v>
      </c>
      <c r="HO238" s="369">
        <v>0</v>
      </c>
      <c r="HP238" s="369">
        <v>0</v>
      </c>
      <c r="HQ238" s="369">
        <v>0</v>
      </c>
      <c r="HR238" s="369">
        <v>0</v>
      </c>
      <c r="HS238" s="134">
        <v>0</v>
      </c>
      <c r="HT238" s="134">
        <v>0</v>
      </c>
      <c r="HU238" s="134">
        <v>0</v>
      </c>
      <c r="HV238" s="134">
        <v>0</v>
      </c>
      <c r="HW238" s="134">
        <v>0</v>
      </c>
      <c r="HX238" s="134">
        <v>0</v>
      </c>
      <c r="HY238" s="146">
        <v>95.441000000000003</v>
      </c>
      <c r="HZ238" s="146">
        <v>98.653000000000006</v>
      </c>
      <c r="IA238" s="386">
        <v>5</v>
      </c>
      <c r="IB238" s="386">
        <v>5</v>
      </c>
      <c r="IC238" s="369">
        <v>0.10789814415192059</v>
      </c>
      <c r="ID238" s="369">
        <v>7.230657989877079E-2</v>
      </c>
      <c r="IE238" s="369">
        <v>1.5974440894568689</v>
      </c>
      <c r="IF238" s="369">
        <v>1.3440860215053763</v>
      </c>
      <c r="IG238" s="146">
        <v>61.341853035143771</v>
      </c>
      <c r="IH238" s="146">
        <v>61.29032258064516</v>
      </c>
      <c r="II238" s="146">
        <v>6.754423823910229</v>
      </c>
      <c r="IJ238" s="146">
        <v>5.3796095444685461</v>
      </c>
      <c r="IK238" s="146">
        <v>6.0996538584601065</v>
      </c>
      <c r="IL238" s="146">
        <v>11.458519444940741</v>
      </c>
      <c r="IM238" s="148">
        <v>105.392</v>
      </c>
      <c r="IN238" s="137">
        <v>99.917000000000016</v>
      </c>
      <c r="IO238" s="369">
        <v>0.69324090121317195</v>
      </c>
      <c r="IP238" s="369">
        <v>0.121506682867558</v>
      </c>
      <c r="IQ238" s="369">
        <v>5.8823529411764701</v>
      </c>
      <c r="IR238" s="369">
        <v>1.35135135135135</v>
      </c>
      <c r="IS238" s="146">
        <v>83.823529411764696</v>
      </c>
      <c r="IT238" s="146">
        <v>86.486486486486498</v>
      </c>
      <c r="IU238" s="146">
        <v>11.785095320623901</v>
      </c>
      <c r="IV238" s="146">
        <v>8.9914945321992708</v>
      </c>
      <c r="IW238" s="146">
        <v>1.80539804944432</v>
      </c>
      <c r="IX238" s="146">
        <v>2.1009918845806999</v>
      </c>
      <c r="IY238" s="341">
        <v>15</v>
      </c>
      <c r="IZ238" s="369">
        <v>0.51885160843998601</v>
      </c>
      <c r="JA238" s="369">
        <v>7.9365079365079403</v>
      </c>
      <c r="JB238" s="369">
        <v>94.708994708994695</v>
      </c>
      <c r="JC238" s="369">
        <v>6.5375302663438299</v>
      </c>
      <c r="JD238" s="146">
        <v>7.5040200107200299</v>
      </c>
    </row>
    <row r="239" spans="1:264" ht="18" customHeight="1">
      <c r="A239" s="280"/>
      <c r="B239" s="281" t="s">
        <v>87</v>
      </c>
      <c r="C239" s="281" t="s">
        <v>87</v>
      </c>
      <c r="D239" s="282" t="s">
        <v>1976</v>
      </c>
      <c r="E239" s="283" t="s">
        <v>1470</v>
      </c>
      <c r="F239" s="282" t="s">
        <v>116</v>
      </c>
      <c r="G239" s="283" t="s">
        <v>29</v>
      </c>
      <c r="H239" s="284" t="s">
        <v>87</v>
      </c>
      <c r="I239" s="284" t="s">
        <v>87</v>
      </c>
      <c r="J239" s="284" t="s">
        <v>87</v>
      </c>
      <c r="K239" s="284" t="s">
        <v>87</v>
      </c>
      <c r="L239" s="284" t="s">
        <v>87</v>
      </c>
      <c r="M239" s="285">
        <v>54609</v>
      </c>
      <c r="N239" s="284" t="s">
        <v>87</v>
      </c>
      <c r="O239" s="284" t="s">
        <v>87</v>
      </c>
      <c r="P239" s="284" t="s">
        <v>87</v>
      </c>
      <c r="Q239" s="284" t="s">
        <v>87</v>
      </c>
      <c r="R239" s="286">
        <v>101.92874832363428</v>
      </c>
      <c r="S239" s="286">
        <v>96.926357277497146</v>
      </c>
      <c r="T239" s="287">
        <v>13.529598607645653</v>
      </c>
      <c r="U239" s="298" t="s">
        <v>88</v>
      </c>
      <c r="V239" s="286">
        <v>12.008072653884964</v>
      </c>
      <c r="W239" s="286">
        <v>10.797174571140262</v>
      </c>
      <c r="X239" s="286">
        <v>22.805247225025226</v>
      </c>
      <c r="Y239" s="284" t="s">
        <v>87</v>
      </c>
      <c r="Z239" s="284" t="s">
        <v>87</v>
      </c>
      <c r="AA239" s="284" t="s">
        <v>87</v>
      </c>
      <c r="AB239" s="284" t="s">
        <v>87</v>
      </c>
      <c r="AC239" s="284" t="s">
        <v>87</v>
      </c>
      <c r="AD239" s="284" t="s">
        <v>87</v>
      </c>
      <c r="AE239" s="284" t="s">
        <v>87</v>
      </c>
      <c r="AF239" s="284" t="s">
        <v>87</v>
      </c>
      <c r="AG239" s="284" t="s">
        <v>87</v>
      </c>
      <c r="AH239" s="284" t="s">
        <v>87</v>
      </c>
      <c r="AI239" s="284" t="s">
        <v>87</v>
      </c>
      <c r="AJ239" s="284" t="s">
        <v>87</v>
      </c>
      <c r="AK239" s="284" t="s">
        <v>87</v>
      </c>
      <c r="AL239" s="284" t="s">
        <v>87</v>
      </c>
      <c r="AM239" s="284" t="s">
        <v>87</v>
      </c>
      <c r="AN239" s="284" t="s">
        <v>87</v>
      </c>
      <c r="AO239" s="284" t="s">
        <v>87</v>
      </c>
      <c r="AP239" s="284" t="s">
        <v>87</v>
      </c>
      <c r="AQ239" s="284" t="s">
        <v>87</v>
      </c>
      <c r="AR239" s="284" t="s">
        <v>87</v>
      </c>
      <c r="AS239" s="284" t="s">
        <v>87</v>
      </c>
      <c r="AT239" s="284" t="s">
        <v>87</v>
      </c>
      <c r="AU239" s="284" t="s">
        <v>87</v>
      </c>
      <c r="AV239" s="284" t="s">
        <v>87</v>
      </c>
      <c r="AW239" s="288" t="s">
        <v>87</v>
      </c>
      <c r="AX239" s="288" t="s">
        <v>87</v>
      </c>
      <c r="AY239" s="288" t="s">
        <v>87</v>
      </c>
      <c r="AZ239" s="288" t="s">
        <v>87</v>
      </c>
      <c r="BA239" s="288" t="s">
        <v>87</v>
      </c>
      <c r="BB239" s="287">
        <v>8</v>
      </c>
      <c r="BC239" s="287">
        <v>10</v>
      </c>
      <c r="BD239" s="289" t="s">
        <v>88</v>
      </c>
      <c r="BE239" s="289" t="s">
        <v>88</v>
      </c>
      <c r="BF239" s="289" t="s">
        <v>88</v>
      </c>
      <c r="BG239" s="287">
        <v>0</v>
      </c>
      <c r="BH239" s="286">
        <v>0</v>
      </c>
      <c r="BI239" s="287">
        <v>18</v>
      </c>
      <c r="BJ239" s="286">
        <v>32.9615997363072</v>
      </c>
      <c r="BK239" s="287">
        <v>0</v>
      </c>
      <c r="BL239" s="286">
        <v>0</v>
      </c>
      <c r="BM239" s="287">
        <v>0</v>
      </c>
      <c r="BN239" s="290">
        <v>0</v>
      </c>
      <c r="BO239" s="291">
        <v>12</v>
      </c>
      <c r="BP239" s="290">
        <v>21.974399824204802</v>
      </c>
      <c r="BQ239" s="287">
        <v>0</v>
      </c>
      <c r="BR239" s="290">
        <v>0</v>
      </c>
      <c r="BS239" s="287">
        <v>0</v>
      </c>
      <c r="BT239" s="290">
        <v>0</v>
      </c>
      <c r="BU239" s="287">
        <v>0</v>
      </c>
      <c r="BV239" s="290">
        <v>0</v>
      </c>
      <c r="BW239" s="287">
        <v>0</v>
      </c>
      <c r="BX239" s="290">
        <v>0</v>
      </c>
      <c r="BY239" s="292">
        <v>0</v>
      </c>
      <c r="BZ239" s="293">
        <v>0</v>
      </c>
      <c r="CA239" s="287">
        <v>24</v>
      </c>
      <c r="CB239" s="290">
        <v>43.948799648409604</v>
      </c>
      <c r="CC239" s="287">
        <v>0</v>
      </c>
      <c r="CD239" s="290">
        <v>0</v>
      </c>
      <c r="CE239" s="287">
        <v>0</v>
      </c>
      <c r="CF239" s="290">
        <v>0</v>
      </c>
      <c r="CG239" s="287">
        <v>42</v>
      </c>
      <c r="CH239" s="290">
        <v>76.910399384716797</v>
      </c>
      <c r="CI239" s="287">
        <v>296</v>
      </c>
      <c r="CJ239" s="290">
        <v>542.03519566371847</v>
      </c>
      <c r="CK239" s="287">
        <v>55</v>
      </c>
      <c r="CL239" s="290">
        <v>100.71599919427202</v>
      </c>
      <c r="CM239" s="287">
        <v>0</v>
      </c>
      <c r="CN239" s="294">
        <v>0</v>
      </c>
      <c r="CO239" s="287">
        <v>12</v>
      </c>
      <c r="CP239" s="290">
        <v>21.974399824204802</v>
      </c>
      <c r="CQ239" s="292">
        <v>0</v>
      </c>
      <c r="CR239" s="293">
        <v>0</v>
      </c>
      <c r="CS239" s="287">
        <v>0</v>
      </c>
      <c r="CT239" s="290">
        <v>0</v>
      </c>
      <c r="CU239" s="287">
        <v>0</v>
      </c>
      <c r="CV239" s="290">
        <v>0</v>
      </c>
      <c r="CW239" s="287">
        <v>0</v>
      </c>
      <c r="CX239" s="290">
        <v>0</v>
      </c>
      <c r="CY239" s="287">
        <v>0</v>
      </c>
      <c r="CZ239" s="290">
        <v>0</v>
      </c>
      <c r="DA239" s="292">
        <v>0</v>
      </c>
      <c r="DB239" s="293">
        <v>0</v>
      </c>
      <c r="DC239" s="287">
        <v>0</v>
      </c>
      <c r="DD239" s="287">
        <v>0</v>
      </c>
      <c r="DE239" s="287">
        <v>0</v>
      </c>
      <c r="DF239" s="287">
        <v>0</v>
      </c>
      <c r="DG239" s="287">
        <v>0</v>
      </c>
      <c r="DH239" s="287">
        <v>0</v>
      </c>
      <c r="DI239" s="287">
        <v>0</v>
      </c>
      <c r="DJ239" s="287">
        <v>0</v>
      </c>
      <c r="DK239" s="287">
        <v>0</v>
      </c>
      <c r="DL239" s="287">
        <v>0</v>
      </c>
      <c r="DM239" s="287">
        <v>0</v>
      </c>
      <c r="DN239" s="287">
        <v>0</v>
      </c>
      <c r="DO239" s="287">
        <v>0</v>
      </c>
      <c r="DP239" s="287">
        <v>0</v>
      </c>
      <c r="DQ239" s="287">
        <v>0</v>
      </c>
      <c r="DR239" s="287">
        <v>0</v>
      </c>
      <c r="DS239" s="287">
        <v>0</v>
      </c>
      <c r="DT239" s="287">
        <v>0</v>
      </c>
      <c r="DU239" s="287">
        <v>0</v>
      </c>
      <c r="DV239" s="287">
        <v>0</v>
      </c>
      <c r="DW239" s="287">
        <v>0</v>
      </c>
      <c r="DX239" s="287">
        <v>0</v>
      </c>
      <c r="DY239" s="287">
        <v>0</v>
      </c>
      <c r="DZ239" s="287">
        <v>0</v>
      </c>
      <c r="EA239" s="287">
        <v>0</v>
      </c>
      <c r="EB239" s="290">
        <v>0</v>
      </c>
      <c r="EC239" s="287">
        <v>0</v>
      </c>
      <c r="ED239" s="287">
        <v>0</v>
      </c>
      <c r="EE239" s="287">
        <v>0</v>
      </c>
      <c r="EF239" s="290">
        <v>0</v>
      </c>
      <c r="EG239" s="287">
        <v>0</v>
      </c>
      <c r="EH239" s="287">
        <v>0</v>
      </c>
      <c r="EI239" s="287">
        <v>0</v>
      </c>
      <c r="EJ239" s="287">
        <v>0</v>
      </c>
      <c r="EK239" s="287">
        <v>0</v>
      </c>
      <c r="EL239" s="287">
        <v>0</v>
      </c>
      <c r="EM239" s="287">
        <v>0</v>
      </c>
      <c r="EN239" s="287">
        <v>0</v>
      </c>
      <c r="EO239" s="287">
        <v>0</v>
      </c>
      <c r="EP239" s="287">
        <v>0</v>
      </c>
      <c r="EQ239" s="287">
        <v>0</v>
      </c>
      <c r="ER239" s="287">
        <v>0</v>
      </c>
      <c r="ES239" s="287">
        <v>0</v>
      </c>
      <c r="ET239" s="287">
        <v>0</v>
      </c>
      <c r="EU239" s="287">
        <v>0</v>
      </c>
      <c r="EV239" s="287">
        <v>0</v>
      </c>
      <c r="EW239" s="287">
        <v>0</v>
      </c>
      <c r="EX239" s="287">
        <v>0</v>
      </c>
      <c r="EY239" s="287">
        <v>0</v>
      </c>
      <c r="EZ239" s="287">
        <v>0</v>
      </c>
      <c r="FA239" s="287">
        <v>0</v>
      </c>
      <c r="FB239" s="287">
        <v>0</v>
      </c>
      <c r="FC239" s="287">
        <v>0</v>
      </c>
      <c r="FD239" s="287">
        <v>0</v>
      </c>
      <c r="FE239" s="287">
        <v>0</v>
      </c>
      <c r="FF239" s="287">
        <v>0</v>
      </c>
      <c r="FG239" s="287">
        <v>0</v>
      </c>
      <c r="FH239" s="287">
        <v>0</v>
      </c>
      <c r="FI239" s="287">
        <v>0</v>
      </c>
      <c r="FJ239" s="287">
        <v>0</v>
      </c>
      <c r="FK239" s="291">
        <v>2</v>
      </c>
      <c r="FL239" s="290">
        <v>3.6623999707008004</v>
      </c>
      <c r="FM239" s="291">
        <v>0</v>
      </c>
      <c r="FN239" s="290">
        <v>0</v>
      </c>
      <c r="FO239" s="291">
        <v>1</v>
      </c>
      <c r="FP239" s="290">
        <v>1.8311999853504002</v>
      </c>
      <c r="FQ239" s="283">
        <v>0</v>
      </c>
      <c r="FR239" s="294">
        <v>0</v>
      </c>
      <c r="FS239" s="283">
        <v>0</v>
      </c>
      <c r="FT239" s="294">
        <v>0</v>
      </c>
      <c r="FU239" s="291">
        <v>0</v>
      </c>
      <c r="FV239" s="290">
        <v>0</v>
      </c>
      <c r="FW239" s="295">
        <v>1</v>
      </c>
      <c r="FX239" s="295">
        <v>0</v>
      </c>
      <c r="FY239" s="295">
        <v>0</v>
      </c>
      <c r="FZ239" s="295">
        <v>0</v>
      </c>
      <c r="GA239" s="295">
        <v>1</v>
      </c>
      <c r="GB239" s="287">
        <v>0</v>
      </c>
      <c r="GC239" s="287">
        <v>0</v>
      </c>
      <c r="GD239" s="287">
        <v>0</v>
      </c>
      <c r="GE239" s="287">
        <v>0</v>
      </c>
      <c r="GF239" s="287">
        <v>0</v>
      </c>
      <c r="GG239" s="290">
        <v>0</v>
      </c>
      <c r="GH239" s="290">
        <v>0</v>
      </c>
      <c r="GI239" s="290">
        <v>0</v>
      </c>
      <c r="GJ239" s="290">
        <v>0</v>
      </c>
      <c r="GK239" s="290">
        <v>0</v>
      </c>
      <c r="GL239" s="290">
        <v>0</v>
      </c>
      <c r="GM239" s="290">
        <v>0</v>
      </c>
      <c r="GN239" s="290">
        <v>0</v>
      </c>
      <c r="GO239" s="290">
        <v>0</v>
      </c>
      <c r="GP239" s="290">
        <v>0</v>
      </c>
      <c r="GQ239" s="290">
        <v>0</v>
      </c>
      <c r="GR239" s="290">
        <v>0</v>
      </c>
      <c r="GS239" s="290">
        <v>0</v>
      </c>
      <c r="GT239" s="290">
        <v>0</v>
      </c>
      <c r="GU239" s="290">
        <v>0</v>
      </c>
      <c r="GV239" s="290">
        <v>0</v>
      </c>
      <c r="GW239" s="290">
        <v>0</v>
      </c>
      <c r="GX239" s="290">
        <v>0</v>
      </c>
      <c r="GY239" s="290">
        <v>0</v>
      </c>
      <c r="GZ239" s="290">
        <v>0</v>
      </c>
      <c r="HA239" s="290">
        <v>0</v>
      </c>
      <c r="HB239" s="290">
        <v>0</v>
      </c>
      <c r="HC239" s="290">
        <v>0</v>
      </c>
      <c r="HD239" s="290">
        <v>0</v>
      </c>
      <c r="HE239" s="290">
        <v>0</v>
      </c>
      <c r="HF239" s="290">
        <v>0</v>
      </c>
      <c r="HG239" s="290">
        <v>0</v>
      </c>
      <c r="HH239" s="290">
        <v>0</v>
      </c>
      <c r="HI239" s="290">
        <v>0</v>
      </c>
      <c r="HJ239" s="134">
        <v>1.8311999853504002</v>
      </c>
      <c r="HK239" s="134">
        <v>14.649599882803201</v>
      </c>
      <c r="HL239" s="134">
        <v>68.85311944917504</v>
      </c>
      <c r="HM239" s="146">
        <v>98.204107256061505</v>
      </c>
      <c r="HN239" s="146">
        <v>80.183528853146996</v>
      </c>
      <c r="HO239" s="368">
        <v>7.7279752704791302E-2</v>
      </c>
      <c r="HP239" s="368">
        <v>6.8038782105800305E-2</v>
      </c>
      <c r="HQ239" s="368">
        <v>2.1582733812949599</v>
      </c>
      <c r="HR239" s="368">
        <v>2.3668639053254399</v>
      </c>
      <c r="HS239" s="134">
        <v>86.330935251798607</v>
      </c>
      <c r="HT239" s="134">
        <v>87.573964497041402</v>
      </c>
      <c r="HU239" s="134">
        <v>3.5806285419886699</v>
      </c>
      <c r="HV239" s="134">
        <v>2.8746385439700601</v>
      </c>
      <c r="HW239" s="134">
        <v>10.8968357985396</v>
      </c>
      <c r="HX239" s="134">
        <v>17.1843251088534</v>
      </c>
      <c r="HY239" s="146">
        <v>94.39297252551539</v>
      </c>
      <c r="HZ239" s="146">
        <v>89.154272439507594</v>
      </c>
      <c r="IA239" s="386">
        <v>3</v>
      </c>
      <c r="IB239" s="386">
        <v>1</v>
      </c>
      <c r="IC239" s="369">
        <v>0.13428827215756492</v>
      </c>
      <c r="ID239" s="369">
        <v>3.2061558191728116E-2</v>
      </c>
      <c r="IE239" s="369">
        <v>1.89873417721519</v>
      </c>
      <c r="IF239" s="369">
        <v>0.58823529411764708</v>
      </c>
      <c r="IG239" s="146">
        <v>67.088607594936718</v>
      </c>
      <c r="IH239" s="146">
        <v>74.705882352941174</v>
      </c>
      <c r="II239" s="146">
        <v>7.072515666965085</v>
      </c>
      <c r="IJ239" s="146">
        <v>5.4504648925937804</v>
      </c>
      <c r="IK239" s="146">
        <v>8.2795397137243896</v>
      </c>
      <c r="IL239" s="146">
        <v>12.999322951929587</v>
      </c>
      <c r="IM239" s="148">
        <v>105.02087643817501</v>
      </c>
      <c r="IN239" s="137">
        <v>111.62818197917643</v>
      </c>
      <c r="IO239" s="369">
        <v>0.21321961620469099</v>
      </c>
      <c r="IP239" s="369">
        <v>9.0744101633393803E-2</v>
      </c>
      <c r="IQ239" s="369">
        <v>2.4390243902439002</v>
      </c>
      <c r="IR239" s="369">
        <v>1.26582278481013</v>
      </c>
      <c r="IS239" s="146">
        <v>73.170731707317103</v>
      </c>
      <c r="IT239" s="146">
        <v>74.683544303797504</v>
      </c>
      <c r="IU239" s="146">
        <v>8.7420042643923193</v>
      </c>
      <c r="IV239" s="146">
        <v>7.1687840290381102</v>
      </c>
      <c r="IW239" s="146">
        <v>8.1207097526227194</v>
      </c>
      <c r="IX239" s="146">
        <v>8.85167464114833</v>
      </c>
      <c r="IY239" s="341">
        <v>3</v>
      </c>
      <c r="IZ239" s="369">
        <v>0.214285714285714</v>
      </c>
      <c r="JA239" s="369">
        <v>6.6666666666666696</v>
      </c>
      <c r="JB239" s="369">
        <v>97.7777777777778</v>
      </c>
      <c r="JC239" s="369">
        <v>3.21428571428571</v>
      </c>
      <c r="JD239" s="146">
        <v>13.699690402476801</v>
      </c>
    </row>
    <row r="240" spans="1:264" ht="18" customHeight="1">
      <c r="A240" s="280"/>
      <c r="B240" s="281" t="s">
        <v>87</v>
      </c>
      <c r="C240" s="281" t="s">
        <v>87</v>
      </c>
      <c r="D240" s="282" t="s">
        <v>1977</v>
      </c>
      <c r="E240" s="283" t="s">
        <v>1471</v>
      </c>
      <c r="F240" s="282" t="s">
        <v>116</v>
      </c>
      <c r="G240" s="283" t="s">
        <v>29</v>
      </c>
      <c r="H240" s="284" t="s">
        <v>87</v>
      </c>
      <c r="I240" s="284" t="s">
        <v>87</v>
      </c>
      <c r="J240" s="284" t="s">
        <v>87</v>
      </c>
      <c r="K240" s="284" t="s">
        <v>87</v>
      </c>
      <c r="L240" s="284" t="s">
        <v>87</v>
      </c>
      <c r="M240" s="285">
        <v>82573</v>
      </c>
      <c r="N240" s="284" t="s">
        <v>87</v>
      </c>
      <c r="O240" s="284" t="s">
        <v>87</v>
      </c>
      <c r="P240" s="284" t="s">
        <v>87</v>
      </c>
      <c r="Q240" s="284" t="s">
        <v>87</v>
      </c>
      <c r="R240" s="286">
        <v>98.651259387456278</v>
      </c>
      <c r="S240" s="286">
        <v>95.191237087331345</v>
      </c>
      <c r="T240" s="298" t="s">
        <v>88</v>
      </c>
      <c r="U240" s="298" t="s">
        <v>88</v>
      </c>
      <c r="V240" s="286">
        <v>8.3910700538876064</v>
      </c>
      <c r="W240" s="286">
        <v>11.701308698999229</v>
      </c>
      <c r="X240" s="286">
        <v>20.092378752886837</v>
      </c>
      <c r="Y240" s="284" t="s">
        <v>87</v>
      </c>
      <c r="Z240" s="284" t="s">
        <v>87</v>
      </c>
      <c r="AA240" s="284" t="s">
        <v>87</v>
      </c>
      <c r="AB240" s="284" t="s">
        <v>87</v>
      </c>
      <c r="AC240" s="284" t="s">
        <v>87</v>
      </c>
      <c r="AD240" s="284" t="s">
        <v>87</v>
      </c>
      <c r="AE240" s="284" t="s">
        <v>87</v>
      </c>
      <c r="AF240" s="284" t="s">
        <v>87</v>
      </c>
      <c r="AG240" s="284" t="s">
        <v>87</v>
      </c>
      <c r="AH240" s="284" t="s">
        <v>87</v>
      </c>
      <c r="AI240" s="284" t="s">
        <v>87</v>
      </c>
      <c r="AJ240" s="284" t="s">
        <v>87</v>
      </c>
      <c r="AK240" s="284" t="s">
        <v>87</v>
      </c>
      <c r="AL240" s="284" t="s">
        <v>87</v>
      </c>
      <c r="AM240" s="284" t="s">
        <v>87</v>
      </c>
      <c r="AN240" s="284" t="s">
        <v>87</v>
      </c>
      <c r="AO240" s="284" t="s">
        <v>87</v>
      </c>
      <c r="AP240" s="284" t="s">
        <v>87</v>
      </c>
      <c r="AQ240" s="284" t="s">
        <v>87</v>
      </c>
      <c r="AR240" s="284" t="s">
        <v>87</v>
      </c>
      <c r="AS240" s="284" t="s">
        <v>87</v>
      </c>
      <c r="AT240" s="284" t="s">
        <v>87</v>
      </c>
      <c r="AU240" s="284" t="s">
        <v>87</v>
      </c>
      <c r="AV240" s="284" t="s">
        <v>87</v>
      </c>
      <c r="AW240" s="288" t="s">
        <v>87</v>
      </c>
      <c r="AX240" s="288" t="s">
        <v>87</v>
      </c>
      <c r="AY240" s="288" t="s">
        <v>87</v>
      </c>
      <c r="AZ240" s="288" t="s">
        <v>87</v>
      </c>
      <c r="BA240" s="288" t="s">
        <v>87</v>
      </c>
      <c r="BB240" s="287">
        <v>7</v>
      </c>
      <c r="BC240" s="287">
        <v>20</v>
      </c>
      <c r="BD240" s="289" t="s">
        <v>88</v>
      </c>
      <c r="BE240" s="289" t="s">
        <v>88</v>
      </c>
      <c r="BF240" s="289" t="s">
        <v>88</v>
      </c>
      <c r="BG240" s="287">
        <v>0</v>
      </c>
      <c r="BH240" s="286">
        <v>0</v>
      </c>
      <c r="BI240" s="287">
        <v>71</v>
      </c>
      <c r="BJ240" s="286">
        <v>85.984522785898534</v>
      </c>
      <c r="BK240" s="287">
        <v>0</v>
      </c>
      <c r="BL240" s="286">
        <v>0</v>
      </c>
      <c r="BM240" s="287">
        <v>0</v>
      </c>
      <c r="BN240" s="290">
        <v>0</v>
      </c>
      <c r="BO240" s="291">
        <v>24</v>
      </c>
      <c r="BP240" s="290">
        <v>29.065190800867114</v>
      </c>
      <c r="BQ240" s="287">
        <v>0</v>
      </c>
      <c r="BR240" s="290">
        <v>0</v>
      </c>
      <c r="BS240" s="287">
        <v>10</v>
      </c>
      <c r="BT240" s="290">
        <v>12.110496167027964</v>
      </c>
      <c r="BU240" s="287">
        <v>0</v>
      </c>
      <c r="BV240" s="290">
        <v>0</v>
      </c>
      <c r="BW240" s="287">
        <v>0</v>
      </c>
      <c r="BX240" s="290">
        <v>0</v>
      </c>
      <c r="BY240" s="292">
        <v>0</v>
      </c>
      <c r="BZ240" s="293">
        <v>0</v>
      </c>
      <c r="CA240" s="287">
        <v>154</v>
      </c>
      <c r="CB240" s="290">
        <v>186.50164097223063</v>
      </c>
      <c r="CC240" s="287">
        <v>445</v>
      </c>
      <c r="CD240" s="290">
        <v>538.91707943274434</v>
      </c>
      <c r="CE240" s="287">
        <v>11</v>
      </c>
      <c r="CF240" s="290">
        <v>13.321545783730759</v>
      </c>
      <c r="CG240" s="287">
        <v>319</v>
      </c>
      <c r="CH240" s="290">
        <v>386.32482772819202</v>
      </c>
      <c r="CI240" s="287">
        <v>505</v>
      </c>
      <c r="CJ240" s="290">
        <v>611.58005643491219</v>
      </c>
      <c r="CK240" s="287">
        <v>71</v>
      </c>
      <c r="CL240" s="290">
        <v>85.984522785898534</v>
      </c>
      <c r="CM240" s="287">
        <v>0</v>
      </c>
      <c r="CN240" s="294">
        <v>0</v>
      </c>
      <c r="CO240" s="287">
        <v>19</v>
      </c>
      <c r="CP240" s="290">
        <v>23.00994271735313</v>
      </c>
      <c r="CQ240" s="292">
        <v>0</v>
      </c>
      <c r="CR240" s="293">
        <v>0</v>
      </c>
      <c r="CS240" s="292">
        <v>0</v>
      </c>
      <c r="CT240" s="293">
        <v>0</v>
      </c>
      <c r="CU240" s="287">
        <v>24</v>
      </c>
      <c r="CV240" s="290">
        <v>29.065190800867114</v>
      </c>
      <c r="CW240" s="287">
        <v>310</v>
      </c>
      <c r="CX240" s="290">
        <v>375.42538117786683</v>
      </c>
      <c r="CY240" s="287">
        <v>0</v>
      </c>
      <c r="CZ240" s="290">
        <v>0</v>
      </c>
      <c r="DA240" s="292">
        <v>0</v>
      </c>
      <c r="DB240" s="293">
        <v>0</v>
      </c>
      <c r="DC240" s="287">
        <v>15</v>
      </c>
      <c r="DD240" s="287">
        <v>0</v>
      </c>
      <c r="DE240" s="287">
        <v>13</v>
      </c>
      <c r="DF240" s="287">
        <v>6684</v>
      </c>
      <c r="DG240" s="287">
        <v>5276</v>
      </c>
      <c r="DH240" s="287">
        <v>264</v>
      </c>
      <c r="DI240" s="287">
        <v>227</v>
      </c>
      <c r="DJ240" s="287">
        <v>61</v>
      </c>
      <c r="DK240" s="287">
        <v>8</v>
      </c>
      <c r="DL240" s="287">
        <v>72</v>
      </c>
      <c r="DM240" s="287">
        <v>0</v>
      </c>
      <c r="DN240" s="287">
        <v>244</v>
      </c>
      <c r="DO240" s="287">
        <v>0</v>
      </c>
      <c r="DP240" s="287">
        <v>0</v>
      </c>
      <c r="DQ240" s="287">
        <v>0</v>
      </c>
      <c r="DR240" s="287">
        <v>0</v>
      </c>
      <c r="DS240" s="287">
        <v>0</v>
      </c>
      <c r="DT240" s="287">
        <v>0</v>
      </c>
      <c r="DU240" s="287">
        <v>0</v>
      </c>
      <c r="DV240" s="287">
        <v>1727</v>
      </c>
      <c r="DW240" s="287">
        <v>4485</v>
      </c>
      <c r="DX240" s="287">
        <v>0</v>
      </c>
      <c r="DY240" s="287">
        <v>0</v>
      </c>
      <c r="DZ240" s="287">
        <v>0</v>
      </c>
      <c r="EA240" s="287">
        <v>6836</v>
      </c>
      <c r="EB240" s="290">
        <v>28.920421299005302</v>
      </c>
      <c r="EC240" s="287">
        <v>123</v>
      </c>
      <c r="ED240" s="287">
        <v>2332</v>
      </c>
      <c r="EE240" s="287">
        <v>668</v>
      </c>
      <c r="EF240" s="290">
        <v>28.644939965694682</v>
      </c>
      <c r="EG240" s="287">
        <v>73</v>
      </c>
      <c r="EH240" s="287">
        <v>118</v>
      </c>
      <c r="EI240" s="287">
        <v>41</v>
      </c>
      <c r="EJ240" s="287">
        <v>2</v>
      </c>
      <c r="EK240" s="287">
        <v>94</v>
      </c>
      <c r="EL240" s="287">
        <v>2</v>
      </c>
      <c r="EM240" s="287">
        <v>8</v>
      </c>
      <c r="EN240" s="287">
        <v>6</v>
      </c>
      <c r="EO240" s="287">
        <v>8</v>
      </c>
      <c r="EP240" s="287">
        <v>17</v>
      </c>
      <c r="EQ240" s="287">
        <v>14</v>
      </c>
      <c r="ER240" s="287">
        <v>0</v>
      </c>
      <c r="ES240" s="287">
        <v>0</v>
      </c>
      <c r="ET240" s="287">
        <v>0</v>
      </c>
      <c r="EU240" s="287">
        <v>0</v>
      </c>
      <c r="EV240" s="287">
        <v>941</v>
      </c>
      <c r="EW240" s="287">
        <v>0</v>
      </c>
      <c r="EX240" s="287">
        <v>0</v>
      </c>
      <c r="EY240" s="287">
        <v>0</v>
      </c>
      <c r="EZ240" s="287">
        <v>0</v>
      </c>
      <c r="FA240" s="287">
        <v>6</v>
      </c>
      <c r="FB240" s="287">
        <v>2</v>
      </c>
      <c r="FC240" s="287">
        <v>2</v>
      </c>
      <c r="FD240" s="287">
        <v>1</v>
      </c>
      <c r="FE240" s="287">
        <v>1</v>
      </c>
      <c r="FF240" s="287">
        <v>8</v>
      </c>
      <c r="FG240" s="287">
        <v>65</v>
      </c>
      <c r="FH240" s="287">
        <v>172</v>
      </c>
      <c r="FI240" s="287">
        <v>54</v>
      </c>
      <c r="FJ240" s="287">
        <v>970</v>
      </c>
      <c r="FK240" s="291">
        <v>1</v>
      </c>
      <c r="FL240" s="290">
        <v>1.2110496167027962</v>
      </c>
      <c r="FM240" s="291">
        <v>1</v>
      </c>
      <c r="FN240" s="290">
        <v>1.2110496167027962</v>
      </c>
      <c r="FO240" s="297">
        <v>0</v>
      </c>
      <c r="FP240" s="293">
        <v>0</v>
      </c>
      <c r="FQ240" s="283">
        <v>1</v>
      </c>
      <c r="FR240" s="294">
        <v>1.2110496167027962</v>
      </c>
      <c r="FS240" s="283">
        <v>0</v>
      </c>
      <c r="FT240" s="294">
        <v>0</v>
      </c>
      <c r="FU240" s="291">
        <v>15</v>
      </c>
      <c r="FV240" s="290">
        <v>18.165744250541945</v>
      </c>
      <c r="FW240" s="295">
        <v>1</v>
      </c>
      <c r="FX240" s="295">
        <v>0</v>
      </c>
      <c r="FY240" s="295">
        <v>0</v>
      </c>
      <c r="FZ240" s="295">
        <v>0</v>
      </c>
      <c r="GA240" s="295">
        <v>1</v>
      </c>
      <c r="GB240" s="287">
        <v>0</v>
      </c>
      <c r="GC240" s="287">
        <v>0</v>
      </c>
      <c r="GD240" s="287">
        <v>0</v>
      </c>
      <c r="GE240" s="287">
        <v>0</v>
      </c>
      <c r="GF240" s="287">
        <v>0</v>
      </c>
      <c r="GG240" s="290">
        <v>52.3</v>
      </c>
      <c r="GH240" s="290">
        <v>297.7</v>
      </c>
      <c r="GI240" s="290">
        <v>15</v>
      </c>
      <c r="GJ240" s="290">
        <v>2</v>
      </c>
      <c r="GK240" s="290">
        <v>0</v>
      </c>
      <c r="GL240" s="290">
        <v>1</v>
      </c>
      <c r="GM240" s="290">
        <v>1</v>
      </c>
      <c r="GN240" s="290">
        <v>1</v>
      </c>
      <c r="GO240" s="290">
        <v>0</v>
      </c>
      <c r="GP240" s="290">
        <v>2</v>
      </c>
      <c r="GQ240" s="290">
        <v>1</v>
      </c>
      <c r="GR240" s="290">
        <v>0</v>
      </c>
      <c r="GS240" s="290">
        <v>2</v>
      </c>
      <c r="GT240" s="290">
        <v>1</v>
      </c>
      <c r="GU240" s="290">
        <v>0</v>
      </c>
      <c r="GV240" s="290">
        <v>2</v>
      </c>
      <c r="GW240" s="290">
        <v>0</v>
      </c>
      <c r="GX240" s="290">
        <v>0</v>
      </c>
      <c r="GY240" s="290">
        <v>3</v>
      </c>
      <c r="GZ240" s="290">
        <v>1</v>
      </c>
      <c r="HA240" s="290">
        <v>2</v>
      </c>
      <c r="HB240" s="290">
        <v>1</v>
      </c>
      <c r="HC240" s="290">
        <v>0</v>
      </c>
      <c r="HD240" s="290">
        <v>0</v>
      </c>
      <c r="HE240" s="290">
        <v>1</v>
      </c>
      <c r="HF240" s="290">
        <v>0</v>
      </c>
      <c r="HG240" s="290">
        <v>1</v>
      </c>
      <c r="HH240" s="290">
        <v>2.8</v>
      </c>
      <c r="HI240" s="290">
        <v>0</v>
      </c>
      <c r="HJ240" s="134">
        <v>0</v>
      </c>
      <c r="HK240" s="134">
        <v>29.065190800867114</v>
      </c>
      <c r="HL240" s="134">
        <v>72.2391096363218</v>
      </c>
      <c r="HM240" s="146">
        <v>96.993329297882397</v>
      </c>
      <c r="HN240" s="146">
        <v>78.614053244131796</v>
      </c>
      <c r="HO240" s="368">
        <v>8.0840743734842402E-2</v>
      </c>
      <c r="HP240" s="368">
        <v>0</v>
      </c>
      <c r="HQ240" s="368">
        <v>2.8571428571428599</v>
      </c>
      <c r="HR240" s="368">
        <v>0</v>
      </c>
      <c r="HS240" s="134">
        <v>68.571428571428598</v>
      </c>
      <c r="HT240" s="134">
        <v>65.789473684210506</v>
      </c>
      <c r="HU240" s="134">
        <v>2.8294260307194801</v>
      </c>
      <c r="HV240" s="134">
        <v>1.72727272727273</v>
      </c>
      <c r="HW240" s="134">
        <v>2.64297253634895</v>
      </c>
      <c r="HX240" s="134">
        <v>5.6540140193096198</v>
      </c>
      <c r="HY240" s="146">
        <v>90.405231465327489</v>
      </c>
      <c r="HZ240" s="146">
        <v>97.523912964597997</v>
      </c>
      <c r="IA240" s="386">
        <v>5</v>
      </c>
      <c r="IB240" s="386">
        <v>7</v>
      </c>
      <c r="IC240" s="369">
        <v>0.23518344308560676</v>
      </c>
      <c r="ID240" s="369">
        <v>0.19801980198019803</v>
      </c>
      <c r="IE240" s="369">
        <v>2.7027027027027026</v>
      </c>
      <c r="IF240" s="369">
        <v>3.3980582524271843</v>
      </c>
      <c r="IG240" s="146">
        <v>71.891891891891888</v>
      </c>
      <c r="IH240" s="146">
        <v>78.155339805825236</v>
      </c>
      <c r="II240" s="146">
        <v>8.701787394167452</v>
      </c>
      <c r="IJ240" s="146">
        <v>5.8274398868458279</v>
      </c>
      <c r="IK240" s="146">
        <v>5.1373182552504035</v>
      </c>
      <c r="IL240" s="146">
        <v>9.9060970771062031</v>
      </c>
      <c r="IM240" s="148">
        <v>100.16709761529108</v>
      </c>
      <c r="IN240" s="137">
        <v>109.31677025384816</v>
      </c>
      <c r="IO240" s="369">
        <v>0.17889087656529501</v>
      </c>
      <c r="IP240" s="369">
        <v>0.32327586206896602</v>
      </c>
      <c r="IQ240" s="369">
        <v>2.4390243902439002</v>
      </c>
      <c r="IR240" s="369">
        <v>6.3829787234042596</v>
      </c>
      <c r="IS240" s="146">
        <v>73.170731707317103</v>
      </c>
      <c r="IT240" s="146">
        <v>85.106382978723403</v>
      </c>
      <c r="IU240" s="146">
        <v>7.3345259391770998</v>
      </c>
      <c r="IV240" s="146">
        <v>5.06465517241379</v>
      </c>
      <c r="IW240" s="146">
        <v>5.7153495299264598</v>
      </c>
      <c r="IX240" s="146">
        <v>7.1883786316776002</v>
      </c>
      <c r="IY240" s="341">
        <v>10</v>
      </c>
      <c r="IZ240" s="369">
        <v>0.431406384814495</v>
      </c>
      <c r="JA240" s="369">
        <v>10.3092783505155</v>
      </c>
      <c r="JB240" s="369">
        <v>91.752577319587601</v>
      </c>
      <c r="JC240" s="369">
        <v>4.1846419327006004</v>
      </c>
      <c r="JD240" s="146">
        <v>13.6026980558127</v>
      </c>
    </row>
    <row r="241" spans="1:264" ht="18" customHeight="1">
      <c r="A241" s="280"/>
      <c r="B241" s="281" t="s">
        <v>87</v>
      </c>
      <c r="C241" s="281" t="s">
        <v>87</v>
      </c>
      <c r="D241" s="282" t="s">
        <v>1978</v>
      </c>
      <c r="E241" s="283" t="s">
        <v>1472</v>
      </c>
      <c r="F241" s="282" t="s">
        <v>116</v>
      </c>
      <c r="G241" s="283" t="s">
        <v>29</v>
      </c>
      <c r="H241" s="284" t="s">
        <v>87</v>
      </c>
      <c r="I241" s="284" t="s">
        <v>87</v>
      </c>
      <c r="J241" s="284" t="s">
        <v>87</v>
      </c>
      <c r="K241" s="284" t="s">
        <v>87</v>
      </c>
      <c r="L241" s="284" t="s">
        <v>87</v>
      </c>
      <c r="M241" s="285">
        <v>61745</v>
      </c>
      <c r="N241" s="284" t="s">
        <v>87</v>
      </c>
      <c r="O241" s="284" t="s">
        <v>87</v>
      </c>
      <c r="P241" s="284" t="s">
        <v>87</v>
      </c>
      <c r="Q241" s="284" t="s">
        <v>87</v>
      </c>
      <c r="R241" s="286">
        <v>105.17781118898471</v>
      </c>
      <c r="S241" s="286">
        <v>96.819758625497144</v>
      </c>
      <c r="T241" s="287">
        <v>39.432525886325948</v>
      </c>
      <c r="U241" s="298" t="s">
        <v>88</v>
      </c>
      <c r="V241" s="286">
        <v>10.258964143426295</v>
      </c>
      <c r="W241" s="286">
        <v>9.5617529880478092</v>
      </c>
      <c r="X241" s="286">
        <v>19.820717131474101</v>
      </c>
      <c r="Y241" s="284" t="s">
        <v>87</v>
      </c>
      <c r="Z241" s="284" t="s">
        <v>87</v>
      </c>
      <c r="AA241" s="284" t="s">
        <v>87</v>
      </c>
      <c r="AB241" s="284" t="s">
        <v>87</v>
      </c>
      <c r="AC241" s="284" t="s">
        <v>87</v>
      </c>
      <c r="AD241" s="284" t="s">
        <v>87</v>
      </c>
      <c r="AE241" s="284" t="s">
        <v>87</v>
      </c>
      <c r="AF241" s="284" t="s">
        <v>87</v>
      </c>
      <c r="AG241" s="284" t="s">
        <v>87</v>
      </c>
      <c r="AH241" s="284" t="s">
        <v>87</v>
      </c>
      <c r="AI241" s="284" t="s">
        <v>87</v>
      </c>
      <c r="AJ241" s="284" t="s">
        <v>87</v>
      </c>
      <c r="AK241" s="284" t="s">
        <v>87</v>
      </c>
      <c r="AL241" s="284" t="s">
        <v>87</v>
      </c>
      <c r="AM241" s="284" t="s">
        <v>87</v>
      </c>
      <c r="AN241" s="284" t="s">
        <v>87</v>
      </c>
      <c r="AO241" s="284" t="s">
        <v>87</v>
      </c>
      <c r="AP241" s="284" t="s">
        <v>87</v>
      </c>
      <c r="AQ241" s="284" t="s">
        <v>87</v>
      </c>
      <c r="AR241" s="284" t="s">
        <v>87</v>
      </c>
      <c r="AS241" s="284" t="s">
        <v>87</v>
      </c>
      <c r="AT241" s="284" t="s">
        <v>87</v>
      </c>
      <c r="AU241" s="284" t="s">
        <v>87</v>
      </c>
      <c r="AV241" s="284" t="s">
        <v>87</v>
      </c>
      <c r="AW241" s="288" t="s">
        <v>87</v>
      </c>
      <c r="AX241" s="288" t="s">
        <v>87</v>
      </c>
      <c r="AY241" s="288" t="s">
        <v>87</v>
      </c>
      <c r="AZ241" s="288" t="s">
        <v>87</v>
      </c>
      <c r="BA241" s="288" t="s">
        <v>87</v>
      </c>
      <c r="BB241" s="287">
        <v>10</v>
      </c>
      <c r="BC241" s="287">
        <v>14</v>
      </c>
      <c r="BD241" s="289" t="s">
        <v>88</v>
      </c>
      <c r="BE241" s="289" t="s">
        <v>88</v>
      </c>
      <c r="BF241" s="289" t="s">
        <v>88</v>
      </c>
      <c r="BG241" s="287">
        <v>0</v>
      </c>
      <c r="BH241" s="286">
        <v>0</v>
      </c>
      <c r="BI241" s="287">
        <v>39</v>
      </c>
      <c r="BJ241" s="286">
        <v>63.163009150538507</v>
      </c>
      <c r="BK241" s="287">
        <v>0</v>
      </c>
      <c r="BL241" s="286">
        <v>0</v>
      </c>
      <c r="BM241" s="287">
        <v>0</v>
      </c>
      <c r="BN241" s="290">
        <v>0</v>
      </c>
      <c r="BO241" s="291">
        <v>67</v>
      </c>
      <c r="BP241" s="290">
        <v>108.51081059195077</v>
      </c>
      <c r="BQ241" s="287">
        <v>0</v>
      </c>
      <c r="BR241" s="290">
        <v>0</v>
      </c>
      <c r="BS241" s="287">
        <v>22</v>
      </c>
      <c r="BT241" s="290">
        <v>35.63041541825249</v>
      </c>
      <c r="BU241" s="287">
        <v>0</v>
      </c>
      <c r="BV241" s="290">
        <v>0</v>
      </c>
      <c r="BW241" s="287">
        <v>20</v>
      </c>
      <c r="BX241" s="290">
        <v>32.391286743865905</v>
      </c>
      <c r="BY241" s="287">
        <v>0</v>
      </c>
      <c r="BZ241" s="290">
        <v>0</v>
      </c>
      <c r="CA241" s="287">
        <v>128</v>
      </c>
      <c r="CB241" s="290">
        <v>207.30423516074174</v>
      </c>
      <c r="CC241" s="287">
        <v>0</v>
      </c>
      <c r="CD241" s="290">
        <v>0</v>
      </c>
      <c r="CE241" s="287">
        <v>1</v>
      </c>
      <c r="CF241" s="290">
        <v>1.6195643371932948</v>
      </c>
      <c r="CG241" s="287">
        <v>148</v>
      </c>
      <c r="CH241" s="290">
        <v>239.69552190460766</v>
      </c>
      <c r="CI241" s="287">
        <v>310</v>
      </c>
      <c r="CJ241" s="290">
        <v>502.06494452992143</v>
      </c>
      <c r="CK241" s="287">
        <v>57</v>
      </c>
      <c r="CL241" s="290">
        <v>92.315167220017813</v>
      </c>
      <c r="CM241" s="287">
        <v>0</v>
      </c>
      <c r="CN241" s="294">
        <v>0</v>
      </c>
      <c r="CO241" s="287">
        <v>28</v>
      </c>
      <c r="CP241" s="290">
        <v>45.347801441412258</v>
      </c>
      <c r="CQ241" s="292">
        <v>0</v>
      </c>
      <c r="CR241" s="293">
        <v>0</v>
      </c>
      <c r="CS241" s="287">
        <v>0</v>
      </c>
      <c r="CT241" s="290">
        <v>0</v>
      </c>
      <c r="CU241" s="287">
        <v>0</v>
      </c>
      <c r="CV241" s="290">
        <v>0</v>
      </c>
      <c r="CW241" s="287">
        <v>0</v>
      </c>
      <c r="CX241" s="290">
        <v>0</v>
      </c>
      <c r="CY241" s="287">
        <v>0</v>
      </c>
      <c r="CZ241" s="290">
        <v>0</v>
      </c>
      <c r="DA241" s="287">
        <v>0</v>
      </c>
      <c r="DB241" s="290">
        <v>0</v>
      </c>
      <c r="DC241" s="287">
        <v>0</v>
      </c>
      <c r="DD241" s="287">
        <v>0</v>
      </c>
      <c r="DE241" s="287">
        <v>0</v>
      </c>
      <c r="DF241" s="287">
        <v>0</v>
      </c>
      <c r="DG241" s="287">
        <v>0</v>
      </c>
      <c r="DH241" s="287">
        <v>0</v>
      </c>
      <c r="DI241" s="287">
        <v>0</v>
      </c>
      <c r="DJ241" s="287">
        <v>0</v>
      </c>
      <c r="DK241" s="287">
        <v>0</v>
      </c>
      <c r="DL241" s="287">
        <v>0</v>
      </c>
      <c r="DM241" s="287">
        <v>0</v>
      </c>
      <c r="DN241" s="287">
        <v>0</v>
      </c>
      <c r="DO241" s="287">
        <v>0</v>
      </c>
      <c r="DP241" s="287">
        <v>0</v>
      </c>
      <c r="DQ241" s="287">
        <v>0</v>
      </c>
      <c r="DR241" s="287">
        <v>0</v>
      </c>
      <c r="DS241" s="287">
        <v>0</v>
      </c>
      <c r="DT241" s="287">
        <v>0</v>
      </c>
      <c r="DU241" s="287">
        <v>0</v>
      </c>
      <c r="DV241" s="287">
        <v>0</v>
      </c>
      <c r="DW241" s="287">
        <v>0</v>
      </c>
      <c r="DX241" s="287">
        <v>0</v>
      </c>
      <c r="DY241" s="287">
        <v>0</v>
      </c>
      <c r="DZ241" s="287">
        <v>0</v>
      </c>
      <c r="EA241" s="287">
        <v>0</v>
      </c>
      <c r="EB241" s="290">
        <v>0</v>
      </c>
      <c r="EC241" s="287">
        <v>0</v>
      </c>
      <c r="ED241" s="287">
        <v>0</v>
      </c>
      <c r="EE241" s="287">
        <v>0</v>
      </c>
      <c r="EF241" s="290">
        <v>0</v>
      </c>
      <c r="EG241" s="287">
        <v>0</v>
      </c>
      <c r="EH241" s="287">
        <v>0</v>
      </c>
      <c r="EI241" s="287">
        <v>0</v>
      </c>
      <c r="EJ241" s="287">
        <v>0</v>
      </c>
      <c r="EK241" s="287">
        <v>0</v>
      </c>
      <c r="EL241" s="287">
        <v>0</v>
      </c>
      <c r="EM241" s="287">
        <v>0</v>
      </c>
      <c r="EN241" s="287">
        <v>0</v>
      </c>
      <c r="EO241" s="287">
        <v>0</v>
      </c>
      <c r="EP241" s="287">
        <v>0</v>
      </c>
      <c r="EQ241" s="287">
        <v>0</v>
      </c>
      <c r="ER241" s="287">
        <v>0</v>
      </c>
      <c r="ES241" s="287">
        <v>0</v>
      </c>
      <c r="ET241" s="287">
        <v>0</v>
      </c>
      <c r="EU241" s="287">
        <v>0</v>
      </c>
      <c r="EV241" s="287">
        <v>0</v>
      </c>
      <c r="EW241" s="287">
        <v>0</v>
      </c>
      <c r="EX241" s="287">
        <v>0</v>
      </c>
      <c r="EY241" s="287">
        <v>0</v>
      </c>
      <c r="EZ241" s="287">
        <v>0</v>
      </c>
      <c r="FA241" s="287">
        <v>0</v>
      </c>
      <c r="FB241" s="287">
        <v>0</v>
      </c>
      <c r="FC241" s="287">
        <v>0</v>
      </c>
      <c r="FD241" s="287">
        <v>0</v>
      </c>
      <c r="FE241" s="287">
        <v>0</v>
      </c>
      <c r="FF241" s="287">
        <v>0</v>
      </c>
      <c r="FG241" s="287">
        <v>0</v>
      </c>
      <c r="FH241" s="287">
        <v>0</v>
      </c>
      <c r="FI241" s="287">
        <v>0</v>
      </c>
      <c r="FJ241" s="287">
        <v>0</v>
      </c>
      <c r="FK241" s="291">
        <v>4</v>
      </c>
      <c r="FL241" s="290">
        <v>6.4782573487731794</v>
      </c>
      <c r="FM241" s="291">
        <v>1</v>
      </c>
      <c r="FN241" s="290">
        <v>1.6195643371932948</v>
      </c>
      <c r="FO241" s="291">
        <v>0</v>
      </c>
      <c r="FP241" s="290">
        <v>0</v>
      </c>
      <c r="FQ241" s="283">
        <v>0</v>
      </c>
      <c r="FR241" s="294">
        <v>0</v>
      </c>
      <c r="FS241" s="283">
        <v>0</v>
      </c>
      <c r="FT241" s="294">
        <v>0</v>
      </c>
      <c r="FU241" s="291">
        <v>0</v>
      </c>
      <c r="FV241" s="290">
        <v>0</v>
      </c>
      <c r="FW241" s="295">
        <v>1</v>
      </c>
      <c r="FX241" s="295">
        <v>0</v>
      </c>
      <c r="FY241" s="295">
        <v>1</v>
      </c>
      <c r="FZ241" s="295">
        <v>0</v>
      </c>
      <c r="GA241" s="295">
        <v>0</v>
      </c>
      <c r="GB241" s="287">
        <v>0</v>
      </c>
      <c r="GC241" s="287">
        <v>0</v>
      </c>
      <c r="GD241" s="287">
        <v>0</v>
      </c>
      <c r="GE241" s="287">
        <v>0</v>
      </c>
      <c r="GF241" s="287">
        <v>0</v>
      </c>
      <c r="GG241" s="290">
        <v>0</v>
      </c>
      <c r="GH241" s="290">
        <v>0</v>
      </c>
      <c r="GI241" s="290">
        <v>0</v>
      </c>
      <c r="GJ241" s="290">
        <v>0</v>
      </c>
      <c r="GK241" s="290">
        <v>0</v>
      </c>
      <c r="GL241" s="290">
        <v>0</v>
      </c>
      <c r="GM241" s="290">
        <v>0</v>
      </c>
      <c r="GN241" s="290">
        <v>0</v>
      </c>
      <c r="GO241" s="290">
        <v>0</v>
      </c>
      <c r="GP241" s="290">
        <v>0</v>
      </c>
      <c r="GQ241" s="290">
        <v>0</v>
      </c>
      <c r="GR241" s="290">
        <v>0</v>
      </c>
      <c r="GS241" s="290">
        <v>0</v>
      </c>
      <c r="GT241" s="290">
        <v>0</v>
      </c>
      <c r="GU241" s="290">
        <v>0</v>
      </c>
      <c r="GV241" s="290">
        <v>0</v>
      </c>
      <c r="GW241" s="290">
        <v>0</v>
      </c>
      <c r="GX241" s="290">
        <v>0</v>
      </c>
      <c r="GY241" s="290">
        <v>0</v>
      </c>
      <c r="GZ241" s="290">
        <v>0</v>
      </c>
      <c r="HA241" s="290">
        <v>0</v>
      </c>
      <c r="HB241" s="290">
        <v>0</v>
      </c>
      <c r="HC241" s="290">
        <v>0</v>
      </c>
      <c r="HD241" s="290">
        <v>0</v>
      </c>
      <c r="HE241" s="290">
        <v>0</v>
      </c>
      <c r="HF241" s="290">
        <v>0</v>
      </c>
      <c r="HG241" s="290">
        <v>0</v>
      </c>
      <c r="HH241" s="290">
        <v>0</v>
      </c>
      <c r="HI241" s="290">
        <v>0</v>
      </c>
      <c r="HJ241" s="134">
        <v>1.6195643371932948</v>
      </c>
      <c r="HK241" s="134">
        <v>16.195643371932952</v>
      </c>
      <c r="HL241" s="134">
        <v>33.970361972629355</v>
      </c>
      <c r="HM241" s="146">
        <v>95.380621680141104</v>
      </c>
      <c r="HN241" s="146">
        <v>76.674216605832299</v>
      </c>
      <c r="HO241" s="368">
        <v>9.5238095238095205E-2</v>
      </c>
      <c r="HP241" s="368">
        <v>0</v>
      </c>
      <c r="HQ241" s="368">
        <v>2.7027027027027</v>
      </c>
      <c r="HR241" s="368">
        <v>0</v>
      </c>
      <c r="HS241" s="134">
        <v>86.486486486486498</v>
      </c>
      <c r="HT241" s="134">
        <v>91.6666666666667</v>
      </c>
      <c r="HU241" s="134">
        <v>3.5238095238095202</v>
      </c>
      <c r="HV241" s="134">
        <v>1.9586507072905299</v>
      </c>
      <c r="HW241" s="134">
        <v>2.7116952254200601</v>
      </c>
      <c r="HX241" s="134">
        <v>4.8338120640131299</v>
      </c>
      <c r="HY241" s="146">
        <v>97.471106620432053</v>
      </c>
      <c r="HZ241" s="146">
        <v>95.760293621210394</v>
      </c>
      <c r="IA241" s="386">
        <v>5</v>
      </c>
      <c r="IB241" s="386">
        <v>8</v>
      </c>
      <c r="IC241" s="369">
        <v>0.30120481927710846</v>
      </c>
      <c r="ID241" s="369">
        <v>0.3105590062111801</v>
      </c>
      <c r="IE241" s="369">
        <v>3.3557046979865772</v>
      </c>
      <c r="IF241" s="369">
        <v>5.2287581699346406</v>
      </c>
      <c r="IG241" s="146">
        <v>66.442953020134226</v>
      </c>
      <c r="IH241" s="146">
        <v>71.895424836601308</v>
      </c>
      <c r="II241" s="146">
        <v>8.975903614457831</v>
      </c>
      <c r="IJ241" s="146">
        <v>5.9394409937888204</v>
      </c>
      <c r="IK241" s="146">
        <v>7.5029113292297458</v>
      </c>
      <c r="IL241" s="146">
        <v>10.767336889618383</v>
      </c>
      <c r="IM241" s="148">
        <v>113.05935383629479</v>
      </c>
      <c r="IN241" s="137">
        <v>116.21906876418574</v>
      </c>
      <c r="IO241" s="369">
        <v>0.70546737213403898</v>
      </c>
      <c r="IP241" s="369">
        <v>0.15105740181268901</v>
      </c>
      <c r="IQ241" s="369">
        <v>11.4285714285714</v>
      </c>
      <c r="IR241" s="369">
        <v>3.2258064516128999</v>
      </c>
      <c r="IS241" s="146">
        <v>74.285714285714306</v>
      </c>
      <c r="IT241" s="146">
        <v>93.548387096774206</v>
      </c>
      <c r="IU241" s="146">
        <v>6.1728395061728403</v>
      </c>
      <c r="IV241" s="146">
        <v>4.6827794561933498</v>
      </c>
      <c r="IW241" s="146">
        <v>4.3947029180827402</v>
      </c>
      <c r="IX241" s="146">
        <v>5.1220897217490098</v>
      </c>
      <c r="IY241" s="341">
        <v>4</v>
      </c>
      <c r="IZ241" s="369">
        <v>0.24554941682013501</v>
      </c>
      <c r="JA241" s="369">
        <v>8.5106382978723403</v>
      </c>
      <c r="JB241" s="369">
        <v>100</v>
      </c>
      <c r="JC241" s="369">
        <v>2.8852056476365902</v>
      </c>
      <c r="JD241" s="146">
        <v>10.110791957324601</v>
      </c>
    </row>
    <row r="242" spans="1:264" ht="18" customHeight="1">
      <c r="A242" s="280"/>
      <c r="B242" s="281" t="s">
        <v>87</v>
      </c>
      <c r="C242" s="281" t="s">
        <v>87</v>
      </c>
      <c r="D242" s="282" t="s">
        <v>1979</v>
      </c>
      <c r="E242" s="283" t="s">
        <v>1473</v>
      </c>
      <c r="F242" s="282" t="s">
        <v>116</v>
      </c>
      <c r="G242" s="283" t="s">
        <v>29</v>
      </c>
      <c r="H242" s="284" t="s">
        <v>87</v>
      </c>
      <c r="I242" s="284" t="s">
        <v>87</v>
      </c>
      <c r="J242" s="284" t="s">
        <v>87</v>
      </c>
      <c r="K242" s="284" t="s">
        <v>87</v>
      </c>
      <c r="L242" s="284" t="s">
        <v>87</v>
      </c>
      <c r="M242" s="285">
        <v>20603</v>
      </c>
      <c r="N242" s="284" t="s">
        <v>87</v>
      </c>
      <c r="O242" s="284" t="s">
        <v>87</v>
      </c>
      <c r="P242" s="284" t="s">
        <v>87</v>
      </c>
      <c r="Q242" s="284" t="s">
        <v>87</v>
      </c>
      <c r="R242" s="286">
        <v>105.75925268335359</v>
      </c>
      <c r="S242" s="286">
        <v>88.609180028731515</v>
      </c>
      <c r="T242" s="287">
        <v>15.465576018861839</v>
      </c>
      <c r="U242" s="298" t="s">
        <v>88</v>
      </c>
      <c r="V242" s="286">
        <v>15.686274509803921</v>
      </c>
      <c r="W242" s="286">
        <v>22.689075630252102</v>
      </c>
      <c r="X242" s="286">
        <v>38.375350140056028</v>
      </c>
      <c r="Y242" s="284" t="s">
        <v>87</v>
      </c>
      <c r="Z242" s="284" t="s">
        <v>87</v>
      </c>
      <c r="AA242" s="284" t="s">
        <v>87</v>
      </c>
      <c r="AB242" s="284" t="s">
        <v>87</v>
      </c>
      <c r="AC242" s="284" t="s">
        <v>87</v>
      </c>
      <c r="AD242" s="284" t="s">
        <v>87</v>
      </c>
      <c r="AE242" s="284" t="s">
        <v>87</v>
      </c>
      <c r="AF242" s="284" t="s">
        <v>87</v>
      </c>
      <c r="AG242" s="284" t="s">
        <v>87</v>
      </c>
      <c r="AH242" s="284" t="s">
        <v>87</v>
      </c>
      <c r="AI242" s="284" t="s">
        <v>87</v>
      </c>
      <c r="AJ242" s="284" t="s">
        <v>87</v>
      </c>
      <c r="AK242" s="284" t="s">
        <v>87</v>
      </c>
      <c r="AL242" s="284" t="s">
        <v>87</v>
      </c>
      <c r="AM242" s="284" t="s">
        <v>87</v>
      </c>
      <c r="AN242" s="284" t="s">
        <v>87</v>
      </c>
      <c r="AO242" s="284" t="s">
        <v>87</v>
      </c>
      <c r="AP242" s="284" t="s">
        <v>87</v>
      </c>
      <c r="AQ242" s="284" t="s">
        <v>87</v>
      </c>
      <c r="AR242" s="284" t="s">
        <v>87</v>
      </c>
      <c r="AS242" s="284" t="s">
        <v>87</v>
      </c>
      <c r="AT242" s="284" t="s">
        <v>87</v>
      </c>
      <c r="AU242" s="284" t="s">
        <v>87</v>
      </c>
      <c r="AV242" s="284" t="s">
        <v>87</v>
      </c>
      <c r="AW242" s="288" t="s">
        <v>87</v>
      </c>
      <c r="AX242" s="288" t="s">
        <v>87</v>
      </c>
      <c r="AY242" s="288" t="s">
        <v>87</v>
      </c>
      <c r="AZ242" s="288" t="s">
        <v>87</v>
      </c>
      <c r="BA242" s="288" t="s">
        <v>87</v>
      </c>
      <c r="BB242" s="287">
        <v>3</v>
      </c>
      <c r="BC242" s="287">
        <v>4</v>
      </c>
      <c r="BD242" s="289" t="s">
        <v>88</v>
      </c>
      <c r="BE242" s="289" t="s">
        <v>88</v>
      </c>
      <c r="BF242" s="289" t="s">
        <v>88</v>
      </c>
      <c r="BG242" s="287">
        <v>0</v>
      </c>
      <c r="BH242" s="286">
        <v>0</v>
      </c>
      <c r="BI242" s="287">
        <v>0</v>
      </c>
      <c r="BJ242" s="286">
        <v>0</v>
      </c>
      <c r="BK242" s="287">
        <v>0</v>
      </c>
      <c r="BL242" s="286">
        <v>0</v>
      </c>
      <c r="BM242" s="287">
        <v>0</v>
      </c>
      <c r="BN242" s="290">
        <v>0</v>
      </c>
      <c r="BO242" s="291">
        <v>0</v>
      </c>
      <c r="BP242" s="290">
        <v>0</v>
      </c>
      <c r="BQ242" s="287">
        <v>0</v>
      </c>
      <c r="BR242" s="290">
        <v>0</v>
      </c>
      <c r="BS242" s="287">
        <v>0</v>
      </c>
      <c r="BT242" s="290">
        <v>0</v>
      </c>
      <c r="BU242" s="287">
        <v>0</v>
      </c>
      <c r="BV242" s="290">
        <v>0</v>
      </c>
      <c r="BW242" s="287">
        <v>0</v>
      </c>
      <c r="BX242" s="290">
        <v>0</v>
      </c>
      <c r="BY242" s="292">
        <v>0</v>
      </c>
      <c r="BZ242" s="293">
        <v>0</v>
      </c>
      <c r="CA242" s="287">
        <v>20</v>
      </c>
      <c r="CB242" s="290">
        <v>97.073241760908601</v>
      </c>
      <c r="CC242" s="287">
        <v>3</v>
      </c>
      <c r="CD242" s="290">
        <v>14.560986264136291</v>
      </c>
      <c r="CE242" s="287">
        <v>0</v>
      </c>
      <c r="CF242" s="290">
        <v>0</v>
      </c>
      <c r="CG242" s="287">
        <v>25</v>
      </c>
      <c r="CH242" s="290">
        <v>121.34155220113576</v>
      </c>
      <c r="CI242" s="287">
        <v>17</v>
      </c>
      <c r="CJ242" s="290">
        <v>82.512255496772312</v>
      </c>
      <c r="CK242" s="287">
        <v>0</v>
      </c>
      <c r="CL242" s="290">
        <v>0</v>
      </c>
      <c r="CM242" s="287">
        <v>0</v>
      </c>
      <c r="CN242" s="294">
        <v>0</v>
      </c>
      <c r="CO242" s="287">
        <v>0</v>
      </c>
      <c r="CP242" s="290">
        <v>0</v>
      </c>
      <c r="CQ242" s="292">
        <v>0</v>
      </c>
      <c r="CR242" s="293">
        <v>0</v>
      </c>
      <c r="CS242" s="287">
        <v>1</v>
      </c>
      <c r="CT242" s="290">
        <v>4.8536620880454304</v>
      </c>
      <c r="CU242" s="287">
        <v>0</v>
      </c>
      <c r="CV242" s="290">
        <v>0</v>
      </c>
      <c r="CW242" s="287">
        <v>0</v>
      </c>
      <c r="CX242" s="290">
        <v>0</v>
      </c>
      <c r="CY242" s="287">
        <v>0</v>
      </c>
      <c r="CZ242" s="290">
        <v>0</v>
      </c>
      <c r="DA242" s="292">
        <v>0</v>
      </c>
      <c r="DB242" s="293">
        <v>0</v>
      </c>
      <c r="DC242" s="287">
        <v>0</v>
      </c>
      <c r="DD242" s="287">
        <v>0</v>
      </c>
      <c r="DE242" s="287">
        <v>0</v>
      </c>
      <c r="DF242" s="287">
        <v>0</v>
      </c>
      <c r="DG242" s="287">
        <v>0</v>
      </c>
      <c r="DH242" s="287">
        <v>0</v>
      </c>
      <c r="DI242" s="287">
        <v>0</v>
      </c>
      <c r="DJ242" s="287">
        <v>0</v>
      </c>
      <c r="DK242" s="287">
        <v>0</v>
      </c>
      <c r="DL242" s="287">
        <v>0</v>
      </c>
      <c r="DM242" s="287">
        <v>0</v>
      </c>
      <c r="DN242" s="287">
        <v>0</v>
      </c>
      <c r="DO242" s="287">
        <v>0</v>
      </c>
      <c r="DP242" s="287">
        <v>0</v>
      </c>
      <c r="DQ242" s="287">
        <v>0</v>
      </c>
      <c r="DR242" s="287">
        <v>0</v>
      </c>
      <c r="DS242" s="287">
        <v>0</v>
      </c>
      <c r="DT242" s="287">
        <v>0</v>
      </c>
      <c r="DU242" s="287">
        <v>0</v>
      </c>
      <c r="DV242" s="287">
        <v>0</v>
      </c>
      <c r="DW242" s="287">
        <v>0</v>
      </c>
      <c r="DX242" s="287">
        <v>0</v>
      </c>
      <c r="DY242" s="287">
        <v>0</v>
      </c>
      <c r="DZ242" s="287">
        <v>0</v>
      </c>
      <c r="EA242" s="287">
        <v>0</v>
      </c>
      <c r="EB242" s="290">
        <v>0</v>
      </c>
      <c r="EC242" s="287">
        <v>0</v>
      </c>
      <c r="ED242" s="287">
        <v>0</v>
      </c>
      <c r="EE242" s="287">
        <v>0</v>
      </c>
      <c r="EF242" s="290">
        <v>0</v>
      </c>
      <c r="EG242" s="287">
        <v>0</v>
      </c>
      <c r="EH242" s="287">
        <v>0</v>
      </c>
      <c r="EI242" s="287">
        <v>0</v>
      </c>
      <c r="EJ242" s="287">
        <v>0</v>
      </c>
      <c r="EK242" s="287">
        <v>0</v>
      </c>
      <c r="EL242" s="287">
        <v>0</v>
      </c>
      <c r="EM242" s="287">
        <v>0</v>
      </c>
      <c r="EN242" s="287">
        <v>0</v>
      </c>
      <c r="EO242" s="287">
        <v>0</v>
      </c>
      <c r="EP242" s="287">
        <v>0</v>
      </c>
      <c r="EQ242" s="287">
        <v>0</v>
      </c>
      <c r="ER242" s="287">
        <v>0</v>
      </c>
      <c r="ES242" s="287">
        <v>0</v>
      </c>
      <c r="ET242" s="287">
        <v>0</v>
      </c>
      <c r="EU242" s="287">
        <v>0</v>
      </c>
      <c r="EV242" s="287">
        <v>0</v>
      </c>
      <c r="EW242" s="287">
        <v>0</v>
      </c>
      <c r="EX242" s="287">
        <v>0</v>
      </c>
      <c r="EY242" s="287">
        <v>0</v>
      </c>
      <c r="EZ242" s="287">
        <v>0</v>
      </c>
      <c r="FA242" s="287">
        <v>0</v>
      </c>
      <c r="FB242" s="287">
        <v>0</v>
      </c>
      <c r="FC242" s="287">
        <v>0</v>
      </c>
      <c r="FD242" s="287">
        <v>0</v>
      </c>
      <c r="FE242" s="287">
        <v>0</v>
      </c>
      <c r="FF242" s="287">
        <v>0</v>
      </c>
      <c r="FG242" s="287">
        <v>0</v>
      </c>
      <c r="FH242" s="287">
        <v>0</v>
      </c>
      <c r="FI242" s="287">
        <v>0</v>
      </c>
      <c r="FJ242" s="287">
        <v>0</v>
      </c>
      <c r="FK242" s="291">
        <v>0</v>
      </c>
      <c r="FL242" s="290">
        <v>0</v>
      </c>
      <c r="FM242" s="291">
        <v>0</v>
      </c>
      <c r="FN242" s="290">
        <v>0</v>
      </c>
      <c r="FO242" s="297">
        <v>0</v>
      </c>
      <c r="FP242" s="293">
        <v>0</v>
      </c>
      <c r="FQ242" s="283">
        <v>0</v>
      </c>
      <c r="FR242" s="294">
        <v>0</v>
      </c>
      <c r="FS242" s="283">
        <v>0</v>
      </c>
      <c r="FT242" s="294">
        <v>0</v>
      </c>
      <c r="FU242" s="291">
        <v>4</v>
      </c>
      <c r="FV242" s="290">
        <v>19.414648352181722</v>
      </c>
      <c r="FW242" s="295">
        <v>5</v>
      </c>
      <c r="FX242" s="295">
        <v>1</v>
      </c>
      <c r="FY242" s="295">
        <v>4</v>
      </c>
      <c r="FZ242" s="295">
        <v>0</v>
      </c>
      <c r="GA242" s="295">
        <v>0</v>
      </c>
      <c r="GB242" s="287">
        <v>0</v>
      </c>
      <c r="GC242" s="287">
        <v>0</v>
      </c>
      <c r="GD242" s="287">
        <v>0</v>
      </c>
      <c r="GE242" s="287">
        <v>0</v>
      </c>
      <c r="GF242" s="287">
        <v>0</v>
      </c>
      <c r="GG242" s="290">
        <v>0</v>
      </c>
      <c r="GH242" s="290">
        <v>0</v>
      </c>
      <c r="GI242" s="290">
        <v>0</v>
      </c>
      <c r="GJ242" s="290">
        <v>0</v>
      </c>
      <c r="GK242" s="290">
        <v>0</v>
      </c>
      <c r="GL242" s="290">
        <v>0</v>
      </c>
      <c r="GM242" s="290">
        <v>0</v>
      </c>
      <c r="GN242" s="290">
        <v>0</v>
      </c>
      <c r="GO242" s="290">
        <v>0</v>
      </c>
      <c r="GP242" s="290">
        <v>0</v>
      </c>
      <c r="GQ242" s="290">
        <v>0</v>
      </c>
      <c r="GR242" s="290">
        <v>0</v>
      </c>
      <c r="GS242" s="290">
        <v>0</v>
      </c>
      <c r="GT242" s="290">
        <v>0</v>
      </c>
      <c r="GU242" s="290">
        <v>0</v>
      </c>
      <c r="GV242" s="290">
        <v>0</v>
      </c>
      <c r="GW242" s="290">
        <v>0</v>
      </c>
      <c r="GX242" s="290">
        <v>0</v>
      </c>
      <c r="GY242" s="290">
        <v>0</v>
      </c>
      <c r="GZ242" s="290">
        <v>0</v>
      </c>
      <c r="HA242" s="290">
        <v>0</v>
      </c>
      <c r="HB242" s="290">
        <v>0</v>
      </c>
      <c r="HC242" s="290">
        <v>0</v>
      </c>
      <c r="HD242" s="290">
        <v>0</v>
      </c>
      <c r="HE242" s="290">
        <v>0</v>
      </c>
      <c r="HF242" s="290">
        <v>0</v>
      </c>
      <c r="HG242" s="290">
        <v>0</v>
      </c>
      <c r="HH242" s="290">
        <v>0</v>
      </c>
      <c r="HI242" s="290">
        <v>0</v>
      </c>
      <c r="HJ242" s="134">
        <v>9.7073241760908608</v>
      </c>
      <c r="HK242" s="134">
        <v>14.560986264136291</v>
      </c>
      <c r="HL242" s="134">
        <v>39.800029121972536</v>
      </c>
      <c r="HM242" s="146">
        <v>101.560926232089</v>
      </c>
      <c r="HN242" s="146">
        <v>86.953000000000003</v>
      </c>
      <c r="HO242" s="369">
        <v>0</v>
      </c>
      <c r="HP242" s="369">
        <v>0</v>
      </c>
      <c r="HQ242" s="369">
        <v>0</v>
      </c>
      <c r="HR242" s="369">
        <v>0</v>
      </c>
      <c r="HS242" s="134">
        <v>89.743589743589794</v>
      </c>
      <c r="HT242" s="134">
        <v>95.454545454545496</v>
      </c>
      <c r="HU242" s="134">
        <v>3.4270650263620399</v>
      </c>
      <c r="HV242" s="134">
        <v>2.6128266033254199</v>
      </c>
      <c r="HW242" s="134">
        <v>9.7657213316892708</v>
      </c>
      <c r="HX242" s="134">
        <v>14.009533898305101</v>
      </c>
      <c r="HY242" s="146">
        <v>96.871253170321921</v>
      </c>
      <c r="HZ242" s="146">
        <v>99.461127322172104</v>
      </c>
      <c r="IA242" s="386">
        <v>3</v>
      </c>
      <c r="IB242" s="386">
        <v>1</v>
      </c>
      <c r="IC242" s="369">
        <v>0.40705563093622793</v>
      </c>
      <c r="ID242" s="369">
        <v>8.8261253309797005E-2</v>
      </c>
      <c r="IE242" s="369">
        <v>3.9473684210526314</v>
      </c>
      <c r="IF242" s="369">
        <v>1.5151515151515151</v>
      </c>
      <c r="IG242" s="146">
        <v>77.631578947368425</v>
      </c>
      <c r="IH242" s="146">
        <v>84.848484848484844</v>
      </c>
      <c r="II242" s="146">
        <v>10.312075983717776</v>
      </c>
      <c r="IJ242" s="146">
        <v>5.825242718446602</v>
      </c>
      <c r="IK242" s="146">
        <v>6.4364981504315661</v>
      </c>
      <c r="IL242" s="146">
        <v>11.573093220338983</v>
      </c>
      <c r="IM242" s="148">
        <v>110.084</v>
      </c>
      <c r="IN242" s="137">
        <v>94.35</v>
      </c>
      <c r="IO242" s="369">
        <v>0</v>
      </c>
      <c r="IP242" s="369">
        <v>0.53333333333333299</v>
      </c>
      <c r="IQ242" s="369">
        <v>0</v>
      </c>
      <c r="IR242" s="369">
        <v>6.6666666666666696</v>
      </c>
      <c r="IS242" s="146">
        <v>86.1111111111111</v>
      </c>
      <c r="IT242" s="146">
        <v>93.3333333333333</v>
      </c>
      <c r="IU242" s="146">
        <v>12</v>
      </c>
      <c r="IV242" s="146">
        <v>8</v>
      </c>
      <c r="IW242" s="146">
        <v>7.4255806346090898</v>
      </c>
      <c r="IX242" s="146">
        <v>8.7388987566607508</v>
      </c>
      <c r="IY242" s="341">
        <v>1</v>
      </c>
      <c r="IZ242" s="369">
        <v>0.14749262536873201</v>
      </c>
      <c r="JA242" s="369">
        <v>4</v>
      </c>
      <c r="JB242" s="369">
        <v>100</v>
      </c>
      <c r="JC242" s="369">
        <v>3.6873156342182898</v>
      </c>
      <c r="JD242" s="146">
        <v>12.9766949152542</v>
      </c>
    </row>
    <row r="243" spans="1:264" ht="18" customHeight="1">
      <c r="A243" s="280"/>
      <c r="B243" s="281" t="s">
        <v>87</v>
      </c>
      <c r="C243" s="281" t="s">
        <v>87</v>
      </c>
      <c r="D243" s="282" t="s">
        <v>1980</v>
      </c>
      <c r="E243" s="283" t="s">
        <v>1474</v>
      </c>
      <c r="F243" s="282" t="s">
        <v>117</v>
      </c>
      <c r="G243" s="283" t="s">
        <v>30</v>
      </c>
      <c r="H243" s="284" t="s">
        <v>87</v>
      </c>
      <c r="I243" s="284" t="s">
        <v>87</v>
      </c>
      <c r="J243" s="284" t="s">
        <v>87</v>
      </c>
      <c r="K243" s="284" t="s">
        <v>87</v>
      </c>
      <c r="L243" s="284" t="s">
        <v>87</v>
      </c>
      <c r="M243" s="285">
        <v>921940</v>
      </c>
      <c r="N243" s="284" t="s">
        <v>87</v>
      </c>
      <c r="O243" s="284" t="s">
        <v>87</v>
      </c>
      <c r="P243" s="284" t="s">
        <v>87</v>
      </c>
      <c r="Q243" s="284" t="s">
        <v>87</v>
      </c>
      <c r="R243" s="286">
        <v>93.861749861535174</v>
      </c>
      <c r="S243" s="286">
        <v>92.648943990808348</v>
      </c>
      <c r="T243" s="298" t="s">
        <v>88</v>
      </c>
      <c r="U243" s="298" t="s">
        <v>88</v>
      </c>
      <c r="V243" s="286">
        <v>12.550607287449392</v>
      </c>
      <c r="W243" s="286">
        <v>9.2914979757085021</v>
      </c>
      <c r="X243" s="286">
        <v>21.842105263157897</v>
      </c>
      <c r="Y243" s="284" t="s">
        <v>87</v>
      </c>
      <c r="Z243" s="284" t="s">
        <v>87</v>
      </c>
      <c r="AA243" s="284" t="s">
        <v>87</v>
      </c>
      <c r="AB243" s="284" t="s">
        <v>87</v>
      </c>
      <c r="AC243" s="284" t="s">
        <v>87</v>
      </c>
      <c r="AD243" s="284" t="s">
        <v>87</v>
      </c>
      <c r="AE243" s="284" t="s">
        <v>87</v>
      </c>
      <c r="AF243" s="284" t="s">
        <v>87</v>
      </c>
      <c r="AG243" s="284" t="s">
        <v>87</v>
      </c>
      <c r="AH243" s="284" t="s">
        <v>87</v>
      </c>
      <c r="AI243" s="284" t="s">
        <v>87</v>
      </c>
      <c r="AJ243" s="284" t="s">
        <v>87</v>
      </c>
      <c r="AK243" s="284" t="s">
        <v>87</v>
      </c>
      <c r="AL243" s="284" t="s">
        <v>87</v>
      </c>
      <c r="AM243" s="284" t="s">
        <v>87</v>
      </c>
      <c r="AN243" s="284" t="s">
        <v>87</v>
      </c>
      <c r="AO243" s="284" t="s">
        <v>87</v>
      </c>
      <c r="AP243" s="284" t="s">
        <v>87</v>
      </c>
      <c r="AQ243" s="284" t="s">
        <v>87</v>
      </c>
      <c r="AR243" s="284" t="s">
        <v>87</v>
      </c>
      <c r="AS243" s="284" t="s">
        <v>87</v>
      </c>
      <c r="AT243" s="284" t="s">
        <v>87</v>
      </c>
      <c r="AU243" s="284" t="s">
        <v>87</v>
      </c>
      <c r="AV243" s="284" t="s">
        <v>87</v>
      </c>
      <c r="AW243" s="288" t="s">
        <v>87</v>
      </c>
      <c r="AX243" s="288" t="s">
        <v>87</v>
      </c>
      <c r="AY243" s="288" t="s">
        <v>87</v>
      </c>
      <c r="AZ243" s="288" t="s">
        <v>87</v>
      </c>
      <c r="BA243" s="288" t="s">
        <v>87</v>
      </c>
      <c r="BB243" s="287">
        <v>90</v>
      </c>
      <c r="BC243" s="287">
        <v>173</v>
      </c>
      <c r="BD243" s="289" t="s">
        <v>88</v>
      </c>
      <c r="BE243" s="289" t="s">
        <v>88</v>
      </c>
      <c r="BF243" s="289" t="s">
        <v>88</v>
      </c>
      <c r="BG243" s="287">
        <v>279</v>
      </c>
      <c r="BH243" s="286">
        <v>30.262273032952251</v>
      </c>
      <c r="BI243" s="287">
        <v>1561</v>
      </c>
      <c r="BJ243" s="286">
        <v>169.31687528472568</v>
      </c>
      <c r="BK243" s="287">
        <v>91</v>
      </c>
      <c r="BL243" s="286">
        <v>9.8704904874503754</v>
      </c>
      <c r="BM243" s="287">
        <v>55</v>
      </c>
      <c r="BN243" s="290">
        <v>5.9656810638436344</v>
      </c>
      <c r="BO243" s="291">
        <v>814</v>
      </c>
      <c r="BP243" s="290">
        <v>88.292079744885783</v>
      </c>
      <c r="BQ243" s="287">
        <v>0</v>
      </c>
      <c r="BR243" s="290">
        <v>0</v>
      </c>
      <c r="BS243" s="287">
        <v>21</v>
      </c>
      <c r="BT243" s="290">
        <v>2.277805497103933</v>
      </c>
      <c r="BU243" s="287">
        <v>0</v>
      </c>
      <c r="BV243" s="290">
        <v>0</v>
      </c>
      <c r="BW243" s="287">
        <v>75</v>
      </c>
      <c r="BX243" s="290">
        <v>8.1350196325140463</v>
      </c>
      <c r="BY243" s="292">
        <v>9</v>
      </c>
      <c r="BZ243" s="293">
        <v>0.97620235590168558</v>
      </c>
      <c r="CA243" s="292">
        <v>1893</v>
      </c>
      <c r="CB243" s="293">
        <v>205.32789552465454</v>
      </c>
      <c r="CC243" s="292">
        <v>1946</v>
      </c>
      <c r="CD243" s="293">
        <v>211.07664273163113</v>
      </c>
      <c r="CE243" s="287">
        <v>704</v>
      </c>
      <c r="CF243" s="290">
        <v>76.360717617198517</v>
      </c>
      <c r="CG243" s="287">
        <v>1711</v>
      </c>
      <c r="CH243" s="290">
        <v>185.58691454975377</v>
      </c>
      <c r="CI243" s="287">
        <v>2256</v>
      </c>
      <c r="CJ243" s="290">
        <v>244.70139054602251</v>
      </c>
      <c r="CK243" s="287">
        <v>615</v>
      </c>
      <c r="CL243" s="290">
        <v>66.707160986615179</v>
      </c>
      <c r="CM243" s="292">
        <v>4292</v>
      </c>
      <c r="CN243" s="296">
        <v>465.54005683667049</v>
      </c>
      <c r="CO243" s="287">
        <v>558</v>
      </c>
      <c r="CP243" s="290">
        <v>60.524546065904502</v>
      </c>
      <c r="CQ243" s="292">
        <v>13</v>
      </c>
      <c r="CR243" s="293">
        <v>1.410070069635768</v>
      </c>
      <c r="CS243" s="292">
        <v>601</v>
      </c>
      <c r="CT243" s="293">
        <v>65.188623988545885</v>
      </c>
      <c r="CU243" s="292">
        <v>128</v>
      </c>
      <c r="CV243" s="293">
        <v>13.88376683949064</v>
      </c>
      <c r="CW243" s="292">
        <v>2255</v>
      </c>
      <c r="CX243" s="293">
        <v>244.59292361758901</v>
      </c>
      <c r="CY243" s="292">
        <v>2236</v>
      </c>
      <c r="CZ243" s="293">
        <v>242.5320519773521</v>
      </c>
      <c r="DA243" s="292">
        <v>19</v>
      </c>
      <c r="DB243" s="293">
        <v>2.0608716402368921</v>
      </c>
      <c r="DC243" s="292">
        <v>45</v>
      </c>
      <c r="DD243" s="292">
        <v>3845</v>
      </c>
      <c r="DE243" s="292">
        <v>2487</v>
      </c>
      <c r="DF243" s="292">
        <v>44634</v>
      </c>
      <c r="DG243" s="292">
        <v>10173</v>
      </c>
      <c r="DH243" s="292">
        <v>617</v>
      </c>
      <c r="DI243" s="292">
        <v>277</v>
      </c>
      <c r="DJ243" s="292">
        <v>342</v>
      </c>
      <c r="DK243" s="292">
        <v>240</v>
      </c>
      <c r="DL243" s="292">
        <v>2075</v>
      </c>
      <c r="DM243" s="292">
        <v>148</v>
      </c>
      <c r="DN243" s="292">
        <v>1266</v>
      </c>
      <c r="DO243" s="292">
        <v>201</v>
      </c>
      <c r="DP243" s="292">
        <v>226</v>
      </c>
      <c r="DQ243" s="292">
        <v>34</v>
      </c>
      <c r="DR243" s="292">
        <v>0</v>
      </c>
      <c r="DS243" s="292">
        <v>69</v>
      </c>
      <c r="DT243" s="292">
        <v>12546</v>
      </c>
      <c r="DU243" s="292">
        <v>101238</v>
      </c>
      <c r="DV243" s="292">
        <v>16475</v>
      </c>
      <c r="DW243" s="292">
        <v>5199</v>
      </c>
      <c r="DX243" s="292">
        <v>916</v>
      </c>
      <c r="DY243" s="292">
        <v>982</v>
      </c>
      <c r="DZ243" s="292">
        <v>7994</v>
      </c>
      <c r="EA243" s="292">
        <v>60767</v>
      </c>
      <c r="EB243" s="293">
        <v>24.875343525268601</v>
      </c>
      <c r="EC243" s="292">
        <v>692</v>
      </c>
      <c r="ED243" s="292">
        <v>20528</v>
      </c>
      <c r="EE243" s="292">
        <v>4962</v>
      </c>
      <c r="EF243" s="293">
        <v>24.171862821512079</v>
      </c>
      <c r="EG243" s="292">
        <v>757</v>
      </c>
      <c r="EH243" s="292">
        <v>479</v>
      </c>
      <c r="EI243" s="292">
        <v>307</v>
      </c>
      <c r="EJ243" s="292">
        <v>370</v>
      </c>
      <c r="EK243" s="292">
        <v>1179</v>
      </c>
      <c r="EL243" s="292">
        <v>30</v>
      </c>
      <c r="EM243" s="292">
        <v>122</v>
      </c>
      <c r="EN243" s="292">
        <v>54</v>
      </c>
      <c r="EO243" s="292">
        <v>120</v>
      </c>
      <c r="EP243" s="292">
        <v>159</v>
      </c>
      <c r="EQ243" s="292">
        <v>151</v>
      </c>
      <c r="ER243" s="292">
        <v>0</v>
      </c>
      <c r="ES243" s="292">
        <v>4</v>
      </c>
      <c r="ET243" s="292">
        <v>16</v>
      </c>
      <c r="EU243" s="292">
        <v>1</v>
      </c>
      <c r="EV243" s="292">
        <v>9610</v>
      </c>
      <c r="EW243" s="292">
        <v>6</v>
      </c>
      <c r="EX243" s="292">
        <v>63</v>
      </c>
      <c r="EY243" s="292">
        <v>1150</v>
      </c>
      <c r="EZ243" s="292">
        <v>43</v>
      </c>
      <c r="FA243" s="292">
        <v>103</v>
      </c>
      <c r="FB243" s="292">
        <v>7</v>
      </c>
      <c r="FC243" s="292">
        <v>8</v>
      </c>
      <c r="FD243" s="292">
        <v>13</v>
      </c>
      <c r="FE243" s="292">
        <v>4</v>
      </c>
      <c r="FF243" s="292">
        <v>75</v>
      </c>
      <c r="FG243" s="292">
        <v>1112</v>
      </c>
      <c r="FH243" s="292">
        <v>4046</v>
      </c>
      <c r="FI243" s="292">
        <v>1241</v>
      </c>
      <c r="FJ243" s="292">
        <v>8468</v>
      </c>
      <c r="FK243" s="297">
        <v>74</v>
      </c>
      <c r="FL243" s="293">
        <v>8.026552704080526</v>
      </c>
      <c r="FM243" s="297">
        <v>14</v>
      </c>
      <c r="FN243" s="293">
        <v>1.5185369980692887</v>
      </c>
      <c r="FO243" s="297">
        <v>28</v>
      </c>
      <c r="FP243" s="293">
        <v>3.0370739961385773</v>
      </c>
      <c r="FQ243" s="283">
        <v>7</v>
      </c>
      <c r="FR243" s="294">
        <v>0.75926849903464433</v>
      </c>
      <c r="FS243" s="283">
        <v>1</v>
      </c>
      <c r="FT243" s="294">
        <v>0.10846692843352063</v>
      </c>
      <c r="FU243" s="297">
        <v>114</v>
      </c>
      <c r="FV243" s="293">
        <v>12.365229841421352</v>
      </c>
      <c r="FW243" s="295">
        <v>1</v>
      </c>
      <c r="FX243" s="295">
        <v>0</v>
      </c>
      <c r="FY243" s="295">
        <v>1</v>
      </c>
      <c r="FZ243" s="295">
        <v>0</v>
      </c>
      <c r="GA243" s="295">
        <v>0</v>
      </c>
      <c r="GB243" s="292">
        <v>20770</v>
      </c>
      <c r="GC243" s="292">
        <v>2252</v>
      </c>
      <c r="GD243" s="292">
        <v>8037</v>
      </c>
      <c r="GE243" s="292">
        <v>1</v>
      </c>
      <c r="GF243" s="292">
        <v>30</v>
      </c>
      <c r="GG243" s="293">
        <v>1120.3699999999999</v>
      </c>
      <c r="GH243" s="293">
        <v>2810.96</v>
      </c>
      <c r="GI243" s="293">
        <v>124.19</v>
      </c>
      <c r="GJ243" s="293">
        <v>53.85</v>
      </c>
      <c r="GK243" s="293">
        <v>4</v>
      </c>
      <c r="GL243" s="293">
        <v>8.3000000000000007</v>
      </c>
      <c r="GM243" s="293">
        <v>36.4</v>
      </c>
      <c r="GN243" s="293">
        <v>21.6</v>
      </c>
      <c r="GO243" s="293">
        <v>16</v>
      </c>
      <c r="GP243" s="293">
        <v>49.6</v>
      </c>
      <c r="GQ243" s="293">
        <v>12.1</v>
      </c>
      <c r="GR243" s="293">
        <v>20.100000000000001</v>
      </c>
      <c r="GS243" s="293">
        <v>2</v>
      </c>
      <c r="GT243" s="293">
        <v>101.83</v>
      </c>
      <c r="GU243" s="293">
        <v>4</v>
      </c>
      <c r="GV243" s="293">
        <v>8</v>
      </c>
      <c r="GW243" s="293">
        <v>4</v>
      </c>
      <c r="GX243" s="293">
        <v>2</v>
      </c>
      <c r="GY243" s="293">
        <v>7</v>
      </c>
      <c r="GZ243" s="293">
        <v>11</v>
      </c>
      <c r="HA243" s="293">
        <v>3</v>
      </c>
      <c r="HB243" s="293">
        <v>3</v>
      </c>
      <c r="HC243" s="293">
        <v>3</v>
      </c>
      <c r="HD243" s="293">
        <v>3</v>
      </c>
      <c r="HE243" s="293">
        <v>8</v>
      </c>
      <c r="HF243" s="293">
        <v>5</v>
      </c>
      <c r="HG243" s="293">
        <v>8</v>
      </c>
      <c r="HH243" s="293">
        <v>61.3</v>
      </c>
      <c r="HI243" s="293">
        <v>9</v>
      </c>
      <c r="HJ243" s="134">
        <v>1.8439377833698507</v>
      </c>
      <c r="HK243" s="134">
        <v>20.391782545501876</v>
      </c>
      <c r="HL243" s="134">
        <v>35.759376965963078</v>
      </c>
      <c r="HM243" s="146">
        <v>98.466122772895403</v>
      </c>
      <c r="HN243" s="146">
        <v>87.865374194901705</v>
      </c>
      <c r="HO243" s="369">
        <v>4.1833048108005297E-2</v>
      </c>
      <c r="HP243" s="368">
        <v>2.6362751460090799E-2</v>
      </c>
      <c r="HQ243" s="369">
        <v>2.4886877828054299</v>
      </c>
      <c r="HR243" s="368">
        <v>2.0967741935483901</v>
      </c>
      <c r="HS243" s="134">
        <v>81.447963800905001</v>
      </c>
      <c r="HT243" s="134">
        <v>83.548387096774206</v>
      </c>
      <c r="HU243" s="134">
        <v>1.6809279330671201</v>
      </c>
      <c r="HV243" s="134">
        <v>1.25730045425049</v>
      </c>
      <c r="HW243" s="134">
        <v>4.7217299231635996</v>
      </c>
      <c r="HX243" s="134">
        <v>10.906418850627499</v>
      </c>
      <c r="HY243" s="146">
        <v>81.962199997209865</v>
      </c>
      <c r="HZ243" s="146">
        <v>84.807542311123896</v>
      </c>
      <c r="IA243" s="386">
        <v>54</v>
      </c>
      <c r="IB243" s="386">
        <v>49</v>
      </c>
      <c r="IC243" s="369">
        <v>0.25450089546611365</v>
      </c>
      <c r="ID243" s="369">
        <v>0.12748464980747218</v>
      </c>
      <c r="IE243" s="369">
        <v>2.643171806167401</v>
      </c>
      <c r="IF243" s="369">
        <v>1.8504531722054378</v>
      </c>
      <c r="IG243" s="146">
        <v>68.624571708272157</v>
      </c>
      <c r="IH243" s="146">
        <v>68.466767371601208</v>
      </c>
      <c r="II243" s="146">
        <v>9.6286172118013003</v>
      </c>
      <c r="IJ243" s="146">
        <v>6.8893745446976791</v>
      </c>
      <c r="IK243" s="146">
        <v>3.8673000809698257</v>
      </c>
      <c r="IL243" s="146">
        <v>9.0516228781844301</v>
      </c>
      <c r="IM243" s="148">
        <v>85.298672133625644</v>
      </c>
      <c r="IN243" s="137">
        <v>95.826448932146548</v>
      </c>
      <c r="IO243" s="369">
        <v>0.288817005545286</v>
      </c>
      <c r="IP243" s="369">
        <v>0.10538200978547201</v>
      </c>
      <c r="IQ243" s="369">
        <v>2.0391517128874401</v>
      </c>
      <c r="IR243" s="369">
        <v>0.91383812010443899</v>
      </c>
      <c r="IS243" s="146">
        <v>79.037520391517106</v>
      </c>
      <c r="IT243" s="146">
        <v>84.268929503916397</v>
      </c>
      <c r="IU243" s="146">
        <v>14.163585951940799</v>
      </c>
      <c r="IV243" s="146">
        <v>11.531802785096</v>
      </c>
      <c r="IW243" s="146">
        <v>8.4715990279686508</v>
      </c>
      <c r="IX243" s="146">
        <v>12.810720613786099</v>
      </c>
      <c r="IY243" s="341">
        <v>93</v>
      </c>
      <c r="IZ243" s="369">
        <v>0.40540540540540498</v>
      </c>
      <c r="JA243" s="369">
        <v>6.6192170818505298</v>
      </c>
      <c r="JB243" s="369">
        <v>93.879003558718907</v>
      </c>
      <c r="JC243" s="369">
        <v>6.1246730601569297</v>
      </c>
      <c r="JD243" s="146">
        <v>10.297259054081399</v>
      </c>
    </row>
    <row r="244" spans="1:264" ht="18" customHeight="1">
      <c r="A244" s="280"/>
      <c r="B244" s="281" t="s">
        <v>87</v>
      </c>
      <c r="C244" s="281" t="s">
        <v>87</v>
      </c>
      <c r="D244" s="282" t="s">
        <v>1981</v>
      </c>
      <c r="E244" s="283" t="s">
        <v>1475</v>
      </c>
      <c r="F244" s="282" t="s">
        <v>117</v>
      </c>
      <c r="G244" s="283" t="s">
        <v>30</v>
      </c>
      <c r="H244" s="284" t="s">
        <v>87</v>
      </c>
      <c r="I244" s="284" t="s">
        <v>87</v>
      </c>
      <c r="J244" s="284" t="s">
        <v>87</v>
      </c>
      <c r="K244" s="284" t="s">
        <v>87</v>
      </c>
      <c r="L244" s="284" t="s">
        <v>87</v>
      </c>
      <c r="M244" s="285">
        <v>707450</v>
      </c>
      <c r="N244" s="284" t="s">
        <v>87</v>
      </c>
      <c r="O244" s="284" t="s">
        <v>87</v>
      </c>
      <c r="P244" s="284" t="s">
        <v>87</v>
      </c>
      <c r="Q244" s="284" t="s">
        <v>87</v>
      </c>
      <c r="R244" s="286">
        <v>94.542450391102022</v>
      </c>
      <c r="S244" s="286">
        <v>90.680084578272755</v>
      </c>
      <c r="T244" s="298" t="s">
        <v>88</v>
      </c>
      <c r="U244" s="298" t="s">
        <v>88</v>
      </c>
      <c r="V244" s="286">
        <v>11.563599798893916</v>
      </c>
      <c r="W244" s="286">
        <v>6.7370537958773253</v>
      </c>
      <c r="X244" s="286">
        <v>18.300653594771241</v>
      </c>
      <c r="Y244" s="284" t="s">
        <v>87</v>
      </c>
      <c r="Z244" s="284" t="s">
        <v>87</v>
      </c>
      <c r="AA244" s="284" t="s">
        <v>87</v>
      </c>
      <c r="AB244" s="284" t="s">
        <v>87</v>
      </c>
      <c r="AC244" s="284" t="s">
        <v>87</v>
      </c>
      <c r="AD244" s="284" t="s">
        <v>87</v>
      </c>
      <c r="AE244" s="284" t="s">
        <v>87</v>
      </c>
      <c r="AF244" s="284" t="s">
        <v>87</v>
      </c>
      <c r="AG244" s="284" t="s">
        <v>87</v>
      </c>
      <c r="AH244" s="284" t="s">
        <v>87</v>
      </c>
      <c r="AI244" s="284" t="s">
        <v>87</v>
      </c>
      <c r="AJ244" s="284" t="s">
        <v>87</v>
      </c>
      <c r="AK244" s="284" t="s">
        <v>87</v>
      </c>
      <c r="AL244" s="284" t="s">
        <v>87</v>
      </c>
      <c r="AM244" s="284" t="s">
        <v>87</v>
      </c>
      <c r="AN244" s="284" t="s">
        <v>87</v>
      </c>
      <c r="AO244" s="284" t="s">
        <v>87</v>
      </c>
      <c r="AP244" s="284" t="s">
        <v>87</v>
      </c>
      <c r="AQ244" s="284" t="s">
        <v>87</v>
      </c>
      <c r="AR244" s="284" t="s">
        <v>87</v>
      </c>
      <c r="AS244" s="284" t="s">
        <v>87</v>
      </c>
      <c r="AT244" s="284" t="s">
        <v>87</v>
      </c>
      <c r="AU244" s="284" t="s">
        <v>87</v>
      </c>
      <c r="AV244" s="284" t="s">
        <v>87</v>
      </c>
      <c r="AW244" s="288" t="s">
        <v>87</v>
      </c>
      <c r="AX244" s="288" t="s">
        <v>87</v>
      </c>
      <c r="AY244" s="288" t="s">
        <v>87</v>
      </c>
      <c r="AZ244" s="288" t="s">
        <v>87</v>
      </c>
      <c r="BA244" s="288" t="s">
        <v>87</v>
      </c>
      <c r="BB244" s="287">
        <v>82</v>
      </c>
      <c r="BC244" s="287">
        <v>130</v>
      </c>
      <c r="BD244" s="289" t="s">
        <v>88</v>
      </c>
      <c r="BE244" s="289" t="s">
        <v>88</v>
      </c>
      <c r="BF244" s="289" t="s">
        <v>88</v>
      </c>
      <c r="BG244" s="287">
        <v>169</v>
      </c>
      <c r="BH244" s="286">
        <v>23.888614036327656</v>
      </c>
      <c r="BI244" s="287">
        <v>1203</v>
      </c>
      <c r="BJ244" s="286">
        <v>170.04735316983533</v>
      </c>
      <c r="BK244" s="287">
        <v>62</v>
      </c>
      <c r="BL244" s="286">
        <v>8.7638702381793756</v>
      </c>
      <c r="BM244" s="287">
        <v>0</v>
      </c>
      <c r="BN244" s="290">
        <v>0</v>
      </c>
      <c r="BO244" s="291">
        <v>422</v>
      </c>
      <c r="BP244" s="290">
        <v>59.650858717930596</v>
      </c>
      <c r="BQ244" s="287">
        <v>0</v>
      </c>
      <c r="BR244" s="290">
        <v>0</v>
      </c>
      <c r="BS244" s="287">
        <v>37</v>
      </c>
      <c r="BT244" s="290">
        <v>5.2300515937522087</v>
      </c>
      <c r="BU244" s="287">
        <v>0</v>
      </c>
      <c r="BV244" s="290">
        <v>0</v>
      </c>
      <c r="BW244" s="287">
        <v>118</v>
      </c>
      <c r="BX244" s="290">
        <v>16.679624001696233</v>
      </c>
      <c r="BY244" s="292">
        <v>0</v>
      </c>
      <c r="BZ244" s="293">
        <v>0</v>
      </c>
      <c r="CA244" s="287">
        <v>1943</v>
      </c>
      <c r="CB244" s="290">
        <v>274.64838504487949</v>
      </c>
      <c r="CC244" s="287">
        <v>129</v>
      </c>
      <c r="CD244" s="290">
        <v>18.234504205244185</v>
      </c>
      <c r="CE244" s="287">
        <v>90</v>
      </c>
      <c r="CF244" s="290">
        <v>12.721747119937804</v>
      </c>
      <c r="CG244" s="287">
        <v>1821</v>
      </c>
      <c r="CH244" s="290">
        <v>257.4033500600749</v>
      </c>
      <c r="CI244" s="287">
        <v>2584</v>
      </c>
      <c r="CJ244" s="290">
        <v>365.25549508799207</v>
      </c>
      <c r="CK244" s="287">
        <v>584</v>
      </c>
      <c r="CL244" s="290">
        <v>82.550003533818639</v>
      </c>
      <c r="CM244" s="287">
        <v>1364</v>
      </c>
      <c r="CN244" s="294">
        <v>192.80514523994628</v>
      </c>
      <c r="CO244" s="287">
        <v>1654</v>
      </c>
      <c r="CP244" s="290">
        <v>233.79744151530144</v>
      </c>
      <c r="CQ244" s="292">
        <v>7</v>
      </c>
      <c r="CR244" s="293">
        <v>0.98946922043960706</v>
      </c>
      <c r="CS244" s="292">
        <v>22</v>
      </c>
      <c r="CT244" s="293">
        <v>3.1097604070959077</v>
      </c>
      <c r="CU244" s="287">
        <v>121</v>
      </c>
      <c r="CV244" s="290">
        <v>17.103682239027492</v>
      </c>
      <c r="CW244" s="287">
        <v>197</v>
      </c>
      <c r="CX244" s="290">
        <v>27.846490918086083</v>
      </c>
      <c r="CY244" s="287">
        <v>197</v>
      </c>
      <c r="CZ244" s="290">
        <v>27.846490918086083</v>
      </c>
      <c r="DA244" s="292">
        <v>0</v>
      </c>
      <c r="DB244" s="293">
        <v>0</v>
      </c>
      <c r="DC244" s="287">
        <v>14</v>
      </c>
      <c r="DD244" s="287">
        <v>1371</v>
      </c>
      <c r="DE244" s="287">
        <v>1421</v>
      </c>
      <c r="DF244" s="287">
        <v>37859</v>
      </c>
      <c r="DG244" s="287">
        <v>3254</v>
      </c>
      <c r="DH244" s="287">
        <v>863</v>
      </c>
      <c r="DI244" s="287">
        <v>176</v>
      </c>
      <c r="DJ244" s="287">
        <v>26</v>
      </c>
      <c r="DK244" s="287">
        <v>97</v>
      </c>
      <c r="DL244" s="287">
        <v>889</v>
      </c>
      <c r="DM244" s="287">
        <v>2</v>
      </c>
      <c r="DN244" s="287">
        <v>1552</v>
      </c>
      <c r="DO244" s="287">
        <v>124</v>
      </c>
      <c r="DP244" s="287">
        <v>149</v>
      </c>
      <c r="DQ244" s="287">
        <v>208</v>
      </c>
      <c r="DR244" s="287">
        <v>0</v>
      </c>
      <c r="DS244" s="287">
        <v>166</v>
      </c>
      <c r="DT244" s="287">
        <v>4422</v>
      </c>
      <c r="DU244" s="287">
        <v>33520</v>
      </c>
      <c r="DV244" s="287">
        <v>16786</v>
      </c>
      <c r="DW244" s="287">
        <v>16441</v>
      </c>
      <c r="DX244" s="287">
        <v>1431</v>
      </c>
      <c r="DY244" s="287">
        <v>1397</v>
      </c>
      <c r="DZ244" s="287">
        <v>11840</v>
      </c>
      <c r="EA244" s="287">
        <v>47613</v>
      </c>
      <c r="EB244" s="290">
        <v>20.7149307962111</v>
      </c>
      <c r="EC244" s="287">
        <v>583</v>
      </c>
      <c r="ED244" s="287">
        <v>15378</v>
      </c>
      <c r="EE244" s="287">
        <v>3221</v>
      </c>
      <c r="EF244" s="290">
        <v>20.945506567824165</v>
      </c>
      <c r="EG244" s="287">
        <v>408</v>
      </c>
      <c r="EH244" s="287">
        <v>332</v>
      </c>
      <c r="EI244" s="287">
        <v>245</v>
      </c>
      <c r="EJ244" s="287">
        <v>149</v>
      </c>
      <c r="EK244" s="287">
        <v>1036</v>
      </c>
      <c r="EL244" s="287">
        <v>28</v>
      </c>
      <c r="EM244" s="287">
        <v>58</v>
      </c>
      <c r="EN244" s="287">
        <v>12</v>
      </c>
      <c r="EO244" s="287">
        <v>82</v>
      </c>
      <c r="EP244" s="287">
        <v>47</v>
      </c>
      <c r="EQ244" s="287">
        <v>98</v>
      </c>
      <c r="ER244" s="287">
        <v>0</v>
      </c>
      <c r="ES244" s="287">
        <v>1</v>
      </c>
      <c r="ET244" s="287">
        <v>3</v>
      </c>
      <c r="EU244" s="287">
        <v>0</v>
      </c>
      <c r="EV244" s="287">
        <v>8960</v>
      </c>
      <c r="EW244" s="287">
        <v>108</v>
      </c>
      <c r="EX244" s="287">
        <v>42</v>
      </c>
      <c r="EY244" s="287">
        <v>2175</v>
      </c>
      <c r="EZ244" s="287">
        <v>32</v>
      </c>
      <c r="FA244" s="287">
        <v>91</v>
      </c>
      <c r="FB244" s="287">
        <v>9</v>
      </c>
      <c r="FC244" s="287">
        <v>26</v>
      </c>
      <c r="FD244" s="287">
        <v>9</v>
      </c>
      <c r="FE244" s="287">
        <v>7</v>
      </c>
      <c r="FF244" s="287">
        <v>92</v>
      </c>
      <c r="FG244" s="287">
        <v>1240</v>
      </c>
      <c r="FH244" s="287">
        <v>1975</v>
      </c>
      <c r="FI244" s="287">
        <v>716</v>
      </c>
      <c r="FJ244" s="287">
        <v>7087</v>
      </c>
      <c r="FK244" s="291">
        <v>49</v>
      </c>
      <c r="FL244" s="290">
        <v>6.9262845430772497</v>
      </c>
      <c r="FM244" s="291">
        <v>13</v>
      </c>
      <c r="FN244" s="290">
        <v>1.8375856951021272</v>
      </c>
      <c r="FO244" s="291">
        <v>3</v>
      </c>
      <c r="FP244" s="290">
        <v>0.42405823733126019</v>
      </c>
      <c r="FQ244" s="283">
        <v>4</v>
      </c>
      <c r="FR244" s="294">
        <v>0.56541098310834692</v>
      </c>
      <c r="FS244" s="283">
        <v>2</v>
      </c>
      <c r="FT244" s="294">
        <v>0.28270549155417346</v>
      </c>
      <c r="FU244" s="291">
        <v>14</v>
      </c>
      <c r="FV244" s="290">
        <v>1.9789384408792141</v>
      </c>
      <c r="FW244" s="295">
        <v>1</v>
      </c>
      <c r="FX244" s="295">
        <v>0</v>
      </c>
      <c r="FY244" s="295">
        <v>1</v>
      </c>
      <c r="FZ244" s="295">
        <v>0</v>
      </c>
      <c r="GA244" s="295">
        <v>0</v>
      </c>
      <c r="GB244" s="287">
        <v>18549</v>
      </c>
      <c r="GC244" s="287">
        <v>5812</v>
      </c>
      <c r="GD244" s="287">
        <v>8851</v>
      </c>
      <c r="GE244" s="287">
        <v>0</v>
      </c>
      <c r="GF244" s="287">
        <v>70</v>
      </c>
      <c r="GG244" s="290">
        <v>906.6</v>
      </c>
      <c r="GH244" s="290">
        <v>2154.8000000000002</v>
      </c>
      <c r="GI244" s="290">
        <v>131</v>
      </c>
      <c r="GJ244" s="290">
        <v>23.9</v>
      </c>
      <c r="GK244" s="290">
        <v>5.6</v>
      </c>
      <c r="GL244" s="290">
        <v>11.4</v>
      </c>
      <c r="GM244" s="290">
        <v>14.1</v>
      </c>
      <c r="GN244" s="290">
        <v>11.1</v>
      </c>
      <c r="GO244" s="290">
        <v>7.1</v>
      </c>
      <c r="GP244" s="290">
        <v>38.1</v>
      </c>
      <c r="GQ244" s="290">
        <v>5</v>
      </c>
      <c r="GR244" s="290">
        <v>6</v>
      </c>
      <c r="GS244" s="290">
        <v>0</v>
      </c>
      <c r="GT244" s="290">
        <v>40.5</v>
      </c>
      <c r="GU244" s="290">
        <v>5</v>
      </c>
      <c r="GV244" s="290">
        <v>1</v>
      </c>
      <c r="GW244" s="290">
        <v>2</v>
      </c>
      <c r="GX244" s="290">
        <v>0</v>
      </c>
      <c r="GY244" s="290">
        <v>3</v>
      </c>
      <c r="GZ244" s="290">
        <v>6</v>
      </c>
      <c r="HA244" s="290">
        <v>0</v>
      </c>
      <c r="HB244" s="290">
        <v>3</v>
      </c>
      <c r="HC244" s="290">
        <v>1</v>
      </c>
      <c r="HD244" s="290">
        <v>1</v>
      </c>
      <c r="HE244" s="290">
        <v>5</v>
      </c>
      <c r="HF244" s="290">
        <v>8</v>
      </c>
      <c r="HG244" s="290">
        <v>9</v>
      </c>
      <c r="HH244" s="290">
        <v>26</v>
      </c>
      <c r="HI244" s="290">
        <v>14</v>
      </c>
      <c r="HJ244" s="134">
        <v>2.6857021697646477</v>
      </c>
      <c r="HK244" s="134">
        <v>10.460103187504417</v>
      </c>
      <c r="HL244" s="134">
        <v>35.588380804297124</v>
      </c>
      <c r="HM244" s="146">
        <v>98.826867856514497</v>
      </c>
      <c r="HN244" s="146">
        <v>91.824232460468707</v>
      </c>
      <c r="HO244" s="369">
        <v>3.6915937137432797E-2</v>
      </c>
      <c r="HP244" s="369">
        <v>1.24816675507848E-2</v>
      </c>
      <c r="HQ244" s="369">
        <v>3.1963470319634699</v>
      </c>
      <c r="HR244" s="369">
        <v>1.61290322580645</v>
      </c>
      <c r="HS244" s="146">
        <v>90.410958904109606</v>
      </c>
      <c r="HT244" s="146">
        <v>92.338709677419303</v>
      </c>
      <c r="HU244" s="146">
        <v>1.15494146187111</v>
      </c>
      <c r="HV244" s="146">
        <v>0.77386338814865696</v>
      </c>
      <c r="HW244" s="146">
        <v>4.1718870205517096</v>
      </c>
      <c r="HX244" s="146">
        <v>10.0433973961562</v>
      </c>
      <c r="HY244" s="146">
        <v>79.093089061247255</v>
      </c>
      <c r="HZ244" s="146">
        <v>82.603517899989797</v>
      </c>
      <c r="IA244" s="386">
        <v>30</v>
      </c>
      <c r="IB244" s="386">
        <v>32</v>
      </c>
      <c r="IC244" s="369">
        <v>0.20226537216828477</v>
      </c>
      <c r="ID244" s="369">
        <v>0.1322587311427981</v>
      </c>
      <c r="IE244" s="369">
        <v>2.1008403361344539</v>
      </c>
      <c r="IF244" s="369">
        <v>1.8583042973286876</v>
      </c>
      <c r="IG244" s="146">
        <v>78.151260504201687</v>
      </c>
      <c r="IH244" s="146">
        <v>78.048780487804876</v>
      </c>
      <c r="II244" s="146">
        <v>9.6278317152103554</v>
      </c>
      <c r="IJ244" s="146">
        <v>7.1171729696218229</v>
      </c>
      <c r="IK244" s="146">
        <v>3.9484192402095468</v>
      </c>
      <c r="IL244" s="146">
        <v>8.8993497599446361</v>
      </c>
      <c r="IM244" s="148">
        <v>90.869641484463642</v>
      </c>
      <c r="IN244" s="137">
        <v>90.85004947054523</v>
      </c>
      <c r="IO244" s="369">
        <v>0.46607975142413299</v>
      </c>
      <c r="IP244" s="369">
        <v>0.16177303243549301</v>
      </c>
      <c r="IQ244" s="369">
        <v>5.4811205846528601</v>
      </c>
      <c r="IR244" s="369">
        <v>2.3419203747072599</v>
      </c>
      <c r="IS244" s="146">
        <v>88.0633373934227</v>
      </c>
      <c r="IT244" s="146">
        <v>90.046838407494107</v>
      </c>
      <c r="IU244" s="146">
        <v>8.5033661315380602</v>
      </c>
      <c r="IV244" s="146">
        <v>6.9077084849955499</v>
      </c>
      <c r="IW244" s="146">
        <v>7.8626866392265304</v>
      </c>
      <c r="IX244" s="146">
        <v>11.2473271560941</v>
      </c>
      <c r="IY244" s="341">
        <v>72</v>
      </c>
      <c r="IZ244" s="369">
        <v>0.28459622909996402</v>
      </c>
      <c r="JA244" s="369">
        <v>4.7399605003291603</v>
      </c>
      <c r="JB244" s="369">
        <v>95.194206714944002</v>
      </c>
      <c r="JC244" s="369">
        <v>6.00418988892842</v>
      </c>
      <c r="JD244" s="146">
        <v>13.301085655790899</v>
      </c>
    </row>
    <row r="245" spans="1:264" ht="18" customHeight="1">
      <c r="A245" s="280"/>
      <c r="B245" s="281" t="s">
        <v>87</v>
      </c>
      <c r="C245" s="281" t="s">
        <v>87</v>
      </c>
      <c r="D245" s="282" t="s">
        <v>1982</v>
      </c>
      <c r="E245" s="283" t="s">
        <v>1476</v>
      </c>
      <c r="F245" s="282" t="s">
        <v>117</v>
      </c>
      <c r="G245" s="283" t="s">
        <v>30</v>
      </c>
      <c r="H245" s="284" t="s">
        <v>87</v>
      </c>
      <c r="I245" s="284" t="s">
        <v>87</v>
      </c>
      <c r="J245" s="284" t="s">
        <v>87</v>
      </c>
      <c r="K245" s="284" t="s">
        <v>87</v>
      </c>
      <c r="L245" s="284" t="s">
        <v>87</v>
      </c>
      <c r="M245" s="285">
        <v>62733</v>
      </c>
      <c r="N245" s="284" t="s">
        <v>87</v>
      </c>
      <c r="O245" s="284" t="s">
        <v>87</v>
      </c>
      <c r="P245" s="284" t="s">
        <v>87</v>
      </c>
      <c r="Q245" s="284" t="s">
        <v>87</v>
      </c>
      <c r="R245" s="286">
        <v>92.061354975658674</v>
      </c>
      <c r="S245" s="286">
        <v>89.871914870832313</v>
      </c>
      <c r="T245" s="298" t="s">
        <v>88</v>
      </c>
      <c r="U245" s="298" t="s">
        <v>88</v>
      </c>
      <c r="V245" s="286">
        <v>7.873303167420814</v>
      </c>
      <c r="W245" s="286">
        <v>3.9819004524886874</v>
      </c>
      <c r="X245" s="286">
        <v>11.855203619909501</v>
      </c>
      <c r="Y245" s="284" t="s">
        <v>87</v>
      </c>
      <c r="Z245" s="284" t="s">
        <v>87</v>
      </c>
      <c r="AA245" s="284" t="s">
        <v>87</v>
      </c>
      <c r="AB245" s="284" t="s">
        <v>87</v>
      </c>
      <c r="AC245" s="284" t="s">
        <v>87</v>
      </c>
      <c r="AD245" s="284" t="s">
        <v>87</v>
      </c>
      <c r="AE245" s="284" t="s">
        <v>87</v>
      </c>
      <c r="AF245" s="284" t="s">
        <v>87</v>
      </c>
      <c r="AG245" s="284" t="s">
        <v>87</v>
      </c>
      <c r="AH245" s="284" t="s">
        <v>87</v>
      </c>
      <c r="AI245" s="284" t="s">
        <v>87</v>
      </c>
      <c r="AJ245" s="284" t="s">
        <v>87</v>
      </c>
      <c r="AK245" s="284" t="s">
        <v>87</v>
      </c>
      <c r="AL245" s="284" t="s">
        <v>87</v>
      </c>
      <c r="AM245" s="284" t="s">
        <v>87</v>
      </c>
      <c r="AN245" s="284" t="s">
        <v>87</v>
      </c>
      <c r="AO245" s="284" t="s">
        <v>87</v>
      </c>
      <c r="AP245" s="284" t="s">
        <v>87</v>
      </c>
      <c r="AQ245" s="284" t="s">
        <v>87</v>
      </c>
      <c r="AR245" s="284" t="s">
        <v>87</v>
      </c>
      <c r="AS245" s="284" t="s">
        <v>87</v>
      </c>
      <c r="AT245" s="284" t="s">
        <v>87</v>
      </c>
      <c r="AU245" s="284" t="s">
        <v>87</v>
      </c>
      <c r="AV245" s="284" t="s">
        <v>87</v>
      </c>
      <c r="AW245" s="288" t="s">
        <v>87</v>
      </c>
      <c r="AX245" s="288" t="s">
        <v>87</v>
      </c>
      <c r="AY245" s="288" t="s">
        <v>87</v>
      </c>
      <c r="AZ245" s="288" t="s">
        <v>87</v>
      </c>
      <c r="BA245" s="288" t="s">
        <v>87</v>
      </c>
      <c r="BB245" s="287">
        <v>13</v>
      </c>
      <c r="BC245" s="287">
        <v>15</v>
      </c>
      <c r="BD245" s="289" t="s">
        <v>88</v>
      </c>
      <c r="BE245" s="289" t="s">
        <v>88</v>
      </c>
      <c r="BF245" s="289" t="s">
        <v>88</v>
      </c>
      <c r="BG245" s="287">
        <v>0</v>
      </c>
      <c r="BH245" s="286">
        <v>0</v>
      </c>
      <c r="BI245" s="287">
        <v>0</v>
      </c>
      <c r="BJ245" s="286">
        <v>0</v>
      </c>
      <c r="BK245" s="287">
        <v>0</v>
      </c>
      <c r="BL245" s="286">
        <v>0</v>
      </c>
      <c r="BM245" s="287">
        <v>0</v>
      </c>
      <c r="BN245" s="290">
        <v>0</v>
      </c>
      <c r="BO245" s="291">
        <v>0</v>
      </c>
      <c r="BP245" s="290">
        <v>0</v>
      </c>
      <c r="BQ245" s="287">
        <v>0</v>
      </c>
      <c r="BR245" s="290">
        <v>0</v>
      </c>
      <c r="BS245" s="287">
        <v>0</v>
      </c>
      <c r="BT245" s="290">
        <v>0</v>
      </c>
      <c r="BU245" s="287">
        <v>0</v>
      </c>
      <c r="BV245" s="290">
        <v>0</v>
      </c>
      <c r="BW245" s="287">
        <v>0</v>
      </c>
      <c r="BX245" s="290">
        <v>0</v>
      </c>
      <c r="BY245" s="292">
        <v>0</v>
      </c>
      <c r="BZ245" s="293">
        <v>0</v>
      </c>
      <c r="CA245" s="287">
        <v>11</v>
      </c>
      <c r="CB245" s="290">
        <v>17.534630896019639</v>
      </c>
      <c r="CC245" s="292">
        <v>0</v>
      </c>
      <c r="CD245" s="293">
        <v>0</v>
      </c>
      <c r="CE245" s="287">
        <v>5</v>
      </c>
      <c r="CF245" s="290">
        <v>7.9702867709180172</v>
      </c>
      <c r="CG245" s="287">
        <v>77</v>
      </c>
      <c r="CH245" s="290">
        <v>122.74241627213748</v>
      </c>
      <c r="CI245" s="287">
        <v>64</v>
      </c>
      <c r="CJ245" s="290">
        <v>102.01967066775063</v>
      </c>
      <c r="CK245" s="287">
        <v>2</v>
      </c>
      <c r="CL245" s="290">
        <v>3.1881147083672072</v>
      </c>
      <c r="CM245" s="292">
        <v>0</v>
      </c>
      <c r="CN245" s="296">
        <v>0</v>
      </c>
      <c r="CO245" s="287">
        <v>1</v>
      </c>
      <c r="CP245" s="290">
        <v>1.5940573541836036</v>
      </c>
      <c r="CQ245" s="292">
        <v>0</v>
      </c>
      <c r="CR245" s="293">
        <v>0</v>
      </c>
      <c r="CS245" s="292">
        <v>0</v>
      </c>
      <c r="CT245" s="293">
        <v>0</v>
      </c>
      <c r="CU245" s="292">
        <v>0</v>
      </c>
      <c r="CV245" s="293">
        <v>0</v>
      </c>
      <c r="CW245" s="292">
        <v>0</v>
      </c>
      <c r="CX245" s="293">
        <v>0</v>
      </c>
      <c r="CY245" s="292">
        <v>0</v>
      </c>
      <c r="CZ245" s="293">
        <v>0</v>
      </c>
      <c r="DA245" s="292">
        <v>0</v>
      </c>
      <c r="DB245" s="293">
        <v>0</v>
      </c>
      <c r="DC245" s="292">
        <v>0</v>
      </c>
      <c r="DD245" s="292">
        <v>0</v>
      </c>
      <c r="DE245" s="292">
        <v>0</v>
      </c>
      <c r="DF245" s="292">
        <v>1396</v>
      </c>
      <c r="DG245" s="292">
        <v>0</v>
      </c>
      <c r="DH245" s="292">
        <v>0</v>
      </c>
      <c r="DI245" s="292">
        <v>0</v>
      </c>
      <c r="DJ245" s="292">
        <v>0</v>
      </c>
      <c r="DK245" s="292">
        <v>0</v>
      </c>
      <c r="DL245" s="292">
        <v>0</v>
      </c>
      <c r="DM245" s="292">
        <v>0</v>
      </c>
      <c r="DN245" s="292">
        <v>0</v>
      </c>
      <c r="DO245" s="292">
        <v>20</v>
      </c>
      <c r="DP245" s="292">
        <v>0</v>
      </c>
      <c r="DQ245" s="292">
        <v>0</v>
      </c>
      <c r="DR245" s="292">
        <v>0</v>
      </c>
      <c r="DS245" s="292">
        <v>0</v>
      </c>
      <c r="DT245" s="292">
        <v>0</v>
      </c>
      <c r="DU245" s="292">
        <v>0</v>
      </c>
      <c r="DV245" s="292">
        <v>26</v>
      </c>
      <c r="DW245" s="292">
        <v>419</v>
      </c>
      <c r="DX245" s="292">
        <v>0</v>
      </c>
      <c r="DY245" s="292">
        <v>0</v>
      </c>
      <c r="DZ245" s="292">
        <v>0</v>
      </c>
      <c r="EA245" s="292">
        <v>1617</v>
      </c>
      <c r="EB245" s="293">
        <v>6.9882498453927004</v>
      </c>
      <c r="EC245" s="292">
        <v>38</v>
      </c>
      <c r="ED245" s="292">
        <v>507</v>
      </c>
      <c r="EE245" s="292">
        <v>43</v>
      </c>
      <c r="EF245" s="293">
        <v>8.4812623274161734</v>
      </c>
      <c r="EG245" s="292">
        <v>5</v>
      </c>
      <c r="EH245" s="292">
        <v>9</v>
      </c>
      <c r="EI245" s="292">
        <v>1</v>
      </c>
      <c r="EJ245" s="292">
        <v>0</v>
      </c>
      <c r="EK245" s="292">
        <v>3</v>
      </c>
      <c r="EL245" s="292">
        <v>0</v>
      </c>
      <c r="EM245" s="292">
        <v>0</v>
      </c>
      <c r="EN245" s="292">
        <v>0</v>
      </c>
      <c r="EO245" s="292">
        <v>1</v>
      </c>
      <c r="EP245" s="292">
        <v>0</v>
      </c>
      <c r="EQ245" s="292">
        <v>0</v>
      </c>
      <c r="ER245" s="292">
        <v>0</v>
      </c>
      <c r="ES245" s="292">
        <v>0</v>
      </c>
      <c r="ET245" s="292">
        <v>0</v>
      </c>
      <c r="EU245" s="292">
        <v>0</v>
      </c>
      <c r="EV245" s="292">
        <v>0</v>
      </c>
      <c r="EW245" s="292">
        <v>0</v>
      </c>
      <c r="EX245" s="292">
        <v>0</v>
      </c>
      <c r="EY245" s="292">
        <v>0</v>
      </c>
      <c r="EZ245" s="292">
        <v>0</v>
      </c>
      <c r="FA245" s="292">
        <v>0</v>
      </c>
      <c r="FB245" s="292">
        <v>0</v>
      </c>
      <c r="FC245" s="292">
        <v>0</v>
      </c>
      <c r="FD245" s="292">
        <v>0</v>
      </c>
      <c r="FE245" s="292">
        <v>0</v>
      </c>
      <c r="FF245" s="292">
        <v>0</v>
      </c>
      <c r="FG245" s="292">
        <v>0</v>
      </c>
      <c r="FH245" s="292">
        <v>24</v>
      </c>
      <c r="FI245" s="292">
        <v>0</v>
      </c>
      <c r="FJ245" s="292">
        <v>535</v>
      </c>
      <c r="FK245" s="291">
        <v>1</v>
      </c>
      <c r="FL245" s="290">
        <v>1.5940573541836036</v>
      </c>
      <c r="FM245" s="297">
        <v>0</v>
      </c>
      <c r="FN245" s="293">
        <v>0</v>
      </c>
      <c r="FO245" s="297">
        <v>0</v>
      </c>
      <c r="FP245" s="293">
        <v>0</v>
      </c>
      <c r="FQ245" s="283">
        <v>0</v>
      </c>
      <c r="FR245" s="294">
        <v>0</v>
      </c>
      <c r="FS245" s="283">
        <v>0</v>
      </c>
      <c r="FT245" s="294">
        <v>0</v>
      </c>
      <c r="FU245" s="297">
        <v>0</v>
      </c>
      <c r="FV245" s="293">
        <v>0</v>
      </c>
      <c r="FW245" s="295">
        <v>1</v>
      </c>
      <c r="FX245" s="295">
        <v>0</v>
      </c>
      <c r="FY245" s="295">
        <v>1</v>
      </c>
      <c r="FZ245" s="295">
        <v>0</v>
      </c>
      <c r="GA245" s="295">
        <v>0</v>
      </c>
      <c r="GB245" s="292">
        <v>0</v>
      </c>
      <c r="GC245" s="292">
        <v>0</v>
      </c>
      <c r="GD245" s="292">
        <v>0</v>
      </c>
      <c r="GE245" s="292">
        <v>0</v>
      </c>
      <c r="GF245" s="292">
        <v>0</v>
      </c>
      <c r="GG245" s="293">
        <v>21.36</v>
      </c>
      <c r="GH245" s="293">
        <v>83.19</v>
      </c>
      <c r="GI245" s="293">
        <v>7</v>
      </c>
      <c r="GJ245" s="293">
        <v>0</v>
      </c>
      <c r="GK245" s="293">
        <v>0</v>
      </c>
      <c r="GL245" s="293">
        <v>0</v>
      </c>
      <c r="GM245" s="293">
        <v>2</v>
      </c>
      <c r="GN245" s="293">
        <v>2</v>
      </c>
      <c r="GO245" s="293">
        <v>0.03</v>
      </c>
      <c r="GP245" s="293">
        <v>2.09</v>
      </c>
      <c r="GQ245" s="293">
        <v>0.09</v>
      </c>
      <c r="GR245" s="293">
        <v>0</v>
      </c>
      <c r="GS245" s="293">
        <v>0</v>
      </c>
      <c r="GT245" s="293">
        <v>2.35</v>
      </c>
      <c r="GU245" s="293">
        <v>0</v>
      </c>
      <c r="GV245" s="293">
        <v>0</v>
      </c>
      <c r="GW245" s="293">
        <v>0</v>
      </c>
      <c r="GX245" s="293">
        <v>0</v>
      </c>
      <c r="GY245" s="293">
        <v>0</v>
      </c>
      <c r="GZ245" s="293">
        <v>0</v>
      </c>
      <c r="HA245" s="293">
        <v>0</v>
      </c>
      <c r="HB245" s="293">
        <v>0</v>
      </c>
      <c r="HC245" s="293">
        <v>0</v>
      </c>
      <c r="HD245" s="293">
        <v>0</v>
      </c>
      <c r="HE245" s="293">
        <v>0</v>
      </c>
      <c r="HF245" s="293">
        <v>0</v>
      </c>
      <c r="HG245" s="293">
        <v>0</v>
      </c>
      <c r="HH245" s="293">
        <v>6</v>
      </c>
      <c r="HI245" s="293">
        <v>0</v>
      </c>
      <c r="HJ245" s="134">
        <v>1.5940573541836036</v>
      </c>
      <c r="HK245" s="134">
        <v>9.5643441251016217</v>
      </c>
      <c r="HL245" s="134">
        <v>34.877974909537244</v>
      </c>
      <c r="HM245" s="146">
        <v>93.300639542972306</v>
      </c>
      <c r="HN245" s="146">
        <v>81.011177443404307</v>
      </c>
      <c r="HO245" s="368">
        <v>0</v>
      </c>
      <c r="HP245" s="369">
        <v>2.8587764436821001E-2</v>
      </c>
      <c r="HQ245" s="368">
        <v>0</v>
      </c>
      <c r="HR245" s="369">
        <v>2.1739130434782599</v>
      </c>
      <c r="HS245" s="134">
        <v>81.428571428571402</v>
      </c>
      <c r="HT245" s="134">
        <v>73.913043478260903</v>
      </c>
      <c r="HU245" s="134">
        <v>3.3914728682170501</v>
      </c>
      <c r="HV245" s="134">
        <v>1.3150371640937699</v>
      </c>
      <c r="HW245" s="134">
        <v>4.5142378559463996</v>
      </c>
      <c r="HX245" s="134">
        <v>9.7912481439427008</v>
      </c>
      <c r="HY245" s="146">
        <v>70.718584593067419</v>
      </c>
      <c r="HZ245" s="146">
        <v>77.930999737430895</v>
      </c>
      <c r="IA245" s="386">
        <v>9</v>
      </c>
      <c r="IB245" s="386">
        <v>5</v>
      </c>
      <c r="IC245" s="369">
        <v>0.41724617524339358</v>
      </c>
      <c r="ID245" s="369">
        <v>0.14367816091954022</v>
      </c>
      <c r="IE245" s="369">
        <v>3.79746835443038</v>
      </c>
      <c r="IF245" s="369">
        <v>1.7182130584192441</v>
      </c>
      <c r="IG245" s="146">
        <v>65.400843881856545</v>
      </c>
      <c r="IH245" s="146">
        <v>69.7594501718213</v>
      </c>
      <c r="II245" s="146">
        <v>10.987482614742698</v>
      </c>
      <c r="IJ245" s="146">
        <v>8.362068965517242</v>
      </c>
      <c r="IK245" s="146">
        <v>5.075376884422111</v>
      </c>
      <c r="IL245" s="146">
        <v>10.56860861210586</v>
      </c>
      <c r="IM245" s="148">
        <v>94.52393676922361</v>
      </c>
      <c r="IN245" s="137">
        <v>93.59014838259418</v>
      </c>
      <c r="IO245" s="369">
        <v>0.36133694670279998</v>
      </c>
      <c r="IP245" s="369">
        <v>0</v>
      </c>
      <c r="IQ245" s="369">
        <v>3.5714285714285698</v>
      </c>
      <c r="IR245" s="369">
        <v>0</v>
      </c>
      <c r="IS245" s="146">
        <v>80.357142857142904</v>
      </c>
      <c r="IT245" s="146">
        <v>82.474226804123703</v>
      </c>
      <c r="IU245" s="146">
        <v>10.1174345076784</v>
      </c>
      <c r="IV245" s="146">
        <v>6.4753004005340502</v>
      </c>
      <c r="IW245" s="146">
        <v>8.4970306075833708</v>
      </c>
      <c r="IX245" s="146">
        <v>10.495143330964201</v>
      </c>
      <c r="IY245" s="341">
        <v>9</v>
      </c>
      <c r="IZ245" s="369">
        <v>0.32561505065122998</v>
      </c>
      <c r="JA245" s="369">
        <v>8.7378640776699008</v>
      </c>
      <c r="JB245" s="369">
        <v>87.378640776699001</v>
      </c>
      <c r="JC245" s="369">
        <v>3.7264833574529699</v>
      </c>
      <c r="JD245" s="146">
        <v>13.7391911957376</v>
      </c>
    </row>
    <row r="246" spans="1:264" ht="18" customHeight="1">
      <c r="A246" s="280"/>
      <c r="B246" s="281" t="s">
        <v>87</v>
      </c>
      <c r="C246" s="281" t="s">
        <v>87</v>
      </c>
      <c r="D246" s="282" t="s">
        <v>1983</v>
      </c>
      <c r="E246" s="283" t="s">
        <v>1477</v>
      </c>
      <c r="F246" s="282" t="s">
        <v>117</v>
      </c>
      <c r="G246" s="283" t="s">
        <v>30</v>
      </c>
      <c r="H246" s="284" t="s">
        <v>87</v>
      </c>
      <c r="I246" s="284" t="s">
        <v>87</v>
      </c>
      <c r="J246" s="284" t="s">
        <v>87</v>
      </c>
      <c r="K246" s="284" t="s">
        <v>87</v>
      </c>
      <c r="L246" s="284" t="s">
        <v>87</v>
      </c>
      <c r="M246" s="285">
        <v>46990</v>
      </c>
      <c r="N246" s="284" t="s">
        <v>87</v>
      </c>
      <c r="O246" s="284" t="s">
        <v>87</v>
      </c>
      <c r="P246" s="284" t="s">
        <v>87</v>
      </c>
      <c r="Q246" s="284" t="s">
        <v>87</v>
      </c>
      <c r="R246" s="286">
        <v>88.405667220951386</v>
      </c>
      <c r="S246" s="286">
        <v>86.281261195009762</v>
      </c>
      <c r="T246" s="298" t="s">
        <v>88</v>
      </c>
      <c r="U246" s="298" t="s">
        <v>88</v>
      </c>
      <c r="V246" s="286">
        <v>10.911270983213429</v>
      </c>
      <c r="W246" s="286">
        <v>7.6738609112709826</v>
      </c>
      <c r="X246" s="286">
        <v>18.585131894484412</v>
      </c>
      <c r="Y246" s="284" t="s">
        <v>87</v>
      </c>
      <c r="Z246" s="284" t="s">
        <v>87</v>
      </c>
      <c r="AA246" s="284" t="s">
        <v>87</v>
      </c>
      <c r="AB246" s="284" t="s">
        <v>87</v>
      </c>
      <c r="AC246" s="284" t="s">
        <v>87</v>
      </c>
      <c r="AD246" s="284" t="s">
        <v>87</v>
      </c>
      <c r="AE246" s="284" t="s">
        <v>87</v>
      </c>
      <c r="AF246" s="284" t="s">
        <v>87</v>
      </c>
      <c r="AG246" s="284" t="s">
        <v>87</v>
      </c>
      <c r="AH246" s="284" t="s">
        <v>87</v>
      </c>
      <c r="AI246" s="284" t="s">
        <v>87</v>
      </c>
      <c r="AJ246" s="284" t="s">
        <v>87</v>
      </c>
      <c r="AK246" s="284" t="s">
        <v>87</v>
      </c>
      <c r="AL246" s="284" t="s">
        <v>87</v>
      </c>
      <c r="AM246" s="284" t="s">
        <v>87</v>
      </c>
      <c r="AN246" s="284" t="s">
        <v>87</v>
      </c>
      <c r="AO246" s="284" t="s">
        <v>87</v>
      </c>
      <c r="AP246" s="284" t="s">
        <v>87</v>
      </c>
      <c r="AQ246" s="284" t="s">
        <v>87</v>
      </c>
      <c r="AR246" s="284" t="s">
        <v>87</v>
      </c>
      <c r="AS246" s="284" t="s">
        <v>87</v>
      </c>
      <c r="AT246" s="284" t="s">
        <v>87</v>
      </c>
      <c r="AU246" s="284" t="s">
        <v>87</v>
      </c>
      <c r="AV246" s="284" t="s">
        <v>87</v>
      </c>
      <c r="AW246" s="288" t="s">
        <v>87</v>
      </c>
      <c r="AX246" s="288" t="s">
        <v>87</v>
      </c>
      <c r="AY246" s="288" t="s">
        <v>87</v>
      </c>
      <c r="AZ246" s="288" t="s">
        <v>87</v>
      </c>
      <c r="BA246" s="288" t="s">
        <v>87</v>
      </c>
      <c r="BB246" s="287">
        <v>5</v>
      </c>
      <c r="BC246" s="287">
        <v>8</v>
      </c>
      <c r="BD246" s="289" t="s">
        <v>88</v>
      </c>
      <c r="BE246" s="289" t="s">
        <v>88</v>
      </c>
      <c r="BF246" s="289" t="s">
        <v>88</v>
      </c>
      <c r="BG246" s="287">
        <v>0</v>
      </c>
      <c r="BH246" s="286">
        <v>0</v>
      </c>
      <c r="BI246" s="287">
        <v>24</v>
      </c>
      <c r="BJ246" s="286">
        <v>51.074696743988078</v>
      </c>
      <c r="BK246" s="287">
        <v>0</v>
      </c>
      <c r="BL246" s="286">
        <v>0</v>
      </c>
      <c r="BM246" s="287">
        <v>0</v>
      </c>
      <c r="BN246" s="290">
        <v>0</v>
      </c>
      <c r="BO246" s="291">
        <v>0</v>
      </c>
      <c r="BP246" s="290">
        <v>0</v>
      </c>
      <c r="BQ246" s="287">
        <v>0</v>
      </c>
      <c r="BR246" s="290">
        <v>0</v>
      </c>
      <c r="BS246" s="287">
        <v>0</v>
      </c>
      <c r="BT246" s="290">
        <v>0</v>
      </c>
      <c r="BU246" s="287">
        <v>0</v>
      </c>
      <c r="BV246" s="290">
        <v>0</v>
      </c>
      <c r="BW246" s="287">
        <v>10</v>
      </c>
      <c r="BX246" s="290">
        <v>21.281123643328367</v>
      </c>
      <c r="BY246" s="292">
        <v>0</v>
      </c>
      <c r="BZ246" s="293">
        <v>0</v>
      </c>
      <c r="CA246" s="287">
        <v>60</v>
      </c>
      <c r="CB246" s="290">
        <v>127.68674185997021</v>
      </c>
      <c r="CC246" s="287">
        <v>0</v>
      </c>
      <c r="CD246" s="290">
        <v>0</v>
      </c>
      <c r="CE246" s="292">
        <v>3</v>
      </c>
      <c r="CF246" s="293">
        <v>6.3843370929985097</v>
      </c>
      <c r="CG246" s="287">
        <v>148</v>
      </c>
      <c r="CH246" s="290">
        <v>314.96062992125985</v>
      </c>
      <c r="CI246" s="287">
        <v>126</v>
      </c>
      <c r="CJ246" s="290">
        <v>268.14215790593744</v>
      </c>
      <c r="CK246" s="287">
        <v>15</v>
      </c>
      <c r="CL246" s="290">
        <v>31.921685464992553</v>
      </c>
      <c r="CM246" s="292">
        <v>0</v>
      </c>
      <c r="CN246" s="296">
        <v>0</v>
      </c>
      <c r="CO246" s="287">
        <v>1</v>
      </c>
      <c r="CP246" s="290">
        <v>2.128112364332837</v>
      </c>
      <c r="CQ246" s="292">
        <v>0</v>
      </c>
      <c r="CR246" s="293">
        <v>0</v>
      </c>
      <c r="CS246" s="292">
        <v>6</v>
      </c>
      <c r="CT246" s="293">
        <v>12.768674185997019</v>
      </c>
      <c r="CU246" s="287">
        <v>0</v>
      </c>
      <c r="CV246" s="290">
        <v>0</v>
      </c>
      <c r="CW246" s="287">
        <v>0</v>
      </c>
      <c r="CX246" s="290">
        <v>0</v>
      </c>
      <c r="CY246" s="287">
        <v>0</v>
      </c>
      <c r="CZ246" s="290">
        <v>0</v>
      </c>
      <c r="DA246" s="292">
        <v>0</v>
      </c>
      <c r="DB246" s="293">
        <v>0</v>
      </c>
      <c r="DC246" s="287">
        <v>0</v>
      </c>
      <c r="DD246" s="287">
        <v>0</v>
      </c>
      <c r="DE246" s="287">
        <v>0</v>
      </c>
      <c r="DF246" s="287">
        <v>0</v>
      </c>
      <c r="DG246" s="287">
        <v>0</v>
      </c>
      <c r="DH246" s="287">
        <v>100</v>
      </c>
      <c r="DI246" s="287">
        <v>23</v>
      </c>
      <c r="DJ246" s="287">
        <v>0</v>
      </c>
      <c r="DK246" s="287">
        <v>0</v>
      </c>
      <c r="DL246" s="287">
        <v>0</v>
      </c>
      <c r="DM246" s="287">
        <v>0</v>
      </c>
      <c r="DN246" s="287">
        <v>0</v>
      </c>
      <c r="DO246" s="287">
        <v>50</v>
      </c>
      <c r="DP246" s="287">
        <v>0</v>
      </c>
      <c r="DQ246" s="287">
        <v>0</v>
      </c>
      <c r="DR246" s="287">
        <v>0</v>
      </c>
      <c r="DS246" s="287">
        <v>0</v>
      </c>
      <c r="DT246" s="287">
        <v>0</v>
      </c>
      <c r="DU246" s="287">
        <v>0</v>
      </c>
      <c r="DV246" s="287">
        <v>358</v>
      </c>
      <c r="DW246" s="287">
        <v>2391</v>
      </c>
      <c r="DX246" s="287">
        <v>0</v>
      </c>
      <c r="DY246" s="287">
        <v>0</v>
      </c>
      <c r="DZ246" s="287">
        <v>0</v>
      </c>
      <c r="EA246" s="287">
        <v>1899</v>
      </c>
      <c r="EB246" s="290">
        <v>10.4265402843602</v>
      </c>
      <c r="EC246" s="287">
        <v>40</v>
      </c>
      <c r="ED246" s="287">
        <v>548</v>
      </c>
      <c r="EE246" s="287">
        <v>54</v>
      </c>
      <c r="EF246" s="290">
        <v>9.8540145985401466</v>
      </c>
      <c r="EG246" s="287">
        <v>7</v>
      </c>
      <c r="EH246" s="287">
        <v>3</v>
      </c>
      <c r="EI246" s="287">
        <v>1</v>
      </c>
      <c r="EJ246" s="287">
        <v>0</v>
      </c>
      <c r="EK246" s="287">
        <v>10</v>
      </c>
      <c r="EL246" s="287">
        <v>0</v>
      </c>
      <c r="EM246" s="287">
        <v>0</v>
      </c>
      <c r="EN246" s="287">
        <v>2</v>
      </c>
      <c r="EO246" s="287">
        <v>1</v>
      </c>
      <c r="EP246" s="287">
        <v>0</v>
      </c>
      <c r="EQ246" s="287">
        <v>0</v>
      </c>
      <c r="ER246" s="287">
        <v>0</v>
      </c>
      <c r="ES246" s="287">
        <v>0</v>
      </c>
      <c r="ET246" s="287">
        <v>0</v>
      </c>
      <c r="EU246" s="287">
        <v>0</v>
      </c>
      <c r="EV246" s="287">
        <v>0</v>
      </c>
      <c r="EW246" s="287">
        <v>0</v>
      </c>
      <c r="EX246" s="287">
        <v>0</v>
      </c>
      <c r="EY246" s="287">
        <v>0</v>
      </c>
      <c r="EZ246" s="287">
        <v>0</v>
      </c>
      <c r="FA246" s="287">
        <v>0</v>
      </c>
      <c r="FB246" s="287">
        <v>0</v>
      </c>
      <c r="FC246" s="287">
        <v>0</v>
      </c>
      <c r="FD246" s="287">
        <v>0</v>
      </c>
      <c r="FE246" s="287">
        <v>0</v>
      </c>
      <c r="FF246" s="287">
        <v>0</v>
      </c>
      <c r="FG246" s="287">
        <v>28</v>
      </c>
      <c r="FH246" s="287">
        <v>11</v>
      </c>
      <c r="FI246" s="287">
        <v>15</v>
      </c>
      <c r="FJ246" s="287">
        <v>501</v>
      </c>
      <c r="FK246" s="291">
        <v>0</v>
      </c>
      <c r="FL246" s="290">
        <v>0</v>
      </c>
      <c r="FM246" s="291">
        <v>0</v>
      </c>
      <c r="FN246" s="290">
        <v>0</v>
      </c>
      <c r="FO246" s="297">
        <v>1</v>
      </c>
      <c r="FP246" s="293">
        <v>2.128112364332837</v>
      </c>
      <c r="FQ246" s="283">
        <v>0</v>
      </c>
      <c r="FR246" s="294">
        <v>0</v>
      </c>
      <c r="FS246" s="283">
        <v>0</v>
      </c>
      <c r="FT246" s="294">
        <v>0</v>
      </c>
      <c r="FU246" s="291">
        <v>0</v>
      </c>
      <c r="FV246" s="290">
        <v>0</v>
      </c>
      <c r="FW246" s="295">
        <v>1</v>
      </c>
      <c r="FX246" s="295">
        <v>0</v>
      </c>
      <c r="FY246" s="295">
        <v>1</v>
      </c>
      <c r="FZ246" s="295">
        <v>0</v>
      </c>
      <c r="GA246" s="295">
        <v>0</v>
      </c>
      <c r="GB246" s="287">
        <v>0</v>
      </c>
      <c r="GC246" s="287">
        <v>0</v>
      </c>
      <c r="GD246" s="287">
        <v>0</v>
      </c>
      <c r="GE246" s="287">
        <v>0</v>
      </c>
      <c r="GF246" s="287">
        <v>0</v>
      </c>
      <c r="GG246" s="290">
        <v>16.3</v>
      </c>
      <c r="GH246" s="290">
        <v>77.900000000000006</v>
      </c>
      <c r="GI246" s="290">
        <v>8</v>
      </c>
      <c r="GJ246" s="290">
        <v>0.2</v>
      </c>
      <c r="GK246" s="290">
        <v>0</v>
      </c>
      <c r="GL246" s="290">
        <v>0</v>
      </c>
      <c r="GM246" s="290">
        <v>1.1000000000000001</v>
      </c>
      <c r="GN246" s="290">
        <v>0</v>
      </c>
      <c r="GO246" s="290">
        <v>0</v>
      </c>
      <c r="GP246" s="290">
        <v>2</v>
      </c>
      <c r="GQ246" s="290">
        <v>0.1</v>
      </c>
      <c r="GR246" s="290">
        <v>1</v>
      </c>
      <c r="GS246" s="290">
        <v>0</v>
      </c>
      <c r="GT246" s="290">
        <v>0</v>
      </c>
      <c r="GU246" s="290">
        <v>0</v>
      </c>
      <c r="GV246" s="290">
        <v>0</v>
      </c>
      <c r="GW246" s="290">
        <v>0</v>
      </c>
      <c r="GX246" s="290">
        <v>0</v>
      </c>
      <c r="GY246" s="290">
        <v>0</v>
      </c>
      <c r="GZ246" s="290">
        <v>1</v>
      </c>
      <c r="HA246" s="290">
        <v>0</v>
      </c>
      <c r="HB246" s="290">
        <v>0</v>
      </c>
      <c r="HC246" s="290">
        <v>0</v>
      </c>
      <c r="HD246" s="290">
        <v>0</v>
      </c>
      <c r="HE246" s="290">
        <v>0</v>
      </c>
      <c r="HF246" s="290">
        <v>0</v>
      </c>
      <c r="HG246" s="290">
        <v>0</v>
      </c>
      <c r="HH246" s="290">
        <v>7</v>
      </c>
      <c r="HI246" s="290">
        <v>0</v>
      </c>
      <c r="HJ246" s="134">
        <v>4.256224728665674</v>
      </c>
      <c r="HK246" s="134">
        <v>25.537348371994039</v>
      </c>
      <c r="HL246" s="134">
        <v>62.92828261332199</v>
      </c>
      <c r="HM246" s="146">
        <v>87.665999999999997</v>
      </c>
      <c r="HN246" s="146">
        <v>90.861999999999995</v>
      </c>
      <c r="HO246" s="369">
        <v>4.8971596474045101E-2</v>
      </c>
      <c r="HP246" s="369">
        <v>2.9550827423167801E-2</v>
      </c>
      <c r="HQ246" s="369">
        <v>1.4925373134328399</v>
      </c>
      <c r="HR246" s="369">
        <v>1.35135135135135</v>
      </c>
      <c r="HS246" s="134">
        <v>80.597014925373102</v>
      </c>
      <c r="HT246" s="134">
        <v>89.189189189189193</v>
      </c>
      <c r="HU246" s="134">
        <v>3.2810969637610201</v>
      </c>
      <c r="HV246" s="134">
        <v>2.1867612293144201</v>
      </c>
      <c r="HW246" s="134">
        <v>6.4882491847520498</v>
      </c>
      <c r="HX246" s="134">
        <v>11.611565487847001</v>
      </c>
      <c r="HY246" s="146">
        <v>75.567999999999984</v>
      </c>
      <c r="HZ246" s="146">
        <v>71.534999999999997</v>
      </c>
      <c r="IA246" s="386">
        <v>4</v>
      </c>
      <c r="IB246" s="386">
        <v>5</v>
      </c>
      <c r="IC246" s="369">
        <v>0.32076984763432237</v>
      </c>
      <c r="ID246" s="369">
        <v>0.24703557312252966</v>
      </c>
      <c r="IE246" s="369">
        <v>2.7972027972027971</v>
      </c>
      <c r="IF246" s="369">
        <v>2.6315789473684208</v>
      </c>
      <c r="IG246" s="146">
        <v>70.629370629370626</v>
      </c>
      <c r="IH246" s="146">
        <v>69.473684210526315</v>
      </c>
      <c r="II246" s="146">
        <v>11.467522052927025</v>
      </c>
      <c r="IJ246" s="146">
        <v>9.3873517786561269</v>
      </c>
      <c r="IK246" s="146">
        <v>4.3967165186101429</v>
      </c>
      <c r="IL246" s="146">
        <v>8.4898053219675162</v>
      </c>
      <c r="IM246" s="148">
        <v>83.862000000000009</v>
      </c>
      <c r="IN246" s="137">
        <v>94.442999999999998</v>
      </c>
      <c r="IO246" s="369">
        <v>0</v>
      </c>
      <c r="IP246" s="369">
        <v>0</v>
      </c>
      <c r="IQ246" s="369">
        <v>0</v>
      </c>
      <c r="IR246" s="369">
        <v>0</v>
      </c>
      <c r="IS246" s="146">
        <v>60</v>
      </c>
      <c r="IT246" s="146">
        <v>100</v>
      </c>
      <c r="IU246" s="146">
        <v>10.2040816326531</v>
      </c>
      <c r="IV246" s="146">
        <v>12.3711340206186</v>
      </c>
      <c r="IW246" s="146">
        <v>0.80971659919028305</v>
      </c>
      <c r="IX246" s="146">
        <v>1.1444229529335901</v>
      </c>
      <c r="IY246" s="341">
        <v>2</v>
      </c>
      <c r="IZ246" s="369">
        <v>0.12187690432663</v>
      </c>
      <c r="JA246" s="369">
        <v>2.8169014084507</v>
      </c>
      <c r="JB246" s="369">
        <v>90.1408450704225</v>
      </c>
      <c r="JC246" s="369">
        <v>4.3266301035953703</v>
      </c>
      <c r="JD246" s="146">
        <v>13.5122681718696</v>
      </c>
    </row>
    <row r="247" spans="1:264" ht="18" customHeight="1">
      <c r="A247" s="280"/>
      <c r="B247" s="281" t="s">
        <v>87</v>
      </c>
      <c r="C247" s="281" t="s">
        <v>87</v>
      </c>
      <c r="D247" s="282" t="s">
        <v>1984</v>
      </c>
      <c r="E247" s="283" t="s">
        <v>1478</v>
      </c>
      <c r="F247" s="282" t="s">
        <v>117</v>
      </c>
      <c r="G247" s="283" t="s">
        <v>30</v>
      </c>
      <c r="H247" s="284" t="s">
        <v>87</v>
      </c>
      <c r="I247" s="284" t="s">
        <v>87</v>
      </c>
      <c r="J247" s="284" t="s">
        <v>87</v>
      </c>
      <c r="K247" s="284" t="s">
        <v>87</v>
      </c>
      <c r="L247" s="284" t="s">
        <v>87</v>
      </c>
      <c r="M247" s="285">
        <v>182412</v>
      </c>
      <c r="N247" s="284" t="s">
        <v>87</v>
      </c>
      <c r="O247" s="284" t="s">
        <v>87</v>
      </c>
      <c r="P247" s="284" t="s">
        <v>87</v>
      </c>
      <c r="Q247" s="284" t="s">
        <v>87</v>
      </c>
      <c r="R247" s="286">
        <v>94.958545466372655</v>
      </c>
      <c r="S247" s="286">
        <v>91.069512034061063</v>
      </c>
      <c r="T247" s="298" t="s">
        <v>88</v>
      </c>
      <c r="U247" s="298" t="s">
        <v>88</v>
      </c>
      <c r="V247" s="286">
        <v>9.1559909570459688</v>
      </c>
      <c r="W247" s="286">
        <v>11.755840241145441</v>
      </c>
      <c r="X247" s="286">
        <v>20.911831198191408</v>
      </c>
      <c r="Y247" s="284" t="s">
        <v>87</v>
      </c>
      <c r="Z247" s="284" t="s">
        <v>87</v>
      </c>
      <c r="AA247" s="284" t="s">
        <v>87</v>
      </c>
      <c r="AB247" s="284" t="s">
        <v>87</v>
      </c>
      <c r="AC247" s="284" t="s">
        <v>87</v>
      </c>
      <c r="AD247" s="284" t="s">
        <v>87</v>
      </c>
      <c r="AE247" s="284" t="s">
        <v>87</v>
      </c>
      <c r="AF247" s="284" t="s">
        <v>87</v>
      </c>
      <c r="AG247" s="284" t="s">
        <v>87</v>
      </c>
      <c r="AH247" s="284" t="s">
        <v>87</v>
      </c>
      <c r="AI247" s="284" t="s">
        <v>87</v>
      </c>
      <c r="AJ247" s="284" t="s">
        <v>87</v>
      </c>
      <c r="AK247" s="284" t="s">
        <v>87</v>
      </c>
      <c r="AL247" s="284" t="s">
        <v>87</v>
      </c>
      <c r="AM247" s="284" t="s">
        <v>87</v>
      </c>
      <c r="AN247" s="284" t="s">
        <v>87</v>
      </c>
      <c r="AO247" s="284" t="s">
        <v>87</v>
      </c>
      <c r="AP247" s="284" t="s">
        <v>87</v>
      </c>
      <c r="AQ247" s="284" t="s">
        <v>87</v>
      </c>
      <c r="AR247" s="284" t="s">
        <v>87</v>
      </c>
      <c r="AS247" s="284" t="s">
        <v>87</v>
      </c>
      <c r="AT247" s="284" t="s">
        <v>87</v>
      </c>
      <c r="AU247" s="284" t="s">
        <v>87</v>
      </c>
      <c r="AV247" s="284" t="s">
        <v>87</v>
      </c>
      <c r="AW247" s="288" t="s">
        <v>87</v>
      </c>
      <c r="AX247" s="288" t="s">
        <v>87</v>
      </c>
      <c r="AY247" s="288" t="s">
        <v>87</v>
      </c>
      <c r="AZ247" s="288" t="s">
        <v>87</v>
      </c>
      <c r="BA247" s="288" t="s">
        <v>87</v>
      </c>
      <c r="BB247" s="287">
        <v>28</v>
      </c>
      <c r="BC247" s="287">
        <v>22</v>
      </c>
      <c r="BD247" s="289" t="s">
        <v>88</v>
      </c>
      <c r="BE247" s="289" t="s">
        <v>88</v>
      </c>
      <c r="BF247" s="289" t="s">
        <v>88</v>
      </c>
      <c r="BG247" s="287">
        <v>30</v>
      </c>
      <c r="BH247" s="286">
        <v>16.446286428524441</v>
      </c>
      <c r="BI247" s="287">
        <v>198</v>
      </c>
      <c r="BJ247" s="286">
        <v>108.5454904282613</v>
      </c>
      <c r="BK247" s="287">
        <v>0</v>
      </c>
      <c r="BL247" s="286">
        <v>0</v>
      </c>
      <c r="BM247" s="287">
        <v>0</v>
      </c>
      <c r="BN247" s="290">
        <v>0</v>
      </c>
      <c r="BO247" s="291">
        <v>36</v>
      </c>
      <c r="BP247" s="290">
        <v>19.73554371422933</v>
      </c>
      <c r="BQ247" s="287">
        <v>0</v>
      </c>
      <c r="BR247" s="290">
        <v>0</v>
      </c>
      <c r="BS247" s="287">
        <v>0</v>
      </c>
      <c r="BT247" s="290">
        <v>0</v>
      </c>
      <c r="BU247" s="287">
        <v>0</v>
      </c>
      <c r="BV247" s="290">
        <v>0</v>
      </c>
      <c r="BW247" s="287">
        <v>10</v>
      </c>
      <c r="BX247" s="290">
        <v>5.4820954761748126</v>
      </c>
      <c r="BY247" s="292">
        <v>0</v>
      </c>
      <c r="BZ247" s="293">
        <v>0</v>
      </c>
      <c r="CA247" s="287">
        <v>243</v>
      </c>
      <c r="CB247" s="290">
        <v>133.21492007104797</v>
      </c>
      <c r="CC247" s="292">
        <v>0</v>
      </c>
      <c r="CD247" s="293">
        <v>0</v>
      </c>
      <c r="CE247" s="292">
        <v>0</v>
      </c>
      <c r="CF247" s="293">
        <v>0</v>
      </c>
      <c r="CG247" s="287">
        <v>286</v>
      </c>
      <c r="CH247" s="290">
        <v>156.78793061859966</v>
      </c>
      <c r="CI247" s="287">
        <v>684</v>
      </c>
      <c r="CJ247" s="290">
        <v>374.97533057035719</v>
      </c>
      <c r="CK247" s="287">
        <v>66</v>
      </c>
      <c r="CL247" s="290">
        <v>36.181830142753768</v>
      </c>
      <c r="CM247" s="292">
        <v>229</v>
      </c>
      <c r="CN247" s="296">
        <v>125.53998640440322</v>
      </c>
      <c r="CO247" s="287">
        <v>62</v>
      </c>
      <c r="CP247" s="290">
        <v>33.98899195228384</v>
      </c>
      <c r="CQ247" s="292">
        <v>1</v>
      </c>
      <c r="CR247" s="293">
        <v>0.54820954761748131</v>
      </c>
      <c r="CS247" s="287">
        <v>0</v>
      </c>
      <c r="CT247" s="290">
        <v>0</v>
      </c>
      <c r="CU247" s="292">
        <v>24</v>
      </c>
      <c r="CV247" s="293">
        <v>13.15702914281955</v>
      </c>
      <c r="CW247" s="292">
        <v>390</v>
      </c>
      <c r="CX247" s="293">
        <v>213.80172357081773</v>
      </c>
      <c r="CY247" s="292">
        <v>0</v>
      </c>
      <c r="CZ247" s="293">
        <v>0</v>
      </c>
      <c r="DA247" s="292">
        <v>0</v>
      </c>
      <c r="DB247" s="293">
        <v>0</v>
      </c>
      <c r="DC247" s="292">
        <v>0</v>
      </c>
      <c r="DD247" s="292">
        <v>0</v>
      </c>
      <c r="DE247" s="292">
        <v>73</v>
      </c>
      <c r="DF247" s="292">
        <v>11333</v>
      </c>
      <c r="DG247" s="292">
        <v>0</v>
      </c>
      <c r="DH247" s="292">
        <v>1</v>
      </c>
      <c r="DI247" s="292">
        <v>138</v>
      </c>
      <c r="DJ247" s="292">
        <v>35</v>
      </c>
      <c r="DK247" s="292">
        <v>1</v>
      </c>
      <c r="DL247" s="292">
        <v>0</v>
      </c>
      <c r="DM247" s="292">
        <v>0</v>
      </c>
      <c r="DN247" s="292">
        <v>613</v>
      </c>
      <c r="DO247" s="292">
        <v>0</v>
      </c>
      <c r="DP247" s="292">
        <v>0</v>
      </c>
      <c r="DQ247" s="292">
        <v>1</v>
      </c>
      <c r="DR247" s="292">
        <v>0</v>
      </c>
      <c r="DS247" s="292">
        <v>0</v>
      </c>
      <c r="DT247" s="292">
        <v>31668</v>
      </c>
      <c r="DU247" s="292">
        <v>35540</v>
      </c>
      <c r="DV247" s="292">
        <v>4499</v>
      </c>
      <c r="DW247" s="292">
        <v>0</v>
      </c>
      <c r="DX247" s="292">
        <v>279</v>
      </c>
      <c r="DY247" s="292">
        <v>279</v>
      </c>
      <c r="DZ247" s="292">
        <v>2476</v>
      </c>
      <c r="EA247" s="292">
        <v>11590</v>
      </c>
      <c r="EB247" s="293">
        <v>13.6410698878343</v>
      </c>
      <c r="EC247" s="292">
        <v>147</v>
      </c>
      <c r="ED247" s="292">
        <v>3771</v>
      </c>
      <c r="EE247" s="292">
        <v>543</v>
      </c>
      <c r="EF247" s="293">
        <v>14.399363564041368</v>
      </c>
      <c r="EG247" s="292">
        <v>91</v>
      </c>
      <c r="EH247" s="292">
        <v>67</v>
      </c>
      <c r="EI247" s="292">
        <v>33</v>
      </c>
      <c r="EJ247" s="292">
        <v>2</v>
      </c>
      <c r="EK247" s="292">
        <v>239</v>
      </c>
      <c r="EL247" s="292">
        <v>5</v>
      </c>
      <c r="EM247" s="292">
        <v>7</v>
      </c>
      <c r="EN247" s="292">
        <v>28</v>
      </c>
      <c r="EO247" s="292">
        <v>14</v>
      </c>
      <c r="EP247" s="292">
        <v>1100</v>
      </c>
      <c r="EQ247" s="292">
        <v>28</v>
      </c>
      <c r="ER247" s="292">
        <v>0</v>
      </c>
      <c r="ES247" s="292">
        <v>4</v>
      </c>
      <c r="ET247" s="292">
        <v>0</v>
      </c>
      <c r="EU247" s="292">
        <v>0</v>
      </c>
      <c r="EV247" s="292">
        <v>1358</v>
      </c>
      <c r="EW247" s="292">
        <v>0</v>
      </c>
      <c r="EX247" s="292">
        <v>0</v>
      </c>
      <c r="EY247" s="292">
        <v>0</v>
      </c>
      <c r="EZ247" s="292">
        <v>0</v>
      </c>
      <c r="FA247" s="292">
        <v>22</v>
      </c>
      <c r="FB247" s="292">
        <v>1</v>
      </c>
      <c r="FC247" s="292">
        <v>4</v>
      </c>
      <c r="FD247" s="292">
        <v>11</v>
      </c>
      <c r="FE247" s="292">
        <v>4</v>
      </c>
      <c r="FF247" s="292">
        <v>26</v>
      </c>
      <c r="FG247" s="292">
        <v>99</v>
      </c>
      <c r="FH247" s="292">
        <v>207</v>
      </c>
      <c r="FI247" s="292">
        <v>98</v>
      </c>
      <c r="FJ247" s="292">
        <v>3048</v>
      </c>
      <c r="FK247" s="291">
        <v>6</v>
      </c>
      <c r="FL247" s="290">
        <v>3.2892572857048874</v>
      </c>
      <c r="FM247" s="291">
        <v>1</v>
      </c>
      <c r="FN247" s="290">
        <v>0.54820954761748131</v>
      </c>
      <c r="FO247" s="297">
        <v>1</v>
      </c>
      <c r="FP247" s="293">
        <v>0.54820954761748131</v>
      </c>
      <c r="FQ247" s="283">
        <v>1</v>
      </c>
      <c r="FR247" s="294">
        <v>0.54820954761748131</v>
      </c>
      <c r="FS247" s="283">
        <v>0</v>
      </c>
      <c r="FT247" s="294">
        <v>0</v>
      </c>
      <c r="FU247" s="297">
        <v>0</v>
      </c>
      <c r="FV247" s="293">
        <v>0</v>
      </c>
      <c r="FW247" s="295">
        <v>1</v>
      </c>
      <c r="FX247" s="295">
        <v>0</v>
      </c>
      <c r="FY247" s="295">
        <v>1</v>
      </c>
      <c r="FZ247" s="295">
        <v>0</v>
      </c>
      <c r="GA247" s="295">
        <v>0</v>
      </c>
      <c r="GB247" s="292">
        <v>4530</v>
      </c>
      <c r="GC247" s="292">
        <v>0</v>
      </c>
      <c r="GD247" s="292">
        <v>0</v>
      </c>
      <c r="GE247" s="292">
        <v>0</v>
      </c>
      <c r="GF247" s="292">
        <v>0</v>
      </c>
      <c r="GG247" s="293">
        <v>111.5</v>
      </c>
      <c r="GH247" s="293">
        <v>455.2</v>
      </c>
      <c r="GI247" s="293">
        <v>33.799999999999997</v>
      </c>
      <c r="GJ247" s="293">
        <v>7</v>
      </c>
      <c r="GK247" s="293">
        <v>4</v>
      </c>
      <c r="GL247" s="293">
        <v>2</v>
      </c>
      <c r="GM247" s="293">
        <v>3</v>
      </c>
      <c r="GN247" s="293">
        <v>4</v>
      </c>
      <c r="GO247" s="293">
        <v>1</v>
      </c>
      <c r="GP247" s="293">
        <v>10</v>
      </c>
      <c r="GQ247" s="293">
        <v>2</v>
      </c>
      <c r="GR247" s="293">
        <v>1</v>
      </c>
      <c r="GS247" s="293">
        <v>0</v>
      </c>
      <c r="GT247" s="293">
        <v>14</v>
      </c>
      <c r="GU247" s="293">
        <v>0</v>
      </c>
      <c r="GV247" s="293">
        <v>2</v>
      </c>
      <c r="GW247" s="293">
        <v>0</v>
      </c>
      <c r="GX247" s="293">
        <v>0</v>
      </c>
      <c r="GY247" s="293">
        <v>2</v>
      </c>
      <c r="GZ247" s="293">
        <v>2</v>
      </c>
      <c r="HA247" s="293">
        <v>0</v>
      </c>
      <c r="HB247" s="293">
        <v>0</v>
      </c>
      <c r="HC247" s="293">
        <v>0</v>
      </c>
      <c r="HD247" s="293">
        <v>0</v>
      </c>
      <c r="HE247" s="293">
        <v>0</v>
      </c>
      <c r="HF247" s="293">
        <v>1</v>
      </c>
      <c r="HG247" s="293">
        <v>3</v>
      </c>
      <c r="HH247" s="293">
        <v>24</v>
      </c>
      <c r="HI247" s="293">
        <v>2</v>
      </c>
      <c r="HJ247" s="134">
        <v>2.1928381904699252</v>
      </c>
      <c r="HK247" s="134">
        <v>15.898076880906958</v>
      </c>
      <c r="HL247" s="134">
        <v>33.139267153476744</v>
      </c>
      <c r="HM247" s="146">
        <v>98.634795270367903</v>
      </c>
      <c r="HN247" s="146">
        <v>84.516733435464303</v>
      </c>
      <c r="HO247" s="369">
        <v>2.6723677177979702E-2</v>
      </c>
      <c r="HP247" s="369">
        <v>1.8489414810021299E-2</v>
      </c>
      <c r="HQ247" s="369">
        <v>1.9047619047619</v>
      </c>
      <c r="HR247" s="369">
        <v>2.4390243902439002</v>
      </c>
      <c r="HS247" s="134">
        <v>80</v>
      </c>
      <c r="HT247" s="134">
        <v>79.268292682926798</v>
      </c>
      <c r="HU247" s="134">
        <v>1.40299305184393</v>
      </c>
      <c r="HV247" s="134">
        <v>0.75806600721087203</v>
      </c>
      <c r="HW247" s="134">
        <v>7.6637011185170403</v>
      </c>
      <c r="HX247" s="134">
        <v>12.196094061379</v>
      </c>
      <c r="HY247" s="146">
        <v>78.093273116684045</v>
      </c>
      <c r="HZ247" s="146">
        <v>77.504943289502606</v>
      </c>
      <c r="IA247" s="386">
        <v>15</v>
      </c>
      <c r="IB247" s="386">
        <v>10</v>
      </c>
      <c r="IC247" s="369">
        <v>0.21446954532456391</v>
      </c>
      <c r="ID247" s="369">
        <v>0.1001401962747847</v>
      </c>
      <c r="IE247" s="369">
        <v>2.3961661341853033</v>
      </c>
      <c r="IF247" s="369">
        <v>1.6313213703099509</v>
      </c>
      <c r="IG247" s="146">
        <v>67.412140575079874</v>
      </c>
      <c r="IH247" s="146">
        <v>68.841761827079935</v>
      </c>
      <c r="II247" s="146">
        <v>8.9505290248784668</v>
      </c>
      <c r="IJ247" s="146">
        <v>6.1385940316443017</v>
      </c>
      <c r="IK247" s="146">
        <v>8.3903080927997244</v>
      </c>
      <c r="IL247" s="146">
        <v>13.565450093947504</v>
      </c>
      <c r="IM247" s="148">
        <v>87.742787086083737</v>
      </c>
      <c r="IN247" s="137">
        <v>93.897646518026392</v>
      </c>
      <c r="IO247" s="369">
        <v>0.269740068661108</v>
      </c>
      <c r="IP247" s="388">
        <v>4.16840350145894E-2</v>
      </c>
      <c r="IQ247" s="369">
        <v>2.7568922305764398</v>
      </c>
      <c r="IR247" s="388">
        <v>0.56179775280898903</v>
      </c>
      <c r="IS247" s="146">
        <v>74.436090225563902</v>
      </c>
      <c r="IT247" s="146">
        <v>82.303370786516894</v>
      </c>
      <c r="IU247" s="146">
        <v>9.7842079450711097</v>
      </c>
      <c r="IV247" s="146">
        <v>7.4197582325969096</v>
      </c>
      <c r="IW247" s="146">
        <v>12.273331332790301</v>
      </c>
      <c r="IX247" s="146">
        <v>13.3720930232558</v>
      </c>
      <c r="IY247" s="341">
        <v>6</v>
      </c>
      <c r="IZ247" s="369">
        <v>9.8360655737704902E-2</v>
      </c>
      <c r="JA247" s="369">
        <v>2</v>
      </c>
      <c r="JB247" s="369">
        <v>84</v>
      </c>
      <c r="JC247" s="369">
        <v>4.9180327868852496</v>
      </c>
      <c r="JD247" s="146">
        <v>12.261572624266901</v>
      </c>
    </row>
    <row r="248" spans="1:264" ht="18" customHeight="1">
      <c r="A248" s="280"/>
      <c r="B248" s="281" t="s">
        <v>87</v>
      </c>
      <c r="C248" s="281" t="s">
        <v>87</v>
      </c>
      <c r="D248" s="282" t="s">
        <v>1985</v>
      </c>
      <c r="E248" s="283" t="s">
        <v>1479</v>
      </c>
      <c r="F248" s="282" t="s">
        <v>118</v>
      </c>
      <c r="G248" s="283" t="s">
        <v>31</v>
      </c>
      <c r="H248" s="284" t="s">
        <v>87</v>
      </c>
      <c r="I248" s="284" t="s">
        <v>87</v>
      </c>
      <c r="J248" s="284" t="s">
        <v>87</v>
      </c>
      <c r="K248" s="284" t="s">
        <v>87</v>
      </c>
      <c r="L248" s="284" t="s">
        <v>87</v>
      </c>
      <c r="M248" s="285">
        <v>1365134</v>
      </c>
      <c r="N248" s="284" t="s">
        <v>87</v>
      </c>
      <c r="O248" s="284" t="s">
        <v>87</v>
      </c>
      <c r="P248" s="284" t="s">
        <v>87</v>
      </c>
      <c r="Q248" s="284" t="s">
        <v>87</v>
      </c>
      <c r="R248" s="286">
        <v>96.271426570128739</v>
      </c>
      <c r="S248" s="286">
        <v>97.195631648907721</v>
      </c>
      <c r="T248" s="298" t="s">
        <v>88</v>
      </c>
      <c r="U248" s="298" t="s">
        <v>88</v>
      </c>
      <c r="V248" s="286">
        <v>14.718138218413399</v>
      </c>
      <c r="W248" s="286">
        <v>8.6327541473386269</v>
      </c>
      <c r="X248" s="286">
        <v>23.350892365752024</v>
      </c>
      <c r="Y248" s="284" t="s">
        <v>87</v>
      </c>
      <c r="Z248" s="284" t="s">
        <v>87</v>
      </c>
      <c r="AA248" s="284" t="s">
        <v>87</v>
      </c>
      <c r="AB248" s="284" t="s">
        <v>87</v>
      </c>
      <c r="AC248" s="284" t="s">
        <v>87</v>
      </c>
      <c r="AD248" s="284" t="s">
        <v>87</v>
      </c>
      <c r="AE248" s="284" t="s">
        <v>87</v>
      </c>
      <c r="AF248" s="284" t="s">
        <v>87</v>
      </c>
      <c r="AG248" s="284" t="s">
        <v>87</v>
      </c>
      <c r="AH248" s="284" t="s">
        <v>87</v>
      </c>
      <c r="AI248" s="284" t="s">
        <v>87</v>
      </c>
      <c r="AJ248" s="284" t="s">
        <v>87</v>
      </c>
      <c r="AK248" s="284" t="s">
        <v>87</v>
      </c>
      <c r="AL248" s="284" t="s">
        <v>87</v>
      </c>
      <c r="AM248" s="284" t="s">
        <v>87</v>
      </c>
      <c r="AN248" s="284" t="s">
        <v>87</v>
      </c>
      <c r="AO248" s="284" t="s">
        <v>87</v>
      </c>
      <c r="AP248" s="284" t="s">
        <v>87</v>
      </c>
      <c r="AQ248" s="284" t="s">
        <v>87</v>
      </c>
      <c r="AR248" s="284" t="s">
        <v>87</v>
      </c>
      <c r="AS248" s="284" t="s">
        <v>87</v>
      </c>
      <c r="AT248" s="284" t="s">
        <v>87</v>
      </c>
      <c r="AU248" s="284" t="s">
        <v>87</v>
      </c>
      <c r="AV248" s="284" t="s">
        <v>87</v>
      </c>
      <c r="AW248" s="288" t="s">
        <v>87</v>
      </c>
      <c r="AX248" s="288" t="s">
        <v>87</v>
      </c>
      <c r="AY248" s="288" t="s">
        <v>87</v>
      </c>
      <c r="AZ248" s="288" t="s">
        <v>87</v>
      </c>
      <c r="BA248" s="288" t="s">
        <v>87</v>
      </c>
      <c r="BB248" s="287">
        <v>107</v>
      </c>
      <c r="BC248" s="287">
        <v>101</v>
      </c>
      <c r="BD248" s="289" t="s">
        <v>88</v>
      </c>
      <c r="BE248" s="289" t="s">
        <v>88</v>
      </c>
      <c r="BF248" s="289" t="s">
        <v>88</v>
      </c>
      <c r="BG248" s="287">
        <v>552</v>
      </c>
      <c r="BH248" s="286">
        <v>40.435590938325468</v>
      </c>
      <c r="BI248" s="287">
        <v>2310</v>
      </c>
      <c r="BJ248" s="286">
        <v>169.21415773103593</v>
      </c>
      <c r="BK248" s="287">
        <v>140</v>
      </c>
      <c r="BL248" s="286">
        <v>10.255403498850661</v>
      </c>
      <c r="BM248" s="287">
        <v>125</v>
      </c>
      <c r="BN248" s="290">
        <v>9.1566102668309473</v>
      </c>
      <c r="BO248" s="291">
        <v>946</v>
      </c>
      <c r="BP248" s="290">
        <v>69.29722649937662</v>
      </c>
      <c r="BQ248" s="287">
        <v>11</v>
      </c>
      <c r="BR248" s="290">
        <v>0.80578170348112343</v>
      </c>
      <c r="BS248" s="287">
        <v>46</v>
      </c>
      <c r="BT248" s="290">
        <v>3.369632578193789</v>
      </c>
      <c r="BU248" s="287">
        <v>0</v>
      </c>
      <c r="BV248" s="290">
        <v>0</v>
      </c>
      <c r="BW248" s="287">
        <v>135</v>
      </c>
      <c r="BX248" s="290">
        <v>9.8891390881774246</v>
      </c>
      <c r="BY248" s="292">
        <v>11</v>
      </c>
      <c r="BZ248" s="293">
        <v>0.80578170348112343</v>
      </c>
      <c r="CA248" s="292">
        <v>3130</v>
      </c>
      <c r="CB248" s="293">
        <v>229.28152108144693</v>
      </c>
      <c r="CC248" s="292">
        <v>1858</v>
      </c>
      <c r="CD248" s="293">
        <v>136.10385500617522</v>
      </c>
      <c r="CE248" s="292">
        <v>162</v>
      </c>
      <c r="CF248" s="293">
        <v>11.866966905812909</v>
      </c>
      <c r="CG248" s="287">
        <v>1914</v>
      </c>
      <c r="CH248" s="290">
        <v>140.2060164057155</v>
      </c>
      <c r="CI248" s="287">
        <v>6764</v>
      </c>
      <c r="CJ248" s="290">
        <v>495.48249475875633</v>
      </c>
      <c r="CK248" s="292">
        <v>1880</v>
      </c>
      <c r="CL248" s="293">
        <v>137.71541841313746</v>
      </c>
      <c r="CM248" s="292">
        <v>4917</v>
      </c>
      <c r="CN248" s="296">
        <v>360.18442145606218</v>
      </c>
      <c r="CO248" s="287">
        <v>760</v>
      </c>
      <c r="CP248" s="290">
        <v>55.672190422332172</v>
      </c>
      <c r="CQ248" s="292">
        <v>11</v>
      </c>
      <c r="CR248" s="293">
        <v>0.80578170348112343</v>
      </c>
      <c r="CS248" s="287">
        <v>111</v>
      </c>
      <c r="CT248" s="290">
        <v>8.1310699169458829</v>
      </c>
      <c r="CU248" s="292">
        <v>461</v>
      </c>
      <c r="CV248" s="293">
        <v>33.76957866407254</v>
      </c>
      <c r="CW248" s="292">
        <v>3644</v>
      </c>
      <c r="CX248" s="293">
        <v>266.9335024986558</v>
      </c>
      <c r="CY248" s="292">
        <v>3617</v>
      </c>
      <c r="CZ248" s="293">
        <v>264.9556746810203</v>
      </c>
      <c r="DA248" s="292">
        <v>27</v>
      </c>
      <c r="DB248" s="293">
        <v>1.9778278176354849</v>
      </c>
      <c r="DC248" s="292">
        <v>20</v>
      </c>
      <c r="DD248" s="292">
        <v>5162</v>
      </c>
      <c r="DE248" s="292">
        <v>3014</v>
      </c>
      <c r="DF248" s="292">
        <v>65935</v>
      </c>
      <c r="DG248" s="292">
        <v>6032</v>
      </c>
      <c r="DH248" s="292">
        <v>3405</v>
      </c>
      <c r="DI248" s="292">
        <v>289</v>
      </c>
      <c r="DJ248" s="292">
        <v>1348</v>
      </c>
      <c r="DK248" s="292">
        <v>996</v>
      </c>
      <c r="DL248" s="292">
        <v>2082</v>
      </c>
      <c r="DM248" s="292">
        <v>143</v>
      </c>
      <c r="DN248" s="292">
        <v>3483</v>
      </c>
      <c r="DO248" s="292">
        <v>317</v>
      </c>
      <c r="DP248" s="292">
        <v>674</v>
      </c>
      <c r="DQ248" s="292">
        <v>1030</v>
      </c>
      <c r="DR248" s="292">
        <v>0</v>
      </c>
      <c r="DS248" s="292">
        <v>82</v>
      </c>
      <c r="DT248" s="292">
        <v>19316</v>
      </c>
      <c r="DU248" s="292">
        <v>105579</v>
      </c>
      <c r="DV248" s="292">
        <v>42542</v>
      </c>
      <c r="DW248" s="292">
        <v>14111</v>
      </c>
      <c r="DX248" s="292">
        <v>2247</v>
      </c>
      <c r="DY248" s="292">
        <v>2342</v>
      </c>
      <c r="DZ248" s="292">
        <v>15697</v>
      </c>
      <c r="EA248" s="292">
        <v>84081</v>
      </c>
      <c r="EB248" s="293">
        <v>30.1221441229291</v>
      </c>
      <c r="EC248" s="292">
        <v>1151</v>
      </c>
      <c r="ED248" s="292">
        <v>28396</v>
      </c>
      <c r="EE248" s="292">
        <v>8636</v>
      </c>
      <c r="EF248" s="293">
        <v>30.412734187913792</v>
      </c>
      <c r="EG248" s="292">
        <v>1305</v>
      </c>
      <c r="EH248" s="292">
        <v>847</v>
      </c>
      <c r="EI248" s="292">
        <v>553</v>
      </c>
      <c r="EJ248" s="292">
        <v>322</v>
      </c>
      <c r="EK248" s="292">
        <v>3078</v>
      </c>
      <c r="EL248" s="292">
        <v>12</v>
      </c>
      <c r="EM248" s="292">
        <v>212</v>
      </c>
      <c r="EN248" s="292">
        <v>89</v>
      </c>
      <c r="EO248" s="292">
        <v>173</v>
      </c>
      <c r="EP248" s="292">
        <v>483</v>
      </c>
      <c r="EQ248" s="292">
        <v>367</v>
      </c>
      <c r="ER248" s="292">
        <v>0</v>
      </c>
      <c r="ES248" s="292">
        <v>97</v>
      </c>
      <c r="ET248" s="292">
        <v>43</v>
      </c>
      <c r="EU248" s="292">
        <v>1</v>
      </c>
      <c r="EV248" s="292">
        <v>15387</v>
      </c>
      <c r="EW248" s="292">
        <v>29</v>
      </c>
      <c r="EX248" s="292">
        <v>89</v>
      </c>
      <c r="EY248" s="292">
        <v>3244</v>
      </c>
      <c r="EZ248" s="292">
        <v>68</v>
      </c>
      <c r="FA248" s="292">
        <v>113</v>
      </c>
      <c r="FB248" s="292">
        <v>19</v>
      </c>
      <c r="FC248" s="292">
        <v>17</v>
      </c>
      <c r="FD248" s="292">
        <v>61</v>
      </c>
      <c r="FE248" s="292">
        <v>18</v>
      </c>
      <c r="FF248" s="292">
        <v>141</v>
      </c>
      <c r="FG248" s="292">
        <v>1969</v>
      </c>
      <c r="FH248" s="292">
        <v>3785</v>
      </c>
      <c r="FI248" s="292">
        <v>1462</v>
      </c>
      <c r="FJ248" s="292">
        <v>15869</v>
      </c>
      <c r="FK248" s="297">
        <v>87</v>
      </c>
      <c r="FL248" s="293">
        <v>6.3730007457143394</v>
      </c>
      <c r="FM248" s="297">
        <v>16</v>
      </c>
      <c r="FN248" s="293">
        <v>1.1720461141543614</v>
      </c>
      <c r="FO248" s="297">
        <v>19</v>
      </c>
      <c r="FP248" s="293">
        <v>1.3918047605583042</v>
      </c>
      <c r="FQ248" s="283">
        <v>7</v>
      </c>
      <c r="FR248" s="294">
        <v>0.51277017494253307</v>
      </c>
      <c r="FS248" s="283">
        <v>3</v>
      </c>
      <c r="FT248" s="294">
        <v>0.21975864640394277</v>
      </c>
      <c r="FU248" s="297">
        <v>114</v>
      </c>
      <c r="FV248" s="293">
        <v>8.3508285633498254</v>
      </c>
      <c r="FW248" s="295">
        <v>1</v>
      </c>
      <c r="FX248" s="295">
        <v>0</v>
      </c>
      <c r="FY248" s="295">
        <v>1</v>
      </c>
      <c r="FZ248" s="295">
        <v>0</v>
      </c>
      <c r="GA248" s="295">
        <v>0</v>
      </c>
      <c r="GB248" s="292">
        <v>44652</v>
      </c>
      <c r="GC248" s="292">
        <v>7749</v>
      </c>
      <c r="GD248" s="292">
        <v>19988</v>
      </c>
      <c r="GE248" s="292">
        <v>744</v>
      </c>
      <c r="GF248" s="292">
        <v>72</v>
      </c>
      <c r="GG248" s="293">
        <v>1413.2</v>
      </c>
      <c r="GH248" s="293">
        <v>4359.05</v>
      </c>
      <c r="GI248" s="293">
        <v>203.85</v>
      </c>
      <c r="GJ248" s="293">
        <v>63.5</v>
      </c>
      <c r="GK248" s="293">
        <v>16.100000000000001</v>
      </c>
      <c r="GL248" s="293">
        <v>17</v>
      </c>
      <c r="GM248" s="293">
        <v>59</v>
      </c>
      <c r="GN248" s="293">
        <v>38</v>
      </c>
      <c r="GO248" s="293">
        <v>12.1</v>
      </c>
      <c r="GP248" s="293">
        <v>88.5</v>
      </c>
      <c r="GQ248" s="293">
        <v>13</v>
      </c>
      <c r="GR248" s="293">
        <v>14.6</v>
      </c>
      <c r="GS248" s="293">
        <v>2</v>
      </c>
      <c r="GT248" s="293">
        <v>104.5</v>
      </c>
      <c r="GU248" s="293">
        <v>9</v>
      </c>
      <c r="GV248" s="293">
        <v>12</v>
      </c>
      <c r="GW248" s="293">
        <v>3</v>
      </c>
      <c r="GX248" s="293">
        <v>1</v>
      </c>
      <c r="GY248" s="293">
        <v>14</v>
      </c>
      <c r="GZ248" s="293">
        <v>12</v>
      </c>
      <c r="HA248" s="293">
        <v>10</v>
      </c>
      <c r="HB248" s="293">
        <v>7</v>
      </c>
      <c r="HC248" s="293">
        <v>3</v>
      </c>
      <c r="HD248" s="293">
        <v>7</v>
      </c>
      <c r="HE248" s="293">
        <v>4</v>
      </c>
      <c r="HF248" s="293">
        <v>8</v>
      </c>
      <c r="HG248" s="293">
        <v>11</v>
      </c>
      <c r="HH248" s="293">
        <v>36.4</v>
      </c>
      <c r="HI248" s="293">
        <v>9.75</v>
      </c>
      <c r="HJ248" s="134">
        <v>1.3185518784236565</v>
      </c>
      <c r="HK248" s="134">
        <v>20.36430123343203</v>
      </c>
      <c r="HL248" s="134">
        <v>53.37131739448288</v>
      </c>
      <c r="HM248" s="146">
        <v>97.380039417024705</v>
      </c>
      <c r="HN248" s="146">
        <v>97.629519449459096</v>
      </c>
      <c r="HO248" s="368">
        <v>4.9527717833516102E-2</v>
      </c>
      <c r="HP248" s="368">
        <v>3.9330507363545E-2</v>
      </c>
      <c r="HQ248" s="368">
        <v>1.2987012987013</v>
      </c>
      <c r="HR248" s="368">
        <v>1.6453382084095101</v>
      </c>
      <c r="HS248" s="134">
        <v>72.170686456400702</v>
      </c>
      <c r="HT248" s="134">
        <v>77.696526508226697</v>
      </c>
      <c r="HU248" s="134">
        <v>3.8136342731807402</v>
      </c>
      <c r="HV248" s="134">
        <v>2.39042083642879</v>
      </c>
      <c r="HW248" s="134">
        <v>4.2768296636896901</v>
      </c>
      <c r="HX248" s="134">
        <v>9.0881276254170995</v>
      </c>
      <c r="HY248" s="146">
        <v>85.286850576708844</v>
      </c>
      <c r="HZ248" s="146">
        <v>94.926234409039097</v>
      </c>
      <c r="IA248" s="386">
        <v>26</v>
      </c>
      <c r="IB248" s="386">
        <v>22</v>
      </c>
      <c r="IC248" s="369">
        <v>0.10003077870113881</v>
      </c>
      <c r="ID248" s="369">
        <v>5.0543340914834464E-2</v>
      </c>
      <c r="IE248" s="369">
        <v>0.88586030664395232</v>
      </c>
      <c r="IF248" s="369">
        <v>0.66165413533834594</v>
      </c>
      <c r="IG248" s="146">
        <v>66.814310051107327</v>
      </c>
      <c r="IH248" s="146">
        <v>69.323308270676691</v>
      </c>
      <c r="II248" s="146">
        <v>11.291935980301632</v>
      </c>
      <c r="IJ248" s="146">
        <v>7.6389367519011193</v>
      </c>
      <c r="IK248" s="146">
        <v>4.0358711350841512</v>
      </c>
      <c r="IL248" s="146">
        <v>8.9214687577615166</v>
      </c>
      <c r="IM248" s="148">
        <v>90.062989810363476</v>
      </c>
      <c r="IN248" s="137">
        <v>97.508178988128662</v>
      </c>
      <c r="IO248" s="369">
        <v>0.40078961536160801</v>
      </c>
      <c r="IP248" s="369">
        <v>0.12704918032786899</v>
      </c>
      <c r="IQ248" s="369">
        <v>4.0779062690200796</v>
      </c>
      <c r="IR248" s="369">
        <v>2.0038784744667102</v>
      </c>
      <c r="IS248" s="146">
        <v>86.9750456482045</v>
      </c>
      <c r="IT248" s="146">
        <v>91.402714932126699</v>
      </c>
      <c r="IU248" s="146">
        <v>9.8283184781958504</v>
      </c>
      <c r="IV248" s="146">
        <v>6.3401639344262302</v>
      </c>
      <c r="IW248" s="146">
        <v>7.3202145821056002</v>
      </c>
      <c r="IX248" s="146">
        <v>9.45222200807153</v>
      </c>
      <c r="IY248" s="341">
        <v>30</v>
      </c>
      <c r="IZ248" s="369">
        <v>0.10335205153822299</v>
      </c>
      <c r="JA248" s="369">
        <v>1.5568240788790899</v>
      </c>
      <c r="JB248" s="369">
        <v>85.158277114686001</v>
      </c>
      <c r="JC248" s="369">
        <v>6.63864677713853</v>
      </c>
      <c r="JD248" s="146">
        <v>7.9197157800390903</v>
      </c>
    </row>
    <row r="249" spans="1:264" ht="18" customHeight="1">
      <c r="A249" s="280"/>
      <c r="B249" s="281" t="s">
        <v>87</v>
      </c>
      <c r="C249" s="281" t="s">
        <v>87</v>
      </c>
      <c r="D249" s="282" t="s">
        <v>1986</v>
      </c>
      <c r="E249" s="283" t="s">
        <v>1480</v>
      </c>
      <c r="F249" s="282" t="s">
        <v>118</v>
      </c>
      <c r="G249" s="283" t="s">
        <v>31</v>
      </c>
      <c r="H249" s="284" t="s">
        <v>87</v>
      </c>
      <c r="I249" s="284" t="s">
        <v>87</v>
      </c>
      <c r="J249" s="284" t="s">
        <v>87</v>
      </c>
      <c r="K249" s="284" t="s">
        <v>87</v>
      </c>
      <c r="L249" s="284" t="s">
        <v>87</v>
      </c>
      <c r="M249" s="285">
        <v>142771</v>
      </c>
      <c r="N249" s="284" t="s">
        <v>87</v>
      </c>
      <c r="O249" s="284" t="s">
        <v>87</v>
      </c>
      <c r="P249" s="284" t="s">
        <v>87</v>
      </c>
      <c r="Q249" s="284" t="s">
        <v>87</v>
      </c>
      <c r="R249" s="286">
        <v>91.089320950785364</v>
      </c>
      <c r="S249" s="286">
        <v>90.67750084423021</v>
      </c>
      <c r="T249" s="298" t="s">
        <v>88</v>
      </c>
      <c r="U249" s="298" t="s">
        <v>88</v>
      </c>
      <c r="V249" s="286">
        <v>12.101496421600521</v>
      </c>
      <c r="W249" s="286">
        <v>7.8724788549121669</v>
      </c>
      <c r="X249" s="286">
        <v>19.973975276512686</v>
      </c>
      <c r="Y249" s="284" t="s">
        <v>87</v>
      </c>
      <c r="Z249" s="284" t="s">
        <v>87</v>
      </c>
      <c r="AA249" s="284" t="s">
        <v>87</v>
      </c>
      <c r="AB249" s="284" t="s">
        <v>87</v>
      </c>
      <c r="AC249" s="284" t="s">
        <v>87</v>
      </c>
      <c r="AD249" s="284" t="s">
        <v>87</v>
      </c>
      <c r="AE249" s="284" t="s">
        <v>87</v>
      </c>
      <c r="AF249" s="284" t="s">
        <v>87</v>
      </c>
      <c r="AG249" s="284" t="s">
        <v>87</v>
      </c>
      <c r="AH249" s="284" t="s">
        <v>87</v>
      </c>
      <c r="AI249" s="284" t="s">
        <v>87</v>
      </c>
      <c r="AJ249" s="284" t="s">
        <v>87</v>
      </c>
      <c r="AK249" s="284" t="s">
        <v>87</v>
      </c>
      <c r="AL249" s="284" t="s">
        <v>87</v>
      </c>
      <c r="AM249" s="284" t="s">
        <v>87</v>
      </c>
      <c r="AN249" s="284" t="s">
        <v>87</v>
      </c>
      <c r="AO249" s="284" t="s">
        <v>87</v>
      </c>
      <c r="AP249" s="284" t="s">
        <v>87</v>
      </c>
      <c r="AQ249" s="284" t="s">
        <v>87</v>
      </c>
      <c r="AR249" s="284" t="s">
        <v>87</v>
      </c>
      <c r="AS249" s="284" t="s">
        <v>87</v>
      </c>
      <c r="AT249" s="284" t="s">
        <v>87</v>
      </c>
      <c r="AU249" s="284" t="s">
        <v>87</v>
      </c>
      <c r="AV249" s="284" t="s">
        <v>87</v>
      </c>
      <c r="AW249" s="288" t="s">
        <v>87</v>
      </c>
      <c r="AX249" s="288" t="s">
        <v>87</v>
      </c>
      <c r="AY249" s="288" t="s">
        <v>87</v>
      </c>
      <c r="AZ249" s="288" t="s">
        <v>87</v>
      </c>
      <c r="BA249" s="288" t="s">
        <v>87</v>
      </c>
      <c r="BB249" s="287">
        <v>17</v>
      </c>
      <c r="BC249" s="287">
        <v>15</v>
      </c>
      <c r="BD249" s="289" t="s">
        <v>88</v>
      </c>
      <c r="BE249" s="289" t="s">
        <v>88</v>
      </c>
      <c r="BF249" s="289" t="s">
        <v>88</v>
      </c>
      <c r="BG249" s="287">
        <v>59</v>
      </c>
      <c r="BH249" s="286">
        <v>41.324918926112446</v>
      </c>
      <c r="BI249" s="287">
        <v>234</v>
      </c>
      <c r="BJ249" s="286">
        <v>163.89883099509004</v>
      </c>
      <c r="BK249" s="287">
        <v>0</v>
      </c>
      <c r="BL249" s="286">
        <v>0</v>
      </c>
      <c r="BM249" s="287">
        <v>0</v>
      </c>
      <c r="BN249" s="290">
        <v>0</v>
      </c>
      <c r="BO249" s="291">
        <v>70</v>
      </c>
      <c r="BP249" s="290">
        <v>49.029564827591038</v>
      </c>
      <c r="BQ249" s="287">
        <v>13</v>
      </c>
      <c r="BR249" s="290">
        <v>9.105490610838336</v>
      </c>
      <c r="BS249" s="287">
        <v>0</v>
      </c>
      <c r="BT249" s="290">
        <v>0</v>
      </c>
      <c r="BU249" s="287">
        <v>0</v>
      </c>
      <c r="BV249" s="290">
        <v>0</v>
      </c>
      <c r="BW249" s="287">
        <v>0</v>
      </c>
      <c r="BX249" s="290">
        <v>0</v>
      </c>
      <c r="BY249" s="287">
        <v>0</v>
      </c>
      <c r="BZ249" s="290">
        <v>0</v>
      </c>
      <c r="CA249" s="287">
        <v>384</v>
      </c>
      <c r="CB249" s="290">
        <v>268.96218419707083</v>
      </c>
      <c r="CC249" s="287">
        <v>37</v>
      </c>
      <c r="CD249" s="290">
        <v>25.915627123155264</v>
      </c>
      <c r="CE249" s="287">
        <v>21</v>
      </c>
      <c r="CF249" s="290">
        <v>14.70886944827731</v>
      </c>
      <c r="CG249" s="287">
        <v>298</v>
      </c>
      <c r="CH249" s="290">
        <v>208.72586169460183</v>
      </c>
      <c r="CI249" s="287">
        <v>908</v>
      </c>
      <c r="CJ249" s="290">
        <v>635.98349804932377</v>
      </c>
      <c r="CK249" s="287">
        <v>355</v>
      </c>
      <c r="CL249" s="290">
        <v>248.64993591135453</v>
      </c>
      <c r="CM249" s="287">
        <v>299</v>
      </c>
      <c r="CN249" s="294">
        <v>209.42628404928172</v>
      </c>
      <c r="CO249" s="287">
        <v>82</v>
      </c>
      <c r="CP249" s="290">
        <v>57.434633083749496</v>
      </c>
      <c r="CQ249" s="287">
        <v>0</v>
      </c>
      <c r="CR249" s="290">
        <v>0</v>
      </c>
      <c r="CS249" s="287">
        <v>0</v>
      </c>
      <c r="CT249" s="290">
        <v>0</v>
      </c>
      <c r="CU249" s="287">
        <v>29</v>
      </c>
      <c r="CV249" s="290">
        <v>20.312248285716286</v>
      </c>
      <c r="CW249" s="287">
        <v>479</v>
      </c>
      <c r="CX249" s="290">
        <v>335.50230789165869</v>
      </c>
      <c r="CY249" s="287">
        <v>479</v>
      </c>
      <c r="CZ249" s="290">
        <v>335.50230789165869</v>
      </c>
      <c r="DA249" s="287">
        <v>0</v>
      </c>
      <c r="DB249" s="290">
        <v>0</v>
      </c>
      <c r="DC249" s="287">
        <v>0</v>
      </c>
      <c r="DD249" s="287">
        <v>0</v>
      </c>
      <c r="DE249" s="287">
        <v>49</v>
      </c>
      <c r="DF249" s="287">
        <v>11020</v>
      </c>
      <c r="DG249" s="287">
        <v>0</v>
      </c>
      <c r="DH249" s="287">
        <v>459</v>
      </c>
      <c r="DI249" s="287">
        <v>43</v>
      </c>
      <c r="DJ249" s="287">
        <v>251</v>
      </c>
      <c r="DK249" s="287">
        <v>87</v>
      </c>
      <c r="DL249" s="287">
        <v>483</v>
      </c>
      <c r="DM249" s="287">
        <v>0</v>
      </c>
      <c r="DN249" s="287">
        <v>761</v>
      </c>
      <c r="DO249" s="287">
        <v>42</v>
      </c>
      <c r="DP249" s="287">
        <v>48</v>
      </c>
      <c r="DQ249" s="287">
        <v>4</v>
      </c>
      <c r="DR249" s="287">
        <v>0</v>
      </c>
      <c r="DS249" s="287">
        <v>16</v>
      </c>
      <c r="DT249" s="287">
        <v>18938</v>
      </c>
      <c r="DU249" s="287">
        <v>0</v>
      </c>
      <c r="DV249" s="287">
        <v>4110</v>
      </c>
      <c r="DW249" s="287">
        <v>1612</v>
      </c>
      <c r="DX249" s="287">
        <v>307</v>
      </c>
      <c r="DY249" s="287">
        <v>305</v>
      </c>
      <c r="DZ249" s="287">
        <v>3728</v>
      </c>
      <c r="EA249" s="287">
        <v>13401</v>
      </c>
      <c r="EB249" s="290">
        <v>19.968659055294399</v>
      </c>
      <c r="EC249" s="287">
        <v>218</v>
      </c>
      <c r="ED249" s="287">
        <v>4556</v>
      </c>
      <c r="EE249" s="287">
        <v>919</v>
      </c>
      <c r="EF249" s="290">
        <v>20.171202809482004</v>
      </c>
      <c r="EG249" s="287">
        <v>162</v>
      </c>
      <c r="EH249" s="287">
        <v>102</v>
      </c>
      <c r="EI249" s="287">
        <v>81</v>
      </c>
      <c r="EJ249" s="287">
        <v>3</v>
      </c>
      <c r="EK249" s="287">
        <v>329</v>
      </c>
      <c r="EL249" s="287">
        <v>1</v>
      </c>
      <c r="EM249" s="287">
        <v>25</v>
      </c>
      <c r="EN249" s="287">
        <v>8</v>
      </c>
      <c r="EO249" s="287">
        <v>36</v>
      </c>
      <c r="EP249" s="287">
        <v>1</v>
      </c>
      <c r="EQ249" s="287">
        <v>51</v>
      </c>
      <c r="ER249" s="287">
        <v>0</v>
      </c>
      <c r="ES249" s="287">
        <v>0</v>
      </c>
      <c r="ET249" s="287">
        <v>0</v>
      </c>
      <c r="EU249" s="287">
        <v>1</v>
      </c>
      <c r="EV249" s="287">
        <v>2202</v>
      </c>
      <c r="EW249" s="287">
        <v>0</v>
      </c>
      <c r="EX249" s="287">
        <v>16</v>
      </c>
      <c r="EY249" s="287">
        <v>425</v>
      </c>
      <c r="EZ249" s="287">
        <v>0</v>
      </c>
      <c r="FA249" s="287">
        <v>16</v>
      </c>
      <c r="FB249" s="287">
        <v>1</v>
      </c>
      <c r="FC249" s="287">
        <v>0</v>
      </c>
      <c r="FD249" s="287">
        <v>2</v>
      </c>
      <c r="FE249" s="287">
        <v>0</v>
      </c>
      <c r="FF249" s="287">
        <v>23</v>
      </c>
      <c r="FG249" s="287">
        <v>179</v>
      </c>
      <c r="FH249" s="287">
        <v>345</v>
      </c>
      <c r="FI249" s="287">
        <v>33</v>
      </c>
      <c r="FJ249" s="287">
        <v>1479</v>
      </c>
      <c r="FK249" s="291">
        <v>8</v>
      </c>
      <c r="FL249" s="290">
        <v>5.6033788374389752</v>
      </c>
      <c r="FM249" s="291">
        <v>1</v>
      </c>
      <c r="FN249" s="290">
        <v>0.70042235467987191</v>
      </c>
      <c r="FO249" s="291">
        <v>1</v>
      </c>
      <c r="FP249" s="290">
        <v>0.70042235467987191</v>
      </c>
      <c r="FQ249" s="283">
        <v>1</v>
      </c>
      <c r="FR249" s="294">
        <v>0.70042235467987191</v>
      </c>
      <c r="FS249" s="283">
        <v>0</v>
      </c>
      <c r="FT249" s="294">
        <v>0</v>
      </c>
      <c r="FU249" s="291">
        <v>29</v>
      </c>
      <c r="FV249" s="290">
        <v>20.312248285716286</v>
      </c>
      <c r="FW249" s="295">
        <v>1</v>
      </c>
      <c r="FX249" s="295">
        <v>0</v>
      </c>
      <c r="FY249" s="295">
        <v>1</v>
      </c>
      <c r="FZ249" s="295">
        <v>0</v>
      </c>
      <c r="GA249" s="295">
        <v>0</v>
      </c>
      <c r="GB249" s="287">
        <v>0</v>
      </c>
      <c r="GC249" s="287">
        <v>792</v>
      </c>
      <c r="GD249" s="287">
        <v>3206</v>
      </c>
      <c r="GE249" s="287">
        <v>0</v>
      </c>
      <c r="GF249" s="287">
        <v>1</v>
      </c>
      <c r="GG249" s="290">
        <v>126.5</v>
      </c>
      <c r="GH249" s="290">
        <v>575.1</v>
      </c>
      <c r="GI249" s="290">
        <v>26</v>
      </c>
      <c r="GJ249" s="290">
        <v>2</v>
      </c>
      <c r="GK249" s="290">
        <v>2</v>
      </c>
      <c r="GL249" s="290">
        <v>0</v>
      </c>
      <c r="GM249" s="290">
        <v>5</v>
      </c>
      <c r="GN249" s="290">
        <v>7</v>
      </c>
      <c r="GO249" s="290">
        <v>1</v>
      </c>
      <c r="GP249" s="290">
        <v>4</v>
      </c>
      <c r="GQ249" s="290">
        <v>2</v>
      </c>
      <c r="GR249" s="290">
        <v>0</v>
      </c>
      <c r="GS249" s="290">
        <v>1</v>
      </c>
      <c r="GT249" s="290">
        <v>12</v>
      </c>
      <c r="GU249" s="290">
        <v>0</v>
      </c>
      <c r="GV249" s="290">
        <v>2</v>
      </c>
      <c r="GW249" s="290">
        <v>0</v>
      </c>
      <c r="GX249" s="290">
        <v>0</v>
      </c>
      <c r="GY249" s="290">
        <v>2</v>
      </c>
      <c r="GZ249" s="290">
        <v>2</v>
      </c>
      <c r="HA249" s="290">
        <v>1</v>
      </c>
      <c r="HB249" s="290">
        <v>1</v>
      </c>
      <c r="HC249" s="290">
        <v>1</v>
      </c>
      <c r="HD249" s="290">
        <v>0</v>
      </c>
      <c r="HE249" s="290">
        <v>0</v>
      </c>
      <c r="HF249" s="290">
        <v>0</v>
      </c>
      <c r="HG249" s="290">
        <v>2</v>
      </c>
      <c r="HH249" s="290">
        <v>8</v>
      </c>
      <c r="HI249" s="290">
        <v>1.2</v>
      </c>
      <c r="HJ249" s="134">
        <v>1.4008447093597438</v>
      </c>
      <c r="HK249" s="134">
        <v>18.911403576356545</v>
      </c>
      <c r="HL249" s="134">
        <v>49.239691533995007</v>
      </c>
      <c r="HM249" s="146">
        <v>88.499044289336297</v>
      </c>
      <c r="HN249" s="146">
        <v>85.236995982304293</v>
      </c>
      <c r="HO249" s="368">
        <v>0</v>
      </c>
      <c r="HP249" s="368">
        <v>5.8823529411764698E-2</v>
      </c>
      <c r="HQ249" s="368">
        <v>0</v>
      </c>
      <c r="HR249" s="368">
        <v>4.6511627906976702</v>
      </c>
      <c r="HS249" s="134">
        <v>85.106382978723403</v>
      </c>
      <c r="HT249" s="134">
        <v>88.3720930232558</v>
      </c>
      <c r="HU249" s="134">
        <v>1.7729158807997001</v>
      </c>
      <c r="HV249" s="134">
        <v>1.26470588235294</v>
      </c>
      <c r="HW249" s="134">
        <v>4.2119799758329002</v>
      </c>
      <c r="HX249" s="134">
        <v>6.2657139076353001</v>
      </c>
      <c r="HY249" s="146">
        <v>79.185242028354949</v>
      </c>
      <c r="HZ249" s="146">
        <v>80.768386960202506</v>
      </c>
      <c r="IA249" s="386">
        <v>12</v>
      </c>
      <c r="IB249" s="386">
        <v>7</v>
      </c>
      <c r="IC249" s="369">
        <v>0.31687351465540003</v>
      </c>
      <c r="ID249" s="369">
        <v>0.12667390517553384</v>
      </c>
      <c r="IE249" s="369">
        <v>3.0612244897959182</v>
      </c>
      <c r="IF249" s="369">
        <v>1.7369727047146404</v>
      </c>
      <c r="IG249" s="146">
        <v>71.428571428571431</v>
      </c>
      <c r="IH249" s="146">
        <v>72.208436724565757</v>
      </c>
      <c r="II249" s="146">
        <v>10.35120147874307</v>
      </c>
      <c r="IJ249" s="146">
        <v>7.2927976836771631</v>
      </c>
      <c r="IK249" s="146">
        <v>5.7793889176592437</v>
      </c>
      <c r="IL249" s="146">
        <v>10.123064708217546</v>
      </c>
      <c r="IM249" s="148">
        <v>90.019899400267548</v>
      </c>
      <c r="IN249" s="137">
        <v>99.528930438877993</v>
      </c>
      <c r="IO249" s="369">
        <v>0.27144408251900098</v>
      </c>
      <c r="IP249" s="369">
        <v>0</v>
      </c>
      <c r="IQ249" s="369">
        <v>5.3763440860215104</v>
      </c>
      <c r="IR249" s="369">
        <v>0</v>
      </c>
      <c r="IS249" s="146">
        <v>84.946236559139805</v>
      </c>
      <c r="IT249" s="146">
        <v>93.846153846153797</v>
      </c>
      <c r="IU249" s="146">
        <v>5.0488599348534198</v>
      </c>
      <c r="IV249" s="146">
        <v>3.1310211946050099</v>
      </c>
      <c r="IW249" s="146">
        <v>8.0822771660087298</v>
      </c>
      <c r="IX249" s="146">
        <v>8.7884250012179095</v>
      </c>
      <c r="IY249" s="341">
        <v>5</v>
      </c>
      <c r="IZ249" s="369">
        <v>0.18853695324283601</v>
      </c>
      <c r="JA249" s="369">
        <v>3.6764705882352899</v>
      </c>
      <c r="JB249" s="369">
        <v>88.970588235294102</v>
      </c>
      <c r="JC249" s="369">
        <v>5.1282051282051304</v>
      </c>
      <c r="JD249" s="146">
        <v>6.7850999073706504</v>
      </c>
    </row>
    <row r="250" spans="1:264" ht="18" customHeight="1">
      <c r="A250" s="280"/>
      <c r="B250" s="281" t="s">
        <v>87</v>
      </c>
      <c r="C250" s="281" t="s">
        <v>87</v>
      </c>
      <c r="D250" s="282" t="s">
        <v>1987</v>
      </c>
      <c r="E250" s="283" t="s">
        <v>1481</v>
      </c>
      <c r="F250" s="282" t="s">
        <v>118</v>
      </c>
      <c r="G250" s="283" t="s">
        <v>31</v>
      </c>
      <c r="H250" s="284" t="s">
        <v>87</v>
      </c>
      <c r="I250" s="284" t="s">
        <v>87</v>
      </c>
      <c r="J250" s="284" t="s">
        <v>87</v>
      </c>
      <c r="K250" s="284" t="s">
        <v>87</v>
      </c>
      <c r="L250" s="284" t="s">
        <v>87</v>
      </c>
      <c r="M250" s="285">
        <v>252891</v>
      </c>
      <c r="N250" s="284" t="s">
        <v>87</v>
      </c>
      <c r="O250" s="284" t="s">
        <v>87</v>
      </c>
      <c r="P250" s="284" t="s">
        <v>87</v>
      </c>
      <c r="Q250" s="284" t="s">
        <v>87</v>
      </c>
      <c r="R250" s="286">
        <v>104.86444968612936</v>
      </c>
      <c r="S250" s="286">
        <v>99.476576064919172</v>
      </c>
      <c r="T250" s="292">
        <v>132.8087783140345</v>
      </c>
      <c r="U250" s="298" t="s">
        <v>88</v>
      </c>
      <c r="V250" s="286">
        <v>13.613534232090933</v>
      </c>
      <c r="W250" s="286">
        <v>9.2519164684113147</v>
      </c>
      <c r="X250" s="286">
        <v>22.865450700502247</v>
      </c>
      <c r="Y250" s="284" t="s">
        <v>87</v>
      </c>
      <c r="Z250" s="284" t="s">
        <v>87</v>
      </c>
      <c r="AA250" s="284" t="s">
        <v>87</v>
      </c>
      <c r="AB250" s="284" t="s">
        <v>87</v>
      </c>
      <c r="AC250" s="284" t="s">
        <v>87</v>
      </c>
      <c r="AD250" s="284" t="s">
        <v>87</v>
      </c>
      <c r="AE250" s="284" t="s">
        <v>87</v>
      </c>
      <c r="AF250" s="284" t="s">
        <v>87</v>
      </c>
      <c r="AG250" s="284" t="s">
        <v>87</v>
      </c>
      <c r="AH250" s="284" t="s">
        <v>87</v>
      </c>
      <c r="AI250" s="284" t="s">
        <v>87</v>
      </c>
      <c r="AJ250" s="284" t="s">
        <v>87</v>
      </c>
      <c r="AK250" s="284" t="s">
        <v>87</v>
      </c>
      <c r="AL250" s="284" t="s">
        <v>87</v>
      </c>
      <c r="AM250" s="284" t="s">
        <v>87</v>
      </c>
      <c r="AN250" s="284" t="s">
        <v>87</v>
      </c>
      <c r="AO250" s="284" t="s">
        <v>87</v>
      </c>
      <c r="AP250" s="284" t="s">
        <v>87</v>
      </c>
      <c r="AQ250" s="284" t="s">
        <v>87</v>
      </c>
      <c r="AR250" s="284" t="s">
        <v>87</v>
      </c>
      <c r="AS250" s="284" t="s">
        <v>87</v>
      </c>
      <c r="AT250" s="284" t="s">
        <v>87</v>
      </c>
      <c r="AU250" s="284" t="s">
        <v>87</v>
      </c>
      <c r="AV250" s="284" t="s">
        <v>87</v>
      </c>
      <c r="AW250" s="288" t="s">
        <v>87</v>
      </c>
      <c r="AX250" s="288" t="s">
        <v>87</v>
      </c>
      <c r="AY250" s="288" t="s">
        <v>87</v>
      </c>
      <c r="AZ250" s="288" t="s">
        <v>87</v>
      </c>
      <c r="BA250" s="288" t="s">
        <v>87</v>
      </c>
      <c r="BB250" s="287">
        <v>13</v>
      </c>
      <c r="BC250" s="287">
        <v>21</v>
      </c>
      <c r="BD250" s="289" t="s">
        <v>88</v>
      </c>
      <c r="BE250" s="289" t="s">
        <v>88</v>
      </c>
      <c r="BF250" s="289" t="s">
        <v>88</v>
      </c>
      <c r="BG250" s="287">
        <v>116</v>
      </c>
      <c r="BH250" s="286">
        <v>45.869564357766784</v>
      </c>
      <c r="BI250" s="287">
        <v>521</v>
      </c>
      <c r="BJ250" s="286">
        <v>206.01761233100427</v>
      </c>
      <c r="BK250" s="287">
        <v>58</v>
      </c>
      <c r="BL250" s="286">
        <v>22.934782178883392</v>
      </c>
      <c r="BM250" s="287">
        <v>0</v>
      </c>
      <c r="BN250" s="290">
        <v>0</v>
      </c>
      <c r="BO250" s="291">
        <v>235</v>
      </c>
      <c r="BP250" s="290">
        <v>92.925410552372369</v>
      </c>
      <c r="BQ250" s="287">
        <v>0</v>
      </c>
      <c r="BR250" s="290">
        <v>0</v>
      </c>
      <c r="BS250" s="287">
        <v>0</v>
      </c>
      <c r="BT250" s="290">
        <v>0</v>
      </c>
      <c r="BU250" s="287">
        <v>0</v>
      </c>
      <c r="BV250" s="290">
        <v>0</v>
      </c>
      <c r="BW250" s="287">
        <v>56</v>
      </c>
      <c r="BX250" s="290">
        <v>22.143927620990862</v>
      </c>
      <c r="BY250" s="287">
        <v>0</v>
      </c>
      <c r="BZ250" s="290">
        <v>0</v>
      </c>
      <c r="CA250" s="287">
        <v>758</v>
      </c>
      <c r="CB250" s="290">
        <v>299.73387744126916</v>
      </c>
      <c r="CC250" s="287">
        <v>161</v>
      </c>
      <c r="CD250" s="290">
        <v>63.663791910348721</v>
      </c>
      <c r="CE250" s="287">
        <v>75</v>
      </c>
      <c r="CF250" s="290">
        <v>29.657045920969903</v>
      </c>
      <c r="CG250" s="287">
        <v>347</v>
      </c>
      <c r="CH250" s="290">
        <v>137.2132657943541</v>
      </c>
      <c r="CI250" s="287">
        <v>811</v>
      </c>
      <c r="CJ250" s="290">
        <v>320.69152322542124</v>
      </c>
      <c r="CK250" s="287">
        <v>237</v>
      </c>
      <c r="CL250" s="290">
        <v>93.716265110264899</v>
      </c>
      <c r="CM250" s="287">
        <v>30</v>
      </c>
      <c r="CN250" s="294">
        <v>11.862818368387963</v>
      </c>
      <c r="CO250" s="287">
        <v>172</v>
      </c>
      <c r="CP250" s="290">
        <v>68.013491978757656</v>
      </c>
      <c r="CQ250" s="287">
        <v>0</v>
      </c>
      <c r="CR250" s="290">
        <v>0</v>
      </c>
      <c r="CS250" s="287">
        <v>27</v>
      </c>
      <c r="CT250" s="290">
        <v>10.676536531549166</v>
      </c>
      <c r="CU250" s="287">
        <v>52</v>
      </c>
      <c r="CV250" s="290">
        <v>20.562218505205799</v>
      </c>
      <c r="CW250" s="287">
        <v>795</v>
      </c>
      <c r="CX250" s="290">
        <v>314.364686762281</v>
      </c>
      <c r="CY250" s="287">
        <v>795</v>
      </c>
      <c r="CZ250" s="290">
        <v>314.364686762281</v>
      </c>
      <c r="DA250" s="292">
        <v>0</v>
      </c>
      <c r="DB250" s="293">
        <v>0</v>
      </c>
      <c r="DC250" s="287">
        <v>19</v>
      </c>
      <c r="DD250" s="287">
        <v>1843</v>
      </c>
      <c r="DE250" s="287">
        <v>575</v>
      </c>
      <c r="DF250" s="287">
        <v>11232</v>
      </c>
      <c r="DG250" s="287">
        <v>3613</v>
      </c>
      <c r="DH250" s="287">
        <v>952</v>
      </c>
      <c r="DI250" s="287">
        <v>0</v>
      </c>
      <c r="DJ250" s="287">
        <v>350</v>
      </c>
      <c r="DK250" s="287">
        <v>347</v>
      </c>
      <c r="DL250" s="287">
        <v>148</v>
      </c>
      <c r="DM250" s="287">
        <v>0</v>
      </c>
      <c r="DN250" s="287">
        <v>621</v>
      </c>
      <c r="DO250" s="287">
        <v>104</v>
      </c>
      <c r="DP250" s="287">
        <v>53</v>
      </c>
      <c r="DQ250" s="287">
        <v>53</v>
      </c>
      <c r="DR250" s="287">
        <v>0</v>
      </c>
      <c r="DS250" s="287">
        <v>0</v>
      </c>
      <c r="DT250" s="287">
        <v>1489</v>
      </c>
      <c r="DU250" s="287">
        <v>25242</v>
      </c>
      <c r="DV250" s="287">
        <v>5413</v>
      </c>
      <c r="DW250" s="287">
        <v>9299</v>
      </c>
      <c r="DX250" s="287">
        <v>399</v>
      </c>
      <c r="DY250" s="287">
        <v>399</v>
      </c>
      <c r="DZ250" s="287">
        <v>3040</v>
      </c>
      <c r="EA250" s="287">
        <v>14185</v>
      </c>
      <c r="EB250" s="290">
        <v>29.5664434261544</v>
      </c>
      <c r="EC250" s="287">
        <v>549</v>
      </c>
      <c r="ED250" s="287">
        <v>4697</v>
      </c>
      <c r="EE250" s="287">
        <v>1342</v>
      </c>
      <c r="EF250" s="290">
        <v>28.571428571428569</v>
      </c>
      <c r="EG250" s="287">
        <v>180</v>
      </c>
      <c r="EH250" s="287">
        <v>137</v>
      </c>
      <c r="EI250" s="287">
        <v>73</v>
      </c>
      <c r="EJ250" s="287">
        <v>31</v>
      </c>
      <c r="EK250" s="287">
        <v>470</v>
      </c>
      <c r="EL250" s="287">
        <v>1</v>
      </c>
      <c r="EM250" s="287">
        <v>22</v>
      </c>
      <c r="EN250" s="287">
        <v>8</v>
      </c>
      <c r="EO250" s="287">
        <v>32</v>
      </c>
      <c r="EP250" s="287">
        <v>19</v>
      </c>
      <c r="EQ250" s="287">
        <v>44</v>
      </c>
      <c r="ER250" s="287">
        <v>0</v>
      </c>
      <c r="ES250" s="287">
        <v>1</v>
      </c>
      <c r="ET250" s="287">
        <v>0</v>
      </c>
      <c r="EU250" s="287">
        <v>0</v>
      </c>
      <c r="EV250" s="287">
        <v>2052</v>
      </c>
      <c r="EW250" s="287">
        <v>40</v>
      </c>
      <c r="EX250" s="287">
        <v>0</v>
      </c>
      <c r="EY250" s="287">
        <v>1911</v>
      </c>
      <c r="EZ250" s="287">
        <v>0</v>
      </c>
      <c r="FA250" s="287">
        <v>14</v>
      </c>
      <c r="FB250" s="287">
        <v>2</v>
      </c>
      <c r="FC250" s="287">
        <v>2</v>
      </c>
      <c r="FD250" s="287">
        <v>9</v>
      </c>
      <c r="FE250" s="287">
        <v>3</v>
      </c>
      <c r="FF250" s="287">
        <v>25</v>
      </c>
      <c r="FG250" s="287">
        <v>503</v>
      </c>
      <c r="FH250" s="287">
        <v>850</v>
      </c>
      <c r="FI250" s="287">
        <v>195</v>
      </c>
      <c r="FJ250" s="287">
        <v>3907</v>
      </c>
      <c r="FK250" s="291">
        <v>16</v>
      </c>
      <c r="FL250" s="290">
        <v>6.3268364631402454</v>
      </c>
      <c r="FM250" s="291">
        <v>4</v>
      </c>
      <c r="FN250" s="290">
        <v>1.5817091157850613</v>
      </c>
      <c r="FO250" s="291">
        <v>2</v>
      </c>
      <c r="FP250" s="290">
        <v>0.79085455789253067</v>
      </c>
      <c r="FQ250" s="283">
        <v>2</v>
      </c>
      <c r="FR250" s="294">
        <v>0.79085455789253067</v>
      </c>
      <c r="FS250" s="283">
        <v>0</v>
      </c>
      <c r="FT250" s="294">
        <v>0</v>
      </c>
      <c r="FU250" s="291">
        <v>19</v>
      </c>
      <c r="FV250" s="290">
        <v>7.513118299979042</v>
      </c>
      <c r="FW250" s="295">
        <v>1</v>
      </c>
      <c r="FX250" s="295">
        <v>0</v>
      </c>
      <c r="FY250" s="295">
        <v>1</v>
      </c>
      <c r="FZ250" s="295">
        <v>0</v>
      </c>
      <c r="GA250" s="295">
        <v>0</v>
      </c>
      <c r="GB250" s="287">
        <v>6543</v>
      </c>
      <c r="GC250" s="287">
        <v>0</v>
      </c>
      <c r="GD250" s="287">
        <v>6232</v>
      </c>
      <c r="GE250" s="287">
        <v>63</v>
      </c>
      <c r="GF250" s="287">
        <v>21</v>
      </c>
      <c r="GG250" s="290">
        <v>163.75</v>
      </c>
      <c r="GH250" s="290">
        <v>586.51</v>
      </c>
      <c r="GI250" s="290">
        <v>27</v>
      </c>
      <c r="GJ250" s="290">
        <v>7</v>
      </c>
      <c r="GK250" s="290">
        <v>1</v>
      </c>
      <c r="GL250" s="290">
        <v>2</v>
      </c>
      <c r="GM250" s="290">
        <v>10</v>
      </c>
      <c r="GN250" s="290">
        <v>9</v>
      </c>
      <c r="GO250" s="290">
        <v>2</v>
      </c>
      <c r="GP250" s="290">
        <v>5</v>
      </c>
      <c r="GQ250" s="290">
        <v>3</v>
      </c>
      <c r="GR250" s="290">
        <v>2</v>
      </c>
      <c r="GS250" s="290">
        <v>0</v>
      </c>
      <c r="GT250" s="290">
        <v>13</v>
      </c>
      <c r="GU250" s="290">
        <v>2</v>
      </c>
      <c r="GV250" s="290">
        <v>1</v>
      </c>
      <c r="GW250" s="290">
        <v>2</v>
      </c>
      <c r="GX250" s="290">
        <v>0</v>
      </c>
      <c r="GY250" s="290">
        <v>2</v>
      </c>
      <c r="GZ250" s="290">
        <v>4</v>
      </c>
      <c r="HA250" s="290">
        <v>1</v>
      </c>
      <c r="HB250" s="290">
        <v>0</v>
      </c>
      <c r="HC250" s="290">
        <v>1</v>
      </c>
      <c r="HD250" s="290">
        <v>1</v>
      </c>
      <c r="HE250" s="290">
        <v>1</v>
      </c>
      <c r="HF250" s="290">
        <v>2</v>
      </c>
      <c r="HG250" s="290">
        <v>2</v>
      </c>
      <c r="HH250" s="290">
        <v>8.83</v>
      </c>
      <c r="HI250" s="290">
        <v>3.83</v>
      </c>
      <c r="HJ250" s="134">
        <v>1.977136394731327</v>
      </c>
      <c r="HK250" s="134">
        <v>18.189654831528209</v>
      </c>
      <c r="HL250" s="134">
        <v>37.114804401896478</v>
      </c>
      <c r="HM250" s="146">
        <v>107.739265644456</v>
      </c>
      <c r="HN250" s="146">
        <v>100.633560061202</v>
      </c>
      <c r="HO250" s="368">
        <v>3.0349013657056102E-2</v>
      </c>
      <c r="HP250" s="368">
        <v>7.0846617074034696E-2</v>
      </c>
      <c r="HQ250" s="368">
        <v>0.50761421319796995</v>
      </c>
      <c r="HR250" s="368">
        <v>1.6</v>
      </c>
      <c r="HS250" s="134">
        <v>80.710659898477203</v>
      </c>
      <c r="HT250" s="134">
        <v>81.599999999999994</v>
      </c>
      <c r="HU250" s="134">
        <v>5.9787556904400603</v>
      </c>
      <c r="HV250" s="134">
        <v>4.4279135671271703</v>
      </c>
      <c r="HW250" s="134">
        <v>2.4998976290897201</v>
      </c>
      <c r="HX250" s="134">
        <v>5.7493394506687396</v>
      </c>
      <c r="HY250" s="146">
        <v>93.460585514073486</v>
      </c>
      <c r="HZ250" s="146">
        <v>91.784997816697</v>
      </c>
      <c r="IA250" s="386">
        <v>11</v>
      </c>
      <c r="IB250" s="386">
        <v>8</v>
      </c>
      <c r="IC250" s="369">
        <v>0.30378348522507598</v>
      </c>
      <c r="ID250" s="369">
        <v>0.13020833333333331</v>
      </c>
      <c r="IE250" s="369">
        <v>2.9891304347826089</v>
      </c>
      <c r="IF250" s="369">
        <v>1.7582417582417582</v>
      </c>
      <c r="IG250" s="146">
        <v>70.923913043478265</v>
      </c>
      <c r="IH250" s="146">
        <v>70.769230769230774</v>
      </c>
      <c r="II250" s="146">
        <v>10.162938414802539</v>
      </c>
      <c r="IJ250" s="146">
        <v>7.405598958333333</v>
      </c>
      <c r="IK250" s="146">
        <v>2.8049629417304778</v>
      </c>
      <c r="IL250" s="146">
        <v>6.0012698932879989</v>
      </c>
      <c r="IM250" s="148">
        <v>94.93468896340012</v>
      </c>
      <c r="IN250" s="137">
        <v>104.18209440375401</v>
      </c>
      <c r="IO250" s="369">
        <v>5.2410901467505197E-2</v>
      </c>
      <c r="IP250" s="369">
        <v>0</v>
      </c>
      <c r="IQ250" s="369">
        <v>0.91743119266055095</v>
      </c>
      <c r="IR250" s="369">
        <v>0</v>
      </c>
      <c r="IS250" s="146">
        <v>81.651376146789005</v>
      </c>
      <c r="IT250" s="146">
        <v>78.021978021978001</v>
      </c>
      <c r="IU250" s="146">
        <v>5.7127882599580699</v>
      </c>
      <c r="IV250" s="146">
        <v>3.5546875</v>
      </c>
      <c r="IW250" s="146">
        <v>4.9916857528315504</v>
      </c>
      <c r="IX250" s="146">
        <v>6.29379113712882</v>
      </c>
      <c r="IY250" s="341">
        <v>8</v>
      </c>
      <c r="IZ250" s="369">
        <v>0.12863804470172099</v>
      </c>
      <c r="JA250" s="369">
        <v>1.8140589569161001</v>
      </c>
      <c r="JB250" s="369">
        <v>92.517006802721099</v>
      </c>
      <c r="JC250" s="369">
        <v>7.0911722141823397</v>
      </c>
      <c r="JD250" s="146">
        <v>7.9655080597259502</v>
      </c>
    </row>
    <row r="251" spans="1:264" ht="18" customHeight="1">
      <c r="A251" s="280"/>
      <c r="B251" s="281" t="s">
        <v>87</v>
      </c>
      <c r="C251" s="281" t="s">
        <v>87</v>
      </c>
      <c r="D251" s="282" t="s">
        <v>1988</v>
      </c>
      <c r="E251" s="283" t="s">
        <v>1482</v>
      </c>
      <c r="F251" s="282" t="s">
        <v>118</v>
      </c>
      <c r="G251" s="283" t="s">
        <v>31</v>
      </c>
      <c r="H251" s="284" t="s">
        <v>87</v>
      </c>
      <c r="I251" s="284" t="s">
        <v>87</v>
      </c>
      <c r="J251" s="284" t="s">
        <v>87</v>
      </c>
      <c r="K251" s="284" t="s">
        <v>87</v>
      </c>
      <c r="L251" s="284" t="s">
        <v>87</v>
      </c>
      <c r="M251" s="285">
        <v>227325</v>
      </c>
      <c r="N251" s="284" t="s">
        <v>87</v>
      </c>
      <c r="O251" s="284" t="s">
        <v>87</v>
      </c>
      <c r="P251" s="284" t="s">
        <v>87</v>
      </c>
      <c r="Q251" s="284" t="s">
        <v>87</v>
      </c>
      <c r="R251" s="286">
        <v>92.931742647174261</v>
      </c>
      <c r="S251" s="286">
        <v>95.043779934045588</v>
      </c>
      <c r="T251" s="298" t="s">
        <v>88</v>
      </c>
      <c r="U251" s="298" t="s">
        <v>88</v>
      </c>
      <c r="V251" s="286">
        <v>10.842824601366742</v>
      </c>
      <c r="W251" s="286">
        <v>7.1981776765375853</v>
      </c>
      <c r="X251" s="286">
        <v>18.041002277904326</v>
      </c>
      <c r="Y251" s="284" t="s">
        <v>87</v>
      </c>
      <c r="Z251" s="284" t="s">
        <v>87</v>
      </c>
      <c r="AA251" s="284" t="s">
        <v>87</v>
      </c>
      <c r="AB251" s="284" t="s">
        <v>87</v>
      </c>
      <c r="AC251" s="284" t="s">
        <v>87</v>
      </c>
      <c r="AD251" s="284" t="s">
        <v>87</v>
      </c>
      <c r="AE251" s="284" t="s">
        <v>87</v>
      </c>
      <c r="AF251" s="284" t="s">
        <v>87</v>
      </c>
      <c r="AG251" s="284" t="s">
        <v>87</v>
      </c>
      <c r="AH251" s="284" t="s">
        <v>87</v>
      </c>
      <c r="AI251" s="284" t="s">
        <v>87</v>
      </c>
      <c r="AJ251" s="284" t="s">
        <v>87</v>
      </c>
      <c r="AK251" s="284" t="s">
        <v>87</v>
      </c>
      <c r="AL251" s="284" t="s">
        <v>87</v>
      </c>
      <c r="AM251" s="284" t="s">
        <v>87</v>
      </c>
      <c r="AN251" s="284" t="s">
        <v>87</v>
      </c>
      <c r="AO251" s="284" t="s">
        <v>87</v>
      </c>
      <c r="AP251" s="284" t="s">
        <v>87</v>
      </c>
      <c r="AQ251" s="284" t="s">
        <v>87</v>
      </c>
      <c r="AR251" s="284" t="s">
        <v>87</v>
      </c>
      <c r="AS251" s="284" t="s">
        <v>87</v>
      </c>
      <c r="AT251" s="284" t="s">
        <v>87</v>
      </c>
      <c r="AU251" s="284" t="s">
        <v>87</v>
      </c>
      <c r="AV251" s="284" t="s">
        <v>87</v>
      </c>
      <c r="AW251" s="288" t="s">
        <v>87</v>
      </c>
      <c r="AX251" s="288" t="s">
        <v>87</v>
      </c>
      <c r="AY251" s="288" t="s">
        <v>87</v>
      </c>
      <c r="AZ251" s="288" t="s">
        <v>87</v>
      </c>
      <c r="BA251" s="288" t="s">
        <v>87</v>
      </c>
      <c r="BB251" s="287">
        <v>20</v>
      </c>
      <c r="BC251" s="287">
        <v>35</v>
      </c>
      <c r="BD251" s="289" t="s">
        <v>88</v>
      </c>
      <c r="BE251" s="289" t="s">
        <v>88</v>
      </c>
      <c r="BF251" s="289" t="s">
        <v>88</v>
      </c>
      <c r="BG251" s="287">
        <v>43</v>
      </c>
      <c r="BH251" s="286">
        <v>18.915649400637854</v>
      </c>
      <c r="BI251" s="287">
        <v>125</v>
      </c>
      <c r="BJ251" s="286">
        <v>54.987352908830971</v>
      </c>
      <c r="BK251" s="287">
        <v>11</v>
      </c>
      <c r="BL251" s="286">
        <v>4.8388870559771258</v>
      </c>
      <c r="BM251" s="287">
        <v>0</v>
      </c>
      <c r="BN251" s="290">
        <v>0</v>
      </c>
      <c r="BO251" s="291">
        <v>53</v>
      </c>
      <c r="BP251" s="290">
        <v>23.314637633344329</v>
      </c>
      <c r="BQ251" s="287">
        <v>0</v>
      </c>
      <c r="BR251" s="290">
        <v>0</v>
      </c>
      <c r="BS251" s="287">
        <v>11</v>
      </c>
      <c r="BT251" s="290">
        <v>4.8388870559771258</v>
      </c>
      <c r="BU251" s="287">
        <v>0</v>
      </c>
      <c r="BV251" s="290">
        <v>0</v>
      </c>
      <c r="BW251" s="287">
        <v>0</v>
      </c>
      <c r="BX251" s="290">
        <v>0</v>
      </c>
      <c r="BY251" s="292">
        <v>0</v>
      </c>
      <c r="BZ251" s="293">
        <v>0</v>
      </c>
      <c r="CA251" s="287">
        <v>0</v>
      </c>
      <c r="CB251" s="290">
        <v>0</v>
      </c>
      <c r="CC251" s="292">
        <v>0</v>
      </c>
      <c r="CD251" s="293">
        <v>0</v>
      </c>
      <c r="CE251" s="287">
        <v>0</v>
      </c>
      <c r="CF251" s="290">
        <v>0</v>
      </c>
      <c r="CG251" s="287">
        <v>269</v>
      </c>
      <c r="CH251" s="290">
        <v>118.33278345980425</v>
      </c>
      <c r="CI251" s="287">
        <v>677</v>
      </c>
      <c r="CJ251" s="290">
        <v>297.81150335422853</v>
      </c>
      <c r="CK251" s="287">
        <v>134</v>
      </c>
      <c r="CL251" s="290">
        <v>58.946442318266797</v>
      </c>
      <c r="CM251" s="292">
        <v>258</v>
      </c>
      <c r="CN251" s="296">
        <v>113.49389640382711</v>
      </c>
      <c r="CO251" s="287">
        <v>54</v>
      </c>
      <c r="CP251" s="290">
        <v>23.754536456614979</v>
      </c>
      <c r="CQ251" s="292">
        <v>2</v>
      </c>
      <c r="CR251" s="293">
        <v>0.87979764654129544</v>
      </c>
      <c r="CS251" s="292">
        <v>17</v>
      </c>
      <c r="CT251" s="293">
        <v>7.4782799956010111</v>
      </c>
      <c r="CU251" s="292">
        <v>33</v>
      </c>
      <c r="CV251" s="293">
        <v>14.516661167931376</v>
      </c>
      <c r="CW251" s="292">
        <v>400</v>
      </c>
      <c r="CX251" s="293">
        <v>175.95952930825911</v>
      </c>
      <c r="CY251" s="292">
        <v>400</v>
      </c>
      <c r="CZ251" s="293">
        <v>175.95952930825911</v>
      </c>
      <c r="DA251" s="292">
        <v>0</v>
      </c>
      <c r="DB251" s="293">
        <v>0</v>
      </c>
      <c r="DC251" s="287">
        <v>0</v>
      </c>
      <c r="DD251" s="287">
        <v>0</v>
      </c>
      <c r="DE251" s="287">
        <v>326</v>
      </c>
      <c r="DF251" s="287">
        <v>7266</v>
      </c>
      <c r="DG251" s="287">
        <v>0</v>
      </c>
      <c r="DH251" s="287">
        <v>82</v>
      </c>
      <c r="DI251" s="287">
        <v>148</v>
      </c>
      <c r="DJ251" s="287">
        <v>113</v>
      </c>
      <c r="DK251" s="287">
        <v>139</v>
      </c>
      <c r="DL251" s="287">
        <v>0</v>
      </c>
      <c r="DM251" s="287">
        <v>0</v>
      </c>
      <c r="DN251" s="287">
        <v>207</v>
      </c>
      <c r="DO251" s="287">
        <v>0</v>
      </c>
      <c r="DP251" s="287">
        <v>44</v>
      </c>
      <c r="DQ251" s="287">
        <v>17</v>
      </c>
      <c r="DR251" s="287">
        <v>0</v>
      </c>
      <c r="DS251" s="287">
        <v>0</v>
      </c>
      <c r="DT251" s="287">
        <v>0</v>
      </c>
      <c r="DU251" s="287">
        <v>0</v>
      </c>
      <c r="DV251" s="287">
        <v>2194</v>
      </c>
      <c r="DW251" s="287">
        <v>2707</v>
      </c>
      <c r="DX251" s="287">
        <v>403</v>
      </c>
      <c r="DY251" s="287">
        <v>400</v>
      </c>
      <c r="DZ251" s="287">
        <v>2558</v>
      </c>
      <c r="EA251" s="287">
        <v>8343</v>
      </c>
      <c r="EB251" s="290">
        <v>21.407167685484801</v>
      </c>
      <c r="EC251" s="287">
        <v>132</v>
      </c>
      <c r="ED251" s="287">
        <v>3005</v>
      </c>
      <c r="EE251" s="287">
        <v>643</v>
      </c>
      <c r="EF251" s="290">
        <v>21.397670549084857</v>
      </c>
      <c r="EG251" s="287">
        <v>123</v>
      </c>
      <c r="EH251" s="287">
        <v>94</v>
      </c>
      <c r="EI251" s="287">
        <v>78</v>
      </c>
      <c r="EJ251" s="287">
        <v>3</v>
      </c>
      <c r="EK251" s="287">
        <v>151</v>
      </c>
      <c r="EL251" s="287">
        <v>1</v>
      </c>
      <c r="EM251" s="287">
        <v>16</v>
      </c>
      <c r="EN251" s="287">
        <v>3</v>
      </c>
      <c r="EO251" s="287">
        <v>18</v>
      </c>
      <c r="EP251" s="287">
        <v>138</v>
      </c>
      <c r="EQ251" s="287">
        <v>24</v>
      </c>
      <c r="ER251" s="287">
        <v>0</v>
      </c>
      <c r="ES251" s="287">
        <v>1</v>
      </c>
      <c r="ET251" s="287">
        <v>27</v>
      </c>
      <c r="EU251" s="287">
        <v>0</v>
      </c>
      <c r="EV251" s="287">
        <v>1704</v>
      </c>
      <c r="EW251" s="287">
        <v>0</v>
      </c>
      <c r="EX251" s="287">
        <v>16</v>
      </c>
      <c r="EY251" s="287">
        <v>0</v>
      </c>
      <c r="EZ251" s="287">
        <v>0</v>
      </c>
      <c r="FA251" s="287">
        <v>22</v>
      </c>
      <c r="FB251" s="287">
        <v>1</v>
      </c>
      <c r="FC251" s="287">
        <v>1</v>
      </c>
      <c r="FD251" s="287">
        <v>3</v>
      </c>
      <c r="FE251" s="287">
        <v>1</v>
      </c>
      <c r="FF251" s="287">
        <v>23</v>
      </c>
      <c r="FG251" s="287">
        <v>187</v>
      </c>
      <c r="FH251" s="287">
        <v>219</v>
      </c>
      <c r="FI251" s="287">
        <v>61</v>
      </c>
      <c r="FJ251" s="287">
        <v>1551</v>
      </c>
      <c r="FK251" s="291">
        <v>0</v>
      </c>
      <c r="FL251" s="290">
        <v>0</v>
      </c>
      <c r="FM251" s="297">
        <v>1</v>
      </c>
      <c r="FN251" s="293">
        <v>0.43989882327064772</v>
      </c>
      <c r="FO251" s="297">
        <v>0</v>
      </c>
      <c r="FP251" s="293">
        <v>0</v>
      </c>
      <c r="FQ251" s="283">
        <v>1</v>
      </c>
      <c r="FR251" s="294">
        <v>0.43989882327064772</v>
      </c>
      <c r="FS251" s="283">
        <v>0</v>
      </c>
      <c r="FT251" s="294">
        <v>0</v>
      </c>
      <c r="FU251" s="297">
        <v>0</v>
      </c>
      <c r="FV251" s="293">
        <v>0</v>
      </c>
      <c r="FW251" s="295">
        <v>1</v>
      </c>
      <c r="FX251" s="295">
        <v>0</v>
      </c>
      <c r="FY251" s="295">
        <v>1</v>
      </c>
      <c r="FZ251" s="295">
        <v>0</v>
      </c>
      <c r="GA251" s="295">
        <v>0</v>
      </c>
      <c r="GB251" s="287">
        <v>5355</v>
      </c>
      <c r="GC251" s="287">
        <v>0</v>
      </c>
      <c r="GD251" s="287">
        <v>809</v>
      </c>
      <c r="GE251" s="287">
        <v>0</v>
      </c>
      <c r="GF251" s="287">
        <v>3</v>
      </c>
      <c r="GG251" s="290">
        <v>87.44</v>
      </c>
      <c r="GH251" s="290">
        <v>351.82</v>
      </c>
      <c r="GI251" s="290">
        <v>17</v>
      </c>
      <c r="GJ251" s="290">
        <v>4</v>
      </c>
      <c r="GK251" s="290">
        <v>1</v>
      </c>
      <c r="GL251" s="290">
        <v>1</v>
      </c>
      <c r="GM251" s="290">
        <v>5</v>
      </c>
      <c r="GN251" s="290">
        <v>3</v>
      </c>
      <c r="GO251" s="290">
        <v>2</v>
      </c>
      <c r="GP251" s="290">
        <v>3</v>
      </c>
      <c r="GQ251" s="290">
        <v>1</v>
      </c>
      <c r="GR251" s="290">
        <v>0</v>
      </c>
      <c r="GS251" s="290">
        <v>0</v>
      </c>
      <c r="GT251" s="290">
        <v>2</v>
      </c>
      <c r="GU251" s="290">
        <v>0</v>
      </c>
      <c r="GV251" s="290">
        <v>2</v>
      </c>
      <c r="GW251" s="290">
        <v>1</v>
      </c>
      <c r="GX251" s="290">
        <v>0</v>
      </c>
      <c r="GY251" s="290">
        <v>0</v>
      </c>
      <c r="GZ251" s="290">
        <v>1</v>
      </c>
      <c r="HA251" s="290">
        <v>0</v>
      </c>
      <c r="HB251" s="290">
        <v>0</v>
      </c>
      <c r="HC251" s="290">
        <v>0</v>
      </c>
      <c r="HD251" s="290">
        <v>0</v>
      </c>
      <c r="HE251" s="290">
        <v>1</v>
      </c>
      <c r="HF251" s="290">
        <v>0</v>
      </c>
      <c r="HG251" s="290">
        <v>2</v>
      </c>
      <c r="HH251" s="290">
        <v>3.77</v>
      </c>
      <c r="HI251" s="290">
        <v>0.2</v>
      </c>
      <c r="HJ251" s="134">
        <v>1.7595952930825909</v>
      </c>
      <c r="HK251" s="134">
        <v>21.994941163532388</v>
      </c>
      <c r="HL251" s="134">
        <v>50.676344440778621</v>
      </c>
      <c r="HM251" s="146">
        <v>91.086082533225294</v>
      </c>
      <c r="HN251" s="146">
        <v>99.464301151363301</v>
      </c>
      <c r="HO251" s="368">
        <v>1.9022256039566299E-2</v>
      </c>
      <c r="HP251" s="368">
        <v>1.33440085401655E-2</v>
      </c>
      <c r="HQ251" s="368">
        <v>1.19047619047619</v>
      </c>
      <c r="HR251" s="368">
        <v>1.19047619047619</v>
      </c>
      <c r="HS251" s="134">
        <v>75</v>
      </c>
      <c r="HT251" s="134">
        <v>82.142857142857096</v>
      </c>
      <c r="HU251" s="134">
        <v>1.59786950732357</v>
      </c>
      <c r="HV251" s="134">
        <v>1.1208967173739</v>
      </c>
      <c r="HW251" s="134">
        <v>5.2105422599212403</v>
      </c>
      <c r="HX251" s="134">
        <v>10.058004088812799</v>
      </c>
      <c r="HY251" s="146">
        <v>83.670333991552198</v>
      </c>
      <c r="HZ251" s="146">
        <v>90.712068673620607</v>
      </c>
      <c r="IA251" s="386">
        <v>12</v>
      </c>
      <c r="IB251" s="386">
        <v>17</v>
      </c>
      <c r="IC251" s="369">
        <v>0.22684310018903589</v>
      </c>
      <c r="ID251" s="369">
        <v>0.2072917936836971</v>
      </c>
      <c r="IE251" s="369">
        <v>2.3529411764705883</v>
      </c>
      <c r="IF251" s="369">
        <v>3.3398821218074657</v>
      </c>
      <c r="IG251" s="146">
        <v>72.745098039215677</v>
      </c>
      <c r="IH251" s="146">
        <v>77.603143418467582</v>
      </c>
      <c r="II251" s="146">
        <v>9.640831758034027</v>
      </c>
      <c r="IJ251" s="146">
        <v>6.2065601755883426</v>
      </c>
      <c r="IK251" s="146">
        <v>5.3456994383986203</v>
      </c>
      <c r="IL251" s="146">
        <v>11.588931678790471</v>
      </c>
      <c r="IM251" s="148">
        <v>83.165359838457604</v>
      </c>
      <c r="IN251" s="137">
        <v>95.454474795142744</v>
      </c>
      <c r="IO251" s="369">
        <v>0.18761726078799201</v>
      </c>
      <c r="IP251" s="388">
        <v>5.6614455557652398E-2</v>
      </c>
      <c r="IQ251" s="369">
        <v>2.6717557251908399</v>
      </c>
      <c r="IR251" s="388">
        <v>1.3215859030837001</v>
      </c>
      <c r="IS251" s="146">
        <v>85.877862595419899</v>
      </c>
      <c r="IT251" s="146">
        <v>92.511013215858995</v>
      </c>
      <c r="IU251" s="146">
        <v>7.0222460466362904</v>
      </c>
      <c r="IV251" s="146">
        <v>4.2838271371956997</v>
      </c>
      <c r="IW251" s="146">
        <v>9.8043599776411394</v>
      </c>
      <c r="IX251" s="146">
        <v>11.4892990017313</v>
      </c>
      <c r="IY251" s="341">
        <v>14</v>
      </c>
      <c r="IZ251" s="369">
        <v>0.27553631174965598</v>
      </c>
      <c r="JA251" s="369">
        <v>4.47284345047923</v>
      </c>
      <c r="JB251" s="369">
        <v>96.8051118210863</v>
      </c>
      <c r="JC251" s="369">
        <v>6.1602046841172999</v>
      </c>
      <c r="JD251" s="146">
        <v>9.2854086435601193</v>
      </c>
    </row>
    <row r="252" spans="1:264" ht="18" customHeight="1">
      <c r="A252" s="280"/>
      <c r="B252" s="281" t="s">
        <v>87</v>
      </c>
      <c r="C252" s="281" t="s">
        <v>87</v>
      </c>
      <c r="D252" s="282" t="s">
        <v>1989</v>
      </c>
      <c r="E252" s="283" t="s">
        <v>1483</v>
      </c>
      <c r="F252" s="282" t="s">
        <v>118</v>
      </c>
      <c r="G252" s="283" t="s">
        <v>31</v>
      </c>
      <c r="H252" s="284" t="s">
        <v>87</v>
      </c>
      <c r="I252" s="284" t="s">
        <v>87</v>
      </c>
      <c r="J252" s="284" t="s">
        <v>87</v>
      </c>
      <c r="K252" s="284" t="s">
        <v>87</v>
      </c>
      <c r="L252" s="284" t="s">
        <v>87</v>
      </c>
      <c r="M252" s="285">
        <v>251157</v>
      </c>
      <c r="N252" s="284" t="s">
        <v>87</v>
      </c>
      <c r="O252" s="284" t="s">
        <v>87</v>
      </c>
      <c r="P252" s="284" t="s">
        <v>87</v>
      </c>
      <c r="Q252" s="284" t="s">
        <v>87</v>
      </c>
      <c r="R252" s="286">
        <v>98.442622545177827</v>
      </c>
      <c r="S252" s="286">
        <v>95.574694829671088</v>
      </c>
      <c r="T252" s="298" t="s">
        <v>88</v>
      </c>
      <c r="U252" s="298" t="s">
        <v>88</v>
      </c>
      <c r="V252" s="286">
        <v>11.405133633236305</v>
      </c>
      <c r="W252" s="286">
        <v>7.5681397195025131</v>
      </c>
      <c r="X252" s="286">
        <v>18.973273352738822</v>
      </c>
      <c r="Y252" s="284" t="s">
        <v>87</v>
      </c>
      <c r="Z252" s="284" t="s">
        <v>87</v>
      </c>
      <c r="AA252" s="284" t="s">
        <v>87</v>
      </c>
      <c r="AB252" s="284" t="s">
        <v>87</v>
      </c>
      <c r="AC252" s="284" t="s">
        <v>87</v>
      </c>
      <c r="AD252" s="284" t="s">
        <v>87</v>
      </c>
      <c r="AE252" s="284" t="s">
        <v>87</v>
      </c>
      <c r="AF252" s="284" t="s">
        <v>87</v>
      </c>
      <c r="AG252" s="284" t="s">
        <v>87</v>
      </c>
      <c r="AH252" s="284" t="s">
        <v>87</v>
      </c>
      <c r="AI252" s="284" t="s">
        <v>87</v>
      </c>
      <c r="AJ252" s="284" t="s">
        <v>87</v>
      </c>
      <c r="AK252" s="284" t="s">
        <v>87</v>
      </c>
      <c r="AL252" s="284" t="s">
        <v>87</v>
      </c>
      <c r="AM252" s="284" t="s">
        <v>87</v>
      </c>
      <c r="AN252" s="284" t="s">
        <v>87</v>
      </c>
      <c r="AO252" s="284" t="s">
        <v>87</v>
      </c>
      <c r="AP252" s="284" t="s">
        <v>87</v>
      </c>
      <c r="AQ252" s="284" t="s">
        <v>87</v>
      </c>
      <c r="AR252" s="284" t="s">
        <v>87</v>
      </c>
      <c r="AS252" s="284" t="s">
        <v>87</v>
      </c>
      <c r="AT252" s="284" t="s">
        <v>87</v>
      </c>
      <c r="AU252" s="284" t="s">
        <v>87</v>
      </c>
      <c r="AV252" s="284" t="s">
        <v>87</v>
      </c>
      <c r="AW252" s="288" t="s">
        <v>87</v>
      </c>
      <c r="AX252" s="288" t="s">
        <v>87</v>
      </c>
      <c r="AY252" s="288" t="s">
        <v>87</v>
      </c>
      <c r="AZ252" s="288" t="s">
        <v>87</v>
      </c>
      <c r="BA252" s="288" t="s">
        <v>87</v>
      </c>
      <c r="BB252" s="287">
        <v>32</v>
      </c>
      <c r="BC252" s="287">
        <v>55</v>
      </c>
      <c r="BD252" s="289" t="s">
        <v>88</v>
      </c>
      <c r="BE252" s="289" t="s">
        <v>88</v>
      </c>
      <c r="BF252" s="289" t="s">
        <v>88</v>
      </c>
      <c r="BG252" s="287">
        <v>71</v>
      </c>
      <c r="BH252" s="286">
        <v>28.269170279944419</v>
      </c>
      <c r="BI252" s="287">
        <v>290</v>
      </c>
      <c r="BJ252" s="286">
        <v>115.46562508709692</v>
      </c>
      <c r="BK252" s="287">
        <v>0</v>
      </c>
      <c r="BL252" s="286">
        <v>0</v>
      </c>
      <c r="BM252" s="287">
        <v>0</v>
      </c>
      <c r="BN252" s="290">
        <v>0</v>
      </c>
      <c r="BO252" s="291">
        <v>120</v>
      </c>
      <c r="BP252" s="290">
        <v>47.778879346384933</v>
      </c>
      <c r="BQ252" s="287">
        <v>0</v>
      </c>
      <c r="BR252" s="290">
        <v>0</v>
      </c>
      <c r="BS252" s="287">
        <v>27</v>
      </c>
      <c r="BT252" s="290">
        <v>10.750247852936608</v>
      </c>
      <c r="BU252" s="287">
        <v>0</v>
      </c>
      <c r="BV252" s="290">
        <v>0</v>
      </c>
      <c r="BW252" s="287">
        <v>29</v>
      </c>
      <c r="BX252" s="290">
        <v>11.546562508709691</v>
      </c>
      <c r="BY252" s="292">
        <v>0</v>
      </c>
      <c r="BZ252" s="293">
        <v>0</v>
      </c>
      <c r="CA252" s="292">
        <v>568</v>
      </c>
      <c r="CB252" s="293">
        <v>226.15336223955535</v>
      </c>
      <c r="CC252" s="292">
        <v>389</v>
      </c>
      <c r="CD252" s="293">
        <v>154.88320054786448</v>
      </c>
      <c r="CE252" s="287">
        <v>95</v>
      </c>
      <c r="CF252" s="290">
        <v>37.824946149221404</v>
      </c>
      <c r="CG252" s="287">
        <v>673</v>
      </c>
      <c r="CH252" s="290">
        <v>267.95988166764215</v>
      </c>
      <c r="CI252" s="287">
        <v>641</v>
      </c>
      <c r="CJ252" s="290">
        <v>255.21884717527283</v>
      </c>
      <c r="CK252" s="287">
        <v>204</v>
      </c>
      <c r="CL252" s="290">
        <v>81.224094888854381</v>
      </c>
      <c r="CM252" s="292">
        <v>17</v>
      </c>
      <c r="CN252" s="296">
        <v>6.7686745740711984</v>
      </c>
      <c r="CO252" s="287">
        <v>134</v>
      </c>
      <c r="CP252" s="290">
        <v>53.353081936796499</v>
      </c>
      <c r="CQ252" s="292">
        <v>1</v>
      </c>
      <c r="CR252" s="293">
        <v>0.39815732788654112</v>
      </c>
      <c r="CS252" s="292">
        <v>0</v>
      </c>
      <c r="CT252" s="293">
        <v>0</v>
      </c>
      <c r="CU252" s="292">
        <v>11</v>
      </c>
      <c r="CV252" s="293">
        <v>4.3797306067519521</v>
      </c>
      <c r="CW252" s="292">
        <v>470</v>
      </c>
      <c r="CX252" s="293">
        <v>187.13394410667431</v>
      </c>
      <c r="CY252" s="292">
        <v>470</v>
      </c>
      <c r="CZ252" s="293">
        <v>187.13394410667431</v>
      </c>
      <c r="DA252" s="292">
        <v>0</v>
      </c>
      <c r="DB252" s="293">
        <v>0</v>
      </c>
      <c r="DC252" s="287">
        <v>0</v>
      </c>
      <c r="DD252" s="287">
        <v>0</v>
      </c>
      <c r="DE252" s="287">
        <v>623</v>
      </c>
      <c r="DF252" s="287">
        <v>9819</v>
      </c>
      <c r="DG252" s="287">
        <v>0</v>
      </c>
      <c r="DH252" s="287">
        <v>601</v>
      </c>
      <c r="DI252" s="287">
        <v>124</v>
      </c>
      <c r="DJ252" s="287">
        <v>8</v>
      </c>
      <c r="DK252" s="287">
        <v>52</v>
      </c>
      <c r="DL252" s="287">
        <v>0</v>
      </c>
      <c r="DM252" s="287">
        <v>0</v>
      </c>
      <c r="DN252" s="287">
        <v>0</v>
      </c>
      <c r="DO252" s="287">
        <v>50</v>
      </c>
      <c r="DP252" s="287">
        <v>19</v>
      </c>
      <c r="DQ252" s="287">
        <v>4</v>
      </c>
      <c r="DR252" s="287">
        <v>0</v>
      </c>
      <c r="DS252" s="287">
        <v>18</v>
      </c>
      <c r="DT252" s="287">
        <v>0</v>
      </c>
      <c r="DU252" s="287">
        <v>21458</v>
      </c>
      <c r="DV252" s="287">
        <v>3068</v>
      </c>
      <c r="DW252" s="287">
        <v>2624</v>
      </c>
      <c r="DX252" s="287">
        <v>391</v>
      </c>
      <c r="DY252" s="287">
        <v>389</v>
      </c>
      <c r="DZ252" s="287">
        <v>2473</v>
      </c>
      <c r="EA252" s="287">
        <v>11351</v>
      </c>
      <c r="EB252" s="290">
        <v>24.438375473526602</v>
      </c>
      <c r="EC252" s="287">
        <v>207</v>
      </c>
      <c r="ED252" s="287">
        <v>3685</v>
      </c>
      <c r="EE252" s="287">
        <v>826</v>
      </c>
      <c r="EF252" s="290">
        <v>22.415196743554951</v>
      </c>
      <c r="EG252" s="287">
        <v>108</v>
      </c>
      <c r="EH252" s="287">
        <v>108</v>
      </c>
      <c r="EI252" s="287">
        <v>24</v>
      </c>
      <c r="EJ252" s="287">
        <v>12</v>
      </c>
      <c r="EK252" s="287">
        <v>462</v>
      </c>
      <c r="EL252" s="287">
        <v>0</v>
      </c>
      <c r="EM252" s="287">
        <v>12</v>
      </c>
      <c r="EN252" s="287">
        <v>3</v>
      </c>
      <c r="EO252" s="287">
        <v>53</v>
      </c>
      <c r="EP252" s="287">
        <v>158</v>
      </c>
      <c r="EQ252" s="287">
        <v>17</v>
      </c>
      <c r="ER252" s="287">
        <v>0</v>
      </c>
      <c r="ES252" s="287">
        <v>1</v>
      </c>
      <c r="ET252" s="287">
        <v>0</v>
      </c>
      <c r="EU252" s="287">
        <v>0</v>
      </c>
      <c r="EV252" s="287">
        <v>3710</v>
      </c>
      <c r="EW252" s="287">
        <v>3</v>
      </c>
      <c r="EX252" s="287">
        <v>0</v>
      </c>
      <c r="EY252" s="287">
        <v>0</v>
      </c>
      <c r="EZ252" s="287">
        <v>0</v>
      </c>
      <c r="FA252" s="287">
        <v>3</v>
      </c>
      <c r="FB252" s="287">
        <v>1</v>
      </c>
      <c r="FC252" s="287">
        <v>0</v>
      </c>
      <c r="FD252" s="287">
        <v>6</v>
      </c>
      <c r="FE252" s="287">
        <v>3</v>
      </c>
      <c r="FF252" s="287">
        <v>21</v>
      </c>
      <c r="FG252" s="287">
        <v>111</v>
      </c>
      <c r="FH252" s="287">
        <v>251</v>
      </c>
      <c r="FI252" s="287">
        <v>178</v>
      </c>
      <c r="FJ252" s="287">
        <v>2151</v>
      </c>
      <c r="FK252" s="297">
        <v>6</v>
      </c>
      <c r="FL252" s="293">
        <v>2.3889439673192463</v>
      </c>
      <c r="FM252" s="297">
        <v>1</v>
      </c>
      <c r="FN252" s="293">
        <v>0.39815732788654112</v>
      </c>
      <c r="FO252" s="291">
        <v>1</v>
      </c>
      <c r="FP252" s="290">
        <v>0.39815732788654112</v>
      </c>
      <c r="FQ252" s="283">
        <v>0</v>
      </c>
      <c r="FR252" s="294">
        <v>0</v>
      </c>
      <c r="FS252" s="283">
        <v>0</v>
      </c>
      <c r="FT252" s="294">
        <v>0</v>
      </c>
      <c r="FU252" s="297">
        <v>11</v>
      </c>
      <c r="FV252" s="293">
        <v>4.3797306067519521</v>
      </c>
      <c r="FW252" s="295">
        <v>1</v>
      </c>
      <c r="FX252" s="295">
        <v>0</v>
      </c>
      <c r="FY252" s="295">
        <v>1</v>
      </c>
      <c r="FZ252" s="295">
        <v>0</v>
      </c>
      <c r="GA252" s="295">
        <v>0</v>
      </c>
      <c r="GB252" s="287">
        <v>6040</v>
      </c>
      <c r="GC252" s="287">
        <v>0</v>
      </c>
      <c r="GD252" s="287">
        <v>0</v>
      </c>
      <c r="GE252" s="287">
        <v>0</v>
      </c>
      <c r="GF252" s="287">
        <v>3</v>
      </c>
      <c r="GG252" s="290">
        <v>90.1</v>
      </c>
      <c r="GH252" s="290">
        <v>440</v>
      </c>
      <c r="GI252" s="290">
        <v>24</v>
      </c>
      <c r="GJ252" s="290">
        <v>3</v>
      </c>
      <c r="GK252" s="290">
        <v>1</v>
      </c>
      <c r="GL252" s="290">
        <v>1</v>
      </c>
      <c r="GM252" s="290">
        <v>6</v>
      </c>
      <c r="GN252" s="290">
        <v>5</v>
      </c>
      <c r="GO252" s="290">
        <v>2</v>
      </c>
      <c r="GP252" s="290">
        <v>10</v>
      </c>
      <c r="GQ252" s="290">
        <v>1</v>
      </c>
      <c r="GR252" s="290">
        <v>0</v>
      </c>
      <c r="GS252" s="290">
        <v>0</v>
      </c>
      <c r="GT252" s="290">
        <v>10</v>
      </c>
      <c r="GU252" s="290">
        <v>0</v>
      </c>
      <c r="GV252" s="290">
        <v>2</v>
      </c>
      <c r="GW252" s="290">
        <v>1</v>
      </c>
      <c r="GX252" s="290">
        <v>1</v>
      </c>
      <c r="GY252" s="290">
        <v>2</v>
      </c>
      <c r="GZ252" s="290">
        <v>1</v>
      </c>
      <c r="HA252" s="290">
        <v>1</v>
      </c>
      <c r="HB252" s="290">
        <v>0</v>
      </c>
      <c r="HC252" s="290">
        <v>0</v>
      </c>
      <c r="HD252" s="290">
        <v>0</v>
      </c>
      <c r="HE252" s="290">
        <v>3</v>
      </c>
      <c r="HF252" s="290">
        <v>1</v>
      </c>
      <c r="HG252" s="290">
        <v>1</v>
      </c>
      <c r="HH252" s="290">
        <v>2</v>
      </c>
      <c r="HI252" s="290">
        <v>1.8</v>
      </c>
      <c r="HJ252" s="134">
        <v>1.5926293115461645</v>
      </c>
      <c r="HK252" s="134">
        <v>25.083911656852088</v>
      </c>
      <c r="HL252" s="134">
        <v>39.238404663218617</v>
      </c>
      <c r="HM252" s="146">
        <v>97.3691703252141</v>
      </c>
      <c r="HN252" s="146">
        <v>90.998323535688698</v>
      </c>
      <c r="HO252" s="368">
        <v>0</v>
      </c>
      <c r="HP252" s="368">
        <v>1.3546464372798699E-2</v>
      </c>
      <c r="HQ252" s="368">
        <v>0</v>
      </c>
      <c r="HR252" s="368">
        <v>0.50505050505050497</v>
      </c>
      <c r="HS252" s="134">
        <v>78.861788617886205</v>
      </c>
      <c r="HT252" s="134">
        <v>81.818181818181799</v>
      </c>
      <c r="HU252" s="134">
        <v>2.60042283298097</v>
      </c>
      <c r="HV252" s="134">
        <v>2.6821999458141401</v>
      </c>
      <c r="HW252" s="134">
        <v>5.0482690770460596</v>
      </c>
      <c r="HX252" s="134">
        <v>8.6299199967918501</v>
      </c>
      <c r="HY252" s="146">
        <v>90.58291129059144</v>
      </c>
      <c r="HZ252" s="146">
        <v>90.123760469126395</v>
      </c>
      <c r="IA252" s="386">
        <v>20</v>
      </c>
      <c r="IB252" s="386">
        <v>17</v>
      </c>
      <c r="IC252" s="369">
        <v>0.3559352197899982</v>
      </c>
      <c r="ID252" s="369">
        <v>0.18926742373636163</v>
      </c>
      <c r="IE252" s="369">
        <v>3.2626427406199019</v>
      </c>
      <c r="IF252" s="369">
        <v>2.4355300859598854</v>
      </c>
      <c r="IG252" s="146">
        <v>68.515497553017951</v>
      </c>
      <c r="IH252" s="146">
        <v>77.220630372492835</v>
      </c>
      <c r="II252" s="146">
        <v>10.909414486563445</v>
      </c>
      <c r="IJ252" s="146">
        <v>7.7710977510576704</v>
      </c>
      <c r="IK252" s="146">
        <v>6.4358769394740616</v>
      </c>
      <c r="IL252" s="146">
        <v>11.338800553405651</v>
      </c>
      <c r="IM252" s="148">
        <v>88.677790190548293</v>
      </c>
      <c r="IN252" s="137">
        <v>91.448425437498273</v>
      </c>
      <c r="IO252" s="369">
        <v>0.30840400925212003</v>
      </c>
      <c r="IP252" s="388">
        <v>0.116414435389988</v>
      </c>
      <c r="IQ252" s="369">
        <v>5</v>
      </c>
      <c r="IR252" s="388">
        <v>2.5531914893617</v>
      </c>
      <c r="IS252" s="146">
        <v>75</v>
      </c>
      <c r="IT252" s="146">
        <v>83.829787234042598</v>
      </c>
      <c r="IU252" s="146">
        <v>6.1680801850424096</v>
      </c>
      <c r="IV252" s="146">
        <v>4.55956538610788</v>
      </c>
      <c r="IW252" s="146">
        <v>10.2880408361692</v>
      </c>
      <c r="IX252" s="146">
        <v>12.209759650400599</v>
      </c>
      <c r="IY252" s="341">
        <v>24</v>
      </c>
      <c r="IZ252" s="369">
        <v>0.32175894892076701</v>
      </c>
      <c r="JA252" s="369">
        <v>4.3795620437956204</v>
      </c>
      <c r="JB252" s="369">
        <v>84.671532846715294</v>
      </c>
      <c r="JC252" s="369">
        <v>7.3468293336908399</v>
      </c>
      <c r="JD252" s="146">
        <v>10.4264832674994</v>
      </c>
    </row>
    <row r="253" spans="1:264" ht="18" customHeight="1">
      <c r="A253" s="280"/>
      <c r="B253" s="281" t="s">
        <v>87</v>
      </c>
      <c r="C253" s="281" t="s">
        <v>87</v>
      </c>
      <c r="D253" s="282" t="s">
        <v>1990</v>
      </c>
      <c r="E253" s="283" t="s">
        <v>1484</v>
      </c>
      <c r="F253" s="282" t="s">
        <v>118</v>
      </c>
      <c r="G253" s="283" t="s">
        <v>31</v>
      </c>
      <c r="H253" s="284" t="s">
        <v>87</v>
      </c>
      <c r="I253" s="284" t="s">
        <v>87</v>
      </c>
      <c r="J253" s="284" t="s">
        <v>87</v>
      </c>
      <c r="K253" s="284" t="s">
        <v>87</v>
      </c>
      <c r="L253" s="284" t="s">
        <v>87</v>
      </c>
      <c r="M253" s="285">
        <v>514097</v>
      </c>
      <c r="N253" s="284" t="s">
        <v>87</v>
      </c>
      <c r="O253" s="284" t="s">
        <v>87</v>
      </c>
      <c r="P253" s="284" t="s">
        <v>87</v>
      </c>
      <c r="Q253" s="284" t="s">
        <v>87</v>
      </c>
      <c r="R253" s="286">
        <v>100.5656147047264</v>
      </c>
      <c r="S253" s="286">
        <v>95.959315496044553</v>
      </c>
      <c r="T253" s="292">
        <v>26.164406334240994</v>
      </c>
      <c r="U253" s="298" t="s">
        <v>88</v>
      </c>
      <c r="V253" s="286">
        <v>13.206890551592135</v>
      </c>
      <c r="W253" s="286">
        <v>7.8649730294066469</v>
      </c>
      <c r="X253" s="286">
        <v>21.07186358099878</v>
      </c>
      <c r="Y253" s="284" t="s">
        <v>87</v>
      </c>
      <c r="Z253" s="284" t="s">
        <v>87</v>
      </c>
      <c r="AA253" s="284" t="s">
        <v>87</v>
      </c>
      <c r="AB253" s="284" t="s">
        <v>87</v>
      </c>
      <c r="AC253" s="284" t="s">
        <v>87</v>
      </c>
      <c r="AD253" s="284" t="s">
        <v>87</v>
      </c>
      <c r="AE253" s="284" t="s">
        <v>87</v>
      </c>
      <c r="AF253" s="284" t="s">
        <v>87</v>
      </c>
      <c r="AG253" s="284" t="s">
        <v>87</v>
      </c>
      <c r="AH253" s="284" t="s">
        <v>87</v>
      </c>
      <c r="AI253" s="284" t="s">
        <v>87</v>
      </c>
      <c r="AJ253" s="284" t="s">
        <v>87</v>
      </c>
      <c r="AK253" s="284" t="s">
        <v>87</v>
      </c>
      <c r="AL253" s="284" t="s">
        <v>87</v>
      </c>
      <c r="AM253" s="284" t="s">
        <v>87</v>
      </c>
      <c r="AN253" s="284" t="s">
        <v>87</v>
      </c>
      <c r="AO253" s="284" t="s">
        <v>87</v>
      </c>
      <c r="AP253" s="284" t="s">
        <v>87</v>
      </c>
      <c r="AQ253" s="284" t="s">
        <v>87</v>
      </c>
      <c r="AR253" s="284" t="s">
        <v>87</v>
      </c>
      <c r="AS253" s="284" t="s">
        <v>87</v>
      </c>
      <c r="AT253" s="284" t="s">
        <v>87</v>
      </c>
      <c r="AU253" s="284" t="s">
        <v>87</v>
      </c>
      <c r="AV253" s="284" t="s">
        <v>87</v>
      </c>
      <c r="AW253" s="288" t="s">
        <v>87</v>
      </c>
      <c r="AX253" s="288" t="s">
        <v>87</v>
      </c>
      <c r="AY253" s="288" t="s">
        <v>87</v>
      </c>
      <c r="AZ253" s="288" t="s">
        <v>87</v>
      </c>
      <c r="BA253" s="288" t="s">
        <v>87</v>
      </c>
      <c r="BB253" s="287">
        <v>55</v>
      </c>
      <c r="BC253" s="287">
        <v>62</v>
      </c>
      <c r="BD253" s="289" t="s">
        <v>88</v>
      </c>
      <c r="BE253" s="289" t="s">
        <v>88</v>
      </c>
      <c r="BF253" s="289" t="s">
        <v>88</v>
      </c>
      <c r="BG253" s="287">
        <v>287</v>
      </c>
      <c r="BH253" s="286">
        <v>55.826040611013099</v>
      </c>
      <c r="BI253" s="287">
        <v>625</v>
      </c>
      <c r="BJ253" s="286">
        <v>121.57238809018531</v>
      </c>
      <c r="BK253" s="287">
        <v>35</v>
      </c>
      <c r="BL253" s="286">
        <v>6.8080537330503779</v>
      </c>
      <c r="BM253" s="287">
        <v>71</v>
      </c>
      <c r="BN253" s="290">
        <v>13.810623287045052</v>
      </c>
      <c r="BO253" s="291">
        <v>423</v>
      </c>
      <c r="BP253" s="290">
        <v>82.280192259437428</v>
      </c>
      <c r="BQ253" s="287">
        <v>0</v>
      </c>
      <c r="BR253" s="290">
        <v>0</v>
      </c>
      <c r="BS253" s="287">
        <v>64</v>
      </c>
      <c r="BT253" s="290">
        <v>12.449012540434977</v>
      </c>
      <c r="BU253" s="287">
        <v>0</v>
      </c>
      <c r="BV253" s="290">
        <v>0</v>
      </c>
      <c r="BW253" s="287">
        <v>256</v>
      </c>
      <c r="BX253" s="290">
        <v>49.796050161739906</v>
      </c>
      <c r="BY253" s="292">
        <v>0</v>
      </c>
      <c r="BZ253" s="293">
        <v>0</v>
      </c>
      <c r="CA253" s="287">
        <v>299</v>
      </c>
      <c r="CB253" s="290">
        <v>58.160230462344657</v>
      </c>
      <c r="CC253" s="292">
        <v>0</v>
      </c>
      <c r="CD253" s="293">
        <v>0</v>
      </c>
      <c r="CE253" s="287">
        <v>41</v>
      </c>
      <c r="CF253" s="290">
        <v>7.9751486587161571</v>
      </c>
      <c r="CG253" s="287">
        <v>581</v>
      </c>
      <c r="CH253" s="290">
        <v>113.01369196863628</v>
      </c>
      <c r="CI253" s="287">
        <v>2375</v>
      </c>
      <c r="CJ253" s="290">
        <v>461.97507474270418</v>
      </c>
      <c r="CK253" s="287">
        <v>357</v>
      </c>
      <c r="CL253" s="290">
        <v>69.442148077113842</v>
      </c>
      <c r="CM253" s="292">
        <v>2979</v>
      </c>
      <c r="CN253" s="296">
        <v>579.46263059305932</v>
      </c>
      <c r="CO253" s="287">
        <v>100</v>
      </c>
      <c r="CP253" s="290">
        <v>19.45158209442965</v>
      </c>
      <c r="CQ253" s="292">
        <v>3</v>
      </c>
      <c r="CR253" s="293">
        <v>0.5835474628328895</v>
      </c>
      <c r="CS253" s="292">
        <v>20</v>
      </c>
      <c r="CT253" s="293">
        <v>3.8903164188859303</v>
      </c>
      <c r="CU253" s="287">
        <v>35</v>
      </c>
      <c r="CV253" s="290">
        <v>6.8080537330503779</v>
      </c>
      <c r="CW253" s="287">
        <v>795</v>
      </c>
      <c r="CX253" s="290">
        <v>154.64007765071574</v>
      </c>
      <c r="CY253" s="287">
        <v>779</v>
      </c>
      <c r="CZ253" s="290">
        <v>151.52782451560699</v>
      </c>
      <c r="DA253" s="292">
        <v>16</v>
      </c>
      <c r="DB253" s="293">
        <v>3.1122531351087441</v>
      </c>
      <c r="DC253" s="287">
        <v>16</v>
      </c>
      <c r="DD253" s="287">
        <v>0</v>
      </c>
      <c r="DE253" s="287">
        <v>414</v>
      </c>
      <c r="DF253" s="287">
        <v>11261</v>
      </c>
      <c r="DG253" s="287">
        <v>3110</v>
      </c>
      <c r="DH253" s="287">
        <v>1556</v>
      </c>
      <c r="DI253" s="287">
        <v>162</v>
      </c>
      <c r="DJ253" s="287">
        <v>40</v>
      </c>
      <c r="DK253" s="287">
        <v>6</v>
      </c>
      <c r="DL253" s="287">
        <v>16</v>
      </c>
      <c r="DM253" s="287">
        <v>0</v>
      </c>
      <c r="DN253" s="287">
        <v>1117</v>
      </c>
      <c r="DO253" s="287">
        <v>0</v>
      </c>
      <c r="DP253" s="287">
        <v>68</v>
      </c>
      <c r="DQ253" s="287">
        <v>189</v>
      </c>
      <c r="DR253" s="287">
        <v>0</v>
      </c>
      <c r="DS253" s="287">
        <v>4</v>
      </c>
      <c r="DT253" s="287">
        <v>20628</v>
      </c>
      <c r="DU253" s="287">
        <v>0</v>
      </c>
      <c r="DV253" s="287">
        <v>5688</v>
      </c>
      <c r="DW253" s="287">
        <v>8513</v>
      </c>
      <c r="DX253" s="287">
        <v>647</v>
      </c>
      <c r="DY253" s="287">
        <v>591</v>
      </c>
      <c r="DZ253" s="287">
        <v>5653</v>
      </c>
      <c r="EA253" s="287">
        <v>12347</v>
      </c>
      <c r="EB253" s="290">
        <v>31.440835830566101</v>
      </c>
      <c r="EC253" s="287">
        <v>258</v>
      </c>
      <c r="ED253" s="287">
        <v>4247</v>
      </c>
      <c r="EE253" s="287">
        <v>1379</v>
      </c>
      <c r="EF253" s="290">
        <v>32.469978808570751</v>
      </c>
      <c r="EG253" s="287">
        <v>115</v>
      </c>
      <c r="EH253" s="287">
        <v>157</v>
      </c>
      <c r="EI253" s="287">
        <v>206</v>
      </c>
      <c r="EJ253" s="287">
        <v>38</v>
      </c>
      <c r="EK253" s="287">
        <v>503</v>
      </c>
      <c r="EL253" s="287">
        <v>0</v>
      </c>
      <c r="EM253" s="287">
        <v>15</v>
      </c>
      <c r="EN253" s="287">
        <v>24</v>
      </c>
      <c r="EO253" s="287">
        <v>39</v>
      </c>
      <c r="EP253" s="287">
        <v>5</v>
      </c>
      <c r="EQ253" s="287">
        <v>83</v>
      </c>
      <c r="ER253" s="287">
        <v>0</v>
      </c>
      <c r="ES253" s="287">
        <v>0</v>
      </c>
      <c r="ET253" s="287">
        <v>2</v>
      </c>
      <c r="EU253" s="287">
        <v>1</v>
      </c>
      <c r="EV253" s="287">
        <v>3340</v>
      </c>
      <c r="EW253" s="287">
        <v>2</v>
      </c>
      <c r="EX253" s="287">
        <v>34</v>
      </c>
      <c r="EY253" s="287">
        <v>0</v>
      </c>
      <c r="EZ253" s="287">
        <v>0</v>
      </c>
      <c r="FA253" s="287">
        <v>7</v>
      </c>
      <c r="FB253" s="287">
        <v>1</v>
      </c>
      <c r="FC253" s="287">
        <v>13</v>
      </c>
      <c r="FD253" s="287">
        <v>16</v>
      </c>
      <c r="FE253" s="287">
        <v>7</v>
      </c>
      <c r="FF253" s="287">
        <v>55</v>
      </c>
      <c r="FG253" s="287">
        <v>253</v>
      </c>
      <c r="FH253" s="287">
        <v>459</v>
      </c>
      <c r="FI253" s="287">
        <v>139</v>
      </c>
      <c r="FJ253" s="287">
        <v>2169</v>
      </c>
      <c r="FK253" s="291">
        <v>21</v>
      </c>
      <c r="FL253" s="290">
        <v>4.0848322398302264</v>
      </c>
      <c r="FM253" s="291">
        <v>6</v>
      </c>
      <c r="FN253" s="290">
        <v>1.167094925665779</v>
      </c>
      <c r="FO253" s="297">
        <v>7</v>
      </c>
      <c r="FP253" s="293">
        <v>1.3616107466100755</v>
      </c>
      <c r="FQ253" s="283">
        <v>3</v>
      </c>
      <c r="FR253" s="294">
        <v>0.5835474628328895</v>
      </c>
      <c r="FS253" s="283">
        <v>1</v>
      </c>
      <c r="FT253" s="294">
        <v>0.19451582094429651</v>
      </c>
      <c r="FU253" s="297">
        <v>14</v>
      </c>
      <c r="FV253" s="293">
        <v>2.7232214932201511</v>
      </c>
      <c r="FW253" s="295">
        <v>1</v>
      </c>
      <c r="FX253" s="295">
        <v>1</v>
      </c>
      <c r="FY253" s="295">
        <v>0</v>
      </c>
      <c r="FZ253" s="295">
        <v>0</v>
      </c>
      <c r="GA253" s="295">
        <v>0</v>
      </c>
      <c r="GB253" s="287">
        <v>11217</v>
      </c>
      <c r="GC253" s="287">
        <v>0</v>
      </c>
      <c r="GD253" s="287">
        <v>4274</v>
      </c>
      <c r="GE253" s="287">
        <v>0</v>
      </c>
      <c r="GF253" s="287">
        <v>31</v>
      </c>
      <c r="GG253" s="290">
        <v>157.75</v>
      </c>
      <c r="GH253" s="290">
        <v>567.72</v>
      </c>
      <c r="GI253" s="290">
        <v>27.74</v>
      </c>
      <c r="GJ253" s="290">
        <v>9</v>
      </c>
      <c r="GK253" s="290">
        <v>1</v>
      </c>
      <c r="GL253" s="290">
        <v>1.27</v>
      </c>
      <c r="GM253" s="290">
        <v>10</v>
      </c>
      <c r="GN253" s="290">
        <v>7</v>
      </c>
      <c r="GO253" s="290">
        <v>2</v>
      </c>
      <c r="GP253" s="290">
        <v>9.06</v>
      </c>
      <c r="GQ253" s="290">
        <v>3</v>
      </c>
      <c r="GR253" s="290">
        <v>3</v>
      </c>
      <c r="GS253" s="290">
        <v>0</v>
      </c>
      <c r="GT253" s="290">
        <v>21.11</v>
      </c>
      <c r="GU253" s="290">
        <v>0</v>
      </c>
      <c r="GV253" s="290">
        <v>2</v>
      </c>
      <c r="GW253" s="290">
        <v>1</v>
      </c>
      <c r="GX253" s="290">
        <v>1</v>
      </c>
      <c r="GY253" s="290">
        <v>2</v>
      </c>
      <c r="GZ253" s="290">
        <v>2</v>
      </c>
      <c r="HA253" s="290">
        <v>1</v>
      </c>
      <c r="HB253" s="290">
        <v>1</v>
      </c>
      <c r="HC253" s="290">
        <v>0</v>
      </c>
      <c r="HD253" s="290">
        <v>0</v>
      </c>
      <c r="HE253" s="290">
        <v>2</v>
      </c>
      <c r="HF253" s="290">
        <v>1</v>
      </c>
      <c r="HG253" s="290">
        <v>2</v>
      </c>
      <c r="HH253" s="290">
        <v>8</v>
      </c>
      <c r="HI253" s="290">
        <v>1</v>
      </c>
      <c r="HJ253" s="134">
        <v>2.7232214932201511</v>
      </c>
      <c r="HK253" s="134">
        <v>16.728360601209499</v>
      </c>
      <c r="HL253" s="134">
        <v>32.984047757524372</v>
      </c>
      <c r="HM253" s="146">
        <v>101.504247251751</v>
      </c>
      <c r="HN253" s="146">
        <v>92.772718902936006</v>
      </c>
      <c r="HO253" s="368">
        <v>6.8742021015417903E-2</v>
      </c>
      <c r="HP253" s="369">
        <v>2.5614754098360702E-2</v>
      </c>
      <c r="HQ253" s="368">
        <v>4.5454545454545503</v>
      </c>
      <c r="HR253" s="369">
        <v>3.0534351145038201</v>
      </c>
      <c r="HS253" s="134">
        <v>89.610389610389603</v>
      </c>
      <c r="HT253" s="134">
        <v>88.549618320610705</v>
      </c>
      <c r="HU253" s="134">
        <v>1.51232446233919</v>
      </c>
      <c r="HV253" s="134">
        <v>0.83888319672131195</v>
      </c>
      <c r="HW253" s="134">
        <v>4.5480872117565099</v>
      </c>
      <c r="HX253" s="134">
        <v>8.2644787272972398</v>
      </c>
      <c r="HY253" s="146">
        <v>91.164849295403869</v>
      </c>
      <c r="HZ253" s="146">
        <v>85.546153781945193</v>
      </c>
      <c r="IA253" s="386">
        <v>41</v>
      </c>
      <c r="IB253" s="386">
        <v>24</v>
      </c>
      <c r="IC253" s="369">
        <v>0.37815901125253643</v>
      </c>
      <c r="ID253" s="369">
        <v>0.13704105521612517</v>
      </c>
      <c r="IE253" s="369">
        <v>3.6870503597122304</v>
      </c>
      <c r="IF253" s="369">
        <v>1.9401778496362168</v>
      </c>
      <c r="IG253" s="146">
        <v>70.683453237410077</v>
      </c>
      <c r="IH253" s="146">
        <v>71.38237671786581</v>
      </c>
      <c r="II253" s="146">
        <v>10.256410256410255</v>
      </c>
      <c r="IJ253" s="146">
        <v>7.0633243875977847</v>
      </c>
      <c r="IK253" s="146">
        <v>5.2548911816388033</v>
      </c>
      <c r="IL253" s="146">
        <v>9.9709173552127268</v>
      </c>
      <c r="IM253" s="148">
        <v>98.744743857556458</v>
      </c>
      <c r="IN253" s="137">
        <v>107.98495019622231</v>
      </c>
      <c r="IO253" s="369">
        <v>0.189393939393939</v>
      </c>
      <c r="IP253" s="369">
        <v>3.8910505836575897E-2</v>
      </c>
      <c r="IQ253" s="369">
        <v>3.0172413793103399</v>
      </c>
      <c r="IR253" s="369">
        <v>0.93896713615023497</v>
      </c>
      <c r="IS253" s="146">
        <v>80.172413793103402</v>
      </c>
      <c r="IT253" s="146">
        <v>84.037558685446001</v>
      </c>
      <c r="IU253" s="146">
        <v>6.2770562770562801</v>
      </c>
      <c r="IV253" s="146">
        <v>4.1439688715953302</v>
      </c>
      <c r="IW253" s="146">
        <v>7.0135395317061002</v>
      </c>
      <c r="IX253" s="146">
        <v>8.2144022787288993</v>
      </c>
      <c r="IY253" s="341">
        <v>24</v>
      </c>
      <c r="IZ253" s="369">
        <v>0.302724520686176</v>
      </c>
      <c r="JA253" s="369">
        <v>5.5684454756380504</v>
      </c>
      <c r="JB253" s="369">
        <v>90.951276102088201</v>
      </c>
      <c r="JC253" s="369">
        <v>5.4364278506558996</v>
      </c>
      <c r="JD253" s="146">
        <v>5.6354846786464101</v>
      </c>
    </row>
    <row r="254" spans="1:264" ht="18" customHeight="1">
      <c r="A254" s="280"/>
      <c r="B254" s="281" t="s">
        <v>87</v>
      </c>
      <c r="C254" s="281" t="s">
        <v>87</v>
      </c>
      <c r="D254" s="282" t="s">
        <v>1991</v>
      </c>
      <c r="E254" s="283" t="s">
        <v>1485</v>
      </c>
      <c r="F254" s="282" t="s">
        <v>118</v>
      </c>
      <c r="G254" s="283" t="s">
        <v>31</v>
      </c>
      <c r="H254" s="284" t="s">
        <v>87</v>
      </c>
      <c r="I254" s="284" t="s">
        <v>87</v>
      </c>
      <c r="J254" s="284" t="s">
        <v>87</v>
      </c>
      <c r="K254" s="284" t="s">
        <v>87</v>
      </c>
      <c r="L254" s="284" t="s">
        <v>87</v>
      </c>
      <c r="M254" s="285">
        <v>90615</v>
      </c>
      <c r="N254" s="284" t="s">
        <v>87</v>
      </c>
      <c r="O254" s="284" t="s">
        <v>87</v>
      </c>
      <c r="P254" s="284" t="s">
        <v>87</v>
      </c>
      <c r="Q254" s="284" t="s">
        <v>87</v>
      </c>
      <c r="R254" s="286">
        <v>97.329880230443393</v>
      </c>
      <c r="S254" s="286">
        <v>91.614349018415652</v>
      </c>
      <c r="T254" s="298" t="s">
        <v>88</v>
      </c>
      <c r="U254" s="298" t="s">
        <v>88</v>
      </c>
      <c r="V254" s="286">
        <v>12.295081967213115</v>
      </c>
      <c r="W254" s="286">
        <v>9.5208070617906682</v>
      </c>
      <c r="X254" s="286">
        <v>21.815889029003781</v>
      </c>
      <c r="Y254" s="284" t="s">
        <v>87</v>
      </c>
      <c r="Z254" s="284" t="s">
        <v>87</v>
      </c>
      <c r="AA254" s="284" t="s">
        <v>87</v>
      </c>
      <c r="AB254" s="284" t="s">
        <v>87</v>
      </c>
      <c r="AC254" s="284" t="s">
        <v>87</v>
      </c>
      <c r="AD254" s="284" t="s">
        <v>87</v>
      </c>
      <c r="AE254" s="284" t="s">
        <v>87</v>
      </c>
      <c r="AF254" s="284" t="s">
        <v>87</v>
      </c>
      <c r="AG254" s="284" t="s">
        <v>87</v>
      </c>
      <c r="AH254" s="284" t="s">
        <v>87</v>
      </c>
      <c r="AI254" s="284" t="s">
        <v>87</v>
      </c>
      <c r="AJ254" s="284" t="s">
        <v>87</v>
      </c>
      <c r="AK254" s="284" t="s">
        <v>87</v>
      </c>
      <c r="AL254" s="284" t="s">
        <v>87</v>
      </c>
      <c r="AM254" s="284" t="s">
        <v>87</v>
      </c>
      <c r="AN254" s="284" t="s">
        <v>87</v>
      </c>
      <c r="AO254" s="284" t="s">
        <v>87</v>
      </c>
      <c r="AP254" s="284" t="s">
        <v>87</v>
      </c>
      <c r="AQ254" s="284" t="s">
        <v>87</v>
      </c>
      <c r="AR254" s="284" t="s">
        <v>87</v>
      </c>
      <c r="AS254" s="284" t="s">
        <v>87</v>
      </c>
      <c r="AT254" s="284" t="s">
        <v>87</v>
      </c>
      <c r="AU254" s="284" t="s">
        <v>87</v>
      </c>
      <c r="AV254" s="284" t="s">
        <v>87</v>
      </c>
      <c r="AW254" s="288" t="s">
        <v>87</v>
      </c>
      <c r="AX254" s="288" t="s">
        <v>87</v>
      </c>
      <c r="AY254" s="288" t="s">
        <v>87</v>
      </c>
      <c r="AZ254" s="288" t="s">
        <v>87</v>
      </c>
      <c r="BA254" s="288" t="s">
        <v>87</v>
      </c>
      <c r="BB254" s="287">
        <v>10</v>
      </c>
      <c r="BC254" s="287">
        <v>8</v>
      </c>
      <c r="BD254" s="289" t="s">
        <v>88</v>
      </c>
      <c r="BE254" s="289" t="s">
        <v>88</v>
      </c>
      <c r="BF254" s="289" t="s">
        <v>88</v>
      </c>
      <c r="BG254" s="287">
        <v>32</v>
      </c>
      <c r="BH254" s="286">
        <v>35.314241571483748</v>
      </c>
      <c r="BI254" s="287">
        <v>130</v>
      </c>
      <c r="BJ254" s="286">
        <v>143.46410638415273</v>
      </c>
      <c r="BK254" s="287">
        <v>0</v>
      </c>
      <c r="BL254" s="286">
        <v>0</v>
      </c>
      <c r="BM254" s="287">
        <v>0</v>
      </c>
      <c r="BN254" s="290">
        <v>0</v>
      </c>
      <c r="BO254" s="291">
        <v>25</v>
      </c>
      <c r="BP254" s="290">
        <v>27.589251227721682</v>
      </c>
      <c r="BQ254" s="287">
        <v>0</v>
      </c>
      <c r="BR254" s="290">
        <v>0</v>
      </c>
      <c r="BS254" s="287">
        <v>0</v>
      </c>
      <c r="BT254" s="290">
        <v>0</v>
      </c>
      <c r="BU254" s="287">
        <v>0</v>
      </c>
      <c r="BV254" s="290">
        <v>0</v>
      </c>
      <c r="BW254" s="287">
        <v>0</v>
      </c>
      <c r="BX254" s="290">
        <v>0</v>
      </c>
      <c r="BY254" s="287">
        <v>0</v>
      </c>
      <c r="BZ254" s="290">
        <v>0</v>
      </c>
      <c r="CA254" s="287">
        <v>152</v>
      </c>
      <c r="CB254" s="290">
        <v>167.74264746454782</v>
      </c>
      <c r="CC254" s="287">
        <v>0</v>
      </c>
      <c r="CD254" s="290">
        <v>0</v>
      </c>
      <c r="CE254" s="287">
        <v>30</v>
      </c>
      <c r="CF254" s="290">
        <v>33.107101473266013</v>
      </c>
      <c r="CG254" s="287">
        <v>203</v>
      </c>
      <c r="CH254" s="290">
        <v>224.0247199691</v>
      </c>
      <c r="CI254" s="287">
        <v>378</v>
      </c>
      <c r="CJ254" s="290">
        <v>417.14947856315177</v>
      </c>
      <c r="CK254" s="287">
        <v>35</v>
      </c>
      <c r="CL254" s="290">
        <v>38.624951718810351</v>
      </c>
      <c r="CM254" s="287">
        <v>0</v>
      </c>
      <c r="CN254" s="294">
        <v>0</v>
      </c>
      <c r="CO254" s="287">
        <v>42</v>
      </c>
      <c r="CP254" s="290">
        <v>46.349942062572424</v>
      </c>
      <c r="CQ254" s="287">
        <v>0</v>
      </c>
      <c r="CR254" s="290">
        <v>0</v>
      </c>
      <c r="CS254" s="287">
        <v>0</v>
      </c>
      <c r="CT254" s="290">
        <v>0</v>
      </c>
      <c r="CU254" s="287">
        <v>19</v>
      </c>
      <c r="CV254" s="290">
        <v>20.967830933068477</v>
      </c>
      <c r="CW254" s="287">
        <v>24</v>
      </c>
      <c r="CX254" s="290">
        <v>26.485681178612811</v>
      </c>
      <c r="CY254" s="287">
        <v>24</v>
      </c>
      <c r="CZ254" s="290">
        <v>26.485681178612811</v>
      </c>
      <c r="DA254" s="292">
        <v>0</v>
      </c>
      <c r="DB254" s="293">
        <v>0</v>
      </c>
      <c r="DC254" s="287">
        <v>0</v>
      </c>
      <c r="DD254" s="287">
        <v>1181</v>
      </c>
      <c r="DE254" s="287">
        <v>142</v>
      </c>
      <c r="DF254" s="287">
        <v>6031</v>
      </c>
      <c r="DG254" s="287">
        <v>0</v>
      </c>
      <c r="DH254" s="287">
        <v>271</v>
      </c>
      <c r="DI254" s="287">
        <v>64</v>
      </c>
      <c r="DJ254" s="287">
        <v>61</v>
      </c>
      <c r="DK254" s="287">
        <v>64</v>
      </c>
      <c r="DL254" s="287">
        <v>222</v>
      </c>
      <c r="DM254" s="287">
        <v>44</v>
      </c>
      <c r="DN254" s="287">
        <v>168</v>
      </c>
      <c r="DO254" s="287">
        <v>63</v>
      </c>
      <c r="DP254" s="287">
        <v>16</v>
      </c>
      <c r="DQ254" s="287">
        <v>1</v>
      </c>
      <c r="DR254" s="287">
        <v>0</v>
      </c>
      <c r="DS254" s="287">
        <v>0</v>
      </c>
      <c r="DT254" s="287">
        <v>2</v>
      </c>
      <c r="DU254" s="287">
        <v>12062</v>
      </c>
      <c r="DV254" s="287">
        <v>1956</v>
      </c>
      <c r="DW254" s="287">
        <v>531</v>
      </c>
      <c r="DX254" s="287">
        <v>215</v>
      </c>
      <c r="DY254" s="287">
        <v>214</v>
      </c>
      <c r="DZ254" s="287">
        <v>2713</v>
      </c>
      <c r="EA254" s="287">
        <v>6822</v>
      </c>
      <c r="EB254" s="290">
        <v>13.837584286133101</v>
      </c>
      <c r="EC254" s="287">
        <v>126</v>
      </c>
      <c r="ED254" s="287">
        <v>2241</v>
      </c>
      <c r="EE254" s="287">
        <v>330</v>
      </c>
      <c r="EF254" s="290">
        <v>14.725568942436412</v>
      </c>
      <c r="EG254" s="287">
        <v>36</v>
      </c>
      <c r="EH254" s="287">
        <v>45</v>
      </c>
      <c r="EI254" s="287">
        <v>18</v>
      </c>
      <c r="EJ254" s="287">
        <v>0</v>
      </c>
      <c r="EK254" s="287">
        <v>268</v>
      </c>
      <c r="EL254" s="287">
        <v>1</v>
      </c>
      <c r="EM254" s="287">
        <v>5</v>
      </c>
      <c r="EN254" s="287">
        <v>20</v>
      </c>
      <c r="EO254" s="287">
        <v>0</v>
      </c>
      <c r="EP254" s="287">
        <v>5</v>
      </c>
      <c r="EQ254" s="287">
        <v>15</v>
      </c>
      <c r="ER254" s="287">
        <v>0</v>
      </c>
      <c r="ES254" s="287">
        <v>0</v>
      </c>
      <c r="ET254" s="287">
        <v>0</v>
      </c>
      <c r="EU254" s="287">
        <v>0</v>
      </c>
      <c r="EV254" s="287">
        <v>1496</v>
      </c>
      <c r="EW254" s="287">
        <v>4</v>
      </c>
      <c r="EX254" s="287">
        <v>4</v>
      </c>
      <c r="EY254" s="287">
        <v>229</v>
      </c>
      <c r="EZ254" s="287">
        <v>0</v>
      </c>
      <c r="FA254" s="287">
        <v>18</v>
      </c>
      <c r="FB254" s="287">
        <v>2</v>
      </c>
      <c r="FC254" s="287">
        <v>2</v>
      </c>
      <c r="FD254" s="287">
        <v>5</v>
      </c>
      <c r="FE254" s="287">
        <v>1</v>
      </c>
      <c r="FF254" s="287">
        <v>9</v>
      </c>
      <c r="FG254" s="287">
        <v>46</v>
      </c>
      <c r="FH254" s="287">
        <v>133</v>
      </c>
      <c r="FI254" s="287">
        <v>150</v>
      </c>
      <c r="FJ254" s="287">
        <v>1539</v>
      </c>
      <c r="FK254" s="291">
        <v>3</v>
      </c>
      <c r="FL254" s="290">
        <v>3.3107101473266014</v>
      </c>
      <c r="FM254" s="291">
        <v>0</v>
      </c>
      <c r="FN254" s="290">
        <v>0</v>
      </c>
      <c r="FO254" s="291">
        <v>0</v>
      </c>
      <c r="FP254" s="290">
        <v>0</v>
      </c>
      <c r="FQ254" s="283">
        <v>1</v>
      </c>
      <c r="FR254" s="294">
        <v>1.1035700491088671</v>
      </c>
      <c r="FS254" s="283">
        <v>0</v>
      </c>
      <c r="FT254" s="294">
        <v>0</v>
      </c>
      <c r="FU254" s="291">
        <v>0</v>
      </c>
      <c r="FV254" s="290">
        <v>0</v>
      </c>
      <c r="FW254" s="295">
        <v>1</v>
      </c>
      <c r="FX254" s="295">
        <v>0</v>
      </c>
      <c r="FY254" s="295">
        <v>1</v>
      </c>
      <c r="FZ254" s="295">
        <v>0</v>
      </c>
      <c r="GA254" s="295">
        <v>0</v>
      </c>
      <c r="GB254" s="287">
        <v>4242</v>
      </c>
      <c r="GC254" s="287">
        <v>0</v>
      </c>
      <c r="GD254" s="287">
        <v>0</v>
      </c>
      <c r="GE254" s="287">
        <v>0</v>
      </c>
      <c r="GF254" s="287">
        <v>6</v>
      </c>
      <c r="GG254" s="290">
        <v>72.2</v>
      </c>
      <c r="GH254" s="290">
        <v>264.5</v>
      </c>
      <c r="GI254" s="290">
        <v>15</v>
      </c>
      <c r="GJ254" s="290">
        <v>2</v>
      </c>
      <c r="GK254" s="290">
        <v>1</v>
      </c>
      <c r="GL254" s="290">
        <v>0</v>
      </c>
      <c r="GM254" s="290">
        <v>1</v>
      </c>
      <c r="GN254" s="290">
        <v>1</v>
      </c>
      <c r="GO254" s="290">
        <v>1</v>
      </c>
      <c r="GP254" s="290">
        <v>5</v>
      </c>
      <c r="GQ254" s="290">
        <v>0</v>
      </c>
      <c r="GR254" s="290">
        <v>0</v>
      </c>
      <c r="GS254" s="290">
        <v>0</v>
      </c>
      <c r="GT254" s="290">
        <v>6</v>
      </c>
      <c r="GU254" s="290">
        <v>0</v>
      </c>
      <c r="GV254" s="290">
        <v>1</v>
      </c>
      <c r="GW254" s="290">
        <v>0</v>
      </c>
      <c r="GX254" s="290">
        <v>1</v>
      </c>
      <c r="GY254" s="290">
        <v>1</v>
      </c>
      <c r="GZ254" s="290">
        <v>1</v>
      </c>
      <c r="HA254" s="290">
        <v>1</v>
      </c>
      <c r="HB254" s="290">
        <v>0</v>
      </c>
      <c r="HC254" s="290">
        <v>1</v>
      </c>
      <c r="HD254" s="290">
        <v>0</v>
      </c>
      <c r="HE254" s="290">
        <v>0</v>
      </c>
      <c r="HF254" s="290">
        <v>1</v>
      </c>
      <c r="HG254" s="290">
        <v>0</v>
      </c>
      <c r="HH254" s="290">
        <v>1</v>
      </c>
      <c r="HI254" s="290">
        <v>0</v>
      </c>
      <c r="HJ254" s="134">
        <v>1.1035700491088671</v>
      </c>
      <c r="HK254" s="134">
        <v>19.864260883959609</v>
      </c>
      <c r="HL254" s="134">
        <v>33.989957512553111</v>
      </c>
      <c r="HM254" s="146">
        <v>85.414900258951207</v>
      </c>
      <c r="HN254" s="146">
        <v>93.562618954189603</v>
      </c>
      <c r="HO254" s="368">
        <v>3.2916392363397003E-2</v>
      </c>
      <c r="HP254" s="368">
        <v>0</v>
      </c>
      <c r="HQ254" s="368">
        <v>0.44444444444444398</v>
      </c>
      <c r="HR254" s="368">
        <v>0</v>
      </c>
      <c r="HS254" s="134">
        <v>37.7777777777778</v>
      </c>
      <c r="HT254" s="134">
        <v>56.031128404669303</v>
      </c>
      <c r="HU254" s="134">
        <v>7.4061882817643196</v>
      </c>
      <c r="HV254" s="134">
        <v>6.5377766471635699</v>
      </c>
      <c r="HW254" s="134">
        <v>8.1933375379852098</v>
      </c>
      <c r="HX254" s="134">
        <v>11.965003546937799</v>
      </c>
      <c r="HY254" s="146">
        <v>89.889417335442076</v>
      </c>
      <c r="HZ254" s="146">
        <v>85.091834750781203</v>
      </c>
      <c r="IA254" s="386">
        <v>6</v>
      </c>
      <c r="IB254" s="386">
        <v>3</v>
      </c>
      <c r="IC254" s="369">
        <v>0.20345879959308238</v>
      </c>
      <c r="ID254" s="369">
        <v>7.7599586135540605E-2</v>
      </c>
      <c r="IE254" s="369">
        <v>1.875</v>
      </c>
      <c r="IF254" s="369">
        <v>1.2096774193548387</v>
      </c>
      <c r="IG254" s="146">
        <v>45.625</v>
      </c>
      <c r="IH254" s="146">
        <v>52.822580645161288</v>
      </c>
      <c r="II254" s="146">
        <v>10.851135978297728</v>
      </c>
      <c r="IJ254" s="146">
        <v>6.4148991205380241</v>
      </c>
      <c r="IK254" s="146">
        <v>8.7265638438162938</v>
      </c>
      <c r="IL254" s="146">
        <v>13.111846772286592</v>
      </c>
      <c r="IM254" s="148">
        <v>100.98503250142363</v>
      </c>
      <c r="IN254" s="137">
        <v>89.212665999854707</v>
      </c>
      <c r="IO254" s="369">
        <v>0.120675784392599</v>
      </c>
      <c r="IP254" s="369">
        <v>3.7243947858473E-2</v>
      </c>
      <c r="IQ254" s="369">
        <v>0.95541401273885396</v>
      </c>
      <c r="IR254" s="369">
        <v>0.45662100456621002</v>
      </c>
      <c r="IS254" s="146">
        <v>53.1847133757962</v>
      </c>
      <c r="IT254" s="146">
        <v>59.817351598173502</v>
      </c>
      <c r="IU254" s="146">
        <v>12.6307320997586</v>
      </c>
      <c r="IV254" s="146">
        <v>8.1564245810055898</v>
      </c>
      <c r="IW254" s="146">
        <v>12.387776954122399</v>
      </c>
      <c r="IX254" s="146">
        <v>13.911525029103601</v>
      </c>
      <c r="IY254" s="341">
        <v>4</v>
      </c>
      <c r="IZ254" s="369">
        <v>0.17961383026493</v>
      </c>
      <c r="JA254" s="369">
        <v>2.6143790849673199</v>
      </c>
      <c r="JB254" s="369">
        <v>83.660130718954207</v>
      </c>
      <c r="JC254" s="369">
        <v>6.8702290076335899</v>
      </c>
      <c r="JD254" s="146">
        <v>7.6909434854575496</v>
      </c>
    </row>
    <row r="255" spans="1:264" ht="18" customHeight="1">
      <c r="A255" s="280"/>
      <c r="B255" s="281" t="s">
        <v>87</v>
      </c>
      <c r="C255" s="281" t="s">
        <v>87</v>
      </c>
      <c r="D255" s="282" t="s">
        <v>1992</v>
      </c>
      <c r="E255" s="283" t="s">
        <v>1486</v>
      </c>
      <c r="F255" s="282" t="s">
        <v>133</v>
      </c>
      <c r="G255" s="283" t="s">
        <v>32</v>
      </c>
      <c r="H255" s="284" t="s">
        <v>87</v>
      </c>
      <c r="I255" s="284" t="s">
        <v>87</v>
      </c>
      <c r="J255" s="284" t="s">
        <v>87</v>
      </c>
      <c r="K255" s="284" t="s">
        <v>87</v>
      </c>
      <c r="L255" s="284" t="s">
        <v>87</v>
      </c>
      <c r="M255" s="285">
        <v>143042</v>
      </c>
      <c r="N255" s="284" t="s">
        <v>87</v>
      </c>
      <c r="O255" s="284" t="s">
        <v>87</v>
      </c>
      <c r="P255" s="284" t="s">
        <v>87</v>
      </c>
      <c r="Q255" s="284" t="s">
        <v>87</v>
      </c>
      <c r="R255" s="286">
        <v>98.239690770647172</v>
      </c>
      <c r="S255" s="286">
        <v>91.882569396812173</v>
      </c>
      <c r="T255" s="298" t="s">
        <v>88</v>
      </c>
      <c r="U255" s="298" t="s">
        <v>88</v>
      </c>
      <c r="V255" s="286">
        <v>10.923076923076923</v>
      </c>
      <c r="W255" s="286">
        <v>9.8974358974358978</v>
      </c>
      <c r="X255" s="286">
        <v>20.820512820512821</v>
      </c>
      <c r="Y255" s="284" t="s">
        <v>87</v>
      </c>
      <c r="Z255" s="284" t="s">
        <v>87</v>
      </c>
      <c r="AA255" s="284" t="s">
        <v>87</v>
      </c>
      <c r="AB255" s="284" t="s">
        <v>87</v>
      </c>
      <c r="AC255" s="284" t="s">
        <v>87</v>
      </c>
      <c r="AD255" s="284" t="s">
        <v>87</v>
      </c>
      <c r="AE255" s="284" t="s">
        <v>87</v>
      </c>
      <c r="AF255" s="284" t="s">
        <v>87</v>
      </c>
      <c r="AG255" s="284" t="s">
        <v>87</v>
      </c>
      <c r="AH255" s="284" t="s">
        <v>87</v>
      </c>
      <c r="AI255" s="284" t="s">
        <v>87</v>
      </c>
      <c r="AJ255" s="284" t="s">
        <v>87</v>
      </c>
      <c r="AK255" s="284" t="s">
        <v>87</v>
      </c>
      <c r="AL255" s="284" t="s">
        <v>87</v>
      </c>
      <c r="AM255" s="284" t="s">
        <v>87</v>
      </c>
      <c r="AN255" s="284" t="s">
        <v>87</v>
      </c>
      <c r="AO255" s="284" t="s">
        <v>87</v>
      </c>
      <c r="AP255" s="284" t="s">
        <v>87</v>
      </c>
      <c r="AQ255" s="284" t="s">
        <v>87</v>
      </c>
      <c r="AR255" s="284" t="s">
        <v>87</v>
      </c>
      <c r="AS255" s="284" t="s">
        <v>87</v>
      </c>
      <c r="AT255" s="284" t="s">
        <v>87</v>
      </c>
      <c r="AU255" s="284" t="s">
        <v>87</v>
      </c>
      <c r="AV255" s="284" t="s">
        <v>87</v>
      </c>
      <c r="AW255" s="288" t="s">
        <v>87</v>
      </c>
      <c r="AX255" s="288" t="s">
        <v>87</v>
      </c>
      <c r="AY255" s="288" t="s">
        <v>87</v>
      </c>
      <c r="AZ255" s="288" t="s">
        <v>87</v>
      </c>
      <c r="BA255" s="288" t="s">
        <v>87</v>
      </c>
      <c r="BB255" s="287">
        <v>21</v>
      </c>
      <c r="BC255" s="287">
        <v>23</v>
      </c>
      <c r="BD255" s="289" t="s">
        <v>88</v>
      </c>
      <c r="BE255" s="289" t="s">
        <v>88</v>
      </c>
      <c r="BF255" s="289" t="s">
        <v>88</v>
      </c>
      <c r="BG255" s="287">
        <v>17</v>
      </c>
      <c r="BH255" s="286">
        <v>11.884621300037752</v>
      </c>
      <c r="BI255" s="287">
        <v>187</v>
      </c>
      <c r="BJ255" s="286">
        <v>130.73083430041527</v>
      </c>
      <c r="BK255" s="287">
        <v>0</v>
      </c>
      <c r="BL255" s="286">
        <v>0</v>
      </c>
      <c r="BM255" s="287">
        <v>0</v>
      </c>
      <c r="BN255" s="290">
        <v>0</v>
      </c>
      <c r="BO255" s="291">
        <v>138</v>
      </c>
      <c r="BP255" s="290">
        <v>96.475161141482914</v>
      </c>
      <c r="BQ255" s="287">
        <v>0</v>
      </c>
      <c r="BR255" s="290">
        <v>0</v>
      </c>
      <c r="BS255" s="287">
        <v>17</v>
      </c>
      <c r="BT255" s="290">
        <v>11.884621300037752</v>
      </c>
      <c r="BU255" s="287">
        <v>0</v>
      </c>
      <c r="BV255" s="290">
        <v>0</v>
      </c>
      <c r="BW255" s="287">
        <v>49</v>
      </c>
      <c r="BX255" s="290">
        <v>34.255673158932339</v>
      </c>
      <c r="BY255" s="292">
        <v>0</v>
      </c>
      <c r="BZ255" s="293">
        <v>0</v>
      </c>
      <c r="CA255" s="287">
        <v>313</v>
      </c>
      <c r="CB255" s="290">
        <v>218.81685099481271</v>
      </c>
      <c r="CC255" s="292">
        <v>373</v>
      </c>
      <c r="CD255" s="293">
        <v>260.76257323024009</v>
      </c>
      <c r="CE255" s="287">
        <v>22</v>
      </c>
      <c r="CF255" s="290">
        <v>15.38009815299003</v>
      </c>
      <c r="CG255" s="287">
        <v>197</v>
      </c>
      <c r="CH255" s="290">
        <v>137.7217880063198</v>
      </c>
      <c r="CI255" s="287">
        <v>492</v>
      </c>
      <c r="CJ255" s="290">
        <v>343.95492233050436</v>
      </c>
      <c r="CK255" s="287">
        <v>93</v>
      </c>
      <c r="CL255" s="290">
        <v>65.015869464912399</v>
      </c>
      <c r="CM255" s="287">
        <v>98</v>
      </c>
      <c r="CN255" s="294">
        <v>68.511346317864678</v>
      </c>
      <c r="CO255" s="287">
        <v>63</v>
      </c>
      <c r="CP255" s="290">
        <v>44.043008347198729</v>
      </c>
      <c r="CQ255" s="292">
        <v>0</v>
      </c>
      <c r="CR255" s="293">
        <v>0</v>
      </c>
      <c r="CS255" s="287">
        <v>2</v>
      </c>
      <c r="CT255" s="290">
        <v>1.398190741180912</v>
      </c>
      <c r="CU255" s="287">
        <v>22</v>
      </c>
      <c r="CV255" s="290">
        <v>15.38009815299003</v>
      </c>
      <c r="CW255" s="287">
        <v>272</v>
      </c>
      <c r="CX255" s="290">
        <v>190.15394080060403</v>
      </c>
      <c r="CY255" s="287">
        <v>272</v>
      </c>
      <c r="CZ255" s="290">
        <v>190.15394080060403</v>
      </c>
      <c r="DA255" s="292">
        <v>0</v>
      </c>
      <c r="DB255" s="293">
        <v>0</v>
      </c>
      <c r="DC255" s="287">
        <v>24</v>
      </c>
      <c r="DD255" s="287">
        <v>0</v>
      </c>
      <c r="DE255" s="287">
        <v>441</v>
      </c>
      <c r="DF255" s="287">
        <v>8535</v>
      </c>
      <c r="DG255" s="287">
        <v>5222</v>
      </c>
      <c r="DH255" s="287">
        <v>13</v>
      </c>
      <c r="DI255" s="287">
        <v>0</v>
      </c>
      <c r="DJ255" s="287">
        <v>0</v>
      </c>
      <c r="DK255" s="287">
        <v>3</v>
      </c>
      <c r="DL255" s="287">
        <v>0</v>
      </c>
      <c r="DM255" s="287">
        <v>0</v>
      </c>
      <c r="DN255" s="287">
        <v>85</v>
      </c>
      <c r="DO255" s="287">
        <v>0</v>
      </c>
      <c r="DP255" s="287">
        <v>0</v>
      </c>
      <c r="DQ255" s="287">
        <v>5</v>
      </c>
      <c r="DR255" s="287">
        <v>0</v>
      </c>
      <c r="DS255" s="287">
        <v>0</v>
      </c>
      <c r="DT255" s="287">
        <v>805</v>
      </c>
      <c r="DU255" s="287">
        <v>0</v>
      </c>
      <c r="DV255" s="287">
        <v>2892</v>
      </c>
      <c r="DW255" s="287">
        <v>9168</v>
      </c>
      <c r="DX255" s="287">
        <v>272</v>
      </c>
      <c r="DY255" s="287">
        <v>263</v>
      </c>
      <c r="DZ255" s="287">
        <v>1863</v>
      </c>
      <c r="EA255" s="287">
        <v>10945</v>
      </c>
      <c r="EB255" s="290">
        <v>25.664687071722199</v>
      </c>
      <c r="EC255" s="287">
        <v>249</v>
      </c>
      <c r="ED255" s="287">
        <v>3698</v>
      </c>
      <c r="EE255" s="287">
        <v>967</v>
      </c>
      <c r="EF255" s="290">
        <v>26.149269875608439</v>
      </c>
      <c r="EG255" s="287">
        <v>298</v>
      </c>
      <c r="EH255" s="287">
        <v>122</v>
      </c>
      <c r="EI255" s="287">
        <v>68</v>
      </c>
      <c r="EJ255" s="287">
        <v>10</v>
      </c>
      <c r="EK255" s="287">
        <v>262</v>
      </c>
      <c r="EL255" s="287">
        <v>8</v>
      </c>
      <c r="EM255" s="287">
        <v>41</v>
      </c>
      <c r="EN255" s="287">
        <v>18</v>
      </c>
      <c r="EO255" s="287">
        <v>15</v>
      </c>
      <c r="EP255" s="287">
        <v>64</v>
      </c>
      <c r="EQ255" s="287">
        <v>18</v>
      </c>
      <c r="ER255" s="287">
        <v>0</v>
      </c>
      <c r="ES255" s="287">
        <v>0</v>
      </c>
      <c r="ET255" s="287">
        <v>0</v>
      </c>
      <c r="EU255" s="287">
        <v>0</v>
      </c>
      <c r="EV255" s="287">
        <v>1436</v>
      </c>
      <c r="EW255" s="287">
        <v>0</v>
      </c>
      <c r="EX255" s="287">
        <v>4</v>
      </c>
      <c r="EY255" s="287">
        <v>0</v>
      </c>
      <c r="EZ255" s="287">
        <v>0</v>
      </c>
      <c r="FA255" s="287">
        <v>25</v>
      </c>
      <c r="FB255" s="287">
        <v>4</v>
      </c>
      <c r="FC255" s="287">
        <v>2</v>
      </c>
      <c r="FD255" s="287">
        <v>2</v>
      </c>
      <c r="FE255" s="287">
        <v>1</v>
      </c>
      <c r="FF255" s="287">
        <v>15</v>
      </c>
      <c r="FG255" s="287">
        <v>256</v>
      </c>
      <c r="FH255" s="287">
        <v>400</v>
      </c>
      <c r="FI255" s="287">
        <v>167</v>
      </c>
      <c r="FJ255" s="287">
        <v>1455</v>
      </c>
      <c r="FK255" s="291">
        <v>4</v>
      </c>
      <c r="FL255" s="290">
        <v>2.796381482361824</v>
      </c>
      <c r="FM255" s="291">
        <v>2</v>
      </c>
      <c r="FN255" s="290">
        <v>1.398190741180912</v>
      </c>
      <c r="FO255" s="297">
        <v>1</v>
      </c>
      <c r="FP255" s="293">
        <v>0.69909537059045601</v>
      </c>
      <c r="FQ255" s="283">
        <v>1</v>
      </c>
      <c r="FR255" s="294">
        <v>0.69909537059045601</v>
      </c>
      <c r="FS255" s="283">
        <v>0</v>
      </c>
      <c r="FT255" s="294">
        <v>0</v>
      </c>
      <c r="FU255" s="291">
        <v>24</v>
      </c>
      <c r="FV255" s="290">
        <v>16.778288894170945</v>
      </c>
      <c r="FW255" s="295">
        <v>1</v>
      </c>
      <c r="FX255" s="295">
        <v>0</v>
      </c>
      <c r="FY255" s="295">
        <v>0</v>
      </c>
      <c r="FZ255" s="295">
        <v>0</v>
      </c>
      <c r="GA255" s="295">
        <v>1</v>
      </c>
      <c r="GB255" s="287">
        <v>4787</v>
      </c>
      <c r="GC255" s="287">
        <v>0</v>
      </c>
      <c r="GD255" s="287">
        <v>1877</v>
      </c>
      <c r="GE255" s="287">
        <v>0</v>
      </c>
      <c r="GF255" s="287">
        <v>0</v>
      </c>
      <c r="GG255" s="290">
        <v>101.72</v>
      </c>
      <c r="GH255" s="290">
        <v>611.42999999999995</v>
      </c>
      <c r="GI255" s="290">
        <v>24</v>
      </c>
      <c r="GJ255" s="290">
        <v>2</v>
      </c>
      <c r="GK255" s="290">
        <v>0</v>
      </c>
      <c r="GL255" s="290">
        <v>1</v>
      </c>
      <c r="GM255" s="290">
        <v>3</v>
      </c>
      <c r="GN255" s="290">
        <v>2</v>
      </c>
      <c r="GO255" s="290">
        <v>1</v>
      </c>
      <c r="GP255" s="290">
        <v>3</v>
      </c>
      <c r="GQ255" s="290">
        <v>0</v>
      </c>
      <c r="GR255" s="290">
        <v>1</v>
      </c>
      <c r="GS255" s="290">
        <v>0</v>
      </c>
      <c r="GT255" s="290">
        <v>8</v>
      </c>
      <c r="GU255" s="290">
        <v>0</v>
      </c>
      <c r="GV255" s="290">
        <v>2</v>
      </c>
      <c r="GW255" s="290">
        <v>1</v>
      </c>
      <c r="GX255" s="290">
        <v>0</v>
      </c>
      <c r="GY255" s="290">
        <v>1</v>
      </c>
      <c r="GZ255" s="290">
        <v>1</v>
      </c>
      <c r="HA255" s="290">
        <v>1</v>
      </c>
      <c r="HB255" s="290">
        <v>0</v>
      </c>
      <c r="HC255" s="290">
        <v>0</v>
      </c>
      <c r="HD255" s="290">
        <v>1</v>
      </c>
      <c r="HE255" s="290">
        <v>1</v>
      </c>
      <c r="HF255" s="290">
        <v>0</v>
      </c>
      <c r="HG255" s="290">
        <v>1</v>
      </c>
      <c r="HH255" s="290">
        <v>6</v>
      </c>
      <c r="HI255" s="290">
        <v>1</v>
      </c>
      <c r="HJ255" s="134">
        <v>1.398190741180912</v>
      </c>
      <c r="HK255" s="134">
        <v>6.2918583353141031</v>
      </c>
      <c r="HL255" s="134">
        <v>25.405125767257168</v>
      </c>
      <c r="HM255" s="146">
        <v>94.259119196017295</v>
      </c>
      <c r="HN255" s="146">
        <v>91.998000000000005</v>
      </c>
      <c r="HO255" s="369">
        <v>7.7379417075057993E-2</v>
      </c>
      <c r="HP255" s="369">
        <v>1.7226528854435801E-2</v>
      </c>
      <c r="HQ255" s="369">
        <v>4.0540540540540499</v>
      </c>
      <c r="HR255" s="369">
        <v>1.0638297872340401</v>
      </c>
      <c r="HS255" s="134">
        <v>98.648648648648603</v>
      </c>
      <c r="HT255" s="134">
        <v>96.808510638297903</v>
      </c>
      <c r="HU255" s="134">
        <v>1.9086922878514301</v>
      </c>
      <c r="HV255" s="134">
        <v>1.6192937123169699</v>
      </c>
      <c r="HW255" s="134">
        <v>5.8272783139934203</v>
      </c>
      <c r="HX255" s="134">
        <v>10.195436260724099</v>
      </c>
      <c r="HY255" s="146">
        <v>96.00123104934471</v>
      </c>
      <c r="HZ255" s="146">
        <v>94.864999999999995</v>
      </c>
      <c r="IA255" s="386">
        <v>14</v>
      </c>
      <c r="IB255" s="386">
        <v>6</v>
      </c>
      <c r="IC255" s="369">
        <v>0.37413148049171568</v>
      </c>
      <c r="ID255" s="369">
        <v>0.1079136690647482</v>
      </c>
      <c r="IE255" s="369">
        <v>4.4164037854889591</v>
      </c>
      <c r="IF255" s="369">
        <v>1.8867924528301887</v>
      </c>
      <c r="IG255" s="146">
        <v>74.13249211356468</v>
      </c>
      <c r="IH255" s="146">
        <v>76.100628930817621</v>
      </c>
      <c r="II255" s="146">
        <v>8.471405665419562</v>
      </c>
      <c r="IJ255" s="146">
        <v>5.7194244604316546</v>
      </c>
      <c r="IK255" s="146">
        <v>5.7911289447999135</v>
      </c>
      <c r="IL255" s="146">
        <v>10.608379908155637</v>
      </c>
      <c r="IM255" s="148">
        <v>90.178550774419591</v>
      </c>
      <c r="IN255" s="137">
        <v>98.805779756965109</v>
      </c>
      <c r="IO255" s="369">
        <v>0.24213075060532699</v>
      </c>
      <c r="IP255" s="388">
        <v>9.5831336847149007E-2</v>
      </c>
      <c r="IQ255" s="369">
        <v>2.8571428571428599</v>
      </c>
      <c r="IR255" s="388">
        <v>1.51515151515152</v>
      </c>
      <c r="IS255" s="146">
        <v>87.142857142857096</v>
      </c>
      <c r="IT255" s="146">
        <v>92.424242424242394</v>
      </c>
      <c r="IU255" s="146">
        <v>8.4745762711864394</v>
      </c>
      <c r="IV255" s="146">
        <v>6.3248682319118403</v>
      </c>
      <c r="IW255" s="146">
        <v>5.8230865066897799</v>
      </c>
      <c r="IX255" s="146">
        <v>7.3433782712133198</v>
      </c>
      <c r="IY255" s="341">
        <v>13</v>
      </c>
      <c r="IZ255" s="369">
        <v>0.41100221308884</v>
      </c>
      <c r="JA255" s="369">
        <v>4.8148148148148104</v>
      </c>
      <c r="JB255" s="369">
        <v>89.629629629629605</v>
      </c>
      <c r="JC255" s="369">
        <v>8.5361998103066696</v>
      </c>
      <c r="JD255" s="146">
        <v>9.0527215122281195</v>
      </c>
    </row>
    <row r="256" spans="1:264" ht="18" customHeight="1">
      <c r="A256" s="280"/>
      <c r="B256" s="281" t="s">
        <v>87</v>
      </c>
      <c r="C256" s="281" t="s">
        <v>87</v>
      </c>
      <c r="D256" s="282" t="s">
        <v>1993</v>
      </c>
      <c r="E256" s="283" t="s">
        <v>1487</v>
      </c>
      <c r="F256" s="282" t="s">
        <v>133</v>
      </c>
      <c r="G256" s="283" t="s">
        <v>32</v>
      </c>
      <c r="H256" s="284" t="s">
        <v>87</v>
      </c>
      <c r="I256" s="284" t="s">
        <v>87</v>
      </c>
      <c r="J256" s="284" t="s">
        <v>87</v>
      </c>
      <c r="K256" s="284" t="s">
        <v>87</v>
      </c>
      <c r="L256" s="284" t="s">
        <v>87</v>
      </c>
      <c r="M256" s="285">
        <v>81062</v>
      </c>
      <c r="N256" s="284" t="s">
        <v>87</v>
      </c>
      <c r="O256" s="284" t="s">
        <v>87</v>
      </c>
      <c r="P256" s="284" t="s">
        <v>87</v>
      </c>
      <c r="Q256" s="284" t="s">
        <v>87</v>
      </c>
      <c r="R256" s="286">
        <v>103.32042052242909</v>
      </c>
      <c r="S256" s="286">
        <v>94.21181957111024</v>
      </c>
      <c r="T256" s="287">
        <v>34.290304661146138</v>
      </c>
      <c r="U256" s="298" t="s">
        <v>88</v>
      </c>
      <c r="V256" s="286">
        <v>8.8295687885010263</v>
      </c>
      <c r="W256" s="286">
        <v>4.3805612594113619</v>
      </c>
      <c r="X256" s="286">
        <v>13.210130047912388</v>
      </c>
      <c r="Y256" s="284" t="s">
        <v>87</v>
      </c>
      <c r="Z256" s="284" t="s">
        <v>87</v>
      </c>
      <c r="AA256" s="284" t="s">
        <v>87</v>
      </c>
      <c r="AB256" s="284" t="s">
        <v>87</v>
      </c>
      <c r="AC256" s="284" t="s">
        <v>87</v>
      </c>
      <c r="AD256" s="284" t="s">
        <v>87</v>
      </c>
      <c r="AE256" s="284" t="s">
        <v>87</v>
      </c>
      <c r="AF256" s="284" t="s">
        <v>87</v>
      </c>
      <c r="AG256" s="284" t="s">
        <v>87</v>
      </c>
      <c r="AH256" s="284" t="s">
        <v>87</v>
      </c>
      <c r="AI256" s="284" t="s">
        <v>87</v>
      </c>
      <c r="AJ256" s="284" t="s">
        <v>87</v>
      </c>
      <c r="AK256" s="284" t="s">
        <v>87</v>
      </c>
      <c r="AL256" s="284" t="s">
        <v>87</v>
      </c>
      <c r="AM256" s="284" t="s">
        <v>87</v>
      </c>
      <c r="AN256" s="284" t="s">
        <v>87</v>
      </c>
      <c r="AO256" s="284" t="s">
        <v>87</v>
      </c>
      <c r="AP256" s="284" t="s">
        <v>87</v>
      </c>
      <c r="AQ256" s="284" t="s">
        <v>87</v>
      </c>
      <c r="AR256" s="284" t="s">
        <v>87</v>
      </c>
      <c r="AS256" s="284" t="s">
        <v>87</v>
      </c>
      <c r="AT256" s="284" t="s">
        <v>87</v>
      </c>
      <c r="AU256" s="284" t="s">
        <v>87</v>
      </c>
      <c r="AV256" s="284" t="s">
        <v>87</v>
      </c>
      <c r="AW256" s="288" t="s">
        <v>87</v>
      </c>
      <c r="AX256" s="288" t="s">
        <v>87</v>
      </c>
      <c r="AY256" s="288" t="s">
        <v>87</v>
      </c>
      <c r="AZ256" s="288" t="s">
        <v>87</v>
      </c>
      <c r="BA256" s="288" t="s">
        <v>87</v>
      </c>
      <c r="BB256" s="287">
        <v>9</v>
      </c>
      <c r="BC256" s="287">
        <v>11</v>
      </c>
      <c r="BD256" s="289" t="s">
        <v>88</v>
      </c>
      <c r="BE256" s="289" t="s">
        <v>88</v>
      </c>
      <c r="BF256" s="289" t="s">
        <v>88</v>
      </c>
      <c r="BG256" s="287">
        <v>13</v>
      </c>
      <c r="BH256" s="286">
        <v>16.037107399274628</v>
      </c>
      <c r="BI256" s="287">
        <v>91</v>
      </c>
      <c r="BJ256" s="286">
        <v>112.25975179492239</v>
      </c>
      <c r="BK256" s="287">
        <v>0</v>
      </c>
      <c r="BL256" s="286">
        <v>0</v>
      </c>
      <c r="BM256" s="287">
        <v>0</v>
      </c>
      <c r="BN256" s="290">
        <v>0</v>
      </c>
      <c r="BO256" s="291">
        <v>35</v>
      </c>
      <c r="BP256" s="290">
        <v>43.176827613431691</v>
      </c>
      <c r="BQ256" s="287">
        <v>0</v>
      </c>
      <c r="BR256" s="290">
        <v>0</v>
      </c>
      <c r="BS256" s="287">
        <v>0</v>
      </c>
      <c r="BT256" s="290">
        <v>0</v>
      </c>
      <c r="BU256" s="287">
        <v>0</v>
      </c>
      <c r="BV256" s="290">
        <v>0</v>
      </c>
      <c r="BW256" s="287">
        <v>13</v>
      </c>
      <c r="BX256" s="290">
        <v>16.037107399274628</v>
      </c>
      <c r="BY256" s="292">
        <v>0</v>
      </c>
      <c r="BZ256" s="293">
        <v>0</v>
      </c>
      <c r="CA256" s="287">
        <v>102</v>
      </c>
      <c r="CB256" s="290">
        <v>125.82961190200095</v>
      </c>
      <c r="CC256" s="287">
        <v>0</v>
      </c>
      <c r="CD256" s="290">
        <v>0</v>
      </c>
      <c r="CE256" s="287">
        <v>9</v>
      </c>
      <c r="CF256" s="290">
        <v>11.102612814882436</v>
      </c>
      <c r="CG256" s="287">
        <v>22</v>
      </c>
      <c r="CH256" s="290">
        <v>27.139720214157066</v>
      </c>
      <c r="CI256" s="287">
        <v>377</v>
      </c>
      <c r="CJ256" s="290">
        <v>465.07611457896422</v>
      </c>
      <c r="CK256" s="287">
        <v>111</v>
      </c>
      <c r="CL256" s="290">
        <v>136.93222471688335</v>
      </c>
      <c r="CM256" s="287">
        <v>39</v>
      </c>
      <c r="CN256" s="294">
        <v>48.111322197823888</v>
      </c>
      <c r="CO256" s="287">
        <v>28</v>
      </c>
      <c r="CP256" s="290">
        <v>34.541462090745355</v>
      </c>
      <c r="CQ256" s="287">
        <v>3</v>
      </c>
      <c r="CR256" s="290">
        <v>3.7008709382941447</v>
      </c>
      <c r="CS256" s="292">
        <v>3</v>
      </c>
      <c r="CT256" s="293">
        <v>3.7008709382941447</v>
      </c>
      <c r="CU256" s="287">
        <v>6</v>
      </c>
      <c r="CV256" s="290">
        <v>7.4017418765882894</v>
      </c>
      <c r="CW256" s="287">
        <v>141</v>
      </c>
      <c r="CX256" s="290">
        <v>173.94093409982483</v>
      </c>
      <c r="CY256" s="287">
        <v>141</v>
      </c>
      <c r="CZ256" s="290">
        <v>173.94093409982483</v>
      </c>
      <c r="DA256" s="292">
        <v>0</v>
      </c>
      <c r="DB256" s="293">
        <v>0</v>
      </c>
      <c r="DC256" s="287">
        <v>0</v>
      </c>
      <c r="DD256" s="287">
        <v>0</v>
      </c>
      <c r="DE256" s="287">
        <v>96</v>
      </c>
      <c r="DF256" s="287">
        <v>5007</v>
      </c>
      <c r="DG256" s="287">
        <v>0</v>
      </c>
      <c r="DH256" s="287">
        <v>30</v>
      </c>
      <c r="DI256" s="287">
        <v>55</v>
      </c>
      <c r="DJ256" s="287">
        <v>50</v>
      </c>
      <c r="DK256" s="287">
        <v>23</v>
      </c>
      <c r="DL256" s="287">
        <v>141</v>
      </c>
      <c r="DM256" s="287">
        <v>0</v>
      </c>
      <c r="DN256" s="287">
        <v>0</v>
      </c>
      <c r="DO256" s="287">
        <v>47</v>
      </c>
      <c r="DP256" s="287">
        <v>1</v>
      </c>
      <c r="DQ256" s="287">
        <v>0</v>
      </c>
      <c r="DR256" s="287">
        <v>0</v>
      </c>
      <c r="DS256" s="287">
        <v>15</v>
      </c>
      <c r="DT256" s="287">
        <v>280</v>
      </c>
      <c r="DU256" s="287">
        <v>12331</v>
      </c>
      <c r="DV256" s="287">
        <v>1053</v>
      </c>
      <c r="DW256" s="287">
        <v>1251</v>
      </c>
      <c r="DX256" s="287">
        <v>78</v>
      </c>
      <c r="DY256" s="287">
        <v>0</v>
      </c>
      <c r="DZ256" s="287">
        <v>0</v>
      </c>
      <c r="EA256" s="287">
        <v>6703</v>
      </c>
      <c r="EB256" s="290">
        <v>18.424586006265901</v>
      </c>
      <c r="EC256" s="287">
        <v>111</v>
      </c>
      <c r="ED256" s="287">
        <v>2190</v>
      </c>
      <c r="EE256" s="287">
        <v>379</v>
      </c>
      <c r="EF256" s="290">
        <v>17.30593607305936</v>
      </c>
      <c r="EG256" s="287">
        <v>27</v>
      </c>
      <c r="EH256" s="287">
        <v>88</v>
      </c>
      <c r="EI256" s="287">
        <v>14</v>
      </c>
      <c r="EJ256" s="287">
        <v>0</v>
      </c>
      <c r="EK256" s="287">
        <v>133</v>
      </c>
      <c r="EL256" s="287">
        <v>0</v>
      </c>
      <c r="EM256" s="287">
        <v>4</v>
      </c>
      <c r="EN256" s="287">
        <v>30</v>
      </c>
      <c r="EO256" s="287">
        <v>5</v>
      </c>
      <c r="EP256" s="287">
        <v>114</v>
      </c>
      <c r="EQ256" s="287">
        <v>8</v>
      </c>
      <c r="ER256" s="287">
        <v>0</v>
      </c>
      <c r="ES256" s="287">
        <v>1</v>
      </c>
      <c r="ET256" s="287">
        <v>0</v>
      </c>
      <c r="EU256" s="287">
        <v>0</v>
      </c>
      <c r="EV256" s="287">
        <v>611</v>
      </c>
      <c r="EW256" s="287">
        <v>0</v>
      </c>
      <c r="EX256" s="287">
        <v>0</v>
      </c>
      <c r="EY256" s="287">
        <v>0</v>
      </c>
      <c r="EZ256" s="287">
        <v>0</v>
      </c>
      <c r="FA256" s="287">
        <v>1</v>
      </c>
      <c r="FB256" s="287">
        <v>0</v>
      </c>
      <c r="FC256" s="287">
        <v>1</v>
      </c>
      <c r="FD256" s="287">
        <v>1</v>
      </c>
      <c r="FE256" s="287">
        <v>1</v>
      </c>
      <c r="FF256" s="287">
        <v>13</v>
      </c>
      <c r="FG256" s="287">
        <v>96</v>
      </c>
      <c r="FH256" s="287">
        <v>102</v>
      </c>
      <c r="FI256" s="287">
        <v>3</v>
      </c>
      <c r="FJ256" s="287">
        <v>1015</v>
      </c>
      <c r="FK256" s="291">
        <v>0</v>
      </c>
      <c r="FL256" s="290">
        <v>0</v>
      </c>
      <c r="FM256" s="291">
        <v>1</v>
      </c>
      <c r="FN256" s="290">
        <v>1.2336236460980483</v>
      </c>
      <c r="FO256" s="291">
        <v>0</v>
      </c>
      <c r="FP256" s="290">
        <v>0</v>
      </c>
      <c r="FQ256" s="283">
        <v>0</v>
      </c>
      <c r="FR256" s="294">
        <v>0</v>
      </c>
      <c r="FS256" s="283">
        <v>0</v>
      </c>
      <c r="FT256" s="294">
        <v>0</v>
      </c>
      <c r="FU256" s="291">
        <v>0</v>
      </c>
      <c r="FV256" s="290">
        <v>0</v>
      </c>
      <c r="FW256" s="295">
        <v>1</v>
      </c>
      <c r="FX256" s="295">
        <v>0</v>
      </c>
      <c r="FY256" s="295">
        <v>0</v>
      </c>
      <c r="FZ256" s="295">
        <v>0</v>
      </c>
      <c r="GA256" s="295">
        <v>1</v>
      </c>
      <c r="GB256" s="287">
        <v>1467</v>
      </c>
      <c r="GC256" s="287">
        <v>0</v>
      </c>
      <c r="GD256" s="287">
        <v>0</v>
      </c>
      <c r="GE256" s="287">
        <v>0</v>
      </c>
      <c r="GF256" s="287">
        <v>0</v>
      </c>
      <c r="GG256" s="290">
        <v>41.1</v>
      </c>
      <c r="GH256" s="290">
        <v>286.13</v>
      </c>
      <c r="GI256" s="290">
        <v>14</v>
      </c>
      <c r="GJ256" s="290">
        <v>1.6</v>
      </c>
      <c r="GK256" s="290">
        <v>0.4</v>
      </c>
      <c r="GL256" s="290">
        <v>0.4</v>
      </c>
      <c r="GM256" s="290">
        <v>0</v>
      </c>
      <c r="GN256" s="290">
        <v>0</v>
      </c>
      <c r="GO256" s="290">
        <v>0</v>
      </c>
      <c r="GP256" s="290">
        <v>2</v>
      </c>
      <c r="GQ256" s="290">
        <v>0</v>
      </c>
      <c r="GR256" s="290">
        <v>0</v>
      </c>
      <c r="GS256" s="290">
        <v>0</v>
      </c>
      <c r="GT256" s="290">
        <v>5</v>
      </c>
      <c r="GU256" s="290">
        <v>0</v>
      </c>
      <c r="GV256" s="290">
        <v>1</v>
      </c>
      <c r="GW256" s="290">
        <v>0</v>
      </c>
      <c r="GX256" s="290">
        <v>0</v>
      </c>
      <c r="GY256" s="290">
        <v>1</v>
      </c>
      <c r="GZ256" s="290">
        <v>1</v>
      </c>
      <c r="HA256" s="290">
        <v>0</v>
      </c>
      <c r="HB256" s="290">
        <v>0</v>
      </c>
      <c r="HC256" s="290">
        <v>0</v>
      </c>
      <c r="HD256" s="290">
        <v>0</v>
      </c>
      <c r="HE256" s="290">
        <v>1</v>
      </c>
      <c r="HF256" s="290">
        <v>0.1</v>
      </c>
      <c r="HG256" s="290">
        <v>1</v>
      </c>
      <c r="HH256" s="290">
        <v>2</v>
      </c>
      <c r="HI256" s="290">
        <v>0</v>
      </c>
      <c r="HJ256" s="134">
        <v>0</v>
      </c>
      <c r="HK256" s="134">
        <v>18.504354691470727</v>
      </c>
      <c r="HL256" s="134">
        <v>28.126619131035504</v>
      </c>
      <c r="HM256" s="146">
        <v>100.532223691938</v>
      </c>
      <c r="HN256" s="146">
        <v>93.131074576598905</v>
      </c>
      <c r="HO256" s="368">
        <v>4.4228217602830598E-2</v>
      </c>
      <c r="HP256" s="368">
        <v>9.0225563909774403E-2</v>
      </c>
      <c r="HQ256" s="368">
        <v>1.63934426229508</v>
      </c>
      <c r="HR256" s="368">
        <v>3.0303030303030298</v>
      </c>
      <c r="HS256" s="134">
        <v>96.721311475409806</v>
      </c>
      <c r="HT256" s="134">
        <v>95.959595959596001</v>
      </c>
      <c r="HU256" s="134">
        <v>2.6979212737726699</v>
      </c>
      <c r="HV256" s="134">
        <v>2.97744360902256</v>
      </c>
      <c r="HW256" s="134">
        <v>4.6797385620915</v>
      </c>
      <c r="HX256" s="134">
        <v>8.5100945566061803</v>
      </c>
      <c r="HY256" s="146">
        <v>103.6955056781046</v>
      </c>
      <c r="HZ256" s="146">
        <v>91.070314415119896</v>
      </c>
      <c r="IA256" s="386">
        <v>6</v>
      </c>
      <c r="IB256" s="386">
        <v>2</v>
      </c>
      <c r="IC256" s="369">
        <v>0.33277870216306155</v>
      </c>
      <c r="ID256" s="369">
        <v>8.3298625572678059E-2</v>
      </c>
      <c r="IE256" s="369">
        <v>4.8</v>
      </c>
      <c r="IF256" s="369">
        <v>1.4705882352941175</v>
      </c>
      <c r="IG256" s="146">
        <v>86.4</v>
      </c>
      <c r="IH256" s="146">
        <v>75</v>
      </c>
      <c r="II256" s="146">
        <v>6.9328896283971151</v>
      </c>
      <c r="IJ256" s="146">
        <v>5.6643065389421068</v>
      </c>
      <c r="IK256" s="146">
        <v>4.379084967320261</v>
      </c>
      <c r="IL256" s="146">
        <v>7.2834142601584464</v>
      </c>
      <c r="IM256" s="148">
        <v>96.586206592186883</v>
      </c>
      <c r="IN256" s="137">
        <v>100.34604568804643</v>
      </c>
      <c r="IO256" s="369">
        <v>0.20639834881320901</v>
      </c>
      <c r="IP256" s="369">
        <v>9.9900099900099903E-2</v>
      </c>
      <c r="IQ256" s="369">
        <v>2.1739130434782599</v>
      </c>
      <c r="IR256" s="369">
        <v>0.934579439252336</v>
      </c>
      <c r="IS256" s="146">
        <v>86.956521739130395</v>
      </c>
      <c r="IT256" s="146">
        <v>93.457943925233593</v>
      </c>
      <c r="IU256" s="146">
        <v>9.4943240454076392</v>
      </c>
      <c r="IV256" s="146">
        <v>10.6893106893107</v>
      </c>
      <c r="IW256" s="146">
        <v>5.9172163273109604</v>
      </c>
      <c r="IX256" s="146">
        <v>6.3499273255813904</v>
      </c>
      <c r="IY256" s="341">
        <v>5</v>
      </c>
      <c r="IZ256" s="369">
        <v>0.30674846625766899</v>
      </c>
      <c r="JA256" s="369">
        <v>2.2935779816513802</v>
      </c>
      <c r="JB256" s="369">
        <v>94.954128440367001</v>
      </c>
      <c r="JC256" s="369">
        <v>13.374233128834399</v>
      </c>
      <c r="JD256" s="146">
        <v>8.8334500095462296</v>
      </c>
    </row>
    <row r="257" spans="1:264" ht="18" customHeight="1">
      <c r="A257" s="280"/>
      <c r="B257" s="281" t="s">
        <v>87</v>
      </c>
      <c r="C257" s="281" t="s">
        <v>87</v>
      </c>
      <c r="D257" s="282" t="s">
        <v>1994</v>
      </c>
      <c r="E257" s="283" t="s">
        <v>1488</v>
      </c>
      <c r="F257" s="282" t="s">
        <v>133</v>
      </c>
      <c r="G257" s="283" t="s">
        <v>32</v>
      </c>
      <c r="H257" s="284" t="s">
        <v>87</v>
      </c>
      <c r="I257" s="284" t="s">
        <v>87</v>
      </c>
      <c r="J257" s="284" t="s">
        <v>87</v>
      </c>
      <c r="K257" s="284" t="s">
        <v>87</v>
      </c>
      <c r="L257" s="284" t="s">
        <v>87</v>
      </c>
      <c r="M257" s="285">
        <v>252023</v>
      </c>
      <c r="N257" s="284" t="s">
        <v>87</v>
      </c>
      <c r="O257" s="284" t="s">
        <v>87</v>
      </c>
      <c r="P257" s="284" t="s">
        <v>87</v>
      </c>
      <c r="Q257" s="284" t="s">
        <v>87</v>
      </c>
      <c r="R257" s="286">
        <v>101.21777812418031</v>
      </c>
      <c r="S257" s="286">
        <v>96.912980468376901</v>
      </c>
      <c r="T257" s="292">
        <v>29.368322998328949</v>
      </c>
      <c r="U257" s="298" t="s">
        <v>88</v>
      </c>
      <c r="V257" s="286">
        <v>10.408226861950762</v>
      </c>
      <c r="W257" s="286">
        <v>8.787784356497351</v>
      </c>
      <c r="X257" s="286">
        <v>19.196011218448113</v>
      </c>
      <c r="Y257" s="284" t="s">
        <v>87</v>
      </c>
      <c r="Z257" s="284" t="s">
        <v>87</v>
      </c>
      <c r="AA257" s="284" t="s">
        <v>87</v>
      </c>
      <c r="AB257" s="284" t="s">
        <v>87</v>
      </c>
      <c r="AC257" s="284" t="s">
        <v>87</v>
      </c>
      <c r="AD257" s="284" t="s">
        <v>87</v>
      </c>
      <c r="AE257" s="284" t="s">
        <v>87</v>
      </c>
      <c r="AF257" s="284" t="s">
        <v>87</v>
      </c>
      <c r="AG257" s="284" t="s">
        <v>87</v>
      </c>
      <c r="AH257" s="284" t="s">
        <v>87</v>
      </c>
      <c r="AI257" s="284" t="s">
        <v>87</v>
      </c>
      <c r="AJ257" s="284" t="s">
        <v>87</v>
      </c>
      <c r="AK257" s="284" t="s">
        <v>87</v>
      </c>
      <c r="AL257" s="284" t="s">
        <v>87</v>
      </c>
      <c r="AM257" s="284" t="s">
        <v>87</v>
      </c>
      <c r="AN257" s="284" t="s">
        <v>87</v>
      </c>
      <c r="AO257" s="284" t="s">
        <v>87</v>
      </c>
      <c r="AP257" s="284" t="s">
        <v>87</v>
      </c>
      <c r="AQ257" s="284" t="s">
        <v>87</v>
      </c>
      <c r="AR257" s="284" t="s">
        <v>87</v>
      </c>
      <c r="AS257" s="284" t="s">
        <v>87</v>
      </c>
      <c r="AT257" s="284" t="s">
        <v>87</v>
      </c>
      <c r="AU257" s="284" t="s">
        <v>87</v>
      </c>
      <c r="AV257" s="284" t="s">
        <v>87</v>
      </c>
      <c r="AW257" s="288" t="s">
        <v>87</v>
      </c>
      <c r="AX257" s="288" t="s">
        <v>87</v>
      </c>
      <c r="AY257" s="288" t="s">
        <v>87</v>
      </c>
      <c r="AZ257" s="288" t="s">
        <v>87</v>
      </c>
      <c r="BA257" s="288" t="s">
        <v>87</v>
      </c>
      <c r="BB257" s="287">
        <v>20</v>
      </c>
      <c r="BC257" s="287">
        <v>59</v>
      </c>
      <c r="BD257" s="289" t="s">
        <v>88</v>
      </c>
      <c r="BE257" s="289" t="s">
        <v>88</v>
      </c>
      <c r="BF257" s="289" t="s">
        <v>88</v>
      </c>
      <c r="BG257" s="287">
        <v>46</v>
      </c>
      <c r="BH257" s="286">
        <v>18.252302369228204</v>
      </c>
      <c r="BI257" s="287">
        <v>268</v>
      </c>
      <c r="BJ257" s="286">
        <v>106.33950075985129</v>
      </c>
      <c r="BK257" s="287">
        <v>0</v>
      </c>
      <c r="BL257" s="286">
        <v>0</v>
      </c>
      <c r="BM257" s="287">
        <v>0</v>
      </c>
      <c r="BN257" s="290">
        <v>0</v>
      </c>
      <c r="BO257" s="291">
        <v>179</v>
      </c>
      <c r="BP257" s="290">
        <v>71.025263567214097</v>
      </c>
      <c r="BQ257" s="287">
        <v>0</v>
      </c>
      <c r="BR257" s="290">
        <v>0</v>
      </c>
      <c r="BS257" s="287">
        <v>24</v>
      </c>
      <c r="BT257" s="290">
        <v>9.5229403665538452</v>
      </c>
      <c r="BU257" s="287">
        <v>0</v>
      </c>
      <c r="BV257" s="290">
        <v>0</v>
      </c>
      <c r="BW257" s="287">
        <v>29</v>
      </c>
      <c r="BX257" s="290">
        <v>11.506886276252564</v>
      </c>
      <c r="BY257" s="292">
        <v>0</v>
      </c>
      <c r="BZ257" s="293">
        <v>0</v>
      </c>
      <c r="CA257" s="287">
        <v>515</v>
      </c>
      <c r="CB257" s="290">
        <v>204.34642869896794</v>
      </c>
      <c r="CC257" s="292">
        <v>657</v>
      </c>
      <c r="CD257" s="293">
        <v>260.69049253441153</v>
      </c>
      <c r="CE257" s="292">
        <v>21</v>
      </c>
      <c r="CF257" s="293">
        <v>8.3325728207346152</v>
      </c>
      <c r="CG257" s="287">
        <v>1049</v>
      </c>
      <c r="CH257" s="290">
        <v>416.23185185479105</v>
      </c>
      <c r="CI257" s="287">
        <v>625</v>
      </c>
      <c r="CJ257" s="290">
        <v>247.99323871233975</v>
      </c>
      <c r="CK257" s="287">
        <v>146</v>
      </c>
      <c r="CL257" s="290">
        <v>57.931220563202565</v>
      </c>
      <c r="CM257" s="287">
        <v>262</v>
      </c>
      <c r="CN257" s="294">
        <v>103.95876566821282</v>
      </c>
      <c r="CO257" s="287">
        <v>103</v>
      </c>
      <c r="CP257" s="290">
        <v>40.86928573979359</v>
      </c>
      <c r="CQ257" s="292">
        <v>2</v>
      </c>
      <c r="CR257" s="293">
        <v>0.79357836387948721</v>
      </c>
      <c r="CS257" s="287">
        <v>9</v>
      </c>
      <c r="CT257" s="290">
        <v>3.5711026374576926</v>
      </c>
      <c r="CU257" s="292">
        <v>20</v>
      </c>
      <c r="CV257" s="293">
        <v>7.9357836387948719</v>
      </c>
      <c r="CW257" s="292">
        <v>149</v>
      </c>
      <c r="CX257" s="293">
        <v>59.121588109021801</v>
      </c>
      <c r="CY257" s="292">
        <v>149</v>
      </c>
      <c r="CZ257" s="293">
        <v>59.121588109021801</v>
      </c>
      <c r="DA257" s="292">
        <v>0</v>
      </c>
      <c r="DB257" s="293">
        <v>0</v>
      </c>
      <c r="DC257" s="287">
        <v>25</v>
      </c>
      <c r="DD257" s="287">
        <v>0</v>
      </c>
      <c r="DE257" s="287">
        <v>387</v>
      </c>
      <c r="DF257" s="287">
        <v>9965</v>
      </c>
      <c r="DG257" s="287">
        <v>8011</v>
      </c>
      <c r="DH257" s="287">
        <v>0</v>
      </c>
      <c r="DI257" s="287">
        <v>0</v>
      </c>
      <c r="DJ257" s="287">
        <v>0</v>
      </c>
      <c r="DK257" s="287">
        <v>0</v>
      </c>
      <c r="DL257" s="287">
        <v>77</v>
      </c>
      <c r="DM257" s="287">
        <v>0</v>
      </c>
      <c r="DN257" s="287">
        <v>614</v>
      </c>
      <c r="DO257" s="287">
        <v>0</v>
      </c>
      <c r="DP257" s="287">
        <v>0</v>
      </c>
      <c r="DQ257" s="287">
        <v>1</v>
      </c>
      <c r="DR257" s="287">
        <v>0</v>
      </c>
      <c r="DS257" s="287">
        <v>26</v>
      </c>
      <c r="DT257" s="287">
        <v>12718</v>
      </c>
      <c r="DU257" s="287">
        <v>0</v>
      </c>
      <c r="DV257" s="287">
        <v>4075</v>
      </c>
      <c r="DW257" s="287">
        <v>244</v>
      </c>
      <c r="DX257" s="287">
        <v>277</v>
      </c>
      <c r="DY257" s="287">
        <v>263</v>
      </c>
      <c r="DZ257" s="287">
        <v>2633</v>
      </c>
      <c r="EA257" s="287">
        <v>11996</v>
      </c>
      <c r="EB257" s="290">
        <v>20.8819606535512</v>
      </c>
      <c r="EC257" s="287">
        <v>411</v>
      </c>
      <c r="ED257" s="287">
        <v>4306</v>
      </c>
      <c r="EE257" s="287">
        <v>936</v>
      </c>
      <c r="EF257" s="290">
        <v>21.737111007895958</v>
      </c>
      <c r="EG257" s="287">
        <v>62</v>
      </c>
      <c r="EH257" s="287">
        <v>84</v>
      </c>
      <c r="EI257" s="287">
        <v>34</v>
      </c>
      <c r="EJ257" s="287">
        <v>0</v>
      </c>
      <c r="EK257" s="287">
        <v>394</v>
      </c>
      <c r="EL257" s="287">
        <v>0</v>
      </c>
      <c r="EM257" s="287">
        <v>16</v>
      </c>
      <c r="EN257" s="287">
        <v>39</v>
      </c>
      <c r="EO257" s="287">
        <v>0</v>
      </c>
      <c r="EP257" s="287">
        <v>1</v>
      </c>
      <c r="EQ257" s="287">
        <v>25</v>
      </c>
      <c r="ER257" s="287">
        <v>0</v>
      </c>
      <c r="ES257" s="287">
        <v>0</v>
      </c>
      <c r="ET257" s="287">
        <v>0</v>
      </c>
      <c r="EU257" s="287">
        <v>0</v>
      </c>
      <c r="EV257" s="287">
        <v>1070</v>
      </c>
      <c r="EW257" s="287">
        <v>25</v>
      </c>
      <c r="EX257" s="287">
        <v>0</v>
      </c>
      <c r="EY257" s="287">
        <v>0</v>
      </c>
      <c r="EZ257" s="287">
        <v>0</v>
      </c>
      <c r="FA257" s="287">
        <v>0</v>
      </c>
      <c r="FB257" s="287">
        <v>3</v>
      </c>
      <c r="FC257" s="287">
        <v>0</v>
      </c>
      <c r="FD257" s="287">
        <v>0</v>
      </c>
      <c r="FE257" s="287">
        <v>1</v>
      </c>
      <c r="FF257" s="287">
        <v>32</v>
      </c>
      <c r="FG257" s="287">
        <v>207</v>
      </c>
      <c r="FH257" s="287">
        <v>345</v>
      </c>
      <c r="FI257" s="287">
        <v>60</v>
      </c>
      <c r="FJ257" s="287">
        <v>2449</v>
      </c>
      <c r="FK257" s="291">
        <v>10</v>
      </c>
      <c r="FL257" s="290">
        <v>3.967891819397436</v>
      </c>
      <c r="FM257" s="297">
        <v>1</v>
      </c>
      <c r="FN257" s="293">
        <v>0.39678918193974361</v>
      </c>
      <c r="FO257" s="297">
        <v>0</v>
      </c>
      <c r="FP257" s="293">
        <v>0</v>
      </c>
      <c r="FQ257" s="283">
        <v>1</v>
      </c>
      <c r="FR257" s="294">
        <v>0.39678918193974361</v>
      </c>
      <c r="FS257" s="283">
        <v>0</v>
      </c>
      <c r="FT257" s="294">
        <v>0</v>
      </c>
      <c r="FU257" s="297">
        <v>25</v>
      </c>
      <c r="FV257" s="293">
        <v>9.9197295484935903</v>
      </c>
      <c r="FW257" s="295">
        <v>3</v>
      </c>
      <c r="FX257" s="295">
        <v>1</v>
      </c>
      <c r="FY257" s="295">
        <v>2</v>
      </c>
      <c r="FZ257" s="295">
        <v>0</v>
      </c>
      <c r="GA257" s="295">
        <v>0</v>
      </c>
      <c r="GB257" s="287">
        <v>4897</v>
      </c>
      <c r="GC257" s="287">
        <v>0</v>
      </c>
      <c r="GD257" s="287">
        <v>0</v>
      </c>
      <c r="GE257" s="287">
        <v>0</v>
      </c>
      <c r="GF257" s="287">
        <v>4</v>
      </c>
      <c r="GG257" s="290">
        <v>120.6</v>
      </c>
      <c r="GH257" s="290">
        <v>563.20000000000005</v>
      </c>
      <c r="GI257" s="290">
        <v>32.700000000000003</v>
      </c>
      <c r="GJ257" s="290">
        <v>3</v>
      </c>
      <c r="GK257" s="290">
        <v>1</v>
      </c>
      <c r="GL257" s="290">
        <v>1</v>
      </c>
      <c r="GM257" s="290">
        <v>6</v>
      </c>
      <c r="GN257" s="290">
        <v>1</v>
      </c>
      <c r="GO257" s="290">
        <v>0</v>
      </c>
      <c r="GP257" s="290">
        <v>5</v>
      </c>
      <c r="GQ257" s="290">
        <v>1</v>
      </c>
      <c r="GR257" s="290">
        <v>0</v>
      </c>
      <c r="GS257" s="290">
        <v>0</v>
      </c>
      <c r="GT257" s="290">
        <v>6</v>
      </c>
      <c r="GU257" s="290">
        <v>0</v>
      </c>
      <c r="GV257" s="290">
        <v>1</v>
      </c>
      <c r="GW257" s="290">
        <v>1</v>
      </c>
      <c r="GX257" s="290">
        <v>0</v>
      </c>
      <c r="GY257" s="290">
        <v>1</v>
      </c>
      <c r="GZ257" s="290">
        <v>1</v>
      </c>
      <c r="HA257" s="290">
        <v>0</v>
      </c>
      <c r="HB257" s="290">
        <v>0</v>
      </c>
      <c r="HC257" s="290">
        <v>0</v>
      </c>
      <c r="HD257" s="290">
        <v>0</v>
      </c>
      <c r="HE257" s="290">
        <v>2</v>
      </c>
      <c r="HF257" s="290">
        <v>0</v>
      </c>
      <c r="HG257" s="290">
        <v>2</v>
      </c>
      <c r="HH257" s="290">
        <v>0</v>
      </c>
      <c r="HI257" s="290">
        <v>0</v>
      </c>
      <c r="HJ257" s="134">
        <v>1.983945909698718</v>
      </c>
      <c r="HK257" s="134">
        <v>5.5550485471564102</v>
      </c>
      <c r="HL257" s="134">
        <v>30.810679977621085</v>
      </c>
      <c r="HM257" s="146">
        <v>95.392921530030193</v>
      </c>
      <c r="HN257" s="146">
        <v>98.612689039480102</v>
      </c>
      <c r="HO257" s="368">
        <v>3.6879955744053103E-2</v>
      </c>
      <c r="HP257" s="368">
        <v>2.2182786157941399E-2</v>
      </c>
      <c r="HQ257" s="368">
        <v>1.3605442176870699</v>
      </c>
      <c r="HR257" s="368">
        <v>1.03626943005181</v>
      </c>
      <c r="HS257" s="134">
        <v>88.435374149659907</v>
      </c>
      <c r="HT257" s="134">
        <v>88.082901554404103</v>
      </c>
      <c r="HU257" s="134">
        <v>2.7106767471878999</v>
      </c>
      <c r="HV257" s="134">
        <v>2.1406388642413501</v>
      </c>
      <c r="HW257" s="134">
        <v>2.9434954007884402</v>
      </c>
      <c r="HX257" s="134">
        <v>6.4567486290465199</v>
      </c>
      <c r="HY257" s="146">
        <v>102.02571264795543</v>
      </c>
      <c r="HZ257" s="146">
        <v>95.536902604320105</v>
      </c>
      <c r="IA257" s="386">
        <v>13</v>
      </c>
      <c r="IB257" s="386">
        <v>17</v>
      </c>
      <c r="IC257" s="369">
        <v>0.25460242851547199</v>
      </c>
      <c r="ID257" s="369">
        <v>0.20683781481932109</v>
      </c>
      <c r="IE257" s="369">
        <v>2.2608695652173916</v>
      </c>
      <c r="IF257" s="369">
        <v>2.8911564625850339</v>
      </c>
      <c r="IG257" s="146">
        <v>66.086956521739125</v>
      </c>
      <c r="IH257" s="146">
        <v>68.027210884353735</v>
      </c>
      <c r="II257" s="146">
        <v>11.261261261261261</v>
      </c>
      <c r="IJ257" s="146">
        <v>7.1541550066918118</v>
      </c>
      <c r="IK257" s="146">
        <v>3.1517234408167392</v>
      </c>
      <c r="IL257" s="146">
        <v>7.2174066867150177</v>
      </c>
      <c r="IM257" s="148">
        <v>98.092658051323099</v>
      </c>
      <c r="IN257" s="137">
        <v>99.991568193931514</v>
      </c>
      <c r="IO257" s="369">
        <v>0.21872265966754201</v>
      </c>
      <c r="IP257" s="369">
        <v>0.20202020202020199</v>
      </c>
      <c r="IQ257" s="369">
        <v>3.3112582781456998</v>
      </c>
      <c r="IR257" s="369">
        <v>3.3653846153846199</v>
      </c>
      <c r="IS257" s="146">
        <v>86.754966887417197</v>
      </c>
      <c r="IT257" s="146">
        <v>92.307692307692307</v>
      </c>
      <c r="IU257" s="146">
        <v>6.6054243219597604</v>
      </c>
      <c r="IV257" s="146">
        <v>6.002886002886</v>
      </c>
      <c r="IW257" s="146">
        <v>5.7226518985327397</v>
      </c>
      <c r="IX257" s="146">
        <v>7.6804451029602996</v>
      </c>
      <c r="IY257" s="341">
        <v>24</v>
      </c>
      <c r="IZ257" s="369">
        <v>0.47571853320118901</v>
      </c>
      <c r="JA257" s="369">
        <v>4.6242774566474001</v>
      </c>
      <c r="JB257" s="369">
        <v>95.761078998073202</v>
      </c>
      <c r="JC257" s="369">
        <v>10.2874132804757</v>
      </c>
      <c r="JD257" s="146">
        <v>7.24099298307683</v>
      </c>
    </row>
    <row r="258" spans="1:264" ht="18" customHeight="1">
      <c r="A258" s="280"/>
      <c r="B258" s="281" t="s">
        <v>87</v>
      </c>
      <c r="C258" s="281" t="s">
        <v>87</v>
      </c>
      <c r="D258" s="282" t="s">
        <v>1995</v>
      </c>
      <c r="E258" s="283" t="s">
        <v>1489</v>
      </c>
      <c r="F258" s="282" t="s">
        <v>133</v>
      </c>
      <c r="G258" s="283" t="s">
        <v>32</v>
      </c>
      <c r="H258" s="284" t="s">
        <v>87</v>
      </c>
      <c r="I258" s="284" t="s">
        <v>87</v>
      </c>
      <c r="J258" s="284" t="s">
        <v>87</v>
      </c>
      <c r="K258" s="284" t="s">
        <v>87</v>
      </c>
      <c r="L258" s="284" t="s">
        <v>87</v>
      </c>
      <c r="M258" s="285">
        <v>313364</v>
      </c>
      <c r="N258" s="284" t="s">
        <v>87</v>
      </c>
      <c r="O258" s="284" t="s">
        <v>87</v>
      </c>
      <c r="P258" s="284" t="s">
        <v>87</v>
      </c>
      <c r="Q258" s="284" t="s">
        <v>87</v>
      </c>
      <c r="R258" s="286">
        <v>100.4977078148308</v>
      </c>
      <c r="S258" s="286">
        <v>97.351847892886283</v>
      </c>
      <c r="T258" s="287">
        <v>13.742991916793471</v>
      </c>
      <c r="U258" s="298" t="s">
        <v>88</v>
      </c>
      <c r="V258" s="286">
        <v>11.725846407927333</v>
      </c>
      <c r="W258" s="286">
        <v>8.1200110101844203</v>
      </c>
      <c r="X258" s="286">
        <v>19.845857418111752</v>
      </c>
      <c r="Y258" s="284" t="s">
        <v>87</v>
      </c>
      <c r="Z258" s="284" t="s">
        <v>87</v>
      </c>
      <c r="AA258" s="284" t="s">
        <v>87</v>
      </c>
      <c r="AB258" s="284" t="s">
        <v>87</v>
      </c>
      <c r="AC258" s="284" t="s">
        <v>87</v>
      </c>
      <c r="AD258" s="284" t="s">
        <v>87</v>
      </c>
      <c r="AE258" s="284" t="s">
        <v>87</v>
      </c>
      <c r="AF258" s="284" t="s">
        <v>87</v>
      </c>
      <c r="AG258" s="284" t="s">
        <v>87</v>
      </c>
      <c r="AH258" s="284" t="s">
        <v>87</v>
      </c>
      <c r="AI258" s="284" t="s">
        <v>87</v>
      </c>
      <c r="AJ258" s="284" t="s">
        <v>87</v>
      </c>
      <c r="AK258" s="284" t="s">
        <v>87</v>
      </c>
      <c r="AL258" s="284" t="s">
        <v>87</v>
      </c>
      <c r="AM258" s="284" t="s">
        <v>87</v>
      </c>
      <c r="AN258" s="284" t="s">
        <v>87</v>
      </c>
      <c r="AO258" s="284" t="s">
        <v>87</v>
      </c>
      <c r="AP258" s="284" t="s">
        <v>87</v>
      </c>
      <c r="AQ258" s="284" t="s">
        <v>87</v>
      </c>
      <c r="AR258" s="284" t="s">
        <v>87</v>
      </c>
      <c r="AS258" s="284" t="s">
        <v>87</v>
      </c>
      <c r="AT258" s="284" t="s">
        <v>87</v>
      </c>
      <c r="AU258" s="284" t="s">
        <v>87</v>
      </c>
      <c r="AV258" s="284" t="s">
        <v>87</v>
      </c>
      <c r="AW258" s="288" t="s">
        <v>87</v>
      </c>
      <c r="AX258" s="288" t="s">
        <v>87</v>
      </c>
      <c r="AY258" s="288" t="s">
        <v>87</v>
      </c>
      <c r="AZ258" s="288" t="s">
        <v>87</v>
      </c>
      <c r="BA258" s="288" t="s">
        <v>87</v>
      </c>
      <c r="BB258" s="287">
        <v>22</v>
      </c>
      <c r="BC258" s="287">
        <v>38</v>
      </c>
      <c r="BD258" s="289" t="s">
        <v>88</v>
      </c>
      <c r="BE258" s="289" t="s">
        <v>88</v>
      </c>
      <c r="BF258" s="289" t="s">
        <v>88</v>
      </c>
      <c r="BG258" s="287">
        <v>50</v>
      </c>
      <c r="BH258" s="286">
        <v>15.955885168685619</v>
      </c>
      <c r="BI258" s="287">
        <v>397</v>
      </c>
      <c r="BJ258" s="286">
        <v>126.68972823936382</v>
      </c>
      <c r="BK258" s="287">
        <v>10</v>
      </c>
      <c r="BL258" s="286">
        <v>3.1911770337371239</v>
      </c>
      <c r="BM258" s="287">
        <v>0</v>
      </c>
      <c r="BN258" s="290">
        <v>0</v>
      </c>
      <c r="BO258" s="291">
        <v>257</v>
      </c>
      <c r="BP258" s="290">
        <v>82.013249767044073</v>
      </c>
      <c r="BQ258" s="287">
        <v>37</v>
      </c>
      <c r="BR258" s="290">
        <v>11.807355024827357</v>
      </c>
      <c r="BS258" s="287">
        <v>55</v>
      </c>
      <c r="BT258" s="290">
        <v>17.551473685554178</v>
      </c>
      <c r="BU258" s="287">
        <v>0</v>
      </c>
      <c r="BV258" s="290">
        <v>0</v>
      </c>
      <c r="BW258" s="287">
        <v>70</v>
      </c>
      <c r="BX258" s="290">
        <v>22.338239236159865</v>
      </c>
      <c r="BY258" s="292">
        <v>0</v>
      </c>
      <c r="BZ258" s="293">
        <v>0</v>
      </c>
      <c r="CA258" s="287">
        <v>545</v>
      </c>
      <c r="CB258" s="290">
        <v>173.91914833867324</v>
      </c>
      <c r="CC258" s="287">
        <v>415</v>
      </c>
      <c r="CD258" s="290">
        <v>132.43384690009063</v>
      </c>
      <c r="CE258" s="287">
        <v>26</v>
      </c>
      <c r="CF258" s="290">
        <v>8.2970602877165209</v>
      </c>
      <c r="CG258" s="287">
        <v>1079</v>
      </c>
      <c r="CH258" s="290">
        <v>344.32800194023565</v>
      </c>
      <c r="CI258" s="287">
        <v>1029</v>
      </c>
      <c r="CJ258" s="290">
        <v>328.37211677155</v>
      </c>
      <c r="CK258" s="287">
        <v>369</v>
      </c>
      <c r="CL258" s="290">
        <v>117.75443254489987</v>
      </c>
      <c r="CM258" s="287">
        <v>597</v>
      </c>
      <c r="CN258" s="294">
        <v>190.51326891410628</v>
      </c>
      <c r="CO258" s="287">
        <v>106</v>
      </c>
      <c r="CP258" s="290">
        <v>33.82647655761351</v>
      </c>
      <c r="CQ258" s="287">
        <v>3</v>
      </c>
      <c r="CR258" s="290">
        <v>0.95735311012113711</v>
      </c>
      <c r="CS258" s="292">
        <v>8</v>
      </c>
      <c r="CT258" s="293">
        <v>2.552941626989699</v>
      </c>
      <c r="CU258" s="287">
        <v>52</v>
      </c>
      <c r="CV258" s="290">
        <v>16.594120575433042</v>
      </c>
      <c r="CW258" s="287">
        <v>152</v>
      </c>
      <c r="CX258" s="290">
        <v>48.505890912804276</v>
      </c>
      <c r="CY258" s="287">
        <v>152</v>
      </c>
      <c r="CZ258" s="290">
        <v>48.505890912804276</v>
      </c>
      <c r="DA258" s="292">
        <v>0</v>
      </c>
      <c r="DB258" s="293">
        <v>0</v>
      </c>
      <c r="DC258" s="287">
        <v>0</v>
      </c>
      <c r="DD258" s="287">
        <v>0</v>
      </c>
      <c r="DE258" s="287">
        <v>347</v>
      </c>
      <c r="DF258" s="287">
        <v>7140</v>
      </c>
      <c r="DG258" s="287">
        <v>0</v>
      </c>
      <c r="DH258" s="287">
        <v>198</v>
      </c>
      <c r="DI258" s="287">
        <v>54</v>
      </c>
      <c r="DJ258" s="287">
        <v>0</v>
      </c>
      <c r="DK258" s="287">
        <v>9</v>
      </c>
      <c r="DL258" s="287">
        <v>795</v>
      </c>
      <c r="DM258" s="287">
        <v>0</v>
      </c>
      <c r="DN258" s="287">
        <v>388</v>
      </c>
      <c r="DO258" s="287">
        <v>14</v>
      </c>
      <c r="DP258" s="287">
        <v>27</v>
      </c>
      <c r="DQ258" s="287">
        <v>0</v>
      </c>
      <c r="DR258" s="287">
        <v>0</v>
      </c>
      <c r="DS258" s="287">
        <v>0</v>
      </c>
      <c r="DT258" s="287">
        <v>0</v>
      </c>
      <c r="DU258" s="287">
        <v>19633</v>
      </c>
      <c r="DV258" s="287">
        <v>2710</v>
      </c>
      <c r="DW258" s="287">
        <v>4558</v>
      </c>
      <c r="DX258" s="287">
        <v>148</v>
      </c>
      <c r="DY258" s="287">
        <v>20</v>
      </c>
      <c r="DZ258" s="287">
        <v>2317</v>
      </c>
      <c r="EA258" s="287">
        <v>11019</v>
      </c>
      <c r="EB258" s="290">
        <v>17.152191668935501</v>
      </c>
      <c r="EC258" s="287">
        <v>163</v>
      </c>
      <c r="ED258" s="287">
        <v>3594</v>
      </c>
      <c r="EE258" s="287">
        <v>613</v>
      </c>
      <c r="EF258" s="290">
        <v>17.056204785754034</v>
      </c>
      <c r="EG258" s="287">
        <v>31</v>
      </c>
      <c r="EH258" s="287">
        <v>54</v>
      </c>
      <c r="EI258" s="287">
        <v>48</v>
      </c>
      <c r="EJ258" s="287">
        <v>12</v>
      </c>
      <c r="EK258" s="287">
        <v>208</v>
      </c>
      <c r="EL258" s="287">
        <v>3</v>
      </c>
      <c r="EM258" s="287">
        <v>3</v>
      </c>
      <c r="EN258" s="287">
        <v>16</v>
      </c>
      <c r="EO258" s="287">
        <v>10</v>
      </c>
      <c r="EP258" s="287">
        <v>14</v>
      </c>
      <c r="EQ258" s="287">
        <v>30</v>
      </c>
      <c r="ER258" s="287">
        <v>0</v>
      </c>
      <c r="ES258" s="287">
        <v>1</v>
      </c>
      <c r="ET258" s="287">
        <v>2</v>
      </c>
      <c r="EU258" s="287">
        <v>0</v>
      </c>
      <c r="EV258" s="287">
        <v>1227</v>
      </c>
      <c r="EW258" s="287">
        <v>19</v>
      </c>
      <c r="EX258" s="287">
        <v>0</v>
      </c>
      <c r="EY258" s="287">
        <v>0</v>
      </c>
      <c r="EZ258" s="287">
        <v>11</v>
      </c>
      <c r="FA258" s="287">
        <v>3</v>
      </c>
      <c r="FB258" s="287">
        <v>1</v>
      </c>
      <c r="FC258" s="287">
        <v>1</v>
      </c>
      <c r="FD258" s="287">
        <v>1</v>
      </c>
      <c r="FE258" s="287">
        <v>0</v>
      </c>
      <c r="FF258" s="287">
        <v>8</v>
      </c>
      <c r="FG258" s="287">
        <v>207</v>
      </c>
      <c r="FH258" s="287">
        <v>252</v>
      </c>
      <c r="FI258" s="287">
        <v>60</v>
      </c>
      <c r="FJ258" s="287">
        <v>1021</v>
      </c>
      <c r="FK258" s="291">
        <v>13</v>
      </c>
      <c r="FL258" s="290">
        <v>4.1485301438582605</v>
      </c>
      <c r="FM258" s="291">
        <v>1</v>
      </c>
      <c r="FN258" s="290">
        <v>0.31911770337371237</v>
      </c>
      <c r="FO258" s="291">
        <v>0</v>
      </c>
      <c r="FP258" s="290">
        <v>0</v>
      </c>
      <c r="FQ258" s="283">
        <v>0</v>
      </c>
      <c r="FR258" s="294">
        <v>0</v>
      </c>
      <c r="FS258" s="283">
        <v>1</v>
      </c>
      <c r="FT258" s="294">
        <v>0.31911770337371237</v>
      </c>
      <c r="FU258" s="291">
        <v>75</v>
      </c>
      <c r="FV258" s="290">
        <v>23.933827753028428</v>
      </c>
      <c r="FW258" s="295">
        <v>1</v>
      </c>
      <c r="FX258" s="295">
        <v>0</v>
      </c>
      <c r="FY258" s="295">
        <v>1</v>
      </c>
      <c r="FZ258" s="295">
        <v>0</v>
      </c>
      <c r="GA258" s="295">
        <v>0</v>
      </c>
      <c r="GB258" s="287">
        <v>4568</v>
      </c>
      <c r="GC258" s="287">
        <v>0</v>
      </c>
      <c r="GD258" s="287">
        <v>1575</v>
      </c>
      <c r="GE258" s="287">
        <v>0</v>
      </c>
      <c r="GF258" s="287">
        <v>27</v>
      </c>
      <c r="GG258" s="290">
        <v>132</v>
      </c>
      <c r="GH258" s="290">
        <v>453.9</v>
      </c>
      <c r="GI258" s="290">
        <v>19.5</v>
      </c>
      <c r="GJ258" s="290">
        <v>6</v>
      </c>
      <c r="GK258" s="290">
        <v>1</v>
      </c>
      <c r="GL258" s="290">
        <v>1</v>
      </c>
      <c r="GM258" s="290">
        <v>4</v>
      </c>
      <c r="GN258" s="290">
        <v>1</v>
      </c>
      <c r="GO258" s="290">
        <v>1</v>
      </c>
      <c r="GP258" s="290">
        <v>3</v>
      </c>
      <c r="GQ258" s="290">
        <v>0</v>
      </c>
      <c r="GR258" s="290">
        <v>0</v>
      </c>
      <c r="GS258" s="290">
        <v>0</v>
      </c>
      <c r="GT258" s="290">
        <v>15</v>
      </c>
      <c r="GU258" s="290">
        <v>1</v>
      </c>
      <c r="GV258" s="290">
        <v>1</v>
      </c>
      <c r="GW258" s="290">
        <v>1</v>
      </c>
      <c r="GX258" s="290">
        <v>0</v>
      </c>
      <c r="GY258" s="290">
        <v>1</v>
      </c>
      <c r="GZ258" s="290">
        <v>1</v>
      </c>
      <c r="HA258" s="290">
        <v>1</v>
      </c>
      <c r="HB258" s="290">
        <v>0</v>
      </c>
      <c r="HC258" s="290">
        <v>0</v>
      </c>
      <c r="HD258" s="290">
        <v>0</v>
      </c>
      <c r="HE258" s="290">
        <v>1</v>
      </c>
      <c r="HF258" s="290">
        <v>1</v>
      </c>
      <c r="HG258" s="290">
        <v>1</v>
      </c>
      <c r="HH258" s="290">
        <v>9</v>
      </c>
      <c r="HI258" s="290">
        <v>1</v>
      </c>
      <c r="HJ258" s="134">
        <v>1.2764708134948495</v>
      </c>
      <c r="HK258" s="134">
        <v>9.5735311012113709</v>
      </c>
      <c r="HL258" s="134">
        <v>59.186760444722417</v>
      </c>
      <c r="HM258" s="146">
        <v>97.359595382675195</v>
      </c>
      <c r="HN258" s="146">
        <v>99.839281872187101</v>
      </c>
      <c r="HO258" s="368">
        <v>3.8197097020626403E-2</v>
      </c>
      <c r="HP258" s="369">
        <v>2.09161263334031E-2</v>
      </c>
      <c r="HQ258" s="368">
        <v>1.0752688172042999</v>
      </c>
      <c r="HR258" s="369">
        <v>0.67567567567567599</v>
      </c>
      <c r="HS258" s="134">
        <v>90.322580645161295</v>
      </c>
      <c r="HT258" s="134">
        <v>94.594594594594597</v>
      </c>
      <c r="HU258" s="134">
        <v>3.5523300229182602</v>
      </c>
      <c r="HV258" s="134">
        <v>3.0955866973436499</v>
      </c>
      <c r="HW258" s="134">
        <v>1.2185871644350601</v>
      </c>
      <c r="HX258" s="134">
        <v>3.3786395258953901</v>
      </c>
      <c r="HY258" s="146">
        <v>102.08081539505945</v>
      </c>
      <c r="HZ258" s="146">
        <v>98.798422655398497</v>
      </c>
      <c r="IA258" s="386">
        <v>10</v>
      </c>
      <c r="IB258" s="386">
        <v>13</v>
      </c>
      <c r="IC258" s="369">
        <v>0.31279324366593686</v>
      </c>
      <c r="ID258" s="369">
        <v>0.21494708994708994</v>
      </c>
      <c r="IE258" s="369">
        <v>3.1746031746031744</v>
      </c>
      <c r="IF258" s="369">
        <v>3.3678756476683938</v>
      </c>
      <c r="IG258" s="146">
        <v>82.222222222222214</v>
      </c>
      <c r="IH258" s="146">
        <v>84.974093264248708</v>
      </c>
      <c r="II258" s="146">
        <v>9.8529871754770095</v>
      </c>
      <c r="IJ258" s="146">
        <v>6.3822751322751321</v>
      </c>
      <c r="IK258" s="146">
        <v>1.7874810368709189</v>
      </c>
      <c r="IL258" s="146">
        <v>5.0115949497552181</v>
      </c>
      <c r="IM258" s="148">
        <v>103.08142720404967</v>
      </c>
      <c r="IN258" s="137">
        <v>96.729586740304214</v>
      </c>
      <c r="IO258" s="369">
        <v>0.58949624866023598</v>
      </c>
      <c r="IP258" s="369">
        <v>9.9403578528827002E-2</v>
      </c>
      <c r="IQ258" s="369">
        <v>3.3742331288343599</v>
      </c>
      <c r="IR258" s="369">
        <v>0.89285714285714302</v>
      </c>
      <c r="IS258" s="146">
        <v>91.411042944785294</v>
      </c>
      <c r="IT258" s="146">
        <v>96.130952380952394</v>
      </c>
      <c r="IU258" s="146">
        <v>17.470525187566999</v>
      </c>
      <c r="IV258" s="146">
        <v>11.1332007952286</v>
      </c>
      <c r="IW258" s="146">
        <v>3.16557598421107</v>
      </c>
      <c r="IX258" s="146">
        <v>4.3703703703703702</v>
      </c>
      <c r="IY258" s="341">
        <v>20</v>
      </c>
      <c r="IZ258" s="369">
        <v>0.37657691583505898</v>
      </c>
      <c r="JA258" s="369">
        <v>3.1496062992125999</v>
      </c>
      <c r="JB258" s="369">
        <v>94.645669291338606</v>
      </c>
      <c r="JC258" s="369">
        <v>11.956317077763099</v>
      </c>
      <c r="JD258" s="146">
        <v>6.9424761659366103</v>
      </c>
    </row>
    <row r="259" spans="1:264" ht="18" customHeight="1">
      <c r="A259" s="280"/>
      <c r="B259" s="281" t="s">
        <v>87</v>
      </c>
      <c r="C259" s="281" t="s">
        <v>87</v>
      </c>
      <c r="D259" s="282" t="s">
        <v>1996</v>
      </c>
      <c r="E259" s="283" t="s">
        <v>1490</v>
      </c>
      <c r="F259" s="282" t="s">
        <v>133</v>
      </c>
      <c r="G259" s="283" t="s">
        <v>32</v>
      </c>
      <c r="H259" s="284" t="s">
        <v>87</v>
      </c>
      <c r="I259" s="284" t="s">
        <v>87</v>
      </c>
      <c r="J259" s="284" t="s">
        <v>87</v>
      </c>
      <c r="K259" s="284" t="s">
        <v>87</v>
      </c>
      <c r="L259" s="284" t="s">
        <v>87</v>
      </c>
      <c r="M259" s="285">
        <v>258259</v>
      </c>
      <c r="N259" s="284" t="s">
        <v>87</v>
      </c>
      <c r="O259" s="284" t="s">
        <v>87</v>
      </c>
      <c r="P259" s="284" t="s">
        <v>87</v>
      </c>
      <c r="Q259" s="284" t="s">
        <v>87</v>
      </c>
      <c r="R259" s="286">
        <v>101.81687918614521</v>
      </c>
      <c r="S259" s="286">
        <v>98.817923018393131</v>
      </c>
      <c r="T259" s="292">
        <v>45.146780943300655</v>
      </c>
      <c r="U259" s="298" t="s">
        <v>88</v>
      </c>
      <c r="V259" s="286">
        <v>11.205587610081992</v>
      </c>
      <c r="W259" s="286">
        <v>7.7436987549347096</v>
      </c>
      <c r="X259" s="286">
        <v>18.9492863650167</v>
      </c>
      <c r="Y259" s="284" t="s">
        <v>87</v>
      </c>
      <c r="Z259" s="284" t="s">
        <v>87</v>
      </c>
      <c r="AA259" s="284" t="s">
        <v>87</v>
      </c>
      <c r="AB259" s="284" t="s">
        <v>87</v>
      </c>
      <c r="AC259" s="284" t="s">
        <v>87</v>
      </c>
      <c r="AD259" s="284" t="s">
        <v>87</v>
      </c>
      <c r="AE259" s="284" t="s">
        <v>87</v>
      </c>
      <c r="AF259" s="284" t="s">
        <v>87</v>
      </c>
      <c r="AG259" s="284" t="s">
        <v>87</v>
      </c>
      <c r="AH259" s="284" t="s">
        <v>87</v>
      </c>
      <c r="AI259" s="284" t="s">
        <v>87</v>
      </c>
      <c r="AJ259" s="284" t="s">
        <v>87</v>
      </c>
      <c r="AK259" s="284" t="s">
        <v>87</v>
      </c>
      <c r="AL259" s="284" t="s">
        <v>87</v>
      </c>
      <c r="AM259" s="284" t="s">
        <v>87</v>
      </c>
      <c r="AN259" s="284" t="s">
        <v>87</v>
      </c>
      <c r="AO259" s="284" t="s">
        <v>87</v>
      </c>
      <c r="AP259" s="284" t="s">
        <v>87</v>
      </c>
      <c r="AQ259" s="284" t="s">
        <v>87</v>
      </c>
      <c r="AR259" s="284" t="s">
        <v>87</v>
      </c>
      <c r="AS259" s="284" t="s">
        <v>87</v>
      </c>
      <c r="AT259" s="284" t="s">
        <v>87</v>
      </c>
      <c r="AU259" s="284" t="s">
        <v>87</v>
      </c>
      <c r="AV259" s="284" t="s">
        <v>87</v>
      </c>
      <c r="AW259" s="288" t="s">
        <v>87</v>
      </c>
      <c r="AX259" s="288" t="s">
        <v>87</v>
      </c>
      <c r="AY259" s="288" t="s">
        <v>87</v>
      </c>
      <c r="AZ259" s="288" t="s">
        <v>87</v>
      </c>
      <c r="BA259" s="288" t="s">
        <v>87</v>
      </c>
      <c r="BB259" s="287">
        <v>49</v>
      </c>
      <c r="BC259" s="287">
        <v>58</v>
      </c>
      <c r="BD259" s="289" t="s">
        <v>88</v>
      </c>
      <c r="BE259" s="289" t="s">
        <v>88</v>
      </c>
      <c r="BF259" s="289" t="s">
        <v>88</v>
      </c>
      <c r="BG259" s="287">
        <v>36</v>
      </c>
      <c r="BH259" s="286">
        <v>13.93949484819503</v>
      </c>
      <c r="BI259" s="287">
        <v>381</v>
      </c>
      <c r="BJ259" s="286">
        <v>147.52632047673072</v>
      </c>
      <c r="BK259" s="287">
        <v>0</v>
      </c>
      <c r="BL259" s="286">
        <v>0</v>
      </c>
      <c r="BM259" s="287">
        <v>40</v>
      </c>
      <c r="BN259" s="290">
        <v>15.488327609105589</v>
      </c>
      <c r="BO259" s="291">
        <v>313</v>
      </c>
      <c r="BP259" s="290">
        <v>121.19616354125122</v>
      </c>
      <c r="BQ259" s="287">
        <v>0</v>
      </c>
      <c r="BR259" s="290">
        <v>0</v>
      </c>
      <c r="BS259" s="287">
        <v>23</v>
      </c>
      <c r="BT259" s="290">
        <v>8.9057883752357121</v>
      </c>
      <c r="BU259" s="287">
        <v>0</v>
      </c>
      <c r="BV259" s="290">
        <v>0</v>
      </c>
      <c r="BW259" s="287">
        <v>57</v>
      </c>
      <c r="BX259" s="290">
        <v>22.070866842975462</v>
      </c>
      <c r="BY259" s="292">
        <v>1</v>
      </c>
      <c r="BZ259" s="293">
        <v>0.38720819022763964</v>
      </c>
      <c r="CA259" s="287">
        <v>504</v>
      </c>
      <c r="CB259" s="290">
        <v>195.15292787473041</v>
      </c>
      <c r="CC259" s="287">
        <v>499</v>
      </c>
      <c r="CD259" s="290">
        <v>193.2168869235922</v>
      </c>
      <c r="CE259" s="287">
        <v>60</v>
      </c>
      <c r="CF259" s="290">
        <v>23.232491413658384</v>
      </c>
      <c r="CG259" s="287">
        <v>438</v>
      </c>
      <c r="CH259" s="290">
        <v>169.59718731970619</v>
      </c>
      <c r="CI259" s="287">
        <v>1354</v>
      </c>
      <c r="CJ259" s="290">
        <v>524.27988956822423</v>
      </c>
      <c r="CK259" s="287">
        <v>319</v>
      </c>
      <c r="CL259" s="290">
        <v>123.51941268261707</v>
      </c>
      <c r="CM259" s="287">
        <v>389</v>
      </c>
      <c r="CN259" s="294">
        <v>150.62398599855186</v>
      </c>
      <c r="CO259" s="287">
        <v>134</v>
      </c>
      <c r="CP259" s="290">
        <v>51.885897490503723</v>
      </c>
      <c r="CQ259" s="287">
        <v>1</v>
      </c>
      <c r="CR259" s="290">
        <v>0.38720819022763964</v>
      </c>
      <c r="CS259" s="287">
        <v>4</v>
      </c>
      <c r="CT259" s="290">
        <v>1.5488327609105585</v>
      </c>
      <c r="CU259" s="287">
        <v>91</v>
      </c>
      <c r="CV259" s="290">
        <v>35.235945310715209</v>
      </c>
      <c r="CW259" s="287">
        <v>1524</v>
      </c>
      <c r="CX259" s="290">
        <v>590.10528190692287</v>
      </c>
      <c r="CY259" s="287">
        <v>1507</v>
      </c>
      <c r="CZ259" s="290">
        <v>583.52274267305302</v>
      </c>
      <c r="DA259" s="287">
        <v>17</v>
      </c>
      <c r="DB259" s="290">
        <v>6.5825392338698752</v>
      </c>
      <c r="DC259" s="287">
        <v>0</v>
      </c>
      <c r="DD259" s="287">
        <v>547</v>
      </c>
      <c r="DE259" s="287">
        <v>619</v>
      </c>
      <c r="DF259" s="287">
        <v>12410</v>
      </c>
      <c r="DG259" s="287">
        <v>0</v>
      </c>
      <c r="DH259" s="287">
        <v>378</v>
      </c>
      <c r="DI259" s="287">
        <v>3</v>
      </c>
      <c r="DJ259" s="287">
        <v>0</v>
      </c>
      <c r="DK259" s="287">
        <v>25</v>
      </c>
      <c r="DL259" s="287">
        <v>0</v>
      </c>
      <c r="DM259" s="287">
        <v>1</v>
      </c>
      <c r="DN259" s="287">
        <v>631</v>
      </c>
      <c r="DO259" s="287">
        <v>0</v>
      </c>
      <c r="DP259" s="287">
        <v>52</v>
      </c>
      <c r="DQ259" s="287">
        <v>1</v>
      </c>
      <c r="DR259" s="287">
        <v>0</v>
      </c>
      <c r="DS259" s="287">
        <v>0</v>
      </c>
      <c r="DT259" s="287">
        <v>3235</v>
      </c>
      <c r="DU259" s="287">
        <v>27636</v>
      </c>
      <c r="DV259" s="287">
        <v>3592</v>
      </c>
      <c r="DW259" s="287">
        <v>5563</v>
      </c>
      <c r="DX259" s="287">
        <v>590</v>
      </c>
      <c r="DY259" s="287">
        <v>585</v>
      </c>
      <c r="DZ259" s="287">
        <v>4834</v>
      </c>
      <c r="EA259" s="287">
        <v>15413</v>
      </c>
      <c r="EB259" s="290">
        <v>27.009667164082298</v>
      </c>
      <c r="EC259" s="287">
        <v>72</v>
      </c>
      <c r="ED259" s="287">
        <v>5153</v>
      </c>
      <c r="EE259" s="287">
        <v>1416</v>
      </c>
      <c r="EF259" s="290">
        <v>27.479138366000388</v>
      </c>
      <c r="EG259" s="287">
        <v>257</v>
      </c>
      <c r="EH259" s="287">
        <v>138</v>
      </c>
      <c r="EI259" s="287">
        <v>41</v>
      </c>
      <c r="EJ259" s="287">
        <v>40</v>
      </c>
      <c r="EK259" s="287">
        <v>386</v>
      </c>
      <c r="EL259" s="287">
        <v>6</v>
      </c>
      <c r="EM259" s="287">
        <v>20</v>
      </c>
      <c r="EN259" s="287">
        <v>2</v>
      </c>
      <c r="EO259" s="287">
        <v>47</v>
      </c>
      <c r="EP259" s="287">
        <v>48</v>
      </c>
      <c r="EQ259" s="287">
        <v>34</v>
      </c>
      <c r="ER259" s="287">
        <v>0</v>
      </c>
      <c r="ES259" s="287">
        <v>5</v>
      </c>
      <c r="ET259" s="287">
        <v>1</v>
      </c>
      <c r="EU259" s="287">
        <v>0</v>
      </c>
      <c r="EV259" s="287">
        <v>5007</v>
      </c>
      <c r="EW259" s="287">
        <v>0</v>
      </c>
      <c r="EX259" s="287">
        <v>13</v>
      </c>
      <c r="EY259" s="287">
        <v>1383</v>
      </c>
      <c r="EZ259" s="287">
        <v>12</v>
      </c>
      <c r="FA259" s="287">
        <v>16</v>
      </c>
      <c r="FB259" s="287">
        <v>0</v>
      </c>
      <c r="FC259" s="287">
        <v>0</v>
      </c>
      <c r="FD259" s="287">
        <v>3</v>
      </c>
      <c r="FE259" s="287">
        <v>0</v>
      </c>
      <c r="FF259" s="287">
        <v>21</v>
      </c>
      <c r="FG259" s="287">
        <v>1634</v>
      </c>
      <c r="FH259" s="287">
        <v>1091</v>
      </c>
      <c r="FI259" s="287">
        <v>173</v>
      </c>
      <c r="FJ259" s="287">
        <v>968</v>
      </c>
      <c r="FK259" s="291">
        <v>35</v>
      </c>
      <c r="FL259" s="290">
        <v>13.552286657967388</v>
      </c>
      <c r="FM259" s="291">
        <v>1</v>
      </c>
      <c r="FN259" s="290">
        <v>0.38720819022763964</v>
      </c>
      <c r="FO259" s="291">
        <v>6</v>
      </c>
      <c r="FP259" s="290">
        <v>2.3232491413658383</v>
      </c>
      <c r="FQ259" s="283">
        <v>3</v>
      </c>
      <c r="FR259" s="294">
        <v>1.1616245706829191</v>
      </c>
      <c r="FS259" s="283">
        <v>1</v>
      </c>
      <c r="FT259" s="294">
        <v>0.38720819022763964</v>
      </c>
      <c r="FU259" s="291">
        <v>25</v>
      </c>
      <c r="FV259" s="290">
        <v>9.6802047556909923</v>
      </c>
      <c r="FW259" s="295">
        <v>1</v>
      </c>
      <c r="FX259" s="295">
        <v>0</v>
      </c>
      <c r="FY259" s="295">
        <v>0</v>
      </c>
      <c r="FZ259" s="295">
        <v>0</v>
      </c>
      <c r="GA259" s="295">
        <v>1</v>
      </c>
      <c r="GB259" s="287">
        <v>8409</v>
      </c>
      <c r="GC259" s="287">
        <v>3253</v>
      </c>
      <c r="GD259" s="287">
        <v>5753</v>
      </c>
      <c r="GE259" s="287">
        <v>102</v>
      </c>
      <c r="GF259" s="287">
        <v>17</v>
      </c>
      <c r="GG259" s="290">
        <v>327.66000000000003</v>
      </c>
      <c r="GH259" s="290">
        <v>736.44</v>
      </c>
      <c r="GI259" s="290">
        <v>40</v>
      </c>
      <c r="GJ259" s="290">
        <v>15</v>
      </c>
      <c r="GK259" s="290">
        <v>2</v>
      </c>
      <c r="GL259" s="290">
        <v>6</v>
      </c>
      <c r="GM259" s="290">
        <v>14.8</v>
      </c>
      <c r="GN259" s="290">
        <v>11.8</v>
      </c>
      <c r="GO259" s="290">
        <v>3</v>
      </c>
      <c r="GP259" s="290">
        <v>15.8</v>
      </c>
      <c r="GQ259" s="290">
        <v>1.8</v>
      </c>
      <c r="GR259" s="290">
        <v>2</v>
      </c>
      <c r="GS259" s="290">
        <v>0</v>
      </c>
      <c r="GT259" s="290">
        <v>27.4</v>
      </c>
      <c r="GU259" s="290">
        <v>0</v>
      </c>
      <c r="GV259" s="290">
        <v>3</v>
      </c>
      <c r="GW259" s="290">
        <v>1</v>
      </c>
      <c r="GX259" s="290">
        <v>1</v>
      </c>
      <c r="GY259" s="290">
        <v>2</v>
      </c>
      <c r="GZ259" s="290">
        <v>3</v>
      </c>
      <c r="HA259" s="290">
        <v>1</v>
      </c>
      <c r="HB259" s="290">
        <v>1</v>
      </c>
      <c r="HC259" s="290">
        <v>1</v>
      </c>
      <c r="HD259" s="290">
        <v>0</v>
      </c>
      <c r="HE259" s="290">
        <v>0</v>
      </c>
      <c r="HF259" s="290">
        <v>2</v>
      </c>
      <c r="HG259" s="290">
        <v>3</v>
      </c>
      <c r="HH259" s="290">
        <v>14</v>
      </c>
      <c r="HI259" s="290">
        <v>4.26</v>
      </c>
      <c r="HJ259" s="134">
        <v>1.9360409511381986</v>
      </c>
      <c r="HK259" s="134">
        <v>15.488327609105589</v>
      </c>
      <c r="HL259" s="134">
        <v>55.893502259359785</v>
      </c>
      <c r="HM259" s="146">
        <v>102.562743446448</v>
      </c>
      <c r="HN259" s="146">
        <v>101.247130145607</v>
      </c>
      <c r="HO259" s="368">
        <v>0.15497323189630899</v>
      </c>
      <c r="HP259" s="368">
        <v>2.3879646581230599E-2</v>
      </c>
      <c r="HQ259" s="368">
        <v>6.35838150289017</v>
      </c>
      <c r="HR259" s="368">
        <v>1.1152416356877299</v>
      </c>
      <c r="HS259" s="134">
        <v>84.971098265895904</v>
      </c>
      <c r="HT259" s="134">
        <v>91.449814126394003</v>
      </c>
      <c r="HU259" s="134">
        <v>2.43730628346013</v>
      </c>
      <c r="HV259" s="134">
        <v>2.1412083101170101</v>
      </c>
      <c r="HW259" s="134">
        <v>4.8542133931432199</v>
      </c>
      <c r="HX259" s="134">
        <v>9.8285978999382309</v>
      </c>
      <c r="HY259" s="146">
        <v>97.205210111623174</v>
      </c>
      <c r="HZ259" s="146">
        <v>92.526504509100505</v>
      </c>
      <c r="IA259" s="386">
        <v>32</v>
      </c>
      <c r="IB259" s="386">
        <v>18</v>
      </c>
      <c r="IC259" s="369">
        <v>0.58436815193571956</v>
      </c>
      <c r="ID259" s="369">
        <v>0.18678011829407493</v>
      </c>
      <c r="IE259" s="369">
        <v>5.1118210862619806</v>
      </c>
      <c r="IF259" s="369">
        <v>2.4793388429752068</v>
      </c>
      <c r="IG259" s="146">
        <v>76.198083067092654</v>
      </c>
      <c r="IH259" s="146">
        <v>76.170798898071624</v>
      </c>
      <c r="II259" s="146">
        <v>11.431701972242513</v>
      </c>
      <c r="IJ259" s="146">
        <v>7.533464771194355</v>
      </c>
      <c r="IK259" s="146">
        <v>3.9170137776353733</v>
      </c>
      <c r="IL259" s="146">
        <v>8.5141290920321193</v>
      </c>
      <c r="IM259" s="148">
        <v>98.872261003019347</v>
      </c>
      <c r="IN259" s="137">
        <v>101.97924008510522</v>
      </c>
      <c r="IO259" s="369">
        <v>0.23094688221709</v>
      </c>
      <c r="IP259" s="369">
        <v>9.9403578528827002E-2</v>
      </c>
      <c r="IQ259" s="369">
        <v>1.92926045016077</v>
      </c>
      <c r="IR259" s="369">
        <v>1.1834319526627199</v>
      </c>
      <c r="IS259" s="146">
        <v>63.987138263665599</v>
      </c>
      <c r="IT259" s="146">
        <v>66.863905325443795</v>
      </c>
      <c r="IU259" s="146">
        <v>11.9707467282525</v>
      </c>
      <c r="IV259" s="146">
        <v>8.3996023856858795</v>
      </c>
      <c r="IW259" s="146">
        <v>5.8624236190937102</v>
      </c>
      <c r="IX259" s="146">
        <v>8.1873008648156596</v>
      </c>
      <c r="IY259" s="341">
        <v>30</v>
      </c>
      <c r="IZ259" s="369">
        <v>0.56646525679758297</v>
      </c>
      <c r="JA259" s="369">
        <v>4.1899441340782104</v>
      </c>
      <c r="JB259" s="369">
        <v>97.905027932960905</v>
      </c>
      <c r="JC259" s="369">
        <v>13.5196374622357</v>
      </c>
      <c r="JD259" s="146">
        <v>6.8387121680049399</v>
      </c>
    </row>
    <row r="260" spans="1:264" ht="18" customHeight="1">
      <c r="A260" s="280"/>
      <c r="B260" s="281" t="s">
        <v>87</v>
      </c>
      <c r="C260" s="281" t="s">
        <v>87</v>
      </c>
      <c r="D260" s="282" t="s">
        <v>1997</v>
      </c>
      <c r="E260" s="283" t="s">
        <v>1491</v>
      </c>
      <c r="F260" s="282" t="s">
        <v>133</v>
      </c>
      <c r="G260" s="283" t="s">
        <v>32</v>
      </c>
      <c r="H260" s="284" t="s">
        <v>87</v>
      </c>
      <c r="I260" s="284" t="s">
        <v>87</v>
      </c>
      <c r="J260" s="284" t="s">
        <v>87</v>
      </c>
      <c r="K260" s="284" t="s">
        <v>87</v>
      </c>
      <c r="L260" s="284" t="s">
        <v>87</v>
      </c>
      <c r="M260" s="285">
        <v>268517</v>
      </c>
      <c r="N260" s="284" t="s">
        <v>87</v>
      </c>
      <c r="O260" s="284" t="s">
        <v>87</v>
      </c>
      <c r="P260" s="284" t="s">
        <v>87</v>
      </c>
      <c r="Q260" s="284" t="s">
        <v>87</v>
      </c>
      <c r="R260" s="286">
        <v>108.497</v>
      </c>
      <c r="S260" s="286">
        <v>99.34</v>
      </c>
      <c r="T260" s="292">
        <v>230.56091873508012</v>
      </c>
      <c r="U260" s="298" t="s">
        <v>88</v>
      </c>
      <c r="V260" s="286">
        <v>8.5123966942148765</v>
      </c>
      <c r="W260" s="286">
        <v>5.9779614325068868</v>
      </c>
      <c r="X260" s="286">
        <v>14.490358126721764</v>
      </c>
      <c r="Y260" s="284" t="s">
        <v>87</v>
      </c>
      <c r="Z260" s="284" t="s">
        <v>87</v>
      </c>
      <c r="AA260" s="284" t="s">
        <v>87</v>
      </c>
      <c r="AB260" s="284" t="s">
        <v>87</v>
      </c>
      <c r="AC260" s="284" t="s">
        <v>87</v>
      </c>
      <c r="AD260" s="284" t="s">
        <v>87</v>
      </c>
      <c r="AE260" s="284" t="s">
        <v>87</v>
      </c>
      <c r="AF260" s="284" t="s">
        <v>87</v>
      </c>
      <c r="AG260" s="284" t="s">
        <v>87</v>
      </c>
      <c r="AH260" s="284" t="s">
        <v>87</v>
      </c>
      <c r="AI260" s="284" t="s">
        <v>87</v>
      </c>
      <c r="AJ260" s="284" t="s">
        <v>87</v>
      </c>
      <c r="AK260" s="284" t="s">
        <v>87</v>
      </c>
      <c r="AL260" s="284" t="s">
        <v>87</v>
      </c>
      <c r="AM260" s="284" t="s">
        <v>87</v>
      </c>
      <c r="AN260" s="284" t="s">
        <v>87</v>
      </c>
      <c r="AO260" s="284" t="s">
        <v>87</v>
      </c>
      <c r="AP260" s="284" t="s">
        <v>87</v>
      </c>
      <c r="AQ260" s="284" t="s">
        <v>87</v>
      </c>
      <c r="AR260" s="284" t="s">
        <v>87</v>
      </c>
      <c r="AS260" s="284" t="s">
        <v>87</v>
      </c>
      <c r="AT260" s="284" t="s">
        <v>87</v>
      </c>
      <c r="AU260" s="284" t="s">
        <v>87</v>
      </c>
      <c r="AV260" s="284" t="s">
        <v>87</v>
      </c>
      <c r="AW260" s="288" t="s">
        <v>87</v>
      </c>
      <c r="AX260" s="288" t="s">
        <v>87</v>
      </c>
      <c r="AY260" s="288" t="s">
        <v>87</v>
      </c>
      <c r="AZ260" s="288" t="s">
        <v>87</v>
      </c>
      <c r="BA260" s="288" t="s">
        <v>87</v>
      </c>
      <c r="BB260" s="287">
        <v>29</v>
      </c>
      <c r="BC260" s="287">
        <v>55</v>
      </c>
      <c r="BD260" s="289" t="s">
        <v>88</v>
      </c>
      <c r="BE260" s="289" t="s">
        <v>88</v>
      </c>
      <c r="BF260" s="289" t="s">
        <v>88</v>
      </c>
      <c r="BG260" s="287">
        <v>31</v>
      </c>
      <c r="BH260" s="286">
        <v>11.544892874566601</v>
      </c>
      <c r="BI260" s="287">
        <v>345</v>
      </c>
      <c r="BJ260" s="286">
        <v>128.4834852169509</v>
      </c>
      <c r="BK260" s="287">
        <v>10</v>
      </c>
      <c r="BL260" s="286">
        <v>3.7241589917956781</v>
      </c>
      <c r="BM260" s="287">
        <v>0</v>
      </c>
      <c r="BN260" s="290">
        <v>0</v>
      </c>
      <c r="BO260" s="291">
        <v>235</v>
      </c>
      <c r="BP260" s="290">
        <v>87.517736307198419</v>
      </c>
      <c r="BQ260" s="287">
        <v>0</v>
      </c>
      <c r="BR260" s="290">
        <v>0</v>
      </c>
      <c r="BS260" s="287">
        <v>26</v>
      </c>
      <c r="BT260" s="290">
        <v>9.6828133786687616</v>
      </c>
      <c r="BU260" s="287">
        <v>0</v>
      </c>
      <c r="BV260" s="290">
        <v>0</v>
      </c>
      <c r="BW260" s="287">
        <v>46</v>
      </c>
      <c r="BX260" s="290">
        <v>17.131131362260117</v>
      </c>
      <c r="BY260" s="292">
        <v>0</v>
      </c>
      <c r="BZ260" s="293">
        <v>0</v>
      </c>
      <c r="CA260" s="287">
        <v>640</v>
      </c>
      <c r="CB260" s="290">
        <v>238.3461754749234</v>
      </c>
      <c r="CC260" s="292">
        <v>964</v>
      </c>
      <c r="CD260" s="293">
        <v>359.00892680910334</v>
      </c>
      <c r="CE260" s="287">
        <v>30</v>
      </c>
      <c r="CF260" s="290">
        <v>11.172476975387033</v>
      </c>
      <c r="CG260" s="287">
        <v>705</v>
      </c>
      <c r="CH260" s="290">
        <v>262.55320892159529</v>
      </c>
      <c r="CI260" s="287">
        <v>1011</v>
      </c>
      <c r="CJ260" s="290">
        <v>376.51247407054302</v>
      </c>
      <c r="CK260" s="287">
        <v>278</v>
      </c>
      <c r="CL260" s="290">
        <v>103.53161997191984</v>
      </c>
      <c r="CM260" s="292">
        <v>496</v>
      </c>
      <c r="CN260" s="296">
        <v>184.71828599306562</v>
      </c>
      <c r="CO260" s="287">
        <v>158</v>
      </c>
      <c r="CP260" s="290">
        <v>58.841712070371713</v>
      </c>
      <c r="CQ260" s="292">
        <v>1</v>
      </c>
      <c r="CR260" s="293">
        <v>0.37241589917956774</v>
      </c>
      <c r="CS260" s="292">
        <v>21</v>
      </c>
      <c r="CT260" s="293">
        <v>7.8207338827709236</v>
      </c>
      <c r="CU260" s="287">
        <v>41</v>
      </c>
      <c r="CV260" s="290">
        <v>15.269051866362279</v>
      </c>
      <c r="CW260" s="287">
        <v>684</v>
      </c>
      <c r="CX260" s="290">
        <v>254.73247503882433</v>
      </c>
      <c r="CY260" s="287">
        <v>408</v>
      </c>
      <c r="CZ260" s="290">
        <v>151.94568686526367</v>
      </c>
      <c r="DA260" s="292">
        <v>0</v>
      </c>
      <c r="DB260" s="293">
        <v>0</v>
      </c>
      <c r="DC260" s="287">
        <v>0</v>
      </c>
      <c r="DD260" s="287">
        <v>0</v>
      </c>
      <c r="DE260" s="287">
        <v>196</v>
      </c>
      <c r="DF260" s="287">
        <v>9416</v>
      </c>
      <c r="DG260" s="287">
        <v>0</v>
      </c>
      <c r="DH260" s="287">
        <v>403</v>
      </c>
      <c r="DI260" s="287">
        <v>61</v>
      </c>
      <c r="DJ260" s="287">
        <v>1</v>
      </c>
      <c r="DK260" s="287">
        <v>0</v>
      </c>
      <c r="DL260" s="287">
        <v>0</v>
      </c>
      <c r="DM260" s="287">
        <v>0</v>
      </c>
      <c r="DN260" s="287">
        <v>0</v>
      </c>
      <c r="DO260" s="287">
        <v>0</v>
      </c>
      <c r="DP260" s="287">
        <v>0</v>
      </c>
      <c r="DQ260" s="287">
        <v>0</v>
      </c>
      <c r="DR260" s="287">
        <v>0</v>
      </c>
      <c r="DS260" s="287">
        <v>0</v>
      </c>
      <c r="DT260" s="287">
        <v>0</v>
      </c>
      <c r="DU260" s="287">
        <v>16023</v>
      </c>
      <c r="DV260" s="287">
        <v>1993</v>
      </c>
      <c r="DW260" s="287">
        <v>3341</v>
      </c>
      <c r="DX260" s="287">
        <v>261</v>
      </c>
      <c r="DY260" s="287">
        <v>142</v>
      </c>
      <c r="DZ260" s="287">
        <v>65</v>
      </c>
      <c r="EA260" s="287">
        <v>10649</v>
      </c>
      <c r="EB260" s="290">
        <v>20.687388487181899</v>
      </c>
      <c r="EC260" s="287">
        <v>153</v>
      </c>
      <c r="ED260" s="287">
        <v>3359</v>
      </c>
      <c r="EE260" s="287">
        <v>687</v>
      </c>
      <c r="EF260" s="290">
        <v>20.452515629651682</v>
      </c>
      <c r="EG260" s="287">
        <v>102</v>
      </c>
      <c r="EH260" s="287">
        <v>155</v>
      </c>
      <c r="EI260" s="287">
        <v>28</v>
      </c>
      <c r="EJ260" s="287">
        <v>19</v>
      </c>
      <c r="EK260" s="287">
        <v>248</v>
      </c>
      <c r="EL260" s="287">
        <v>8</v>
      </c>
      <c r="EM260" s="287">
        <v>6</v>
      </c>
      <c r="EN260" s="287">
        <v>15</v>
      </c>
      <c r="EO260" s="287">
        <v>25</v>
      </c>
      <c r="EP260" s="287">
        <v>3</v>
      </c>
      <c r="EQ260" s="287">
        <v>24</v>
      </c>
      <c r="ER260" s="287">
        <v>0</v>
      </c>
      <c r="ES260" s="287">
        <v>0</v>
      </c>
      <c r="ET260" s="287">
        <v>0</v>
      </c>
      <c r="EU260" s="287">
        <v>0</v>
      </c>
      <c r="EV260" s="287">
        <v>1290</v>
      </c>
      <c r="EW260" s="287">
        <v>0</v>
      </c>
      <c r="EX260" s="287">
        <v>0</v>
      </c>
      <c r="EY260" s="287">
        <v>0</v>
      </c>
      <c r="EZ260" s="287">
        <v>21</v>
      </c>
      <c r="FA260" s="287">
        <v>7</v>
      </c>
      <c r="FB260" s="287">
        <v>0</v>
      </c>
      <c r="FC260" s="287">
        <v>1</v>
      </c>
      <c r="FD260" s="287">
        <v>3</v>
      </c>
      <c r="FE260" s="287">
        <v>0</v>
      </c>
      <c r="FF260" s="287">
        <v>12</v>
      </c>
      <c r="FG260" s="287">
        <v>323</v>
      </c>
      <c r="FH260" s="287">
        <v>445</v>
      </c>
      <c r="FI260" s="287">
        <v>44</v>
      </c>
      <c r="FJ260" s="287">
        <v>950</v>
      </c>
      <c r="FK260" s="291">
        <v>16</v>
      </c>
      <c r="FL260" s="290">
        <v>5.9586543868730839</v>
      </c>
      <c r="FM260" s="297">
        <v>5</v>
      </c>
      <c r="FN260" s="293">
        <v>1.8620794958978391</v>
      </c>
      <c r="FO260" s="297">
        <v>0</v>
      </c>
      <c r="FP260" s="293">
        <v>0</v>
      </c>
      <c r="FQ260" s="283">
        <v>1</v>
      </c>
      <c r="FR260" s="294">
        <v>0.37241589917956774</v>
      </c>
      <c r="FS260" s="283">
        <v>0</v>
      </c>
      <c r="FT260" s="294">
        <v>0</v>
      </c>
      <c r="FU260" s="297">
        <v>38</v>
      </c>
      <c r="FV260" s="293">
        <v>14.151804168823574</v>
      </c>
      <c r="FW260" s="295">
        <v>3</v>
      </c>
      <c r="FX260" s="295">
        <v>1</v>
      </c>
      <c r="FY260" s="295">
        <v>2</v>
      </c>
      <c r="FZ260" s="295">
        <v>0</v>
      </c>
      <c r="GA260" s="295">
        <v>0</v>
      </c>
      <c r="GB260" s="287">
        <v>2864</v>
      </c>
      <c r="GC260" s="287">
        <v>0</v>
      </c>
      <c r="GD260" s="287">
        <v>0</v>
      </c>
      <c r="GE260" s="287">
        <v>0</v>
      </c>
      <c r="GF260" s="287">
        <v>0</v>
      </c>
      <c r="GG260" s="290">
        <v>85.2</v>
      </c>
      <c r="GH260" s="290">
        <v>361.6</v>
      </c>
      <c r="GI260" s="290">
        <v>18</v>
      </c>
      <c r="GJ260" s="290">
        <v>5</v>
      </c>
      <c r="GK260" s="290">
        <v>1</v>
      </c>
      <c r="GL260" s="290">
        <v>2</v>
      </c>
      <c r="GM260" s="290">
        <v>1</v>
      </c>
      <c r="GN260" s="290">
        <v>0</v>
      </c>
      <c r="GO260" s="290">
        <v>1</v>
      </c>
      <c r="GP260" s="290">
        <v>1</v>
      </c>
      <c r="GQ260" s="290">
        <v>0</v>
      </c>
      <c r="GR260" s="290">
        <v>0</v>
      </c>
      <c r="GS260" s="290">
        <v>0</v>
      </c>
      <c r="GT260" s="290">
        <v>2</v>
      </c>
      <c r="GU260" s="290">
        <v>0</v>
      </c>
      <c r="GV260" s="290">
        <v>1</v>
      </c>
      <c r="GW260" s="290">
        <v>1</v>
      </c>
      <c r="GX260" s="290">
        <v>1</v>
      </c>
      <c r="GY260" s="290">
        <v>2</v>
      </c>
      <c r="GZ260" s="290">
        <v>1</v>
      </c>
      <c r="HA260" s="290">
        <v>1</v>
      </c>
      <c r="HB260" s="290">
        <v>2</v>
      </c>
      <c r="HC260" s="290">
        <v>1</v>
      </c>
      <c r="HD260" s="290">
        <v>0</v>
      </c>
      <c r="HE260" s="290">
        <v>1</v>
      </c>
      <c r="HF260" s="290">
        <v>0</v>
      </c>
      <c r="HG260" s="290">
        <v>0</v>
      </c>
      <c r="HH260" s="290">
        <v>10</v>
      </c>
      <c r="HI260" s="290">
        <v>0</v>
      </c>
      <c r="HJ260" s="134">
        <v>0.74483179835913549</v>
      </c>
      <c r="HK260" s="134">
        <v>12.662140572105304</v>
      </c>
      <c r="HL260" s="134">
        <v>41.509476122554616</v>
      </c>
      <c r="HM260" s="146">
        <v>109.274</v>
      </c>
      <c r="HN260" s="146">
        <v>98.706999999999994</v>
      </c>
      <c r="HO260" s="368">
        <v>6.6844919786096205E-2</v>
      </c>
      <c r="HP260" s="369">
        <v>3.88802488335925E-2</v>
      </c>
      <c r="HQ260" s="368">
        <v>2.12765957446809</v>
      </c>
      <c r="HR260" s="369">
        <v>1.6666666666666701</v>
      </c>
      <c r="HS260" s="134">
        <v>80.851063829787194</v>
      </c>
      <c r="HT260" s="134">
        <v>90</v>
      </c>
      <c r="HU260" s="134">
        <v>3.14171122994652</v>
      </c>
      <c r="HV260" s="134">
        <v>2.3328149300155498</v>
      </c>
      <c r="HW260" s="134">
        <v>1.1827659742516401</v>
      </c>
      <c r="HX260" s="134">
        <v>2.4995408631772298</v>
      </c>
      <c r="HY260" s="146">
        <v>100.66200000000001</v>
      </c>
      <c r="HZ260" s="146">
        <v>97.238</v>
      </c>
      <c r="IA260" s="386">
        <v>22</v>
      </c>
      <c r="IB260" s="386">
        <v>25</v>
      </c>
      <c r="IC260" s="369">
        <v>0.68621334996880845</v>
      </c>
      <c r="ID260" s="369">
        <v>0.50030018010806476</v>
      </c>
      <c r="IE260" s="369">
        <v>6.5868263473053901</v>
      </c>
      <c r="IF260" s="369">
        <v>7.2463768115942031</v>
      </c>
      <c r="IG260" s="146">
        <v>68.562874251497007</v>
      </c>
      <c r="IH260" s="146">
        <v>70.724637681159422</v>
      </c>
      <c r="II260" s="146">
        <v>10.41796631316282</v>
      </c>
      <c r="IJ260" s="146">
        <v>6.9041424854912954</v>
      </c>
      <c r="IK260" s="146">
        <v>2.3339388673880421</v>
      </c>
      <c r="IL260" s="146">
        <v>3.9100091827364554</v>
      </c>
      <c r="IM260" s="148">
        <v>106.809</v>
      </c>
      <c r="IN260" s="137">
        <v>103.36399999999999</v>
      </c>
      <c r="IO260" s="369">
        <v>0.63224446786090605</v>
      </c>
      <c r="IP260" s="369">
        <v>0.28268551236749101</v>
      </c>
      <c r="IQ260" s="369">
        <v>5.6074766355140202</v>
      </c>
      <c r="IR260" s="369">
        <v>3.7383177570093502</v>
      </c>
      <c r="IS260" s="146">
        <v>95.327102803738299</v>
      </c>
      <c r="IT260" s="146">
        <v>95.327102803738299</v>
      </c>
      <c r="IU260" s="146">
        <v>11.2750263435195</v>
      </c>
      <c r="IV260" s="146">
        <v>7.56183745583039</v>
      </c>
      <c r="IW260" s="146">
        <v>1.84319447339428</v>
      </c>
      <c r="IX260" s="146">
        <v>2.55449044074332</v>
      </c>
      <c r="IY260" s="341">
        <v>21</v>
      </c>
      <c r="IZ260" s="369">
        <v>0.50011907597046901</v>
      </c>
      <c r="JA260" s="369">
        <v>5.9322033898305104</v>
      </c>
      <c r="JB260" s="369">
        <v>83.8983050847458</v>
      </c>
      <c r="JC260" s="369">
        <v>8.4305787092164799</v>
      </c>
      <c r="JD260" s="146">
        <v>5.2929292929292897</v>
      </c>
    </row>
    <row r="261" spans="1:264" ht="18" customHeight="1">
      <c r="A261" s="280"/>
      <c r="B261" s="281" t="s">
        <v>87</v>
      </c>
      <c r="C261" s="281" t="s">
        <v>87</v>
      </c>
      <c r="D261" s="282" t="s">
        <v>1998</v>
      </c>
      <c r="E261" s="283" t="s">
        <v>1492</v>
      </c>
      <c r="F261" s="282" t="s">
        <v>133</v>
      </c>
      <c r="G261" s="283" t="s">
        <v>32</v>
      </c>
      <c r="H261" s="284" t="s">
        <v>87</v>
      </c>
      <c r="I261" s="284" t="s">
        <v>87</v>
      </c>
      <c r="J261" s="284" t="s">
        <v>87</v>
      </c>
      <c r="K261" s="284" t="s">
        <v>87</v>
      </c>
      <c r="L261" s="284" t="s">
        <v>87</v>
      </c>
      <c r="M261" s="285">
        <v>35439</v>
      </c>
      <c r="N261" s="284" t="s">
        <v>87</v>
      </c>
      <c r="O261" s="284" t="s">
        <v>87</v>
      </c>
      <c r="P261" s="284" t="s">
        <v>87</v>
      </c>
      <c r="Q261" s="284" t="s">
        <v>87</v>
      </c>
      <c r="R261" s="286">
        <v>106.27800000000001</v>
      </c>
      <c r="S261" s="286">
        <v>95.841999999999985</v>
      </c>
      <c r="T261" s="287">
        <v>28.295244547319328</v>
      </c>
      <c r="U261" s="298" t="s">
        <v>88</v>
      </c>
      <c r="V261" s="286">
        <v>9.3312597200622083</v>
      </c>
      <c r="W261" s="286">
        <v>5.2877138413685847</v>
      </c>
      <c r="X261" s="286">
        <v>14.618973561430792</v>
      </c>
      <c r="Y261" s="284" t="s">
        <v>87</v>
      </c>
      <c r="Z261" s="284" t="s">
        <v>87</v>
      </c>
      <c r="AA261" s="284" t="s">
        <v>87</v>
      </c>
      <c r="AB261" s="284" t="s">
        <v>87</v>
      </c>
      <c r="AC261" s="284" t="s">
        <v>87</v>
      </c>
      <c r="AD261" s="284" t="s">
        <v>87</v>
      </c>
      <c r="AE261" s="284" t="s">
        <v>87</v>
      </c>
      <c r="AF261" s="284" t="s">
        <v>87</v>
      </c>
      <c r="AG261" s="284" t="s">
        <v>87</v>
      </c>
      <c r="AH261" s="284" t="s">
        <v>87</v>
      </c>
      <c r="AI261" s="284" t="s">
        <v>87</v>
      </c>
      <c r="AJ261" s="284" t="s">
        <v>87</v>
      </c>
      <c r="AK261" s="284" t="s">
        <v>87</v>
      </c>
      <c r="AL261" s="284" t="s">
        <v>87</v>
      </c>
      <c r="AM261" s="284" t="s">
        <v>87</v>
      </c>
      <c r="AN261" s="284" t="s">
        <v>87</v>
      </c>
      <c r="AO261" s="284" t="s">
        <v>87</v>
      </c>
      <c r="AP261" s="284" t="s">
        <v>87</v>
      </c>
      <c r="AQ261" s="284" t="s">
        <v>87</v>
      </c>
      <c r="AR261" s="284" t="s">
        <v>87</v>
      </c>
      <c r="AS261" s="284" t="s">
        <v>87</v>
      </c>
      <c r="AT261" s="284" t="s">
        <v>87</v>
      </c>
      <c r="AU261" s="284" t="s">
        <v>87</v>
      </c>
      <c r="AV261" s="284" t="s">
        <v>87</v>
      </c>
      <c r="AW261" s="288" t="s">
        <v>87</v>
      </c>
      <c r="AX261" s="288" t="s">
        <v>87</v>
      </c>
      <c r="AY261" s="288" t="s">
        <v>87</v>
      </c>
      <c r="AZ261" s="288" t="s">
        <v>87</v>
      </c>
      <c r="BA261" s="288" t="s">
        <v>87</v>
      </c>
      <c r="BB261" s="287">
        <v>9</v>
      </c>
      <c r="BC261" s="287">
        <v>6</v>
      </c>
      <c r="BD261" s="289" t="s">
        <v>88</v>
      </c>
      <c r="BE261" s="289" t="s">
        <v>88</v>
      </c>
      <c r="BF261" s="289" t="s">
        <v>88</v>
      </c>
      <c r="BG261" s="287">
        <v>11</v>
      </c>
      <c r="BH261" s="286">
        <v>31.039250543186881</v>
      </c>
      <c r="BI261" s="287">
        <v>29</v>
      </c>
      <c r="BJ261" s="286">
        <v>81.830751432038156</v>
      </c>
      <c r="BK261" s="287">
        <v>0</v>
      </c>
      <c r="BL261" s="286">
        <v>0</v>
      </c>
      <c r="BM261" s="287">
        <v>0</v>
      </c>
      <c r="BN261" s="290">
        <v>0</v>
      </c>
      <c r="BO261" s="291">
        <v>25</v>
      </c>
      <c r="BP261" s="290">
        <v>70.543751234515653</v>
      </c>
      <c r="BQ261" s="287">
        <v>0</v>
      </c>
      <c r="BR261" s="290">
        <v>0</v>
      </c>
      <c r="BS261" s="287">
        <v>0</v>
      </c>
      <c r="BT261" s="290">
        <v>0</v>
      </c>
      <c r="BU261" s="287">
        <v>0</v>
      </c>
      <c r="BV261" s="290">
        <v>0</v>
      </c>
      <c r="BW261" s="287">
        <v>18</v>
      </c>
      <c r="BX261" s="290">
        <v>50.791500888851267</v>
      </c>
      <c r="BY261" s="287">
        <v>0</v>
      </c>
      <c r="BZ261" s="290">
        <v>0</v>
      </c>
      <c r="CA261" s="287">
        <v>1</v>
      </c>
      <c r="CB261" s="290">
        <v>2.821750049380626</v>
      </c>
      <c r="CC261" s="287">
        <v>0</v>
      </c>
      <c r="CD261" s="290">
        <v>0</v>
      </c>
      <c r="CE261" s="287">
        <v>17</v>
      </c>
      <c r="CF261" s="290">
        <v>47.969750839470642</v>
      </c>
      <c r="CG261" s="287">
        <v>151</v>
      </c>
      <c r="CH261" s="290">
        <v>426.08425745647446</v>
      </c>
      <c r="CI261" s="287">
        <v>65</v>
      </c>
      <c r="CJ261" s="290">
        <v>183.41375320974066</v>
      </c>
      <c r="CK261" s="287">
        <v>27</v>
      </c>
      <c r="CL261" s="290">
        <v>76.187251333276905</v>
      </c>
      <c r="CM261" s="287">
        <v>0</v>
      </c>
      <c r="CN261" s="294">
        <v>0</v>
      </c>
      <c r="CO261" s="287">
        <v>18</v>
      </c>
      <c r="CP261" s="290">
        <v>50.791500888851267</v>
      </c>
      <c r="CQ261" s="292">
        <v>0</v>
      </c>
      <c r="CR261" s="293">
        <v>0</v>
      </c>
      <c r="CS261" s="287">
        <v>0</v>
      </c>
      <c r="CT261" s="290">
        <v>0</v>
      </c>
      <c r="CU261" s="287">
        <v>5</v>
      </c>
      <c r="CV261" s="290">
        <v>14.108750246903128</v>
      </c>
      <c r="CW261" s="287">
        <v>8</v>
      </c>
      <c r="CX261" s="290">
        <v>22.574000395045008</v>
      </c>
      <c r="CY261" s="287">
        <v>0</v>
      </c>
      <c r="CZ261" s="290">
        <v>0</v>
      </c>
      <c r="DA261" s="292">
        <v>0</v>
      </c>
      <c r="DB261" s="293">
        <v>0</v>
      </c>
      <c r="DC261" s="287">
        <v>0</v>
      </c>
      <c r="DD261" s="287">
        <v>0</v>
      </c>
      <c r="DE261" s="287">
        <v>0</v>
      </c>
      <c r="DF261" s="287">
        <v>3140</v>
      </c>
      <c r="DG261" s="287">
        <v>0</v>
      </c>
      <c r="DH261" s="287">
        <v>101</v>
      </c>
      <c r="DI261" s="287">
        <v>0</v>
      </c>
      <c r="DJ261" s="287">
        <v>13</v>
      </c>
      <c r="DK261" s="287">
        <v>1</v>
      </c>
      <c r="DL261" s="287">
        <v>0</v>
      </c>
      <c r="DM261" s="287">
        <v>0</v>
      </c>
      <c r="DN261" s="287">
        <v>0</v>
      </c>
      <c r="DO261" s="287">
        <v>0</v>
      </c>
      <c r="DP261" s="287">
        <v>11</v>
      </c>
      <c r="DQ261" s="287">
        <v>4</v>
      </c>
      <c r="DR261" s="287">
        <v>0</v>
      </c>
      <c r="DS261" s="287">
        <v>0</v>
      </c>
      <c r="DT261" s="287">
        <v>3887</v>
      </c>
      <c r="DU261" s="287">
        <v>7584</v>
      </c>
      <c r="DV261" s="287">
        <v>1278</v>
      </c>
      <c r="DW261" s="287">
        <v>3813</v>
      </c>
      <c r="DX261" s="287">
        <v>57</v>
      </c>
      <c r="DY261" s="287">
        <v>0</v>
      </c>
      <c r="DZ261" s="287">
        <v>0</v>
      </c>
      <c r="EA261" s="287">
        <v>4185</v>
      </c>
      <c r="EB261" s="290">
        <v>16.344086021505401</v>
      </c>
      <c r="EC261" s="287">
        <v>75</v>
      </c>
      <c r="ED261" s="287">
        <v>1417</v>
      </c>
      <c r="EE261" s="287">
        <v>332</v>
      </c>
      <c r="EF261" s="290">
        <v>23.429781227946368</v>
      </c>
      <c r="EG261" s="287">
        <v>39</v>
      </c>
      <c r="EH261" s="287">
        <v>141</v>
      </c>
      <c r="EI261" s="287">
        <v>18</v>
      </c>
      <c r="EJ261" s="287">
        <v>0</v>
      </c>
      <c r="EK261" s="287">
        <v>69</v>
      </c>
      <c r="EL261" s="287">
        <v>1</v>
      </c>
      <c r="EM261" s="287">
        <v>6</v>
      </c>
      <c r="EN261" s="287">
        <v>14</v>
      </c>
      <c r="EO261" s="287">
        <v>3</v>
      </c>
      <c r="EP261" s="287">
        <v>6</v>
      </c>
      <c r="EQ261" s="287">
        <v>5</v>
      </c>
      <c r="ER261" s="287">
        <v>0</v>
      </c>
      <c r="ES261" s="287">
        <v>0</v>
      </c>
      <c r="ET261" s="287">
        <v>0</v>
      </c>
      <c r="EU261" s="287">
        <v>0</v>
      </c>
      <c r="EV261" s="287">
        <v>354</v>
      </c>
      <c r="EW261" s="287">
        <v>0</v>
      </c>
      <c r="EX261" s="287">
        <v>0</v>
      </c>
      <c r="EY261" s="287">
        <v>0</v>
      </c>
      <c r="EZ261" s="287">
        <v>0</v>
      </c>
      <c r="FA261" s="287">
        <v>1</v>
      </c>
      <c r="FB261" s="287">
        <v>1</v>
      </c>
      <c r="FC261" s="287">
        <v>0</v>
      </c>
      <c r="FD261" s="287">
        <v>3</v>
      </c>
      <c r="FE261" s="287">
        <v>3</v>
      </c>
      <c r="FF261" s="287">
        <v>5</v>
      </c>
      <c r="FG261" s="287">
        <v>84</v>
      </c>
      <c r="FH261" s="287">
        <v>53</v>
      </c>
      <c r="FI261" s="287">
        <v>20</v>
      </c>
      <c r="FJ261" s="287">
        <v>906</v>
      </c>
      <c r="FK261" s="291">
        <v>1</v>
      </c>
      <c r="FL261" s="290">
        <v>2.821750049380626</v>
      </c>
      <c r="FM261" s="291">
        <v>0</v>
      </c>
      <c r="FN261" s="290">
        <v>0</v>
      </c>
      <c r="FO261" s="291">
        <v>1</v>
      </c>
      <c r="FP261" s="290">
        <v>2.821750049380626</v>
      </c>
      <c r="FQ261" s="283">
        <v>0</v>
      </c>
      <c r="FR261" s="294">
        <v>0</v>
      </c>
      <c r="FS261" s="283">
        <v>0</v>
      </c>
      <c r="FT261" s="294">
        <v>0</v>
      </c>
      <c r="FU261" s="291">
        <v>0</v>
      </c>
      <c r="FV261" s="290">
        <v>0</v>
      </c>
      <c r="FW261" s="295">
        <v>0</v>
      </c>
      <c r="FX261" s="295">
        <v>0</v>
      </c>
      <c r="FY261" s="295">
        <v>0</v>
      </c>
      <c r="FZ261" s="295">
        <v>0</v>
      </c>
      <c r="GA261" s="295">
        <v>0</v>
      </c>
      <c r="GB261" s="287">
        <v>0</v>
      </c>
      <c r="GC261" s="287">
        <v>0</v>
      </c>
      <c r="GD261" s="287">
        <v>0</v>
      </c>
      <c r="GE261" s="287">
        <v>0</v>
      </c>
      <c r="GF261" s="287">
        <v>0</v>
      </c>
      <c r="GG261" s="290">
        <v>30.4</v>
      </c>
      <c r="GH261" s="290">
        <v>236.1</v>
      </c>
      <c r="GI261" s="290">
        <v>10</v>
      </c>
      <c r="GJ261" s="290">
        <v>0</v>
      </c>
      <c r="GK261" s="290">
        <v>0.2</v>
      </c>
      <c r="GL261" s="290">
        <v>0.5</v>
      </c>
      <c r="GM261" s="290">
        <v>1</v>
      </c>
      <c r="GN261" s="290">
        <v>1</v>
      </c>
      <c r="GO261" s="290">
        <v>0</v>
      </c>
      <c r="GP261" s="290">
        <v>2</v>
      </c>
      <c r="GQ261" s="290">
        <v>0</v>
      </c>
      <c r="GR261" s="290">
        <v>0</v>
      </c>
      <c r="GS261" s="290">
        <v>0</v>
      </c>
      <c r="GT261" s="290">
        <v>1.3</v>
      </c>
      <c r="GU261" s="290">
        <v>0</v>
      </c>
      <c r="GV261" s="290">
        <v>1</v>
      </c>
      <c r="GW261" s="290">
        <v>0</v>
      </c>
      <c r="GX261" s="290">
        <v>0</v>
      </c>
      <c r="GY261" s="290">
        <v>1</v>
      </c>
      <c r="GZ261" s="290">
        <v>1</v>
      </c>
      <c r="HA261" s="290">
        <v>0</v>
      </c>
      <c r="HB261" s="290">
        <v>0</v>
      </c>
      <c r="HC261" s="290">
        <v>1</v>
      </c>
      <c r="HD261" s="290">
        <v>0</v>
      </c>
      <c r="HE261" s="290">
        <v>0</v>
      </c>
      <c r="HF261" s="290">
        <v>0</v>
      </c>
      <c r="HG261" s="290">
        <v>1</v>
      </c>
      <c r="HH261" s="290">
        <v>6</v>
      </c>
      <c r="HI261" s="290">
        <v>0</v>
      </c>
      <c r="HJ261" s="134">
        <v>0</v>
      </c>
      <c r="HK261" s="134">
        <v>5.643500098761252</v>
      </c>
      <c r="HL261" s="134">
        <v>46.84105081971839</v>
      </c>
      <c r="HM261" s="146">
        <v>100.431</v>
      </c>
      <c r="HN261" s="146">
        <v>86.24</v>
      </c>
      <c r="HO261" s="368">
        <v>0.133155792276964</v>
      </c>
      <c r="HP261" s="368">
        <v>0</v>
      </c>
      <c r="HQ261" s="368">
        <v>2.7777777777777799</v>
      </c>
      <c r="HR261" s="368">
        <v>0</v>
      </c>
      <c r="HS261" s="134">
        <v>91.6666666666667</v>
      </c>
      <c r="HT261" s="134">
        <v>92.957746478873204</v>
      </c>
      <c r="HU261" s="134">
        <v>4.7936085219707101</v>
      </c>
      <c r="HV261" s="134">
        <v>5.5339049103663296</v>
      </c>
      <c r="HW261" s="134">
        <v>4.2792463852782197</v>
      </c>
      <c r="HX261" s="134">
        <v>7.9382889200560998</v>
      </c>
      <c r="HY261" s="146">
        <v>103.62199999999999</v>
      </c>
      <c r="HZ261" s="146">
        <v>95.35</v>
      </c>
      <c r="IA261" s="386">
        <v>6</v>
      </c>
      <c r="IB261" s="386">
        <v>1</v>
      </c>
      <c r="IC261" s="369">
        <v>0.63897763578274758</v>
      </c>
      <c r="ID261" s="369">
        <v>6.4020486555697823E-2</v>
      </c>
      <c r="IE261" s="369">
        <v>8.3333333333333321</v>
      </c>
      <c r="IF261" s="369">
        <v>1.2820512820512819</v>
      </c>
      <c r="IG261" s="146">
        <v>88.888888888888886</v>
      </c>
      <c r="IH261" s="146">
        <v>83.333333333333343</v>
      </c>
      <c r="II261" s="146">
        <v>7.6677316293929714</v>
      </c>
      <c r="IJ261" s="146">
        <v>4.9935979513444302</v>
      </c>
      <c r="IK261" s="146">
        <v>5.0387030816415947</v>
      </c>
      <c r="IL261" s="146">
        <v>9.8457223001402525</v>
      </c>
      <c r="IM261" s="148">
        <v>116.084</v>
      </c>
      <c r="IN261" s="137">
        <v>113.94</v>
      </c>
      <c r="IO261" s="369">
        <v>0.41666666666666702</v>
      </c>
      <c r="IP261" s="388">
        <v>0.449101796407186</v>
      </c>
      <c r="IQ261" s="369">
        <v>2.7027027027027</v>
      </c>
      <c r="IR261" s="388">
        <v>3.75</v>
      </c>
      <c r="IS261" s="146">
        <v>94.594594594594597</v>
      </c>
      <c r="IT261" s="146">
        <v>95</v>
      </c>
      <c r="IU261" s="146">
        <v>15.4166666666667</v>
      </c>
      <c r="IV261" s="146">
        <v>11.976047904191599</v>
      </c>
      <c r="IW261" s="146">
        <v>6.4961429151441301</v>
      </c>
      <c r="IX261" s="146">
        <v>8.8872009115077795</v>
      </c>
      <c r="IY261" s="341">
        <v>2</v>
      </c>
      <c r="IZ261" s="369">
        <v>0.24691358024691401</v>
      </c>
      <c r="JA261" s="369">
        <v>2.7777777777777799</v>
      </c>
      <c r="JB261" s="369">
        <v>95.8333333333333</v>
      </c>
      <c r="JC261" s="369">
        <v>8.8888888888888893</v>
      </c>
      <c r="JD261" s="146">
        <v>7.2791023842917202</v>
      </c>
    </row>
    <row r="262" spans="1:264" ht="18" customHeight="1">
      <c r="A262" s="280"/>
      <c r="B262" s="281" t="s">
        <v>87</v>
      </c>
      <c r="C262" s="281" t="s">
        <v>87</v>
      </c>
      <c r="D262" s="282" t="s">
        <v>1999</v>
      </c>
      <c r="E262" s="283" t="s">
        <v>1493</v>
      </c>
      <c r="F262" s="282" t="s">
        <v>133</v>
      </c>
      <c r="G262" s="283" t="s">
        <v>32</v>
      </c>
      <c r="H262" s="284" t="s">
        <v>87</v>
      </c>
      <c r="I262" s="284" t="s">
        <v>87</v>
      </c>
      <c r="J262" s="284" t="s">
        <v>87</v>
      </c>
      <c r="K262" s="284" t="s">
        <v>87</v>
      </c>
      <c r="L262" s="284" t="s">
        <v>87</v>
      </c>
      <c r="M262" s="285">
        <v>53023</v>
      </c>
      <c r="N262" s="284" t="s">
        <v>87</v>
      </c>
      <c r="O262" s="284" t="s">
        <v>87</v>
      </c>
      <c r="P262" s="284" t="s">
        <v>87</v>
      </c>
      <c r="Q262" s="284" t="s">
        <v>87</v>
      </c>
      <c r="R262" s="286">
        <v>101.51175192836854</v>
      </c>
      <c r="S262" s="286">
        <v>97.50947018855102</v>
      </c>
      <c r="T262" s="292">
        <v>9.903434954747695</v>
      </c>
      <c r="U262" s="298" t="s">
        <v>88</v>
      </c>
      <c r="V262" s="286">
        <v>10.226155358898721</v>
      </c>
      <c r="W262" s="286">
        <v>11.504424778761061</v>
      </c>
      <c r="X262" s="286">
        <v>21.730580137659782</v>
      </c>
      <c r="Y262" s="284" t="s">
        <v>87</v>
      </c>
      <c r="Z262" s="284" t="s">
        <v>87</v>
      </c>
      <c r="AA262" s="284" t="s">
        <v>87</v>
      </c>
      <c r="AB262" s="284" t="s">
        <v>87</v>
      </c>
      <c r="AC262" s="284" t="s">
        <v>87</v>
      </c>
      <c r="AD262" s="284" t="s">
        <v>87</v>
      </c>
      <c r="AE262" s="284" t="s">
        <v>87</v>
      </c>
      <c r="AF262" s="284" t="s">
        <v>87</v>
      </c>
      <c r="AG262" s="284" t="s">
        <v>87</v>
      </c>
      <c r="AH262" s="284" t="s">
        <v>87</v>
      </c>
      <c r="AI262" s="284" t="s">
        <v>87</v>
      </c>
      <c r="AJ262" s="284" t="s">
        <v>87</v>
      </c>
      <c r="AK262" s="284" t="s">
        <v>87</v>
      </c>
      <c r="AL262" s="284" t="s">
        <v>87</v>
      </c>
      <c r="AM262" s="284" t="s">
        <v>87</v>
      </c>
      <c r="AN262" s="284" t="s">
        <v>87</v>
      </c>
      <c r="AO262" s="284" t="s">
        <v>87</v>
      </c>
      <c r="AP262" s="284" t="s">
        <v>87</v>
      </c>
      <c r="AQ262" s="284" t="s">
        <v>87</v>
      </c>
      <c r="AR262" s="284" t="s">
        <v>87</v>
      </c>
      <c r="AS262" s="284" t="s">
        <v>87</v>
      </c>
      <c r="AT262" s="284" t="s">
        <v>87</v>
      </c>
      <c r="AU262" s="284" t="s">
        <v>87</v>
      </c>
      <c r="AV262" s="284" t="s">
        <v>87</v>
      </c>
      <c r="AW262" s="288" t="s">
        <v>87</v>
      </c>
      <c r="AX262" s="288" t="s">
        <v>87</v>
      </c>
      <c r="AY262" s="288" t="s">
        <v>87</v>
      </c>
      <c r="AZ262" s="288" t="s">
        <v>87</v>
      </c>
      <c r="BA262" s="288" t="s">
        <v>87</v>
      </c>
      <c r="BB262" s="287">
        <v>2</v>
      </c>
      <c r="BC262" s="287">
        <v>17</v>
      </c>
      <c r="BD262" s="289" t="s">
        <v>88</v>
      </c>
      <c r="BE262" s="289" t="s">
        <v>88</v>
      </c>
      <c r="BF262" s="289" t="s">
        <v>88</v>
      </c>
      <c r="BG262" s="287">
        <v>0</v>
      </c>
      <c r="BH262" s="286">
        <v>0</v>
      </c>
      <c r="BI262" s="287">
        <v>25</v>
      </c>
      <c r="BJ262" s="286">
        <v>47.149350281953112</v>
      </c>
      <c r="BK262" s="287">
        <v>0</v>
      </c>
      <c r="BL262" s="286">
        <v>0</v>
      </c>
      <c r="BM262" s="287">
        <v>0</v>
      </c>
      <c r="BN262" s="290">
        <v>0</v>
      </c>
      <c r="BO262" s="291">
        <v>13</v>
      </c>
      <c r="BP262" s="290">
        <v>24.517662146615621</v>
      </c>
      <c r="BQ262" s="287">
        <v>0</v>
      </c>
      <c r="BR262" s="290">
        <v>0</v>
      </c>
      <c r="BS262" s="287">
        <v>11</v>
      </c>
      <c r="BT262" s="290">
        <v>20.745714124059372</v>
      </c>
      <c r="BU262" s="287">
        <v>0</v>
      </c>
      <c r="BV262" s="290">
        <v>0</v>
      </c>
      <c r="BW262" s="287">
        <v>0</v>
      </c>
      <c r="BX262" s="290">
        <v>0</v>
      </c>
      <c r="BY262" s="292">
        <v>0</v>
      </c>
      <c r="BZ262" s="293">
        <v>0</v>
      </c>
      <c r="CA262" s="287">
        <v>34</v>
      </c>
      <c r="CB262" s="290">
        <v>64.123116383456235</v>
      </c>
      <c r="CC262" s="292">
        <v>0</v>
      </c>
      <c r="CD262" s="293">
        <v>0</v>
      </c>
      <c r="CE262" s="287">
        <v>27</v>
      </c>
      <c r="CF262" s="290">
        <v>50.921298304509364</v>
      </c>
      <c r="CG262" s="287">
        <v>165</v>
      </c>
      <c r="CH262" s="290">
        <v>311.18571186089059</v>
      </c>
      <c r="CI262" s="287">
        <v>318</v>
      </c>
      <c r="CJ262" s="290">
        <v>599.73973558644354</v>
      </c>
      <c r="CK262" s="287">
        <v>51</v>
      </c>
      <c r="CL262" s="290">
        <v>96.18467457518436</v>
      </c>
      <c r="CM262" s="287">
        <v>0</v>
      </c>
      <c r="CN262" s="294">
        <v>0</v>
      </c>
      <c r="CO262" s="287">
        <v>17</v>
      </c>
      <c r="CP262" s="290">
        <v>32.061558191728118</v>
      </c>
      <c r="CQ262" s="287">
        <v>0</v>
      </c>
      <c r="CR262" s="290">
        <v>0</v>
      </c>
      <c r="CS262" s="287">
        <v>0</v>
      </c>
      <c r="CT262" s="290">
        <v>0</v>
      </c>
      <c r="CU262" s="287">
        <v>0</v>
      </c>
      <c r="CV262" s="290">
        <v>0</v>
      </c>
      <c r="CW262" s="287">
        <v>0</v>
      </c>
      <c r="CX262" s="290">
        <v>0</v>
      </c>
      <c r="CY262" s="287">
        <v>0</v>
      </c>
      <c r="CZ262" s="290">
        <v>0</v>
      </c>
      <c r="DA262" s="292">
        <v>0</v>
      </c>
      <c r="DB262" s="293">
        <v>0</v>
      </c>
      <c r="DC262" s="287">
        <v>0</v>
      </c>
      <c r="DD262" s="287">
        <v>0</v>
      </c>
      <c r="DE262" s="287">
        <v>0</v>
      </c>
      <c r="DF262" s="287">
        <v>1714</v>
      </c>
      <c r="DG262" s="287">
        <v>0</v>
      </c>
      <c r="DH262" s="287">
        <v>97</v>
      </c>
      <c r="DI262" s="287">
        <v>0</v>
      </c>
      <c r="DJ262" s="287">
        <v>0</v>
      </c>
      <c r="DK262" s="287">
        <v>0</v>
      </c>
      <c r="DL262" s="287">
        <v>0</v>
      </c>
      <c r="DM262" s="287">
        <v>0</v>
      </c>
      <c r="DN262" s="287">
        <v>0</v>
      </c>
      <c r="DO262" s="287">
        <v>0</v>
      </c>
      <c r="DP262" s="287">
        <v>0</v>
      </c>
      <c r="DQ262" s="287">
        <v>0</v>
      </c>
      <c r="DR262" s="287">
        <v>0</v>
      </c>
      <c r="DS262" s="287">
        <v>0</v>
      </c>
      <c r="DT262" s="287">
        <v>6996</v>
      </c>
      <c r="DU262" s="287">
        <v>0</v>
      </c>
      <c r="DV262" s="287">
        <v>308</v>
      </c>
      <c r="DW262" s="287">
        <v>798</v>
      </c>
      <c r="DX262" s="287">
        <v>0</v>
      </c>
      <c r="DY262" s="287">
        <v>0</v>
      </c>
      <c r="DZ262" s="287">
        <v>0</v>
      </c>
      <c r="EA262" s="287">
        <v>2308</v>
      </c>
      <c r="EB262" s="290">
        <v>24.090121317157699</v>
      </c>
      <c r="EC262" s="287">
        <v>79</v>
      </c>
      <c r="ED262" s="287">
        <v>722</v>
      </c>
      <c r="EE262" s="287">
        <v>173</v>
      </c>
      <c r="EF262" s="290">
        <v>23.961218836565095</v>
      </c>
      <c r="EG262" s="287">
        <v>6</v>
      </c>
      <c r="EH262" s="287">
        <v>25</v>
      </c>
      <c r="EI262" s="287">
        <v>14</v>
      </c>
      <c r="EJ262" s="287">
        <v>0</v>
      </c>
      <c r="EK262" s="287">
        <v>30</v>
      </c>
      <c r="EL262" s="287">
        <v>0</v>
      </c>
      <c r="EM262" s="287">
        <v>0</v>
      </c>
      <c r="EN262" s="287">
        <v>5</v>
      </c>
      <c r="EO262" s="287">
        <v>1</v>
      </c>
      <c r="EP262" s="287">
        <v>3</v>
      </c>
      <c r="EQ262" s="287">
        <v>4</v>
      </c>
      <c r="ER262" s="287">
        <v>0</v>
      </c>
      <c r="ES262" s="287">
        <v>0</v>
      </c>
      <c r="ET262" s="287">
        <v>0</v>
      </c>
      <c r="EU262" s="287">
        <v>0</v>
      </c>
      <c r="EV262" s="287">
        <v>0</v>
      </c>
      <c r="EW262" s="287">
        <v>0</v>
      </c>
      <c r="EX262" s="287">
        <v>0</v>
      </c>
      <c r="EY262" s="287">
        <v>0</v>
      </c>
      <c r="EZ262" s="287">
        <v>0</v>
      </c>
      <c r="FA262" s="287">
        <v>0</v>
      </c>
      <c r="FB262" s="287">
        <v>0</v>
      </c>
      <c r="FC262" s="287">
        <v>0</v>
      </c>
      <c r="FD262" s="287">
        <v>0</v>
      </c>
      <c r="FE262" s="287">
        <v>0</v>
      </c>
      <c r="FF262" s="287">
        <v>0</v>
      </c>
      <c r="FG262" s="287">
        <v>28</v>
      </c>
      <c r="FH262" s="287">
        <v>26</v>
      </c>
      <c r="FI262" s="287">
        <v>4</v>
      </c>
      <c r="FJ262" s="287">
        <v>410</v>
      </c>
      <c r="FK262" s="291">
        <v>3</v>
      </c>
      <c r="FL262" s="290">
        <v>5.6579220338343736</v>
      </c>
      <c r="FM262" s="297">
        <v>0</v>
      </c>
      <c r="FN262" s="293">
        <v>0</v>
      </c>
      <c r="FO262" s="297">
        <v>0</v>
      </c>
      <c r="FP262" s="293">
        <v>0</v>
      </c>
      <c r="FQ262" s="283">
        <v>0</v>
      </c>
      <c r="FR262" s="294">
        <v>0</v>
      </c>
      <c r="FS262" s="283">
        <v>0</v>
      </c>
      <c r="FT262" s="294">
        <v>0</v>
      </c>
      <c r="FU262" s="297">
        <v>0</v>
      </c>
      <c r="FV262" s="293">
        <v>0</v>
      </c>
      <c r="FW262" s="295">
        <v>1</v>
      </c>
      <c r="FX262" s="295">
        <v>0</v>
      </c>
      <c r="FY262" s="295">
        <v>1</v>
      </c>
      <c r="FZ262" s="295">
        <v>0</v>
      </c>
      <c r="GA262" s="295">
        <v>0</v>
      </c>
      <c r="GB262" s="287">
        <v>0</v>
      </c>
      <c r="GC262" s="287">
        <v>0</v>
      </c>
      <c r="GD262" s="287">
        <v>0</v>
      </c>
      <c r="GE262" s="287">
        <v>0</v>
      </c>
      <c r="GF262" s="287">
        <v>0</v>
      </c>
      <c r="GG262" s="290">
        <v>20.2</v>
      </c>
      <c r="GH262" s="290">
        <v>85.9</v>
      </c>
      <c r="GI262" s="290">
        <v>7</v>
      </c>
      <c r="GJ262" s="290">
        <v>0</v>
      </c>
      <c r="GK262" s="290">
        <v>0</v>
      </c>
      <c r="GL262" s="290">
        <v>2</v>
      </c>
      <c r="GM262" s="290">
        <v>4</v>
      </c>
      <c r="GN262" s="290">
        <v>0</v>
      </c>
      <c r="GO262" s="290">
        <v>0</v>
      </c>
      <c r="GP262" s="290">
        <v>0</v>
      </c>
      <c r="GQ262" s="290">
        <v>0</v>
      </c>
      <c r="GR262" s="290">
        <v>0</v>
      </c>
      <c r="GS262" s="290">
        <v>0</v>
      </c>
      <c r="GT262" s="290">
        <v>4</v>
      </c>
      <c r="GU262" s="290">
        <v>0</v>
      </c>
      <c r="GV262" s="290">
        <v>0</v>
      </c>
      <c r="GW262" s="290">
        <v>0</v>
      </c>
      <c r="GX262" s="290">
        <v>0</v>
      </c>
      <c r="GY262" s="290">
        <v>0</v>
      </c>
      <c r="GZ262" s="290">
        <v>0</v>
      </c>
      <c r="HA262" s="290">
        <v>0</v>
      </c>
      <c r="HB262" s="290">
        <v>0</v>
      </c>
      <c r="HC262" s="290">
        <v>0</v>
      </c>
      <c r="HD262" s="290">
        <v>0</v>
      </c>
      <c r="HE262" s="290">
        <v>0</v>
      </c>
      <c r="HF262" s="290">
        <v>0</v>
      </c>
      <c r="HG262" s="290">
        <v>0</v>
      </c>
      <c r="HH262" s="290">
        <v>3</v>
      </c>
      <c r="HI262" s="290">
        <v>0</v>
      </c>
      <c r="HJ262" s="134">
        <v>0</v>
      </c>
      <c r="HK262" s="134">
        <v>7.5438960451124979</v>
      </c>
      <c r="HL262" s="134">
        <v>15.559285593044528</v>
      </c>
      <c r="HM262" s="146">
        <v>89.278240453059794</v>
      </c>
      <c r="HN262" s="146">
        <v>95.091076799482394</v>
      </c>
      <c r="HO262" s="368">
        <v>0</v>
      </c>
      <c r="HP262" s="368">
        <v>5.0226017076845798E-2</v>
      </c>
      <c r="HQ262" s="368">
        <v>0</v>
      </c>
      <c r="HR262" s="368">
        <v>1.7543859649122799</v>
      </c>
      <c r="HS262" s="134">
        <v>89.285714285714306</v>
      </c>
      <c r="HT262" s="134">
        <v>96.491228070175396</v>
      </c>
      <c r="HU262" s="134">
        <v>2.84263959390863</v>
      </c>
      <c r="HV262" s="134">
        <v>2.8628829733802101</v>
      </c>
      <c r="HW262" s="134">
        <v>3.1553160215580598</v>
      </c>
      <c r="HX262" s="134">
        <v>7.0967741935483897</v>
      </c>
      <c r="HY262" s="146">
        <v>95.63823509529719</v>
      </c>
      <c r="HZ262" s="146">
        <v>94.629000000000005</v>
      </c>
      <c r="IA262" s="386">
        <v>2</v>
      </c>
      <c r="IB262" s="386">
        <v>11</v>
      </c>
      <c r="IC262" s="369">
        <v>0.20304568527918782</v>
      </c>
      <c r="ID262" s="369">
        <v>0.6084070796460177</v>
      </c>
      <c r="IE262" s="369">
        <v>1.9607843137254901</v>
      </c>
      <c r="IF262" s="369">
        <v>7.2368421052631584</v>
      </c>
      <c r="IG262" s="146">
        <v>72.549019607843135</v>
      </c>
      <c r="IH262" s="146">
        <v>78.94736842105263</v>
      </c>
      <c r="II262" s="146">
        <v>10.355329949238579</v>
      </c>
      <c r="IJ262" s="146">
        <v>8.4070796460176993</v>
      </c>
      <c r="IK262" s="146">
        <v>3.4982851543361093</v>
      </c>
      <c r="IL262" s="146">
        <v>7.2485768500948762</v>
      </c>
      <c r="IM262" s="148">
        <v>124.13838386086154</v>
      </c>
      <c r="IN262" s="137">
        <v>111.75399999999999</v>
      </c>
      <c r="IO262" s="369">
        <v>0</v>
      </c>
      <c r="IP262" s="369">
        <v>0.19920318725099601</v>
      </c>
      <c r="IQ262" s="369">
        <v>0</v>
      </c>
      <c r="IR262" s="369">
        <v>1.9607843137254899</v>
      </c>
      <c r="IS262" s="146">
        <v>94.827586206896598</v>
      </c>
      <c r="IT262" s="146">
        <v>98.039215686274503</v>
      </c>
      <c r="IU262" s="146">
        <v>15.5495978552279</v>
      </c>
      <c r="IV262" s="146">
        <v>10.1593625498008</v>
      </c>
      <c r="IW262" s="146">
        <v>3.8893453848260702</v>
      </c>
      <c r="IX262" s="146">
        <v>4.6475600309837297</v>
      </c>
      <c r="IY262" s="341">
        <v>4</v>
      </c>
      <c r="IZ262" s="369">
        <v>0.42149631190727099</v>
      </c>
      <c r="JA262" s="369">
        <v>5.9701492537313401</v>
      </c>
      <c r="JB262" s="369">
        <v>88.0597014925373</v>
      </c>
      <c r="JC262" s="369">
        <v>7.0600632244467896</v>
      </c>
      <c r="JD262" s="146">
        <v>5.3415559772296</v>
      </c>
    </row>
    <row r="263" spans="1:264" ht="18" customHeight="1">
      <c r="A263" s="280"/>
      <c r="B263" s="281" t="s">
        <v>87</v>
      </c>
      <c r="C263" s="281" t="s">
        <v>87</v>
      </c>
      <c r="D263" s="282" t="s">
        <v>2000</v>
      </c>
      <c r="E263" s="283" t="s">
        <v>1329</v>
      </c>
      <c r="F263" s="282" t="s">
        <v>134</v>
      </c>
      <c r="G263" s="283" t="s">
        <v>33</v>
      </c>
      <c r="H263" s="284" t="s">
        <v>87</v>
      </c>
      <c r="I263" s="284" t="s">
        <v>87</v>
      </c>
      <c r="J263" s="284" t="s">
        <v>87</v>
      </c>
      <c r="K263" s="284" t="s">
        <v>87</v>
      </c>
      <c r="L263" s="284" t="s">
        <v>87</v>
      </c>
      <c r="M263" s="285">
        <v>527175</v>
      </c>
      <c r="N263" s="284" t="s">
        <v>87</v>
      </c>
      <c r="O263" s="284" t="s">
        <v>87</v>
      </c>
      <c r="P263" s="284" t="s">
        <v>87</v>
      </c>
      <c r="Q263" s="284" t="s">
        <v>87</v>
      </c>
      <c r="R263" s="286">
        <v>94.562988823771619</v>
      </c>
      <c r="S263" s="286">
        <v>94.734913339128511</v>
      </c>
      <c r="T263" s="298" t="s">
        <v>88</v>
      </c>
      <c r="U263" s="298" t="s">
        <v>88</v>
      </c>
      <c r="V263" s="286">
        <v>10.088973625675246</v>
      </c>
      <c r="W263" s="286">
        <v>5.7673975214489994</v>
      </c>
      <c r="X263" s="286">
        <v>15.856371147124246</v>
      </c>
      <c r="Y263" s="284" t="s">
        <v>87</v>
      </c>
      <c r="Z263" s="284" t="s">
        <v>87</v>
      </c>
      <c r="AA263" s="284" t="s">
        <v>87</v>
      </c>
      <c r="AB263" s="284" t="s">
        <v>87</v>
      </c>
      <c r="AC263" s="284" t="s">
        <v>87</v>
      </c>
      <c r="AD263" s="284" t="s">
        <v>87</v>
      </c>
      <c r="AE263" s="284" t="s">
        <v>87</v>
      </c>
      <c r="AF263" s="284" t="s">
        <v>87</v>
      </c>
      <c r="AG263" s="284" t="s">
        <v>87</v>
      </c>
      <c r="AH263" s="284" t="s">
        <v>87</v>
      </c>
      <c r="AI263" s="284" t="s">
        <v>87</v>
      </c>
      <c r="AJ263" s="284" t="s">
        <v>87</v>
      </c>
      <c r="AK263" s="284" t="s">
        <v>87</v>
      </c>
      <c r="AL263" s="284" t="s">
        <v>87</v>
      </c>
      <c r="AM263" s="284" t="s">
        <v>87</v>
      </c>
      <c r="AN263" s="284" t="s">
        <v>87</v>
      </c>
      <c r="AO263" s="284" t="s">
        <v>87</v>
      </c>
      <c r="AP263" s="284" t="s">
        <v>87</v>
      </c>
      <c r="AQ263" s="284" t="s">
        <v>87</v>
      </c>
      <c r="AR263" s="284" t="s">
        <v>87</v>
      </c>
      <c r="AS263" s="284" t="s">
        <v>87</v>
      </c>
      <c r="AT263" s="284" t="s">
        <v>87</v>
      </c>
      <c r="AU263" s="284" t="s">
        <v>87</v>
      </c>
      <c r="AV263" s="284" t="s">
        <v>87</v>
      </c>
      <c r="AW263" s="288" t="s">
        <v>87</v>
      </c>
      <c r="AX263" s="288" t="s">
        <v>87</v>
      </c>
      <c r="AY263" s="288" t="s">
        <v>87</v>
      </c>
      <c r="AZ263" s="288" t="s">
        <v>87</v>
      </c>
      <c r="BA263" s="288" t="s">
        <v>87</v>
      </c>
      <c r="BB263" s="287">
        <v>50</v>
      </c>
      <c r="BC263" s="287">
        <v>86</v>
      </c>
      <c r="BD263" s="289" t="s">
        <v>88</v>
      </c>
      <c r="BE263" s="289" t="s">
        <v>88</v>
      </c>
      <c r="BF263" s="289" t="s">
        <v>88</v>
      </c>
      <c r="BG263" s="287">
        <v>120</v>
      </c>
      <c r="BH263" s="286">
        <v>22.762839664248116</v>
      </c>
      <c r="BI263" s="287">
        <v>582</v>
      </c>
      <c r="BJ263" s="286">
        <v>110.39977237160335</v>
      </c>
      <c r="BK263" s="287">
        <v>42</v>
      </c>
      <c r="BL263" s="286">
        <v>7.9669938824868405</v>
      </c>
      <c r="BM263" s="287">
        <v>32</v>
      </c>
      <c r="BN263" s="290">
        <v>6.0700905771328308</v>
      </c>
      <c r="BO263" s="291">
        <v>312</v>
      </c>
      <c r="BP263" s="290">
        <v>59.183383127045097</v>
      </c>
      <c r="BQ263" s="287">
        <v>0</v>
      </c>
      <c r="BR263" s="290">
        <v>0</v>
      </c>
      <c r="BS263" s="287">
        <v>45</v>
      </c>
      <c r="BT263" s="290">
        <v>8.5360648740930429</v>
      </c>
      <c r="BU263" s="287">
        <v>0</v>
      </c>
      <c r="BV263" s="290">
        <v>0</v>
      </c>
      <c r="BW263" s="287">
        <v>104</v>
      </c>
      <c r="BX263" s="290">
        <v>19.7277943756817</v>
      </c>
      <c r="BY263" s="292">
        <v>17</v>
      </c>
      <c r="BZ263" s="293">
        <v>3.2247356191018168</v>
      </c>
      <c r="CA263" s="287">
        <v>1411</v>
      </c>
      <c r="CB263" s="290">
        <v>267.65305638545078</v>
      </c>
      <c r="CC263" s="287">
        <v>353</v>
      </c>
      <c r="CD263" s="290">
        <v>66.960686678996538</v>
      </c>
      <c r="CE263" s="292">
        <v>85</v>
      </c>
      <c r="CF263" s="293">
        <v>16.123678095509081</v>
      </c>
      <c r="CG263" s="287">
        <v>1285</v>
      </c>
      <c r="CH263" s="290">
        <v>243.75207473799023</v>
      </c>
      <c r="CI263" s="287">
        <v>1657</v>
      </c>
      <c r="CJ263" s="290">
        <v>314.31687769715938</v>
      </c>
      <c r="CK263" s="287">
        <v>571</v>
      </c>
      <c r="CL263" s="290">
        <v>108.31317873571395</v>
      </c>
      <c r="CM263" s="287">
        <v>1594</v>
      </c>
      <c r="CN263" s="294">
        <v>302.36638687342912</v>
      </c>
      <c r="CO263" s="287">
        <v>370</v>
      </c>
      <c r="CP263" s="290">
        <v>70.185422298098359</v>
      </c>
      <c r="CQ263" s="287">
        <v>2</v>
      </c>
      <c r="CR263" s="290">
        <v>0.37938066107080193</v>
      </c>
      <c r="CS263" s="287">
        <v>11</v>
      </c>
      <c r="CT263" s="290">
        <v>2.0865936358894106</v>
      </c>
      <c r="CU263" s="287">
        <v>185</v>
      </c>
      <c r="CV263" s="290">
        <v>35.09271114904918</v>
      </c>
      <c r="CW263" s="287">
        <v>2087</v>
      </c>
      <c r="CX263" s="290">
        <v>395.88371982738181</v>
      </c>
      <c r="CY263" s="287">
        <v>2087</v>
      </c>
      <c r="CZ263" s="290">
        <v>395.88371982738181</v>
      </c>
      <c r="DA263" s="292">
        <v>0</v>
      </c>
      <c r="DB263" s="293">
        <v>0</v>
      </c>
      <c r="DC263" s="287">
        <v>24</v>
      </c>
      <c r="DD263" s="287">
        <v>1220</v>
      </c>
      <c r="DE263" s="287">
        <v>1977</v>
      </c>
      <c r="DF263" s="287">
        <v>26089</v>
      </c>
      <c r="DG263" s="287">
        <v>0</v>
      </c>
      <c r="DH263" s="287">
        <v>188</v>
      </c>
      <c r="DI263" s="287">
        <v>5</v>
      </c>
      <c r="DJ263" s="287">
        <v>233</v>
      </c>
      <c r="DK263" s="287">
        <v>236</v>
      </c>
      <c r="DL263" s="287">
        <v>113</v>
      </c>
      <c r="DM263" s="287">
        <v>0</v>
      </c>
      <c r="DN263" s="287">
        <v>1735</v>
      </c>
      <c r="DO263" s="287">
        <v>25</v>
      </c>
      <c r="DP263" s="287">
        <v>182</v>
      </c>
      <c r="DQ263" s="287">
        <v>192</v>
      </c>
      <c r="DR263" s="287">
        <v>0</v>
      </c>
      <c r="DS263" s="287">
        <v>126</v>
      </c>
      <c r="DT263" s="287">
        <v>23008</v>
      </c>
      <c r="DU263" s="287">
        <v>28627</v>
      </c>
      <c r="DV263" s="287">
        <v>12879</v>
      </c>
      <c r="DW263" s="287">
        <v>3054</v>
      </c>
      <c r="DX263" s="287">
        <v>1467</v>
      </c>
      <c r="DY263" s="287">
        <v>1361</v>
      </c>
      <c r="DZ263" s="287">
        <v>12484</v>
      </c>
      <c r="EA263" s="287">
        <v>33452</v>
      </c>
      <c r="EB263" s="290">
        <v>25.711467176850402</v>
      </c>
      <c r="EC263" s="287">
        <v>337</v>
      </c>
      <c r="ED263" s="287">
        <v>11108</v>
      </c>
      <c r="EE263" s="287">
        <v>2898</v>
      </c>
      <c r="EF263" s="290">
        <v>26.089305005401513</v>
      </c>
      <c r="EG263" s="287">
        <v>445</v>
      </c>
      <c r="EH263" s="287">
        <v>292</v>
      </c>
      <c r="EI263" s="287">
        <v>156</v>
      </c>
      <c r="EJ263" s="287">
        <v>68</v>
      </c>
      <c r="EK263" s="287">
        <v>818</v>
      </c>
      <c r="EL263" s="287">
        <v>31</v>
      </c>
      <c r="EM263" s="287">
        <v>60</v>
      </c>
      <c r="EN263" s="287">
        <v>26</v>
      </c>
      <c r="EO263" s="287">
        <v>68</v>
      </c>
      <c r="EP263" s="287">
        <v>13</v>
      </c>
      <c r="EQ263" s="287">
        <v>70</v>
      </c>
      <c r="ER263" s="287">
        <v>0</v>
      </c>
      <c r="ES263" s="287">
        <v>0</v>
      </c>
      <c r="ET263" s="287">
        <v>0</v>
      </c>
      <c r="EU263" s="287">
        <v>1</v>
      </c>
      <c r="EV263" s="287">
        <v>8501</v>
      </c>
      <c r="EW263" s="287">
        <v>259</v>
      </c>
      <c r="EX263" s="287">
        <v>59</v>
      </c>
      <c r="EY263" s="287">
        <v>1409</v>
      </c>
      <c r="EZ263" s="287">
        <v>67</v>
      </c>
      <c r="FA263" s="287">
        <v>74</v>
      </c>
      <c r="FB263" s="287">
        <v>5</v>
      </c>
      <c r="FC263" s="287">
        <v>3</v>
      </c>
      <c r="FD263" s="287">
        <v>24</v>
      </c>
      <c r="FE263" s="287">
        <v>13</v>
      </c>
      <c r="FF263" s="287">
        <v>106</v>
      </c>
      <c r="FG263" s="287">
        <v>1371</v>
      </c>
      <c r="FH263" s="287">
        <v>2210</v>
      </c>
      <c r="FI263" s="287">
        <v>686</v>
      </c>
      <c r="FJ263" s="287">
        <v>5067</v>
      </c>
      <c r="FK263" s="291">
        <v>48</v>
      </c>
      <c r="FL263" s="290">
        <v>9.1051358656992463</v>
      </c>
      <c r="FM263" s="291">
        <v>10</v>
      </c>
      <c r="FN263" s="290">
        <v>1.8969033053540096</v>
      </c>
      <c r="FO263" s="297">
        <v>9</v>
      </c>
      <c r="FP263" s="293">
        <v>1.7072129748186087</v>
      </c>
      <c r="FQ263" s="283">
        <v>4</v>
      </c>
      <c r="FR263" s="294">
        <v>0.75876132214160386</v>
      </c>
      <c r="FS263" s="283">
        <v>1</v>
      </c>
      <c r="FT263" s="294">
        <v>0.18969033053540096</v>
      </c>
      <c r="FU263" s="291">
        <v>44</v>
      </c>
      <c r="FV263" s="290">
        <v>8.3463745435576424</v>
      </c>
      <c r="FW263" s="295">
        <v>0</v>
      </c>
      <c r="FX263" s="295">
        <v>0</v>
      </c>
      <c r="FY263" s="295">
        <v>0</v>
      </c>
      <c r="FZ263" s="295">
        <v>0</v>
      </c>
      <c r="GA263" s="295">
        <v>0</v>
      </c>
      <c r="GB263" s="287">
        <v>20544</v>
      </c>
      <c r="GC263" s="287">
        <v>3103</v>
      </c>
      <c r="GD263" s="287">
        <v>4921</v>
      </c>
      <c r="GE263" s="287">
        <v>87</v>
      </c>
      <c r="GF263" s="287">
        <v>27</v>
      </c>
      <c r="GG263" s="290">
        <v>537.4</v>
      </c>
      <c r="GH263" s="290">
        <v>1460.7</v>
      </c>
      <c r="GI263" s="290">
        <v>75.900000000000006</v>
      </c>
      <c r="GJ263" s="290">
        <v>20</v>
      </c>
      <c r="GK263" s="290">
        <v>7</v>
      </c>
      <c r="GL263" s="290">
        <v>7</v>
      </c>
      <c r="GM263" s="290">
        <v>27.5</v>
      </c>
      <c r="GN263" s="290">
        <v>17</v>
      </c>
      <c r="GO263" s="290">
        <v>6</v>
      </c>
      <c r="GP263" s="290">
        <v>28</v>
      </c>
      <c r="GQ263" s="290">
        <v>5</v>
      </c>
      <c r="GR263" s="290">
        <v>10</v>
      </c>
      <c r="GS263" s="290">
        <v>0</v>
      </c>
      <c r="GT263" s="290">
        <v>102.6</v>
      </c>
      <c r="GU263" s="290">
        <v>4</v>
      </c>
      <c r="GV263" s="290">
        <v>4</v>
      </c>
      <c r="GW263" s="290">
        <v>0</v>
      </c>
      <c r="GX263" s="290">
        <v>1</v>
      </c>
      <c r="GY263" s="290">
        <v>6</v>
      </c>
      <c r="GZ263" s="290">
        <v>4</v>
      </c>
      <c r="HA263" s="290">
        <v>1</v>
      </c>
      <c r="HB263" s="290">
        <v>4</v>
      </c>
      <c r="HC263" s="290">
        <v>2</v>
      </c>
      <c r="HD263" s="290">
        <v>4</v>
      </c>
      <c r="HE263" s="290">
        <v>3</v>
      </c>
      <c r="HF263" s="290">
        <v>1</v>
      </c>
      <c r="HG263" s="290">
        <v>4</v>
      </c>
      <c r="HH263" s="290">
        <v>29</v>
      </c>
      <c r="HI263" s="290">
        <v>7.6</v>
      </c>
      <c r="HJ263" s="134">
        <v>5.1216389244558256</v>
      </c>
      <c r="HK263" s="134">
        <v>21.055626689429506</v>
      </c>
      <c r="HL263" s="134">
        <v>49.420021814388022</v>
      </c>
      <c r="HM263" s="146">
        <v>98.090608504378594</v>
      </c>
      <c r="HN263" s="146">
        <v>92.826428373864701</v>
      </c>
      <c r="HO263" s="368">
        <v>9.1935907538744394E-2</v>
      </c>
      <c r="HP263" s="368">
        <v>5.4298642533936702E-2</v>
      </c>
      <c r="HQ263" s="368">
        <v>3.2258064516128999</v>
      </c>
      <c r="HR263" s="368">
        <v>2.1126760563380298</v>
      </c>
      <c r="HS263" s="134">
        <v>84.331797235023004</v>
      </c>
      <c r="HT263" s="134">
        <v>88.028169014084497</v>
      </c>
      <c r="HU263" s="134">
        <v>2.8500131337010801</v>
      </c>
      <c r="HV263" s="134">
        <v>2.5701357466063399</v>
      </c>
      <c r="HW263" s="134">
        <v>3.0359508041627201</v>
      </c>
      <c r="HX263" s="134">
        <v>4.85401131973767</v>
      </c>
      <c r="HY263" s="146">
        <v>93.869143652701538</v>
      </c>
      <c r="HZ263" s="146">
        <v>93.380590354789504</v>
      </c>
      <c r="IA263" s="386">
        <v>25</v>
      </c>
      <c r="IB263" s="386">
        <v>23</v>
      </c>
      <c r="IC263" s="369">
        <v>0.30229746070133012</v>
      </c>
      <c r="ID263" s="369">
        <v>0.1908713692946058</v>
      </c>
      <c r="IE263" s="369">
        <v>2.9002320185614847</v>
      </c>
      <c r="IF263" s="369">
        <v>2.5</v>
      </c>
      <c r="IG263" s="146">
        <v>73.781902552204187</v>
      </c>
      <c r="IH263" s="146">
        <v>77.608695652173907</v>
      </c>
      <c r="II263" s="146">
        <v>10.423216444981861</v>
      </c>
      <c r="IJ263" s="146">
        <v>7.6348547717842328</v>
      </c>
      <c r="IK263" s="146">
        <v>3.3882108051849746</v>
      </c>
      <c r="IL263" s="146">
        <v>5.7982732752966966</v>
      </c>
      <c r="IM263" s="148">
        <v>94.095945213843365</v>
      </c>
      <c r="IN263" s="137">
        <v>90.32627510007967</v>
      </c>
      <c r="IO263" s="369">
        <v>0.37167045219904998</v>
      </c>
      <c r="IP263" s="369">
        <v>4.7656870532168397E-2</v>
      </c>
      <c r="IQ263" s="369">
        <v>3.2085561497326198</v>
      </c>
      <c r="IR263" s="369">
        <v>0.65645514223194701</v>
      </c>
      <c r="IS263" s="146">
        <v>82.709447415329805</v>
      </c>
      <c r="IT263" s="146">
        <v>85.120350109409202</v>
      </c>
      <c r="IU263" s="146">
        <v>11.5837290935371</v>
      </c>
      <c r="IV263" s="146">
        <v>7.2597299444003198</v>
      </c>
      <c r="IW263" s="146">
        <v>5.7083669006790201</v>
      </c>
      <c r="IX263" s="146">
        <v>6.7776006915367804</v>
      </c>
      <c r="IY263" s="341">
        <v>50</v>
      </c>
      <c r="IZ263" s="369">
        <v>0.52018310445276705</v>
      </c>
      <c r="JA263" s="369">
        <v>7.4404761904761898</v>
      </c>
      <c r="JB263" s="369">
        <v>93.452380952380906</v>
      </c>
      <c r="JC263" s="369">
        <v>6.9912609238451902</v>
      </c>
      <c r="JD263" s="146">
        <v>7.0075196075789004</v>
      </c>
    </row>
    <row r="264" spans="1:264" ht="18" customHeight="1">
      <c r="A264" s="280"/>
      <c r="B264" s="281" t="s">
        <v>87</v>
      </c>
      <c r="C264" s="281" t="s">
        <v>87</v>
      </c>
      <c r="D264" s="282" t="s">
        <v>2001</v>
      </c>
      <c r="E264" s="283" t="s">
        <v>1327</v>
      </c>
      <c r="F264" s="282" t="s">
        <v>134</v>
      </c>
      <c r="G264" s="283" t="s">
        <v>33</v>
      </c>
      <c r="H264" s="284" t="s">
        <v>87</v>
      </c>
      <c r="I264" s="284" t="s">
        <v>87</v>
      </c>
      <c r="J264" s="284" t="s">
        <v>87</v>
      </c>
      <c r="K264" s="284" t="s">
        <v>87</v>
      </c>
      <c r="L264" s="284" t="s">
        <v>87</v>
      </c>
      <c r="M264" s="285">
        <v>147656</v>
      </c>
      <c r="N264" s="284" t="s">
        <v>87</v>
      </c>
      <c r="O264" s="284" t="s">
        <v>87</v>
      </c>
      <c r="P264" s="284" t="s">
        <v>87</v>
      </c>
      <c r="Q264" s="284" t="s">
        <v>87</v>
      </c>
      <c r="R264" s="286">
        <v>97.696281045632801</v>
      </c>
      <c r="S264" s="286">
        <v>90.772180353660545</v>
      </c>
      <c r="T264" s="298" t="s">
        <v>88</v>
      </c>
      <c r="U264" s="298" t="s">
        <v>88</v>
      </c>
      <c r="V264" s="286">
        <v>9.1575091575091569</v>
      </c>
      <c r="W264" s="286">
        <v>5.4487179487179489</v>
      </c>
      <c r="X264" s="286">
        <v>14.606227106227108</v>
      </c>
      <c r="Y264" s="284" t="s">
        <v>87</v>
      </c>
      <c r="Z264" s="284" t="s">
        <v>87</v>
      </c>
      <c r="AA264" s="284" t="s">
        <v>87</v>
      </c>
      <c r="AB264" s="284" t="s">
        <v>87</v>
      </c>
      <c r="AC264" s="284" t="s">
        <v>87</v>
      </c>
      <c r="AD264" s="284" t="s">
        <v>87</v>
      </c>
      <c r="AE264" s="284" t="s">
        <v>87</v>
      </c>
      <c r="AF264" s="284" t="s">
        <v>87</v>
      </c>
      <c r="AG264" s="284" t="s">
        <v>87</v>
      </c>
      <c r="AH264" s="284" t="s">
        <v>87</v>
      </c>
      <c r="AI264" s="284" t="s">
        <v>87</v>
      </c>
      <c r="AJ264" s="284" t="s">
        <v>87</v>
      </c>
      <c r="AK264" s="284" t="s">
        <v>87</v>
      </c>
      <c r="AL264" s="284" t="s">
        <v>87</v>
      </c>
      <c r="AM264" s="284" t="s">
        <v>87</v>
      </c>
      <c r="AN264" s="284" t="s">
        <v>87</v>
      </c>
      <c r="AO264" s="284" t="s">
        <v>87</v>
      </c>
      <c r="AP264" s="284" t="s">
        <v>87</v>
      </c>
      <c r="AQ264" s="284" t="s">
        <v>87</v>
      </c>
      <c r="AR264" s="284" t="s">
        <v>87</v>
      </c>
      <c r="AS264" s="284" t="s">
        <v>87</v>
      </c>
      <c r="AT264" s="284" t="s">
        <v>87</v>
      </c>
      <c r="AU264" s="284" t="s">
        <v>87</v>
      </c>
      <c r="AV264" s="284" t="s">
        <v>87</v>
      </c>
      <c r="AW264" s="288" t="s">
        <v>87</v>
      </c>
      <c r="AX264" s="288" t="s">
        <v>87</v>
      </c>
      <c r="AY264" s="288" t="s">
        <v>87</v>
      </c>
      <c r="AZ264" s="288" t="s">
        <v>87</v>
      </c>
      <c r="BA264" s="288" t="s">
        <v>87</v>
      </c>
      <c r="BB264" s="287">
        <v>8</v>
      </c>
      <c r="BC264" s="287">
        <v>31</v>
      </c>
      <c r="BD264" s="289" t="s">
        <v>88</v>
      </c>
      <c r="BE264" s="289" t="s">
        <v>88</v>
      </c>
      <c r="BF264" s="289" t="s">
        <v>88</v>
      </c>
      <c r="BG264" s="287">
        <v>35</v>
      </c>
      <c r="BH264" s="286">
        <v>23.703743837026604</v>
      </c>
      <c r="BI264" s="287">
        <v>210</v>
      </c>
      <c r="BJ264" s="286">
        <v>142.22246302215962</v>
      </c>
      <c r="BK264" s="287">
        <v>16</v>
      </c>
      <c r="BL264" s="286">
        <v>10.835997182640732</v>
      </c>
      <c r="BM264" s="287">
        <v>0</v>
      </c>
      <c r="BN264" s="290">
        <v>0</v>
      </c>
      <c r="BO264" s="291">
        <v>55</v>
      </c>
      <c r="BP264" s="290">
        <v>37.248740315327517</v>
      </c>
      <c r="BQ264" s="287">
        <v>0</v>
      </c>
      <c r="BR264" s="290">
        <v>0</v>
      </c>
      <c r="BS264" s="287">
        <v>0</v>
      </c>
      <c r="BT264" s="290">
        <v>0</v>
      </c>
      <c r="BU264" s="287">
        <v>0</v>
      </c>
      <c r="BV264" s="290">
        <v>0</v>
      </c>
      <c r="BW264" s="287">
        <v>12</v>
      </c>
      <c r="BX264" s="290">
        <v>8.1269978869805488</v>
      </c>
      <c r="BY264" s="292">
        <v>0</v>
      </c>
      <c r="BZ264" s="293">
        <v>0</v>
      </c>
      <c r="CA264" s="287">
        <v>339</v>
      </c>
      <c r="CB264" s="290">
        <v>229.58769030720052</v>
      </c>
      <c r="CC264" s="287">
        <v>0</v>
      </c>
      <c r="CD264" s="290">
        <v>0</v>
      </c>
      <c r="CE264" s="287">
        <v>37</v>
      </c>
      <c r="CF264" s="290">
        <v>25.058243484856693</v>
      </c>
      <c r="CG264" s="287">
        <v>184</v>
      </c>
      <c r="CH264" s="290">
        <v>124.61396760036843</v>
      </c>
      <c r="CI264" s="287">
        <v>399</v>
      </c>
      <c r="CJ264" s="290">
        <v>270.22267974210325</v>
      </c>
      <c r="CK264" s="287">
        <v>68</v>
      </c>
      <c r="CL264" s="290">
        <v>46.052988026223119</v>
      </c>
      <c r="CM264" s="287">
        <v>0</v>
      </c>
      <c r="CN264" s="294">
        <v>0</v>
      </c>
      <c r="CO264" s="287">
        <v>78</v>
      </c>
      <c r="CP264" s="290">
        <v>52.82548626537357</v>
      </c>
      <c r="CQ264" s="287">
        <v>0</v>
      </c>
      <c r="CR264" s="290">
        <v>0</v>
      </c>
      <c r="CS264" s="287">
        <v>0</v>
      </c>
      <c r="CT264" s="290">
        <v>0</v>
      </c>
      <c r="CU264" s="287">
        <v>17</v>
      </c>
      <c r="CV264" s="290">
        <v>11.51324700655578</v>
      </c>
      <c r="CW264" s="287">
        <v>26</v>
      </c>
      <c r="CX264" s="290">
        <v>17.60849542179119</v>
      </c>
      <c r="CY264" s="287">
        <v>26</v>
      </c>
      <c r="CZ264" s="290">
        <v>17.60849542179119</v>
      </c>
      <c r="DA264" s="292">
        <v>0</v>
      </c>
      <c r="DB264" s="293">
        <v>0</v>
      </c>
      <c r="DC264" s="287">
        <v>0</v>
      </c>
      <c r="DD264" s="287">
        <v>0</v>
      </c>
      <c r="DE264" s="287">
        <v>335</v>
      </c>
      <c r="DF264" s="287">
        <v>12240</v>
      </c>
      <c r="DG264" s="287">
        <v>0</v>
      </c>
      <c r="DH264" s="287">
        <v>0</v>
      </c>
      <c r="DI264" s="287">
        <v>0</v>
      </c>
      <c r="DJ264" s="287">
        <v>17</v>
      </c>
      <c r="DK264" s="287">
        <v>14</v>
      </c>
      <c r="DL264" s="287">
        <v>387</v>
      </c>
      <c r="DM264" s="287">
        <v>0</v>
      </c>
      <c r="DN264" s="287">
        <v>964</v>
      </c>
      <c r="DO264" s="287">
        <v>0</v>
      </c>
      <c r="DP264" s="287">
        <v>4</v>
      </c>
      <c r="DQ264" s="287">
        <v>1</v>
      </c>
      <c r="DR264" s="287">
        <v>0</v>
      </c>
      <c r="DS264" s="287">
        <v>43</v>
      </c>
      <c r="DT264" s="287">
        <v>154</v>
      </c>
      <c r="DU264" s="287">
        <v>26123</v>
      </c>
      <c r="DV264" s="287">
        <v>2934</v>
      </c>
      <c r="DW264" s="287">
        <v>3073</v>
      </c>
      <c r="DX264" s="287">
        <v>422</v>
      </c>
      <c r="DY264" s="287">
        <v>398</v>
      </c>
      <c r="DZ264" s="287">
        <v>3787</v>
      </c>
      <c r="EA264" s="287">
        <v>15037</v>
      </c>
      <c r="EB264" s="290">
        <v>13.4468311498304</v>
      </c>
      <c r="EC264" s="287">
        <v>109</v>
      </c>
      <c r="ED264" s="287">
        <v>5065</v>
      </c>
      <c r="EE264" s="287">
        <v>718</v>
      </c>
      <c r="EF264" s="290">
        <v>14.175715695952615</v>
      </c>
      <c r="EG264" s="287">
        <v>48</v>
      </c>
      <c r="EH264" s="287">
        <v>152</v>
      </c>
      <c r="EI264" s="287">
        <v>19</v>
      </c>
      <c r="EJ264" s="287">
        <v>4</v>
      </c>
      <c r="EK264" s="287">
        <v>277</v>
      </c>
      <c r="EL264" s="287">
        <v>0</v>
      </c>
      <c r="EM264" s="287">
        <v>14</v>
      </c>
      <c r="EN264" s="287">
        <v>13</v>
      </c>
      <c r="EO264" s="287">
        <v>46</v>
      </c>
      <c r="EP264" s="287">
        <v>21</v>
      </c>
      <c r="EQ264" s="287">
        <v>13</v>
      </c>
      <c r="ER264" s="287">
        <v>0</v>
      </c>
      <c r="ES264" s="287">
        <v>0</v>
      </c>
      <c r="ET264" s="287">
        <v>1</v>
      </c>
      <c r="EU264" s="287">
        <v>2</v>
      </c>
      <c r="EV264" s="287">
        <v>1253</v>
      </c>
      <c r="EW264" s="287">
        <v>2</v>
      </c>
      <c r="EX264" s="287">
        <v>0</v>
      </c>
      <c r="EY264" s="287">
        <v>0</v>
      </c>
      <c r="EZ264" s="287">
        <v>0</v>
      </c>
      <c r="FA264" s="287">
        <v>4</v>
      </c>
      <c r="FB264" s="287">
        <v>1</v>
      </c>
      <c r="FC264" s="287">
        <v>4</v>
      </c>
      <c r="FD264" s="287">
        <v>39</v>
      </c>
      <c r="FE264" s="287">
        <v>1</v>
      </c>
      <c r="FF264" s="287">
        <v>81</v>
      </c>
      <c r="FG264" s="287">
        <v>60</v>
      </c>
      <c r="FH264" s="287">
        <v>218</v>
      </c>
      <c r="FI264" s="287">
        <v>24</v>
      </c>
      <c r="FJ264" s="287">
        <v>2739</v>
      </c>
      <c r="FK264" s="291">
        <v>11</v>
      </c>
      <c r="FL264" s="290">
        <v>7.4497480630655044</v>
      </c>
      <c r="FM264" s="291">
        <v>4</v>
      </c>
      <c r="FN264" s="290">
        <v>2.7089992956601829</v>
      </c>
      <c r="FO264" s="297">
        <v>1</v>
      </c>
      <c r="FP264" s="293">
        <v>0.67724982391504573</v>
      </c>
      <c r="FQ264" s="283">
        <v>1</v>
      </c>
      <c r="FR264" s="294">
        <v>0.67724982391504573</v>
      </c>
      <c r="FS264" s="283">
        <v>0</v>
      </c>
      <c r="FT264" s="294">
        <v>0</v>
      </c>
      <c r="FU264" s="291">
        <v>0</v>
      </c>
      <c r="FV264" s="290">
        <v>0</v>
      </c>
      <c r="FW264" s="295">
        <v>1</v>
      </c>
      <c r="FX264" s="295">
        <v>0</v>
      </c>
      <c r="FY264" s="295">
        <v>1</v>
      </c>
      <c r="FZ264" s="295">
        <v>0</v>
      </c>
      <c r="GA264" s="295">
        <v>0</v>
      </c>
      <c r="GB264" s="287">
        <v>5829</v>
      </c>
      <c r="GC264" s="287">
        <v>0</v>
      </c>
      <c r="GD264" s="287">
        <v>199</v>
      </c>
      <c r="GE264" s="287">
        <v>0</v>
      </c>
      <c r="GF264" s="287">
        <v>33</v>
      </c>
      <c r="GG264" s="290">
        <v>159.1</v>
      </c>
      <c r="GH264" s="290">
        <v>535.70000000000005</v>
      </c>
      <c r="GI264" s="290">
        <v>26.9</v>
      </c>
      <c r="GJ264" s="290">
        <v>7</v>
      </c>
      <c r="GK264" s="290">
        <v>1</v>
      </c>
      <c r="GL264" s="290">
        <v>2</v>
      </c>
      <c r="GM264" s="290">
        <v>2</v>
      </c>
      <c r="GN264" s="290">
        <v>2</v>
      </c>
      <c r="GO264" s="290">
        <v>1</v>
      </c>
      <c r="GP264" s="290">
        <v>6</v>
      </c>
      <c r="GQ264" s="290">
        <v>1</v>
      </c>
      <c r="GR264" s="290">
        <v>1</v>
      </c>
      <c r="GS264" s="290">
        <v>0</v>
      </c>
      <c r="GT264" s="290">
        <v>6</v>
      </c>
      <c r="GU264" s="290">
        <v>1</v>
      </c>
      <c r="GV264" s="290">
        <v>2</v>
      </c>
      <c r="GW264" s="290">
        <v>1</v>
      </c>
      <c r="GX264" s="290">
        <v>0</v>
      </c>
      <c r="GY264" s="290">
        <v>0</v>
      </c>
      <c r="GZ264" s="290">
        <v>3</v>
      </c>
      <c r="HA264" s="290">
        <v>1</v>
      </c>
      <c r="HB264" s="290">
        <v>2</v>
      </c>
      <c r="HC264" s="290">
        <v>0</v>
      </c>
      <c r="HD264" s="290">
        <v>1</v>
      </c>
      <c r="HE264" s="290">
        <v>0</v>
      </c>
      <c r="HF264" s="290">
        <v>0</v>
      </c>
      <c r="HG264" s="290">
        <v>0</v>
      </c>
      <c r="HH264" s="290">
        <v>16.899999999999999</v>
      </c>
      <c r="HI264" s="290">
        <v>3</v>
      </c>
      <c r="HJ264" s="134">
        <v>5.4179985913203659</v>
      </c>
      <c r="HK264" s="134">
        <v>17.60849542179119</v>
      </c>
      <c r="HL264" s="134">
        <v>36.368315544237966</v>
      </c>
      <c r="HM264" s="146">
        <v>96.431393257949495</v>
      </c>
      <c r="HN264" s="146">
        <v>88.003122582419607</v>
      </c>
      <c r="HO264" s="368">
        <v>0</v>
      </c>
      <c r="HP264" s="368">
        <v>0.16700066800267199</v>
      </c>
      <c r="HQ264" s="368">
        <v>0</v>
      </c>
      <c r="HR264" s="368">
        <v>5.4347826086956497</v>
      </c>
      <c r="HS264" s="134">
        <v>88.0597014925373</v>
      </c>
      <c r="HT264" s="134">
        <v>94.565217391304301</v>
      </c>
      <c r="HU264" s="134">
        <v>2.9092488059053401</v>
      </c>
      <c r="HV264" s="134">
        <v>3.0728122912491602</v>
      </c>
      <c r="HW264" s="134">
        <v>3.7834730862861798</v>
      </c>
      <c r="HX264" s="134">
        <v>5.1295663426125602</v>
      </c>
      <c r="HY264" s="146">
        <v>97.023053744675778</v>
      </c>
      <c r="HZ264" s="146">
        <v>85.078093648697404</v>
      </c>
      <c r="IA264" s="386">
        <v>3</v>
      </c>
      <c r="IB264" s="386">
        <v>4</v>
      </c>
      <c r="IC264" s="369">
        <v>0.11290929619872037</v>
      </c>
      <c r="ID264" s="369">
        <v>9.7775604986555853E-2</v>
      </c>
      <c r="IE264" s="369">
        <v>1.0101010101010102</v>
      </c>
      <c r="IF264" s="369">
        <v>1.1627906976744187</v>
      </c>
      <c r="IG264" s="146">
        <v>78.45117845117845</v>
      </c>
      <c r="IH264" s="146">
        <v>79.941860465116278</v>
      </c>
      <c r="II264" s="146">
        <v>11.178020323673316</v>
      </c>
      <c r="IJ264" s="146">
        <v>8.4087020288438037</v>
      </c>
      <c r="IK264" s="146">
        <v>3.9805365952557952</v>
      </c>
      <c r="IL264" s="146">
        <v>6.6690998374199548</v>
      </c>
      <c r="IM264" s="148">
        <v>105.30783235384709</v>
      </c>
      <c r="IN264" s="137">
        <v>88.460599734993394</v>
      </c>
      <c r="IO264" s="369">
        <v>0.30543677458766</v>
      </c>
      <c r="IP264" s="369">
        <v>0.204813108038915</v>
      </c>
      <c r="IQ264" s="369">
        <v>1.97628458498024</v>
      </c>
      <c r="IR264" s="369">
        <v>2.29885057471264</v>
      </c>
      <c r="IS264" s="146">
        <v>81.818181818181799</v>
      </c>
      <c r="IT264" s="146">
        <v>93.103448275862107</v>
      </c>
      <c r="IU264" s="146">
        <v>15.4551007941356</v>
      </c>
      <c r="IV264" s="146">
        <v>8.9093701996927805</v>
      </c>
      <c r="IW264" s="146">
        <v>7.1641791044776104</v>
      </c>
      <c r="IX264" s="146">
        <v>8.4201553324493297</v>
      </c>
      <c r="IY264" s="341">
        <v>18</v>
      </c>
      <c r="IZ264" s="369">
        <v>0.634920634920635</v>
      </c>
      <c r="JA264" s="369">
        <v>7.8947368421052602</v>
      </c>
      <c r="JB264" s="369">
        <v>96.929824561403507</v>
      </c>
      <c r="JC264" s="369">
        <v>8.0423280423280392</v>
      </c>
      <c r="JD264" s="146">
        <v>6.8582235641527598</v>
      </c>
    </row>
    <row r="265" spans="1:264" ht="18" customHeight="1">
      <c r="A265" s="280"/>
      <c r="B265" s="281" t="s">
        <v>87</v>
      </c>
      <c r="C265" s="281" t="s">
        <v>87</v>
      </c>
      <c r="D265" s="282" t="s">
        <v>2002</v>
      </c>
      <c r="E265" s="283" t="s">
        <v>1333</v>
      </c>
      <c r="F265" s="282" t="s">
        <v>134</v>
      </c>
      <c r="G265" s="283" t="s">
        <v>33</v>
      </c>
      <c r="H265" s="284" t="s">
        <v>87</v>
      </c>
      <c r="I265" s="284" t="s">
        <v>87</v>
      </c>
      <c r="J265" s="284" t="s">
        <v>87</v>
      </c>
      <c r="K265" s="284" t="s">
        <v>87</v>
      </c>
      <c r="L265" s="284" t="s">
        <v>87</v>
      </c>
      <c r="M265" s="285">
        <v>80902</v>
      </c>
      <c r="N265" s="284" t="s">
        <v>87</v>
      </c>
      <c r="O265" s="284" t="s">
        <v>87</v>
      </c>
      <c r="P265" s="284" t="s">
        <v>87</v>
      </c>
      <c r="Q265" s="284" t="s">
        <v>87</v>
      </c>
      <c r="R265" s="286">
        <v>100.08745844869804</v>
      </c>
      <c r="S265" s="286">
        <v>91.467553123045931</v>
      </c>
      <c r="T265" s="287">
        <v>0.90527778660316471</v>
      </c>
      <c r="U265" s="298" t="s">
        <v>88</v>
      </c>
      <c r="V265" s="286">
        <v>7.1754729288975856</v>
      </c>
      <c r="W265" s="286">
        <v>14.220482713633398</v>
      </c>
      <c r="X265" s="286">
        <v>21.395955642530986</v>
      </c>
      <c r="Y265" s="284" t="s">
        <v>87</v>
      </c>
      <c r="Z265" s="284" t="s">
        <v>87</v>
      </c>
      <c r="AA265" s="284" t="s">
        <v>87</v>
      </c>
      <c r="AB265" s="284" t="s">
        <v>87</v>
      </c>
      <c r="AC265" s="284" t="s">
        <v>87</v>
      </c>
      <c r="AD265" s="284" t="s">
        <v>87</v>
      </c>
      <c r="AE265" s="284" t="s">
        <v>87</v>
      </c>
      <c r="AF265" s="284" t="s">
        <v>87</v>
      </c>
      <c r="AG265" s="284" t="s">
        <v>87</v>
      </c>
      <c r="AH265" s="284" t="s">
        <v>87</v>
      </c>
      <c r="AI265" s="284" t="s">
        <v>87</v>
      </c>
      <c r="AJ265" s="284" t="s">
        <v>87</v>
      </c>
      <c r="AK265" s="284" t="s">
        <v>87</v>
      </c>
      <c r="AL265" s="284" t="s">
        <v>87</v>
      </c>
      <c r="AM265" s="284" t="s">
        <v>87</v>
      </c>
      <c r="AN265" s="284" t="s">
        <v>87</v>
      </c>
      <c r="AO265" s="284" t="s">
        <v>87</v>
      </c>
      <c r="AP265" s="284" t="s">
        <v>87</v>
      </c>
      <c r="AQ265" s="284" t="s">
        <v>87</v>
      </c>
      <c r="AR265" s="284" t="s">
        <v>87</v>
      </c>
      <c r="AS265" s="284" t="s">
        <v>87</v>
      </c>
      <c r="AT265" s="284" t="s">
        <v>87</v>
      </c>
      <c r="AU265" s="284" t="s">
        <v>87</v>
      </c>
      <c r="AV265" s="284" t="s">
        <v>87</v>
      </c>
      <c r="AW265" s="288" t="s">
        <v>87</v>
      </c>
      <c r="AX265" s="288" t="s">
        <v>87</v>
      </c>
      <c r="AY265" s="288" t="s">
        <v>87</v>
      </c>
      <c r="AZ265" s="288" t="s">
        <v>87</v>
      </c>
      <c r="BA265" s="288" t="s">
        <v>87</v>
      </c>
      <c r="BB265" s="287">
        <v>8</v>
      </c>
      <c r="BC265" s="287">
        <v>12</v>
      </c>
      <c r="BD265" s="289" t="s">
        <v>88</v>
      </c>
      <c r="BE265" s="289" t="s">
        <v>88</v>
      </c>
      <c r="BF265" s="289" t="s">
        <v>88</v>
      </c>
      <c r="BG265" s="287">
        <v>0</v>
      </c>
      <c r="BH265" s="286">
        <v>0</v>
      </c>
      <c r="BI265" s="287">
        <v>40</v>
      </c>
      <c r="BJ265" s="286">
        <v>49.442535413215985</v>
      </c>
      <c r="BK265" s="287">
        <v>0</v>
      </c>
      <c r="BL265" s="286">
        <v>0</v>
      </c>
      <c r="BM265" s="287">
        <v>0</v>
      </c>
      <c r="BN265" s="290">
        <v>0</v>
      </c>
      <c r="BO265" s="291">
        <v>0</v>
      </c>
      <c r="BP265" s="290">
        <v>0</v>
      </c>
      <c r="BQ265" s="287">
        <v>0</v>
      </c>
      <c r="BR265" s="290">
        <v>0</v>
      </c>
      <c r="BS265" s="287">
        <v>0</v>
      </c>
      <c r="BT265" s="290">
        <v>0</v>
      </c>
      <c r="BU265" s="287">
        <v>0</v>
      </c>
      <c r="BV265" s="290">
        <v>0</v>
      </c>
      <c r="BW265" s="287">
        <v>0</v>
      </c>
      <c r="BX265" s="290">
        <v>0</v>
      </c>
      <c r="BY265" s="287">
        <v>0</v>
      </c>
      <c r="BZ265" s="290">
        <v>0</v>
      </c>
      <c r="CA265" s="287">
        <v>76</v>
      </c>
      <c r="CB265" s="290">
        <v>93.940817285110384</v>
      </c>
      <c r="CC265" s="287">
        <v>287</v>
      </c>
      <c r="CD265" s="290">
        <v>354.75019158982474</v>
      </c>
      <c r="CE265" s="287">
        <v>15</v>
      </c>
      <c r="CF265" s="290">
        <v>18.540950779955995</v>
      </c>
      <c r="CG265" s="287">
        <v>106</v>
      </c>
      <c r="CH265" s="290">
        <v>131.02271884502238</v>
      </c>
      <c r="CI265" s="287">
        <v>68</v>
      </c>
      <c r="CJ265" s="290">
        <v>84.052310202467183</v>
      </c>
      <c r="CK265" s="287">
        <v>11</v>
      </c>
      <c r="CL265" s="290">
        <v>13.596697238634398</v>
      </c>
      <c r="CM265" s="287">
        <v>0</v>
      </c>
      <c r="CN265" s="294">
        <v>0</v>
      </c>
      <c r="CO265" s="287">
        <v>9</v>
      </c>
      <c r="CP265" s="290">
        <v>11.124570467973598</v>
      </c>
      <c r="CQ265" s="287">
        <v>0</v>
      </c>
      <c r="CR265" s="290">
        <v>0</v>
      </c>
      <c r="CS265" s="287">
        <v>0</v>
      </c>
      <c r="CT265" s="290">
        <v>0</v>
      </c>
      <c r="CU265" s="287">
        <v>8</v>
      </c>
      <c r="CV265" s="290">
        <v>9.8885070826431978</v>
      </c>
      <c r="CW265" s="287">
        <v>121</v>
      </c>
      <c r="CX265" s="290">
        <v>149.56366962497839</v>
      </c>
      <c r="CY265" s="287">
        <v>121</v>
      </c>
      <c r="CZ265" s="290">
        <v>149.56366962497839</v>
      </c>
      <c r="DA265" s="287">
        <v>0</v>
      </c>
      <c r="DB265" s="290">
        <v>0</v>
      </c>
      <c r="DC265" s="287">
        <v>20</v>
      </c>
      <c r="DD265" s="287">
        <v>0</v>
      </c>
      <c r="DE265" s="287">
        <v>0</v>
      </c>
      <c r="DF265" s="287">
        <v>2175</v>
      </c>
      <c r="DG265" s="287">
        <v>3078</v>
      </c>
      <c r="DH265" s="287">
        <v>0</v>
      </c>
      <c r="DI265" s="287">
        <v>4</v>
      </c>
      <c r="DJ265" s="287">
        <v>16</v>
      </c>
      <c r="DK265" s="287">
        <v>9</v>
      </c>
      <c r="DL265" s="287">
        <v>0</v>
      </c>
      <c r="DM265" s="287">
        <v>0</v>
      </c>
      <c r="DN265" s="287">
        <v>0</v>
      </c>
      <c r="DO265" s="287">
        <v>0</v>
      </c>
      <c r="DP265" s="287">
        <v>0</v>
      </c>
      <c r="DQ265" s="287">
        <v>0</v>
      </c>
      <c r="DR265" s="287">
        <v>0</v>
      </c>
      <c r="DS265" s="287">
        <v>0</v>
      </c>
      <c r="DT265" s="287">
        <v>0</v>
      </c>
      <c r="DU265" s="287">
        <v>0</v>
      </c>
      <c r="DV265" s="287">
        <v>0</v>
      </c>
      <c r="DW265" s="287">
        <v>0</v>
      </c>
      <c r="DX265" s="287">
        <v>61</v>
      </c>
      <c r="DY265" s="287">
        <v>0</v>
      </c>
      <c r="DZ265" s="287">
        <v>0</v>
      </c>
      <c r="EA265" s="287">
        <v>3280</v>
      </c>
      <c r="EB265" s="290">
        <v>14.847560975609801</v>
      </c>
      <c r="EC265" s="287">
        <v>126</v>
      </c>
      <c r="ED265" s="287">
        <v>1142</v>
      </c>
      <c r="EE265" s="287">
        <v>161</v>
      </c>
      <c r="EF265" s="290">
        <v>14.098073555166375</v>
      </c>
      <c r="EG265" s="287">
        <v>36</v>
      </c>
      <c r="EH265" s="287">
        <v>24</v>
      </c>
      <c r="EI265" s="287">
        <v>4</v>
      </c>
      <c r="EJ265" s="287">
        <v>0</v>
      </c>
      <c r="EK265" s="287">
        <v>32</v>
      </c>
      <c r="EL265" s="287">
        <v>0</v>
      </c>
      <c r="EM265" s="287">
        <v>3</v>
      </c>
      <c r="EN265" s="287">
        <v>3</v>
      </c>
      <c r="EO265" s="287">
        <v>5</v>
      </c>
      <c r="EP265" s="287">
        <v>3</v>
      </c>
      <c r="EQ265" s="287">
        <v>1</v>
      </c>
      <c r="ER265" s="287">
        <v>0</v>
      </c>
      <c r="ES265" s="287">
        <v>0</v>
      </c>
      <c r="ET265" s="287">
        <v>0</v>
      </c>
      <c r="EU265" s="287">
        <v>0</v>
      </c>
      <c r="EV265" s="287">
        <v>392</v>
      </c>
      <c r="EW265" s="287">
        <v>0</v>
      </c>
      <c r="EX265" s="287">
        <v>0</v>
      </c>
      <c r="EY265" s="287">
        <v>0</v>
      </c>
      <c r="EZ265" s="287">
        <v>0</v>
      </c>
      <c r="FA265" s="287">
        <v>1</v>
      </c>
      <c r="FB265" s="287">
        <v>0</v>
      </c>
      <c r="FC265" s="287">
        <v>0</v>
      </c>
      <c r="FD265" s="287">
        <v>1</v>
      </c>
      <c r="FE265" s="287">
        <v>0</v>
      </c>
      <c r="FF265" s="287">
        <v>3</v>
      </c>
      <c r="FG265" s="287">
        <v>30</v>
      </c>
      <c r="FH265" s="287">
        <v>31</v>
      </c>
      <c r="FI265" s="287">
        <v>118</v>
      </c>
      <c r="FJ265" s="287">
        <v>544</v>
      </c>
      <c r="FK265" s="291">
        <v>3</v>
      </c>
      <c r="FL265" s="290">
        <v>3.7081901559911992</v>
      </c>
      <c r="FM265" s="291">
        <v>0</v>
      </c>
      <c r="FN265" s="290">
        <v>0</v>
      </c>
      <c r="FO265" s="291">
        <v>0</v>
      </c>
      <c r="FP265" s="290">
        <v>0</v>
      </c>
      <c r="FQ265" s="283">
        <v>0</v>
      </c>
      <c r="FR265" s="294">
        <v>0</v>
      </c>
      <c r="FS265" s="283">
        <v>0</v>
      </c>
      <c r="FT265" s="294">
        <v>0</v>
      </c>
      <c r="FU265" s="291">
        <v>20</v>
      </c>
      <c r="FV265" s="290">
        <v>24.721267706607993</v>
      </c>
      <c r="FW265" s="295">
        <v>1</v>
      </c>
      <c r="FX265" s="295">
        <v>0</v>
      </c>
      <c r="FY265" s="295">
        <v>1</v>
      </c>
      <c r="FZ265" s="295">
        <v>0</v>
      </c>
      <c r="GA265" s="295">
        <v>0</v>
      </c>
      <c r="GB265" s="287">
        <v>833</v>
      </c>
      <c r="GC265" s="287">
        <v>0</v>
      </c>
      <c r="GD265" s="287">
        <v>0</v>
      </c>
      <c r="GE265" s="287">
        <v>0</v>
      </c>
      <c r="GF265" s="287">
        <v>0</v>
      </c>
      <c r="GG265" s="290">
        <v>34.1</v>
      </c>
      <c r="GH265" s="290">
        <v>197.3</v>
      </c>
      <c r="GI265" s="290">
        <v>9</v>
      </c>
      <c r="GJ265" s="290">
        <v>1.3</v>
      </c>
      <c r="GK265" s="290">
        <v>0.1</v>
      </c>
      <c r="GL265" s="290">
        <v>0.1</v>
      </c>
      <c r="GM265" s="290">
        <v>2.2000000000000002</v>
      </c>
      <c r="GN265" s="290">
        <v>1</v>
      </c>
      <c r="GO265" s="290">
        <v>1.6</v>
      </c>
      <c r="GP265" s="290">
        <v>2</v>
      </c>
      <c r="GQ265" s="290">
        <v>0</v>
      </c>
      <c r="GR265" s="290">
        <v>0</v>
      </c>
      <c r="GS265" s="290">
        <v>0</v>
      </c>
      <c r="GT265" s="290">
        <v>4.3</v>
      </c>
      <c r="GU265" s="290">
        <v>0</v>
      </c>
      <c r="GV265" s="290">
        <v>1</v>
      </c>
      <c r="GW265" s="290">
        <v>1</v>
      </c>
      <c r="GX265" s="290">
        <v>0</v>
      </c>
      <c r="GY265" s="290">
        <v>1</v>
      </c>
      <c r="GZ265" s="290">
        <v>1</v>
      </c>
      <c r="HA265" s="290">
        <v>1</v>
      </c>
      <c r="HB265" s="290">
        <v>0</v>
      </c>
      <c r="HC265" s="290">
        <v>0</v>
      </c>
      <c r="HD265" s="290">
        <v>0</v>
      </c>
      <c r="HE265" s="290">
        <v>1</v>
      </c>
      <c r="HF265" s="290">
        <v>1</v>
      </c>
      <c r="HG265" s="290">
        <v>1</v>
      </c>
      <c r="HH265" s="290">
        <v>4</v>
      </c>
      <c r="HI265" s="290">
        <v>0</v>
      </c>
      <c r="HJ265" s="134">
        <v>6.1803169266519982</v>
      </c>
      <c r="HK265" s="134">
        <v>14.832760623964797</v>
      </c>
      <c r="HL265" s="134">
        <v>29.912733924995678</v>
      </c>
      <c r="HM265" s="146">
        <v>117.307291328785</v>
      </c>
      <c r="HN265" s="146">
        <v>89.095926464048304</v>
      </c>
      <c r="HO265" s="368">
        <v>4.7147571900047099E-2</v>
      </c>
      <c r="HP265" s="368">
        <v>3.62581580855693E-2</v>
      </c>
      <c r="HQ265" s="368">
        <v>1.4285714285714299</v>
      </c>
      <c r="HR265" s="368">
        <v>1.14942528735632</v>
      </c>
      <c r="HS265" s="134">
        <v>74.285714285714306</v>
      </c>
      <c r="HT265" s="134">
        <v>72.413793103448299</v>
      </c>
      <c r="HU265" s="134">
        <v>3.3003300330032999</v>
      </c>
      <c r="HV265" s="134">
        <v>3.15445975344453</v>
      </c>
      <c r="HW265" s="134">
        <v>5.9546539379474899</v>
      </c>
      <c r="HX265" s="134">
        <v>8.0677351073480494</v>
      </c>
      <c r="HY265" s="146">
        <v>95.796653290877885</v>
      </c>
      <c r="HZ265" s="146">
        <v>82.235523249144507</v>
      </c>
      <c r="IA265" s="386">
        <v>3</v>
      </c>
      <c r="IB265" s="386">
        <v>2</v>
      </c>
      <c r="IC265" s="369">
        <v>0.14807502467917077</v>
      </c>
      <c r="ID265" s="369">
        <v>7.578628268283441E-2</v>
      </c>
      <c r="IE265" s="369">
        <v>1.3157894736842104</v>
      </c>
      <c r="IF265" s="369">
        <v>0.94339622641509435</v>
      </c>
      <c r="IG265" s="146">
        <v>76.31578947368422</v>
      </c>
      <c r="IH265" s="146">
        <v>83.962264150943398</v>
      </c>
      <c r="II265" s="146">
        <v>11.253701875616979</v>
      </c>
      <c r="IJ265" s="146">
        <v>8.0333459643804481</v>
      </c>
      <c r="IK265" s="146">
        <v>6.0620525059665873</v>
      </c>
      <c r="IL265" s="146">
        <v>8.2915028726942861</v>
      </c>
      <c r="IM265" s="148">
        <v>92.309428939958465</v>
      </c>
      <c r="IN265" s="137">
        <v>88.355840838497173</v>
      </c>
      <c r="IO265" s="369">
        <v>0.28985507246376802</v>
      </c>
      <c r="IP265" s="388">
        <v>0.126103404791929</v>
      </c>
      <c r="IQ265" s="369">
        <v>2.29885057471264</v>
      </c>
      <c r="IR265" s="388">
        <v>1.5625</v>
      </c>
      <c r="IS265" s="146">
        <v>85.632183908046002</v>
      </c>
      <c r="IT265" s="146">
        <v>95.3125</v>
      </c>
      <c r="IU265" s="146">
        <v>12.6086956521739</v>
      </c>
      <c r="IV265" s="146">
        <v>8.0706179066834807</v>
      </c>
      <c r="IW265" s="146">
        <v>9.5737862522031705</v>
      </c>
      <c r="IX265" s="146">
        <v>11.1791605422179</v>
      </c>
      <c r="IY265" s="341">
        <v>6</v>
      </c>
      <c r="IZ265" s="369">
        <v>0.35608308605341199</v>
      </c>
      <c r="JA265" s="369">
        <v>5.7692307692307701</v>
      </c>
      <c r="JB265" s="369">
        <v>90.384615384615401</v>
      </c>
      <c r="JC265" s="369">
        <v>6.1721068249258204</v>
      </c>
      <c r="JD265" s="146">
        <v>6.5799818566676702</v>
      </c>
    </row>
    <row r="266" spans="1:264" ht="18" customHeight="1">
      <c r="A266" s="280"/>
      <c r="B266" s="281" t="s">
        <v>87</v>
      </c>
      <c r="C266" s="281" t="s">
        <v>87</v>
      </c>
      <c r="D266" s="282" t="s">
        <v>2003</v>
      </c>
      <c r="E266" s="283" t="s">
        <v>1494</v>
      </c>
      <c r="F266" s="282" t="s">
        <v>135</v>
      </c>
      <c r="G266" s="283" t="s">
        <v>34</v>
      </c>
      <c r="H266" s="284" t="s">
        <v>87</v>
      </c>
      <c r="I266" s="284" t="s">
        <v>87</v>
      </c>
      <c r="J266" s="284" t="s">
        <v>87</v>
      </c>
      <c r="K266" s="284" t="s">
        <v>87</v>
      </c>
      <c r="L266" s="284" t="s">
        <v>87</v>
      </c>
      <c r="M266" s="285">
        <v>28864</v>
      </c>
      <c r="N266" s="284" t="s">
        <v>87</v>
      </c>
      <c r="O266" s="284" t="s">
        <v>87</v>
      </c>
      <c r="P266" s="284" t="s">
        <v>87</v>
      </c>
      <c r="Q266" s="284" t="s">
        <v>87</v>
      </c>
      <c r="R266" s="286">
        <v>92.669919712451389</v>
      </c>
      <c r="S266" s="286">
        <v>90.865334875265049</v>
      </c>
      <c r="T266" s="298" t="s">
        <v>88</v>
      </c>
      <c r="U266" s="298" t="s">
        <v>88</v>
      </c>
      <c r="V266" s="286">
        <v>12.098298676748582</v>
      </c>
      <c r="W266" s="286">
        <v>12.476370510396976</v>
      </c>
      <c r="X266" s="286">
        <v>24.574669187145556</v>
      </c>
      <c r="Y266" s="284" t="s">
        <v>87</v>
      </c>
      <c r="Z266" s="284" t="s">
        <v>87</v>
      </c>
      <c r="AA266" s="284" t="s">
        <v>87</v>
      </c>
      <c r="AB266" s="284" t="s">
        <v>87</v>
      </c>
      <c r="AC266" s="284" t="s">
        <v>87</v>
      </c>
      <c r="AD266" s="284" t="s">
        <v>87</v>
      </c>
      <c r="AE266" s="284" t="s">
        <v>87</v>
      </c>
      <c r="AF266" s="284" t="s">
        <v>87</v>
      </c>
      <c r="AG266" s="284" t="s">
        <v>87</v>
      </c>
      <c r="AH266" s="284" t="s">
        <v>87</v>
      </c>
      <c r="AI266" s="284" t="s">
        <v>87</v>
      </c>
      <c r="AJ266" s="284" t="s">
        <v>87</v>
      </c>
      <c r="AK266" s="284" t="s">
        <v>87</v>
      </c>
      <c r="AL266" s="284" t="s">
        <v>87</v>
      </c>
      <c r="AM266" s="284" t="s">
        <v>87</v>
      </c>
      <c r="AN266" s="284" t="s">
        <v>87</v>
      </c>
      <c r="AO266" s="284" t="s">
        <v>87</v>
      </c>
      <c r="AP266" s="284" t="s">
        <v>87</v>
      </c>
      <c r="AQ266" s="284" t="s">
        <v>87</v>
      </c>
      <c r="AR266" s="284" t="s">
        <v>87</v>
      </c>
      <c r="AS266" s="284" t="s">
        <v>87</v>
      </c>
      <c r="AT266" s="284" t="s">
        <v>87</v>
      </c>
      <c r="AU266" s="284" t="s">
        <v>87</v>
      </c>
      <c r="AV266" s="284" t="s">
        <v>87</v>
      </c>
      <c r="AW266" s="288" t="s">
        <v>87</v>
      </c>
      <c r="AX266" s="288" t="s">
        <v>87</v>
      </c>
      <c r="AY266" s="288" t="s">
        <v>87</v>
      </c>
      <c r="AZ266" s="288" t="s">
        <v>87</v>
      </c>
      <c r="BA266" s="288" t="s">
        <v>87</v>
      </c>
      <c r="BB266" s="287">
        <v>1</v>
      </c>
      <c r="BC266" s="287">
        <v>6</v>
      </c>
      <c r="BD266" s="289" t="s">
        <v>88</v>
      </c>
      <c r="BE266" s="289" t="s">
        <v>88</v>
      </c>
      <c r="BF266" s="289" t="s">
        <v>88</v>
      </c>
      <c r="BG266" s="287">
        <v>0</v>
      </c>
      <c r="BH266" s="286">
        <v>0</v>
      </c>
      <c r="BI266" s="287">
        <v>14</v>
      </c>
      <c r="BJ266" s="286">
        <v>48.503325942350337</v>
      </c>
      <c r="BK266" s="287">
        <v>0</v>
      </c>
      <c r="BL266" s="286">
        <v>0</v>
      </c>
      <c r="BM266" s="287">
        <v>0</v>
      </c>
      <c r="BN266" s="290">
        <v>0</v>
      </c>
      <c r="BO266" s="291">
        <v>0</v>
      </c>
      <c r="BP266" s="290">
        <v>0</v>
      </c>
      <c r="BQ266" s="287">
        <v>0</v>
      </c>
      <c r="BR266" s="290">
        <v>0</v>
      </c>
      <c r="BS266" s="287">
        <v>0</v>
      </c>
      <c r="BT266" s="290">
        <v>0</v>
      </c>
      <c r="BU266" s="287">
        <v>0</v>
      </c>
      <c r="BV266" s="290">
        <v>0</v>
      </c>
      <c r="BW266" s="287">
        <v>0</v>
      </c>
      <c r="BX266" s="290">
        <v>0</v>
      </c>
      <c r="BY266" s="292">
        <v>0</v>
      </c>
      <c r="BZ266" s="293">
        <v>0</v>
      </c>
      <c r="CA266" s="287">
        <v>19</v>
      </c>
      <c r="CB266" s="290">
        <v>65.825942350332596</v>
      </c>
      <c r="CC266" s="287">
        <v>0</v>
      </c>
      <c r="CD266" s="290">
        <v>0</v>
      </c>
      <c r="CE266" s="287">
        <v>0</v>
      </c>
      <c r="CF266" s="290">
        <v>0</v>
      </c>
      <c r="CG266" s="287">
        <v>31</v>
      </c>
      <c r="CH266" s="290">
        <v>107.40022172949003</v>
      </c>
      <c r="CI266" s="287">
        <v>32</v>
      </c>
      <c r="CJ266" s="290">
        <v>110.86474501108647</v>
      </c>
      <c r="CK266" s="287">
        <v>0</v>
      </c>
      <c r="CL266" s="290">
        <v>0</v>
      </c>
      <c r="CM266" s="287">
        <v>0</v>
      </c>
      <c r="CN266" s="294">
        <v>0</v>
      </c>
      <c r="CO266" s="287">
        <v>2</v>
      </c>
      <c r="CP266" s="290">
        <v>6.9290465631929044</v>
      </c>
      <c r="CQ266" s="287">
        <v>1</v>
      </c>
      <c r="CR266" s="290">
        <v>3.4645232815964522</v>
      </c>
      <c r="CS266" s="287">
        <v>2</v>
      </c>
      <c r="CT266" s="290">
        <v>6.9290465631929044</v>
      </c>
      <c r="CU266" s="287">
        <v>0</v>
      </c>
      <c r="CV266" s="290">
        <v>0</v>
      </c>
      <c r="CW266" s="287">
        <v>0</v>
      </c>
      <c r="CX266" s="290">
        <v>0</v>
      </c>
      <c r="CY266" s="287">
        <v>0</v>
      </c>
      <c r="CZ266" s="290">
        <v>0</v>
      </c>
      <c r="DA266" s="292">
        <v>0</v>
      </c>
      <c r="DB266" s="293">
        <v>0</v>
      </c>
      <c r="DC266" s="287">
        <v>0</v>
      </c>
      <c r="DD266" s="287">
        <v>0</v>
      </c>
      <c r="DE266" s="287">
        <v>0</v>
      </c>
      <c r="DF266" s="287">
        <v>0</v>
      </c>
      <c r="DG266" s="287">
        <v>0</v>
      </c>
      <c r="DH266" s="287">
        <v>0</v>
      </c>
      <c r="DI266" s="287">
        <v>0</v>
      </c>
      <c r="DJ266" s="287">
        <v>0</v>
      </c>
      <c r="DK266" s="287">
        <v>0</v>
      </c>
      <c r="DL266" s="287">
        <v>0</v>
      </c>
      <c r="DM266" s="287">
        <v>0</v>
      </c>
      <c r="DN266" s="287">
        <v>0</v>
      </c>
      <c r="DO266" s="287">
        <v>0</v>
      </c>
      <c r="DP266" s="287">
        <v>0</v>
      </c>
      <c r="DQ266" s="287">
        <v>0</v>
      </c>
      <c r="DR266" s="287">
        <v>0</v>
      </c>
      <c r="DS266" s="287">
        <v>0</v>
      </c>
      <c r="DT266" s="287">
        <v>0</v>
      </c>
      <c r="DU266" s="287">
        <v>0</v>
      </c>
      <c r="DV266" s="287">
        <v>0</v>
      </c>
      <c r="DW266" s="287">
        <v>0</v>
      </c>
      <c r="DX266" s="287">
        <v>0</v>
      </c>
      <c r="DY266" s="287">
        <v>0</v>
      </c>
      <c r="DZ266" s="287">
        <v>0</v>
      </c>
      <c r="EA266" s="287">
        <v>0</v>
      </c>
      <c r="EB266" s="290">
        <v>0</v>
      </c>
      <c r="EC266" s="287">
        <v>0</v>
      </c>
      <c r="ED266" s="287">
        <v>0</v>
      </c>
      <c r="EE266" s="287">
        <v>0</v>
      </c>
      <c r="EF266" s="290">
        <v>0</v>
      </c>
      <c r="EG266" s="287">
        <v>0</v>
      </c>
      <c r="EH266" s="287">
        <v>0</v>
      </c>
      <c r="EI266" s="287">
        <v>0</v>
      </c>
      <c r="EJ266" s="287">
        <v>0</v>
      </c>
      <c r="EK266" s="287">
        <v>0</v>
      </c>
      <c r="EL266" s="287">
        <v>0</v>
      </c>
      <c r="EM266" s="287">
        <v>0</v>
      </c>
      <c r="EN266" s="287">
        <v>0</v>
      </c>
      <c r="EO266" s="287">
        <v>0</v>
      </c>
      <c r="EP266" s="287">
        <v>0</v>
      </c>
      <c r="EQ266" s="287">
        <v>0</v>
      </c>
      <c r="ER266" s="287">
        <v>0</v>
      </c>
      <c r="ES266" s="287">
        <v>0</v>
      </c>
      <c r="ET266" s="287">
        <v>0</v>
      </c>
      <c r="EU266" s="287">
        <v>0</v>
      </c>
      <c r="EV266" s="287">
        <v>0</v>
      </c>
      <c r="EW266" s="287">
        <v>0</v>
      </c>
      <c r="EX266" s="287">
        <v>0</v>
      </c>
      <c r="EY266" s="287">
        <v>0</v>
      </c>
      <c r="EZ266" s="287">
        <v>0</v>
      </c>
      <c r="FA266" s="287">
        <v>0</v>
      </c>
      <c r="FB266" s="287">
        <v>0</v>
      </c>
      <c r="FC266" s="287">
        <v>0</v>
      </c>
      <c r="FD266" s="287">
        <v>0</v>
      </c>
      <c r="FE266" s="287">
        <v>0</v>
      </c>
      <c r="FF266" s="287">
        <v>0</v>
      </c>
      <c r="FG266" s="287">
        <v>0</v>
      </c>
      <c r="FH266" s="287">
        <v>0</v>
      </c>
      <c r="FI266" s="287">
        <v>0</v>
      </c>
      <c r="FJ266" s="287">
        <v>0</v>
      </c>
      <c r="FK266" s="291">
        <v>0</v>
      </c>
      <c r="FL266" s="290">
        <v>0</v>
      </c>
      <c r="FM266" s="291">
        <v>0</v>
      </c>
      <c r="FN266" s="290">
        <v>0</v>
      </c>
      <c r="FO266" s="291">
        <v>0</v>
      </c>
      <c r="FP266" s="290">
        <v>0</v>
      </c>
      <c r="FQ266" s="283">
        <v>0</v>
      </c>
      <c r="FR266" s="294">
        <v>0</v>
      </c>
      <c r="FS266" s="283">
        <v>0</v>
      </c>
      <c r="FT266" s="294">
        <v>0</v>
      </c>
      <c r="FU266" s="291">
        <v>0</v>
      </c>
      <c r="FV266" s="290">
        <v>0</v>
      </c>
      <c r="FW266" s="295">
        <v>0</v>
      </c>
      <c r="FX266" s="295">
        <v>0</v>
      </c>
      <c r="FY266" s="295">
        <v>0</v>
      </c>
      <c r="FZ266" s="295">
        <v>0</v>
      </c>
      <c r="GA266" s="295">
        <v>0</v>
      </c>
      <c r="GB266" s="287">
        <v>0</v>
      </c>
      <c r="GC266" s="287">
        <v>0</v>
      </c>
      <c r="GD266" s="287">
        <v>0</v>
      </c>
      <c r="GE266" s="287">
        <v>0</v>
      </c>
      <c r="GF266" s="287">
        <v>0</v>
      </c>
      <c r="GG266" s="290">
        <v>0</v>
      </c>
      <c r="GH266" s="290">
        <v>0</v>
      </c>
      <c r="GI266" s="290">
        <v>0</v>
      </c>
      <c r="GJ266" s="290">
        <v>0</v>
      </c>
      <c r="GK266" s="290">
        <v>0</v>
      </c>
      <c r="GL266" s="290">
        <v>0</v>
      </c>
      <c r="GM266" s="290">
        <v>0</v>
      </c>
      <c r="GN266" s="290">
        <v>0</v>
      </c>
      <c r="GO266" s="290">
        <v>0</v>
      </c>
      <c r="GP266" s="290">
        <v>0</v>
      </c>
      <c r="GQ266" s="290">
        <v>0</v>
      </c>
      <c r="GR266" s="290">
        <v>0</v>
      </c>
      <c r="GS266" s="290">
        <v>0</v>
      </c>
      <c r="GT266" s="290">
        <v>0</v>
      </c>
      <c r="GU266" s="290">
        <v>0</v>
      </c>
      <c r="GV266" s="290">
        <v>0</v>
      </c>
      <c r="GW266" s="290">
        <v>0</v>
      </c>
      <c r="GX266" s="290">
        <v>0</v>
      </c>
      <c r="GY266" s="290">
        <v>0</v>
      </c>
      <c r="GZ266" s="290">
        <v>0</v>
      </c>
      <c r="HA266" s="290">
        <v>0</v>
      </c>
      <c r="HB266" s="290">
        <v>0</v>
      </c>
      <c r="HC266" s="290">
        <v>0</v>
      </c>
      <c r="HD266" s="290">
        <v>0</v>
      </c>
      <c r="HE266" s="290">
        <v>0</v>
      </c>
      <c r="HF266" s="290">
        <v>0</v>
      </c>
      <c r="HG266" s="290">
        <v>0</v>
      </c>
      <c r="HH266" s="290">
        <v>0</v>
      </c>
      <c r="HI266" s="290">
        <v>0</v>
      </c>
      <c r="HJ266" s="134">
        <v>0</v>
      </c>
      <c r="HK266" s="134">
        <v>6.9290465631929044</v>
      </c>
      <c r="HL266" s="134">
        <v>25.637472283813747</v>
      </c>
      <c r="HM266" s="146">
        <v>108.15877277787</v>
      </c>
      <c r="HN266" s="146">
        <v>89.176498710432199</v>
      </c>
      <c r="HO266" s="368">
        <v>0.135135135135135</v>
      </c>
      <c r="HP266" s="368">
        <v>0</v>
      </c>
      <c r="HQ266" s="368">
        <v>10</v>
      </c>
      <c r="HR266" s="368">
        <v>0</v>
      </c>
      <c r="HS266" s="134">
        <v>90</v>
      </c>
      <c r="HT266" s="134">
        <v>71.428571428571402</v>
      </c>
      <c r="HU266" s="134">
        <v>1.35135135135135</v>
      </c>
      <c r="HV266" s="134">
        <v>0.56360708534621595</v>
      </c>
      <c r="HW266" s="134">
        <v>4.3924115535805797</v>
      </c>
      <c r="HX266" s="134">
        <v>7.8524284988999797</v>
      </c>
      <c r="HY266" s="146">
        <v>83.491290131070656</v>
      </c>
      <c r="HZ266" s="146">
        <v>85.343846257882703</v>
      </c>
      <c r="IA266" s="386">
        <v>0</v>
      </c>
      <c r="IB266" s="386">
        <v>3</v>
      </c>
      <c r="IC266" s="369">
        <v>0</v>
      </c>
      <c r="ID266" s="369">
        <v>0.21802325581395349</v>
      </c>
      <c r="IE266" s="369">
        <v>0</v>
      </c>
      <c r="IF266" s="369">
        <v>3.8961038961038961</v>
      </c>
      <c r="IG266" s="146">
        <v>76.271186440677965</v>
      </c>
      <c r="IH266" s="146">
        <v>83.116883116883116</v>
      </c>
      <c r="II266" s="146">
        <v>7.1601941747572813</v>
      </c>
      <c r="IJ266" s="146">
        <v>5.5959302325581399</v>
      </c>
      <c r="IK266" s="146">
        <v>4.6658690822081699</v>
      </c>
      <c r="IL266" s="146">
        <v>9.5447622271111872</v>
      </c>
      <c r="IM266" s="148">
        <v>100.24583005209794</v>
      </c>
      <c r="IN266" s="137">
        <v>100.28008427110078</v>
      </c>
      <c r="IO266" s="369">
        <v>0</v>
      </c>
      <c r="IP266" s="388">
        <v>0</v>
      </c>
      <c r="IQ266" s="369">
        <v>0</v>
      </c>
      <c r="IR266" s="388">
        <v>0</v>
      </c>
      <c r="IS266" s="146">
        <v>97.142857142857096</v>
      </c>
      <c r="IT266" s="146">
        <v>97.5</v>
      </c>
      <c r="IU266" s="146">
        <v>8.6206896551724093</v>
      </c>
      <c r="IV266" s="146">
        <v>7.1301247771835996</v>
      </c>
      <c r="IW266" s="146">
        <v>4.8272598201609096</v>
      </c>
      <c r="IX266" s="146">
        <v>7.1957427117075401</v>
      </c>
      <c r="IY266" s="341">
        <v>3</v>
      </c>
      <c r="IZ266" s="369">
        <v>0.36585365853658502</v>
      </c>
      <c r="JA266" s="369">
        <v>6.25</v>
      </c>
      <c r="JB266" s="369">
        <v>97.9166666666667</v>
      </c>
      <c r="JC266" s="369">
        <v>5.8536585365853702</v>
      </c>
      <c r="JD266" s="146">
        <v>8.5970553393129094</v>
      </c>
    </row>
    <row r="267" spans="1:264" ht="18" customHeight="1">
      <c r="A267" s="280"/>
      <c r="B267" s="281" t="s">
        <v>87</v>
      </c>
      <c r="C267" s="281" t="s">
        <v>87</v>
      </c>
      <c r="D267" s="282" t="s">
        <v>2004</v>
      </c>
      <c r="E267" s="283" t="s">
        <v>1329</v>
      </c>
      <c r="F267" s="282" t="s">
        <v>135</v>
      </c>
      <c r="G267" s="283" t="s">
        <v>34</v>
      </c>
      <c r="H267" s="284" t="s">
        <v>87</v>
      </c>
      <c r="I267" s="284" t="s">
        <v>87</v>
      </c>
      <c r="J267" s="284" t="s">
        <v>87</v>
      </c>
      <c r="K267" s="284" t="s">
        <v>87</v>
      </c>
      <c r="L267" s="284" t="s">
        <v>87</v>
      </c>
      <c r="M267" s="285">
        <v>532874</v>
      </c>
      <c r="N267" s="284" t="s">
        <v>87</v>
      </c>
      <c r="O267" s="284" t="s">
        <v>87</v>
      </c>
      <c r="P267" s="284" t="s">
        <v>87</v>
      </c>
      <c r="Q267" s="284" t="s">
        <v>87</v>
      </c>
      <c r="R267" s="286">
        <v>93.379946529039898</v>
      </c>
      <c r="S267" s="286">
        <v>94.388039852228928</v>
      </c>
      <c r="T267" s="298" t="s">
        <v>88</v>
      </c>
      <c r="U267" s="298" t="s">
        <v>88</v>
      </c>
      <c r="V267" s="286">
        <v>16.652885728460394</v>
      </c>
      <c r="W267" s="286">
        <v>14.370762361501571</v>
      </c>
      <c r="X267" s="286">
        <v>31.023648089961963</v>
      </c>
      <c r="Y267" s="284" t="s">
        <v>87</v>
      </c>
      <c r="Z267" s="284" t="s">
        <v>87</v>
      </c>
      <c r="AA267" s="284" t="s">
        <v>87</v>
      </c>
      <c r="AB267" s="284" t="s">
        <v>87</v>
      </c>
      <c r="AC267" s="284" t="s">
        <v>87</v>
      </c>
      <c r="AD267" s="284" t="s">
        <v>87</v>
      </c>
      <c r="AE267" s="284" t="s">
        <v>87</v>
      </c>
      <c r="AF267" s="284" t="s">
        <v>87</v>
      </c>
      <c r="AG267" s="284" t="s">
        <v>87</v>
      </c>
      <c r="AH267" s="284" t="s">
        <v>87</v>
      </c>
      <c r="AI267" s="284" t="s">
        <v>87</v>
      </c>
      <c r="AJ267" s="284" t="s">
        <v>87</v>
      </c>
      <c r="AK267" s="284" t="s">
        <v>87</v>
      </c>
      <c r="AL267" s="284" t="s">
        <v>87</v>
      </c>
      <c r="AM267" s="284" t="s">
        <v>87</v>
      </c>
      <c r="AN267" s="284" t="s">
        <v>87</v>
      </c>
      <c r="AO267" s="284" t="s">
        <v>87</v>
      </c>
      <c r="AP267" s="284" t="s">
        <v>87</v>
      </c>
      <c r="AQ267" s="284" t="s">
        <v>87</v>
      </c>
      <c r="AR267" s="284" t="s">
        <v>87</v>
      </c>
      <c r="AS267" s="284" t="s">
        <v>87</v>
      </c>
      <c r="AT267" s="284" t="s">
        <v>87</v>
      </c>
      <c r="AU267" s="284" t="s">
        <v>87</v>
      </c>
      <c r="AV267" s="284" t="s">
        <v>87</v>
      </c>
      <c r="AW267" s="288" t="s">
        <v>87</v>
      </c>
      <c r="AX267" s="288" t="s">
        <v>87</v>
      </c>
      <c r="AY267" s="288" t="s">
        <v>87</v>
      </c>
      <c r="AZ267" s="288" t="s">
        <v>87</v>
      </c>
      <c r="BA267" s="288" t="s">
        <v>87</v>
      </c>
      <c r="BB267" s="287">
        <v>92</v>
      </c>
      <c r="BC267" s="287">
        <v>153</v>
      </c>
      <c r="BD267" s="289" t="s">
        <v>88</v>
      </c>
      <c r="BE267" s="289" t="s">
        <v>88</v>
      </c>
      <c r="BF267" s="289" t="s">
        <v>88</v>
      </c>
      <c r="BG267" s="287">
        <v>135</v>
      </c>
      <c r="BH267" s="286">
        <v>25.334319182395834</v>
      </c>
      <c r="BI267" s="287">
        <v>749</v>
      </c>
      <c r="BJ267" s="286">
        <v>140.55855605640357</v>
      </c>
      <c r="BK267" s="287">
        <v>12</v>
      </c>
      <c r="BL267" s="286">
        <v>2.2519394828796302</v>
      </c>
      <c r="BM267" s="287">
        <v>21</v>
      </c>
      <c r="BN267" s="290">
        <v>3.940894095039353</v>
      </c>
      <c r="BO267" s="291">
        <v>349</v>
      </c>
      <c r="BP267" s="290">
        <v>65.49390662708258</v>
      </c>
      <c r="BQ267" s="287">
        <v>0</v>
      </c>
      <c r="BR267" s="290">
        <v>0</v>
      </c>
      <c r="BS267" s="287">
        <v>10</v>
      </c>
      <c r="BT267" s="290">
        <v>1.8766162357330249</v>
      </c>
      <c r="BU267" s="287">
        <v>0</v>
      </c>
      <c r="BV267" s="290">
        <v>0</v>
      </c>
      <c r="BW267" s="287">
        <v>80</v>
      </c>
      <c r="BX267" s="290">
        <v>15.0129298858642</v>
      </c>
      <c r="BY267" s="292">
        <v>0</v>
      </c>
      <c r="BZ267" s="293">
        <v>0</v>
      </c>
      <c r="CA267" s="287">
        <v>1006</v>
      </c>
      <c r="CB267" s="290">
        <v>188.78759331474234</v>
      </c>
      <c r="CC267" s="292">
        <v>609</v>
      </c>
      <c r="CD267" s="293">
        <v>114.28592875614123</v>
      </c>
      <c r="CE267" s="287">
        <v>47</v>
      </c>
      <c r="CF267" s="290">
        <v>8.820096307945219</v>
      </c>
      <c r="CG267" s="287">
        <v>1384</v>
      </c>
      <c r="CH267" s="290">
        <v>259.72368702545066</v>
      </c>
      <c r="CI267" s="287">
        <v>1683</v>
      </c>
      <c r="CJ267" s="290">
        <v>315.83451247386813</v>
      </c>
      <c r="CK267" s="287">
        <v>257</v>
      </c>
      <c r="CL267" s="290">
        <v>48.229037258338742</v>
      </c>
      <c r="CM267" s="292">
        <v>2833</v>
      </c>
      <c r="CN267" s="296">
        <v>531.645379583166</v>
      </c>
      <c r="CO267" s="287">
        <v>261</v>
      </c>
      <c r="CP267" s="290">
        <v>48.979683752631956</v>
      </c>
      <c r="CQ267" s="292">
        <v>25</v>
      </c>
      <c r="CR267" s="293">
        <v>4.6915405893325621</v>
      </c>
      <c r="CS267" s="292">
        <v>77</v>
      </c>
      <c r="CT267" s="293">
        <v>14.449945015144293</v>
      </c>
      <c r="CU267" s="287">
        <v>104</v>
      </c>
      <c r="CV267" s="290">
        <v>19.516808851623463</v>
      </c>
      <c r="CW267" s="287">
        <v>698</v>
      </c>
      <c r="CX267" s="290">
        <v>130.98781325416516</v>
      </c>
      <c r="CY267" s="287">
        <v>676</v>
      </c>
      <c r="CZ267" s="290">
        <v>126.8592575355525</v>
      </c>
      <c r="DA267" s="292">
        <v>0</v>
      </c>
      <c r="DB267" s="293">
        <v>0</v>
      </c>
      <c r="DC267" s="287">
        <v>0</v>
      </c>
      <c r="DD267" s="287">
        <v>261</v>
      </c>
      <c r="DE267" s="287">
        <v>1889</v>
      </c>
      <c r="DF267" s="287">
        <v>30320</v>
      </c>
      <c r="DG267" s="287">
        <v>0</v>
      </c>
      <c r="DH267" s="287">
        <v>467</v>
      </c>
      <c r="DI267" s="287">
        <v>4</v>
      </c>
      <c r="DJ267" s="287">
        <v>344</v>
      </c>
      <c r="DK267" s="287">
        <v>521</v>
      </c>
      <c r="DL267" s="287">
        <v>726</v>
      </c>
      <c r="DM267" s="287">
        <v>0</v>
      </c>
      <c r="DN267" s="287">
        <v>2703</v>
      </c>
      <c r="DO267" s="287">
        <v>156</v>
      </c>
      <c r="DP267" s="287">
        <v>189</v>
      </c>
      <c r="DQ267" s="287">
        <v>0</v>
      </c>
      <c r="DR267" s="287">
        <v>0</v>
      </c>
      <c r="DS267" s="287">
        <v>62</v>
      </c>
      <c r="DT267" s="287">
        <v>5634</v>
      </c>
      <c r="DU267" s="287">
        <v>71661</v>
      </c>
      <c r="DV267" s="287">
        <v>14311</v>
      </c>
      <c r="DW267" s="287">
        <v>15938</v>
      </c>
      <c r="DX267" s="287">
        <v>1274</v>
      </c>
      <c r="DY267" s="287">
        <v>1208</v>
      </c>
      <c r="DZ267" s="287">
        <v>12292</v>
      </c>
      <c r="EA267" s="287">
        <v>0</v>
      </c>
      <c r="EB267" s="290">
        <v>0</v>
      </c>
      <c r="EC267" s="287">
        <v>418</v>
      </c>
      <c r="ED267" s="287">
        <v>12131</v>
      </c>
      <c r="EE267" s="287">
        <v>2831</v>
      </c>
      <c r="EF267" s="290">
        <v>23.336905448850054</v>
      </c>
      <c r="EG267" s="287">
        <v>488</v>
      </c>
      <c r="EH267" s="287">
        <v>197</v>
      </c>
      <c r="EI267" s="287">
        <v>122</v>
      </c>
      <c r="EJ267" s="287">
        <v>96</v>
      </c>
      <c r="EK267" s="287">
        <v>1040</v>
      </c>
      <c r="EL267" s="287">
        <v>7</v>
      </c>
      <c r="EM267" s="287">
        <v>97</v>
      </c>
      <c r="EN267" s="287">
        <v>22</v>
      </c>
      <c r="EO267" s="287">
        <v>97</v>
      </c>
      <c r="EP267" s="287">
        <v>195</v>
      </c>
      <c r="EQ267" s="287">
        <v>64</v>
      </c>
      <c r="ER267" s="287">
        <v>0</v>
      </c>
      <c r="ES267" s="287">
        <v>8</v>
      </c>
      <c r="ET267" s="287">
        <v>6</v>
      </c>
      <c r="EU267" s="287">
        <v>2</v>
      </c>
      <c r="EV267" s="287">
        <v>7102</v>
      </c>
      <c r="EW267" s="287">
        <v>108</v>
      </c>
      <c r="EX267" s="287">
        <v>21</v>
      </c>
      <c r="EY267" s="287">
        <v>1858</v>
      </c>
      <c r="EZ267" s="287">
        <v>49</v>
      </c>
      <c r="FA267" s="287">
        <v>50</v>
      </c>
      <c r="FB267" s="287">
        <v>4</v>
      </c>
      <c r="FC267" s="287">
        <v>2</v>
      </c>
      <c r="FD267" s="287">
        <v>38</v>
      </c>
      <c r="FE267" s="287">
        <v>3</v>
      </c>
      <c r="FF267" s="287">
        <v>68</v>
      </c>
      <c r="FG267" s="287">
        <v>1189</v>
      </c>
      <c r="FH267" s="287">
        <v>1455</v>
      </c>
      <c r="FI267" s="287">
        <v>570</v>
      </c>
      <c r="FJ267" s="287">
        <v>9495</v>
      </c>
      <c r="FK267" s="291">
        <v>38</v>
      </c>
      <c r="FL267" s="290">
        <v>7.1311416957854954</v>
      </c>
      <c r="FM267" s="297">
        <v>14</v>
      </c>
      <c r="FN267" s="293">
        <v>2.627262730026235</v>
      </c>
      <c r="FO267" s="291">
        <v>9</v>
      </c>
      <c r="FP267" s="290">
        <v>1.6889546121597225</v>
      </c>
      <c r="FQ267" s="283">
        <v>3</v>
      </c>
      <c r="FR267" s="294">
        <v>0.56298487071990755</v>
      </c>
      <c r="FS267" s="283">
        <v>2</v>
      </c>
      <c r="FT267" s="294">
        <v>0.37532324714660503</v>
      </c>
      <c r="FU267" s="297">
        <v>34</v>
      </c>
      <c r="FV267" s="293">
        <v>6.3804952014922858</v>
      </c>
      <c r="FW267" s="295">
        <v>5</v>
      </c>
      <c r="FX267" s="295">
        <v>1</v>
      </c>
      <c r="FY267" s="295">
        <v>4</v>
      </c>
      <c r="FZ267" s="295">
        <v>0</v>
      </c>
      <c r="GA267" s="295">
        <v>0</v>
      </c>
      <c r="GB267" s="287">
        <v>17429</v>
      </c>
      <c r="GC267" s="287">
        <v>4969</v>
      </c>
      <c r="GD267" s="287">
        <v>7348</v>
      </c>
      <c r="GE267" s="287">
        <v>74</v>
      </c>
      <c r="GF267" s="287">
        <v>44</v>
      </c>
      <c r="GG267" s="290">
        <v>693.1</v>
      </c>
      <c r="GH267" s="290">
        <v>1748.8</v>
      </c>
      <c r="GI267" s="290">
        <v>93.8</v>
      </c>
      <c r="GJ267" s="290">
        <v>34</v>
      </c>
      <c r="GK267" s="290">
        <v>5</v>
      </c>
      <c r="GL267" s="290">
        <v>6</v>
      </c>
      <c r="GM267" s="290">
        <v>13</v>
      </c>
      <c r="GN267" s="290">
        <v>6</v>
      </c>
      <c r="GO267" s="290">
        <v>10</v>
      </c>
      <c r="GP267" s="290">
        <v>32</v>
      </c>
      <c r="GQ267" s="290">
        <v>6</v>
      </c>
      <c r="GR267" s="290">
        <v>7</v>
      </c>
      <c r="GS267" s="290">
        <v>1</v>
      </c>
      <c r="GT267" s="290">
        <v>70</v>
      </c>
      <c r="GU267" s="290">
        <v>4</v>
      </c>
      <c r="GV267" s="290">
        <v>6</v>
      </c>
      <c r="GW267" s="290">
        <v>2</v>
      </c>
      <c r="GX267" s="290">
        <v>2</v>
      </c>
      <c r="GY267" s="290">
        <v>4</v>
      </c>
      <c r="GZ267" s="290">
        <v>7</v>
      </c>
      <c r="HA267" s="290">
        <v>3</v>
      </c>
      <c r="HB267" s="290">
        <v>4</v>
      </c>
      <c r="HC267" s="290">
        <v>1</v>
      </c>
      <c r="HD267" s="290">
        <v>1</v>
      </c>
      <c r="HE267" s="290">
        <v>6</v>
      </c>
      <c r="HF267" s="290">
        <v>4</v>
      </c>
      <c r="HG267" s="290">
        <v>4</v>
      </c>
      <c r="HH267" s="290">
        <v>24</v>
      </c>
      <c r="HI267" s="290">
        <v>7.9</v>
      </c>
      <c r="HJ267" s="134">
        <v>1.5012929885864201</v>
      </c>
      <c r="HK267" s="134">
        <v>13.323975273704479</v>
      </c>
      <c r="HL267" s="134">
        <v>37.588623201732489</v>
      </c>
      <c r="HM267" s="146">
        <v>98.940438397882801</v>
      </c>
      <c r="HN267" s="146">
        <v>100.71292518083099</v>
      </c>
      <c r="HO267" s="369">
        <v>0.10391686650679501</v>
      </c>
      <c r="HP267" s="368">
        <v>2.03231378924906E-2</v>
      </c>
      <c r="HQ267" s="369">
        <v>12.380952380952399</v>
      </c>
      <c r="HR267" s="368">
        <v>3.6036036036036001</v>
      </c>
      <c r="HS267" s="134">
        <v>92.380952380952394</v>
      </c>
      <c r="HT267" s="134">
        <v>91.891891891891902</v>
      </c>
      <c r="HU267" s="134">
        <v>0.83932853717026401</v>
      </c>
      <c r="HV267" s="134">
        <v>0.56396707651661404</v>
      </c>
      <c r="HW267" s="134">
        <v>4.6085131671804804</v>
      </c>
      <c r="HX267" s="134">
        <v>8.9074285508796898</v>
      </c>
      <c r="HY267" s="146">
        <v>79.501367456457047</v>
      </c>
      <c r="HZ267" s="146">
        <v>82.778275919655201</v>
      </c>
      <c r="IA267" s="386">
        <v>64</v>
      </c>
      <c r="IB267" s="386">
        <v>48</v>
      </c>
      <c r="IC267" s="369">
        <v>0.34086067319982954</v>
      </c>
      <c r="ID267" s="369">
        <v>0.16953941791466515</v>
      </c>
      <c r="IE267" s="369">
        <v>2.8609745194456861</v>
      </c>
      <c r="IF267" s="369">
        <v>1.9169329073482428</v>
      </c>
      <c r="IG267" s="146">
        <v>70.987930263746094</v>
      </c>
      <c r="IH267" s="146">
        <v>71.525559105431313</v>
      </c>
      <c r="II267" s="146">
        <v>11.914145717937794</v>
      </c>
      <c r="IJ267" s="146">
        <v>8.8443063012150329</v>
      </c>
      <c r="IK267" s="146">
        <v>6.7693050551573002</v>
      </c>
      <c r="IL267" s="146">
        <v>11.941600064728993</v>
      </c>
      <c r="IM267" s="148">
        <v>101.41088316921957</v>
      </c>
      <c r="IN267" s="137">
        <v>99.346852433020146</v>
      </c>
      <c r="IO267" s="369">
        <v>0.24715768660405299</v>
      </c>
      <c r="IP267" s="369">
        <v>0.133414190418435</v>
      </c>
      <c r="IQ267" s="369">
        <v>2.4154589371980699</v>
      </c>
      <c r="IR267" s="369">
        <v>2.0599250936329598</v>
      </c>
      <c r="IS267" s="146">
        <v>92.270531400966206</v>
      </c>
      <c r="IT267" s="146">
        <v>95.692883895131104</v>
      </c>
      <c r="IU267" s="146">
        <v>10.2323282254078</v>
      </c>
      <c r="IV267" s="146">
        <v>6.4766525166767703</v>
      </c>
      <c r="IW267" s="146">
        <v>7.2358556391870401</v>
      </c>
      <c r="IX267" s="146">
        <v>8.3622860197206492</v>
      </c>
      <c r="IY267" s="341">
        <v>87</v>
      </c>
      <c r="IZ267" s="369">
        <v>0.56866461860252304</v>
      </c>
      <c r="JA267" s="369">
        <v>13.343558282208599</v>
      </c>
      <c r="JB267" s="369">
        <v>97.392638036809799</v>
      </c>
      <c r="JC267" s="369">
        <v>4.2617164520556896</v>
      </c>
      <c r="JD267" s="146">
        <v>11.2952091555564</v>
      </c>
    </row>
    <row r="268" spans="1:264" ht="18" customHeight="1">
      <c r="A268" s="280"/>
      <c r="B268" s="281" t="s">
        <v>87</v>
      </c>
      <c r="C268" s="281" t="s">
        <v>87</v>
      </c>
      <c r="D268" s="282" t="s">
        <v>2005</v>
      </c>
      <c r="E268" s="283" t="s">
        <v>1333</v>
      </c>
      <c r="F268" s="282" t="s">
        <v>135</v>
      </c>
      <c r="G268" s="283" t="s">
        <v>34</v>
      </c>
      <c r="H268" s="284" t="s">
        <v>87</v>
      </c>
      <c r="I268" s="284" t="s">
        <v>87</v>
      </c>
      <c r="J268" s="284" t="s">
        <v>87</v>
      </c>
      <c r="K268" s="284" t="s">
        <v>87</v>
      </c>
      <c r="L268" s="284" t="s">
        <v>87</v>
      </c>
      <c r="M268" s="285">
        <v>414525</v>
      </c>
      <c r="N268" s="284" t="s">
        <v>87</v>
      </c>
      <c r="O268" s="284" t="s">
        <v>87</v>
      </c>
      <c r="P268" s="284" t="s">
        <v>87</v>
      </c>
      <c r="Q268" s="284" t="s">
        <v>87</v>
      </c>
      <c r="R268" s="286">
        <v>94.437244936558145</v>
      </c>
      <c r="S268" s="286">
        <v>90.177214689321318</v>
      </c>
      <c r="T268" s="298" t="s">
        <v>88</v>
      </c>
      <c r="U268" s="298" t="s">
        <v>88</v>
      </c>
      <c r="V268" s="286">
        <v>12.444126586804934</v>
      </c>
      <c r="W268" s="286">
        <v>8.6357947434292868</v>
      </c>
      <c r="X268" s="286">
        <v>21.079921330234221</v>
      </c>
      <c r="Y268" s="284" t="s">
        <v>87</v>
      </c>
      <c r="Z268" s="284" t="s">
        <v>87</v>
      </c>
      <c r="AA268" s="284" t="s">
        <v>87</v>
      </c>
      <c r="AB268" s="284" t="s">
        <v>87</v>
      </c>
      <c r="AC268" s="284" t="s">
        <v>87</v>
      </c>
      <c r="AD268" s="284" t="s">
        <v>87</v>
      </c>
      <c r="AE268" s="284" t="s">
        <v>87</v>
      </c>
      <c r="AF268" s="284" t="s">
        <v>87</v>
      </c>
      <c r="AG268" s="284" t="s">
        <v>87</v>
      </c>
      <c r="AH268" s="284" t="s">
        <v>87</v>
      </c>
      <c r="AI268" s="284" t="s">
        <v>87</v>
      </c>
      <c r="AJ268" s="284" t="s">
        <v>87</v>
      </c>
      <c r="AK268" s="284" t="s">
        <v>87</v>
      </c>
      <c r="AL268" s="284" t="s">
        <v>87</v>
      </c>
      <c r="AM268" s="284" t="s">
        <v>87</v>
      </c>
      <c r="AN268" s="284" t="s">
        <v>87</v>
      </c>
      <c r="AO268" s="284" t="s">
        <v>87</v>
      </c>
      <c r="AP268" s="284" t="s">
        <v>87</v>
      </c>
      <c r="AQ268" s="284" t="s">
        <v>87</v>
      </c>
      <c r="AR268" s="284" t="s">
        <v>87</v>
      </c>
      <c r="AS268" s="284" t="s">
        <v>87</v>
      </c>
      <c r="AT268" s="284" t="s">
        <v>87</v>
      </c>
      <c r="AU268" s="284" t="s">
        <v>87</v>
      </c>
      <c r="AV268" s="284" t="s">
        <v>87</v>
      </c>
      <c r="AW268" s="288" t="s">
        <v>87</v>
      </c>
      <c r="AX268" s="288" t="s">
        <v>87</v>
      </c>
      <c r="AY268" s="288" t="s">
        <v>87</v>
      </c>
      <c r="AZ268" s="288" t="s">
        <v>87</v>
      </c>
      <c r="BA268" s="288" t="s">
        <v>87</v>
      </c>
      <c r="BB268" s="287">
        <v>100</v>
      </c>
      <c r="BC268" s="287">
        <v>115</v>
      </c>
      <c r="BD268" s="289" t="s">
        <v>88</v>
      </c>
      <c r="BE268" s="289" t="s">
        <v>88</v>
      </c>
      <c r="BF268" s="289" t="s">
        <v>88</v>
      </c>
      <c r="BG268" s="287">
        <v>53</v>
      </c>
      <c r="BH268" s="286">
        <v>12.785718593570955</v>
      </c>
      <c r="BI268" s="287">
        <v>413</v>
      </c>
      <c r="BJ268" s="286">
        <v>99.632109040468009</v>
      </c>
      <c r="BK268" s="287">
        <v>33</v>
      </c>
      <c r="BL268" s="286">
        <v>7.9609191242988961</v>
      </c>
      <c r="BM268" s="287">
        <v>0</v>
      </c>
      <c r="BN268" s="290">
        <v>0</v>
      </c>
      <c r="BO268" s="291">
        <v>188</v>
      </c>
      <c r="BP268" s="290">
        <v>45.35311501115735</v>
      </c>
      <c r="BQ268" s="287">
        <v>51</v>
      </c>
      <c r="BR268" s="290">
        <v>12.303238646643749</v>
      </c>
      <c r="BS268" s="287">
        <v>0</v>
      </c>
      <c r="BT268" s="290">
        <v>0</v>
      </c>
      <c r="BU268" s="287">
        <v>0</v>
      </c>
      <c r="BV268" s="290">
        <v>0</v>
      </c>
      <c r="BW268" s="287">
        <v>27</v>
      </c>
      <c r="BX268" s="290">
        <v>6.5134792835172792</v>
      </c>
      <c r="BY268" s="292">
        <v>0</v>
      </c>
      <c r="BZ268" s="293">
        <v>0</v>
      </c>
      <c r="CA268" s="287">
        <v>835</v>
      </c>
      <c r="CB268" s="290">
        <v>201.43537784210844</v>
      </c>
      <c r="CC268" s="292">
        <v>726</v>
      </c>
      <c r="CD268" s="293">
        <v>175.14022073457571</v>
      </c>
      <c r="CE268" s="287">
        <v>73</v>
      </c>
      <c r="CF268" s="290">
        <v>17.610518062843013</v>
      </c>
      <c r="CG268" s="287">
        <v>1702</v>
      </c>
      <c r="CH268" s="290">
        <v>410.59043483505218</v>
      </c>
      <c r="CI268" s="287">
        <v>1287</v>
      </c>
      <c r="CJ268" s="290">
        <v>310.47584584765696</v>
      </c>
      <c r="CK268" s="287">
        <v>304</v>
      </c>
      <c r="CL268" s="290">
        <v>73.336951932935278</v>
      </c>
      <c r="CM268" s="292">
        <v>64</v>
      </c>
      <c r="CN268" s="296">
        <v>15.439358301670586</v>
      </c>
      <c r="CO268" s="287">
        <v>258</v>
      </c>
      <c r="CP268" s="290">
        <v>62.239913153609557</v>
      </c>
      <c r="CQ268" s="292">
        <v>0</v>
      </c>
      <c r="CR268" s="293">
        <v>0</v>
      </c>
      <c r="CS268" s="292">
        <v>9</v>
      </c>
      <c r="CT268" s="293">
        <v>2.1711597611724263</v>
      </c>
      <c r="CU268" s="292">
        <v>50</v>
      </c>
      <c r="CV268" s="293">
        <v>12.061998673180145</v>
      </c>
      <c r="CW268" s="292">
        <v>550</v>
      </c>
      <c r="CX268" s="293">
        <v>132.68198540498159</v>
      </c>
      <c r="CY268" s="292">
        <v>550</v>
      </c>
      <c r="CZ268" s="293">
        <v>132.68198540498159</v>
      </c>
      <c r="DA268" s="292">
        <v>0</v>
      </c>
      <c r="DB268" s="293">
        <v>0</v>
      </c>
      <c r="DC268" s="287">
        <v>0</v>
      </c>
      <c r="DD268" s="287">
        <v>0</v>
      </c>
      <c r="DE268" s="287">
        <v>495</v>
      </c>
      <c r="DF268" s="287">
        <v>7986</v>
      </c>
      <c r="DG268" s="287">
        <v>0</v>
      </c>
      <c r="DH268" s="287">
        <v>254</v>
      </c>
      <c r="DI268" s="287">
        <v>0</v>
      </c>
      <c r="DJ268" s="287">
        <v>494</v>
      </c>
      <c r="DK268" s="287">
        <v>512</v>
      </c>
      <c r="DL268" s="287">
        <v>733</v>
      </c>
      <c r="DM268" s="287">
        <v>0</v>
      </c>
      <c r="DN268" s="287">
        <v>846</v>
      </c>
      <c r="DO268" s="287">
        <v>42</v>
      </c>
      <c r="DP268" s="287">
        <v>122</v>
      </c>
      <c r="DQ268" s="287">
        <v>72</v>
      </c>
      <c r="DR268" s="287">
        <v>0</v>
      </c>
      <c r="DS268" s="287">
        <v>0</v>
      </c>
      <c r="DT268" s="287">
        <v>94</v>
      </c>
      <c r="DU268" s="287">
        <v>9</v>
      </c>
      <c r="DV268" s="287">
        <v>4203</v>
      </c>
      <c r="DW268" s="287">
        <v>0</v>
      </c>
      <c r="DX268" s="287">
        <v>416</v>
      </c>
      <c r="DY268" s="287">
        <v>416</v>
      </c>
      <c r="DZ268" s="287">
        <v>3981</v>
      </c>
      <c r="EA268" s="287">
        <v>0</v>
      </c>
      <c r="EB268" s="290">
        <v>0</v>
      </c>
      <c r="EC268" s="287">
        <v>159</v>
      </c>
      <c r="ED268" s="287">
        <v>3288</v>
      </c>
      <c r="EE268" s="287">
        <v>786</v>
      </c>
      <c r="EF268" s="290">
        <v>23.905109489051096</v>
      </c>
      <c r="EG268" s="287">
        <v>117</v>
      </c>
      <c r="EH268" s="287">
        <v>110</v>
      </c>
      <c r="EI268" s="287">
        <v>41</v>
      </c>
      <c r="EJ268" s="287">
        <v>5</v>
      </c>
      <c r="EK268" s="287">
        <v>228</v>
      </c>
      <c r="EL268" s="287">
        <v>0</v>
      </c>
      <c r="EM268" s="287">
        <v>9</v>
      </c>
      <c r="EN268" s="287">
        <v>18</v>
      </c>
      <c r="EO268" s="287">
        <v>20</v>
      </c>
      <c r="EP268" s="287">
        <v>8</v>
      </c>
      <c r="EQ268" s="287">
        <v>22</v>
      </c>
      <c r="ER268" s="287">
        <v>0</v>
      </c>
      <c r="ES268" s="287">
        <v>5</v>
      </c>
      <c r="ET268" s="287">
        <v>0</v>
      </c>
      <c r="EU268" s="287">
        <v>0</v>
      </c>
      <c r="EV268" s="287">
        <v>2342</v>
      </c>
      <c r="EW268" s="287">
        <v>94</v>
      </c>
      <c r="EX268" s="287">
        <v>243</v>
      </c>
      <c r="EY268" s="287">
        <v>0</v>
      </c>
      <c r="EZ268" s="287">
        <v>9</v>
      </c>
      <c r="FA268" s="287">
        <v>13</v>
      </c>
      <c r="FB268" s="287">
        <v>2</v>
      </c>
      <c r="FC268" s="287">
        <v>3</v>
      </c>
      <c r="FD268" s="287">
        <v>9</v>
      </c>
      <c r="FE268" s="287">
        <v>9</v>
      </c>
      <c r="FF268" s="287">
        <v>23</v>
      </c>
      <c r="FG268" s="287">
        <v>869</v>
      </c>
      <c r="FH268" s="287">
        <v>2140</v>
      </c>
      <c r="FI268" s="287">
        <v>119</v>
      </c>
      <c r="FJ268" s="287">
        <v>1543</v>
      </c>
      <c r="FK268" s="291">
        <v>25</v>
      </c>
      <c r="FL268" s="290">
        <v>6.0309993365900727</v>
      </c>
      <c r="FM268" s="297">
        <v>5</v>
      </c>
      <c r="FN268" s="293">
        <v>1.2061998673180148</v>
      </c>
      <c r="FO268" s="297">
        <v>1</v>
      </c>
      <c r="FP268" s="293">
        <v>0.2412399734636029</v>
      </c>
      <c r="FQ268" s="283">
        <v>2</v>
      </c>
      <c r="FR268" s="294">
        <v>0.48247994692720581</v>
      </c>
      <c r="FS268" s="283">
        <v>0</v>
      </c>
      <c r="FT268" s="294">
        <v>0</v>
      </c>
      <c r="FU268" s="297">
        <v>32</v>
      </c>
      <c r="FV268" s="293">
        <v>7.7196791508352929</v>
      </c>
      <c r="FW268" s="295">
        <v>3</v>
      </c>
      <c r="FX268" s="295">
        <v>1</v>
      </c>
      <c r="FY268" s="295">
        <v>1</v>
      </c>
      <c r="FZ268" s="295">
        <v>0</v>
      </c>
      <c r="GA268" s="295">
        <v>1</v>
      </c>
      <c r="GB268" s="287">
        <v>5690</v>
      </c>
      <c r="GC268" s="287">
        <v>0</v>
      </c>
      <c r="GD268" s="287">
        <v>583</v>
      </c>
      <c r="GE268" s="287">
        <v>0</v>
      </c>
      <c r="GF268" s="287">
        <v>3</v>
      </c>
      <c r="GG268" s="290">
        <v>84.2</v>
      </c>
      <c r="GH268" s="290">
        <v>428.6</v>
      </c>
      <c r="GI268" s="290">
        <v>21.9</v>
      </c>
      <c r="GJ268" s="290">
        <v>4</v>
      </c>
      <c r="GK268" s="290">
        <v>1</v>
      </c>
      <c r="GL268" s="290">
        <v>1</v>
      </c>
      <c r="GM268" s="290">
        <v>4</v>
      </c>
      <c r="GN268" s="290">
        <v>4</v>
      </c>
      <c r="GO268" s="290">
        <v>1</v>
      </c>
      <c r="GP268" s="290">
        <v>7</v>
      </c>
      <c r="GQ268" s="290">
        <v>1</v>
      </c>
      <c r="GR268" s="290">
        <v>1</v>
      </c>
      <c r="GS268" s="290">
        <v>0</v>
      </c>
      <c r="GT268" s="290">
        <v>13</v>
      </c>
      <c r="GU268" s="290">
        <v>1</v>
      </c>
      <c r="GV268" s="290">
        <v>2</v>
      </c>
      <c r="GW268" s="290">
        <v>1</v>
      </c>
      <c r="GX268" s="290">
        <v>1</v>
      </c>
      <c r="GY268" s="290">
        <v>1</v>
      </c>
      <c r="GZ268" s="290">
        <v>2</v>
      </c>
      <c r="HA268" s="290">
        <v>0</v>
      </c>
      <c r="HB268" s="290">
        <v>0</v>
      </c>
      <c r="HC268" s="290">
        <v>1</v>
      </c>
      <c r="HD268" s="290">
        <v>0</v>
      </c>
      <c r="HE268" s="290">
        <v>0</v>
      </c>
      <c r="HF268" s="290">
        <v>0</v>
      </c>
      <c r="HG268" s="290">
        <v>2</v>
      </c>
      <c r="HH268" s="290">
        <v>5.9</v>
      </c>
      <c r="HI268" s="290">
        <v>1</v>
      </c>
      <c r="HJ268" s="134">
        <v>0.72371992039080879</v>
      </c>
      <c r="HK268" s="134">
        <v>13.991918460888968</v>
      </c>
      <c r="HL268" s="134">
        <v>28.852300826246911</v>
      </c>
      <c r="HM268" s="146">
        <v>101.192022689949</v>
      </c>
      <c r="HN268" s="146">
        <v>94.557859884183998</v>
      </c>
      <c r="HO268" s="369">
        <v>8.8360905208384494E-2</v>
      </c>
      <c r="HP268" s="368">
        <v>2.8850777368168001E-2</v>
      </c>
      <c r="HQ268" s="369">
        <v>8.4112149532710294</v>
      </c>
      <c r="HR268" s="368">
        <v>3.2967032967033001</v>
      </c>
      <c r="HS268" s="134">
        <v>92.990654205607498</v>
      </c>
      <c r="HT268" s="134">
        <v>91.208791208791197</v>
      </c>
      <c r="HU268" s="134">
        <v>1.0505129841441301</v>
      </c>
      <c r="HV268" s="134">
        <v>0.87514024683442804</v>
      </c>
      <c r="HW268" s="134">
        <v>8.5045954313854608</v>
      </c>
      <c r="HX268" s="134">
        <v>15.7777617397998</v>
      </c>
      <c r="HY268" s="146">
        <v>83.28359181649121</v>
      </c>
      <c r="HZ268" s="146">
        <v>84.3020536490057</v>
      </c>
      <c r="IA268" s="386">
        <v>58</v>
      </c>
      <c r="IB268" s="386">
        <v>44</v>
      </c>
      <c r="IC268" s="369">
        <v>0.33764116893701246</v>
      </c>
      <c r="ID268" s="369">
        <v>0.17296277369393451</v>
      </c>
      <c r="IE268" s="369">
        <v>3.5322777101096223</v>
      </c>
      <c r="IF268" s="369">
        <v>2.3617820719269997</v>
      </c>
      <c r="IG268" s="146">
        <v>75.152253349573698</v>
      </c>
      <c r="IH268" s="146">
        <v>79.710144927536234</v>
      </c>
      <c r="II268" s="146">
        <v>9.5587379205961103</v>
      </c>
      <c r="IJ268" s="146">
        <v>7.3234010770863636</v>
      </c>
      <c r="IK268" s="146">
        <v>8.4899680635802923</v>
      </c>
      <c r="IL268" s="146">
        <v>15.305042340261741</v>
      </c>
      <c r="IM268" s="148">
        <v>101.04159037609284</v>
      </c>
      <c r="IN268" s="137">
        <v>100.83981026142756</v>
      </c>
      <c r="IO268" s="369">
        <v>0.27707226968367599</v>
      </c>
      <c r="IP268" s="388">
        <v>9.46073793755913E-2</v>
      </c>
      <c r="IQ268" s="369">
        <v>2.9090909090909101</v>
      </c>
      <c r="IR268" s="388">
        <v>1.4666666666666699</v>
      </c>
      <c r="IS268" s="146">
        <v>89.818181818181799</v>
      </c>
      <c r="IT268" s="146">
        <v>93.3333333333333</v>
      </c>
      <c r="IU268" s="146">
        <v>9.52435927037636</v>
      </c>
      <c r="IV268" s="146">
        <v>6.4505031392448604</v>
      </c>
      <c r="IW268" s="146">
        <v>12.604899070083899</v>
      </c>
      <c r="IX268" s="146">
        <v>14.188121150456899</v>
      </c>
      <c r="IY268" s="341">
        <v>47</v>
      </c>
      <c r="IZ268" s="369">
        <v>0.30314757481940102</v>
      </c>
      <c r="JA268" s="369">
        <v>5.1310043668122303</v>
      </c>
      <c r="JB268" s="369">
        <v>94.213973799126606</v>
      </c>
      <c r="JC268" s="369">
        <v>5.9081527347781204</v>
      </c>
      <c r="JD268" s="146">
        <v>12.5855324508605</v>
      </c>
    </row>
    <row r="269" spans="1:264" ht="18" customHeight="1">
      <c r="A269" s="280"/>
      <c r="B269" s="281" t="s">
        <v>87</v>
      </c>
      <c r="C269" s="281" t="s">
        <v>87</v>
      </c>
      <c r="D269" s="282" t="s">
        <v>2006</v>
      </c>
      <c r="E269" s="283" t="s">
        <v>1495</v>
      </c>
      <c r="F269" s="282" t="s">
        <v>136</v>
      </c>
      <c r="G269" s="283" t="s">
        <v>35</v>
      </c>
      <c r="H269" s="284" t="s">
        <v>87</v>
      </c>
      <c r="I269" s="284" t="s">
        <v>87</v>
      </c>
      <c r="J269" s="284" t="s">
        <v>87</v>
      </c>
      <c r="K269" s="284" t="s">
        <v>87</v>
      </c>
      <c r="L269" s="284" t="s">
        <v>87</v>
      </c>
      <c r="M269" s="285">
        <v>87413</v>
      </c>
      <c r="N269" s="284" t="s">
        <v>87</v>
      </c>
      <c r="O269" s="284" t="s">
        <v>87</v>
      </c>
      <c r="P269" s="284" t="s">
        <v>87</v>
      </c>
      <c r="Q269" s="284" t="s">
        <v>87</v>
      </c>
      <c r="R269" s="286">
        <v>104.246</v>
      </c>
      <c r="S269" s="286">
        <v>96.472000000000008</v>
      </c>
      <c r="T269" s="292">
        <v>37.390672064155865</v>
      </c>
      <c r="U269" s="298" t="s">
        <v>88</v>
      </c>
      <c r="V269" s="286">
        <v>9.7391304347826093</v>
      </c>
      <c r="W269" s="286">
        <v>9.7391304347826093</v>
      </c>
      <c r="X269" s="286">
        <v>19.478260869565219</v>
      </c>
      <c r="Y269" s="284" t="s">
        <v>87</v>
      </c>
      <c r="Z269" s="284" t="s">
        <v>87</v>
      </c>
      <c r="AA269" s="284" t="s">
        <v>87</v>
      </c>
      <c r="AB269" s="284" t="s">
        <v>87</v>
      </c>
      <c r="AC269" s="284" t="s">
        <v>87</v>
      </c>
      <c r="AD269" s="284" t="s">
        <v>87</v>
      </c>
      <c r="AE269" s="284" t="s">
        <v>87</v>
      </c>
      <c r="AF269" s="284" t="s">
        <v>87</v>
      </c>
      <c r="AG269" s="284" t="s">
        <v>87</v>
      </c>
      <c r="AH269" s="284" t="s">
        <v>87</v>
      </c>
      <c r="AI269" s="284" t="s">
        <v>87</v>
      </c>
      <c r="AJ269" s="284" t="s">
        <v>87</v>
      </c>
      <c r="AK269" s="284" t="s">
        <v>87</v>
      </c>
      <c r="AL269" s="284" t="s">
        <v>87</v>
      </c>
      <c r="AM269" s="284" t="s">
        <v>87</v>
      </c>
      <c r="AN269" s="284" t="s">
        <v>87</v>
      </c>
      <c r="AO269" s="284" t="s">
        <v>87</v>
      </c>
      <c r="AP269" s="284" t="s">
        <v>87</v>
      </c>
      <c r="AQ269" s="284" t="s">
        <v>87</v>
      </c>
      <c r="AR269" s="284" t="s">
        <v>87</v>
      </c>
      <c r="AS269" s="284" t="s">
        <v>87</v>
      </c>
      <c r="AT269" s="284" t="s">
        <v>87</v>
      </c>
      <c r="AU269" s="284" t="s">
        <v>87</v>
      </c>
      <c r="AV269" s="284" t="s">
        <v>87</v>
      </c>
      <c r="AW269" s="288" t="s">
        <v>87</v>
      </c>
      <c r="AX269" s="288" t="s">
        <v>87</v>
      </c>
      <c r="AY269" s="288" t="s">
        <v>87</v>
      </c>
      <c r="AZ269" s="288" t="s">
        <v>87</v>
      </c>
      <c r="BA269" s="288" t="s">
        <v>87</v>
      </c>
      <c r="BB269" s="287">
        <v>7</v>
      </c>
      <c r="BC269" s="287">
        <v>6</v>
      </c>
      <c r="BD269" s="289" t="s">
        <v>88</v>
      </c>
      <c r="BE269" s="289" t="s">
        <v>88</v>
      </c>
      <c r="BF269" s="289" t="s">
        <v>88</v>
      </c>
      <c r="BG269" s="287">
        <v>0</v>
      </c>
      <c r="BH269" s="286">
        <v>0</v>
      </c>
      <c r="BI269" s="287">
        <v>66</v>
      </c>
      <c r="BJ269" s="286">
        <v>75.503643622802102</v>
      </c>
      <c r="BK269" s="287">
        <v>0</v>
      </c>
      <c r="BL269" s="286">
        <v>0</v>
      </c>
      <c r="BM269" s="287">
        <v>0</v>
      </c>
      <c r="BN269" s="290">
        <v>0</v>
      </c>
      <c r="BO269" s="291">
        <v>14</v>
      </c>
      <c r="BP269" s="290">
        <v>16.015924404836809</v>
      </c>
      <c r="BQ269" s="287">
        <v>0</v>
      </c>
      <c r="BR269" s="290">
        <v>0</v>
      </c>
      <c r="BS269" s="287">
        <v>0</v>
      </c>
      <c r="BT269" s="290">
        <v>0</v>
      </c>
      <c r="BU269" s="287">
        <v>0</v>
      </c>
      <c r="BV269" s="290">
        <v>0</v>
      </c>
      <c r="BW269" s="287">
        <v>0</v>
      </c>
      <c r="BX269" s="290">
        <v>0</v>
      </c>
      <c r="BY269" s="287">
        <v>0</v>
      </c>
      <c r="BZ269" s="290">
        <v>0</v>
      </c>
      <c r="CA269" s="287">
        <v>105</v>
      </c>
      <c r="CB269" s="290">
        <v>120.11943303627606</v>
      </c>
      <c r="CC269" s="287">
        <v>19</v>
      </c>
      <c r="CD269" s="290">
        <v>21.735897406564241</v>
      </c>
      <c r="CE269" s="287">
        <v>0</v>
      </c>
      <c r="CF269" s="290">
        <v>0</v>
      </c>
      <c r="CG269" s="287">
        <v>108</v>
      </c>
      <c r="CH269" s="290">
        <v>123.55141683731252</v>
      </c>
      <c r="CI269" s="287">
        <v>127</v>
      </c>
      <c r="CJ269" s="290">
        <v>145.28731424387678</v>
      </c>
      <c r="CK269" s="287">
        <v>25</v>
      </c>
      <c r="CL269" s="290">
        <v>28.59986500863716</v>
      </c>
      <c r="CM269" s="287">
        <v>61</v>
      </c>
      <c r="CN269" s="294">
        <v>69.783670621074663</v>
      </c>
      <c r="CO269" s="287">
        <v>5</v>
      </c>
      <c r="CP269" s="290">
        <v>5.7199730017274319</v>
      </c>
      <c r="CQ269" s="287">
        <v>0</v>
      </c>
      <c r="CR269" s="290">
        <v>0</v>
      </c>
      <c r="CS269" s="287">
        <v>0</v>
      </c>
      <c r="CT269" s="290">
        <v>0</v>
      </c>
      <c r="CU269" s="287">
        <v>7</v>
      </c>
      <c r="CV269" s="290">
        <v>8.0079622024184047</v>
      </c>
      <c r="CW269" s="287">
        <v>8</v>
      </c>
      <c r="CX269" s="290">
        <v>9.1519568027638911</v>
      </c>
      <c r="CY269" s="287">
        <v>8</v>
      </c>
      <c r="CZ269" s="290">
        <v>9.1519568027638911</v>
      </c>
      <c r="DA269" s="292">
        <v>0</v>
      </c>
      <c r="DB269" s="293">
        <v>0</v>
      </c>
      <c r="DC269" s="287">
        <v>0</v>
      </c>
      <c r="DD269" s="287">
        <v>0</v>
      </c>
      <c r="DE269" s="287">
        <v>0</v>
      </c>
      <c r="DF269" s="287">
        <v>0</v>
      </c>
      <c r="DG269" s="287">
        <v>0</v>
      </c>
      <c r="DH269" s="287">
        <v>0</v>
      </c>
      <c r="DI269" s="287">
        <v>0</v>
      </c>
      <c r="DJ269" s="287">
        <v>0</v>
      </c>
      <c r="DK269" s="287">
        <v>0</v>
      </c>
      <c r="DL269" s="287">
        <v>0</v>
      </c>
      <c r="DM269" s="287">
        <v>0</v>
      </c>
      <c r="DN269" s="287">
        <v>0</v>
      </c>
      <c r="DO269" s="287">
        <v>0</v>
      </c>
      <c r="DP269" s="287">
        <v>0</v>
      </c>
      <c r="DQ269" s="287">
        <v>0</v>
      </c>
      <c r="DR269" s="287">
        <v>0</v>
      </c>
      <c r="DS269" s="287">
        <v>0</v>
      </c>
      <c r="DT269" s="287">
        <v>0</v>
      </c>
      <c r="DU269" s="287">
        <v>0</v>
      </c>
      <c r="DV269" s="287">
        <v>0</v>
      </c>
      <c r="DW269" s="287">
        <v>0</v>
      </c>
      <c r="DX269" s="287">
        <v>0</v>
      </c>
      <c r="DY269" s="287">
        <v>0</v>
      </c>
      <c r="DZ269" s="287">
        <v>0</v>
      </c>
      <c r="EA269" s="287">
        <v>0</v>
      </c>
      <c r="EB269" s="290">
        <v>0</v>
      </c>
      <c r="EC269" s="287">
        <v>0</v>
      </c>
      <c r="ED269" s="287">
        <v>0</v>
      </c>
      <c r="EE269" s="287">
        <v>0</v>
      </c>
      <c r="EF269" s="290">
        <v>0</v>
      </c>
      <c r="EG269" s="287">
        <v>0</v>
      </c>
      <c r="EH269" s="287">
        <v>0</v>
      </c>
      <c r="EI269" s="287">
        <v>0</v>
      </c>
      <c r="EJ269" s="287">
        <v>0</v>
      </c>
      <c r="EK269" s="287">
        <v>0</v>
      </c>
      <c r="EL269" s="287">
        <v>0</v>
      </c>
      <c r="EM269" s="287">
        <v>0</v>
      </c>
      <c r="EN269" s="287">
        <v>0</v>
      </c>
      <c r="EO269" s="287">
        <v>0</v>
      </c>
      <c r="EP269" s="287">
        <v>0</v>
      </c>
      <c r="EQ269" s="287">
        <v>0</v>
      </c>
      <c r="ER269" s="287">
        <v>0</v>
      </c>
      <c r="ES269" s="287">
        <v>0</v>
      </c>
      <c r="ET269" s="287">
        <v>0</v>
      </c>
      <c r="EU269" s="287">
        <v>0</v>
      </c>
      <c r="EV269" s="287">
        <v>0</v>
      </c>
      <c r="EW269" s="287">
        <v>0</v>
      </c>
      <c r="EX269" s="287">
        <v>0</v>
      </c>
      <c r="EY269" s="287">
        <v>0</v>
      </c>
      <c r="EZ269" s="287">
        <v>0</v>
      </c>
      <c r="FA269" s="287">
        <v>0</v>
      </c>
      <c r="FB269" s="287">
        <v>0</v>
      </c>
      <c r="FC269" s="287">
        <v>0</v>
      </c>
      <c r="FD269" s="287">
        <v>0</v>
      </c>
      <c r="FE269" s="287">
        <v>0</v>
      </c>
      <c r="FF269" s="287">
        <v>0</v>
      </c>
      <c r="FG269" s="287">
        <v>0</v>
      </c>
      <c r="FH269" s="287">
        <v>0</v>
      </c>
      <c r="FI269" s="287">
        <v>0</v>
      </c>
      <c r="FJ269" s="287">
        <v>0</v>
      </c>
      <c r="FK269" s="291">
        <v>4</v>
      </c>
      <c r="FL269" s="290">
        <v>4.5759784013819456</v>
      </c>
      <c r="FM269" s="291">
        <v>1</v>
      </c>
      <c r="FN269" s="290">
        <v>1.1439946003454864</v>
      </c>
      <c r="FO269" s="291">
        <v>0</v>
      </c>
      <c r="FP269" s="290">
        <v>0</v>
      </c>
      <c r="FQ269" s="283">
        <v>0</v>
      </c>
      <c r="FR269" s="294">
        <v>0</v>
      </c>
      <c r="FS269" s="283">
        <v>0</v>
      </c>
      <c r="FT269" s="294">
        <v>0</v>
      </c>
      <c r="FU269" s="291">
        <v>13</v>
      </c>
      <c r="FV269" s="290">
        <v>14.871929804491323</v>
      </c>
      <c r="FW269" s="295">
        <v>0</v>
      </c>
      <c r="FX269" s="295">
        <v>0</v>
      </c>
      <c r="FY269" s="295">
        <v>0</v>
      </c>
      <c r="FZ269" s="295">
        <v>0</v>
      </c>
      <c r="GA269" s="295">
        <v>0</v>
      </c>
      <c r="GB269" s="287">
        <v>0</v>
      </c>
      <c r="GC269" s="287">
        <v>0</v>
      </c>
      <c r="GD269" s="287">
        <v>0</v>
      </c>
      <c r="GE269" s="287">
        <v>0</v>
      </c>
      <c r="GF269" s="287">
        <v>0</v>
      </c>
      <c r="GG269" s="290">
        <v>0</v>
      </c>
      <c r="GH269" s="290">
        <v>0</v>
      </c>
      <c r="GI269" s="290">
        <v>0</v>
      </c>
      <c r="GJ269" s="290">
        <v>0</v>
      </c>
      <c r="GK269" s="290">
        <v>0</v>
      </c>
      <c r="GL269" s="290">
        <v>0</v>
      </c>
      <c r="GM269" s="290">
        <v>0</v>
      </c>
      <c r="GN269" s="290">
        <v>0</v>
      </c>
      <c r="GO269" s="290">
        <v>0</v>
      </c>
      <c r="GP269" s="290">
        <v>0</v>
      </c>
      <c r="GQ269" s="290">
        <v>0</v>
      </c>
      <c r="GR269" s="290">
        <v>0</v>
      </c>
      <c r="GS269" s="290">
        <v>0</v>
      </c>
      <c r="GT269" s="290">
        <v>0</v>
      </c>
      <c r="GU269" s="290">
        <v>0</v>
      </c>
      <c r="GV269" s="290">
        <v>0</v>
      </c>
      <c r="GW269" s="290">
        <v>0</v>
      </c>
      <c r="GX269" s="290">
        <v>0</v>
      </c>
      <c r="GY269" s="290">
        <v>0</v>
      </c>
      <c r="GZ269" s="290">
        <v>0</v>
      </c>
      <c r="HA269" s="290">
        <v>0</v>
      </c>
      <c r="HB269" s="290">
        <v>0</v>
      </c>
      <c r="HC269" s="290">
        <v>0</v>
      </c>
      <c r="HD269" s="290">
        <v>0</v>
      </c>
      <c r="HE269" s="290">
        <v>0</v>
      </c>
      <c r="HF269" s="290">
        <v>0</v>
      </c>
      <c r="HG269" s="290">
        <v>0</v>
      </c>
      <c r="HH269" s="290">
        <v>0</v>
      </c>
      <c r="HI269" s="290">
        <v>0</v>
      </c>
      <c r="HJ269" s="134">
        <v>0</v>
      </c>
      <c r="HK269" s="134">
        <v>6.8639676020729183</v>
      </c>
      <c r="HL269" s="134">
        <v>40.497408852230215</v>
      </c>
      <c r="HM269" s="146">
        <v>109.85599999999999</v>
      </c>
      <c r="HN269" s="146">
        <v>107.94499999999999</v>
      </c>
      <c r="HO269" s="368">
        <v>0.123152709359606</v>
      </c>
      <c r="HP269" s="368">
        <v>0</v>
      </c>
      <c r="HQ269" s="368">
        <v>6.6666666666666696</v>
      </c>
      <c r="HR269" s="368">
        <v>0</v>
      </c>
      <c r="HS269" s="134">
        <v>100</v>
      </c>
      <c r="HT269" s="134">
        <v>88.235294117647101</v>
      </c>
      <c r="HU269" s="134">
        <v>1.8472906403940901</v>
      </c>
      <c r="HV269" s="134">
        <v>1.4309764309764299</v>
      </c>
      <c r="HW269" s="134">
        <v>2.06106028876887</v>
      </c>
      <c r="HX269" s="134">
        <v>3.5620860466410602</v>
      </c>
      <c r="HY269" s="146">
        <v>87.872</v>
      </c>
      <c r="HZ269" s="146">
        <v>85.07</v>
      </c>
      <c r="IA269" s="386">
        <v>5</v>
      </c>
      <c r="IB269" s="386">
        <v>2</v>
      </c>
      <c r="IC269" s="369">
        <v>0.47801147227533464</v>
      </c>
      <c r="ID269" s="369">
        <v>0.11890606420927466</v>
      </c>
      <c r="IE269" s="369">
        <v>6.3291139240506329</v>
      </c>
      <c r="IF269" s="369">
        <v>1.8867924528301887</v>
      </c>
      <c r="IG269" s="146">
        <v>79.74683544303798</v>
      </c>
      <c r="IH269" s="146">
        <v>93.396226415094347</v>
      </c>
      <c r="II269" s="146">
        <v>7.5525812619502863</v>
      </c>
      <c r="IJ269" s="146">
        <v>6.3020214030915582</v>
      </c>
      <c r="IK269" s="146">
        <v>2.7995150446379369</v>
      </c>
      <c r="IL269" s="146">
        <v>5.649245839594812</v>
      </c>
      <c r="IM269" s="148">
        <v>90.065000000000012</v>
      </c>
      <c r="IN269" s="137">
        <v>98.847000000000008</v>
      </c>
      <c r="IO269" s="369">
        <v>0.14771048744460899</v>
      </c>
      <c r="IP269" s="369">
        <v>0.116822429906542</v>
      </c>
      <c r="IQ269" s="369">
        <v>1.40845070422535</v>
      </c>
      <c r="IR269" s="369">
        <v>2.0833333333333299</v>
      </c>
      <c r="IS269" s="146">
        <v>87.323943661971796</v>
      </c>
      <c r="IT269" s="146">
        <v>97.9166666666667</v>
      </c>
      <c r="IU269" s="146">
        <v>10.4874446085672</v>
      </c>
      <c r="IV269" s="146">
        <v>5.6074766355140202</v>
      </c>
      <c r="IW269" s="146">
        <v>5.6808757671255599</v>
      </c>
      <c r="IX269" s="146">
        <v>6.0938651814235403</v>
      </c>
      <c r="IY269" s="341">
        <v>3</v>
      </c>
      <c r="IZ269" s="369">
        <v>0.252100840336134</v>
      </c>
      <c r="JA269" s="369">
        <v>6.8181818181818201</v>
      </c>
      <c r="JB269" s="369">
        <v>100</v>
      </c>
      <c r="JC269" s="369">
        <v>3.6974789915966402</v>
      </c>
      <c r="JD269" s="146">
        <v>4.9535259086102297</v>
      </c>
    </row>
    <row r="270" spans="1:264" ht="18" customHeight="1">
      <c r="A270" s="280"/>
      <c r="B270" s="281" t="s">
        <v>87</v>
      </c>
      <c r="C270" s="281" t="s">
        <v>87</v>
      </c>
      <c r="D270" s="282" t="s">
        <v>2007</v>
      </c>
      <c r="E270" s="283" t="s">
        <v>1496</v>
      </c>
      <c r="F270" s="282" t="s">
        <v>136</v>
      </c>
      <c r="G270" s="283" t="s">
        <v>35</v>
      </c>
      <c r="H270" s="284" t="s">
        <v>87</v>
      </c>
      <c r="I270" s="284" t="s">
        <v>87</v>
      </c>
      <c r="J270" s="284" t="s">
        <v>87</v>
      </c>
      <c r="K270" s="284" t="s">
        <v>87</v>
      </c>
      <c r="L270" s="284" t="s">
        <v>87</v>
      </c>
      <c r="M270" s="285">
        <v>228077</v>
      </c>
      <c r="N270" s="284" t="s">
        <v>87</v>
      </c>
      <c r="O270" s="284" t="s">
        <v>87</v>
      </c>
      <c r="P270" s="284" t="s">
        <v>87</v>
      </c>
      <c r="Q270" s="284" t="s">
        <v>87</v>
      </c>
      <c r="R270" s="286">
        <v>97.864534687848575</v>
      </c>
      <c r="S270" s="286">
        <v>92.681170874240166</v>
      </c>
      <c r="T270" s="298" t="s">
        <v>88</v>
      </c>
      <c r="U270" s="298" t="s">
        <v>88</v>
      </c>
      <c r="V270" s="286">
        <v>10.965794768611669</v>
      </c>
      <c r="W270" s="286">
        <v>4.6948356807511731</v>
      </c>
      <c r="X270" s="286">
        <v>15.660630449362845</v>
      </c>
      <c r="Y270" s="284" t="s">
        <v>87</v>
      </c>
      <c r="Z270" s="284" t="s">
        <v>87</v>
      </c>
      <c r="AA270" s="284" t="s">
        <v>87</v>
      </c>
      <c r="AB270" s="284" t="s">
        <v>87</v>
      </c>
      <c r="AC270" s="284" t="s">
        <v>87</v>
      </c>
      <c r="AD270" s="284" t="s">
        <v>87</v>
      </c>
      <c r="AE270" s="284" t="s">
        <v>87</v>
      </c>
      <c r="AF270" s="284" t="s">
        <v>87</v>
      </c>
      <c r="AG270" s="284" t="s">
        <v>87</v>
      </c>
      <c r="AH270" s="284" t="s">
        <v>87</v>
      </c>
      <c r="AI270" s="284" t="s">
        <v>87</v>
      </c>
      <c r="AJ270" s="284" t="s">
        <v>87</v>
      </c>
      <c r="AK270" s="284" t="s">
        <v>87</v>
      </c>
      <c r="AL270" s="284" t="s">
        <v>87</v>
      </c>
      <c r="AM270" s="284" t="s">
        <v>87</v>
      </c>
      <c r="AN270" s="284" t="s">
        <v>87</v>
      </c>
      <c r="AO270" s="284" t="s">
        <v>87</v>
      </c>
      <c r="AP270" s="284" t="s">
        <v>87</v>
      </c>
      <c r="AQ270" s="284" t="s">
        <v>87</v>
      </c>
      <c r="AR270" s="284" t="s">
        <v>87</v>
      </c>
      <c r="AS270" s="284" t="s">
        <v>87</v>
      </c>
      <c r="AT270" s="284" t="s">
        <v>87</v>
      </c>
      <c r="AU270" s="284" t="s">
        <v>87</v>
      </c>
      <c r="AV270" s="284" t="s">
        <v>87</v>
      </c>
      <c r="AW270" s="288" t="s">
        <v>87</v>
      </c>
      <c r="AX270" s="288" t="s">
        <v>87</v>
      </c>
      <c r="AY270" s="288" t="s">
        <v>87</v>
      </c>
      <c r="AZ270" s="288" t="s">
        <v>87</v>
      </c>
      <c r="BA270" s="288" t="s">
        <v>87</v>
      </c>
      <c r="BB270" s="287">
        <v>15</v>
      </c>
      <c r="BC270" s="287">
        <v>35</v>
      </c>
      <c r="BD270" s="289" t="s">
        <v>88</v>
      </c>
      <c r="BE270" s="289" t="s">
        <v>88</v>
      </c>
      <c r="BF270" s="289" t="s">
        <v>88</v>
      </c>
      <c r="BG270" s="287">
        <v>10</v>
      </c>
      <c r="BH270" s="286">
        <v>4.3844841873577787</v>
      </c>
      <c r="BI270" s="287">
        <v>237</v>
      </c>
      <c r="BJ270" s="286">
        <v>103.91227524037936</v>
      </c>
      <c r="BK270" s="287">
        <v>0</v>
      </c>
      <c r="BL270" s="286">
        <v>0</v>
      </c>
      <c r="BM270" s="287">
        <v>0</v>
      </c>
      <c r="BN270" s="290">
        <v>0</v>
      </c>
      <c r="BO270" s="291">
        <v>41</v>
      </c>
      <c r="BP270" s="290">
        <v>17.976385168166892</v>
      </c>
      <c r="BQ270" s="287">
        <v>0</v>
      </c>
      <c r="BR270" s="290">
        <v>0</v>
      </c>
      <c r="BS270" s="287">
        <v>10</v>
      </c>
      <c r="BT270" s="290">
        <v>4.3844841873577787</v>
      </c>
      <c r="BU270" s="287">
        <v>0</v>
      </c>
      <c r="BV270" s="290">
        <v>0</v>
      </c>
      <c r="BW270" s="287">
        <v>28</v>
      </c>
      <c r="BX270" s="290">
        <v>12.27655572460178</v>
      </c>
      <c r="BY270" s="292">
        <v>0</v>
      </c>
      <c r="BZ270" s="293">
        <v>0</v>
      </c>
      <c r="CA270" s="287">
        <v>266</v>
      </c>
      <c r="CB270" s="290">
        <v>116.62727938371691</v>
      </c>
      <c r="CC270" s="292">
        <v>187</v>
      </c>
      <c r="CD270" s="293">
        <v>81.989854303590448</v>
      </c>
      <c r="CE270" s="287">
        <v>48</v>
      </c>
      <c r="CF270" s="290">
        <v>21.045524099317333</v>
      </c>
      <c r="CG270" s="287">
        <v>496</v>
      </c>
      <c r="CH270" s="290">
        <v>217.47041569294581</v>
      </c>
      <c r="CI270" s="287">
        <v>378</v>
      </c>
      <c r="CJ270" s="290">
        <v>165.73350228212402</v>
      </c>
      <c r="CK270" s="287">
        <v>88</v>
      </c>
      <c r="CL270" s="290">
        <v>38.583460848748452</v>
      </c>
      <c r="CM270" s="292">
        <v>0</v>
      </c>
      <c r="CN270" s="296">
        <v>0</v>
      </c>
      <c r="CO270" s="287">
        <v>59</v>
      </c>
      <c r="CP270" s="290">
        <v>25.868456705410892</v>
      </c>
      <c r="CQ270" s="292">
        <v>1</v>
      </c>
      <c r="CR270" s="293">
        <v>0.43844841873577789</v>
      </c>
      <c r="CS270" s="292">
        <v>0</v>
      </c>
      <c r="CT270" s="293">
        <v>0</v>
      </c>
      <c r="CU270" s="287">
        <v>23</v>
      </c>
      <c r="CV270" s="290">
        <v>10.084313630922891</v>
      </c>
      <c r="CW270" s="287">
        <v>209</v>
      </c>
      <c r="CX270" s="290">
        <v>91.635719515777566</v>
      </c>
      <c r="CY270" s="287">
        <v>209</v>
      </c>
      <c r="CZ270" s="290">
        <v>91.635719515777566</v>
      </c>
      <c r="DA270" s="292">
        <v>0</v>
      </c>
      <c r="DB270" s="293">
        <v>0</v>
      </c>
      <c r="DC270" s="287">
        <v>0</v>
      </c>
      <c r="DD270" s="287">
        <v>0</v>
      </c>
      <c r="DE270" s="287">
        <v>161</v>
      </c>
      <c r="DF270" s="287">
        <v>5241</v>
      </c>
      <c r="DG270" s="287">
        <v>0</v>
      </c>
      <c r="DH270" s="287">
        <v>6</v>
      </c>
      <c r="DI270" s="287">
        <v>0</v>
      </c>
      <c r="DJ270" s="287">
        <v>12</v>
      </c>
      <c r="DK270" s="287">
        <v>80</v>
      </c>
      <c r="DL270" s="287">
        <v>37</v>
      </c>
      <c r="DM270" s="287">
        <v>0</v>
      </c>
      <c r="DN270" s="287">
        <v>321</v>
      </c>
      <c r="DO270" s="287">
        <v>0</v>
      </c>
      <c r="DP270" s="287">
        <v>8</v>
      </c>
      <c r="DQ270" s="287">
        <v>0</v>
      </c>
      <c r="DR270" s="287">
        <v>0</v>
      </c>
      <c r="DS270" s="287">
        <v>13</v>
      </c>
      <c r="DT270" s="287">
        <v>1767</v>
      </c>
      <c r="DU270" s="287">
        <v>12639</v>
      </c>
      <c r="DV270" s="287">
        <v>1311</v>
      </c>
      <c r="DW270" s="287">
        <v>4355</v>
      </c>
      <c r="DX270" s="287">
        <v>123</v>
      </c>
      <c r="DY270" s="287">
        <v>58</v>
      </c>
      <c r="DZ270" s="287">
        <v>1413</v>
      </c>
      <c r="EA270" s="287">
        <v>6628</v>
      </c>
      <c r="EB270" s="290">
        <v>16.158720579360299</v>
      </c>
      <c r="EC270" s="287">
        <v>30</v>
      </c>
      <c r="ED270" s="287">
        <v>2393</v>
      </c>
      <c r="EE270" s="287">
        <v>414</v>
      </c>
      <c r="EF270" s="290">
        <v>17.300459674049311</v>
      </c>
      <c r="EG270" s="287">
        <v>11</v>
      </c>
      <c r="EH270" s="287">
        <v>50</v>
      </c>
      <c r="EI270" s="287">
        <v>48</v>
      </c>
      <c r="EJ270" s="287">
        <v>0</v>
      </c>
      <c r="EK270" s="287">
        <v>132</v>
      </c>
      <c r="EL270" s="287">
        <v>0</v>
      </c>
      <c r="EM270" s="287">
        <v>3</v>
      </c>
      <c r="EN270" s="287">
        <v>7</v>
      </c>
      <c r="EO270" s="287">
        <v>22</v>
      </c>
      <c r="EP270" s="287">
        <v>5</v>
      </c>
      <c r="EQ270" s="287">
        <v>18</v>
      </c>
      <c r="ER270" s="287">
        <v>0</v>
      </c>
      <c r="ES270" s="287">
        <v>0</v>
      </c>
      <c r="ET270" s="287">
        <v>0</v>
      </c>
      <c r="EU270" s="287">
        <v>0</v>
      </c>
      <c r="EV270" s="287">
        <v>964</v>
      </c>
      <c r="EW270" s="287">
        <v>0</v>
      </c>
      <c r="EX270" s="287">
        <v>0</v>
      </c>
      <c r="EY270" s="287">
        <v>0</v>
      </c>
      <c r="EZ270" s="287">
        <v>0</v>
      </c>
      <c r="FA270" s="287">
        <v>1</v>
      </c>
      <c r="FB270" s="287">
        <v>2</v>
      </c>
      <c r="FC270" s="287">
        <v>1</v>
      </c>
      <c r="FD270" s="287">
        <v>0</v>
      </c>
      <c r="FE270" s="287">
        <v>4</v>
      </c>
      <c r="FF270" s="287">
        <v>2</v>
      </c>
      <c r="FG270" s="287">
        <v>70</v>
      </c>
      <c r="FH270" s="287">
        <v>88</v>
      </c>
      <c r="FI270" s="287">
        <v>1</v>
      </c>
      <c r="FJ270" s="287">
        <v>1318</v>
      </c>
      <c r="FK270" s="291">
        <v>15</v>
      </c>
      <c r="FL270" s="290">
        <v>6.5767262810366676</v>
      </c>
      <c r="FM270" s="291">
        <v>5</v>
      </c>
      <c r="FN270" s="290">
        <v>2.1922420936788893</v>
      </c>
      <c r="FO270" s="291">
        <v>2</v>
      </c>
      <c r="FP270" s="290">
        <v>0.87689683747155578</v>
      </c>
      <c r="FQ270" s="283">
        <v>2</v>
      </c>
      <c r="FR270" s="294">
        <v>0.87689683747155578</v>
      </c>
      <c r="FS270" s="283">
        <v>0</v>
      </c>
      <c r="FT270" s="294">
        <v>0</v>
      </c>
      <c r="FU270" s="297">
        <v>30</v>
      </c>
      <c r="FV270" s="293">
        <v>13.153452562073335</v>
      </c>
      <c r="FW270" s="295">
        <v>1</v>
      </c>
      <c r="FX270" s="295">
        <v>0</v>
      </c>
      <c r="FY270" s="295">
        <v>1</v>
      </c>
      <c r="FZ270" s="295">
        <v>0</v>
      </c>
      <c r="GA270" s="295">
        <v>0</v>
      </c>
      <c r="GB270" s="287">
        <v>2001</v>
      </c>
      <c r="GC270" s="287">
        <v>0</v>
      </c>
      <c r="GD270" s="287">
        <v>0</v>
      </c>
      <c r="GE270" s="287">
        <v>0</v>
      </c>
      <c r="GF270" s="287">
        <v>0</v>
      </c>
      <c r="GG270" s="290">
        <v>53</v>
      </c>
      <c r="GH270" s="290">
        <v>284</v>
      </c>
      <c r="GI270" s="290">
        <v>17</v>
      </c>
      <c r="GJ270" s="290">
        <v>1</v>
      </c>
      <c r="GK270" s="290">
        <v>0.25</v>
      </c>
      <c r="GL270" s="290">
        <v>1</v>
      </c>
      <c r="GM270" s="290">
        <v>2</v>
      </c>
      <c r="GN270" s="290">
        <v>2</v>
      </c>
      <c r="GO270" s="290">
        <v>1</v>
      </c>
      <c r="GP270" s="290">
        <v>6</v>
      </c>
      <c r="GQ270" s="290">
        <v>0</v>
      </c>
      <c r="GR270" s="290">
        <v>1</v>
      </c>
      <c r="GS270" s="290">
        <v>0</v>
      </c>
      <c r="GT270" s="290">
        <v>4.25</v>
      </c>
      <c r="GU270" s="290">
        <v>0</v>
      </c>
      <c r="GV270" s="290">
        <v>2</v>
      </c>
      <c r="GW270" s="290">
        <v>1</v>
      </c>
      <c r="GX270" s="290">
        <v>1</v>
      </c>
      <c r="GY270" s="290">
        <v>1</v>
      </c>
      <c r="GZ270" s="290">
        <v>0</v>
      </c>
      <c r="HA270" s="290">
        <v>0</v>
      </c>
      <c r="HB270" s="290">
        <v>0</v>
      </c>
      <c r="HC270" s="290">
        <v>0</v>
      </c>
      <c r="HD270" s="290">
        <v>3</v>
      </c>
      <c r="HE270" s="290">
        <v>3</v>
      </c>
      <c r="HF270" s="290">
        <v>0</v>
      </c>
      <c r="HG270" s="290">
        <v>2</v>
      </c>
      <c r="HH270" s="290">
        <v>8</v>
      </c>
      <c r="HI270" s="290">
        <v>0</v>
      </c>
      <c r="HJ270" s="134">
        <v>0.87689683747155578</v>
      </c>
      <c r="HK270" s="134">
        <v>9.6458652121871129</v>
      </c>
      <c r="HL270" s="134">
        <v>25.693077337916584</v>
      </c>
      <c r="HM270" s="146">
        <v>102.062235653603</v>
      </c>
      <c r="HN270" s="146">
        <v>91.570973200975502</v>
      </c>
      <c r="HO270" s="368">
        <v>4.46727719454992E-2</v>
      </c>
      <c r="HP270" s="369">
        <v>0</v>
      </c>
      <c r="HQ270" s="368">
        <v>2</v>
      </c>
      <c r="HR270" s="369">
        <v>0</v>
      </c>
      <c r="HS270" s="134">
        <v>88</v>
      </c>
      <c r="HT270" s="134">
        <v>88.3720930232558</v>
      </c>
      <c r="HU270" s="134">
        <v>2.2336385972749602</v>
      </c>
      <c r="HV270" s="134">
        <v>1.7539089055064601</v>
      </c>
      <c r="HW270" s="134">
        <v>5.2764647686050301</v>
      </c>
      <c r="HX270" s="134">
        <v>10.023876524260301</v>
      </c>
      <c r="HY270" s="146">
        <v>88.803031345824721</v>
      </c>
      <c r="HZ270" s="146">
        <v>88.293036420433296</v>
      </c>
      <c r="IA270" s="386">
        <v>7</v>
      </c>
      <c r="IB270" s="386">
        <v>9</v>
      </c>
      <c r="IC270" s="369">
        <v>0.14149989892864362</v>
      </c>
      <c r="ID270" s="369">
        <v>0.10468768174944748</v>
      </c>
      <c r="IE270" s="369">
        <v>1.9662921348314606</v>
      </c>
      <c r="IF270" s="369">
        <v>1.948051948051948</v>
      </c>
      <c r="IG270" s="146">
        <v>70.50561797752809</v>
      </c>
      <c r="IH270" s="146">
        <v>71.428571428571431</v>
      </c>
      <c r="II270" s="146">
        <v>7.1962805740853035</v>
      </c>
      <c r="IJ270" s="146">
        <v>5.3739676631383047</v>
      </c>
      <c r="IK270" s="146">
        <v>5.7667362866879195</v>
      </c>
      <c r="IL270" s="146">
        <v>11.750660868082203</v>
      </c>
      <c r="IM270" s="148">
        <v>109.26122915755674</v>
      </c>
      <c r="IN270" s="137">
        <v>93.897534680144645</v>
      </c>
      <c r="IO270" s="369">
        <v>0.17098888572242801</v>
      </c>
      <c r="IP270" s="369">
        <v>3.7914691943128E-2</v>
      </c>
      <c r="IQ270" s="369">
        <v>1.92926045016077</v>
      </c>
      <c r="IR270" s="369">
        <v>0.668896321070234</v>
      </c>
      <c r="IS270" s="146">
        <v>81.6720257234727</v>
      </c>
      <c r="IT270" s="146">
        <v>86.622073578595305</v>
      </c>
      <c r="IU270" s="146">
        <v>8.8629239099458506</v>
      </c>
      <c r="IV270" s="146">
        <v>5.6682464454976298</v>
      </c>
      <c r="IW270" s="146">
        <v>11.6421691164217</v>
      </c>
      <c r="IX270" s="146">
        <v>12.8786926461345</v>
      </c>
      <c r="IY270" s="341">
        <v>15</v>
      </c>
      <c r="IZ270" s="369">
        <v>0.25680534155110402</v>
      </c>
      <c r="JA270" s="369">
        <v>6.14754098360656</v>
      </c>
      <c r="JB270" s="369">
        <v>97.540983606557404</v>
      </c>
      <c r="JC270" s="369">
        <v>4.1773668892313003</v>
      </c>
      <c r="JD270" s="146">
        <v>9.2606804809414207</v>
      </c>
    </row>
    <row r="271" spans="1:264" ht="18" customHeight="1">
      <c r="A271" s="280"/>
      <c r="B271" s="281" t="s">
        <v>87</v>
      </c>
      <c r="C271" s="281" t="s">
        <v>87</v>
      </c>
      <c r="D271" s="282" t="s">
        <v>2008</v>
      </c>
      <c r="E271" s="283" t="s">
        <v>1497</v>
      </c>
      <c r="F271" s="282" t="s">
        <v>136</v>
      </c>
      <c r="G271" s="283" t="s">
        <v>35</v>
      </c>
      <c r="H271" s="284" t="s">
        <v>87</v>
      </c>
      <c r="I271" s="284" t="s">
        <v>87</v>
      </c>
      <c r="J271" s="284" t="s">
        <v>87</v>
      </c>
      <c r="K271" s="284" t="s">
        <v>87</v>
      </c>
      <c r="L271" s="284" t="s">
        <v>87</v>
      </c>
      <c r="M271" s="285">
        <v>165249</v>
      </c>
      <c r="N271" s="284" t="s">
        <v>87</v>
      </c>
      <c r="O271" s="284" t="s">
        <v>87</v>
      </c>
      <c r="P271" s="284" t="s">
        <v>87</v>
      </c>
      <c r="Q271" s="284" t="s">
        <v>87</v>
      </c>
      <c r="R271" s="286">
        <v>102.45587364895891</v>
      </c>
      <c r="S271" s="286">
        <v>98.399687360582291</v>
      </c>
      <c r="T271" s="287">
        <v>43.433752438250622</v>
      </c>
      <c r="U271" s="298" t="s">
        <v>88</v>
      </c>
      <c r="V271" s="286">
        <v>10.501897933361452</v>
      </c>
      <c r="W271" s="286">
        <v>4.2176296921130323</v>
      </c>
      <c r="X271" s="286">
        <v>14.719527625474482</v>
      </c>
      <c r="Y271" s="284" t="s">
        <v>87</v>
      </c>
      <c r="Z271" s="284" t="s">
        <v>87</v>
      </c>
      <c r="AA271" s="284" t="s">
        <v>87</v>
      </c>
      <c r="AB271" s="284" t="s">
        <v>87</v>
      </c>
      <c r="AC271" s="284" t="s">
        <v>87</v>
      </c>
      <c r="AD271" s="284" t="s">
        <v>87</v>
      </c>
      <c r="AE271" s="284" t="s">
        <v>87</v>
      </c>
      <c r="AF271" s="284" t="s">
        <v>87</v>
      </c>
      <c r="AG271" s="284" t="s">
        <v>87</v>
      </c>
      <c r="AH271" s="284" t="s">
        <v>87</v>
      </c>
      <c r="AI271" s="284" t="s">
        <v>87</v>
      </c>
      <c r="AJ271" s="284" t="s">
        <v>87</v>
      </c>
      <c r="AK271" s="284" t="s">
        <v>87</v>
      </c>
      <c r="AL271" s="284" t="s">
        <v>87</v>
      </c>
      <c r="AM271" s="284" t="s">
        <v>87</v>
      </c>
      <c r="AN271" s="284" t="s">
        <v>87</v>
      </c>
      <c r="AO271" s="284" t="s">
        <v>87</v>
      </c>
      <c r="AP271" s="284" t="s">
        <v>87</v>
      </c>
      <c r="AQ271" s="284" t="s">
        <v>87</v>
      </c>
      <c r="AR271" s="284" t="s">
        <v>87</v>
      </c>
      <c r="AS271" s="284" t="s">
        <v>87</v>
      </c>
      <c r="AT271" s="284" t="s">
        <v>87</v>
      </c>
      <c r="AU271" s="284" t="s">
        <v>87</v>
      </c>
      <c r="AV271" s="284" t="s">
        <v>87</v>
      </c>
      <c r="AW271" s="288" t="s">
        <v>87</v>
      </c>
      <c r="AX271" s="288" t="s">
        <v>87</v>
      </c>
      <c r="AY271" s="288" t="s">
        <v>87</v>
      </c>
      <c r="AZ271" s="288" t="s">
        <v>87</v>
      </c>
      <c r="BA271" s="288" t="s">
        <v>87</v>
      </c>
      <c r="BB271" s="287">
        <v>14</v>
      </c>
      <c r="BC271" s="287">
        <v>13</v>
      </c>
      <c r="BD271" s="289" t="s">
        <v>88</v>
      </c>
      <c r="BE271" s="289" t="s">
        <v>88</v>
      </c>
      <c r="BF271" s="289" t="s">
        <v>88</v>
      </c>
      <c r="BG271" s="287">
        <v>20</v>
      </c>
      <c r="BH271" s="286">
        <v>12.102947672905737</v>
      </c>
      <c r="BI271" s="287">
        <v>92</v>
      </c>
      <c r="BJ271" s="286">
        <v>55.673559295366388</v>
      </c>
      <c r="BK271" s="287">
        <v>11</v>
      </c>
      <c r="BL271" s="286">
        <v>6.6566212200981543</v>
      </c>
      <c r="BM271" s="287">
        <v>16</v>
      </c>
      <c r="BN271" s="290">
        <v>9.682358138324588</v>
      </c>
      <c r="BO271" s="291">
        <v>0</v>
      </c>
      <c r="BP271" s="290">
        <v>0</v>
      </c>
      <c r="BQ271" s="287">
        <v>0</v>
      </c>
      <c r="BR271" s="290">
        <v>0</v>
      </c>
      <c r="BS271" s="287">
        <v>0</v>
      </c>
      <c r="BT271" s="290">
        <v>0</v>
      </c>
      <c r="BU271" s="287">
        <v>0</v>
      </c>
      <c r="BV271" s="290">
        <v>0</v>
      </c>
      <c r="BW271" s="287">
        <v>15</v>
      </c>
      <c r="BX271" s="290">
        <v>9.0772107546793031</v>
      </c>
      <c r="BY271" s="292">
        <v>0</v>
      </c>
      <c r="BZ271" s="293">
        <v>0</v>
      </c>
      <c r="CA271" s="287">
        <v>242</v>
      </c>
      <c r="CB271" s="290">
        <v>146.44566684215943</v>
      </c>
      <c r="CC271" s="287">
        <v>445</v>
      </c>
      <c r="CD271" s="290">
        <v>269.29058572215263</v>
      </c>
      <c r="CE271" s="287">
        <v>30</v>
      </c>
      <c r="CF271" s="290">
        <v>18.154421509358606</v>
      </c>
      <c r="CG271" s="287">
        <v>142</v>
      </c>
      <c r="CH271" s="290">
        <v>85.930928477630729</v>
      </c>
      <c r="CI271" s="287">
        <v>497</v>
      </c>
      <c r="CJ271" s="290">
        <v>300.75824967170752</v>
      </c>
      <c r="CK271" s="287">
        <v>323</v>
      </c>
      <c r="CL271" s="290">
        <v>195.46260491742763</v>
      </c>
      <c r="CM271" s="287">
        <v>213</v>
      </c>
      <c r="CN271" s="294">
        <v>128.89639271644609</v>
      </c>
      <c r="CO271" s="287">
        <v>60</v>
      </c>
      <c r="CP271" s="290">
        <v>36.308843018717212</v>
      </c>
      <c r="CQ271" s="292">
        <v>2</v>
      </c>
      <c r="CR271" s="293">
        <v>1.2102947672905735</v>
      </c>
      <c r="CS271" s="287">
        <v>0</v>
      </c>
      <c r="CT271" s="290">
        <v>0</v>
      </c>
      <c r="CU271" s="292">
        <v>25</v>
      </c>
      <c r="CV271" s="293">
        <v>15.128684591132169</v>
      </c>
      <c r="CW271" s="292">
        <v>25</v>
      </c>
      <c r="CX271" s="293">
        <v>15.128684591132169</v>
      </c>
      <c r="CY271" s="292">
        <v>15</v>
      </c>
      <c r="CZ271" s="293">
        <v>9.0772107546793031</v>
      </c>
      <c r="DA271" s="292">
        <v>10</v>
      </c>
      <c r="DB271" s="293">
        <v>6.0514738364528684</v>
      </c>
      <c r="DC271" s="287">
        <v>20</v>
      </c>
      <c r="DD271" s="287">
        <v>0</v>
      </c>
      <c r="DE271" s="287">
        <v>254</v>
      </c>
      <c r="DF271" s="287">
        <v>3548</v>
      </c>
      <c r="DG271" s="287">
        <v>4117</v>
      </c>
      <c r="DH271" s="287">
        <v>180</v>
      </c>
      <c r="DI271" s="287">
        <v>2</v>
      </c>
      <c r="DJ271" s="287">
        <v>2</v>
      </c>
      <c r="DK271" s="287">
        <v>8</v>
      </c>
      <c r="DL271" s="287">
        <v>0</v>
      </c>
      <c r="DM271" s="287">
        <v>0</v>
      </c>
      <c r="DN271" s="287">
        <v>93</v>
      </c>
      <c r="DO271" s="287">
        <v>78</v>
      </c>
      <c r="DP271" s="287">
        <v>11</v>
      </c>
      <c r="DQ271" s="287">
        <v>0</v>
      </c>
      <c r="DR271" s="287">
        <v>0</v>
      </c>
      <c r="DS271" s="287">
        <v>34</v>
      </c>
      <c r="DT271" s="287">
        <v>6461</v>
      </c>
      <c r="DU271" s="287">
        <v>15836</v>
      </c>
      <c r="DV271" s="287">
        <v>1563</v>
      </c>
      <c r="DW271" s="287">
        <v>1701</v>
      </c>
      <c r="DX271" s="287">
        <v>157</v>
      </c>
      <c r="DY271" s="287">
        <v>153</v>
      </c>
      <c r="DZ271" s="287">
        <v>2230</v>
      </c>
      <c r="EA271" s="287">
        <v>4204</v>
      </c>
      <c r="EB271" s="290">
        <v>28.5204567078972</v>
      </c>
      <c r="EC271" s="287">
        <v>231</v>
      </c>
      <c r="ED271" s="287">
        <v>1438</v>
      </c>
      <c r="EE271" s="287">
        <v>401</v>
      </c>
      <c r="EF271" s="290">
        <v>27.885952712100138</v>
      </c>
      <c r="EG271" s="287">
        <v>49</v>
      </c>
      <c r="EH271" s="287">
        <v>70</v>
      </c>
      <c r="EI271" s="287">
        <v>15</v>
      </c>
      <c r="EJ271" s="287">
        <v>0</v>
      </c>
      <c r="EK271" s="287">
        <v>165</v>
      </c>
      <c r="EL271" s="287">
        <v>0</v>
      </c>
      <c r="EM271" s="287">
        <v>10</v>
      </c>
      <c r="EN271" s="287">
        <v>27</v>
      </c>
      <c r="EO271" s="287">
        <v>3</v>
      </c>
      <c r="EP271" s="287">
        <v>6</v>
      </c>
      <c r="EQ271" s="287">
        <v>9</v>
      </c>
      <c r="ER271" s="287">
        <v>0</v>
      </c>
      <c r="ES271" s="287">
        <v>0</v>
      </c>
      <c r="ET271" s="287">
        <v>0</v>
      </c>
      <c r="EU271" s="287">
        <v>0</v>
      </c>
      <c r="EV271" s="287">
        <v>964</v>
      </c>
      <c r="EW271" s="287">
        <v>303</v>
      </c>
      <c r="EX271" s="287">
        <v>8</v>
      </c>
      <c r="EY271" s="287">
        <v>0</v>
      </c>
      <c r="EZ271" s="287">
        <v>0</v>
      </c>
      <c r="FA271" s="287">
        <v>36</v>
      </c>
      <c r="FB271" s="287">
        <v>2</v>
      </c>
      <c r="FC271" s="287">
        <v>4</v>
      </c>
      <c r="FD271" s="287">
        <v>2</v>
      </c>
      <c r="FE271" s="287">
        <v>1</v>
      </c>
      <c r="FF271" s="287">
        <v>11</v>
      </c>
      <c r="FG271" s="287">
        <v>55</v>
      </c>
      <c r="FH271" s="287">
        <v>124</v>
      </c>
      <c r="FI271" s="287">
        <v>42</v>
      </c>
      <c r="FJ271" s="287">
        <v>1409</v>
      </c>
      <c r="FK271" s="291">
        <v>13</v>
      </c>
      <c r="FL271" s="290">
        <v>7.8669159873887287</v>
      </c>
      <c r="FM271" s="297">
        <v>1</v>
      </c>
      <c r="FN271" s="293">
        <v>0.60514738364528675</v>
      </c>
      <c r="FO271" s="297">
        <v>0</v>
      </c>
      <c r="FP271" s="293">
        <v>0</v>
      </c>
      <c r="FQ271" s="283">
        <v>2</v>
      </c>
      <c r="FR271" s="294">
        <v>1.2102947672905735</v>
      </c>
      <c r="FS271" s="283">
        <v>0</v>
      </c>
      <c r="FT271" s="294">
        <v>0</v>
      </c>
      <c r="FU271" s="291">
        <v>20</v>
      </c>
      <c r="FV271" s="290">
        <v>12.102947672905737</v>
      </c>
      <c r="FW271" s="295">
        <v>5</v>
      </c>
      <c r="FX271" s="295">
        <v>2</v>
      </c>
      <c r="FY271" s="295">
        <v>3</v>
      </c>
      <c r="FZ271" s="295">
        <v>0</v>
      </c>
      <c r="GA271" s="295">
        <v>0</v>
      </c>
      <c r="GB271" s="287">
        <v>0</v>
      </c>
      <c r="GC271" s="287">
        <v>0</v>
      </c>
      <c r="GD271" s="287">
        <v>758</v>
      </c>
      <c r="GE271" s="287">
        <v>0</v>
      </c>
      <c r="GF271" s="287">
        <v>529</v>
      </c>
      <c r="GG271" s="290">
        <v>48.66</v>
      </c>
      <c r="GH271" s="290">
        <v>231.42</v>
      </c>
      <c r="GI271" s="290">
        <v>19</v>
      </c>
      <c r="GJ271" s="290">
        <v>1.71</v>
      </c>
      <c r="GK271" s="290">
        <v>0.3</v>
      </c>
      <c r="GL271" s="290">
        <v>1.02</v>
      </c>
      <c r="GM271" s="290">
        <v>3</v>
      </c>
      <c r="GN271" s="290">
        <v>1</v>
      </c>
      <c r="GO271" s="290">
        <v>2</v>
      </c>
      <c r="GP271" s="290">
        <v>7.56</v>
      </c>
      <c r="GQ271" s="290">
        <v>0</v>
      </c>
      <c r="GR271" s="290">
        <v>1</v>
      </c>
      <c r="GS271" s="290">
        <v>0</v>
      </c>
      <c r="GT271" s="290">
        <v>5.29</v>
      </c>
      <c r="GU271" s="290">
        <v>0</v>
      </c>
      <c r="GV271" s="290">
        <v>1</v>
      </c>
      <c r="GW271" s="290">
        <v>0</v>
      </c>
      <c r="GX271" s="290">
        <v>0</v>
      </c>
      <c r="GY271" s="290">
        <v>1</v>
      </c>
      <c r="GZ271" s="290">
        <v>1</v>
      </c>
      <c r="HA271" s="290">
        <v>0</v>
      </c>
      <c r="HB271" s="290">
        <v>0</v>
      </c>
      <c r="HC271" s="290">
        <v>0</v>
      </c>
      <c r="HD271" s="290">
        <v>0</v>
      </c>
      <c r="HE271" s="290">
        <v>1</v>
      </c>
      <c r="HF271" s="290">
        <v>1</v>
      </c>
      <c r="HG271" s="290">
        <v>3</v>
      </c>
      <c r="HH271" s="290">
        <v>11.9</v>
      </c>
      <c r="HI271" s="290">
        <v>0</v>
      </c>
      <c r="HJ271" s="134">
        <v>2.420589534581147</v>
      </c>
      <c r="HK271" s="134">
        <v>9.0772107546793031</v>
      </c>
      <c r="HL271" s="134">
        <v>27.20742636869209</v>
      </c>
      <c r="HM271" s="146">
        <v>100.46078441998399</v>
      </c>
      <c r="HN271" s="146">
        <v>98.380629302744495</v>
      </c>
      <c r="HO271" s="369">
        <v>0</v>
      </c>
      <c r="HP271" s="368">
        <v>0</v>
      </c>
      <c r="HQ271" s="369">
        <v>0</v>
      </c>
      <c r="HR271" s="368">
        <v>0</v>
      </c>
      <c r="HS271" s="134">
        <v>78.571428571428598</v>
      </c>
      <c r="HT271" s="134">
        <v>83.3333333333333</v>
      </c>
      <c r="HU271" s="134">
        <v>1.01892285298399</v>
      </c>
      <c r="HV271" s="134">
        <v>0.99833610648918503</v>
      </c>
      <c r="HW271" s="134">
        <v>2.2781119008565698</v>
      </c>
      <c r="HX271" s="134">
        <v>2.92837689867198</v>
      </c>
      <c r="HY271" s="146">
        <v>100.33996045839228</v>
      </c>
      <c r="HZ271" s="146">
        <v>88.672222170195596</v>
      </c>
      <c r="IA271" s="386">
        <v>11</v>
      </c>
      <c r="IB271" s="386">
        <v>9</v>
      </c>
      <c r="IC271" s="369">
        <v>0.35200000000000004</v>
      </c>
      <c r="ID271" s="369">
        <v>0.21484841250895204</v>
      </c>
      <c r="IE271" s="369">
        <v>4.2635658914728678</v>
      </c>
      <c r="IF271" s="369">
        <v>3.225806451612903</v>
      </c>
      <c r="IG271" s="146">
        <v>77.51937984496125</v>
      </c>
      <c r="IH271" s="146">
        <v>79.569892473118273</v>
      </c>
      <c r="II271" s="146">
        <v>8.2560000000000002</v>
      </c>
      <c r="IJ271" s="146">
        <v>6.660300787777512</v>
      </c>
      <c r="IK271" s="146">
        <v>4.3314500941619585</v>
      </c>
      <c r="IL271" s="146">
        <v>6.3115927787292581</v>
      </c>
      <c r="IM271" s="148">
        <v>100.71542321012825</v>
      </c>
      <c r="IN271" s="137">
        <v>101.97499999999997</v>
      </c>
      <c r="IO271" s="369">
        <v>0.148075024679171</v>
      </c>
      <c r="IP271" s="388">
        <v>0</v>
      </c>
      <c r="IQ271" s="369">
        <v>1.98675496688742</v>
      </c>
      <c r="IR271" s="388">
        <v>0</v>
      </c>
      <c r="IS271" s="146">
        <v>84.105960264900702</v>
      </c>
      <c r="IT271" s="146">
        <v>91.262135922330103</v>
      </c>
      <c r="IU271" s="146">
        <v>7.4531095755182601</v>
      </c>
      <c r="IV271" s="146">
        <v>4.8356807511737099</v>
      </c>
      <c r="IW271" s="146">
        <v>7.6595933194524397</v>
      </c>
      <c r="IX271" s="146">
        <v>7.6842190406859201</v>
      </c>
      <c r="IY271" s="341">
        <v>4</v>
      </c>
      <c r="IZ271" s="369">
        <v>0.13275804845668801</v>
      </c>
      <c r="JA271" s="369">
        <v>4.9382716049382704</v>
      </c>
      <c r="JB271" s="369">
        <v>67.901234567901199</v>
      </c>
      <c r="JC271" s="369">
        <v>2.6883504812479302</v>
      </c>
      <c r="JD271" s="146">
        <v>5.7051408035488702</v>
      </c>
    </row>
    <row r="272" spans="1:264" ht="18" customHeight="1">
      <c r="A272" s="280"/>
      <c r="B272" s="281" t="s">
        <v>87</v>
      </c>
      <c r="C272" s="281" t="s">
        <v>87</v>
      </c>
      <c r="D272" s="282" t="s">
        <v>2009</v>
      </c>
      <c r="E272" s="283" t="s">
        <v>1498</v>
      </c>
      <c r="F272" s="282" t="s">
        <v>136</v>
      </c>
      <c r="G272" s="283" t="s">
        <v>35</v>
      </c>
      <c r="H272" s="284" t="s">
        <v>87</v>
      </c>
      <c r="I272" s="284" t="s">
        <v>87</v>
      </c>
      <c r="J272" s="284" t="s">
        <v>87</v>
      </c>
      <c r="K272" s="284" t="s">
        <v>87</v>
      </c>
      <c r="L272" s="284" t="s">
        <v>87</v>
      </c>
      <c r="M272" s="285">
        <v>646055</v>
      </c>
      <c r="N272" s="284" t="s">
        <v>87</v>
      </c>
      <c r="O272" s="284" t="s">
        <v>87</v>
      </c>
      <c r="P272" s="284" t="s">
        <v>87</v>
      </c>
      <c r="Q272" s="284" t="s">
        <v>87</v>
      </c>
      <c r="R272" s="286">
        <v>98.106554643386431</v>
      </c>
      <c r="S272" s="286">
        <v>95.031284714486162</v>
      </c>
      <c r="T272" s="298" t="s">
        <v>88</v>
      </c>
      <c r="U272" s="298" t="s">
        <v>88</v>
      </c>
      <c r="V272" s="286">
        <v>15.124309392265193</v>
      </c>
      <c r="W272" s="286">
        <v>8.7016574585635365</v>
      </c>
      <c r="X272" s="286">
        <v>23.825966850828728</v>
      </c>
      <c r="Y272" s="284" t="s">
        <v>87</v>
      </c>
      <c r="Z272" s="284" t="s">
        <v>87</v>
      </c>
      <c r="AA272" s="284" t="s">
        <v>87</v>
      </c>
      <c r="AB272" s="284" t="s">
        <v>87</v>
      </c>
      <c r="AC272" s="284" t="s">
        <v>87</v>
      </c>
      <c r="AD272" s="284" t="s">
        <v>87</v>
      </c>
      <c r="AE272" s="284" t="s">
        <v>87</v>
      </c>
      <c r="AF272" s="284" t="s">
        <v>87</v>
      </c>
      <c r="AG272" s="284" t="s">
        <v>87</v>
      </c>
      <c r="AH272" s="284" t="s">
        <v>87</v>
      </c>
      <c r="AI272" s="284" t="s">
        <v>87</v>
      </c>
      <c r="AJ272" s="284" t="s">
        <v>87</v>
      </c>
      <c r="AK272" s="284" t="s">
        <v>87</v>
      </c>
      <c r="AL272" s="284" t="s">
        <v>87</v>
      </c>
      <c r="AM272" s="284" t="s">
        <v>87</v>
      </c>
      <c r="AN272" s="284" t="s">
        <v>87</v>
      </c>
      <c r="AO272" s="284" t="s">
        <v>87</v>
      </c>
      <c r="AP272" s="284" t="s">
        <v>87</v>
      </c>
      <c r="AQ272" s="284" t="s">
        <v>87</v>
      </c>
      <c r="AR272" s="284" t="s">
        <v>87</v>
      </c>
      <c r="AS272" s="284" t="s">
        <v>87</v>
      </c>
      <c r="AT272" s="284" t="s">
        <v>87</v>
      </c>
      <c r="AU272" s="284" t="s">
        <v>87</v>
      </c>
      <c r="AV272" s="284" t="s">
        <v>87</v>
      </c>
      <c r="AW272" s="288" t="s">
        <v>87</v>
      </c>
      <c r="AX272" s="288" t="s">
        <v>87</v>
      </c>
      <c r="AY272" s="288" t="s">
        <v>87</v>
      </c>
      <c r="AZ272" s="288" t="s">
        <v>87</v>
      </c>
      <c r="BA272" s="288" t="s">
        <v>87</v>
      </c>
      <c r="BB272" s="287">
        <v>60</v>
      </c>
      <c r="BC272" s="287">
        <v>76</v>
      </c>
      <c r="BD272" s="289" t="s">
        <v>88</v>
      </c>
      <c r="BE272" s="289" t="s">
        <v>88</v>
      </c>
      <c r="BF272" s="289" t="s">
        <v>88</v>
      </c>
      <c r="BG272" s="287">
        <v>307</v>
      </c>
      <c r="BH272" s="286">
        <v>47.519174064127668</v>
      </c>
      <c r="BI272" s="287">
        <v>964</v>
      </c>
      <c r="BJ272" s="286">
        <v>149.21330227302627</v>
      </c>
      <c r="BK272" s="287">
        <v>68</v>
      </c>
      <c r="BL272" s="286">
        <v>10.525419662412641</v>
      </c>
      <c r="BM272" s="287">
        <v>133</v>
      </c>
      <c r="BN272" s="290">
        <v>20.586482575012965</v>
      </c>
      <c r="BO272" s="291">
        <v>711</v>
      </c>
      <c r="BP272" s="290">
        <v>110.05254970552043</v>
      </c>
      <c r="BQ272" s="287">
        <v>11</v>
      </c>
      <c r="BR272" s="290">
        <v>1.7026414159785157</v>
      </c>
      <c r="BS272" s="287">
        <v>35</v>
      </c>
      <c r="BT272" s="290">
        <v>5.4174954144770959</v>
      </c>
      <c r="BU272" s="287">
        <v>0</v>
      </c>
      <c r="BV272" s="290">
        <v>0</v>
      </c>
      <c r="BW272" s="287">
        <v>103</v>
      </c>
      <c r="BX272" s="290">
        <v>15.942915076889738</v>
      </c>
      <c r="BY272" s="292">
        <v>31</v>
      </c>
      <c r="BZ272" s="293">
        <v>4.7983530813939987</v>
      </c>
      <c r="CA272" s="287">
        <v>1604</v>
      </c>
      <c r="CB272" s="290">
        <v>248.27607556632174</v>
      </c>
      <c r="CC272" s="292">
        <v>408</v>
      </c>
      <c r="CD272" s="293">
        <v>63.152517974475856</v>
      </c>
      <c r="CE272" s="292">
        <v>106</v>
      </c>
      <c r="CF272" s="293">
        <v>16.407271826702061</v>
      </c>
      <c r="CG272" s="287">
        <v>2023</v>
      </c>
      <c r="CH272" s="290">
        <v>313.13123495677615</v>
      </c>
      <c r="CI272" s="287">
        <v>2661</v>
      </c>
      <c r="CJ272" s="290">
        <v>411.88443708353009</v>
      </c>
      <c r="CK272" s="287">
        <v>952</v>
      </c>
      <c r="CL272" s="290">
        <v>147.355875273777</v>
      </c>
      <c r="CM272" s="292">
        <v>1554</v>
      </c>
      <c r="CN272" s="296">
        <v>240.53679640278304</v>
      </c>
      <c r="CO272" s="287">
        <v>495</v>
      </c>
      <c r="CP272" s="290">
        <v>76.618863719033214</v>
      </c>
      <c r="CQ272" s="292">
        <v>5</v>
      </c>
      <c r="CR272" s="293">
        <v>0.7739279163538707</v>
      </c>
      <c r="CS272" s="292">
        <v>117</v>
      </c>
      <c r="CT272" s="293">
        <v>18.109913242680577</v>
      </c>
      <c r="CU272" s="292">
        <v>162</v>
      </c>
      <c r="CV272" s="293">
        <v>25.075264489865415</v>
      </c>
      <c r="CW272" s="292">
        <v>667</v>
      </c>
      <c r="CX272" s="293">
        <v>103.24198404160637</v>
      </c>
      <c r="CY272" s="292">
        <v>657</v>
      </c>
      <c r="CZ272" s="293">
        <v>101.69412820889862</v>
      </c>
      <c r="DA272" s="292">
        <v>10</v>
      </c>
      <c r="DB272" s="293">
        <v>1.5478558327077414</v>
      </c>
      <c r="DC272" s="292">
        <v>25</v>
      </c>
      <c r="DD272" s="292">
        <v>3472</v>
      </c>
      <c r="DE272" s="292">
        <v>4240</v>
      </c>
      <c r="DF272" s="292">
        <v>37836</v>
      </c>
      <c r="DG272" s="292">
        <v>7094</v>
      </c>
      <c r="DH272" s="292">
        <v>1829</v>
      </c>
      <c r="DI272" s="292">
        <v>1770</v>
      </c>
      <c r="DJ272" s="292">
        <v>1223</v>
      </c>
      <c r="DK272" s="292">
        <v>183</v>
      </c>
      <c r="DL272" s="292">
        <v>2085</v>
      </c>
      <c r="DM272" s="292">
        <v>226</v>
      </c>
      <c r="DN272" s="292">
        <v>2089</v>
      </c>
      <c r="DO272" s="292">
        <v>366</v>
      </c>
      <c r="DP272" s="292">
        <v>453</v>
      </c>
      <c r="DQ272" s="292">
        <v>206</v>
      </c>
      <c r="DR272" s="292">
        <v>0</v>
      </c>
      <c r="DS272" s="292">
        <v>52</v>
      </c>
      <c r="DT272" s="292">
        <v>21325</v>
      </c>
      <c r="DU272" s="292">
        <v>125395</v>
      </c>
      <c r="DV272" s="292">
        <v>23051</v>
      </c>
      <c r="DW272" s="292">
        <v>16130</v>
      </c>
      <c r="DX272" s="292">
        <v>1981</v>
      </c>
      <c r="DY272" s="292">
        <v>2091</v>
      </c>
      <c r="DZ272" s="292">
        <v>14774</v>
      </c>
      <c r="EA272" s="292">
        <v>56871</v>
      </c>
      <c r="EB272" s="293">
        <v>34.061296618663299</v>
      </c>
      <c r="EC272" s="292">
        <v>655</v>
      </c>
      <c r="ED272" s="292">
        <v>18703</v>
      </c>
      <c r="EE272" s="292">
        <v>6227</v>
      </c>
      <c r="EF272" s="293">
        <v>33.294123937336259</v>
      </c>
      <c r="EG272" s="292">
        <v>868</v>
      </c>
      <c r="EH272" s="292">
        <v>588</v>
      </c>
      <c r="EI272" s="292">
        <v>649</v>
      </c>
      <c r="EJ272" s="292">
        <v>485</v>
      </c>
      <c r="EK272" s="292">
        <v>1855</v>
      </c>
      <c r="EL272" s="292">
        <v>17</v>
      </c>
      <c r="EM272" s="292">
        <v>167</v>
      </c>
      <c r="EN272" s="292">
        <v>32</v>
      </c>
      <c r="EO272" s="292">
        <v>168</v>
      </c>
      <c r="EP272" s="292">
        <v>427</v>
      </c>
      <c r="EQ272" s="292">
        <v>246</v>
      </c>
      <c r="ER272" s="292">
        <v>0</v>
      </c>
      <c r="ES272" s="292">
        <v>22</v>
      </c>
      <c r="ET272" s="292">
        <v>80</v>
      </c>
      <c r="EU272" s="292">
        <v>0</v>
      </c>
      <c r="EV272" s="292">
        <v>31698</v>
      </c>
      <c r="EW272" s="292">
        <v>116</v>
      </c>
      <c r="EX272" s="292">
        <v>141</v>
      </c>
      <c r="EY272" s="292">
        <v>9632</v>
      </c>
      <c r="EZ272" s="292">
        <v>89</v>
      </c>
      <c r="FA272" s="292">
        <v>394</v>
      </c>
      <c r="FB272" s="292">
        <v>30</v>
      </c>
      <c r="FC272" s="292">
        <v>148</v>
      </c>
      <c r="FD272" s="292">
        <v>62</v>
      </c>
      <c r="FE272" s="292">
        <v>4</v>
      </c>
      <c r="FF272" s="292">
        <v>266</v>
      </c>
      <c r="FG272" s="292">
        <v>1522</v>
      </c>
      <c r="FH272" s="292">
        <v>1806</v>
      </c>
      <c r="FI272" s="292">
        <v>1161</v>
      </c>
      <c r="FJ272" s="292">
        <v>9117</v>
      </c>
      <c r="FK272" s="291">
        <v>66</v>
      </c>
      <c r="FL272" s="290">
        <v>10.215848495871095</v>
      </c>
      <c r="FM272" s="297">
        <v>13</v>
      </c>
      <c r="FN272" s="293">
        <v>2.0122125825200641</v>
      </c>
      <c r="FO272" s="297">
        <v>16</v>
      </c>
      <c r="FP272" s="293">
        <v>2.4765693323323865</v>
      </c>
      <c r="FQ272" s="283">
        <v>6</v>
      </c>
      <c r="FR272" s="294">
        <v>0.928713499624645</v>
      </c>
      <c r="FS272" s="283">
        <v>2</v>
      </c>
      <c r="FT272" s="294">
        <v>0.30957116654154831</v>
      </c>
      <c r="FU272" s="297">
        <v>63</v>
      </c>
      <c r="FV272" s="293">
        <v>9.7514917460587718</v>
      </c>
      <c r="FW272" s="295">
        <v>1</v>
      </c>
      <c r="FX272" s="295">
        <v>0</v>
      </c>
      <c r="FY272" s="295">
        <v>1</v>
      </c>
      <c r="FZ272" s="295">
        <v>0</v>
      </c>
      <c r="GA272" s="295">
        <v>0</v>
      </c>
      <c r="GB272" s="292">
        <v>35346</v>
      </c>
      <c r="GC272" s="292">
        <v>5777</v>
      </c>
      <c r="GD272" s="292">
        <v>7759</v>
      </c>
      <c r="GE272" s="292">
        <v>35</v>
      </c>
      <c r="GF272" s="292">
        <v>112</v>
      </c>
      <c r="GG272" s="293">
        <v>912.85</v>
      </c>
      <c r="GH272" s="293">
        <v>2595.1999999999998</v>
      </c>
      <c r="GI272" s="293">
        <v>119.8</v>
      </c>
      <c r="GJ272" s="293">
        <v>35</v>
      </c>
      <c r="GK272" s="293">
        <v>7</v>
      </c>
      <c r="GL272" s="293">
        <v>13.3</v>
      </c>
      <c r="GM272" s="293">
        <v>34.9</v>
      </c>
      <c r="GN272" s="293">
        <v>28</v>
      </c>
      <c r="GO272" s="293">
        <v>6</v>
      </c>
      <c r="GP272" s="293">
        <v>44.4</v>
      </c>
      <c r="GQ272" s="293">
        <v>12.4</v>
      </c>
      <c r="GR272" s="293">
        <v>18</v>
      </c>
      <c r="GS272" s="293">
        <v>1</v>
      </c>
      <c r="GT272" s="293">
        <v>114.4</v>
      </c>
      <c r="GU272" s="293">
        <v>5</v>
      </c>
      <c r="GV272" s="293">
        <v>9</v>
      </c>
      <c r="GW272" s="293">
        <v>3</v>
      </c>
      <c r="GX272" s="293">
        <v>4</v>
      </c>
      <c r="GY272" s="293">
        <v>8</v>
      </c>
      <c r="GZ272" s="293">
        <v>6</v>
      </c>
      <c r="HA272" s="293">
        <v>1</v>
      </c>
      <c r="HB272" s="293">
        <v>3</v>
      </c>
      <c r="HC272" s="293">
        <v>3</v>
      </c>
      <c r="HD272" s="293">
        <v>6</v>
      </c>
      <c r="HE272" s="293">
        <v>8</v>
      </c>
      <c r="HF272" s="293">
        <v>5</v>
      </c>
      <c r="HG272" s="293">
        <v>11</v>
      </c>
      <c r="HH272" s="293">
        <v>63.22</v>
      </c>
      <c r="HI272" s="293">
        <v>12.6</v>
      </c>
      <c r="HJ272" s="134">
        <v>2.6313549156031604</v>
      </c>
      <c r="HK272" s="134">
        <v>17.181199743055934</v>
      </c>
      <c r="HL272" s="134">
        <v>55.041753411087292</v>
      </c>
      <c r="HM272" s="146">
        <v>97.045257418899297</v>
      </c>
      <c r="HN272" s="146">
        <v>92.917889249027098</v>
      </c>
      <c r="HO272" s="368">
        <v>7.3015541879628706E-2</v>
      </c>
      <c r="HP272" s="368">
        <v>4.6663555762949102E-2</v>
      </c>
      <c r="HQ272" s="368">
        <v>4.6357615894039697</v>
      </c>
      <c r="HR272" s="368">
        <v>3.05676855895197</v>
      </c>
      <c r="HS272" s="134">
        <v>79.470198675496704</v>
      </c>
      <c r="HT272" s="134">
        <v>90.393013100436704</v>
      </c>
      <c r="HU272" s="134">
        <v>1.57504954626056</v>
      </c>
      <c r="HV272" s="134">
        <v>1.52656489567362</v>
      </c>
      <c r="HW272" s="134">
        <v>3.5274111392767198</v>
      </c>
      <c r="HX272" s="134">
        <v>6.3878438104978601</v>
      </c>
      <c r="HY272" s="146">
        <v>85.259905831453523</v>
      </c>
      <c r="HZ272" s="146">
        <v>86.668891200700202</v>
      </c>
      <c r="IA272" s="386">
        <v>35</v>
      </c>
      <c r="IB272" s="386">
        <v>20</v>
      </c>
      <c r="IC272" s="369">
        <v>0.33718689788053952</v>
      </c>
      <c r="ID272" s="369">
        <v>0.1221001221001221</v>
      </c>
      <c r="IE272" s="369">
        <v>4.375</v>
      </c>
      <c r="IF272" s="369">
        <v>2.2197558268590454</v>
      </c>
      <c r="IG272" s="146">
        <v>79.75</v>
      </c>
      <c r="IH272" s="146">
        <v>83.462819089900108</v>
      </c>
      <c r="II272" s="146">
        <v>7.7071290944123305</v>
      </c>
      <c r="IJ272" s="146">
        <v>5.5006105006105006</v>
      </c>
      <c r="IK272" s="146">
        <v>3.9438029926177856</v>
      </c>
      <c r="IL272" s="146">
        <v>7.2717974942469956</v>
      </c>
      <c r="IM272" s="148">
        <v>95.212498101537363</v>
      </c>
      <c r="IN272" s="137">
        <v>107.19208862816174</v>
      </c>
      <c r="IO272" s="369">
        <v>0.28557829604950002</v>
      </c>
      <c r="IP272" s="369">
        <v>0.108095123708864</v>
      </c>
      <c r="IQ272" s="369">
        <v>2.9459901800327302</v>
      </c>
      <c r="IR272" s="369">
        <v>1.8</v>
      </c>
      <c r="IS272" s="146">
        <v>87.397708674304397</v>
      </c>
      <c r="IT272" s="146">
        <v>93.2</v>
      </c>
      <c r="IU272" s="146">
        <v>9.6937966047913697</v>
      </c>
      <c r="IV272" s="146">
        <v>6.0052846504924302</v>
      </c>
      <c r="IW272" s="146">
        <v>7.5244563524207102</v>
      </c>
      <c r="IX272" s="146">
        <v>8.3967841626730007</v>
      </c>
      <c r="IY272" s="341">
        <v>38</v>
      </c>
      <c r="IZ272" s="369">
        <v>0.28366676619886499</v>
      </c>
      <c r="JA272" s="369">
        <v>5.80152671755725</v>
      </c>
      <c r="JB272" s="369">
        <v>95.572519083969496</v>
      </c>
      <c r="JC272" s="369">
        <v>4.8895192594804398</v>
      </c>
      <c r="JD272" s="146">
        <v>6.85465902034555</v>
      </c>
    </row>
    <row r="273" spans="1:264" ht="18" customHeight="1">
      <c r="A273" s="280"/>
      <c r="B273" s="281" t="s">
        <v>87</v>
      </c>
      <c r="C273" s="281" t="s">
        <v>87</v>
      </c>
      <c r="D273" s="282" t="s">
        <v>2010</v>
      </c>
      <c r="E273" s="283" t="s">
        <v>1499</v>
      </c>
      <c r="F273" s="282" t="s">
        <v>136</v>
      </c>
      <c r="G273" s="283" t="s">
        <v>35</v>
      </c>
      <c r="H273" s="284" t="s">
        <v>87</v>
      </c>
      <c r="I273" s="284" t="s">
        <v>87</v>
      </c>
      <c r="J273" s="284" t="s">
        <v>87</v>
      </c>
      <c r="K273" s="284" t="s">
        <v>87</v>
      </c>
      <c r="L273" s="284" t="s">
        <v>87</v>
      </c>
      <c r="M273" s="285">
        <v>144324</v>
      </c>
      <c r="N273" s="284" t="s">
        <v>87</v>
      </c>
      <c r="O273" s="284" t="s">
        <v>87</v>
      </c>
      <c r="P273" s="284" t="s">
        <v>87</v>
      </c>
      <c r="Q273" s="284" t="s">
        <v>87</v>
      </c>
      <c r="R273" s="286">
        <v>95.617879742833892</v>
      </c>
      <c r="S273" s="286">
        <v>90.306249049888606</v>
      </c>
      <c r="T273" s="298" t="s">
        <v>88</v>
      </c>
      <c r="U273" s="298" t="s">
        <v>88</v>
      </c>
      <c r="V273" s="286">
        <v>12.812116250511666</v>
      </c>
      <c r="W273" s="286">
        <v>7.4498567335243555</v>
      </c>
      <c r="X273" s="286">
        <v>20.261972984036021</v>
      </c>
      <c r="Y273" s="284" t="s">
        <v>87</v>
      </c>
      <c r="Z273" s="284" t="s">
        <v>87</v>
      </c>
      <c r="AA273" s="284" t="s">
        <v>87</v>
      </c>
      <c r="AB273" s="284" t="s">
        <v>87</v>
      </c>
      <c r="AC273" s="284" t="s">
        <v>87</v>
      </c>
      <c r="AD273" s="284" t="s">
        <v>87</v>
      </c>
      <c r="AE273" s="284" t="s">
        <v>87</v>
      </c>
      <c r="AF273" s="284" t="s">
        <v>87</v>
      </c>
      <c r="AG273" s="284" t="s">
        <v>87</v>
      </c>
      <c r="AH273" s="284" t="s">
        <v>87</v>
      </c>
      <c r="AI273" s="284" t="s">
        <v>87</v>
      </c>
      <c r="AJ273" s="284" t="s">
        <v>87</v>
      </c>
      <c r="AK273" s="284" t="s">
        <v>87</v>
      </c>
      <c r="AL273" s="284" t="s">
        <v>87</v>
      </c>
      <c r="AM273" s="284" t="s">
        <v>87</v>
      </c>
      <c r="AN273" s="284" t="s">
        <v>87</v>
      </c>
      <c r="AO273" s="284" t="s">
        <v>87</v>
      </c>
      <c r="AP273" s="284" t="s">
        <v>87</v>
      </c>
      <c r="AQ273" s="284" t="s">
        <v>87</v>
      </c>
      <c r="AR273" s="284" t="s">
        <v>87</v>
      </c>
      <c r="AS273" s="284" t="s">
        <v>87</v>
      </c>
      <c r="AT273" s="284" t="s">
        <v>87</v>
      </c>
      <c r="AU273" s="284" t="s">
        <v>87</v>
      </c>
      <c r="AV273" s="284" t="s">
        <v>87</v>
      </c>
      <c r="AW273" s="288" t="s">
        <v>87</v>
      </c>
      <c r="AX273" s="288" t="s">
        <v>87</v>
      </c>
      <c r="AY273" s="288" t="s">
        <v>87</v>
      </c>
      <c r="AZ273" s="288" t="s">
        <v>87</v>
      </c>
      <c r="BA273" s="288" t="s">
        <v>87</v>
      </c>
      <c r="BB273" s="287">
        <v>25</v>
      </c>
      <c r="BC273" s="287">
        <v>20</v>
      </c>
      <c r="BD273" s="289" t="s">
        <v>88</v>
      </c>
      <c r="BE273" s="289" t="s">
        <v>88</v>
      </c>
      <c r="BF273" s="289" t="s">
        <v>88</v>
      </c>
      <c r="BG273" s="287">
        <v>0</v>
      </c>
      <c r="BH273" s="286">
        <v>0</v>
      </c>
      <c r="BI273" s="287">
        <v>36</v>
      </c>
      <c r="BJ273" s="286">
        <v>24.943876278373661</v>
      </c>
      <c r="BK273" s="287">
        <v>0</v>
      </c>
      <c r="BL273" s="286">
        <v>0</v>
      </c>
      <c r="BM273" s="287">
        <v>0</v>
      </c>
      <c r="BN273" s="290">
        <v>0</v>
      </c>
      <c r="BO273" s="291">
        <v>0</v>
      </c>
      <c r="BP273" s="290">
        <v>0</v>
      </c>
      <c r="BQ273" s="287">
        <v>0</v>
      </c>
      <c r="BR273" s="290">
        <v>0</v>
      </c>
      <c r="BS273" s="287">
        <v>0</v>
      </c>
      <c r="BT273" s="290">
        <v>0</v>
      </c>
      <c r="BU273" s="287">
        <v>0</v>
      </c>
      <c r="BV273" s="290">
        <v>0</v>
      </c>
      <c r="BW273" s="287">
        <v>0</v>
      </c>
      <c r="BX273" s="290">
        <v>0</v>
      </c>
      <c r="BY273" s="292">
        <v>0</v>
      </c>
      <c r="BZ273" s="293">
        <v>0</v>
      </c>
      <c r="CA273" s="287">
        <v>34</v>
      </c>
      <c r="CB273" s="290">
        <v>23.558105374019569</v>
      </c>
      <c r="CC273" s="292">
        <v>0</v>
      </c>
      <c r="CD273" s="293">
        <v>0</v>
      </c>
      <c r="CE273" s="292">
        <v>32</v>
      </c>
      <c r="CF273" s="293">
        <v>22.172334469665476</v>
      </c>
      <c r="CG273" s="292">
        <v>180</v>
      </c>
      <c r="CH273" s="293">
        <v>124.71938139186831</v>
      </c>
      <c r="CI273" s="287">
        <v>548</v>
      </c>
      <c r="CJ273" s="290">
        <v>379.70122779302125</v>
      </c>
      <c r="CK273" s="292">
        <v>95</v>
      </c>
      <c r="CL273" s="293">
        <v>65.824117956819379</v>
      </c>
      <c r="CM273" s="292">
        <v>0</v>
      </c>
      <c r="CN273" s="296">
        <v>0</v>
      </c>
      <c r="CO273" s="292">
        <v>8</v>
      </c>
      <c r="CP273" s="293">
        <v>5.5430836174163689</v>
      </c>
      <c r="CQ273" s="292">
        <v>1</v>
      </c>
      <c r="CR273" s="293">
        <v>0.69288545217704611</v>
      </c>
      <c r="CS273" s="287">
        <v>0</v>
      </c>
      <c r="CT273" s="290">
        <v>0</v>
      </c>
      <c r="CU273" s="292">
        <v>0</v>
      </c>
      <c r="CV273" s="293">
        <v>0</v>
      </c>
      <c r="CW273" s="292">
        <v>0</v>
      </c>
      <c r="CX273" s="293">
        <v>0</v>
      </c>
      <c r="CY273" s="292">
        <v>0</v>
      </c>
      <c r="CZ273" s="293">
        <v>0</v>
      </c>
      <c r="DA273" s="292">
        <v>0</v>
      </c>
      <c r="DB273" s="293">
        <v>0</v>
      </c>
      <c r="DC273" s="292">
        <v>0</v>
      </c>
      <c r="DD273" s="292">
        <v>0</v>
      </c>
      <c r="DE273" s="292">
        <v>0</v>
      </c>
      <c r="DF273" s="292">
        <v>0</v>
      </c>
      <c r="DG273" s="292">
        <v>0</v>
      </c>
      <c r="DH273" s="292">
        <v>0</v>
      </c>
      <c r="DI273" s="292">
        <v>0</v>
      </c>
      <c r="DJ273" s="292">
        <v>0</v>
      </c>
      <c r="DK273" s="292">
        <v>0</v>
      </c>
      <c r="DL273" s="292">
        <v>0</v>
      </c>
      <c r="DM273" s="292">
        <v>0</v>
      </c>
      <c r="DN273" s="292">
        <v>0</v>
      </c>
      <c r="DO273" s="292">
        <v>0</v>
      </c>
      <c r="DP273" s="292">
        <v>0</v>
      </c>
      <c r="DQ273" s="292">
        <v>0</v>
      </c>
      <c r="DR273" s="292">
        <v>0</v>
      </c>
      <c r="DS273" s="292">
        <v>0</v>
      </c>
      <c r="DT273" s="292">
        <v>0</v>
      </c>
      <c r="DU273" s="292">
        <v>0</v>
      </c>
      <c r="DV273" s="292">
        <v>0</v>
      </c>
      <c r="DW273" s="292">
        <v>0</v>
      </c>
      <c r="DX273" s="292">
        <v>0</v>
      </c>
      <c r="DY273" s="292">
        <v>0</v>
      </c>
      <c r="DZ273" s="292">
        <v>0</v>
      </c>
      <c r="EA273" s="292">
        <v>0</v>
      </c>
      <c r="EB273" s="293">
        <v>0</v>
      </c>
      <c r="EC273" s="292">
        <v>0</v>
      </c>
      <c r="ED273" s="292">
        <v>0</v>
      </c>
      <c r="EE273" s="292">
        <v>0</v>
      </c>
      <c r="EF273" s="293">
        <v>0</v>
      </c>
      <c r="EG273" s="292">
        <v>0</v>
      </c>
      <c r="EH273" s="292">
        <v>0</v>
      </c>
      <c r="EI273" s="292">
        <v>0</v>
      </c>
      <c r="EJ273" s="292">
        <v>0</v>
      </c>
      <c r="EK273" s="292">
        <v>0</v>
      </c>
      <c r="EL273" s="292">
        <v>0</v>
      </c>
      <c r="EM273" s="292">
        <v>0</v>
      </c>
      <c r="EN273" s="292">
        <v>0</v>
      </c>
      <c r="EO273" s="292">
        <v>0</v>
      </c>
      <c r="EP273" s="292">
        <v>0</v>
      </c>
      <c r="EQ273" s="292">
        <v>0</v>
      </c>
      <c r="ER273" s="292">
        <v>0</v>
      </c>
      <c r="ES273" s="292">
        <v>0</v>
      </c>
      <c r="ET273" s="292">
        <v>0</v>
      </c>
      <c r="EU273" s="292">
        <v>0</v>
      </c>
      <c r="EV273" s="292">
        <v>0</v>
      </c>
      <c r="EW273" s="292">
        <v>0</v>
      </c>
      <c r="EX273" s="292">
        <v>0</v>
      </c>
      <c r="EY273" s="292">
        <v>0</v>
      </c>
      <c r="EZ273" s="292">
        <v>0</v>
      </c>
      <c r="FA273" s="292">
        <v>0</v>
      </c>
      <c r="FB273" s="292">
        <v>0</v>
      </c>
      <c r="FC273" s="292">
        <v>0</v>
      </c>
      <c r="FD273" s="292">
        <v>0</v>
      </c>
      <c r="FE273" s="292">
        <v>0</v>
      </c>
      <c r="FF273" s="292">
        <v>0</v>
      </c>
      <c r="FG273" s="292">
        <v>0</v>
      </c>
      <c r="FH273" s="292">
        <v>0</v>
      </c>
      <c r="FI273" s="292">
        <v>0</v>
      </c>
      <c r="FJ273" s="292">
        <v>0</v>
      </c>
      <c r="FK273" s="297">
        <v>2</v>
      </c>
      <c r="FL273" s="293">
        <v>1.3857709043540922</v>
      </c>
      <c r="FM273" s="297">
        <v>0</v>
      </c>
      <c r="FN273" s="293">
        <v>0</v>
      </c>
      <c r="FO273" s="297">
        <v>0</v>
      </c>
      <c r="FP273" s="293">
        <v>0</v>
      </c>
      <c r="FQ273" s="283">
        <v>0</v>
      </c>
      <c r="FR273" s="294">
        <v>0</v>
      </c>
      <c r="FS273" s="283">
        <v>0</v>
      </c>
      <c r="FT273" s="294">
        <v>0</v>
      </c>
      <c r="FU273" s="297">
        <v>0</v>
      </c>
      <c r="FV273" s="293">
        <v>0</v>
      </c>
      <c r="FW273" s="295">
        <v>0</v>
      </c>
      <c r="FX273" s="295">
        <v>0</v>
      </c>
      <c r="FY273" s="295">
        <v>0</v>
      </c>
      <c r="FZ273" s="295">
        <v>0</v>
      </c>
      <c r="GA273" s="295">
        <v>0</v>
      </c>
      <c r="GB273" s="292">
        <v>0</v>
      </c>
      <c r="GC273" s="292">
        <v>0</v>
      </c>
      <c r="GD273" s="292">
        <v>0</v>
      </c>
      <c r="GE273" s="292">
        <v>0</v>
      </c>
      <c r="GF273" s="292">
        <v>0</v>
      </c>
      <c r="GG273" s="293">
        <v>0</v>
      </c>
      <c r="GH273" s="293">
        <v>0</v>
      </c>
      <c r="GI273" s="293">
        <v>0</v>
      </c>
      <c r="GJ273" s="293">
        <v>0</v>
      </c>
      <c r="GK273" s="293">
        <v>0</v>
      </c>
      <c r="GL273" s="293">
        <v>0</v>
      </c>
      <c r="GM273" s="293">
        <v>0</v>
      </c>
      <c r="GN273" s="293">
        <v>0</v>
      </c>
      <c r="GO273" s="293">
        <v>0</v>
      </c>
      <c r="GP273" s="293">
        <v>0</v>
      </c>
      <c r="GQ273" s="293">
        <v>0</v>
      </c>
      <c r="GR273" s="293">
        <v>0</v>
      </c>
      <c r="GS273" s="293">
        <v>0</v>
      </c>
      <c r="GT273" s="293">
        <v>0</v>
      </c>
      <c r="GU273" s="293">
        <v>0</v>
      </c>
      <c r="GV273" s="293">
        <v>0</v>
      </c>
      <c r="GW273" s="293">
        <v>0</v>
      </c>
      <c r="GX273" s="293">
        <v>0</v>
      </c>
      <c r="GY273" s="293">
        <v>0</v>
      </c>
      <c r="GZ273" s="293">
        <v>0</v>
      </c>
      <c r="HA273" s="293">
        <v>0</v>
      </c>
      <c r="HB273" s="293">
        <v>0</v>
      </c>
      <c r="HC273" s="293">
        <v>0</v>
      </c>
      <c r="HD273" s="293">
        <v>0</v>
      </c>
      <c r="HE273" s="293">
        <v>0</v>
      </c>
      <c r="HF273" s="293">
        <v>0</v>
      </c>
      <c r="HG273" s="293">
        <v>0</v>
      </c>
      <c r="HH273" s="293">
        <v>0</v>
      </c>
      <c r="HI273" s="293">
        <v>0</v>
      </c>
      <c r="HJ273" s="134">
        <v>1.3857709043540922</v>
      </c>
      <c r="HK273" s="134">
        <v>20.786563565311383</v>
      </c>
      <c r="HL273" s="134">
        <v>32.357750616668056</v>
      </c>
      <c r="HM273" s="146">
        <v>98.597416391342406</v>
      </c>
      <c r="HN273" s="146">
        <v>89.384798749672001</v>
      </c>
      <c r="HO273" s="369">
        <v>0</v>
      </c>
      <c r="HP273" s="369">
        <v>1.8419598452753701E-2</v>
      </c>
      <c r="HQ273" s="369">
        <v>0</v>
      </c>
      <c r="HR273" s="369">
        <v>0.94339622641509402</v>
      </c>
      <c r="HS273" s="134">
        <v>94.4444444444444</v>
      </c>
      <c r="HT273" s="134">
        <v>90.566037735849093</v>
      </c>
      <c r="HU273" s="134">
        <v>2.20858895705521</v>
      </c>
      <c r="HV273" s="134">
        <v>1.9524774359918999</v>
      </c>
      <c r="HW273" s="134">
        <v>6.0997067448680404</v>
      </c>
      <c r="HX273" s="134">
        <v>7.7679005486492096</v>
      </c>
      <c r="HY273" s="146">
        <v>90.089719303569197</v>
      </c>
      <c r="HZ273" s="146">
        <v>78.469720797050996</v>
      </c>
      <c r="IA273" s="386">
        <v>14</v>
      </c>
      <c r="IB273" s="386">
        <v>3</v>
      </c>
      <c r="IC273" s="369">
        <v>0.29313232830820768</v>
      </c>
      <c r="ID273" s="369">
        <v>4.5620437956204379E-2</v>
      </c>
      <c r="IE273" s="369">
        <v>3.7735849056603774</v>
      </c>
      <c r="IF273" s="369">
        <v>0.80862533692722371</v>
      </c>
      <c r="IG273" s="146">
        <v>79.514824797843659</v>
      </c>
      <c r="IH273" s="146">
        <v>84.097035040431265</v>
      </c>
      <c r="II273" s="146">
        <v>7.7680067001675042</v>
      </c>
      <c r="IJ273" s="146">
        <v>5.6417274939172746</v>
      </c>
      <c r="IK273" s="146">
        <v>8.0455407969639481</v>
      </c>
      <c r="IL273" s="146">
        <v>11.601500104173901</v>
      </c>
      <c r="IM273" s="148">
        <v>105.35664409461027</v>
      </c>
      <c r="IN273" s="137">
        <v>106.79256706306481</v>
      </c>
      <c r="IO273" s="388">
        <v>0.384212364652462</v>
      </c>
      <c r="IP273" s="388">
        <v>0.13409319477036499</v>
      </c>
      <c r="IQ273" s="388">
        <v>5.1401869158878499</v>
      </c>
      <c r="IR273" s="388">
        <v>2.5806451612903198</v>
      </c>
      <c r="IS273" s="146">
        <v>87.850467289719603</v>
      </c>
      <c r="IT273" s="146">
        <v>94.838709677419402</v>
      </c>
      <c r="IU273" s="146">
        <v>7.4746769123297199</v>
      </c>
      <c r="IV273" s="146">
        <v>5.1961112973516599</v>
      </c>
      <c r="IW273" s="146">
        <v>10.2761474069085</v>
      </c>
      <c r="IX273" s="146">
        <v>11.171517921578101</v>
      </c>
      <c r="IY273" s="341">
        <v>12</v>
      </c>
      <c r="IZ273" s="369">
        <v>0.172935581495893</v>
      </c>
      <c r="JA273" s="369">
        <v>4.95867768595041</v>
      </c>
      <c r="JB273" s="369">
        <v>97.520661157024804</v>
      </c>
      <c r="JC273" s="369">
        <v>3.4875342268338398</v>
      </c>
      <c r="JD273" s="146">
        <v>15.1295228835336</v>
      </c>
    </row>
    <row r="274" spans="1:264" ht="18" customHeight="1">
      <c r="A274" s="280"/>
      <c r="B274" s="281" t="s">
        <v>87</v>
      </c>
      <c r="C274" s="281" t="s">
        <v>87</v>
      </c>
      <c r="D274" s="282" t="s">
        <v>2011</v>
      </c>
      <c r="E274" s="283" t="s">
        <v>1500</v>
      </c>
      <c r="F274" s="282" t="s">
        <v>136</v>
      </c>
      <c r="G274" s="283" t="s">
        <v>35</v>
      </c>
      <c r="H274" s="284" t="s">
        <v>87</v>
      </c>
      <c r="I274" s="284" t="s">
        <v>87</v>
      </c>
      <c r="J274" s="284" t="s">
        <v>87</v>
      </c>
      <c r="K274" s="284" t="s">
        <v>87</v>
      </c>
      <c r="L274" s="284" t="s">
        <v>87</v>
      </c>
      <c r="M274" s="285">
        <v>114144</v>
      </c>
      <c r="N274" s="284" t="s">
        <v>87</v>
      </c>
      <c r="O274" s="284" t="s">
        <v>87</v>
      </c>
      <c r="P274" s="284" t="s">
        <v>87</v>
      </c>
      <c r="Q274" s="284" t="s">
        <v>87</v>
      </c>
      <c r="R274" s="286">
        <v>99.557726845384892</v>
      </c>
      <c r="S274" s="286">
        <v>91.665978838203472</v>
      </c>
      <c r="T274" s="298" t="s">
        <v>88</v>
      </c>
      <c r="U274" s="298" t="s">
        <v>88</v>
      </c>
      <c r="V274" s="286">
        <v>14.0524492825334</v>
      </c>
      <c r="W274" s="286">
        <v>5.2944087085601188</v>
      </c>
      <c r="X274" s="286">
        <v>19.346857991093518</v>
      </c>
      <c r="Y274" s="284" t="s">
        <v>87</v>
      </c>
      <c r="Z274" s="284" t="s">
        <v>87</v>
      </c>
      <c r="AA274" s="284" t="s">
        <v>87</v>
      </c>
      <c r="AB274" s="284" t="s">
        <v>87</v>
      </c>
      <c r="AC274" s="284" t="s">
        <v>87</v>
      </c>
      <c r="AD274" s="284" t="s">
        <v>87</v>
      </c>
      <c r="AE274" s="284" t="s">
        <v>87</v>
      </c>
      <c r="AF274" s="284" t="s">
        <v>87</v>
      </c>
      <c r="AG274" s="284" t="s">
        <v>87</v>
      </c>
      <c r="AH274" s="284" t="s">
        <v>87</v>
      </c>
      <c r="AI274" s="284" t="s">
        <v>87</v>
      </c>
      <c r="AJ274" s="284" t="s">
        <v>87</v>
      </c>
      <c r="AK274" s="284" t="s">
        <v>87</v>
      </c>
      <c r="AL274" s="284" t="s">
        <v>87</v>
      </c>
      <c r="AM274" s="284" t="s">
        <v>87</v>
      </c>
      <c r="AN274" s="284" t="s">
        <v>87</v>
      </c>
      <c r="AO274" s="284" t="s">
        <v>87</v>
      </c>
      <c r="AP274" s="284" t="s">
        <v>87</v>
      </c>
      <c r="AQ274" s="284" t="s">
        <v>87</v>
      </c>
      <c r="AR274" s="284" t="s">
        <v>87</v>
      </c>
      <c r="AS274" s="284" t="s">
        <v>87</v>
      </c>
      <c r="AT274" s="284" t="s">
        <v>87</v>
      </c>
      <c r="AU274" s="284" t="s">
        <v>87</v>
      </c>
      <c r="AV274" s="284" t="s">
        <v>87</v>
      </c>
      <c r="AW274" s="288" t="s">
        <v>87</v>
      </c>
      <c r="AX274" s="288" t="s">
        <v>87</v>
      </c>
      <c r="AY274" s="288" t="s">
        <v>87</v>
      </c>
      <c r="AZ274" s="288" t="s">
        <v>87</v>
      </c>
      <c r="BA274" s="288" t="s">
        <v>87</v>
      </c>
      <c r="BB274" s="287">
        <v>14</v>
      </c>
      <c r="BC274" s="287">
        <v>18</v>
      </c>
      <c r="BD274" s="289" t="s">
        <v>88</v>
      </c>
      <c r="BE274" s="289" t="s">
        <v>88</v>
      </c>
      <c r="BF274" s="289" t="s">
        <v>88</v>
      </c>
      <c r="BG274" s="287">
        <v>20</v>
      </c>
      <c r="BH274" s="286">
        <v>17.521726941407348</v>
      </c>
      <c r="BI274" s="287">
        <v>158</v>
      </c>
      <c r="BJ274" s="286">
        <v>138.42164283711804</v>
      </c>
      <c r="BK274" s="287">
        <v>0</v>
      </c>
      <c r="BL274" s="286">
        <v>0</v>
      </c>
      <c r="BM274" s="287">
        <v>0</v>
      </c>
      <c r="BN274" s="290">
        <v>0</v>
      </c>
      <c r="BO274" s="291">
        <v>53</v>
      </c>
      <c r="BP274" s="290">
        <v>46.432576394729466</v>
      </c>
      <c r="BQ274" s="287">
        <v>0</v>
      </c>
      <c r="BR274" s="290">
        <v>0</v>
      </c>
      <c r="BS274" s="287">
        <v>0</v>
      </c>
      <c r="BT274" s="290">
        <v>0</v>
      </c>
      <c r="BU274" s="287">
        <v>0</v>
      </c>
      <c r="BV274" s="290">
        <v>0</v>
      </c>
      <c r="BW274" s="287">
        <v>15</v>
      </c>
      <c r="BX274" s="290">
        <v>13.141295206055508</v>
      </c>
      <c r="BY274" s="292">
        <v>0</v>
      </c>
      <c r="BZ274" s="293">
        <v>0</v>
      </c>
      <c r="CA274" s="287">
        <v>240</v>
      </c>
      <c r="CB274" s="290">
        <v>210.26072329688813</v>
      </c>
      <c r="CC274" s="287">
        <v>0</v>
      </c>
      <c r="CD274" s="290">
        <v>0</v>
      </c>
      <c r="CE274" s="287">
        <v>10</v>
      </c>
      <c r="CF274" s="290">
        <v>8.7608634707036739</v>
      </c>
      <c r="CG274" s="287">
        <v>188</v>
      </c>
      <c r="CH274" s="290">
        <v>164.70423324922905</v>
      </c>
      <c r="CI274" s="287">
        <v>297</v>
      </c>
      <c r="CJ274" s="290">
        <v>260.19764507989908</v>
      </c>
      <c r="CK274" s="287">
        <v>68</v>
      </c>
      <c r="CL274" s="290">
        <v>59.573871600784976</v>
      </c>
      <c r="CM274" s="287">
        <v>16</v>
      </c>
      <c r="CN274" s="294">
        <v>14.017381553125876</v>
      </c>
      <c r="CO274" s="287">
        <v>57</v>
      </c>
      <c r="CP274" s="290">
        <v>49.936921783010938</v>
      </c>
      <c r="CQ274" s="287">
        <v>0</v>
      </c>
      <c r="CR274" s="290">
        <v>0</v>
      </c>
      <c r="CS274" s="287">
        <v>16</v>
      </c>
      <c r="CT274" s="290">
        <v>14.017381553125876</v>
      </c>
      <c r="CU274" s="287">
        <v>26</v>
      </c>
      <c r="CV274" s="290">
        <v>22.778245023829548</v>
      </c>
      <c r="CW274" s="287">
        <v>234</v>
      </c>
      <c r="CX274" s="290">
        <v>205.00420521446594</v>
      </c>
      <c r="CY274" s="287">
        <v>234</v>
      </c>
      <c r="CZ274" s="290">
        <v>205.00420521446594</v>
      </c>
      <c r="DA274" s="292">
        <v>0</v>
      </c>
      <c r="DB274" s="293">
        <v>0</v>
      </c>
      <c r="DC274" s="287">
        <v>0</v>
      </c>
      <c r="DD274" s="287">
        <v>0</v>
      </c>
      <c r="DE274" s="287">
        <v>312</v>
      </c>
      <c r="DF274" s="287">
        <v>9540</v>
      </c>
      <c r="DG274" s="287">
        <v>0</v>
      </c>
      <c r="DH274" s="287">
        <v>357</v>
      </c>
      <c r="DI274" s="287">
        <v>113</v>
      </c>
      <c r="DJ274" s="287">
        <v>63</v>
      </c>
      <c r="DK274" s="287">
        <v>0</v>
      </c>
      <c r="DL274" s="287">
        <v>0</v>
      </c>
      <c r="DM274" s="287">
        <v>0</v>
      </c>
      <c r="DN274" s="287">
        <v>495</v>
      </c>
      <c r="DO274" s="287">
        <v>82</v>
      </c>
      <c r="DP274" s="287">
        <v>24</v>
      </c>
      <c r="DQ274" s="287">
        <v>4</v>
      </c>
      <c r="DR274" s="287">
        <v>0</v>
      </c>
      <c r="DS274" s="287">
        <v>19</v>
      </c>
      <c r="DT274" s="287">
        <v>15826</v>
      </c>
      <c r="DU274" s="287">
        <v>23220</v>
      </c>
      <c r="DV274" s="287">
        <v>0</v>
      </c>
      <c r="DW274" s="287">
        <v>2395</v>
      </c>
      <c r="DX274" s="287">
        <v>256</v>
      </c>
      <c r="DY274" s="287">
        <v>260</v>
      </c>
      <c r="DZ274" s="287">
        <v>2698</v>
      </c>
      <c r="EA274" s="287">
        <v>9991</v>
      </c>
      <c r="EB274" s="290">
        <v>19.337403663297</v>
      </c>
      <c r="EC274" s="287">
        <v>128</v>
      </c>
      <c r="ED274" s="287">
        <v>3318</v>
      </c>
      <c r="EE274" s="287">
        <v>617</v>
      </c>
      <c r="EF274" s="290">
        <v>18.595539481615432</v>
      </c>
      <c r="EG274" s="287">
        <v>41</v>
      </c>
      <c r="EH274" s="287">
        <v>121</v>
      </c>
      <c r="EI274" s="287">
        <v>37</v>
      </c>
      <c r="EJ274" s="287">
        <v>62</v>
      </c>
      <c r="EK274" s="287">
        <v>265</v>
      </c>
      <c r="EL274" s="287">
        <v>0</v>
      </c>
      <c r="EM274" s="287">
        <v>9</v>
      </c>
      <c r="EN274" s="287">
        <v>14</v>
      </c>
      <c r="EO274" s="287">
        <v>32</v>
      </c>
      <c r="EP274" s="287">
        <v>11</v>
      </c>
      <c r="EQ274" s="287">
        <v>22</v>
      </c>
      <c r="ER274" s="287">
        <v>0</v>
      </c>
      <c r="ES274" s="287">
        <v>0</v>
      </c>
      <c r="ET274" s="287">
        <v>4</v>
      </c>
      <c r="EU274" s="287">
        <v>0</v>
      </c>
      <c r="EV274" s="287">
        <v>1103</v>
      </c>
      <c r="EW274" s="287">
        <v>15</v>
      </c>
      <c r="EX274" s="287">
        <v>26</v>
      </c>
      <c r="EY274" s="287">
        <v>1062</v>
      </c>
      <c r="EZ274" s="287">
        <v>0</v>
      </c>
      <c r="FA274" s="287">
        <v>4</v>
      </c>
      <c r="FB274" s="287">
        <v>4</v>
      </c>
      <c r="FC274" s="287">
        <v>7</v>
      </c>
      <c r="FD274" s="287">
        <v>6</v>
      </c>
      <c r="FE274" s="287">
        <v>2</v>
      </c>
      <c r="FF274" s="287">
        <v>11</v>
      </c>
      <c r="FG274" s="287">
        <v>160</v>
      </c>
      <c r="FH274" s="287">
        <v>282</v>
      </c>
      <c r="FI274" s="287">
        <v>20</v>
      </c>
      <c r="FJ274" s="287">
        <v>1952</v>
      </c>
      <c r="FK274" s="291">
        <v>4</v>
      </c>
      <c r="FL274" s="290">
        <v>3.504345388281469</v>
      </c>
      <c r="FM274" s="291">
        <v>2</v>
      </c>
      <c r="FN274" s="290">
        <v>1.7521726941407345</v>
      </c>
      <c r="FO274" s="291">
        <v>1</v>
      </c>
      <c r="FP274" s="290">
        <v>0.87608634707036726</v>
      </c>
      <c r="FQ274" s="283">
        <v>1</v>
      </c>
      <c r="FR274" s="294">
        <v>0.87608634707036726</v>
      </c>
      <c r="FS274" s="283">
        <v>0</v>
      </c>
      <c r="FT274" s="294">
        <v>0</v>
      </c>
      <c r="FU274" s="291">
        <v>0</v>
      </c>
      <c r="FV274" s="290">
        <v>0</v>
      </c>
      <c r="FW274" s="295">
        <v>1</v>
      </c>
      <c r="FX274" s="295">
        <v>0</v>
      </c>
      <c r="FY274" s="295">
        <v>0</v>
      </c>
      <c r="FZ274" s="295">
        <v>0</v>
      </c>
      <c r="GA274" s="295">
        <v>1</v>
      </c>
      <c r="GB274" s="287">
        <v>4419</v>
      </c>
      <c r="GC274" s="287">
        <v>0</v>
      </c>
      <c r="GD274" s="287">
        <v>0</v>
      </c>
      <c r="GE274" s="287">
        <v>0</v>
      </c>
      <c r="GF274" s="287">
        <v>8</v>
      </c>
      <c r="GG274" s="290">
        <v>100.9</v>
      </c>
      <c r="GH274" s="290">
        <v>365</v>
      </c>
      <c r="GI274" s="290">
        <v>19.8</v>
      </c>
      <c r="GJ274" s="290">
        <v>3</v>
      </c>
      <c r="GK274" s="290">
        <v>2</v>
      </c>
      <c r="GL274" s="290">
        <v>2</v>
      </c>
      <c r="GM274" s="290">
        <v>1</v>
      </c>
      <c r="GN274" s="290">
        <v>1</v>
      </c>
      <c r="GO274" s="290">
        <v>0</v>
      </c>
      <c r="GP274" s="290">
        <v>3.38</v>
      </c>
      <c r="GQ274" s="290">
        <v>1</v>
      </c>
      <c r="GR274" s="290">
        <v>1</v>
      </c>
      <c r="GS274" s="290">
        <v>0</v>
      </c>
      <c r="GT274" s="290">
        <v>2.09</v>
      </c>
      <c r="GU274" s="290">
        <v>0</v>
      </c>
      <c r="GV274" s="290">
        <v>1</v>
      </c>
      <c r="GW274" s="290">
        <v>0</v>
      </c>
      <c r="GX274" s="290">
        <v>0</v>
      </c>
      <c r="GY274" s="290">
        <v>1</v>
      </c>
      <c r="GZ274" s="290">
        <v>2</v>
      </c>
      <c r="HA274" s="290">
        <v>0</v>
      </c>
      <c r="HB274" s="290">
        <v>0</v>
      </c>
      <c r="HC274" s="290">
        <v>0</v>
      </c>
      <c r="HD274" s="290">
        <v>0</v>
      </c>
      <c r="HE274" s="290">
        <v>1</v>
      </c>
      <c r="HF274" s="290">
        <v>0</v>
      </c>
      <c r="HG274" s="290">
        <v>0</v>
      </c>
      <c r="HH274" s="290">
        <v>4</v>
      </c>
      <c r="HI274" s="290">
        <v>2</v>
      </c>
      <c r="HJ274" s="134">
        <v>0</v>
      </c>
      <c r="HK274" s="134">
        <v>13.141295206055508</v>
      </c>
      <c r="HL274" s="134">
        <v>49.455074292122234</v>
      </c>
      <c r="HM274" s="146">
        <v>88.488993269738202</v>
      </c>
      <c r="HN274" s="146">
        <v>86.893112593009107</v>
      </c>
      <c r="HO274" s="368">
        <v>0</v>
      </c>
      <c r="HP274" s="368">
        <v>0</v>
      </c>
      <c r="HQ274" s="368">
        <v>0</v>
      </c>
      <c r="HR274" s="368">
        <v>0</v>
      </c>
      <c r="HS274" s="134">
        <v>76.595744680851098</v>
      </c>
      <c r="HT274" s="134">
        <v>95.238095238095198</v>
      </c>
      <c r="HU274" s="134">
        <v>1.2323020450970099</v>
      </c>
      <c r="HV274" s="134">
        <v>0.81505918882204498</v>
      </c>
      <c r="HW274" s="134">
        <v>8.3035410282601294</v>
      </c>
      <c r="HX274" s="134">
        <v>11.0785630009358</v>
      </c>
      <c r="HY274" s="146">
        <v>97.295043512166288</v>
      </c>
      <c r="HZ274" s="146">
        <v>86.136750526765894</v>
      </c>
      <c r="IA274" s="386">
        <v>9</v>
      </c>
      <c r="IB274" s="386">
        <v>6</v>
      </c>
      <c r="IC274" s="369">
        <v>0.21812893843916625</v>
      </c>
      <c r="ID274" s="369">
        <v>0.10559662090813093</v>
      </c>
      <c r="IE274" s="369">
        <v>2.7863777089783279</v>
      </c>
      <c r="IF274" s="369">
        <v>1.749271137026239</v>
      </c>
      <c r="IG274" s="146">
        <v>69.040247678018574</v>
      </c>
      <c r="IH274" s="146">
        <v>74.344023323615161</v>
      </c>
      <c r="II274" s="146">
        <v>7.8284052350945226</v>
      </c>
      <c r="IJ274" s="146">
        <v>6.0366068285814851</v>
      </c>
      <c r="IK274" s="146">
        <v>8.9717398706162754</v>
      </c>
      <c r="IL274" s="146">
        <v>12.657146344440376</v>
      </c>
      <c r="IM274" s="148">
        <v>112.59300617254861</v>
      </c>
      <c r="IN274" s="137">
        <v>97.293909243496145</v>
      </c>
      <c r="IO274" s="369">
        <v>0.213310580204778</v>
      </c>
      <c r="IP274" s="369">
        <v>0</v>
      </c>
      <c r="IQ274" s="369">
        <v>2.7472527472527499</v>
      </c>
      <c r="IR274" s="369">
        <v>0</v>
      </c>
      <c r="IS274" s="146">
        <v>74.725274725274701</v>
      </c>
      <c r="IT274" s="146">
        <v>82.978723404255305</v>
      </c>
      <c r="IU274" s="146">
        <v>7.7645051194539301</v>
      </c>
      <c r="IV274" s="146">
        <v>3.7051635790303501</v>
      </c>
      <c r="IW274" s="146">
        <v>11.5380011968881</v>
      </c>
      <c r="IX274" s="146">
        <v>11.4851263699396</v>
      </c>
      <c r="IY274" s="341">
        <v>12</v>
      </c>
      <c r="IZ274" s="369">
        <v>0.20335536349771199</v>
      </c>
      <c r="JA274" s="369">
        <v>8.6330935251798593</v>
      </c>
      <c r="JB274" s="369">
        <v>96.402877697841703</v>
      </c>
      <c r="JC274" s="369">
        <v>2.3555329605151698</v>
      </c>
      <c r="JD274" s="146">
        <v>15.6678465356605</v>
      </c>
    </row>
    <row r="275" spans="1:264" ht="18" customHeight="1">
      <c r="A275" s="280"/>
      <c r="B275" s="281" t="s">
        <v>87</v>
      </c>
      <c r="C275" s="281" t="s">
        <v>87</v>
      </c>
      <c r="D275" s="282" t="s">
        <v>2012</v>
      </c>
      <c r="E275" s="283" t="s">
        <v>1501</v>
      </c>
      <c r="F275" s="282" t="s">
        <v>137</v>
      </c>
      <c r="G275" s="283" t="s">
        <v>36</v>
      </c>
      <c r="H275" s="284" t="s">
        <v>87</v>
      </c>
      <c r="I275" s="284" t="s">
        <v>87</v>
      </c>
      <c r="J275" s="284" t="s">
        <v>87</v>
      </c>
      <c r="K275" s="284" t="s">
        <v>87</v>
      </c>
      <c r="L275" s="284" t="s">
        <v>87</v>
      </c>
      <c r="M275" s="285">
        <v>48350</v>
      </c>
      <c r="N275" s="284" t="s">
        <v>87</v>
      </c>
      <c r="O275" s="284" t="s">
        <v>87</v>
      </c>
      <c r="P275" s="284" t="s">
        <v>87</v>
      </c>
      <c r="Q275" s="284" t="s">
        <v>87</v>
      </c>
      <c r="R275" s="286">
        <v>102.22785642355436</v>
      </c>
      <c r="S275" s="286">
        <v>103.63002286898933</v>
      </c>
      <c r="T275" s="292">
        <v>14.797478539761983</v>
      </c>
      <c r="U275" s="292">
        <v>17.47931112507473</v>
      </c>
      <c r="V275" s="286">
        <v>12.01814058956916</v>
      </c>
      <c r="W275" s="286">
        <v>3.2879818594104306</v>
      </c>
      <c r="X275" s="286">
        <v>15.306122448979592</v>
      </c>
      <c r="Y275" s="284" t="s">
        <v>87</v>
      </c>
      <c r="Z275" s="284" t="s">
        <v>87</v>
      </c>
      <c r="AA275" s="284" t="s">
        <v>87</v>
      </c>
      <c r="AB275" s="284" t="s">
        <v>87</v>
      </c>
      <c r="AC275" s="284" t="s">
        <v>87</v>
      </c>
      <c r="AD275" s="284" t="s">
        <v>87</v>
      </c>
      <c r="AE275" s="284" t="s">
        <v>87</v>
      </c>
      <c r="AF275" s="284" t="s">
        <v>87</v>
      </c>
      <c r="AG275" s="284" t="s">
        <v>87</v>
      </c>
      <c r="AH275" s="284" t="s">
        <v>87</v>
      </c>
      <c r="AI275" s="284" t="s">
        <v>87</v>
      </c>
      <c r="AJ275" s="284" t="s">
        <v>87</v>
      </c>
      <c r="AK275" s="284" t="s">
        <v>87</v>
      </c>
      <c r="AL275" s="284" t="s">
        <v>87</v>
      </c>
      <c r="AM275" s="284" t="s">
        <v>87</v>
      </c>
      <c r="AN275" s="284" t="s">
        <v>87</v>
      </c>
      <c r="AO275" s="284" t="s">
        <v>87</v>
      </c>
      <c r="AP275" s="284" t="s">
        <v>87</v>
      </c>
      <c r="AQ275" s="284" t="s">
        <v>87</v>
      </c>
      <c r="AR275" s="284" t="s">
        <v>87</v>
      </c>
      <c r="AS275" s="284" t="s">
        <v>87</v>
      </c>
      <c r="AT275" s="284" t="s">
        <v>87</v>
      </c>
      <c r="AU275" s="284" t="s">
        <v>87</v>
      </c>
      <c r="AV275" s="284" t="s">
        <v>87</v>
      </c>
      <c r="AW275" s="288" t="s">
        <v>87</v>
      </c>
      <c r="AX275" s="288" t="s">
        <v>87</v>
      </c>
      <c r="AY275" s="288" t="s">
        <v>87</v>
      </c>
      <c r="AZ275" s="288" t="s">
        <v>87</v>
      </c>
      <c r="BA275" s="288" t="s">
        <v>87</v>
      </c>
      <c r="BB275" s="287">
        <v>5</v>
      </c>
      <c r="BC275" s="287">
        <v>6</v>
      </c>
      <c r="BD275" s="289" t="s">
        <v>88</v>
      </c>
      <c r="BE275" s="289" t="s">
        <v>88</v>
      </c>
      <c r="BF275" s="289" t="s">
        <v>88</v>
      </c>
      <c r="BG275" s="287">
        <v>0</v>
      </c>
      <c r="BH275" s="286">
        <v>0</v>
      </c>
      <c r="BI275" s="287">
        <v>11</v>
      </c>
      <c r="BJ275" s="286">
        <v>22.750775594622542</v>
      </c>
      <c r="BK275" s="287">
        <v>0</v>
      </c>
      <c r="BL275" s="286">
        <v>0</v>
      </c>
      <c r="BM275" s="287">
        <v>0</v>
      </c>
      <c r="BN275" s="290">
        <v>0</v>
      </c>
      <c r="BO275" s="291">
        <v>0</v>
      </c>
      <c r="BP275" s="290">
        <v>0</v>
      </c>
      <c r="BQ275" s="287">
        <v>0</v>
      </c>
      <c r="BR275" s="290">
        <v>0</v>
      </c>
      <c r="BS275" s="287">
        <v>0</v>
      </c>
      <c r="BT275" s="290">
        <v>0</v>
      </c>
      <c r="BU275" s="287">
        <v>0</v>
      </c>
      <c r="BV275" s="290">
        <v>0</v>
      </c>
      <c r="BW275" s="287">
        <v>0</v>
      </c>
      <c r="BX275" s="290">
        <v>0</v>
      </c>
      <c r="BY275" s="292">
        <v>0</v>
      </c>
      <c r="BZ275" s="293">
        <v>0</v>
      </c>
      <c r="CA275" s="287">
        <v>44</v>
      </c>
      <c r="CB275" s="290">
        <v>91.003102378490169</v>
      </c>
      <c r="CC275" s="292">
        <v>0</v>
      </c>
      <c r="CD275" s="293">
        <v>0</v>
      </c>
      <c r="CE275" s="287">
        <v>17</v>
      </c>
      <c r="CF275" s="290">
        <v>35.160289555325747</v>
      </c>
      <c r="CG275" s="287">
        <v>15</v>
      </c>
      <c r="CH275" s="290">
        <v>31.023784901758013</v>
      </c>
      <c r="CI275" s="287">
        <v>125</v>
      </c>
      <c r="CJ275" s="290">
        <v>258.53154084798348</v>
      </c>
      <c r="CK275" s="287">
        <v>34</v>
      </c>
      <c r="CL275" s="290">
        <v>70.320579110651494</v>
      </c>
      <c r="CM275" s="292">
        <v>0</v>
      </c>
      <c r="CN275" s="296">
        <v>0</v>
      </c>
      <c r="CO275" s="287">
        <v>6</v>
      </c>
      <c r="CP275" s="290">
        <v>12.409513960703205</v>
      </c>
      <c r="CQ275" s="287">
        <v>0</v>
      </c>
      <c r="CR275" s="290">
        <v>0</v>
      </c>
      <c r="CS275" s="287">
        <v>0</v>
      </c>
      <c r="CT275" s="290">
        <v>0</v>
      </c>
      <c r="CU275" s="287">
        <v>0</v>
      </c>
      <c r="CV275" s="290">
        <v>0</v>
      </c>
      <c r="CW275" s="287">
        <v>0</v>
      </c>
      <c r="CX275" s="290">
        <v>0</v>
      </c>
      <c r="CY275" s="287">
        <v>0</v>
      </c>
      <c r="CZ275" s="290">
        <v>0</v>
      </c>
      <c r="DA275" s="292">
        <v>0</v>
      </c>
      <c r="DB275" s="293">
        <v>0</v>
      </c>
      <c r="DC275" s="287">
        <v>0</v>
      </c>
      <c r="DD275" s="287">
        <v>0</v>
      </c>
      <c r="DE275" s="287">
        <v>0</v>
      </c>
      <c r="DF275" s="287">
        <v>2754</v>
      </c>
      <c r="DG275" s="287">
        <v>0</v>
      </c>
      <c r="DH275" s="287">
        <v>16</v>
      </c>
      <c r="DI275" s="287">
        <v>27</v>
      </c>
      <c r="DJ275" s="287">
        <v>0</v>
      </c>
      <c r="DK275" s="287">
        <v>0</v>
      </c>
      <c r="DL275" s="287">
        <v>451</v>
      </c>
      <c r="DM275" s="287">
        <v>0</v>
      </c>
      <c r="DN275" s="287">
        <v>0</v>
      </c>
      <c r="DO275" s="287">
        <v>42</v>
      </c>
      <c r="DP275" s="287">
        <v>0</v>
      </c>
      <c r="DQ275" s="287">
        <v>0</v>
      </c>
      <c r="DR275" s="287">
        <v>0</v>
      </c>
      <c r="DS275" s="287">
        <v>0</v>
      </c>
      <c r="DT275" s="287">
        <v>0</v>
      </c>
      <c r="DU275" s="287">
        <v>0</v>
      </c>
      <c r="DV275" s="287">
        <v>406</v>
      </c>
      <c r="DW275" s="287">
        <v>0</v>
      </c>
      <c r="DX275" s="287">
        <v>0</v>
      </c>
      <c r="DY275" s="287">
        <v>0</v>
      </c>
      <c r="DZ275" s="287">
        <v>0</v>
      </c>
      <c r="EA275" s="287">
        <v>3206</v>
      </c>
      <c r="EB275" s="290">
        <v>8.3905177791640693</v>
      </c>
      <c r="EC275" s="287">
        <v>70</v>
      </c>
      <c r="ED275" s="287">
        <v>1076</v>
      </c>
      <c r="EE275" s="287">
        <v>69</v>
      </c>
      <c r="EF275" s="290">
        <v>6.4126394052044606</v>
      </c>
      <c r="EG275" s="287">
        <v>17</v>
      </c>
      <c r="EH275" s="287">
        <v>11</v>
      </c>
      <c r="EI275" s="287">
        <v>10</v>
      </c>
      <c r="EJ275" s="287">
        <v>0</v>
      </c>
      <c r="EK275" s="287">
        <v>23</v>
      </c>
      <c r="EL275" s="287">
        <v>0</v>
      </c>
      <c r="EM275" s="287">
        <v>1</v>
      </c>
      <c r="EN275" s="287">
        <v>5</v>
      </c>
      <c r="EO275" s="287">
        <v>0</v>
      </c>
      <c r="EP275" s="287">
        <v>0</v>
      </c>
      <c r="EQ275" s="287">
        <v>7</v>
      </c>
      <c r="ER275" s="287">
        <v>0</v>
      </c>
      <c r="ES275" s="287">
        <v>1</v>
      </c>
      <c r="ET275" s="287">
        <v>0</v>
      </c>
      <c r="EU275" s="287">
        <v>0</v>
      </c>
      <c r="EV275" s="287">
        <v>0</v>
      </c>
      <c r="EW275" s="287">
        <v>0</v>
      </c>
      <c r="EX275" s="287">
        <v>0</v>
      </c>
      <c r="EY275" s="287">
        <v>0</v>
      </c>
      <c r="EZ275" s="287">
        <v>0</v>
      </c>
      <c r="FA275" s="287">
        <v>0</v>
      </c>
      <c r="FB275" s="287">
        <v>0</v>
      </c>
      <c r="FC275" s="287">
        <v>0</v>
      </c>
      <c r="FD275" s="287">
        <v>0</v>
      </c>
      <c r="FE275" s="287">
        <v>0</v>
      </c>
      <c r="FF275" s="287">
        <v>0</v>
      </c>
      <c r="FG275" s="287">
        <v>21</v>
      </c>
      <c r="FH275" s="287">
        <v>37</v>
      </c>
      <c r="FI275" s="287">
        <v>18</v>
      </c>
      <c r="FJ275" s="287">
        <v>409</v>
      </c>
      <c r="FK275" s="291">
        <v>1</v>
      </c>
      <c r="FL275" s="290">
        <v>2.0682523267838677</v>
      </c>
      <c r="FM275" s="291">
        <v>0</v>
      </c>
      <c r="FN275" s="290">
        <v>0</v>
      </c>
      <c r="FO275" s="291">
        <v>0</v>
      </c>
      <c r="FP275" s="290">
        <v>0</v>
      </c>
      <c r="FQ275" s="283">
        <v>0</v>
      </c>
      <c r="FR275" s="294">
        <v>0</v>
      </c>
      <c r="FS275" s="283">
        <v>0</v>
      </c>
      <c r="FT275" s="294">
        <v>0</v>
      </c>
      <c r="FU275" s="297">
        <v>0</v>
      </c>
      <c r="FV275" s="293">
        <v>0</v>
      </c>
      <c r="FW275" s="295">
        <v>1</v>
      </c>
      <c r="FX275" s="295">
        <v>0</v>
      </c>
      <c r="FY275" s="295">
        <v>0</v>
      </c>
      <c r="FZ275" s="295">
        <v>0</v>
      </c>
      <c r="GA275" s="295">
        <v>1</v>
      </c>
      <c r="GB275" s="287">
        <v>0</v>
      </c>
      <c r="GC275" s="287">
        <v>0</v>
      </c>
      <c r="GD275" s="287">
        <v>0</v>
      </c>
      <c r="GE275" s="287">
        <v>0</v>
      </c>
      <c r="GF275" s="287">
        <v>0</v>
      </c>
      <c r="GG275" s="290">
        <v>38.1</v>
      </c>
      <c r="GH275" s="290">
        <v>220.4</v>
      </c>
      <c r="GI275" s="290">
        <v>8</v>
      </c>
      <c r="GJ275" s="290">
        <v>1</v>
      </c>
      <c r="GK275" s="290">
        <v>0</v>
      </c>
      <c r="GL275" s="290">
        <v>0</v>
      </c>
      <c r="GM275" s="290">
        <v>0</v>
      </c>
      <c r="GN275" s="290">
        <v>0</v>
      </c>
      <c r="GO275" s="290">
        <v>0</v>
      </c>
      <c r="GP275" s="290">
        <v>0</v>
      </c>
      <c r="GQ275" s="290">
        <v>0</v>
      </c>
      <c r="GR275" s="290">
        <v>0</v>
      </c>
      <c r="GS275" s="290">
        <v>0</v>
      </c>
      <c r="GT275" s="290">
        <v>0</v>
      </c>
      <c r="GU275" s="290">
        <v>0</v>
      </c>
      <c r="GV275" s="290">
        <v>1</v>
      </c>
      <c r="GW275" s="290">
        <v>0</v>
      </c>
      <c r="GX275" s="290">
        <v>0</v>
      </c>
      <c r="GY275" s="290">
        <v>0</v>
      </c>
      <c r="GZ275" s="290">
        <v>1</v>
      </c>
      <c r="HA275" s="290">
        <v>0</v>
      </c>
      <c r="HB275" s="290">
        <v>0</v>
      </c>
      <c r="HC275" s="290">
        <v>0</v>
      </c>
      <c r="HD275" s="290">
        <v>0</v>
      </c>
      <c r="HE275" s="290">
        <v>0</v>
      </c>
      <c r="HF275" s="290">
        <v>0</v>
      </c>
      <c r="HG275" s="290">
        <v>0</v>
      </c>
      <c r="HH275" s="290">
        <v>2</v>
      </c>
      <c r="HI275" s="290">
        <v>1</v>
      </c>
      <c r="HJ275" s="134">
        <v>2.0682523267838677</v>
      </c>
      <c r="HK275" s="134">
        <v>8.2730093071354709</v>
      </c>
      <c r="HL275" s="134">
        <v>23.164426059979316</v>
      </c>
      <c r="HM275" s="146">
        <v>99.782728060487898</v>
      </c>
      <c r="HN275" s="146">
        <v>106.201198608849</v>
      </c>
      <c r="HO275" s="368">
        <v>3.5549235691432597E-2</v>
      </c>
      <c r="HP275" s="368">
        <v>2.5660764690787801E-2</v>
      </c>
      <c r="HQ275" s="368">
        <v>20</v>
      </c>
      <c r="HR275" s="368">
        <v>7.1428571428571397</v>
      </c>
      <c r="HS275" s="134">
        <v>80</v>
      </c>
      <c r="HT275" s="134">
        <v>100</v>
      </c>
      <c r="HU275" s="134">
        <v>0.17774617845716301</v>
      </c>
      <c r="HV275" s="134">
        <v>0.35925070567102901</v>
      </c>
      <c r="HW275" s="134">
        <v>13.0176919983916</v>
      </c>
      <c r="HX275" s="134">
        <v>17.105932634578199</v>
      </c>
      <c r="HY275" s="146">
        <v>115.9752908318134</v>
      </c>
      <c r="HZ275" s="146">
        <v>88.934027218323195</v>
      </c>
      <c r="IA275" s="386">
        <v>3</v>
      </c>
      <c r="IB275" s="386">
        <v>2</v>
      </c>
      <c r="IC275" s="369">
        <v>0.18879798615481436</v>
      </c>
      <c r="ID275" s="369">
        <v>8.1135902636916835E-2</v>
      </c>
      <c r="IE275" s="369">
        <v>2.7027027027027026</v>
      </c>
      <c r="IF275" s="369">
        <v>1.7094017094017095</v>
      </c>
      <c r="IG275" s="146">
        <v>78.378378378378372</v>
      </c>
      <c r="IH275" s="146">
        <v>82.051282051282044</v>
      </c>
      <c r="II275" s="146">
        <v>6.9855254877281308</v>
      </c>
      <c r="IJ275" s="146">
        <v>4.7464503042596347</v>
      </c>
      <c r="IK275" s="146">
        <v>6.74507438681142</v>
      </c>
      <c r="IL275" s="146">
        <v>11.152945965197924</v>
      </c>
      <c r="IM275" s="148">
        <v>97.24691416561609</v>
      </c>
      <c r="IN275" s="137">
        <v>104.99039811802334</v>
      </c>
      <c r="IO275" s="369">
        <v>0.105932203389831</v>
      </c>
      <c r="IP275" s="369">
        <v>0</v>
      </c>
      <c r="IQ275" s="369">
        <v>1.25</v>
      </c>
      <c r="IR275" s="369">
        <v>0</v>
      </c>
      <c r="IS275" s="146">
        <v>88.75</v>
      </c>
      <c r="IT275" s="146">
        <v>91.6666666666667</v>
      </c>
      <c r="IU275" s="146">
        <v>8.4745762711864394</v>
      </c>
      <c r="IV275" s="146">
        <v>4.6332046332046302</v>
      </c>
      <c r="IW275" s="146">
        <v>11.3460475400774</v>
      </c>
      <c r="IX275" s="146">
        <v>13.646408839778999</v>
      </c>
      <c r="IY275" s="341">
        <v>2</v>
      </c>
      <c r="IZ275" s="369">
        <v>0.14154281670205199</v>
      </c>
      <c r="JA275" s="369">
        <v>5.2631578947368398</v>
      </c>
      <c r="JB275" s="369">
        <v>94.736842105263193</v>
      </c>
      <c r="JC275" s="369">
        <v>2.6893135173389999</v>
      </c>
      <c r="JD275" s="146">
        <v>9.6672433092500292</v>
      </c>
    </row>
    <row r="276" spans="1:264" ht="18" customHeight="1">
      <c r="A276" s="280"/>
      <c r="B276" s="281" t="s">
        <v>87</v>
      </c>
      <c r="C276" s="281" t="s">
        <v>87</v>
      </c>
      <c r="D276" s="282" t="s">
        <v>2013</v>
      </c>
      <c r="E276" s="283" t="s">
        <v>1502</v>
      </c>
      <c r="F276" s="282" t="s">
        <v>137</v>
      </c>
      <c r="G276" s="283" t="s">
        <v>36</v>
      </c>
      <c r="H276" s="284" t="s">
        <v>87</v>
      </c>
      <c r="I276" s="284" t="s">
        <v>87</v>
      </c>
      <c r="J276" s="284" t="s">
        <v>87</v>
      </c>
      <c r="K276" s="284" t="s">
        <v>87</v>
      </c>
      <c r="L276" s="284" t="s">
        <v>87</v>
      </c>
      <c r="M276" s="285">
        <v>536869</v>
      </c>
      <c r="N276" s="284" t="s">
        <v>87</v>
      </c>
      <c r="O276" s="284" t="s">
        <v>87</v>
      </c>
      <c r="P276" s="284" t="s">
        <v>87</v>
      </c>
      <c r="Q276" s="284" t="s">
        <v>87</v>
      </c>
      <c r="R276" s="286">
        <v>96.532352053551392</v>
      </c>
      <c r="S276" s="286">
        <v>95.298315896406791</v>
      </c>
      <c r="T276" s="298" t="s">
        <v>88</v>
      </c>
      <c r="U276" s="298" t="s">
        <v>88</v>
      </c>
      <c r="V276" s="286">
        <v>12.092214006089604</v>
      </c>
      <c r="W276" s="286">
        <v>3.1317964332318398</v>
      </c>
      <c r="X276" s="286">
        <v>15.224010439321445</v>
      </c>
      <c r="Y276" s="284" t="s">
        <v>87</v>
      </c>
      <c r="Z276" s="284" t="s">
        <v>87</v>
      </c>
      <c r="AA276" s="284" t="s">
        <v>87</v>
      </c>
      <c r="AB276" s="284" t="s">
        <v>87</v>
      </c>
      <c r="AC276" s="284" t="s">
        <v>87</v>
      </c>
      <c r="AD276" s="284" t="s">
        <v>87</v>
      </c>
      <c r="AE276" s="284" t="s">
        <v>87</v>
      </c>
      <c r="AF276" s="284" t="s">
        <v>87</v>
      </c>
      <c r="AG276" s="284" t="s">
        <v>87</v>
      </c>
      <c r="AH276" s="284" t="s">
        <v>87</v>
      </c>
      <c r="AI276" s="284" t="s">
        <v>87</v>
      </c>
      <c r="AJ276" s="284" t="s">
        <v>87</v>
      </c>
      <c r="AK276" s="284" t="s">
        <v>87</v>
      </c>
      <c r="AL276" s="284" t="s">
        <v>87</v>
      </c>
      <c r="AM276" s="284" t="s">
        <v>87</v>
      </c>
      <c r="AN276" s="284" t="s">
        <v>87</v>
      </c>
      <c r="AO276" s="284" t="s">
        <v>87</v>
      </c>
      <c r="AP276" s="284" t="s">
        <v>87</v>
      </c>
      <c r="AQ276" s="284" t="s">
        <v>87</v>
      </c>
      <c r="AR276" s="284" t="s">
        <v>87</v>
      </c>
      <c r="AS276" s="284" t="s">
        <v>87</v>
      </c>
      <c r="AT276" s="284" t="s">
        <v>87</v>
      </c>
      <c r="AU276" s="284" t="s">
        <v>87</v>
      </c>
      <c r="AV276" s="284" t="s">
        <v>87</v>
      </c>
      <c r="AW276" s="288" t="s">
        <v>87</v>
      </c>
      <c r="AX276" s="288" t="s">
        <v>87</v>
      </c>
      <c r="AY276" s="288" t="s">
        <v>87</v>
      </c>
      <c r="AZ276" s="288" t="s">
        <v>87</v>
      </c>
      <c r="BA276" s="288" t="s">
        <v>87</v>
      </c>
      <c r="BB276" s="287">
        <v>69</v>
      </c>
      <c r="BC276" s="287">
        <v>79</v>
      </c>
      <c r="BD276" s="289" t="s">
        <v>88</v>
      </c>
      <c r="BE276" s="289" t="s">
        <v>88</v>
      </c>
      <c r="BF276" s="289" t="s">
        <v>88</v>
      </c>
      <c r="BG276" s="287">
        <v>150</v>
      </c>
      <c r="BH276" s="286">
        <v>27.93977674255731</v>
      </c>
      <c r="BI276" s="287">
        <v>671</v>
      </c>
      <c r="BJ276" s="286">
        <v>124.98393462837302</v>
      </c>
      <c r="BK276" s="287">
        <v>14</v>
      </c>
      <c r="BL276" s="286">
        <v>2.6077124959720153</v>
      </c>
      <c r="BM276" s="287">
        <v>42</v>
      </c>
      <c r="BN276" s="290">
        <v>7.8231374879160462</v>
      </c>
      <c r="BO276" s="291">
        <v>397</v>
      </c>
      <c r="BP276" s="290">
        <v>73.947275778635003</v>
      </c>
      <c r="BQ276" s="287">
        <v>0</v>
      </c>
      <c r="BR276" s="290">
        <v>0</v>
      </c>
      <c r="BS276" s="287">
        <v>72</v>
      </c>
      <c r="BT276" s="290">
        <v>13.411092836427509</v>
      </c>
      <c r="BU276" s="287">
        <v>0</v>
      </c>
      <c r="BV276" s="290">
        <v>0</v>
      </c>
      <c r="BW276" s="287">
        <v>11</v>
      </c>
      <c r="BX276" s="290">
        <v>2.0489169611208693</v>
      </c>
      <c r="BY276" s="292">
        <v>0</v>
      </c>
      <c r="BZ276" s="293">
        <v>0</v>
      </c>
      <c r="CA276" s="287">
        <v>1143</v>
      </c>
      <c r="CB276" s="290">
        <v>212.90109877828669</v>
      </c>
      <c r="CC276" s="287">
        <v>958</v>
      </c>
      <c r="CD276" s="290">
        <v>178.44204079579936</v>
      </c>
      <c r="CE276" s="287">
        <v>77</v>
      </c>
      <c r="CF276" s="290">
        <v>14.342418727846084</v>
      </c>
      <c r="CG276" s="287">
        <v>550</v>
      </c>
      <c r="CH276" s="290">
        <v>102.44584805604347</v>
      </c>
      <c r="CI276" s="287">
        <v>1143</v>
      </c>
      <c r="CJ276" s="290">
        <v>212.90109877828669</v>
      </c>
      <c r="CK276" s="287">
        <v>388</v>
      </c>
      <c r="CL276" s="290">
        <v>72.270889174081574</v>
      </c>
      <c r="CM276" s="287">
        <v>1736</v>
      </c>
      <c r="CN276" s="294">
        <v>323.35634950052992</v>
      </c>
      <c r="CO276" s="287">
        <v>352</v>
      </c>
      <c r="CP276" s="290">
        <v>65.565342755867817</v>
      </c>
      <c r="CQ276" s="292">
        <v>3</v>
      </c>
      <c r="CR276" s="293">
        <v>0.55879553485114619</v>
      </c>
      <c r="CS276" s="287">
        <v>80</v>
      </c>
      <c r="CT276" s="290">
        <v>14.901214262697231</v>
      </c>
      <c r="CU276" s="287">
        <v>90</v>
      </c>
      <c r="CV276" s="290">
        <v>16.763866045534385</v>
      </c>
      <c r="CW276" s="287">
        <v>896</v>
      </c>
      <c r="CX276" s="290">
        <v>166.89359974220898</v>
      </c>
      <c r="CY276" s="287">
        <v>887</v>
      </c>
      <c r="CZ276" s="290">
        <v>165.21721313765556</v>
      </c>
      <c r="DA276" s="292">
        <v>9</v>
      </c>
      <c r="DB276" s="293">
        <v>1.6763866045534386</v>
      </c>
      <c r="DC276" s="287">
        <v>0</v>
      </c>
      <c r="DD276" s="287">
        <v>1151</v>
      </c>
      <c r="DE276" s="287">
        <v>1317</v>
      </c>
      <c r="DF276" s="287">
        <v>9901</v>
      </c>
      <c r="DG276" s="287">
        <v>0</v>
      </c>
      <c r="DH276" s="287">
        <v>826</v>
      </c>
      <c r="DI276" s="287">
        <v>6</v>
      </c>
      <c r="DJ276" s="287">
        <v>110</v>
      </c>
      <c r="DK276" s="287">
        <v>175</v>
      </c>
      <c r="DL276" s="287">
        <v>371</v>
      </c>
      <c r="DM276" s="287">
        <v>0</v>
      </c>
      <c r="DN276" s="287">
        <v>1063</v>
      </c>
      <c r="DO276" s="287">
        <v>115</v>
      </c>
      <c r="DP276" s="287">
        <v>139</v>
      </c>
      <c r="DQ276" s="287">
        <v>8</v>
      </c>
      <c r="DR276" s="287">
        <v>0</v>
      </c>
      <c r="DS276" s="287">
        <v>30</v>
      </c>
      <c r="DT276" s="287">
        <v>19280</v>
      </c>
      <c r="DU276" s="287">
        <v>21872</v>
      </c>
      <c r="DV276" s="287">
        <v>8621</v>
      </c>
      <c r="DW276" s="287">
        <v>4182</v>
      </c>
      <c r="DX276" s="287">
        <v>932</v>
      </c>
      <c r="DY276" s="287">
        <v>847</v>
      </c>
      <c r="DZ276" s="287">
        <v>5022</v>
      </c>
      <c r="EA276" s="287">
        <v>24596</v>
      </c>
      <c r="EB276" s="290">
        <v>33.546105057733001</v>
      </c>
      <c r="EC276" s="287">
        <v>261</v>
      </c>
      <c r="ED276" s="287">
        <v>8385</v>
      </c>
      <c r="EE276" s="287">
        <v>2925</v>
      </c>
      <c r="EF276" s="290">
        <v>34.883720930232556</v>
      </c>
      <c r="EG276" s="287">
        <v>411</v>
      </c>
      <c r="EH276" s="287">
        <v>277</v>
      </c>
      <c r="EI276" s="287">
        <v>140</v>
      </c>
      <c r="EJ276" s="287">
        <v>76</v>
      </c>
      <c r="EK276" s="287">
        <v>791</v>
      </c>
      <c r="EL276" s="287">
        <v>10</v>
      </c>
      <c r="EM276" s="287">
        <v>43</v>
      </c>
      <c r="EN276" s="287">
        <v>43</v>
      </c>
      <c r="EO276" s="287">
        <v>45</v>
      </c>
      <c r="EP276" s="287">
        <v>28</v>
      </c>
      <c r="EQ276" s="287">
        <v>54</v>
      </c>
      <c r="ER276" s="287">
        <v>0</v>
      </c>
      <c r="ES276" s="287">
        <v>1</v>
      </c>
      <c r="ET276" s="287">
        <v>1</v>
      </c>
      <c r="EU276" s="287">
        <v>0</v>
      </c>
      <c r="EV276" s="287">
        <v>4081</v>
      </c>
      <c r="EW276" s="287">
        <v>0</v>
      </c>
      <c r="EX276" s="287">
        <v>0</v>
      </c>
      <c r="EY276" s="287">
        <v>1161</v>
      </c>
      <c r="EZ276" s="287">
        <v>47</v>
      </c>
      <c r="FA276" s="287">
        <v>40</v>
      </c>
      <c r="FB276" s="287">
        <v>3</v>
      </c>
      <c r="FC276" s="287">
        <v>7</v>
      </c>
      <c r="FD276" s="287">
        <v>17</v>
      </c>
      <c r="FE276" s="287">
        <v>3</v>
      </c>
      <c r="FF276" s="287">
        <v>35</v>
      </c>
      <c r="FG276" s="287">
        <v>816</v>
      </c>
      <c r="FH276" s="287">
        <v>777</v>
      </c>
      <c r="FI276" s="287">
        <v>308</v>
      </c>
      <c r="FJ276" s="287">
        <v>1453</v>
      </c>
      <c r="FK276" s="291">
        <v>39</v>
      </c>
      <c r="FL276" s="290">
        <v>7.2643419530649007</v>
      </c>
      <c r="FM276" s="291">
        <v>9</v>
      </c>
      <c r="FN276" s="290">
        <v>1.6763866045534386</v>
      </c>
      <c r="FO276" s="297">
        <v>5</v>
      </c>
      <c r="FP276" s="293">
        <v>0.93132589141857691</v>
      </c>
      <c r="FQ276" s="283">
        <v>4</v>
      </c>
      <c r="FR276" s="294">
        <v>0.74506071313486155</v>
      </c>
      <c r="FS276" s="283">
        <v>2</v>
      </c>
      <c r="FT276" s="294">
        <v>0.37253035656743078</v>
      </c>
      <c r="FU276" s="291">
        <v>78</v>
      </c>
      <c r="FV276" s="290">
        <v>14.528683906129801</v>
      </c>
      <c r="FW276" s="295">
        <v>2</v>
      </c>
      <c r="FX276" s="295">
        <v>0</v>
      </c>
      <c r="FY276" s="295">
        <v>2</v>
      </c>
      <c r="FZ276" s="295">
        <v>0</v>
      </c>
      <c r="GA276" s="295">
        <v>0</v>
      </c>
      <c r="GB276" s="287">
        <v>11429</v>
      </c>
      <c r="GC276" s="287">
        <v>120</v>
      </c>
      <c r="GD276" s="287">
        <v>3240</v>
      </c>
      <c r="GE276" s="287">
        <v>0</v>
      </c>
      <c r="GF276" s="287">
        <v>0</v>
      </c>
      <c r="GG276" s="290">
        <v>508.4</v>
      </c>
      <c r="GH276" s="290">
        <v>1310.3</v>
      </c>
      <c r="GI276" s="290">
        <v>60</v>
      </c>
      <c r="GJ276" s="290">
        <v>15.6</v>
      </c>
      <c r="GK276" s="290">
        <v>4</v>
      </c>
      <c r="GL276" s="290">
        <v>9</v>
      </c>
      <c r="GM276" s="290">
        <v>20</v>
      </c>
      <c r="GN276" s="290">
        <v>12</v>
      </c>
      <c r="GO276" s="290">
        <v>4</v>
      </c>
      <c r="GP276" s="290">
        <v>20</v>
      </c>
      <c r="GQ276" s="290">
        <v>2</v>
      </c>
      <c r="GR276" s="290">
        <v>3</v>
      </c>
      <c r="GS276" s="290">
        <v>1</v>
      </c>
      <c r="GT276" s="290">
        <v>48</v>
      </c>
      <c r="GU276" s="290">
        <v>6</v>
      </c>
      <c r="GV276" s="290">
        <v>2</v>
      </c>
      <c r="GW276" s="290">
        <v>1</v>
      </c>
      <c r="GX276" s="290">
        <v>2</v>
      </c>
      <c r="GY276" s="290">
        <v>1</v>
      </c>
      <c r="GZ276" s="290">
        <v>5</v>
      </c>
      <c r="HA276" s="290">
        <v>1</v>
      </c>
      <c r="HB276" s="290">
        <v>2</v>
      </c>
      <c r="HC276" s="290">
        <v>1</v>
      </c>
      <c r="HD276" s="290">
        <v>1</v>
      </c>
      <c r="HE276" s="290">
        <v>3</v>
      </c>
      <c r="HF276" s="290">
        <v>2</v>
      </c>
      <c r="HG276" s="290">
        <v>3</v>
      </c>
      <c r="HH276" s="290">
        <v>18</v>
      </c>
      <c r="HI276" s="290">
        <v>3.7</v>
      </c>
      <c r="HJ276" s="134">
        <v>2.0489169611208693</v>
      </c>
      <c r="HK276" s="134">
        <v>5.4016901702277469</v>
      </c>
      <c r="HL276" s="134">
        <v>31.169614933996939</v>
      </c>
      <c r="HM276" s="146">
        <v>95.430009340409796</v>
      </c>
      <c r="HN276" s="146">
        <v>100.50880646402599</v>
      </c>
      <c r="HO276" s="368">
        <v>7.1684587813620096E-2</v>
      </c>
      <c r="HP276" s="368">
        <v>2.6508323613614701E-2</v>
      </c>
      <c r="HQ276" s="368">
        <v>20.930232558139501</v>
      </c>
      <c r="HR276" s="368">
        <v>9.8039215686274499</v>
      </c>
      <c r="HS276" s="134">
        <v>88.3720930232558</v>
      </c>
      <c r="HT276" s="134">
        <v>84.313725490196106</v>
      </c>
      <c r="HU276" s="134">
        <v>0.34249303066507403</v>
      </c>
      <c r="HV276" s="134">
        <v>0.27038490085887001</v>
      </c>
      <c r="HW276" s="134">
        <v>5.3685519075657</v>
      </c>
      <c r="HX276" s="134">
        <v>8.3870321829037398</v>
      </c>
      <c r="HY276" s="146">
        <v>91.939881361350103</v>
      </c>
      <c r="HZ276" s="146">
        <v>83.498900145411795</v>
      </c>
      <c r="IA276" s="386">
        <v>49</v>
      </c>
      <c r="IB276" s="386">
        <v>35</v>
      </c>
      <c r="IC276" s="369">
        <v>0.42314335060449054</v>
      </c>
      <c r="ID276" s="369">
        <v>0.18842530282637954</v>
      </c>
      <c r="IE276" s="369">
        <v>6.3063063063063058</v>
      </c>
      <c r="IF276" s="369">
        <v>4.1322314049586781</v>
      </c>
      <c r="IG276" s="146">
        <v>84.555984555984551</v>
      </c>
      <c r="IH276" s="146">
        <v>84.651711924439198</v>
      </c>
      <c r="II276" s="146">
        <v>6.709844559585493</v>
      </c>
      <c r="IJ276" s="146">
        <v>4.5598923283983854</v>
      </c>
      <c r="IK276" s="146">
        <v>5.6297038671690549</v>
      </c>
      <c r="IL276" s="146">
        <v>9.7904834716761329</v>
      </c>
      <c r="IM276" s="148">
        <v>99.992703139468347</v>
      </c>
      <c r="IN276" s="137">
        <v>100.37640105602365</v>
      </c>
      <c r="IO276" s="369">
        <v>0.159906963221398</v>
      </c>
      <c r="IP276" s="369">
        <v>4.0983606557376998E-2</v>
      </c>
      <c r="IQ276" s="369">
        <v>2.1235521235521202</v>
      </c>
      <c r="IR276" s="369">
        <v>1.0230179028133</v>
      </c>
      <c r="IS276" s="146">
        <v>91.312741312741295</v>
      </c>
      <c r="IT276" s="146">
        <v>95.396419437340199</v>
      </c>
      <c r="IU276" s="146">
        <v>7.5301642680622196</v>
      </c>
      <c r="IV276" s="146">
        <v>4.0061475409836103</v>
      </c>
      <c r="IW276" s="146">
        <v>9.6609737445832309</v>
      </c>
      <c r="IX276" s="146">
        <v>10.5487796455654</v>
      </c>
      <c r="IY276" s="341">
        <v>33</v>
      </c>
      <c r="IZ276" s="369">
        <v>0.27724103167268799</v>
      </c>
      <c r="JA276" s="369">
        <v>5.6701030927835099</v>
      </c>
      <c r="JB276" s="369">
        <v>96.391752577319593</v>
      </c>
      <c r="JC276" s="369">
        <v>4.8895236495001297</v>
      </c>
      <c r="JD276" s="146">
        <v>7.7845128877239</v>
      </c>
    </row>
    <row r="277" spans="1:264" ht="18" customHeight="1">
      <c r="A277" s="280"/>
      <c r="B277" s="281" t="s">
        <v>87</v>
      </c>
      <c r="C277" s="281" t="s">
        <v>87</v>
      </c>
      <c r="D277" s="282" t="s">
        <v>2014</v>
      </c>
      <c r="E277" s="283" t="s">
        <v>1503</v>
      </c>
      <c r="F277" s="282" t="s">
        <v>137</v>
      </c>
      <c r="G277" s="283" t="s">
        <v>36</v>
      </c>
      <c r="H277" s="284" t="s">
        <v>87</v>
      </c>
      <c r="I277" s="284" t="s">
        <v>87</v>
      </c>
      <c r="J277" s="284" t="s">
        <v>87</v>
      </c>
      <c r="K277" s="284" t="s">
        <v>87</v>
      </c>
      <c r="L277" s="284" t="s">
        <v>87</v>
      </c>
      <c r="M277" s="285">
        <v>56173</v>
      </c>
      <c r="N277" s="284" t="s">
        <v>87</v>
      </c>
      <c r="O277" s="284" t="s">
        <v>87</v>
      </c>
      <c r="P277" s="284" t="s">
        <v>87</v>
      </c>
      <c r="Q277" s="284" t="s">
        <v>87</v>
      </c>
      <c r="R277" s="286">
        <v>95.511079716759966</v>
      </c>
      <c r="S277" s="286">
        <v>87.550847824081103</v>
      </c>
      <c r="T277" s="298" t="s">
        <v>88</v>
      </c>
      <c r="U277" s="298" t="s">
        <v>88</v>
      </c>
      <c r="V277" s="286">
        <v>7.3385518590998036</v>
      </c>
      <c r="W277" s="286">
        <v>7.5342465753424657</v>
      </c>
      <c r="X277" s="286">
        <v>14.87279843444227</v>
      </c>
      <c r="Y277" s="284" t="s">
        <v>87</v>
      </c>
      <c r="Z277" s="284" t="s">
        <v>87</v>
      </c>
      <c r="AA277" s="284" t="s">
        <v>87</v>
      </c>
      <c r="AB277" s="284" t="s">
        <v>87</v>
      </c>
      <c r="AC277" s="284" t="s">
        <v>87</v>
      </c>
      <c r="AD277" s="284" t="s">
        <v>87</v>
      </c>
      <c r="AE277" s="284" t="s">
        <v>87</v>
      </c>
      <c r="AF277" s="284" t="s">
        <v>87</v>
      </c>
      <c r="AG277" s="284" t="s">
        <v>87</v>
      </c>
      <c r="AH277" s="284" t="s">
        <v>87</v>
      </c>
      <c r="AI277" s="284" t="s">
        <v>87</v>
      </c>
      <c r="AJ277" s="284" t="s">
        <v>87</v>
      </c>
      <c r="AK277" s="284" t="s">
        <v>87</v>
      </c>
      <c r="AL277" s="284" t="s">
        <v>87</v>
      </c>
      <c r="AM277" s="284" t="s">
        <v>87</v>
      </c>
      <c r="AN277" s="284" t="s">
        <v>87</v>
      </c>
      <c r="AO277" s="284" t="s">
        <v>87</v>
      </c>
      <c r="AP277" s="284" t="s">
        <v>87</v>
      </c>
      <c r="AQ277" s="284" t="s">
        <v>87</v>
      </c>
      <c r="AR277" s="284" t="s">
        <v>87</v>
      </c>
      <c r="AS277" s="284" t="s">
        <v>87</v>
      </c>
      <c r="AT277" s="284" t="s">
        <v>87</v>
      </c>
      <c r="AU277" s="284" t="s">
        <v>87</v>
      </c>
      <c r="AV277" s="284" t="s">
        <v>87</v>
      </c>
      <c r="AW277" s="288" t="s">
        <v>87</v>
      </c>
      <c r="AX277" s="288" t="s">
        <v>87</v>
      </c>
      <c r="AY277" s="288" t="s">
        <v>87</v>
      </c>
      <c r="AZ277" s="288" t="s">
        <v>87</v>
      </c>
      <c r="BA277" s="288" t="s">
        <v>87</v>
      </c>
      <c r="BB277" s="287">
        <v>12</v>
      </c>
      <c r="BC277" s="287">
        <v>8</v>
      </c>
      <c r="BD277" s="289" t="s">
        <v>88</v>
      </c>
      <c r="BE277" s="289" t="s">
        <v>88</v>
      </c>
      <c r="BF277" s="289" t="s">
        <v>88</v>
      </c>
      <c r="BG277" s="287">
        <v>0</v>
      </c>
      <c r="BH277" s="286">
        <v>0</v>
      </c>
      <c r="BI277" s="287">
        <v>0</v>
      </c>
      <c r="BJ277" s="286">
        <v>0</v>
      </c>
      <c r="BK277" s="287">
        <v>0</v>
      </c>
      <c r="BL277" s="286">
        <v>0</v>
      </c>
      <c r="BM277" s="287">
        <v>0</v>
      </c>
      <c r="BN277" s="290">
        <v>0</v>
      </c>
      <c r="BO277" s="291">
        <v>0</v>
      </c>
      <c r="BP277" s="290">
        <v>0</v>
      </c>
      <c r="BQ277" s="287">
        <v>0</v>
      </c>
      <c r="BR277" s="290">
        <v>0</v>
      </c>
      <c r="BS277" s="287">
        <v>0</v>
      </c>
      <c r="BT277" s="290">
        <v>0</v>
      </c>
      <c r="BU277" s="287">
        <v>0</v>
      </c>
      <c r="BV277" s="290">
        <v>0</v>
      </c>
      <c r="BW277" s="287">
        <v>0</v>
      </c>
      <c r="BX277" s="290">
        <v>0</v>
      </c>
      <c r="BY277" s="292">
        <v>0</v>
      </c>
      <c r="BZ277" s="293">
        <v>0</v>
      </c>
      <c r="CA277" s="287">
        <v>33</v>
      </c>
      <c r="CB277" s="290">
        <v>58.747084898438757</v>
      </c>
      <c r="CC277" s="287">
        <v>4</v>
      </c>
      <c r="CD277" s="290">
        <v>7.1208587755683332</v>
      </c>
      <c r="CE277" s="287">
        <v>0</v>
      </c>
      <c r="CF277" s="290">
        <v>0</v>
      </c>
      <c r="CG277" s="287">
        <v>5</v>
      </c>
      <c r="CH277" s="290">
        <v>8.9010734694604174</v>
      </c>
      <c r="CI277" s="287">
        <v>172</v>
      </c>
      <c r="CJ277" s="290">
        <v>306.19692734943834</v>
      </c>
      <c r="CK277" s="287">
        <v>14</v>
      </c>
      <c r="CL277" s="290">
        <v>24.923005714489165</v>
      </c>
      <c r="CM277" s="287">
        <v>0</v>
      </c>
      <c r="CN277" s="294">
        <v>0</v>
      </c>
      <c r="CO277" s="287">
        <v>2</v>
      </c>
      <c r="CP277" s="290">
        <v>3.5604293877841666</v>
      </c>
      <c r="CQ277" s="292">
        <v>0</v>
      </c>
      <c r="CR277" s="293">
        <v>0</v>
      </c>
      <c r="CS277" s="287">
        <v>1</v>
      </c>
      <c r="CT277" s="290">
        <v>1.7802146938920833</v>
      </c>
      <c r="CU277" s="287">
        <v>0</v>
      </c>
      <c r="CV277" s="290">
        <v>0</v>
      </c>
      <c r="CW277" s="287">
        <v>0</v>
      </c>
      <c r="CX277" s="290">
        <v>0</v>
      </c>
      <c r="CY277" s="287">
        <v>0</v>
      </c>
      <c r="CZ277" s="290">
        <v>0</v>
      </c>
      <c r="DA277" s="292">
        <v>0</v>
      </c>
      <c r="DB277" s="293">
        <v>0</v>
      </c>
      <c r="DC277" s="292">
        <v>0</v>
      </c>
      <c r="DD277" s="292">
        <v>0</v>
      </c>
      <c r="DE277" s="292">
        <v>0</v>
      </c>
      <c r="DF277" s="292">
        <v>0</v>
      </c>
      <c r="DG277" s="292">
        <v>0</v>
      </c>
      <c r="DH277" s="292">
        <v>0</v>
      </c>
      <c r="DI277" s="292">
        <v>0</v>
      </c>
      <c r="DJ277" s="292">
        <v>0</v>
      </c>
      <c r="DK277" s="292">
        <v>0</v>
      </c>
      <c r="DL277" s="292">
        <v>0</v>
      </c>
      <c r="DM277" s="292">
        <v>0</v>
      </c>
      <c r="DN277" s="292">
        <v>0</v>
      </c>
      <c r="DO277" s="292">
        <v>0</v>
      </c>
      <c r="DP277" s="292">
        <v>0</v>
      </c>
      <c r="DQ277" s="292">
        <v>0</v>
      </c>
      <c r="DR277" s="292">
        <v>0</v>
      </c>
      <c r="DS277" s="292">
        <v>0</v>
      </c>
      <c r="DT277" s="292">
        <v>0</v>
      </c>
      <c r="DU277" s="292">
        <v>0</v>
      </c>
      <c r="DV277" s="292">
        <v>0</v>
      </c>
      <c r="DW277" s="292">
        <v>0</v>
      </c>
      <c r="DX277" s="292">
        <v>0</v>
      </c>
      <c r="DY277" s="292">
        <v>0</v>
      </c>
      <c r="DZ277" s="292">
        <v>0</v>
      </c>
      <c r="EA277" s="292">
        <v>0</v>
      </c>
      <c r="EB277" s="293">
        <v>0</v>
      </c>
      <c r="EC277" s="292">
        <v>0</v>
      </c>
      <c r="ED277" s="292">
        <v>0</v>
      </c>
      <c r="EE277" s="292">
        <v>0</v>
      </c>
      <c r="EF277" s="293">
        <v>0</v>
      </c>
      <c r="EG277" s="292">
        <v>0</v>
      </c>
      <c r="EH277" s="292">
        <v>0</v>
      </c>
      <c r="EI277" s="292">
        <v>0</v>
      </c>
      <c r="EJ277" s="292">
        <v>0</v>
      </c>
      <c r="EK277" s="292">
        <v>0</v>
      </c>
      <c r="EL277" s="292">
        <v>0</v>
      </c>
      <c r="EM277" s="292">
        <v>0</v>
      </c>
      <c r="EN277" s="292">
        <v>0</v>
      </c>
      <c r="EO277" s="292">
        <v>0</v>
      </c>
      <c r="EP277" s="292">
        <v>0</v>
      </c>
      <c r="EQ277" s="292">
        <v>0</v>
      </c>
      <c r="ER277" s="292">
        <v>0</v>
      </c>
      <c r="ES277" s="292">
        <v>0</v>
      </c>
      <c r="ET277" s="292">
        <v>0</v>
      </c>
      <c r="EU277" s="292">
        <v>0</v>
      </c>
      <c r="EV277" s="292">
        <v>0</v>
      </c>
      <c r="EW277" s="292">
        <v>0</v>
      </c>
      <c r="EX277" s="292">
        <v>0</v>
      </c>
      <c r="EY277" s="292">
        <v>0</v>
      </c>
      <c r="EZ277" s="292">
        <v>0</v>
      </c>
      <c r="FA277" s="292">
        <v>0</v>
      </c>
      <c r="FB277" s="292">
        <v>0</v>
      </c>
      <c r="FC277" s="292">
        <v>0</v>
      </c>
      <c r="FD277" s="292">
        <v>0</v>
      </c>
      <c r="FE277" s="292">
        <v>0</v>
      </c>
      <c r="FF277" s="292">
        <v>0</v>
      </c>
      <c r="FG277" s="292">
        <v>0</v>
      </c>
      <c r="FH277" s="292">
        <v>0</v>
      </c>
      <c r="FI277" s="292">
        <v>0</v>
      </c>
      <c r="FJ277" s="292">
        <v>0</v>
      </c>
      <c r="FK277" s="291">
        <v>1</v>
      </c>
      <c r="FL277" s="290">
        <v>1.7802146938920833</v>
      </c>
      <c r="FM277" s="297">
        <v>0</v>
      </c>
      <c r="FN277" s="293">
        <v>0</v>
      </c>
      <c r="FO277" s="297">
        <v>0</v>
      </c>
      <c r="FP277" s="293">
        <v>0</v>
      </c>
      <c r="FQ277" s="283">
        <v>0</v>
      </c>
      <c r="FR277" s="294">
        <v>0</v>
      </c>
      <c r="FS277" s="283">
        <v>0</v>
      </c>
      <c r="FT277" s="294">
        <v>0</v>
      </c>
      <c r="FU277" s="291">
        <v>10</v>
      </c>
      <c r="FV277" s="290">
        <v>17.802146938920835</v>
      </c>
      <c r="FW277" s="295">
        <v>1</v>
      </c>
      <c r="FX277" s="295">
        <v>0</v>
      </c>
      <c r="FY277" s="295">
        <v>1</v>
      </c>
      <c r="FZ277" s="295">
        <v>0</v>
      </c>
      <c r="GA277" s="295">
        <v>0</v>
      </c>
      <c r="GB277" s="292">
        <v>0</v>
      </c>
      <c r="GC277" s="292">
        <v>0</v>
      </c>
      <c r="GD277" s="292">
        <v>0</v>
      </c>
      <c r="GE277" s="292">
        <v>0</v>
      </c>
      <c r="GF277" s="292">
        <v>0</v>
      </c>
      <c r="GG277" s="293">
        <v>0</v>
      </c>
      <c r="GH277" s="293">
        <v>0</v>
      </c>
      <c r="GI277" s="293">
        <v>0</v>
      </c>
      <c r="GJ277" s="293">
        <v>0</v>
      </c>
      <c r="GK277" s="293">
        <v>0</v>
      </c>
      <c r="GL277" s="293">
        <v>0</v>
      </c>
      <c r="GM277" s="293">
        <v>0</v>
      </c>
      <c r="GN277" s="293">
        <v>0</v>
      </c>
      <c r="GO277" s="293">
        <v>0</v>
      </c>
      <c r="GP277" s="293">
        <v>0</v>
      </c>
      <c r="GQ277" s="293">
        <v>0</v>
      </c>
      <c r="GR277" s="293">
        <v>0</v>
      </c>
      <c r="GS277" s="293">
        <v>0</v>
      </c>
      <c r="GT277" s="293">
        <v>0</v>
      </c>
      <c r="GU277" s="293">
        <v>0</v>
      </c>
      <c r="GV277" s="293">
        <v>0</v>
      </c>
      <c r="GW277" s="293">
        <v>0</v>
      </c>
      <c r="GX277" s="293">
        <v>0</v>
      </c>
      <c r="GY277" s="293">
        <v>0</v>
      </c>
      <c r="GZ277" s="293">
        <v>0</v>
      </c>
      <c r="HA277" s="293">
        <v>0</v>
      </c>
      <c r="HB277" s="293">
        <v>0</v>
      </c>
      <c r="HC277" s="293">
        <v>0</v>
      </c>
      <c r="HD277" s="293">
        <v>0</v>
      </c>
      <c r="HE277" s="293">
        <v>0</v>
      </c>
      <c r="HF277" s="293">
        <v>0</v>
      </c>
      <c r="HG277" s="293">
        <v>0</v>
      </c>
      <c r="HH277" s="293">
        <v>0</v>
      </c>
      <c r="HI277" s="293">
        <v>0</v>
      </c>
      <c r="HJ277" s="134">
        <v>5.3406440816762508</v>
      </c>
      <c r="HK277" s="134">
        <v>1.7802146938920833</v>
      </c>
      <c r="HL277" s="134">
        <v>17.980168408310043</v>
      </c>
      <c r="HM277" s="146">
        <v>96.0013351697921</v>
      </c>
      <c r="HN277" s="146">
        <v>96.253645935435799</v>
      </c>
      <c r="HO277" s="369">
        <v>7.7579519006982206E-2</v>
      </c>
      <c r="HP277" s="369">
        <v>1.88714851858841E-2</v>
      </c>
      <c r="HQ277" s="369">
        <v>30</v>
      </c>
      <c r="HR277" s="369">
        <v>6.25</v>
      </c>
      <c r="HS277" s="134">
        <v>100</v>
      </c>
      <c r="HT277" s="134">
        <v>93.75</v>
      </c>
      <c r="HU277" s="134">
        <v>0.258598396689941</v>
      </c>
      <c r="HV277" s="134">
        <v>0.30194376297414599</v>
      </c>
      <c r="HW277" s="134">
        <v>14.8091465610371</v>
      </c>
      <c r="HX277" s="134">
        <v>19.781169018139899</v>
      </c>
      <c r="HY277" s="146">
        <v>88.525051281569858</v>
      </c>
      <c r="HZ277" s="146">
        <v>80.136685360350597</v>
      </c>
      <c r="IA277" s="386">
        <v>4</v>
      </c>
      <c r="IB277" s="386">
        <v>2</v>
      </c>
      <c r="IC277" s="369">
        <v>0.16604400166044</v>
      </c>
      <c r="ID277" s="369">
        <v>5.8599472604746558E-2</v>
      </c>
      <c r="IE277" s="369">
        <v>2.6845637583892619</v>
      </c>
      <c r="IF277" s="369">
        <v>1.5037593984962405</v>
      </c>
      <c r="IG277" s="146">
        <v>70.469798657718115</v>
      </c>
      <c r="IH277" s="146">
        <v>75.187969924812023</v>
      </c>
      <c r="II277" s="146">
        <v>6.1851390618513902</v>
      </c>
      <c r="IJ277" s="146">
        <v>3.896864928215646</v>
      </c>
      <c r="IK277" s="146">
        <v>9.4166366582643146</v>
      </c>
      <c r="IL277" s="146">
        <v>14.358383722046261</v>
      </c>
      <c r="IM277" s="148">
        <v>105.8687306668332</v>
      </c>
      <c r="IN277" s="137">
        <v>94.938262002139837</v>
      </c>
      <c r="IO277" s="369">
        <v>0.28768699654775598</v>
      </c>
      <c r="IP277" s="369">
        <v>0.101061141990905</v>
      </c>
      <c r="IQ277" s="369">
        <v>3.1446540880503102</v>
      </c>
      <c r="IR277" s="369">
        <v>2.1052631578947398</v>
      </c>
      <c r="IS277" s="146">
        <v>84.276729559748404</v>
      </c>
      <c r="IT277" s="146">
        <v>89.473684210526301</v>
      </c>
      <c r="IU277" s="146">
        <v>9.1484464902186406</v>
      </c>
      <c r="IV277" s="146">
        <v>4.80040424456796</v>
      </c>
      <c r="IW277" s="146">
        <v>16.245039682539701</v>
      </c>
      <c r="IX277" s="146">
        <v>18.7730384412849</v>
      </c>
      <c r="IY277" s="341">
        <v>3</v>
      </c>
      <c r="IZ277" s="369">
        <v>0.15706806282722499</v>
      </c>
      <c r="JA277" s="369">
        <v>6</v>
      </c>
      <c r="JB277" s="369">
        <v>98</v>
      </c>
      <c r="JC277" s="369">
        <v>2.6178010471204201</v>
      </c>
      <c r="JD277" s="146">
        <v>10.6536135905557</v>
      </c>
    </row>
    <row r="278" spans="1:264" ht="18" customHeight="1">
      <c r="A278" s="280"/>
      <c r="B278" s="281" t="s">
        <v>87</v>
      </c>
      <c r="C278" s="281" t="s">
        <v>87</v>
      </c>
      <c r="D278" s="282" t="s">
        <v>2015</v>
      </c>
      <c r="E278" s="283" t="s">
        <v>1504</v>
      </c>
      <c r="F278" s="282" t="s">
        <v>137</v>
      </c>
      <c r="G278" s="283" t="s">
        <v>36</v>
      </c>
      <c r="H278" s="284" t="s">
        <v>87</v>
      </c>
      <c r="I278" s="284" t="s">
        <v>87</v>
      </c>
      <c r="J278" s="284" t="s">
        <v>87</v>
      </c>
      <c r="K278" s="284" t="s">
        <v>87</v>
      </c>
      <c r="L278" s="284" t="s">
        <v>87</v>
      </c>
      <c r="M278" s="285">
        <v>86884</v>
      </c>
      <c r="N278" s="284" t="s">
        <v>87</v>
      </c>
      <c r="O278" s="284" t="s">
        <v>87</v>
      </c>
      <c r="P278" s="284" t="s">
        <v>87</v>
      </c>
      <c r="Q278" s="284" t="s">
        <v>87</v>
      </c>
      <c r="R278" s="286">
        <v>97.982798832246871</v>
      </c>
      <c r="S278" s="286">
        <v>96.43239721663565</v>
      </c>
      <c r="T278" s="298" t="s">
        <v>88</v>
      </c>
      <c r="U278" s="298" t="s">
        <v>88</v>
      </c>
      <c r="V278" s="286">
        <v>8.4827586206896548</v>
      </c>
      <c r="W278" s="286">
        <v>4.8275862068965516</v>
      </c>
      <c r="X278" s="286">
        <v>13.310344827586206</v>
      </c>
      <c r="Y278" s="284" t="s">
        <v>87</v>
      </c>
      <c r="Z278" s="284" t="s">
        <v>87</v>
      </c>
      <c r="AA278" s="284" t="s">
        <v>87</v>
      </c>
      <c r="AB278" s="284" t="s">
        <v>87</v>
      </c>
      <c r="AC278" s="284" t="s">
        <v>87</v>
      </c>
      <c r="AD278" s="284" t="s">
        <v>87</v>
      </c>
      <c r="AE278" s="284" t="s">
        <v>87</v>
      </c>
      <c r="AF278" s="284" t="s">
        <v>87</v>
      </c>
      <c r="AG278" s="284" t="s">
        <v>87</v>
      </c>
      <c r="AH278" s="284" t="s">
        <v>87</v>
      </c>
      <c r="AI278" s="284" t="s">
        <v>87</v>
      </c>
      <c r="AJ278" s="284" t="s">
        <v>87</v>
      </c>
      <c r="AK278" s="284" t="s">
        <v>87</v>
      </c>
      <c r="AL278" s="284" t="s">
        <v>87</v>
      </c>
      <c r="AM278" s="284" t="s">
        <v>87</v>
      </c>
      <c r="AN278" s="284" t="s">
        <v>87</v>
      </c>
      <c r="AO278" s="284" t="s">
        <v>87</v>
      </c>
      <c r="AP278" s="284" t="s">
        <v>87</v>
      </c>
      <c r="AQ278" s="284" t="s">
        <v>87</v>
      </c>
      <c r="AR278" s="284" t="s">
        <v>87</v>
      </c>
      <c r="AS278" s="284" t="s">
        <v>87</v>
      </c>
      <c r="AT278" s="284" t="s">
        <v>87</v>
      </c>
      <c r="AU278" s="284" t="s">
        <v>87</v>
      </c>
      <c r="AV278" s="284" t="s">
        <v>87</v>
      </c>
      <c r="AW278" s="288" t="s">
        <v>87</v>
      </c>
      <c r="AX278" s="288" t="s">
        <v>87</v>
      </c>
      <c r="AY278" s="288" t="s">
        <v>87</v>
      </c>
      <c r="AZ278" s="288" t="s">
        <v>87</v>
      </c>
      <c r="BA278" s="288" t="s">
        <v>87</v>
      </c>
      <c r="BB278" s="287">
        <v>8</v>
      </c>
      <c r="BC278" s="287">
        <v>16</v>
      </c>
      <c r="BD278" s="289" t="s">
        <v>88</v>
      </c>
      <c r="BE278" s="289" t="s">
        <v>88</v>
      </c>
      <c r="BF278" s="289" t="s">
        <v>88</v>
      </c>
      <c r="BG278" s="287">
        <v>0</v>
      </c>
      <c r="BH278" s="286">
        <v>0</v>
      </c>
      <c r="BI278" s="287">
        <v>55</v>
      </c>
      <c r="BJ278" s="286">
        <v>63.302794530638558</v>
      </c>
      <c r="BK278" s="287">
        <v>0</v>
      </c>
      <c r="BL278" s="286">
        <v>0</v>
      </c>
      <c r="BM278" s="287">
        <v>0</v>
      </c>
      <c r="BN278" s="290">
        <v>0</v>
      </c>
      <c r="BO278" s="291">
        <v>20</v>
      </c>
      <c r="BP278" s="290">
        <v>23.019198011141292</v>
      </c>
      <c r="BQ278" s="287">
        <v>0</v>
      </c>
      <c r="BR278" s="290">
        <v>0</v>
      </c>
      <c r="BS278" s="287">
        <v>0</v>
      </c>
      <c r="BT278" s="290">
        <v>0</v>
      </c>
      <c r="BU278" s="287">
        <v>0</v>
      </c>
      <c r="BV278" s="290">
        <v>0</v>
      </c>
      <c r="BW278" s="287">
        <v>11</v>
      </c>
      <c r="BX278" s="290">
        <v>12.660558906127712</v>
      </c>
      <c r="BY278" s="292">
        <v>0</v>
      </c>
      <c r="BZ278" s="293">
        <v>0</v>
      </c>
      <c r="CA278" s="287">
        <v>138</v>
      </c>
      <c r="CB278" s="290">
        <v>158.8324662768749</v>
      </c>
      <c r="CC278" s="287">
        <v>0</v>
      </c>
      <c r="CD278" s="290">
        <v>0</v>
      </c>
      <c r="CE278" s="287">
        <v>32</v>
      </c>
      <c r="CF278" s="290">
        <v>36.830716817826065</v>
      </c>
      <c r="CG278" s="287">
        <v>57</v>
      </c>
      <c r="CH278" s="290">
        <v>65.604714331752675</v>
      </c>
      <c r="CI278" s="287">
        <v>240</v>
      </c>
      <c r="CJ278" s="290">
        <v>276.23037613369553</v>
      </c>
      <c r="CK278" s="287">
        <v>32</v>
      </c>
      <c r="CL278" s="290">
        <v>36.830716817826065</v>
      </c>
      <c r="CM278" s="292">
        <v>0</v>
      </c>
      <c r="CN278" s="296">
        <v>0</v>
      </c>
      <c r="CO278" s="287">
        <v>29</v>
      </c>
      <c r="CP278" s="290">
        <v>33.377837116154872</v>
      </c>
      <c r="CQ278" s="292">
        <v>0</v>
      </c>
      <c r="CR278" s="293">
        <v>0</v>
      </c>
      <c r="CS278" s="292">
        <v>0</v>
      </c>
      <c r="CT278" s="293">
        <v>0</v>
      </c>
      <c r="CU278" s="287">
        <v>6</v>
      </c>
      <c r="CV278" s="290">
        <v>6.9057594033423877</v>
      </c>
      <c r="CW278" s="287">
        <v>94</v>
      </c>
      <c r="CX278" s="290">
        <v>108.19023065236406</v>
      </c>
      <c r="CY278" s="287">
        <v>94</v>
      </c>
      <c r="CZ278" s="290">
        <v>108.19023065236406</v>
      </c>
      <c r="DA278" s="292">
        <v>0</v>
      </c>
      <c r="DB278" s="293">
        <v>0</v>
      </c>
      <c r="DC278" s="287">
        <v>0</v>
      </c>
      <c r="DD278" s="287">
        <v>0</v>
      </c>
      <c r="DE278" s="287">
        <v>120</v>
      </c>
      <c r="DF278" s="287">
        <v>4042</v>
      </c>
      <c r="DG278" s="287">
        <v>0</v>
      </c>
      <c r="DH278" s="287">
        <v>211</v>
      </c>
      <c r="DI278" s="287">
        <v>134</v>
      </c>
      <c r="DJ278" s="287">
        <v>0</v>
      </c>
      <c r="DK278" s="287">
        <v>0</v>
      </c>
      <c r="DL278" s="287">
        <v>0</v>
      </c>
      <c r="DM278" s="287">
        <v>0</v>
      </c>
      <c r="DN278" s="287">
        <v>0</v>
      </c>
      <c r="DO278" s="287">
        <v>0</v>
      </c>
      <c r="DP278" s="287">
        <v>0</v>
      </c>
      <c r="DQ278" s="287">
        <v>3</v>
      </c>
      <c r="DR278" s="287">
        <v>0</v>
      </c>
      <c r="DS278" s="287">
        <v>18</v>
      </c>
      <c r="DT278" s="287">
        <v>12464</v>
      </c>
      <c r="DU278" s="287">
        <v>1057</v>
      </c>
      <c r="DV278" s="287">
        <v>1739</v>
      </c>
      <c r="DW278" s="287">
        <v>1494</v>
      </c>
      <c r="DX278" s="287">
        <v>113</v>
      </c>
      <c r="DY278" s="287">
        <v>0</v>
      </c>
      <c r="DZ278" s="287">
        <v>0</v>
      </c>
      <c r="EA278" s="287">
        <v>5723</v>
      </c>
      <c r="EB278" s="290">
        <v>16.092958238685998</v>
      </c>
      <c r="EC278" s="287">
        <v>83</v>
      </c>
      <c r="ED278" s="287">
        <v>1838</v>
      </c>
      <c r="EE278" s="287">
        <v>277</v>
      </c>
      <c r="EF278" s="290">
        <v>15.070729053318823</v>
      </c>
      <c r="EG278" s="287">
        <v>5</v>
      </c>
      <c r="EH278" s="287">
        <v>34</v>
      </c>
      <c r="EI278" s="287">
        <v>14</v>
      </c>
      <c r="EJ278" s="287">
        <v>0</v>
      </c>
      <c r="EK278" s="287">
        <v>82</v>
      </c>
      <c r="EL278" s="287">
        <v>0</v>
      </c>
      <c r="EM278" s="287">
        <v>0</v>
      </c>
      <c r="EN278" s="287">
        <v>6</v>
      </c>
      <c r="EO278" s="287">
        <v>7</v>
      </c>
      <c r="EP278" s="287">
        <v>0</v>
      </c>
      <c r="EQ278" s="287">
        <v>8</v>
      </c>
      <c r="ER278" s="287">
        <v>0</v>
      </c>
      <c r="ES278" s="287">
        <v>2</v>
      </c>
      <c r="ET278" s="287">
        <v>0</v>
      </c>
      <c r="EU278" s="287">
        <v>0</v>
      </c>
      <c r="EV278" s="287">
        <v>289</v>
      </c>
      <c r="EW278" s="287">
        <v>0</v>
      </c>
      <c r="EX278" s="287">
        <v>0</v>
      </c>
      <c r="EY278" s="287">
        <v>0</v>
      </c>
      <c r="EZ278" s="287">
        <v>0</v>
      </c>
      <c r="FA278" s="287">
        <v>2</v>
      </c>
      <c r="FB278" s="287">
        <v>1</v>
      </c>
      <c r="FC278" s="287">
        <v>0</v>
      </c>
      <c r="FD278" s="287">
        <v>0</v>
      </c>
      <c r="FE278" s="287">
        <v>0</v>
      </c>
      <c r="FF278" s="287">
        <v>7</v>
      </c>
      <c r="FG278" s="287">
        <v>45</v>
      </c>
      <c r="FH278" s="287">
        <v>144</v>
      </c>
      <c r="FI278" s="287">
        <v>9</v>
      </c>
      <c r="FJ278" s="287">
        <v>1320</v>
      </c>
      <c r="FK278" s="291">
        <v>2</v>
      </c>
      <c r="FL278" s="290">
        <v>2.3019198011141291</v>
      </c>
      <c r="FM278" s="291">
        <v>1</v>
      </c>
      <c r="FN278" s="290">
        <v>1.1509599005570645</v>
      </c>
      <c r="FO278" s="297">
        <v>0</v>
      </c>
      <c r="FP278" s="293">
        <v>0</v>
      </c>
      <c r="FQ278" s="283">
        <v>1</v>
      </c>
      <c r="FR278" s="294">
        <v>1.1509599005570645</v>
      </c>
      <c r="FS278" s="283">
        <v>0</v>
      </c>
      <c r="FT278" s="294">
        <v>0</v>
      </c>
      <c r="FU278" s="291">
        <v>0</v>
      </c>
      <c r="FV278" s="290">
        <v>0</v>
      </c>
      <c r="FW278" s="295">
        <v>1</v>
      </c>
      <c r="FX278" s="295">
        <v>0</v>
      </c>
      <c r="FY278" s="295">
        <v>1</v>
      </c>
      <c r="FZ278" s="295">
        <v>0</v>
      </c>
      <c r="GA278" s="295">
        <v>0</v>
      </c>
      <c r="GB278" s="287">
        <v>1842</v>
      </c>
      <c r="GC278" s="287">
        <v>0</v>
      </c>
      <c r="GD278" s="287">
        <v>0</v>
      </c>
      <c r="GE278" s="287">
        <v>0</v>
      </c>
      <c r="GF278" s="287">
        <v>0</v>
      </c>
      <c r="GG278" s="290">
        <v>59</v>
      </c>
      <c r="GH278" s="290">
        <v>317</v>
      </c>
      <c r="GI278" s="290">
        <v>13</v>
      </c>
      <c r="GJ278" s="290">
        <v>2</v>
      </c>
      <c r="GK278" s="290">
        <v>0</v>
      </c>
      <c r="GL278" s="290">
        <v>1</v>
      </c>
      <c r="GM278" s="290">
        <v>1</v>
      </c>
      <c r="GN278" s="290">
        <v>2</v>
      </c>
      <c r="GO278" s="290">
        <v>0</v>
      </c>
      <c r="GP278" s="290">
        <v>1</v>
      </c>
      <c r="GQ278" s="290">
        <v>0</v>
      </c>
      <c r="GR278" s="290">
        <v>0</v>
      </c>
      <c r="GS278" s="290">
        <v>0</v>
      </c>
      <c r="GT278" s="290">
        <v>2</v>
      </c>
      <c r="GU278" s="290">
        <v>0</v>
      </c>
      <c r="GV278" s="290">
        <v>2</v>
      </c>
      <c r="GW278" s="290">
        <v>0</v>
      </c>
      <c r="GX278" s="290">
        <v>0</v>
      </c>
      <c r="GY278" s="290">
        <v>2</v>
      </c>
      <c r="GZ278" s="290">
        <v>1</v>
      </c>
      <c r="HA278" s="290">
        <v>0</v>
      </c>
      <c r="HB278" s="290">
        <v>0</v>
      </c>
      <c r="HC278" s="290">
        <v>0</v>
      </c>
      <c r="HD278" s="290">
        <v>0</v>
      </c>
      <c r="HE278" s="290">
        <v>0</v>
      </c>
      <c r="HF278" s="290">
        <v>0</v>
      </c>
      <c r="HG278" s="290">
        <v>0</v>
      </c>
      <c r="HH278" s="290">
        <v>0</v>
      </c>
      <c r="HI278" s="290">
        <v>0</v>
      </c>
      <c r="HJ278" s="134">
        <v>2.3019198011141291</v>
      </c>
      <c r="HK278" s="134">
        <v>3.4528797016711938</v>
      </c>
      <c r="HL278" s="134">
        <v>30.385341374706503</v>
      </c>
      <c r="HM278" s="146">
        <v>95.916269265376599</v>
      </c>
      <c r="HN278" s="146">
        <v>118.321980834158</v>
      </c>
      <c r="HO278" s="369">
        <v>0</v>
      </c>
      <c r="HP278" s="368">
        <v>0</v>
      </c>
      <c r="HQ278" s="369">
        <v>0</v>
      </c>
      <c r="HR278" s="368">
        <v>0</v>
      </c>
      <c r="HS278" s="134">
        <v>94.736842105263193</v>
      </c>
      <c r="HT278" s="134">
        <v>93.3333333333333</v>
      </c>
      <c r="HU278" s="134">
        <v>0.31436135009927202</v>
      </c>
      <c r="HV278" s="134">
        <v>0.16954899966090201</v>
      </c>
      <c r="HW278" s="134">
        <v>10.8934169278997</v>
      </c>
      <c r="HX278" s="134">
        <v>15.180244735971799</v>
      </c>
      <c r="HY278" s="146">
        <v>90.33127916779398</v>
      </c>
      <c r="HZ278" s="146">
        <v>74.872331004336402</v>
      </c>
      <c r="IA278" s="386">
        <v>5</v>
      </c>
      <c r="IB278" s="386">
        <v>11</v>
      </c>
      <c r="IC278" s="369">
        <v>0.20542317173377159</v>
      </c>
      <c r="ID278" s="369">
        <v>0.27404085700049824</v>
      </c>
      <c r="IE278" s="369">
        <v>3.4013605442176873</v>
      </c>
      <c r="IF278" s="369">
        <v>6.1111111111111107</v>
      </c>
      <c r="IG278" s="146">
        <v>82.993197278911566</v>
      </c>
      <c r="IH278" s="146">
        <v>88.333333333333329</v>
      </c>
      <c r="II278" s="146">
        <v>6.0394412489728841</v>
      </c>
      <c r="IJ278" s="146">
        <v>4.4843049327354256</v>
      </c>
      <c r="IK278" s="146">
        <v>5.7993730407523509</v>
      </c>
      <c r="IL278" s="146">
        <v>9.6852433713687223</v>
      </c>
      <c r="IM278" s="148">
        <v>95.931648282631471</v>
      </c>
      <c r="IN278" s="137">
        <v>92.836401530417248</v>
      </c>
      <c r="IO278" s="369">
        <v>0.21865889212827999</v>
      </c>
      <c r="IP278" s="369">
        <v>0</v>
      </c>
      <c r="IQ278" s="369">
        <v>2.4193548387096802</v>
      </c>
      <c r="IR278" s="369">
        <v>0</v>
      </c>
      <c r="IS278" s="146">
        <v>95.161290322580697</v>
      </c>
      <c r="IT278" s="146">
        <v>97.368421052631604</v>
      </c>
      <c r="IU278" s="146">
        <v>9.0379008746355698</v>
      </c>
      <c r="IV278" s="146">
        <v>5.8192955589586504</v>
      </c>
      <c r="IW278" s="146">
        <v>9.1796718687474996</v>
      </c>
      <c r="IX278" s="146">
        <v>10.508369497830101</v>
      </c>
      <c r="IY278" s="341">
        <v>4</v>
      </c>
      <c r="IZ278" s="369">
        <v>0.16427104722792599</v>
      </c>
      <c r="JA278" s="369">
        <v>5.7971014492753596</v>
      </c>
      <c r="JB278" s="369">
        <v>97.101449275362299</v>
      </c>
      <c r="JC278" s="369">
        <v>2.83367556468172</v>
      </c>
      <c r="JD278" s="146">
        <v>8.9901885128431296</v>
      </c>
    </row>
    <row r="279" spans="1:264" ht="18" customHeight="1">
      <c r="A279" s="280"/>
      <c r="B279" s="281" t="s">
        <v>87</v>
      </c>
      <c r="C279" s="281" t="s">
        <v>87</v>
      </c>
      <c r="D279" s="282" t="s">
        <v>2016</v>
      </c>
      <c r="E279" s="283" t="s">
        <v>1505</v>
      </c>
      <c r="F279" s="282" t="s">
        <v>138</v>
      </c>
      <c r="G279" s="283" t="s">
        <v>37</v>
      </c>
      <c r="H279" s="284" t="s">
        <v>87</v>
      </c>
      <c r="I279" s="284" t="s">
        <v>87</v>
      </c>
      <c r="J279" s="284" t="s">
        <v>87</v>
      </c>
      <c r="K279" s="284" t="s">
        <v>87</v>
      </c>
      <c r="L279" s="284" t="s">
        <v>87</v>
      </c>
      <c r="M279" s="285">
        <v>1635156</v>
      </c>
      <c r="N279" s="284" t="s">
        <v>87</v>
      </c>
      <c r="O279" s="284" t="s">
        <v>87</v>
      </c>
      <c r="P279" s="284" t="s">
        <v>87</v>
      </c>
      <c r="Q279" s="284" t="s">
        <v>87</v>
      </c>
      <c r="R279" s="286">
        <v>104.32715576953898</v>
      </c>
      <c r="S279" s="286">
        <v>107.51323733170662</v>
      </c>
      <c r="T279" s="287">
        <v>457.36458852679789</v>
      </c>
      <c r="U279" s="292">
        <v>606.01648464495611</v>
      </c>
      <c r="V279" s="286">
        <v>13.080009083339641</v>
      </c>
      <c r="W279" s="286">
        <v>5.6468094769510255</v>
      </c>
      <c r="X279" s="286">
        <v>18.726818560290667</v>
      </c>
      <c r="Y279" s="284" t="s">
        <v>87</v>
      </c>
      <c r="Z279" s="284" t="s">
        <v>87</v>
      </c>
      <c r="AA279" s="284" t="s">
        <v>87</v>
      </c>
      <c r="AB279" s="284" t="s">
        <v>87</v>
      </c>
      <c r="AC279" s="284" t="s">
        <v>87</v>
      </c>
      <c r="AD279" s="284" t="s">
        <v>87</v>
      </c>
      <c r="AE279" s="284" t="s">
        <v>87</v>
      </c>
      <c r="AF279" s="284" t="s">
        <v>87</v>
      </c>
      <c r="AG279" s="284" t="s">
        <v>87</v>
      </c>
      <c r="AH279" s="284" t="s">
        <v>87</v>
      </c>
      <c r="AI279" s="284" t="s">
        <v>87</v>
      </c>
      <c r="AJ279" s="284" t="s">
        <v>87</v>
      </c>
      <c r="AK279" s="284" t="s">
        <v>87</v>
      </c>
      <c r="AL279" s="284" t="s">
        <v>87</v>
      </c>
      <c r="AM279" s="284" t="s">
        <v>87</v>
      </c>
      <c r="AN279" s="284" t="s">
        <v>87</v>
      </c>
      <c r="AO279" s="284" t="s">
        <v>87</v>
      </c>
      <c r="AP279" s="284" t="s">
        <v>87</v>
      </c>
      <c r="AQ279" s="284" t="s">
        <v>87</v>
      </c>
      <c r="AR279" s="284" t="s">
        <v>87</v>
      </c>
      <c r="AS279" s="284" t="s">
        <v>87</v>
      </c>
      <c r="AT279" s="284" t="s">
        <v>87</v>
      </c>
      <c r="AU279" s="284" t="s">
        <v>87</v>
      </c>
      <c r="AV279" s="284" t="s">
        <v>87</v>
      </c>
      <c r="AW279" s="288" t="s">
        <v>87</v>
      </c>
      <c r="AX279" s="288" t="s">
        <v>87</v>
      </c>
      <c r="AY279" s="288" t="s">
        <v>87</v>
      </c>
      <c r="AZ279" s="288" t="s">
        <v>87</v>
      </c>
      <c r="BA279" s="288" t="s">
        <v>87</v>
      </c>
      <c r="BB279" s="287">
        <v>135</v>
      </c>
      <c r="BC279" s="287">
        <v>256</v>
      </c>
      <c r="BD279" s="289" t="s">
        <v>88</v>
      </c>
      <c r="BE279" s="289" t="s">
        <v>88</v>
      </c>
      <c r="BF279" s="289" t="s">
        <v>88</v>
      </c>
      <c r="BG279" s="287">
        <v>592</v>
      </c>
      <c r="BH279" s="286">
        <v>36.204496696339682</v>
      </c>
      <c r="BI279" s="287">
        <v>2938</v>
      </c>
      <c r="BJ279" s="286">
        <v>179.67704610446955</v>
      </c>
      <c r="BK279" s="287">
        <v>148</v>
      </c>
      <c r="BL279" s="286">
        <v>9.0511241740849204</v>
      </c>
      <c r="BM279" s="287">
        <v>227</v>
      </c>
      <c r="BN279" s="290">
        <v>13.882467483224842</v>
      </c>
      <c r="BO279" s="291">
        <v>1781</v>
      </c>
      <c r="BP279" s="290">
        <v>108.91927131111649</v>
      </c>
      <c r="BQ279" s="287">
        <v>12</v>
      </c>
      <c r="BR279" s="290">
        <v>0.73387493303391238</v>
      </c>
      <c r="BS279" s="287">
        <v>79</v>
      </c>
      <c r="BT279" s="290">
        <v>4.8313433091399229</v>
      </c>
      <c r="BU279" s="287">
        <v>0</v>
      </c>
      <c r="BV279" s="290">
        <v>0</v>
      </c>
      <c r="BW279" s="287">
        <v>512</v>
      </c>
      <c r="BX279" s="290">
        <v>31.31199714278026</v>
      </c>
      <c r="BY279" s="292">
        <v>100</v>
      </c>
      <c r="BZ279" s="293">
        <v>6.1156244419492696</v>
      </c>
      <c r="CA279" s="287">
        <v>3986</v>
      </c>
      <c r="CB279" s="290">
        <v>243.7687902560979</v>
      </c>
      <c r="CC279" s="287">
        <v>5465</v>
      </c>
      <c r="CD279" s="290">
        <v>334.21887575252759</v>
      </c>
      <c r="CE279" s="287">
        <v>380</v>
      </c>
      <c r="CF279" s="290">
        <v>23.239372879407224</v>
      </c>
      <c r="CG279" s="287">
        <v>4438</v>
      </c>
      <c r="CH279" s="290">
        <v>271.41141273370857</v>
      </c>
      <c r="CI279" s="287">
        <v>13604</v>
      </c>
      <c r="CJ279" s="290">
        <v>831.96954908277871</v>
      </c>
      <c r="CK279" s="287">
        <v>4718</v>
      </c>
      <c r="CL279" s="290">
        <v>288.53516117116652</v>
      </c>
      <c r="CM279" s="287">
        <v>6620</v>
      </c>
      <c r="CN279" s="294">
        <v>404.85433805704162</v>
      </c>
      <c r="CO279" s="287">
        <v>922</v>
      </c>
      <c r="CP279" s="290">
        <v>56.386057354772269</v>
      </c>
      <c r="CQ279" s="287">
        <v>14</v>
      </c>
      <c r="CR279" s="290">
        <v>0.85618742187289787</v>
      </c>
      <c r="CS279" s="287">
        <v>75</v>
      </c>
      <c r="CT279" s="290">
        <v>4.5867183314619515</v>
      </c>
      <c r="CU279" s="287">
        <v>424</v>
      </c>
      <c r="CV279" s="290">
        <v>25.930247633864902</v>
      </c>
      <c r="CW279" s="287">
        <v>3373</v>
      </c>
      <c r="CX279" s="290">
        <v>206.28001242694887</v>
      </c>
      <c r="CY279" s="287">
        <v>3340</v>
      </c>
      <c r="CZ279" s="290">
        <v>204.26185636110563</v>
      </c>
      <c r="DA279" s="287">
        <v>33</v>
      </c>
      <c r="DB279" s="290">
        <v>2.0181560658432587</v>
      </c>
      <c r="DC279" s="287">
        <v>0</v>
      </c>
      <c r="DD279" s="287">
        <v>14999</v>
      </c>
      <c r="DE279" s="287">
        <v>5052</v>
      </c>
      <c r="DF279" s="287">
        <v>56470</v>
      </c>
      <c r="DG279" s="287">
        <v>0</v>
      </c>
      <c r="DH279" s="287">
        <v>1596</v>
      </c>
      <c r="DI279" s="287">
        <v>62</v>
      </c>
      <c r="DJ279" s="287">
        <v>1185</v>
      </c>
      <c r="DK279" s="287">
        <v>717</v>
      </c>
      <c r="DL279" s="287">
        <v>574</v>
      </c>
      <c r="DM279" s="287">
        <v>142</v>
      </c>
      <c r="DN279" s="287">
        <v>4408</v>
      </c>
      <c r="DO279" s="287">
        <v>172</v>
      </c>
      <c r="DP279" s="287">
        <v>692</v>
      </c>
      <c r="DQ279" s="287">
        <v>198</v>
      </c>
      <c r="DR279" s="287">
        <v>0</v>
      </c>
      <c r="DS279" s="287">
        <v>202</v>
      </c>
      <c r="DT279" s="287">
        <v>3432</v>
      </c>
      <c r="DU279" s="287">
        <v>162400</v>
      </c>
      <c r="DV279" s="287">
        <v>31817</v>
      </c>
      <c r="DW279" s="287">
        <v>35299</v>
      </c>
      <c r="DX279" s="287">
        <v>3775</v>
      </c>
      <c r="DY279" s="287">
        <v>3049</v>
      </c>
      <c r="DZ279" s="287">
        <v>23616</v>
      </c>
      <c r="EA279" s="287">
        <v>80077</v>
      </c>
      <c r="EB279" s="290">
        <v>38.694007018244903</v>
      </c>
      <c r="EC279" s="287">
        <v>684</v>
      </c>
      <c r="ED279" s="287">
        <v>27329</v>
      </c>
      <c r="EE279" s="287">
        <v>10470</v>
      </c>
      <c r="EF279" s="290">
        <v>38.310951736250871</v>
      </c>
      <c r="EG279" s="287">
        <v>1428</v>
      </c>
      <c r="EH279" s="287">
        <v>994</v>
      </c>
      <c r="EI279" s="287">
        <v>755</v>
      </c>
      <c r="EJ279" s="287">
        <v>763</v>
      </c>
      <c r="EK279" s="287">
        <v>2748</v>
      </c>
      <c r="EL279" s="287">
        <v>51</v>
      </c>
      <c r="EM279" s="287">
        <v>164</v>
      </c>
      <c r="EN279" s="287">
        <v>33</v>
      </c>
      <c r="EO279" s="287">
        <v>218</v>
      </c>
      <c r="EP279" s="287">
        <v>130</v>
      </c>
      <c r="EQ279" s="287">
        <v>300</v>
      </c>
      <c r="ER279" s="287">
        <v>0</v>
      </c>
      <c r="ES279" s="287">
        <v>8</v>
      </c>
      <c r="ET279" s="287">
        <v>15</v>
      </c>
      <c r="EU279" s="287">
        <v>9</v>
      </c>
      <c r="EV279" s="287">
        <v>29887</v>
      </c>
      <c r="EW279" s="287">
        <v>146</v>
      </c>
      <c r="EX279" s="287">
        <v>128</v>
      </c>
      <c r="EY279" s="287">
        <v>3963</v>
      </c>
      <c r="EZ279" s="287">
        <v>102</v>
      </c>
      <c r="FA279" s="287">
        <v>114</v>
      </c>
      <c r="FB279" s="287">
        <v>16</v>
      </c>
      <c r="FC279" s="287">
        <v>27</v>
      </c>
      <c r="FD279" s="287">
        <v>66</v>
      </c>
      <c r="FE279" s="287">
        <v>11</v>
      </c>
      <c r="FF279" s="287">
        <v>237</v>
      </c>
      <c r="FG279" s="287">
        <v>3139</v>
      </c>
      <c r="FH279" s="287">
        <v>4899</v>
      </c>
      <c r="FI279" s="287">
        <v>1842</v>
      </c>
      <c r="FJ279" s="287">
        <v>11334</v>
      </c>
      <c r="FK279" s="291">
        <v>144</v>
      </c>
      <c r="FL279" s="290">
        <v>8.8064991964069481</v>
      </c>
      <c r="FM279" s="291">
        <v>33</v>
      </c>
      <c r="FN279" s="290">
        <v>2.0181560658432587</v>
      </c>
      <c r="FO279" s="297">
        <v>37</v>
      </c>
      <c r="FP279" s="293">
        <v>2.2627810435212301</v>
      </c>
      <c r="FQ279" s="283">
        <v>16</v>
      </c>
      <c r="FR279" s="294">
        <v>0.97849991071188314</v>
      </c>
      <c r="FS279" s="283">
        <v>4</v>
      </c>
      <c r="FT279" s="294">
        <v>0.24462497767797078</v>
      </c>
      <c r="FU279" s="291">
        <v>266</v>
      </c>
      <c r="FV279" s="290">
        <v>16.267561015585059</v>
      </c>
      <c r="FW279" s="295">
        <v>1</v>
      </c>
      <c r="FX279" s="295">
        <v>0</v>
      </c>
      <c r="FY279" s="295">
        <v>1</v>
      </c>
      <c r="FZ279" s="295">
        <v>0</v>
      </c>
      <c r="GA279" s="295">
        <v>0</v>
      </c>
      <c r="GB279" s="287">
        <v>56949</v>
      </c>
      <c r="GC279" s="287">
        <v>11131</v>
      </c>
      <c r="GD279" s="287">
        <v>15585</v>
      </c>
      <c r="GE279" s="287">
        <v>15</v>
      </c>
      <c r="GF279" s="287">
        <v>189</v>
      </c>
      <c r="GG279" s="290">
        <v>1606.0039999999999</v>
      </c>
      <c r="GH279" s="290">
        <v>3616.3229999999999</v>
      </c>
      <c r="GI279" s="290">
        <v>195.9</v>
      </c>
      <c r="GJ279" s="290">
        <v>39</v>
      </c>
      <c r="GK279" s="290">
        <v>15</v>
      </c>
      <c r="GL279" s="290">
        <v>21</v>
      </c>
      <c r="GM279" s="290">
        <v>59</v>
      </c>
      <c r="GN279" s="290">
        <v>35</v>
      </c>
      <c r="GO279" s="290">
        <v>16</v>
      </c>
      <c r="GP279" s="290">
        <v>45</v>
      </c>
      <c r="GQ279" s="290">
        <v>10</v>
      </c>
      <c r="GR279" s="290">
        <v>25</v>
      </c>
      <c r="GS279" s="290">
        <v>0</v>
      </c>
      <c r="GT279" s="290">
        <v>128</v>
      </c>
      <c r="GU279" s="290">
        <v>5</v>
      </c>
      <c r="GV279" s="290">
        <v>10</v>
      </c>
      <c r="GW279" s="290">
        <v>6</v>
      </c>
      <c r="GX279" s="290">
        <v>5</v>
      </c>
      <c r="GY279" s="290">
        <v>9</v>
      </c>
      <c r="GZ279" s="290">
        <v>15</v>
      </c>
      <c r="HA279" s="290">
        <v>4</v>
      </c>
      <c r="HB279" s="290">
        <v>5</v>
      </c>
      <c r="HC279" s="290">
        <v>6</v>
      </c>
      <c r="HD279" s="290">
        <v>8</v>
      </c>
      <c r="HE279" s="290">
        <v>8</v>
      </c>
      <c r="HF279" s="290">
        <v>11</v>
      </c>
      <c r="HG279" s="290">
        <v>14</v>
      </c>
      <c r="HH279" s="290">
        <v>35.54</v>
      </c>
      <c r="HI279" s="290">
        <v>26.47</v>
      </c>
      <c r="HJ279" s="134">
        <v>1.5900623549068102</v>
      </c>
      <c r="HK279" s="134">
        <v>14.799811149517232</v>
      </c>
      <c r="HL279" s="134">
        <v>46.269591402899778</v>
      </c>
      <c r="HM279" s="146">
        <v>101.005720452079</v>
      </c>
      <c r="HN279" s="146">
        <v>114.281047316544</v>
      </c>
      <c r="HO279" s="369">
        <v>0.109907363793374</v>
      </c>
      <c r="HP279" s="369">
        <v>2.3728545440164499E-2</v>
      </c>
      <c r="HQ279" s="369">
        <v>3.1531531531531498</v>
      </c>
      <c r="HR279" s="369">
        <v>0.83565459610027903</v>
      </c>
      <c r="HS279" s="134">
        <v>86.036036036035995</v>
      </c>
      <c r="HT279" s="134">
        <v>92.479108635097504</v>
      </c>
      <c r="HU279" s="134">
        <v>3.48563353744701</v>
      </c>
      <c r="HV279" s="134">
        <v>2.8395159376730201</v>
      </c>
      <c r="HW279" s="134">
        <v>1.3750267313112201</v>
      </c>
      <c r="HX279" s="134">
        <v>2.6989955136537098</v>
      </c>
      <c r="HY279" s="146">
        <v>103.55285496695781</v>
      </c>
      <c r="HZ279" s="146">
        <v>107.645451759732</v>
      </c>
      <c r="IA279" s="386">
        <v>68</v>
      </c>
      <c r="IB279" s="386">
        <v>75</v>
      </c>
      <c r="IC279" s="369">
        <v>0.50407709414381019</v>
      </c>
      <c r="ID279" s="369">
        <v>0.33090668431502318</v>
      </c>
      <c r="IE279" s="369">
        <v>5.2147239263803682</v>
      </c>
      <c r="IF279" s="369">
        <v>5.2192066805845512</v>
      </c>
      <c r="IG279" s="146">
        <v>70.935582822085891</v>
      </c>
      <c r="IH279" s="146">
        <v>76.617954070981213</v>
      </c>
      <c r="II279" s="146">
        <v>9.6664195700518896</v>
      </c>
      <c r="IJ279" s="146">
        <v>6.3401720714758438</v>
      </c>
      <c r="IK279" s="146">
        <v>2.4953479538976646</v>
      </c>
      <c r="IL279" s="146">
        <v>4.65525812963085</v>
      </c>
      <c r="IM279" s="148">
        <v>93.764512217556245</v>
      </c>
      <c r="IN279" s="137">
        <v>96.44259119152369</v>
      </c>
      <c r="IO279" s="369">
        <v>0.41022836045398597</v>
      </c>
      <c r="IP279" s="369">
        <v>0.19894512815767601</v>
      </c>
      <c r="IQ279" s="369">
        <v>6.05449041372351</v>
      </c>
      <c r="IR279" s="369">
        <v>4.7304730473047298</v>
      </c>
      <c r="IS279" s="146">
        <v>88.193743693239199</v>
      </c>
      <c r="IT279" s="146">
        <v>92.519251925192506</v>
      </c>
      <c r="IU279" s="146">
        <v>6.7756050868316704</v>
      </c>
      <c r="IV279" s="146">
        <v>4.2056074766355103</v>
      </c>
      <c r="IW279" s="146">
        <v>5.5112969911842598</v>
      </c>
      <c r="IX279" s="146">
        <v>7.0973303122845</v>
      </c>
      <c r="IY279" s="341">
        <v>81</v>
      </c>
      <c r="IZ279" s="369">
        <v>0.38744857935520899</v>
      </c>
      <c r="JA279" s="369">
        <v>5.7446808510638299</v>
      </c>
      <c r="JB279" s="369">
        <v>94.113475177305006</v>
      </c>
      <c r="JC279" s="369">
        <v>6.7444752702573396</v>
      </c>
      <c r="JD279" s="146">
        <v>5.4719648280034301</v>
      </c>
    </row>
    <row r="280" spans="1:264" ht="18" customHeight="1">
      <c r="A280" s="280"/>
      <c r="B280" s="281" t="s">
        <v>87</v>
      </c>
      <c r="C280" s="281" t="s">
        <v>87</v>
      </c>
      <c r="D280" s="282" t="s">
        <v>2017</v>
      </c>
      <c r="E280" s="283" t="s">
        <v>1506</v>
      </c>
      <c r="F280" s="282" t="s">
        <v>138</v>
      </c>
      <c r="G280" s="283" t="s">
        <v>37</v>
      </c>
      <c r="H280" s="284" t="s">
        <v>87</v>
      </c>
      <c r="I280" s="284" t="s">
        <v>87</v>
      </c>
      <c r="J280" s="284" t="s">
        <v>87</v>
      </c>
      <c r="K280" s="284" t="s">
        <v>87</v>
      </c>
      <c r="L280" s="284" t="s">
        <v>87</v>
      </c>
      <c r="M280" s="285">
        <v>283544</v>
      </c>
      <c r="N280" s="284" t="s">
        <v>87</v>
      </c>
      <c r="O280" s="284" t="s">
        <v>87</v>
      </c>
      <c r="P280" s="284" t="s">
        <v>87</v>
      </c>
      <c r="Q280" s="284" t="s">
        <v>87</v>
      </c>
      <c r="R280" s="286">
        <v>106.8988383269341</v>
      </c>
      <c r="S280" s="286">
        <v>106.34451114344981</v>
      </c>
      <c r="T280" s="292">
        <v>135.71950105922656</v>
      </c>
      <c r="U280" s="292">
        <v>87.222887124014505</v>
      </c>
      <c r="V280" s="286">
        <v>9.9136157959687381</v>
      </c>
      <c r="W280" s="286">
        <v>4.5248868778280542</v>
      </c>
      <c r="X280" s="286">
        <v>14.438502673796791</v>
      </c>
      <c r="Y280" s="284" t="s">
        <v>87</v>
      </c>
      <c r="Z280" s="284" t="s">
        <v>87</v>
      </c>
      <c r="AA280" s="284" t="s">
        <v>87</v>
      </c>
      <c r="AB280" s="284" t="s">
        <v>87</v>
      </c>
      <c r="AC280" s="284" t="s">
        <v>87</v>
      </c>
      <c r="AD280" s="284" t="s">
        <v>87</v>
      </c>
      <c r="AE280" s="284" t="s">
        <v>87</v>
      </c>
      <c r="AF280" s="284" t="s">
        <v>87</v>
      </c>
      <c r="AG280" s="284" t="s">
        <v>87</v>
      </c>
      <c r="AH280" s="284" t="s">
        <v>87</v>
      </c>
      <c r="AI280" s="284" t="s">
        <v>87</v>
      </c>
      <c r="AJ280" s="284" t="s">
        <v>87</v>
      </c>
      <c r="AK280" s="284" t="s">
        <v>87</v>
      </c>
      <c r="AL280" s="284" t="s">
        <v>87</v>
      </c>
      <c r="AM280" s="284" t="s">
        <v>87</v>
      </c>
      <c r="AN280" s="284" t="s">
        <v>87</v>
      </c>
      <c r="AO280" s="284" t="s">
        <v>87</v>
      </c>
      <c r="AP280" s="284" t="s">
        <v>87</v>
      </c>
      <c r="AQ280" s="284" t="s">
        <v>87</v>
      </c>
      <c r="AR280" s="284" t="s">
        <v>87</v>
      </c>
      <c r="AS280" s="284" t="s">
        <v>87</v>
      </c>
      <c r="AT280" s="284" t="s">
        <v>87</v>
      </c>
      <c r="AU280" s="284" t="s">
        <v>87</v>
      </c>
      <c r="AV280" s="284" t="s">
        <v>87</v>
      </c>
      <c r="AW280" s="288" t="s">
        <v>87</v>
      </c>
      <c r="AX280" s="288" t="s">
        <v>87</v>
      </c>
      <c r="AY280" s="288" t="s">
        <v>87</v>
      </c>
      <c r="AZ280" s="288" t="s">
        <v>87</v>
      </c>
      <c r="BA280" s="288" t="s">
        <v>87</v>
      </c>
      <c r="BB280" s="287">
        <v>26</v>
      </c>
      <c r="BC280" s="287">
        <v>47</v>
      </c>
      <c r="BD280" s="289" t="s">
        <v>88</v>
      </c>
      <c r="BE280" s="289" t="s">
        <v>88</v>
      </c>
      <c r="BF280" s="289" t="s">
        <v>88</v>
      </c>
      <c r="BG280" s="287">
        <v>24</v>
      </c>
      <c r="BH280" s="286">
        <v>8.4642947831729813</v>
      </c>
      <c r="BI280" s="287">
        <v>228</v>
      </c>
      <c r="BJ280" s="286">
        <v>80.410800440143333</v>
      </c>
      <c r="BK280" s="287">
        <v>0</v>
      </c>
      <c r="BL280" s="286">
        <v>0</v>
      </c>
      <c r="BM280" s="287">
        <v>0</v>
      </c>
      <c r="BN280" s="290">
        <v>0</v>
      </c>
      <c r="BO280" s="291">
        <v>125</v>
      </c>
      <c r="BP280" s="290">
        <v>44.084868662359284</v>
      </c>
      <c r="BQ280" s="287">
        <v>0</v>
      </c>
      <c r="BR280" s="290">
        <v>0</v>
      </c>
      <c r="BS280" s="287">
        <v>0</v>
      </c>
      <c r="BT280" s="290">
        <v>0</v>
      </c>
      <c r="BU280" s="287">
        <v>0</v>
      </c>
      <c r="BV280" s="290">
        <v>0</v>
      </c>
      <c r="BW280" s="287">
        <v>53</v>
      </c>
      <c r="BX280" s="290">
        <v>18.691984312840336</v>
      </c>
      <c r="BY280" s="287">
        <v>0</v>
      </c>
      <c r="BZ280" s="290">
        <v>0</v>
      </c>
      <c r="CA280" s="287">
        <v>161</v>
      </c>
      <c r="CB280" s="290">
        <v>56.78131083711876</v>
      </c>
      <c r="CC280" s="287">
        <v>1974</v>
      </c>
      <c r="CD280" s="290">
        <v>696.18824591597775</v>
      </c>
      <c r="CE280" s="287">
        <v>23</v>
      </c>
      <c r="CF280" s="290">
        <v>8.111615833874108</v>
      </c>
      <c r="CG280" s="287">
        <v>318</v>
      </c>
      <c r="CH280" s="290">
        <v>112.151905877042</v>
      </c>
      <c r="CI280" s="287">
        <v>895</v>
      </c>
      <c r="CJ280" s="290">
        <v>315.64765962249243</v>
      </c>
      <c r="CK280" s="287">
        <v>290</v>
      </c>
      <c r="CL280" s="290">
        <v>102.27689529667353</v>
      </c>
      <c r="CM280" s="287">
        <v>112</v>
      </c>
      <c r="CN280" s="294">
        <v>39.500042321473913</v>
      </c>
      <c r="CO280" s="287">
        <v>85</v>
      </c>
      <c r="CP280" s="290">
        <v>29.977710690404312</v>
      </c>
      <c r="CQ280" s="287">
        <v>0</v>
      </c>
      <c r="CR280" s="290">
        <v>0</v>
      </c>
      <c r="CS280" s="287">
        <v>1</v>
      </c>
      <c r="CT280" s="290">
        <v>0.35267894929887428</v>
      </c>
      <c r="CU280" s="287">
        <v>22</v>
      </c>
      <c r="CV280" s="290">
        <v>7.7589368845752338</v>
      </c>
      <c r="CW280" s="287">
        <v>375</v>
      </c>
      <c r="CX280" s="290">
        <v>132.25460598707784</v>
      </c>
      <c r="CY280" s="287">
        <v>375</v>
      </c>
      <c r="CZ280" s="290">
        <v>132.25460598707784</v>
      </c>
      <c r="DA280" s="287">
        <v>0</v>
      </c>
      <c r="DB280" s="290">
        <v>0</v>
      </c>
      <c r="DC280" s="287">
        <v>0</v>
      </c>
      <c r="DD280" s="287">
        <v>0</v>
      </c>
      <c r="DE280" s="287">
        <v>151</v>
      </c>
      <c r="DF280" s="287">
        <v>7388</v>
      </c>
      <c r="DG280" s="287">
        <v>0</v>
      </c>
      <c r="DH280" s="287">
        <v>128</v>
      </c>
      <c r="DI280" s="287">
        <v>89</v>
      </c>
      <c r="DJ280" s="287">
        <v>80</v>
      </c>
      <c r="DK280" s="287">
        <v>68</v>
      </c>
      <c r="DL280" s="287">
        <v>0</v>
      </c>
      <c r="DM280" s="287">
        <v>0</v>
      </c>
      <c r="DN280" s="287">
        <v>643</v>
      </c>
      <c r="DO280" s="287">
        <v>0</v>
      </c>
      <c r="DP280" s="287">
        <v>0</v>
      </c>
      <c r="DQ280" s="287">
        <v>13</v>
      </c>
      <c r="DR280" s="287">
        <v>0</v>
      </c>
      <c r="DS280" s="287">
        <v>0</v>
      </c>
      <c r="DT280" s="287">
        <v>2375</v>
      </c>
      <c r="DU280" s="287">
        <v>16380</v>
      </c>
      <c r="DV280" s="287">
        <v>1331</v>
      </c>
      <c r="DW280" s="287">
        <v>7203</v>
      </c>
      <c r="DX280" s="287">
        <v>270</v>
      </c>
      <c r="DY280" s="287">
        <v>271</v>
      </c>
      <c r="DZ280" s="287">
        <v>3223</v>
      </c>
      <c r="EA280" s="287">
        <v>9514</v>
      </c>
      <c r="EB280" s="290">
        <v>21.5261719571158</v>
      </c>
      <c r="EC280" s="287">
        <v>95</v>
      </c>
      <c r="ED280" s="287">
        <v>3201</v>
      </c>
      <c r="EE280" s="287">
        <v>734</v>
      </c>
      <c r="EF280" s="290">
        <v>22.930334270540456</v>
      </c>
      <c r="EG280" s="287">
        <v>241</v>
      </c>
      <c r="EH280" s="287">
        <v>100</v>
      </c>
      <c r="EI280" s="287">
        <v>32</v>
      </c>
      <c r="EJ280" s="287">
        <v>2</v>
      </c>
      <c r="EK280" s="287">
        <v>193</v>
      </c>
      <c r="EL280" s="287">
        <v>5</v>
      </c>
      <c r="EM280" s="287">
        <v>34</v>
      </c>
      <c r="EN280" s="287">
        <v>20</v>
      </c>
      <c r="EO280" s="287">
        <v>0</v>
      </c>
      <c r="EP280" s="287">
        <v>4</v>
      </c>
      <c r="EQ280" s="287">
        <v>20</v>
      </c>
      <c r="ER280" s="287">
        <v>0</v>
      </c>
      <c r="ES280" s="287">
        <v>0</v>
      </c>
      <c r="ET280" s="287">
        <v>0</v>
      </c>
      <c r="EU280" s="287">
        <v>0</v>
      </c>
      <c r="EV280" s="287">
        <v>0</v>
      </c>
      <c r="EW280" s="287">
        <v>0</v>
      </c>
      <c r="EX280" s="287">
        <v>0</v>
      </c>
      <c r="EY280" s="287">
        <v>0</v>
      </c>
      <c r="EZ280" s="287">
        <v>0</v>
      </c>
      <c r="FA280" s="287">
        <v>26</v>
      </c>
      <c r="FB280" s="287">
        <v>3</v>
      </c>
      <c r="FC280" s="287">
        <v>0</v>
      </c>
      <c r="FD280" s="287">
        <v>2</v>
      </c>
      <c r="FE280" s="287">
        <v>2</v>
      </c>
      <c r="FF280" s="287">
        <v>23</v>
      </c>
      <c r="FG280" s="287">
        <v>201</v>
      </c>
      <c r="FH280" s="287">
        <v>128</v>
      </c>
      <c r="FI280" s="287">
        <v>161</v>
      </c>
      <c r="FJ280" s="287">
        <v>1394</v>
      </c>
      <c r="FK280" s="291">
        <v>3</v>
      </c>
      <c r="FL280" s="290">
        <v>1.0580368478966227</v>
      </c>
      <c r="FM280" s="291">
        <v>1</v>
      </c>
      <c r="FN280" s="290">
        <v>0.35267894929887428</v>
      </c>
      <c r="FO280" s="291">
        <v>2</v>
      </c>
      <c r="FP280" s="290">
        <v>0.70535789859774856</v>
      </c>
      <c r="FQ280" s="283">
        <v>0</v>
      </c>
      <c r="FR280" s="294">
        <v>0</v>
      </c>
      <c r="FS280" s="283">
        <v>0</v>
      </c>
      <c r="FT280" s="294">
        <v>0</v>
      </c>
      <c r="FU280" s="291">
        <v>96</v>
      </c>
      <c r="FV280" s="290">
        <v>33.857179132691925</v>
      </c>
      <c r="FW280" s="295">
        <v>0</v>
      </c>
      <c r="FX280" s="295">
        <v>0</v>
      </c>
      <c r="FY280" s="295">
        <v>0</v>
      </c>
      <c r="FZ280" s="295">
        <v>0</v>
      </c>
      <c r="GA280" s="295">
        <v>0</v>
      </c>
      <c r="GB280" s="287">
        <v>5086</v>
      </c>
      <c r="GC280" s="287">
        <v>0</v>
      </c>
      <c r="GD280" s="287">
        <v>1039</v>
      </c>
      <c r="GE280" s="287">
        <v>31</v>
      </c>
      <c r="GF280" s="287">
        <v>15</v>
      </c>
      <c r="GG280" s="290">
        <v>100.23</v>
      </c>
      <c r="GH280" s="290">
        <v>515.53</v>
      </c>
      <c r="GI280" s="290">
        <v>19</v>
      </c>
      <c r="GJ280" s="290">
        <v>1.62</v>
      </c>
      <c r="GK280" s="290">
        <v>1</v>
      </c>
      <c r="GL280" s="290">
        <v>0.21</v>
      </c>
      <c r="GM280" s="290">
        <v>5.83</v>
      </c>
      <c r="GN280" s="290">
        <v>2</v>
      </c>
      <c r="GO280" s="290">
        <v>3</v>
      </c>
      <c r="GP280" s="290">
        <v>6.46</v>
      </c>
      <c r="GQ280" s="290">
        <v>1</v>
      </c>
      <c r="GR280" s="290">
        <v>0</v>
      </c>
      <c r="GS280" s="290">
        <v>0</v>
      </c>
      <c r="GT280" s="290">
        <v>7</v>
      </c>
      <c r="GU280" s="290">
        <v>1</v>
      </c>
      <c r="GV280" s="290">
        <v>3</v>
      </c>
      <c r="GW280" s="290">
        <v>0</v>
      </c>
      <c r="GX280" s="290">
        <v>0</v>
      </c>
      <c r="GY280" s="290">
        <v>2</v>
      </c>
      <c r="GZ280" s="290">
        <v>1</v>
      </c>
      <c r="HA280" s="290">
        <v>0</v>
      </c>
      <c r="HB280" s="290">
        <v>1</v>
      </c>
      <c r="HC280" s="290">
        <v>0</v>
      </c>
      <c r="HD280" s="290">
        <v>0</v>
      </c>
      <c r="HE280" s="290">
        <v>0</v>
      </c>
      <c r="HF280" s="290">
        <v>0</v>
      </c>
      <c r="HG280" s="290">
        <v>2</v>
      </c>
      <c r="HH280" s="290">
        <v>2</v>
      </c>
      <c r="HI280" s="290">
        <v>0</v>
      </c>
      <c r="HJ280" s="134">
        <v>2.4687526450921196</v>
      </c>
      <c r="HK280" s="134">
        <v>9.8750105803684782</v>
      </c>
      <c r="HL280" s="134">
        <v>33.257624918883835</v>
      </c>
      <c r="HM280" s="146">
        <v>107.65832683205601</v>
      </c>
      <c r="HN280" s="146">
        <v>114.88124309587</v>
      </c>
      <c r="HO280" s="368">
        <v>1.71438367906738E-2</v>
      </c>
      <c r="HP280" s="368">
        <v>3.3292642326045903E-2</v>
      </c>
      <c r="HQ280" s="368">
        <v>1</v>
      </c>
      <c r="HR280" s="368">
        <v>2.4390243902439002</v>
      </c>
      <c r="HS280" s="134">
        <v>85</v>
      </c>
      <c r="HT280" s="134">
        <v>86.991869918699194</v>
      </c>
      <c r="HU280" s="134">
        <v>1.7143836790673801</v>
      </c>
      <c r="HV280" s="134">
        <v>1.3649983353678801</v>
      </c>
      <c r="HW280" s="134">
        <v>5.9940386967833099</v>
      </c>
      <c r="HX280" s="134">
        <v>11.1612870118541</v>
      </c>
      <c r="HY280" s="146">
        <v>103.19543108678926</v>
      </c>
      <c r="HZ280" s="146">
        <v>107.533672884057</v>
      </c>
      <c r="IA280" s="386">
        <v>15</v>
      </c>
      <c r="IB280" s="386">
        <v>14</v>
      </c>
      <c r="IC280" s="369">
        <v>0.26441036488630354</v>
      </c>
      <c r="ID280" s="369">
        <v>0.14946087327853103</v>
      </c>
      <c r="IE280" s="369">
        <v>3.5460992907801421</v>
      </c>
      <c r="IF280" s="369">
        <v>2.904564315352697</v>
      </c>
      <c r="IG280" s="146">
        <v>66.666666666666657</v>
      </c>
      <c r="IH280" s="146">
        <v>74.481327800829874</v>
      </c>
      <c r="II280" s="146">
        <v>7.4563722897937597</v>
      </c>
      <c r="IJ280" s="146">
        <v>5.1457243514465674</v>
      </c>
      <c r="IK280" s="146">
        <v>5.4806085353457039</v>
      </c>
      <c r="IL280" s="146">
        <v>11.322077966507587</v>
      </c>
      <c r="IM280" s="148">
        <v>93.90733263602749</v>
      </c>
      <c r="IN280" s="137">
        <v>100.19074167302846</v>
      </c>
      <c r="IO280" s="369">
        <v>0.23293733985557899</v>
      </c>
      <c r="IP280" s="369">
        <v>0.18518518518518501</v>
      </c>
      <c r="IQ280" s="369">
        <v>2.7700831024930701</v>
      </c>
      <c r="IR280" s="369">
        <v>3.1518624641833801</v>
      </c>
      <c r="IS280" s="146">
        <v>80.055401662049903</v>
      </c>
      <c r="IT280" s="146">
        <v>90.830945558739202</v>
      </c>
      <c r="IU280" s="146">
        <v>8.4090379687864001</v>
      </c>
      <c r="IV280" s="146">
        <v>5.8754208754208799</v>
      </c>
      <c r="IW280" s="146">
        <v>11.920627869095201</v>
      </c>
      <c r="IX280" s="146">
        <v>13.555059481759899</v>
      </c>
      <c r="IY280" s="341">
        <v>17</v>
      </c>
      <c r="IZ280" s="369">
        <v>0.24541648621336801</v>
      </c>
      <c r="JA280" s="369">
        <v>4.1871921182265996</v>
      </c>
      <c r="JB280" s="369">
        <v>86.2068965517241</v>
      </c>
      <c r="JC280" s="369">
        <v>5.8611231413310199</v>
      </c>
      <c r="JD280" s="146">
        <v>9.8202220283607904</v>
      </c>
    </row>
    <row r="281" spans="1:264" ht="18" customHeight="1">
      <c r="A281" s="280"/>
      <c r="B281" s="281" t="s">
        <v>87</v>
      </c>
      <c r="C281" s="281" t="s">
        <v>87</v>
      </c>
      <c r="D281" s="282" t="s">
        <v>2018</v>
      </c>
      <c r="E281" s="283" t="s">
        <v>1507</v>
      </c>
      <c r="F281" s="282" t="s">
        <v>138</v>
      </c>
      <c r="G281" s="283" t="s">
        <v>37</v>
      </c>
      <c r="H281" s="284" t="s">
        <v>87</v>
      </c>
      <c r="I281" s="284" t="s">
        <v>87</v>
      </c>
      <c r="J281" s="284" t="s">
        <v>87</v>
      </c>
      <c r="K281" s="284" t="s">
        <v>87</v>
      </c>
      <c r="L281" s="284" t="s">
        <v>87</v>
      </c>
      <c r="M281" s="285">
        <v>155297</v>
      </c>
      <c r="N281" s="284" t="s">
        <v>87</v>
      </c>
      <c r="O281" s="284" t="s">
        <v>87</v>
      </c>
      <c r="P281" s="284" t="s">
        <v>87</v>
      </c>
      <c r="Q281" s="284" t="s">
        <v>87</v>
      </c>
      <c r="R281" s="286">
        <v>97.835878475595237</v>
      </c>
      <c r="S281" s="286">
        <v>99.958739621608359</v>
      </c>
      <c r="T281" s="298" t="s">
        <v>88</v>
      </c>
      <c r="U281" s="298" t="s">
        <v>88</v>
      </c>
      <c r="V281" s="286">
        <v>10.497237569060774</v>
      </c>
      <c r="W281" s="286">
        <v>4.2357274401473299</v>
      </c>
      <c r="X281" s="286">
        <v>14.732965009208105</v>
      </c>
      <c r="Y281" s="284" t="s">
        <v>87</v>
      </c>
      <c r="Z281" s="284" t="s">
        <v>87</v>
      </c>
      <c r="AA281" s="284" t="s">
        <v>87</v>
      </c>
      <c r="AB281" s="284" t="s">
        <v>87</v>
      </c>
      <c r="AC281" s="284" t="s">
        <v>87</v>
      </c>
      <c r="AD281" s="284" t="s">
        <v>87</v>
      </c>
      <c r="AE281" s="284" t="s">
        <v>87</v>
      </c>
      <c r="AF281" s="284" t="s">
        <v>87</v>
      </c>
      <c r="AG281" s="284" t="s">
        <v>87</v>
      </c>
      <c r="AH281" s="284" t="s">
        <v>87</v>
      </c>
      <c r="AI281" s="284" t="s">
        <v>87</v>
      </c>
      <c r="AJ281" s="284" t="s">
        <v>87</v>
      </c>
      <c r="AK281" s="284" t="s">
        <v>87</v>
      </c>
      <c r="AL281" s="284" t="s">
        <v>87</v>
      </c>
      <c r="AM281" s="284" t="s">
        <v>87</v>
      </c>
      <c r="AN281" s="284" t="s">
        <v>87</v>
      </c>
      <c r="AO281" s="284" t="s">
        <v>87</v>
      </c>
      <c r="AP281" s="284" t="s">
        <v>87</v>
      </c>
      <c r="AQ281" s="284" t="s">
        <v>87</v>
      </c>
      <c r="AR281" s="284" t="s">
        <v>87</v>
      </c>
      <c r="AS281" s="284" t="s">
        <v>87</v>
      </c>
      <c r="AT281" s="284" t="s">
        <v>87</v>
      </c>
      <c r="AU281" s="284" t="s">
        <v>87</v>
      </c>
      <c r="AV281" s="284" t="s">
        <v>87</v>
      </c>
      <c r="AW281" s="288" t="s">
        <v>87</v>
      </c>
      <c r="AX281" s="288" t="s">
        <v>87</v>
      </c>
      <c r="AY281" s="288" t="s">
        <v>87</v>
      </c>
      <c r="AZ281" s="288" t="s">
        <v>87</v>
      </c>
      <c r="BA281" s="288" t="s">
        <v>87</v>
      </c>
      <c r="BB281" s="287">
        <v>15</v>
      </c>
      <c r="BC281" s="287">
        <v>22</v>
      </c>
      <c r="BD281" s="289" t="s">
        <v>88</v>
      </c>
      <c r="BE281" s="289" t="s">
        <v>88</v>
      </c>
      <c r="BF281" s="289" t="s">
        <v>88</v>
      </c>
      <c r="BG281" s="287">
        <v>23</v>
      </c>
      <c r="BH281" s="286">
        <v>14.810331171883552</v>
      </c>
      <c r="BI281" s="287">
        <v>67</v>
      </c>
      <c r="BJ281" s="286">
        <v>43.143138631139045</v>
      </c>
      <c r="BK281" s="287">
        <v>0</v>
      </c>
      <c r="BL281" s="286">
        <v>0</v>
      </c>
      <c r="BM281" s="287">
        <v>0</v>
      </c>
      <c r="BN281" s="290">
        <v>0</v>
      </c>
      <c r="BO281" s="291">
        <v>12</v>
      </c>
      <c r="BP281" s="290">
        <v>7.7271293070696796</v>
      </c>
      <c r="BQ281" s="287">
        <v>0</v>
      </c>
      <c r="BR281" s="290">
        <v>0</v>
      </c>
      <c r="BS281" s="287">
        <v>0</v>
      </c>
      <c r="BT281" s="290">
        <v>0</v>
      </c>
      <c r="BU281" s="287">
        <v>0</v>
      </c>
      <c r="BV281" s="290">
        <v>0</v>
      </c>
      <c r="BW281" s="287">
        <v>13</v>
      </c>
      <c r="BX281" s="290">
        <v>8.3710567493254864</v>
      </c>
      <c r="BY281" s="292">
        <v>0</v>
      </c>
      <c r="BZ281" s="293">
        <v>0</v>
      </c>
      <c r="CA281" s="287">
        <v>85</v>
      </c>
      <c r="CB281" s="290">
        <v>54.733832591743557</v>
      </c>
      <c r="CC281" s="292">
        <v>322</v>
      </c>
      <c r="CD281" s="293">
        <v>207.34463640636972</v>
      </c>
      <c r="CE281" s="292">
        <v>0</v>
      </c>
      <c r="CF281" s="293">
        <v>0</v>
      </c>
      <c r="CG281" s="287">
        <v>90</v>
      </c>
      <c r="CH281" s="290">
        <v>57.9534698030226</v>
      </c>
      <c r="CI281" s="287">
        <v>399</v>
      </c>
      <c r="CJ281" s="290">
        <v>256.92704946006683</v>
      </c>
      <c r="CK281" s="287">
        <v>155</v>
      </c>
      <c r="CL281" s="290">
        <v>99.808753549650021</v>
      </c>
      <c r="CM281" s="292">
        <v>0</v>
      </c>
      <c r="CN281" s="296">
        <v>0</v>
      </c>
      <c r="CO281" s="287">
        <v>28</v>
      </c>
      <c r="CP281" s="290">
        <v>18.029968383162586</v>
      </c>
      <c r="CQ281" s="287">
        <v>0</v>
      </c>
      <c r="CR281" s="290">
        <v>0</v>
      </c>
      <c r="CS281" s="287">
        <v>9</v>
      </c>
      <c r="CT281" s="290">
        <v>5.7953469803022593</v>
      </c>
      <c r="CU281" s="292">
        <v>0</v>
      </c>
      <c r="CV281" s="293">
        <v>0</v>
      </c>
      <c r="CW281" s="292">
        <v>0</v>
      </c>
      <c r="CX281" s="293">
        <v>0</v>
      </c>
      <c r="CY281" s="292">
        <v>0</v>
      </c>
      <c r="CZ281" s="293">
        <v>0</v>
      </c>
      <c r="DA281" s="292">
        <v>0</v>
      </c>
      <c r="DB281" s="293">
        <v>0</v>
      </c>
      <c r="DC281" s="292">
        <v>0</v>
      </c>
      <c r="DD281" s="292">
        <v>0</v>
      </c>
      <c r="DE281" s="292">
        <v>0</v>
      </c>
      <c r="DF281" s="292">
        <v>0</v>
      </c>
      <c r="DG281" s="292">
        <v>0</v>
      </c>
      <c r="DH281" s="292">
        <v>0</v>
      </c>
      <c r="DI281" s="292">
        <v>0</v>
      </c>
      <c r="DJ281" s="292">
        <v>0</v>
      </c>
      <c r="DK281" s="292">
        <v>0</v>
      </c>
      <c r="DL281" s="292">
        <v>0</v>
      </c>
      <c r="DM281" s="292">
        <v>0</v>
      </c>
      <c r="DN281" s="292">
        <v>0</v>
      </c>
      <c r="DO281" s="292">
        <v>0</v>
      </c>
      <c r="DP281" s="292">
        <v>0</v>
      </c>
      <c r="DQ281" s="292">
        <v>0</v>
      </c>
      <c r="DR281" s="292">
        <v>0</v>
      </c>
      <c r="DS281" s="292">
        <v>0</v>
      </c>
      <c r="DT281" s="292">
        <v>0</v>
      </c>
      <c r="DU281" s="292">
        <v>0</v>
      </c>
      <c r="DV281" s="292">
        <v>0</v>
      </c>
      <c r="DW281" s="292">
        <v>0</v>
      </c>
      <c r="DX281" s="292">
        <v>0</v>
      </c>
      <c r="DY281" s="292">
        <v>0</v>
      </c>
      <c r="DZ281" s="292">
        <v>0</v>
      </c>
      <c r="EA281" s="292">
        <v>0</v>
      </c>
      <c r="EB281" s="293">
        <v>0</v>
      </c>
      <c r="EC281" s="292">
        <v>0</v>
      </c>
      <c r="ED281" s="292">
        <v>0</v>
      </c>
      <c r="EE281" s="292">
        <v>0</v>
      </c>
      <c r="EF281" s="293">
        <v>0</v>
      </c>
      <c r="EG281" s="292">
        <v>0</v>
      </c>
      <c r="EH281" s="292">
        <v>0</v>
      </c>
      <c r="EI281" s="292">
        <v>0</v>
      </c>
      <c r="EJ281" s="292">
        <v>0</v>
      </c>
      <c r="EK281" s="292">
        <v>0</v>
      </c>
      <c r="EL281" s="292">
        <v>0</v>
      </c>
      <c r="EM281" s="292">
        <v>0</v>
      </c>
      <c r="EN281" s="292">
        <v>0</v>
      </c>
      <c r="EO281" s="292">
        <v>0</v>
      </c>
      <c r="EP281" s="292">
        <v>0</v>
      </c>
      <c r="EQ281" s="292">
        <v>0</v>
      </c>
      <c r="ER281" s="292">
        <v>0</v>
      </c>
      <c r="ES281" s="292">
        <v>0</v>
      </c>
      <c r="ET281" s="292">
        <v>0</v>
      </c>
      <c r="EU281" s="292">
        <v>0</v>
      </c>
      <c r="EV281" s="292">
        <v>0</v>
      </c>
      <c r="EW281" s="292">
        <v>0</v>
      </c>
      <c r="EX281" s="292">
        <v>0</v>
      </c>
      <c r="EY281" s="292">
        <v>0</v>
      </c>
      <c r="EZ281" s="292">
        <v>0</v>
      </c>
      <c r="FA281" s="292">
        <v>0</v>
      </c>
      <c r="FB281" s="292">
        <v>0</v>
      </c>
      <c r="FC281" s="292">
        <v>0</v>
      </c>
      <c r="FD281" s="292">
        <v>0</v>
      </c>
      <c r="FE281" s="292">
        <v>0</v>
      </c>
      <c r="FF281" s="292">
        <v>0</v>
      </c>
      <c r="FG281" s="292">
        <v>0</v>
      </c>
      <c r="FH281" s="292">
        <v>0</v>
      </c>
      <c r="FI281" s="292">
        <v>0</v>
      </c>
      <c r="FJ281" s="292">
        <v>0</v>
      </c>
      <c r="FK281" s="291">
        <v>10</v>
      </c>
      <c r="FL281" s="290">
        <v>6.439274422558066</v>
      </c>
      <c r="FM281" s="297">
        <v>0</v>
      </c>
      <c r="FN281" s="293">
        <v>0</v>
      </c>
      <c r="FO281" s="297">
        <v>1</v>
      </c>
      <c r="FP281" s="293">
        <v>0.64392744225580656</v>
      </c>
      <c r="FQ281" s="283">
        <v>0</v>
      </c>
      <c r="FR281" s="294">
        <v>0</v>
      </c>
      <c r="FS281" s="283">
        <v>0</v>
      </c>
      <c r="FT281" s="294">
        <v>0</v>
      </c>
      <c r="FU281" s="297">
        <v>12</v>
      </c>
      <c r="FV281" s="293">
        <v>7.7271293070696796</v>
      </c>
      <c r="FW281" s="295">
        <v>1</v>
      </c>
      <c r="FX281" s="295">
        <v>0</v>
      </c>
      <c r="FY281" s="295">
        <v>1</v>
      </c>
      <c r="FZ281" s="295">
        <v>0</v>
      </c>
      <c r="GA281" s="295">
        <v>0</v>
      </c>
      <c r="GB281" s="292">
        <v>0</v>
      </c>
      <c r="GC281" s="292">
        <v>0</v>
      </c>
      <c r="GD281" s="292">
        <v>0</v>
      </c>
      <c r="GE281" s="292">
        <v>0</v>
      </c>
      <c r="GF281" s="292">
        <v>0</v>
      </c>
      <c r="GG281" s="293">
        <v>0</v>
      </c>
      <c r="GH281" s="293">
        <v>0</v>
      </c>
      <c r="GI281" s="293">
        <v>0</v>
      </c>
      <c r="GJ281" s="293">
        <v>0</v>
      </c>
      <c r="GK281" s="293">
        <v>0</v>
      </c>
      <c r="GL281" s="293">
        <v>0</v>
      </c>
      <c r="GM281" s="293">
        <v>0</v>
      </c>
      <c r="GN281" s="293">
        <v>0</v>
      </c>
      <c r="GO281" s="293">
        <v>0</v>
      </c>
      <c r="GP281" s="293">
        <v>0</v>
      </c>
      <c r="GQ281" s="293">
        <v>0</v>
      </c>
      <c r="GR281" s="293">
        <v>0</v>
      </c>
      <c r="GS281" s="293">
        <v>0</v>
      </c>
      <c r="GT281" s="293">
        <v>0</v>
      </c>
      <c r="GU281" s="293">
        <v>0</v>
      </c>
      <c r="GV281" s="293">
        <v>0</v>
      </c>
      <c r="GW281" s="293">
        <v>0</v>
      </c>
      <c r="GX281" s="293">
        <v>0</v>
      </c>
      <c r="GY281" s="293">
        <v>0</v>
      </c>
      <c r="GZ281" s="293">
        <v>0</v>
      </c>
      <c r="HA281" s="293">
        <v>0</v>
      </c>
      <c r="HB281" s="293">
        <v>0</v>
      </c>
      <c r="HC281" s="293">
        <v>0</v>
      </c>
      <c r="HD281" s="293">
        <v>0</v>
      </c>
      <c r="HE281" s="293">
        <v>0</v>
      </c>
      <c r="HF281" s="293">
        <v>0</v>
      </c>
      <c r="HG281" s="293">
        <v>0</v>
      </c>
      <c r="HH281" s="293">
        <v>0</v>
      </c>
      <c r="HI281" s="293">
        <v>0</v>
      </c>
      <c r="HJ281" s="134">
        <v>1.9317823267674199</v>
      </c>
      <c r="HK281" s="134">
        <v>13.522476287371939</v>
      </c>
      <c r="HL281" s="134">
        <v>38.539057419010028</v>
      </c>
      <c r="HM281" s="146">
        <v>94.539473598314302</v>
      </c>
      <c r="HN281" s="146">
        <v>100.16912888994599</v>
      </c>
      <c r="HO281" s="368">
        <v>2.74725274725275E-2</v>
      </c>
      <c r="HP281" s="368">
        <v>5.4784514243973702E-2</v>
      </c>
      <c r="HQ281" s="368">
        <v>1.1111111111111101</v>
      </c>
      <c r="HR281" s="368">
        <v>3.125</v>
      </c>
      <c r="HS281" s="134">
        <v>92.2222222222222</v>
      </c>
      <c r="HT281" s="134">
        <v>93.75</v>
      </c>
      <c r="HU281" s="134">
        <v>2.47252747252747</v>
      </c>
      <c r="HV281" s="134">
        <v>1.75310445580716</v>
      </c>
      <c r="HW281" s="134">
        <v>5.2932191007504796</v>
      </c>
      <c r="HX281" s="134">
        <v>9.9504604443363807</v>
      </c>
      <c r="HY281" s="146">
        <v>96.272595341019553</v>
      </c>
      <c r="HZ281" s="146">
        <v>98.229466942661105</v>
      </c>
      <c r="IA281" s="386">
        <v>10</v>
      </c>
      <c r="IB281" s="386">
        <v>4</v>
      </c>
      <c r="IC281" s="369">
        <v>0.28506271379703535</v>
      </c>
      <c r="ID281" s="369">
        <v>6.7739204064352243E-2</v>
      </c>
      <c r="IE281" s="369">
        <v>3.0030030030030028</v>
      </c>
      <c r="IF281" s="369">
        <v>1.2539184952978055</v>
      </c>
      <c r="IG281" s="146">
        <v>84.98498498498499</v>
      </c>
      <c r="IH281" s="146">
        <v>84.32601880877742</v>
      </c>
      <c r="II281" s="146">
        <v>9.4925883694412772</v>
      </c>
      <c r="IJ281" s="146">
        <v>5.4022015241320913</v>
      </c>
      <c r="IK281" s="146">
        <v>5.2400876668659091</v>
      </c>
      <c r="IL281" s="146">
        <v>11.074977965535057</v>
      </c>
      <c r="IM281" s="148">
        <v>84.911266222549671</v>
      </c>
      <c r="IN281" s="137">
        <v>92.182155779413961</v>
      </c>
      <c r="IO281" s="369">
        <v>0.14492753623188401</v>
      </c>
      <c r="IP281" s="369">
        <v>2.5726781579624401E-2</v>
      </c>
      <c r="IQ281" s="369">
        <v>1.3605442176870699</v>
      </c>
      <c r="IR281" s="369">
        <v>0.44642857142857101</v>
      </c>
      <c r="IS281" s="146">
        <v>87.414965986394506</v>
      </c>
      <c r="IT281" s="146">
        <v>93.75</v>
      </c>
      <c r="IU281" s="146">
        <v>10.6521739130435</v>
      </c>
      <c r="IV281" s="146">
        <v>5.7627990738358603</v>
      </c>
      <c r="IW281" s="146">
        <v>13.2280454682627</v>
      </c>
      <c r="IX281" s="146">
        <v>14.8109764340107</v>
      </c>
      <c r="IY281" s="341">
        <v>13</v>
      </c>
      <c r="IZ281" s="369">
        <v>0.31988188976378001</v>
      </c>
      <c r="JA281" s="369">
        <v>6.1904761904761898</v>
      </c>
      <c r="JB281" s="369">
        <v>89.047619047618994</v>
      </c>
      <c r="JC281" s="369">
        <v>5.1673228346456703</v>
      </c>
      <c r="JD281" s="146">
        <v>8.4977053764094492</v>
      </c>
    </row>
    <row r="282" spans="1:264" ht="18" customHeight="1">
      <c r="A282" s="280"/>
      <c r="B282" s="281" t="s">
        <v>87</v>
      </c>
      <c r="C282" s="281" t="s">
        <v>87</v>
      </c>
      <c r="D282" s="282" t="s">
        <v>2019</v>
      </c>
      <c r="E282" s="283" t="s">
        <v>1508</v>
      </c>
      <c r="F282" s="282" t="s">
        <v>138</v>
      </c>
      <c r="G282" s="283" t="s">
        <v>37</v>
      </c>
      <c r="H282" s="284" t="s">
        <v>87</v>
      </c>
      <c r="I282" s="284" t="s">
        <v>87</v>
      </c>
      <c r="J282" s="284" t="s">
        <v>87</v>
      </c>
      <c r="K282" s="284" t="s">
        <v>87</v>
      </c>
      <c r="L282" s="284" t="s">
        <v>87</v>
      </c>
      <c r="M282" s="285">
        <v>433521</v>
      </c>
      <c r="N282" s="284" t="s">
        <v>87</v>
      </c>
      <c r="O282" s="284" t="s">
        <v>87</v>
      </c>
      <c r="P282" s="284" t="s">
        <v>87</v>
      </c>
      <c r="Q282" s="284" t="s">
        <v>87</v>
      </c>
      <c r="R282" s="286">
        <v>101.9333713519438</v>
      </c>
      <c r="S282" s="286">
        <v>106.43023138398642</v>
      </c>
      <c r="T282" s="292">
        <v>57.60281169922655</v>
      </c>
      <c r="U282" s="292">
        <v>134.0660755456438</v>
      </c>
      <c r="V282" s="286">
        <v>10.120623712856723</v>
      </c>
      <c r="W282" s="286">
        <v>5.0308914386584291</v>
      </c>
      <c r="X282" s="286">
        <v>15.151515151515152</v>
      </c>
      <c r="Y282" s="284" t="s">
        <v>87</v>
      </c>
      <c r="Z282" s="284" t="s">
        <v>87</v>
      </c>
      <c r="AA282" s="284" t="s">
        <v>87</v>
      </c>
      <c r="AB282" s="284" t="s">
        <v>87</v>
      </c>
      <c r="AC282" s="284" t="s">
        <v>87</v>
      </c>
      <c r="AD282" s="284" t="s">
        <v>87</v>
      </c>
      <c r="AE282" s="284" t="s">
        <v>87</v>
      </c>
      <c r="AF282" s="284" t="s">
        <v>87</v>
      </c>
      <c r="AG282" s="284" t="s">
        <v>87</v>
      </c>
      <c r="AH282" s="284" t="s">
        <v>87</v>
      </c>
      <c r="AI282" s="284" t="s">
        <v>87</v>
      </c>
      <c r="AJ282" s="284" t="s">
        <v>87</v>
      </c>
      <c r="AK282" s="284" t="s">
        <v>87</v>
      </c>
      <c r="AL282" s="284" t="s">
        <v>87</v>
      </c>
      <c r="AM282" s="284" t="s">
        <v>87</v>
      </c>
      <c r="AN282" s="284" t="s">
        <v>87</v>
      </c>
      <c r="AO282" s="284" t="s">
        <v>87</v>
      </c>
      <c r="AP282" s="284" t="s">
        <v>87</v>
      </c>
      <c r="AQ282" s="284" t="s">
        <v>87</v>
      </c>
      <c r="AR282" s="284" t="s">
        <v>87</v>
      </c>
      <c r="AS282" s="284" t="s">
        <v>87</v>
      </c>
      <c r="AT282" s="284" t="s">
        <v>87</v>
      </c>
      <c r="AU282" s="284" t="s">
        <v>87</v>
      </c>
      <c r="AV282" s="284" t="s">
        <v>87</v>
      </c>
      <c r="AW282" s="288" t="s">
        <v>87</v>
      </c>
      <c r="AX282" s="288" t="s">
        <v>87</v>
      </c>
      <c r="AY282" s="288" t="s">
        <v>87</v>
      </c>
      <c r="AZ282" s="288" t="s">
        <v>87</v>
      </c>
      <c r="BA282" s="288" t="s">
        <v>87</v>
      </c>
      <c r="BB282" s="287">
        <v>44</v>
      </c>
      <c r="BC282" s="287">
        <v>46</v>
      </c>
      <c r="BD282" s="289" t="s">
        <v>88</v>
      </c>
      <c r="BE282" s="289" t="s">
        <v>88</v>
      </c>
      <c r="BF282" s="289" t="s">
        <v>88</v>
      </c>
      <c r="BG282" s="287">
        <v>34</v>
      </c>
      <c r="BH282" s="286">
        <v>7.8427573289413894</v>
      </c>
      <c r="BI282" s="287">
        <v>390</v>
      </c>
      <c r="BJ282" s="286">
        <v>89.961039949621806</v>
      </c>
      <c r="BK282" s="287">
        <v>0</v>
      </c>
      <c r="BL282" s="286">
        <v>0</v>
      </c>
      <c r="BM282" s="287">
        <v>0</v>
      </c>
      <c r="BN282" s="290">
        <v>0</v>
      </c>
      <c r="BO282" s="291">
        <v>28</v>
      </c>
      <c r="BP282" s="290">
        <v>6.458741329716438</v>
      </c>
      <c r="BQ282" s="287">
        <v>0</v>
      </c>
      <c r="BR282" s="290">
        <v>0</v>
      </c>
      <c r="BS282" s="287">
        <v>0</v>
      </c>
      <c r="BT282" s="290">
        <v>0</v>
      </c>
      <c r="BU282" s="287">
        <v>0</v>
      </c>
      <c r="BV282" s="290">
        <v>0</v>
      </c>
      <c r="BW282" s="287">
        <v>35</v>
      </c>
      <c r="BX282" s="290">
        <v>8.0734266621455486</v>
      </c>
      <c r="BY282" s="292">
        <v>0</v>
      </c>
      <c r="BZ282" s="293">
        <v>0</v>
      </c>
      <c r="CA282" s="287">
        <v>391</v>
      </c>
      <c r="CB282" s="290">
        <v>90.191709282825968</v>
      </c>
      <c r="CC282" s="292">
        <v>0</v>
      </c>
      <c r="CD282" s="293">
        <v>0</v>
      </c>
      <c r="CE282" s="287">
        <v>40</v>
      </c>
      <c r="CF282" s="290">
        <v>9.22677332816634</v>
      </c>
      <c r="CG282" s="287">
        <v>237</v>
      </c>
      <c r="CH282" s="290">
        <v>54.668631969385572</v>
      </c>
      <c r="CI282" s="287">
        <v>1436</v>
      </c>
      <c r="CJ282" s="290">
        <v>331.24116248117161</v>
      </c>
      <c r="CK282" s="287">
        <v>582</v>
      </c>
      <c r="CL282" s="290">
        <v>134.24955192482025</v>
      </c>
      <c r="CM282" s="287">
        <v>845</v>
      </c>
      <c r="CN282" s="294">
        <v>194.91558655751393</v>
      </c>
      <c r="CO282" s="287">
        <v>56</v>
      </c>
      <c r="CP282" s="290">
        <v>12.917482659432876</v>
      </c>
      <c r="CQ282" s="292">
        <v>2</v>
      </c>
      <c r="CR282" s="293">
        <v>0.461338666408317</v>
      </c>
      <c r="CS282" s="287">
        <v>0</v>
      </c>
      <c r="CT282" s="290">
        <v>0</v>
      </c>
      <c r="CU282" s="287">
        <v>17</v>
      </c>
      <c r="CV282" s="290">
        <v>3.9213786644706947</v>
      </c>
      <c r="CW282" s="287">
        <v>332</v>
      </c>
      <c r="CX282" s="290">
        <v>76.582218623780619</v>
      </c>
      <c r="CY282" s="287">
        <v>332</v>
      </c>
      <c r="CZ282" s="290">
        <v>76.582218623780619</v>
      </c>
      <c r="DA282" s="292">
        <v>0</v>
      </c>
      <c r="DB282" s="293">
        <v>0</v>
      </c>
      <c r="DC282" s="287">
        <v>0</v>
      </c>
      <c r="DD282" s="287">
        <v>304</v>
      </c>
      <c r="DE282" s="287">
        <v>231</v>
      </c>
      <c r="DF282" s="287">
        <v>7210</v>
      </c>
      <c r="DG282" s="287">
        <v>0</v>
      </c>
      <c r="DH282" s="287">
        <v>14</v>
      </c>
      <c r="DI282" s="287">
        <v>0</v>
      </c>
      <c r="DJ282" s="287">
        <v>0</v>
      </c>
      <c r="DK282" s="287">
        <v>0</v>
      </c>
      <c r="DL282" s="287">
        <v>21</v>
      </c>
      <c r="DM282" s="287">
        <v>0</v>
      </c>
      <c r="DN282" s="287">
        <v>0</v>
      </c>
      <c r="DO282" s="287">
        <v>45</v>
      </c>
      <c r="DP282" s="287">
        <v>0</v>
      </c>
      <c r="DQ282" s="287">
        <v>0</v>
      </c>
      <c r="DR282" s="287">
        <v>0</v>
      </c>
      <c r="DS282" s="287">
        <v>0</v>
      </c>
      <c r="DT282" s="287">
        <v>0</v>
      </c>
      <c r="DU282" s="287">
        <v>17512</v>
      </c>
      <c r="DV282" s="287">
        <v>3387</v>
      </c>
      <c r="DW282" s="287">
        <v>2250</v>
      </c>
      <c r="DX282" s="287">
        <v>0</v>
      </c>
      <c r="DY282" s="287">
        <v>0</v>
      </c>
      <c r="DZ282" s="287">
        <v>0</v>
      </c>
      <c r="EA282" s="287">
        <v>8707</v>
      </c>
      <c r="EB282" s="290">
        <v>13.713104398759601</v>
      </c>
      <c r="EC282" s="287">
        <v>26</v>
      </c>
      <c r="ED282" s="287">
        <v>2947</v>
      </c>
      <c r="EE282" s="287">
        <v>433</v>
      </c>
      <c r="EF282" s="290">
        <v>14.692908042076688</v>
      </c>
      <c r="EG282" s="287">
        <v>47</v>
      </c>
      <c r="EH282" s="287">
        <v>92</v>
      </c>
      <c r="EI282" s="287">
        <v>3</v>
      </c>
      <c r="EJ282" s="287">
        <v>5</v>
      </c>
      <c r="EK282" s="287">
        <v>189</v>
      </c>
      <c r="EL282" s="287">
        <v>2</v>
      </c>
      <c r="EM282" s="287">
        <v>8</v>
      </c>
      <c r="EN282" s="287">
        <v>21</v>
      </c>
      <c r="EO282" s="287">
        <v>10</v>
      </c>
      <c r="EP282" s="287">
        <v>13</v>
      </c>
      <c r="EQ282" s="287">
        <v>2</v>
      </c>
      <c r="ER282" s="287">
        <v>0</v>
      </c>
      <c r="ES282" s="287">
        <v>0</v>
      </c>
      <c r="ET282" s="287">
        <v>0</v>
      </c>
      <c r="EU282" s="287">
        <v>0</v>
      </c>
      <c r="EV282" s="287">
        <v>0</v>
      </c>
      <c r="EW282" s="287">
        <v>0</v>
      </c>
      <c r="EX282" s="287">
        <v>0</v>
      </c>
      <c r="EY282" s="287">
        <v>0</v>
      </c>
      <c r="EZ282" s="287">
        <v>0</v>
      </c>
      <c r="FA282" s="287">
        <v>0</v>
      </c>
      <c r="FB282" s="287">
        <v>0</v>
      </c>
      <c r="FC282" s="287">
        <v>0</v>
      </c>
      <c r="FD282" s="287">
        <v>0</v>
      </c>
      <c r="FE282" s="287">
        <v>0</v>
      </c>
      <c r="FF282" s="287">
        <v>0</v>
      </c>
      <c r="FG282" s="287">
        <v>50</v>
      </c>
      <c r="FH282" s="287">
        <v>105</v>
      </c>
      <c r="FI282" s="287">
        <v>180</v>
      </c>
      <c r="FJ282" s="287">
        <v>3547</v>
      </c>
      <c r="FK282" s="291">
        <v>17</v>
      </c>
      <c r="FL282" s="290">
        <v>3.9213786644706947</v>
      </c>
      <c r="FM282" s="291">
        <v>3</v>
      </c>
      <c r="FN282" s="290">
        <v>0.6920079996124755</v>
      </c>
      <c r="FO282" s="297">
        <v>2</v>
      </c>
      <c r="FP282" s="293">
        <v>0.461338666408317</v>
      </c>
      <c r="FQ282" s="283">
        <v>1</v>
      </c>
      <c r="FR282" s="294">
        <v>0.2306693332041585</v>
      </c>
      <c r="FS282" s="283">
        <v>0</v>
      </c>
      <c r="FT282" s="294">
        <v>0</v>
      </c>
      <c r="FU282" s="297">
        <v>0</v>
      </c>
      <c r="FV282" s="293">
        <v>0</v>
      </c>
      <c r="FW282" s="295">
        <v>3</v>
      </c>
      <c r="FX282" s="295">
        <v>0</v>
      </c>
      <c r="FY282" s="295">
        <v>3</v>
      </c>
      <c r="FZ282" s="295">
        <v>0</v>
      </c>
      <c r="GA282" s="295">
        <v>0</v>
      </c>
      <c r="GB282" s="287">
        <v>0</v>
      </c>
      <c r="GC282" s="287">
        <v>0</v>
      </c>
      <c r="GD282" s="287">
        <v>0</v>
      </c>
      <c r="GE282" s="287">
        <v>0</v>
      </c>
      <c r="GF282" s="287">
        <v>0</v>
      </c>
      <c r="GG282" s="290">
        <v>157.19999999999999</v>
      </c>
      <c r="GH282" s="290">
        <v>370.1</v>
      </c>
      <c r="GI282" s="290">
        <v>20.3</v>
      </c>
      <c r="GJ282" s="290">
        <v>3</v>
      </c>
      <c r="GK282" s="290">
        <v>0</v>
      </c>
      <c r="GL282" s="290">
        <v>1</v>
      </c>
      <c r="GM282" s="290">
        <v>5</v>
      </c>
      <c r="GN282" s="290">
        <v>4</v>
      </c>
      <c r="GO282" s="290">
        <v>2</v>
      </c>
      <c r="GP282" s="290">
        <v>13.2</v>
      </c>
      <c r="GQ282" s="290">
        <v>1.2</v>
      </c>
      <c r="GR282" s="290">
        <v>0</v>
      </c>
      <c r="GS282" s="290">
        <v>0</v>
      </c>
      <c r="GT282" s="290">
        <v>8</v>
      </c>
      <c r="GU282" s="290">
        <v>0</v>
      </c>
      <c r="GV282" s="290">
        <v>1</v>
      </c>
      <c r="GW282" s="290">
        <v>0</v>
      </c>
      <c r="GX282" s="290">
        <v>0</v>
      </c>
      <c r="GY282" s="290">
        <v>1</v>
      </c>
      <c r="GZ282" s="290">
        <v>1</v>
      </c>
      <c r="HA282" s="290">
        <v>1</v>
      </c>
      <c r="HB282" s="290">
        <v>1</v>
      </c>
      <c r="HC282" s="290">
        <v>0</v>
      </c>
      <c r="HD282" s="290">
        <v>2</v>
      </c>
      <c r="HE282" s="290">
        <v>0</v>
      </c>
      <c r="HF282" s="290">
        <v>0</v>
      </c>
      <c r="HG282" s="290">
        <v>0</v>
      </c>
      <c r="HH282" s="290">
        <v>3</v>
      </c>
      <c r="HI282" s="290">
        <v>1.3</v>
      </c>
      <c r="HJ282" s="134">
        <v>1.6146853324291095</v>
      </c>
      <c r="HK282" s="134">
        <v>9.4574426613705</v>
      </c>
      <c r="HL282" s="134">
        <v>39.84120723102226</v>
      </c>
      <c r="HM282" s="146">
        <v>99.813196088562194</v>
      </c>
      <c r="HN282" s="146">
        <v>112.854290292868</v>
      </c>
      <c r="HO282" s="368">
        <v>6.2402496099844003E-2</v>
      </c>
      <c r="HP282" s="368">
        <v>3.81606563632894E-2</v>
      </c>
      <c r="HQ282" s="368">
        <v>3.3898305084745801</v>
      </c>
      <c r="HR282" s="368">
        <v>2.6666666666666701</v>
      </c>
      <c r="HS282" s="134">
        <v>84.745762711864401</v>
      </c>
      <c r="HT282" s="134">
        <v>92.6666666666667</v>
      </c>
      <c r="HU282" s="134">
        <v>1.8408736349454</v>
      </c>
      <c r="HV282" s="134">
        <v>1.43102461362335</v>
      </c>
      <c r="HW282" s="134">
        <v>3.54433824279737</v>
      </c>
      <c r="HX282" s="134">
        <v>7.3595066539618603</v>
      </c>
      <c r="HY282" s="146">
        <v>101.0989951116126</v>
      </c>
      <c r="HZ282" s="146">
        <v>107.27119596127601</v>
      </c>
      <c r="IA282" s="386">
        <v>24</v>
      </c>
      <c r="IB282" s="386">
        <v>12</v>
      </c>
      <c r="IC282" s="369">
        <v>0.33264033264033266</v>
      </c>
      <c r="ID282" s="369">
        <v>9.4547746612039074E-2</v>
      </c>
      <c r="IE282" s="369">
        <v>3.9473684210526314</v>
      </c>
      <c r="IF282" s="369">
        <v>1.3698630136986301</v>
      </c>
      <c r="IG282" s="146">
        <v>70.23026315789474</v>
      </c>
      <c r="IH282" s="146">
        <v>75.456621004566216</v>
      </c>
      <c r="II282" s="146">
        <v>8.4268884268884268</v>
      </c>
      <c r="IJ282" s="146">
        <v>6.901985502678853</v>
      </c>
      <c r="IK282" s="146">
        <v>3.9921992811546874</v>
      </c>
      <c r="IL282" s="146">
        <v>9.0660899542841236</v>
      </c>
      <c r="IM282" s="148">
        <v>90.982525419570763</v>
      </c>
      <c r="IN282" s="137">
        <v>95.91934904508301</v>
      </c>
      <c r="IO282" s="369">
        <v>0.33476805356288902</v>
      </c>
      <c r="IP282" s="369">
        <v>4.71253534401508E-2</v>
      </c>
      <c r="IQ282" s="369">
        <v>3.7735849056603801</v>
      </c>
      <c r="IR282" s="369">
        <v>0.79787234042553201</v>
      </c>
      <c r="IS282" s="146">
        <v>87.870619946091594</v>
      </c>
      <c r="IT282" s="146">
        <v>93.351063829787194</v>
      </c>
      <c r="IU282" s="146">
        <v>8.8713534194165504</v>
      </c>
      <c r="IV282" s="146">
        <v>5.9063776311655696</v>
      </c>
      <c r="IW282" s="146">
        <v>9.3794759457410102</v>
      </c>
      <c r="IX282" s="146">
        <v>12.7221065332892</v>
      </c>
      <c r="IY282" s="341">
        <v>23</v>
      </c>
      <c r="IZ282" s="369">
        <v>0.23023023023023001</v>
      </c>
      <c r="JA282" s="369">
        <v>5.43735224586288</v>
      </c>
      <c r="JB282" s="369">
        <v>89.361702127659598</v>
      </c>
      <c r="JC282" s="369">
        <v>4.2342342342342301</v>
      </c>
      <c r="JD282" s="146">
        <v>8.2127983041229893</v>
      </c>
    </row>
    <row r="283" spans="1:264" ht="18" customHeight="1">
      <c r="A283" s="280"/>
      <c r="B283" s="281" t="s">
        <v>87</v>
      </c>
      <c r="C283" s="281" t="s">
        <v>87</v>
      </c>
      <c r="D283" s="282" t="s">
        <v>2020</v>
      </c>
      <c r="E283" s="283" t="s">
        <v>1509</v>
      </c>
      <c r="F283" s="282" t="s">
        <v>138</v>
      </c>
      <c r="G283" s="283" t="s">
        <v>37</v>
      </c>
      <c r="H283" s="284" t="s">
        <v>87</v>
      </c>
      <c r="I283" s="284" t="s">
        <v>87</v>
      </c>
      <c r="J283" s="284" t="s">
        <v>87</v>
      </c>
      <c r="K283" s="284" t="s">
        <v>87</v>
      </c>
      <c r="L283" s="284" t="s">
        <v>87</v>
      </c>
      <c r="M283" s="285">
        <v>83924</v>
      </c>
      <c r="N283" s="284" t="s">
        <v>87</v>
      </c>
      <c r="O283" s="284" t="s">
        <v>87</v>
      </c>
      <c r="P283" s="284" t="s">
        <v>87</v>
      </c>
      <c r="Q283" s="284" t="s">
        <v>87</v>
      </c>
      <c r="R283" s="286">
        <v>107.83547472704367</v>
      </c>
      <c r="S283" s="286">
        <v>105.32008302169056</v>
      </c>
      <c r="T283" s="287">
        <v>63.651371482940021</v>
      </c>
      <c r="U283" s="287">
        <v>33.035810420592497</v>
      </c>
      <c r="V283" s="286">
        <v>5.9252506836827719</v>
      </c>
      <c r="W283" s="286">
        <v>3.7374658158614404</v>
      </c>
      <c r="X283" s="286">
        <v>9.6627164995442119</v>
      </c>
      <c r="Y283" s="284" t="s">
        <v>87</v>
      </c>
      <c r="Z283" s="284" t="s">
        <v>87</v>
      </c>
      <c r="AA283" s="284" t="s">
        <v>87</v>
      </c>
      <c r="AB283" s="284" t="s">
        <v>87</v>
      </c>
      <c r="AC283" s="284" t="s">
        <v>87</v>
      </c>
      <c r="AD283" s="284" t="s">
        <v>87</v>
      </c>
      <c r="AE283" s="284" t="s">
        <v>87</v>
      </c>
      <c r="AF283" s="284" t="s">
        <v>87</v>
      </c>
      <c r="AG283" s="284" t="s">
        <v>87</v>
      </c>
      <c r="AH283" s="284" t="s">
        <v>87</v>
      </c>
      <c r="AI283" s="284" t="s">
        <v>87</v>
      </c>
      <c r="AJ283" s="284" t="s">
        <v>87</v>
      </c>
      <c r="AK283" s="284" t="s">
        <v>87</v>
      </c>
      <c r="AL283" s="284" t="s">
        <v>87</v>
      </c>
      <c r="AM283" s="284" t="s">
        <v>87</v>
      </c>
      <c r="AN283" s="284" t="s">
        <v>87</v>
      </c>
      <c r="AO283" s="284" t="s">
        <v>87</v>
      </c>
      <c r="AP283" s="284" t="s">
        <v>87</v>
      </c>
      <c r="AQ283" s="284" t="s">
        <v>87</v>
      </c>
      <c r="AR283" s="284" t="s">
        <v>87</v>
      </c>
      <c r="AS283" s="284" t="s">
        <v>87</v>
      </c>
      <c r="AT283" s="284" t="s">
        <v>87</v>
      </c>
      <c r="AU283" s="284" t="s">
        <v>87</v>
      </c>
      <c r="AV283" s="284" t="s">
        <v>87</v>
      </c>
      <c r="AW283" s="288" t="s">
        <v>87</v>
      </c>
      <c r="AX283" s="288" t="s">
        <v>87</v>
      </c>
      <c r="AY283" s="288" t="s">
        <v>87</v>
      </c>
      <c r="AZ283" s="288" t="s">
        <v>87</v>
      </c>
      <c r="BA283" s="288" t="s">
        <v>87</v>
      </c>
      <c r="BB283" s="287">
        <v>7</v>
      </c>
      <c r="BC283" s="287">
        <v>8</v>
      </c>
      <c r="BD283" s="289" t="s">
        <v>88</v>
      </c>
      <c r="BE283" s="289" t="s">
        <v>88</v>
      </c>
      <c r="BF283" s="289" t="s">
        <v>88</v>
      </c>
      <c r="BG283" s="287">
        <v>0</v>
      </c>
      <c r="BH283" s="286">
        <v>0</v>
      </c>
      <c r="BI283" s="287">
        <v>36</v>
      </c>
      <c r="BJ283" s="286">
        <v>42.895953481721556</v>
      </c>
      <c r="BK283" s="287">
        <v>0</v>
      </c>
      <c r="BL283" s="286">
        <v>0</v>
      </c>
      <c r="BM283" s="287">
        <v>0</v>
      </c>
      <c r="BN283" s="290">
        <v>0</v>
      </c>
      <c r="BO283" s="291">
        <v>10</v>
      </c>
      <c r="BP283" s="290">
        <v>11.915542633811544</v>
      </c>
      <c r="BQ283" s="287">
        <v>0</v>
      </c>
      <c r="BR283" s="290">
        <v>0</v>
      </c>
      <c r="BS283" s="287">
        <v>0</v>
      </c>
      <c r="BT283" s="290">
        <v>0</v>
      </c>
      <c r="BU283" s="287">
        <v>0</v>
      </c>
      <c r="BV283" s="290">
        <v>0</v>
      </c>
      <c r="BW283" s="287">
        <v>0</v>
      </c>
      <c r="BX283" s="290">
        <v>0</v>
      </c>
      <c r="BY283" s="292">
        <v>0</v>
      </c>
      <c r="BZ283" s="293">
        <v>0</v>
      </c>
      <c r="CA283" s="287">
        <v>62</v>
      </c>
      <c r="CB283" s="290">
        <v>73.876364329631571</v>
      </c>
      <c r="CC283" s="292">
        <v>476</v>
      </c>
      <c r="CD283" s="293">
        <v>567.17982936942951</v>
      </c>
      <c r="CE283" s="287">
        <v>12</v>
      </c>
      <c r="CF283" s="290">
        <v>14.298651160573852</v>
      </c>
      <c r="CG283" s="287">
        <v>30</v>
      </c>
      <c r="CH283" s="290">
        <v>35.746627901434628</v>
      </c>
      <c r="CI283" s="287">
        <v>248</v>
      </c>
      <c r="CJ283" s="290">
        <v>295.50545731852628</v>
      </c>
      <c r="CK283" s="287">
        <v>42</v>
      </c>
      <c r="CL283" s="290">
        <v>50.04527906200849</v>
      </c>
      <c r="CM283" s="292">
        <v>0</v>
      </c>
      <c r="CN283" s="296">
        <v>0</v>
      </c>
      <c r="CO283" s="287">
        <v>30</v>
      </c>
      <c r="CP283" s="290">
        <v>35.746627901434628</v>
      </c>
      <c r="CQ283" s="292">
        <v>0</v>
      </c>
      <c r="CR283" s="293">
        <v>0</v>
      </c>
      <c r="CS283" s="287">
        <v>0</v>
      </c>
      <c r="CT283" s="290">
        <v>0</v>
      </c>
      <c r="CU283" s="292">
        <v>0</v>
      </c>
      <c r="CV283" s="293">
        <v>0</v>
      </c>
      <c r="CW283" s="292">
        <v>0</v>
      </c>
      <c r="CX283" s="293">
        <v>0</v>
      </c>
      <c r="CY283" s="292">
        <v>0</v>
      </c>
      <c r="CZ283" s="293">
        <v>0</v>
      </c>
      <c r="DA283" s="292">
        <v>0</v>
      </c>
      <c r="DB283" s="293">
        <v>0</v>
      </c>
      <c r="DC283" s="292">
        <v>20</v>
      </c>
      <c r="DD283" s="292">
        <v>0</v>
      </c>
      <c r="DE283" s="292">
        <v>0</v>
      </c>
      <c r="DF283" s="292">
        <v>3858</v>
      </c>
      <c r="DG283" s="292">
        <v>5291</v>
      </c>
      <c r="DH283" s="292">
        <v>0</v>
      </c>
      <c r="DI283" s="292">
        <v>0</v>
      </c>
      <c r="DJ283" s="292">
        <v>33</v>
      </c>
      <c r="DK283" s="292">
        <v>31</v>
      </c>
      <c r="DL283" s="292">
        <v>46</v>
      </c>
      <c r="DM283" s="292">
        <v>0</v>
      </c>
      <c r="DN283" s="292">
        <v>0</v>
      </c>
      <c r="DO283" s="292">
        <v>20</v>
      </c>
      <c r="DP283" s="292">
        <v>8</v>
      </c>
      <c r="DQ283" s="292">
        <v>1</v>
      </c>
      <c r="DR283" s="292">
        <v>0</v>
      </c>
      <c r="DS283" s="292">
        <v>0</v>
      </c>
      <c r="DT283" s="292">
        <v>0</v>
      </c>
      <c r="DU283" s="292">
        <v>7265</v>
      </c>
      <c r="DV283" s="292">
        <v>616</v>
      </c>
      <c r="DW283" s="292">
        <v>2718</v>
      </c>
      <c r="DX283" s="292">
        <v>0</v>
      </c>
      <c r="DY283" s="292">
        <v>0</v>
      </c>
      <c r="DZ283" s="292">
        <v>0</v>
      </c>
      <c r="EA283" s="292">
        <v>90780</v>
      </c>
      <c r="EB283" s="293">
        <v>1.54659616655651</v>
      </c>
      <c r="EC283" s="292">
        <v>128</v>
      </c>
      <c r="ED283" s="292">
        <v>1720</v>
      </c>
      <c r="EE283" s="292">
        <v>509</v>
      </c>
      <c r="EF283" s="293">
        <v>29.593023255813954</v>
      </c>
      <c r="EG283" s="292">
        <v>49</v>
      </c>
      <c r="EH283" s="292">
        <v>57</v>
      </c>
      <c r="EI283" s="292">
        <v>7</v>
      </c>
      <c r="EJ283" s="292">
        <v>0</v>
      </c>
      <c r="EK283" s="292">
        <v>56</v>
      </c>
      <c r="EL283" s="292">
        <v>0</v>
      </c>
      <c r="EM283" s="292">
        <v>2</v>
      </c>
      <c r="EN283" s="292">
        <v>9</v>
      </c>
      <c r="EO283" s="292">
        <v>1</v>
      </c>
      <c r="EP283" s="292">
        <v>2</v>
      </c>
      <c r="EQ283" s="292">
        <v>7</v>
      </c>
      <c r="ER283" s="292">
        <v>0</v>
      </c>
      <c r="ES283" s="292">
        <v>0</v>
      </c>
      <c r="ET283" s="292">
        <v>0</v>
      </c>
      <c r="EU283" s="292">
        <v>0</v>
      </c>
      <c r="EV283" s="292">
        <v>0</v>
      </c>
      <c r="EW283" s="292">
        <v>0</v>
      </c>
      <c r="EX283" s="292">
        <v>0</v>
      </c>
      <c r="EY283" s="292">
        <v>0</v>
      </c>
      <c r="EZ283" s="292">
        <v>0</v>
      </c>
      <c r="FA283" s="292">
        <v>0</v>
      </c>
      <c r="FB283" s="292">
        <v>0</v>
      </c>
      <c r="FC283" s="292">
        <v>0</v>
      </c>
      <c r="FD283" s="292">
        <v>0</v>
      </c>
      <c r="FE283" s="292">
        <v>0</v>
      </c>
      <c r="FF283" s="292">
        <v>0</v>
      </c>
      <c r="FG283" s="292">
        <v>51</v>
      </c>
      <c r="FH283" s="292">
        <v>41</v>
      </c>
      <c r="FI283" s="292">
        <v>118</v>
      </c>
      <c r="FJ283" s="292">
        <v>1011</v>
      </c>
      <c r="FK283" s="291">
        <v>7</v>
      </c>
      <c r="FL283" s="290">
        <v>8.3408798436680804</v>
      </c>
      <c r="FM283" s="297">
        <v>0</v>
      </c>
      <c r="FN283" s="293">
        <v>0</v>
      </c>
      <c r="FO283" s="297">
        <v>0</v>
      </c>
      <c r="FP283" s="293">
        <v>0</v>
      </c>
      <c r="FQ283" s="283">
        <v>0</v>
      </c>
      <c r="FR283" s="294">
        <v>0</v>
      </c>
      <c r="FS283" s="283">
        <v>0</v>
      </c>
      <c r="FT283" s="294">
        <v>0</v>
      </c>
      <c r="FU283" s="297">
        <v>20</v>
      </c>
      <c r="FV283" s="293">
        <v>23.831085267623088</v>
      </c>
      <c r="FW283" s="295">
        <v>0</v>
      </c>
      <c r="FX283" s="295">
        <v>0</v>
      </c>
      <c r="FY283" s="295">
        <v>0</v>
      </c>
      <c r="FZ283" s="295">
        <v>0</v>
      </c>
      <c r="GA283" s="295">
        <v>0</v>
      </c>
      <c r="GB283" s="292">
        <v>0</v>
      </c>
      <c r="GC283" s="292">
        <v>0</v>
      </c>
      <c r="GD283" s="292">
        <v>0</v>
      </c>
      <c r="GE283" s="292">
        <v>0</v>
      </c>
      <c r="GF283" s="292">
        <v>0</v>
      </c>
      <c r="GG283" s="293">
        <v>32</v>
      </c>
      <c r="GH283" s="293">
        <v>264.10000000000002</v>
      </c>
      <c r="GI283" s="293">
        <v>12</v>
      </c>
      <c r="GJ283" s="293">
        <v>1</v>
      </c>
      <c r="GK283" s="293">
        <v>0</v>
      </c>
      <c r="GL283" s="293">
        <v>2</v>
      </c>
      <c r="GM283" s="293">
        <v>4</v>
      </c>
      <c r="GN283" s="293">
        <v>2</v>
      </c>
      <c r="GO283" s="293">
        <v>0.18</v>
      </c>
      <c r="GP283" s="293">
        <v>0.38</v>
      </c>
      <c r="GQ283" s="293">
        <v>2.0299999999999998</v>
      </c>
      <c r="GR283" s="293">
        <v>0.1</v>
      </c>
      <c r="GS283" s="293">
        <v>0</v>
      </c>
      <c r="GT283" s="293">
        <v>6.38</v>
      </c>
      <c r="GU283" s="293">
        <v>0</v>
      </c>
      <c r="GV283" s="293">
        <v>1</v>
      </c>
      <c r="GW283" s="293">
        <v>0</v>
      </c>
      <c r="GX283" s="293">
        <v>1</v>
      </c>
      <c r="GY283" s="293">
        <v>2</v>
      </c>
      <c r="GZ283" s="293">
        <v>0</v>
      </c>
      <c r="HA283" s="293">
        <v>0</v>
      </c>
      <c r="HB283" s="293">
        <v>0</v>
      </c>
      <c r="HC283" s="293">
        <v>0</v>
      </c>
      <c r="HD283" s="293">
        <v>0</v>
      </c>
      <c r="HE283" s="293">
        <v>0</v>
      </c>
      <c r="HF283" s="293">
        <v>0</v>
      </c>
      <c r="HG283" s="293">
        <v>0</v>
      </c>
      <c r="HH283" s="293">
        <v>6</v>
      </c>
      <c r="HI283" s="293">
        <v>1</v>
      </c>
      <c r="HJ283" s="134">
        <v>1.1915542633811544</v>
      </c>
      <c r="HK283" s="134">
        <v>34.555073638053479</v>
      </c>
      <c r="HL283" s="134">
        <v>27.691721080978027</v>
      </c>
      <c r="HM283" s="146">
        <v>105.68678951064901</v>
      </c>
      <c r="HN283" s="146">
        <v>103.646561071938</v>
      </c>
      <c r="HO283" s="368">
        <v>0</v>
      </c>
      <c r="HP283" s="368">
        <v>0</v>
      </c>
      <c r="HQ283" s="368">
        <v>0</v>
      </c>
      <c r="HR283" s="368">
        <v>0</v>
      </c>
      <c r="HS283" s="134">
        <v>78.260869565217405</v>
      </c>
      <c r="HT283" s="134">
        <v>85.714285714285694</v>
      </c>
      <c r="HU283" s="134">
        <v>1.28779395296753</v>
      </c>
      <c r="HV283" s="134">
        <v>0.98130841121495305</v>
      </c>
      <c r="HW283" s="134">
        <v>5.4310091203295103</v>
      </c>
      <c r="HX283" s="134">
        <v>7.4561152724569704</v>
      </c>
      <c r="HY283" s="146">
        <v>106.0834939841012</v>
      </c>
      <c r="HZ283" s="146">
        <v>103.595187448746</v>
      </c>
      <c r="IA283" s="386">
        <v>3</v>
      </c>
      <c r="IB283" s="386">
        <v>5</v>
      </c>
      <c r="IC283" s="369">
        <v>0.13175230566534915</v>
      </c>
      <c r="ID283" s="369">
        <v>0.15878056525881232</v>
      </c>
      <c r="IE283" s="369">
        <v>1.2195121951219512</v>
      </c>
      <c r="IF283" s="369">
        <v>2.4509803921568629</v>
      </c>
      <c r="IG283" s="146">
        <v>58.130081300813011</v>
      </c>
      <c r="IH283" s="146">
        <v>64.705882352941174</v>
      </c>
      <c r="II283" s="146">
        <v>10.803689064558631</v>
      </c>
      <c r="IJ283" s="146">
        <v>6.478247062559543</v>
      </c>
      <c r="IK283" s="146">
        <v>7.3139158576051786</v>
      </c>
      <c r="IL283" s="146">
        <v>11.78455028875293</v>
      </c>
      <c r="IM283" s="148">
        <v>101.844867509907</v>
      </c>
      <c r="IN283" s="137">
        <v>87.482389739091076</v>
      </c>
      <c r="IO283" s="369">
        <v>0.216450216450216</v>
      </c>
      <c r="IP283" s="388">
        <v>0</v>
      </c>
      <c r="IQ283" s="369">
        <v>1.80995475113122</v>
      </c>
      <c r="IR283" s="388">
        <v>0</v>
      </c>
      <c r="IS283" s="146">
        <v>75.113122171945705</v>
      </c>
      <c r="IT283" s="146">
        <v>85.106382978723403</v>
      </c>
      <c r="IU283" s="146">
        <v>11.958874458874501</v>
      </c>
      <c r="IV283" s="146">
        <v>8.4153983885407406</v>
      </c>
      <c r="IW283" s="146">
        <v>15.233393955139899</v>
      </c>
      <c r="IX283" s="146">
        <v>14.9616576929352</v>
      </c>
      <c r="IY283" s="341">
        <v>3</v>
      </c>
      <c r="IZ283" s="369">
        <v>0.16797312430011199</v>
      </c>
      <c r="JA283" s="369">
        <v>4.5454545454545503</v>
      </c>
      <c r="JB283" s="369">
        <v>84.848484848484802</v>
      </c>
      <c r="JC283" s="369">
        <v>3.6954087346024602</v>
      </c>
      <c r="JD283" s="146">
        <v>10.103493624564001</v>
      </c>
    </row>
    <row r="284" spans="1:264" ht="18" customHeight="1">
      <c r="A284" s="280"/>
      <c r="B284" s="281" t="s">
        <v>87</v>
      </c>
      <c r="C284" s="281" t="s">
        <v>87</v>
      </c>
      <c r="D284" s="282" t="s">
        <v>2021</v>
      </c>
      <c r="E284" s="283" t="s">
        <v>1510</v>
      </c>
      <c r="F284" s="282" t="s">
        <v>138</v>
      </c>
      <c r="G284" s="283" t="s">
        <v>37</v>
      </c>
      <c r="H284" s="284" t="s">
        <v>87</v>
      </c>
      <c r="I284" s="284" t="s">
        <v>87</v>
      </c>
      <c r="J284" s="284" t="s">
        <v>87</v>
      </c>
      <c r="K284" s="284" t="s">
        <v>87</v>
      </c>
      <c r="L284" s="284" t="s">
        <v>87</v>
      </c>
      <c r="M284" s="285">
        <v>456196</v>
      </c>
      <c r="N284" s="284" t="s">
        <v>87</v>
      </c>
      <c r="O284" s="284" t="s">
        <v>87</v>
      </c>
      <c r="P284" s="284" t="s">
        <v>87</v>
      </c>
      <c r="Q284" s="284" t="s">
        <v>87</v>
      </c>
      <c r="R284" s="286">
        <v>107.10087193821987</v>
      </c>
      <c r="S284" s="286">
        <v>108.56724447951113</v>
      </c>
      <c r="T284" s="292">
        <v>275.14825986301184</v>
      </c>
      <c r="U284" s="292">
        <v>243.6798601600608</v>
      </c>
      <c r="V284" s="286">
        <v>10.3903785488959</v>
      </c>
      <c r="W284" s="286">
        <v>7.6104100946372242</v>
      </c>
      <c r="X284" s="286">
        <v>18.000788643533124</v>
      </c>
      <c r="Y284" s="284" t="s">
        <v>87</v>
      </c>
      <c r="Z284" s="284" t="s">
        <v>87</v>
      </c>
      <c r="AA284" s="284" t="s">
        <v>87</v>
      </c>
      <c r="AB284" s="284" t="s">
        <v>87</v>
      </c>
      <c r="AC284" s="284" t="s">
        <v>87</v>
      </c>
      <c r="AD284" s="284" t="s">
        <v>87</v>
      </c>
      <c r="AE284" s="284" t="s">
        <v>87</v>
      </c>
      <c r="AF284" s="284" t="s">
        <v>87</v>
      </c>
      <c r="AG284" s="284" t="s">
        <v>87</v>
      </c>
      <c r="AH284" s="284" t="s">
        <v>87</v>
      </c>
      <c r="AI284" s="284" t="s">
        <v>87</v>
      </c>
      <c r="AJ284" s="284" t="s">
        <v>87</v>
      </c>
      <c r="AK284" s="284" t="s">
        <v>87</v>
      </c>
      <c r="AL284" s="284" t="s">
        <v>87</v>
      </c>
      <c r="AM284" s="284" t="s">
        <v>87</v>
      </c>
      <c r="AN284" s="284" t="s">
        <v>87</v>
      </c>
      <c r="AO284" s="284" t="s">
        <v>87</v>
      </c>
      <c r="AP284" s="284" t="s">
        <v>87</v>
      </c>
      <c r="AQ284" s="284" t="s">
        <v>87</v>
      </c>
      <c r="AR284" s="284" t="s">
        <v>87</v>
      </c>
      <c r="AS284" s="284" t="s">
        <v>87</v>
      </c>
      <c r="AT284" s="284" t="s">
        <v>87</v>
      </c>
      <c r="AU284" s="284" t="s">
        <v>87</v>
      </c>
      <c r="AV284" s="284" t="s">
        <v>87</v>
      </c>
      <c r="AW284" s="288" t="s">
        <v>87</v>
      </c>
      <c r="AX284" s="288" t="s">
        <v>87</v>
      </c>
      <c r="AY284" s="288" t="s">
        <v>87</v>
      </c>
      <c r="AZ284" s="288" t="s">
        <v>87</v>
      </c>
      <c r="BA284" s="288" t="s">
        <v>87</v>
      </c>
      <c r="BB284" s="287">
        <v>58</v>
      </c>
      <c r="BC284" s="287">
        <v>68</v>
      </c>
      <c r="BD284" s="289" t="s">
        <v>88</v>
      </c>
      <c r="BE284" s="289" t="s">
        <v>88</v>
      </c>
      <c r="BF284" s="289" t="s">
        <v>88</v>
      </c>
      <c r="BG284" s="287">
        <v>204</v>
      </c>
      <c r="BH284" s="286">
        <v>44.717621373269381</v>
      </c>
      <c r="BI284" s="287">
        <v>841</v>
      </c>
      <c r="BJ284" s="286">
        <v>184.35058615156643</v>
      </c>
      <c r="BK284" s="287">
        <v>34</v>
      </c>
      <c r="BL284" s="286">
        <v>7.4529368955448971</v>
      </c>
      <c r="BM284" s="287">
        <v>79</v>
      </c>
      <c r="BN284" s="290">
        <v>17.317118080824908</v>
      </c>
      <c r="BO284" s="291">
        <v>577</v>
      </c>
      <c r="BP284" s="290">
        <v>126.48072319792369</v>
      </c>
      <c r="BQ284" s="287">
        <v>0</v>
      </c>
      <c r="BR284" s="290">
        <v>0</v>
      </c>
      <c r="BS284" s="287">
        <v>81</v>
      </c>
      <c r="BT284" s="290">
        <v>17.75552613350402</v>
      </c>
      <c r="BU284" s="287">
        <v>0</v>
      </c>
      <c r="BV284" s="290">
        <v>0</v>
      </c>
      <c r="BW284" s="287">
        <v>213</v>
      </c>
      <c r="BX284" s="290">
        <v>46.690457610325389</v>
      </c>
      <c r="BY284" s="287">
        <v>0</v>
      </c>
      <c r="BZ284" s="290">
        <v>0</v>
      </c>
      <c r="CA284" s="287">
        <v>1301</v>
      </c>
      <c r="CB284" s="290">
        <v>285.18443826776212</v>
      </c>
      <c r="CC284" s="287">
        <v>1131</v>
      </c>
      <c r="CD284" s="290">
        <v>247.91975379003759</v>
      </c>
      <c r="CE284" s="287">
        <v>105</v>
      </c>
      <c r="CF284" s="290">
        <v>23.01642276565336</v>
      </c>
      <c r="CG284" s="287">
        <v>962</v>
      </c>
      <c r="CH284" s="290">
        <v>210.87427333865267</v>
      </c>
      <c r="CI284" s="287">
        <v>2171</v>
      </c>
      <c r="CJ284" s="290">
        <v>475.89194118317567</v>
      </c>
      <c r="CK284" s="287">
        <v>453</v>
      </c>
      <c r="CL284" s="290">
        <v>99.299423931818779</v>
      </c>
      <c r="CM284" s="287">
        <v>5928</v>
      </c>
      <c r="CN284" s="294">
        <v>1299.4414681408869</v>
      </c>
      <c r="CO284" s="287">
        <v>334</v>
      </c>
      <c r="CP284" s="290">
        <v>73.214144797411635</v>
      </c>
      <c r="CQ284" s="287">
        <v>7</v>
      </c>
      <c r="CR284" s="290">
        <v>1.5344281843768905</v>
      </c>
      <c r="CS284" s="287">
        <v>17</v>
      </c>
      <c r="CT284" s="290">
        <v>3.7264684477724486</v>
      </c>
      <c r="CU284" s="287">
        <v>130</v>
      </c>
      <c r="CV284" s="290">
        <v>28.496523424142257</v>
      </c>
      <c r="CW284" s="287">
        <v>1372</v>
      </c>
      <c r="CX284" s="290">
        <v>300.74792413787054</v>
      </c>
      <c r="CY284" s="287">
        <v>1268</v>
      </c>
      <c r="CZ284" s="290">
        <v>277.95070539855681</v>
      </c>
      <c r="DA284" s="287">
        <v>12</v>
      </c>
      <c r="DB284" s="290">
        <v>2.6304483160746694</v>
      </c>
      <c r="DC284" s="287">
        <v>32</v>
      </c>
      <c r="DD284" s="287">
        <v>508</v>
      </c>
      <c r="DE284" s="287">
        <v>1444</v>
      </c>
      <c r="DF284" s="287">
        <v>0</v>
      </c>
      <c r="DG284" s="287">
        <v>9427</v>
      </c>
      <c r="DH284" s="287">
        <v>193</v>
      </c>
      <c r="DI284" s="287">
        <v>289</v>
      </c>
      <c r="DJ284" s="287">
        <v>13</v>
      </c>
      <c r="DK284" s="287">
        <v>1</v>
      </c>
      <c r="DL284" s="287">
        <v>13</v>
      </c>
      <c r="DM284" s="287">
        <v>0</v>
      </c>
      <c r="DN284" s="287">
        <v>417</v>
      </c>
      <c r="DO284" s="287">
        <v>0</v>
      </c>
      <c r="DP284" s="287">
        <v>159</v>
      </c>
      <c r="DQ284" s="287">
        <v>88</v>
      </c>
      <c r="DR284" s="287">
        <v>0</v>
      </c>
      <c r="DS284" s="287">
        <v>0</v>
      </c>
      <c r="DT284" s="287">
        <v>29576</v>
      </c>
      <c r="DU284" s="287">
        <v>34016</v>
      </c>
      <c r="DV284" s="287">
        <v>6662</v>
      </c>
      <c r="DW284" s="287">
        <v>17777</v>
      </c>
      <c r="DX284" s="287">
        <v>1428</v>
      </c>
      <c r="DY284" s="287">
        <v>1215</v>
      </c>
      <c r="DZ284" s="287">
        <v>4887</v>
      </c>
      <c r="EA284" s="287">
        <v>35245</v>
      </c>
      <c r="EB284" s="290">
        <v>21.407291814441798</v>
      </c>
      <c r="EC284" s="287">
        <v>309</v>
      </c>
      <c r="ED284" s="287">
        <v>12244</v>
      </c>
      <c r="EE284" s="287">
        <v>2566</v>
      </c>
      <c r="EF284" s="290">
        <v>20.957203528258738</v>
      </c>
      <c r="EG284" s="287">
        <v>315</v>
      </c>
      <c r="EH284" s="287">
        <v>264</v>
      </c>
      <c r="EI284" s="287">
        <v>144</v>
      </c>
      <c r="EJ284" s="287">
        <v>117</v>
      </c>
      <c r="EK284" s="287">
        <v>819</v>
      </c>
      <c r="EL284" s="287">
        <v>5</v>
      </c>
      <c r="EM284" s="287">
        <v>43</v>
      </c>
      <c r="EN284" s="287">
        <v>12</v>
      </c>
      <c r="EO284" s="287">
        <v>71</v>
      </c>
      <c r="EP284" s="287">
        <v>108</v>
      </c>
      <c r="EQ284" s="287">
        <v>40</v>
      </c>
      <c r="ER284" s="287">
        <v>0</v>
      </c>
      <c r="ES284" s="287">
        <v>4</v>
      </c>
      <c r="ET284" s="287">
        <v>1</v>
      </c>
      <c r="EU284" s="287">
        <v>0</v>
      </c>
      <c r="EV284" s="287">
        <v>6735</v>
      </c>
      <c r="EW284" s="287">
        <v>0</v>
      </c>
      <c r="EX284" s="287">
        <v>20</v>
      </c>
      <c r="EY284" s="287">
        <v>266</v>
      </c>
      <c r="EZ284" s="287">
        <v>85</v>
      </c>
      <c r="FA284" s="287">
        <v>55</v>
      </c>
      <c r="FB284" s="287">
        <v>8</v>
      </c>
      <c r="FC284" s="287">
        <v>9</v>
      </c>
      <c r="FD284" s="287">
        <v>25</v>
      </c>
      <c r="FE284" s="287">
        <v>5</v>
      </c>
      <c r="FF284" s="287">
        <v>26</v>
      </c>
      <c r="FG284" s="287">
        <v>1385</v>
      </c>
      <c r="FH284" s="287">
        <v>1029</v>
      </c>
      <c r="FI284" s="287">
        <v>762</v>
      </c>
      <c r="FJ284" s="287">
        <v>4763</v>
      </c>
      <c r="FK284" s="291">
        <v>60</v>
      </c>
      <c r="FL284" s="290">
        <v>13.152241580373348</v>
      </c>
      <c r="FM284" s="291">
        <v>7</v>
      </c>
      <c r="FN284" s="290">
        <v>1.5344281843768905</v>
      </c>
      <c r="FO284" s="291">
        <v>12</v>
      </c>
      <c r="FP284" s="290">
        <v>2.6304483160746694</v>
      </c>
      <c r="FQ284" s="283">
        <v>6</v>
      </c>
      <c r="FR284" s="294">
        <v>1.3152241580373347</v>
      </c>
      <c r="FS284" s="283">
        <v>2</v>
      </c>
      <c r="FT284" s="294">
        <v>0.43840805267911159</v>
      </c>
      <c r="FU284" s="291">
        <v>72</v>
      </c>
      <c r="FV284" s="290">
        <v>15.782689896448018</v>
      </c>
      <c r="FW284" s="295">
        <v>2</v>
      </c>
      <c r="FX284" s="295">
        <v>1</v>
      </c>
      <c r="FY284" s="295">
        <v>1</v>
      </c>
      <c r="FZ284" s="295">
        <v>0</v>
      </c>
      <c r="GA284" s="295">
        <v>0</v>
      </c>
      <c r="GB284" s="287">
        <v>19942</v>
      </c>
      <c r="GC284" s="287">
        <v>1597</v>
      </c>
      <c r="GD284" s="287">
        <v>1032</v>
      </c>
      <c r="GE284" s="287">
        <v>0</v>
      </c>
      <c r="GF284" s="287">
        <v>107</v>
      </c>
      <c r="GG284" s="290">
        <v>801.9</v>
      </c>
      <c r="GH284" s="290">
        <v>1740.2</v>
      </c>
      <c r="GI284" s="290">
        <v>102</v>
      </c>
      <c r="GJ284" s="290">
        <v>29</v>
      </c>
      <c r="GK284" s="290">
        <v>11.4</v>
      </c>
      <c r="GL284" s="290">
        <v>4</v>
      </c>
      <c r="GM284" s="290">
        <v>19</v>
      </c>
      <c r="GN284" s="290">
        <v>14</v>
      </c>
      <c r="GO284" s="290">
        <v>5</v>
      </c>
      <c r="GP284" s="290">
        <v>29</v>
      </c>
      <c r="GQ284" s="290">
        <v>3</v>
      </c>
      <c r="GR284" s="290">
        <v>6</v>
      </c>
      <c r="GS284" s="290">
        <v>1</v>
      </c>
      <c r="GT284" s="290">
        <v>45</v>
      </c>
      <c r="GU284" s="290">
        <v>6</v>
      </c>
      <c r="GV284" s="290">
        <v>6</v>
      </c>
      <c r="GW284" s="290">
        <v>0</v>
      </c>
      <c r="GX284" s="290">
        <v>1</v>
      </c>
      <c r="GY284" s="290">
        <v>5</v>
      </c>
      <c r="GZ284" s="290">
        <v>5</v>
      </c>
      <c r="HA284" s="290">
        <v>1</v>
      </c>
      <c r="HB284" s="290">
        <v>2</v>
      </c>
      <c r="HC284" s="290">
        <v>4</v>
      </c>
      <c r="HD284" s="290">
        <v>3</v>
      </c>
      <c r="HE284" s="290">
        <v>2</v>
      </c>
      <c r="HF284" s="290">
        <v>3</v>
      </c>
      <c r="HG284" s="290">
        <v>3</v>
      </c>
      <c r="HH284" s="290">
        <v>17</v>
      </c>
      <c r="HI284" s="290">
        <v>11.6</v>
      </c>
      <c r="HJ284" s="134">
        <v>2.8496523424142257</v>
      </c>
      <c r="HK284" s="134">
        <v>20.605178475918244</v>
      </c>
      <c r="HL284" s="134">
        <v>49.28583328218572</v>
      </c>
      <c r="HM284" s="146">
        <v>103.494869929554</v>
      </c>
      <c r="HN284" s="146">
        <v>108.747310741782</v>
      </c>
      <c r="HO284" s="368">
        <v>0.109855618330195</v>
      </c>
      <c r="HP284" s="368">
        <v>5.51267916207277E-2</v>
      </c>
      <c r="HQ284" s="368">
        <v>5.2830188679245298</v>
      </c>
      <c r="HR284" s="368">
        <v>3.6303630363036299</v>
      </c>
      <c r="HS284" s="134">
        <v>86.792452830188694</v>
      </c>
      <c r="HT284" s="134">
        <v>93.069306930693102</v>
      </c>
      <c r="HU284" s="134">
        <v>2.0794099183929702</v>
      </c>
      <c r="HV284" s="134">
        <v>1.5184925328254999</v>
      </c>
      <c r="HW284" s="134">
        <v>6.9550399494425097</v>
      </c>
      <c r="HX284" s="134">
        <v>10.918122095817999</v>
      </c>
      <c r="HY284" s="146">
        <v>106.03052452229822</v>
      </c>
      <c r="HZ284" s="146">
        <v>102.705701235516</v>
      </c>
      <c r="IA284" s="386">
        <v>33</v>
      </c>
      <c r="IB284" s="386">
        <v>23</v>
      </c>
      <c r="IC284" s="369">
        <v>0.33333333333333337</v>
      </c>
      <c r="ID284" s="369">
        <v>0.13319434792680102</v>
      </c>
      <c r="IE284" s="369">
        <v>4.0993788819875778</v>
      </c>
      <c r="IF284" s="369">
        <v>2.593010146561443</v>
      </c>
      <c r="IG284" s="146">
        <v>75.155279503105589</v>
      </c>
      <c r="IH284" s="146">
        <v>79.594137542277338</v>
      </c>
      <c r="II284" s="146">
        <v>8.1313131313131315</v>
      </c>
      <c r="IJ284" s="146">
        <v>5.1366689830901091</v>
      </c>
      <c r="IK284" s="146">
        <v>5.6674039633458229</v>
      </c>
      <c r="IL284" s="146">
        <v>11.00144207659029</v>
      </c>
      <c r="IM284" s="148">
        <v>97.210067905754215</v>
      </c>
      <c r="IN284" s="137">
        <v>99.126698085102177</v>
      </c>
      <c r="IO284" s="369">
        <v>0.2685546875</v>
      </c>
      <c r="IP284" s="369">
        <v>4.7953964194373401E-2</v>
      </c>
      <c r="IQ284" s="369">
        <v>4.1044776119403004</v>
      </c>
      <c r="IR284" s="369">
        <v>0.88757396449704096</v>
      </c>
      <c r="IS284" s="146">
        <v>86.194029850746304</v>
      </c>
      <c r="IT284" s="146">
        <v>90.532544378698205</v>
      </c>
      <c r="IU284" s="146">
        <v>6.54296875</v>
      </c>
      <c r="IV284" s="146">
        <v>5.40281329923274</v>
      </c>
      <c r="IW284" s="146">
        <v>7.4224068707886701</v>
      </c>
      <c r="IX284" s="146">
        <v>8.3166707307160905</v>
      </c>
      <c r="IY284" s="341">
        <v>23</v>
      </c>
      <c r="IZ284" s="369">
        <v>0.227475027198101</v>
      </c>
      <c r="JA284" s="369">
        <v>4.5186640471512796</v>
      </c>
      <c r="JB284" s="369">
        <v>92.730844793713203</v>
      </c>
      <c r="JC284" s="369">
        <v>5.0341212540797198</v>
      </c>
      <c r="JD284" s="146">
        <v>12.9653938808188</v>
      </c>
    </row>
    <row r="285" spans="1:264" ht="18" customHeight="1">
      <c r="A285" s="280"/>
      <c r="B285" s="281" t="s">
        <v>87</v>
      </c>
      <c r="C285" s="281" t="s">
        <v>87</v>
      </c>
      <c r="D285" s="282" t="s">
        <v>2022</v>
      </c>
      <c r="E285" s="283" t="s">
        <v>1511</v>
      </c>
      <c r="F285" s="282" t="s">
        <v>138</v>
      </c>
      <c r="G285" s="283" t="s">
        <v>37</v>
      </c>
      <c r="H285" s="284" t="s">
        <v>87</v>
      </c>
      <c r="I285" s="284" t="s">
        <v>87</v>
      </c>
      <c r="J285" s="284" t="s">
        <v>87</v>
      </c>
      <c r="K285" s="284" t="s">
        <v>87</v>
      </c>
      <c r="L285" s="284" t="s">
        <v>87</v>
      </c>
      <c r="M285" s="285">
        <v>132930</v>
      </c>
      <c r="N285" s="284" t="s">
        <v>87</v>
      </c>
      <c r="O285" s="284" t="s">
        <v>87</v>
      </c>
      <c r="P285" s="284" t="s">
        <v>87</v>
      </c>
      <c r="Q285" s="284" t="s">
        <v>87</v>
      </c>
      <c r="R285" s="286">
        <v>106.32521418645975</v>
      </c>
      <c r="S285" s="286">
        <v>107.8131752417268</v>
      </c>
      <c r="T285" s="292">
        <v>81.262404640463274</v>
      </c>
      <c r="U285" s="292">
        <v>75.440830013600134</v>
      </c>
      <c r="V285" s="286">
        <v>9.6702068194522077</v>
      </c>
      <c r="W285" s="286">
        <v>9.5025153717160435</v>
      </c>
      <c r="X285" s="286">
        <v>19.172722191168251</v>
      </c>
      <c r="Y285" s="284" t="s">
        <v>87</v>
      </c>
      <c r="Z285" s="284" t="s">
        <v>87</v>
      </c>
      <c r="AA285" s="284" t="s">
        <v>87</v>
      </c>
      <c r="AB285" s="284" t="s">
        <v>87</v>
      </c>
      <c r="AC285" s="284" t="s">
        <v>87</v>
      </c>
      <c r="AD285" s="284" t="s">
        <v>87</v>
      </c>
      <c r="AE285" s="284" t="s">
        <v>87</v>
      </c>
      <c r="AF285" s="284" t="s">
        <v>87</v>
      </c>
      <c r="AG285" s="284" t="s">
        <v>87</v>
      </c>
      <c r="AH285" s="284" t="s">
        <v>87</v>
      </c>
      <c r="AI285" s="284" t="s">
        <v>87</v>
      </c>
      <c r="AJ285" s="284" t="s">
        <v>87</v>
      </c>
      <c r="AK285" s="284" t="s">
        <v>87</v>
      </c>
      <c r="AL285" s="284" t="s">
        <v>87</v>
      </c>
      <c r="AM285" s="284" t="s">
        <v>87</v>
      </c>
      <c r="AN285" s="284" t="s">
        <v>87</v>
      </c>
      <c r="AO285" s="284" t="s">
        <v>87</v>
      </c>
      <c r="AP285" s="284" t="s">
        <v>87</v>
      </c>
      <c r="AQ285" s="284" t="s">
        <v>87</v>
      </c>
      <c r="AR285" s="284" t="s">
        <v>87</v>
      </c>
      <c r="AS285" s="284" t="s">
        <v>87</v>
      </c>
      <c r="AT285" s="284" t="s">
        <v>87</v>
      </c>
      <c r="AU285" s="284" t="s">
        <v>87</v>
      </c>
      <c r="AV285" s="284" t="s">
        <v>87</v>
      </c>
      <c r="AW285" s="288" t="s">
        <v>87</v>
      </c>
      <c r="AX285" s="288" t="s">
        <v>87</v>
      </c>
      <c r="AY285" s="288" t="s">
        <v>87</v>
      </c>
      <c r="AZ285" s="288" t="s">
        <v>87</v>
      </c>
      <c r="BA285" s="288" t="s">
        <v>87</v>
      </c>
      <c r="BB285" s="287">
        <v>7</v>
      </c>
      <c r="BC285" s="287">
        <v>16</v>
      </c>
      <c r="BD285" s="289" t="s">
        <v>88</v>
      </c>
      <c r="BE285" s="289" t="s">
        <v>88</v>
      </c>
      <c r="BF285" s="289" t="s">
        <v>88</v>
      </c>
      <c r="BG285" s="287">
        <v>0</v>
      </c>
      <c r="BH285" s="286">
        <v>0</v>
      </c>
      <c r="BI285" s="287">
        <v>128</v>
      </c>
      <c r="BJ285" s="286">
        <v>96.291281125404339</v>
      </c>
      <c r="BK285" s="287">
        <v>0</v>
      </c>
      <c r="BL285" s="286">
        <v>0</v>
      </c>
      <c r="BM285" s="287">
        <v>0</v>
      </c>
      <c r="BN285" s="290">
        <v>0</v>
      </c>
      <c r="BO285" s="291">
        <v>0</v>
      </c>
      <c r="BP285" s="290">
        <v>0</v>
      </c>
      <c r="BQ285" s="287">
        <v>0</v>
      </c>
      <c r="BR285" s="290">
        <v>0</v>
      </c>
      <c r="BS285" s="287">
        <v>0</v>
      </c>
      <c r="BT285" s="290">
        <v>0</v>
      </c>
      <c r="BU285" s="287">
        <v>0</v>
      </c>
      <c r="BV285" s="290">
        <v>0</v>
      </c>
      <c r="BW285" s="287">
        <v>24</v>
      </c>
      <c r="BX285" s="290">
        <v>18.054615211013314</v>
      </c>
      <c r="BY285" s="292">
        <v>0</v>
      </c>
      <c r="BZ285" s="293">
        <v>0</v>
      </c>
      <c r="CA285" s="287">
        <v>207</v>
      </c>
      <c r="CB285" s="290">
        <v>155.72105619498984</v>
      </c>
      <c r="CC285" s="292">
        <v>791</v>
      </c>
      <c r="CD285" s="293">
        <v>595.05002632964715</v>
      </c>
      <c r="CE285" s="292">
        <v>52</v>
      </c>
      <c r="CF285" s="293">
        <v>39.118332957195513</v>
      </c>
      <c r="CG285" s="287">
        <v>228</v>
      </c>
      <c r="CH285" s="290">
        <v>171.51884450462649</v>
      </c>
      <c r="CI285" s="287">
        <v>720</v>
      </c>
      <c r="CJ285" s="290">
        <v>541.63845633039944</v>
      </c>
      <c r="CK285" s="287">
        <v>293</v>
      </c>
      <c r="CL285" s="290">
        <v>220.41676070112089</v>
      </c>
      <c r="CM285" s="292">
        <v>403</v>
      </c>
      <c r="CN285" s="296">
        <v>303.16708041826524</v>
      </c>
      <c r="CO285" s="292">
        <v>48</v>
      </c>
      <c r="CP285" s="293">
        <v>36.109230422026627</v>
      </c>
      <c r="CQ285" s="292">
        <v>1</v>
      </c>
      <c r="CR285" s="293">
        <v>0.7522756337922214</v>
      </c>
      <c r="CS285" s="287">
        <v>0</v>
      </c>
      <c r="CT285" s="290">
        <v>0</v>
      </c>
      <c r="CU285" s="292">
        <v>21</v>
      </c>
      <c r="CV285" s="293">
        <v>15.797788309636649</v>
      </c>
      <c r="CW285" s="292">
        <v>41</v>
      </c>
      <c r="CX285" s="293">
        <v>30.843300985481079</v>
      </c>
      <c r="CY285" s="292">
        <v>41</v>
      </c>
      <c r="CZ285" s="293">
        <v>30.843300985481079</v>
      </c>
      <c r="DA285" s="292">
        <v>0</v>
      </c>
      <c r="DB285" s="293">
        <v>0</v>
      </c>
      <c r="DC285" s="292">
        <v>0</v>
      </c>
      <c r="DD285" s="292">
        <v>0</v>
      </c>
      <c r="DE285" s="292">
        <v>309</v>
      </c>
      <c r="DF285" s="292">
        <v>5724</v>
      </c>
      <c r="DG285" s="292">
        <v>0</v>
      </c>
      <c r="DH285" s="292">
        <v>387</v>
      </c>
      <c r="DI285" s="292">
        <v>46</v>
      </c>
      <c r="DJ285" s="292">
        <v>205</v>
      </c>
      <c r="DK285" s="292">
        <v>146</v>
      </c>
      <c r="DL285" s="292">
        <v>365</v>
      </c>
      <c r="DM285" s="292">
        <v>0</v>
      </c>
      <c r="DN285" s="292">
        <v>199</v>
      </c>
      <c r="DO285" s="292">
        <v>0</v>
      </c>
      <c r="DP285" s="292">
        <v>19</v>
      </c>
      <c r="DQ285" s="292">
        <v>4</v>
      </c>
      <c r="DR285" s="292">
        <v>0</v>
      </c>
      <c r="DS285" s="292">
        <v>49</v>
      </c>
      <c r="DT285" s="292">
        <v>597</v>
      </c>
      <c r="DU285" s="292">
        <v>10813</v>
      </c>
      <c r="DV285" s="292">
        <v>1338</v>
      </c>
      <c r="DW285" s="292">
        <v>3046</v>
      </c>
      <c r="DX285" s="292">
        <v>263</v>
      </c>
      <c r="DY285" s="292">
        <v>56</v>
      </c>
      <c r="DZ285" s="292">
        <v>1084</v>
      </c>
      <c r="EA285" s="292">
        <v>6146</v>
      </c>
      <c r="EB285" s="293">
        <v>21.135698014969101</v>
      </c>
      <c r="EC285" s="292">
        <v>123</v>
      </c>
      <c r="ED285" s="292">
        <v>2200</v>
      </c>
      <c r="EE285" s="292">
        <v>376</v>
      </c>
      <c r="EF285" s="293">
        <v>17.09090909090909</v>
      </c>
      <c r="EG285" s="292">
        <v>94</v>
      </c>
      <c r="EH285" s="292">
        <v>56</v>
      </c>
      <c r="EI285" s="292">
        <v>8</v>
      </c>
      <c r="EJ285" s="292">
        <v>0</v>
      </c>
      <c r="EK285" s="292">
        <v>105</v>
      </c>
      <c r="EL285" s="292">
        <v>1</v>
      </c>
      <c r="EM285" s="292">
        <v>6</v>
      </c>
      <c r="EN285" s="292">
        <v>20</v>
      </c>
      <c r="EO285" s="292">
        <v>3</v>
      </c>
      <c r="EP285" s="292">
        <v>4</v>
      </c>
      <c r="EQ285" s="292">
        <v>1</v>
      </c>
      <c r="ER285" s="292">
        <v>0</v>
      </c>
      <c r="ES285" s="292">
        <v>1</v>
      </c>
      <c r="ET285" s="292">
        <v>0</v>
      </c>
      <c r="EU285" s="292">
        <v>0</v>
      </c>
      <c r="EV285" s="292">
        <v>1346</v>
      </c>
      <c r="EW285" s="292">
        <v>0</v>
      </c>
      <c r="EX285" s="292">
        <v>0</v>
      </c>
      <c r="EY285" s="292">
        <v>300</v>
      </c>
      <c r="EZ285" s="292">
        <v>0</v>
      </c>
      <c r="FA285" s="292">
        <v>9</v>
      </c>
      <c r="FB285" s="292">
        <v>3</v>
      </c>
      <c r="FC285" s="292">
        <v>5</v>
      </c>
      <c r="FD285" s="292">
        <v>2</v>
      </c>
      <c r="FE285" s="292">
        <v>4</v>
      </c>
      <c r="FF285" s="292">
        <v>6</v>
      </c>
      <c r="FG285" s="292">
        <v>44</v>
      </c>
      <c r="FH285" s="292">
        <v>90</v>
      </c>
      <c r="FI285" s="292">
        <v>23</v>
      </c>
      <c r="FJ285" s="292">
        <v>973</v>
      </c>
      <c r="FK285" s="291">
        <v>7</v>
      </c>
      <c r="FL285" s="290">
        <v>5.2659294365455507</v>
      </c>
      <c r="FM285" s="297">
        <v>1</v>
      </c>
      <c r="FN285" s="293">
        <v>0.7522756337922214</v>
      </c>
      <c r="FO285" s="297">
        <v>1</v>
      </c>
      <c r="FP285" s="293">
        <v>0.7522756337922214</v>
      </c>
      <c r="FQ285" s="283">
        <v>1</v>
      </c>
      <c r="FR285" s="294">
        <v>0.7522756337922214</v>
      </c>
      <c r="FS285" s="283">
        <v>0</v>
      </c>
      <c r="FT285" s="294">
        <v>0</v>
      </c>
      <c r="FU285" s="291">
        <v>30</v>
      </c>
      <c r="FV285" s="290">
        <v>22.568269013766646</v>
      </c>
      <c r="FW285" s="295">
        <v>0</v>
      </c>
      <c r="FX285" s="295">
        <v>0</v>
      </c>
      <c r="FY285" s="295">
        <v>0</v>
      </c>
      <c r="FZ285" s="295">
        <v>0</v>
      </c>
      <c r="GA285" s="295">
        <v>0</v>
      </c>
      <c r="GB285" s="292">
        <v>5315</v>
      </c>
      <c r="GC285" s="292">
        <v>0</v>
      </c>
      <c r="GD285" s="292">
        <v>915</v>
      </c>
      <c r="GE285" s="292">
        <v>0</v>
      </c>
      <c r="GF285" s="292">
        <v>5</v>
      </c>
      <c r="GG285" s="293">
        <v>53.32</v>
      </c>
      <c r="GH285" s="293">
        <v>291.18</v>
      </c>
      <c r="GI285" s="293">
        <v>17</v>
      </c>
      <c r="GJ285" s="293">
        <v>1</v>
      </c>
      <c r="GK285" s="293">
        <v>0</v>
      </c>
      <c r="GL285" s="293">
        <v>1</v>
      </c>
      <c r="GM285" s="293">
        <v>3</v>
      </c>
      <c r="GN285" s="293">
        <v>3</v>
      </c>
      <c r="GO285" s="293">
        <v>1</v>
      </c>
      <c r="GP285" s="293">
        <v>1</v>
      </c>
      <c r="GQ285" s="293">
        <v>0</v>
      </c>
      <c r="GR285" s="293">
        <v>0</v>
      </c>
      <c r="GS285" s="293">
        <v>0</v>
      </c>
      <c r="GT285" s="293">
        <v>3</v>
      </c>
      <c r="GU285" s="293">
        <v>0</v>
      </c>
      <c r="GV285" s="293">
        <v>3</v>
      </c>
      <c r="GW285" s="293">
        <v>0</v>
      </c>
      <c r="GX285" s="293">
        <v>0</v>
      </c>
      <c r="GY285" s="293">
        <v>1</v>
      </c>
      <c r="GZ285" s="293">
        <v>2</v>
      </c>
      <c r="HA285" s="293">
        <v>0</v>
      </c>
      <c r="HB285" s="293">
        <v>0</v>
      </c>
      <c r="HC285" s="293">
        <v>0</v>
      </c>
      <c r="HD285" s="293">
        <v>0</v>
      </c>
      <c r="HE285" s="293">
        <v>1</v>
      </c>
      <c r="HF285" s="293">
        <v>0</v>
      </c>
      <c r="HG285" s="293">
        <v>3</v>
      </c>
      <c r="HH285" s="293">
        <v>8</v>
      </c>
      <c r="HI285" s="293">
        <v>1</v>
      </c>
      <c r="HJ285" s="134">
        <v>1.5045512675844428</v>
      </c>
      <c r="HK285" s="134">
        <v>26.329647182727751</v>
      </c>
      <c r="HL285" s="134">
        <v>45.918904686677209</v>
      </c>
      <c r="HM285" s="146">
        <v>103.24600157142</v>
      </c>
      <c r="HN285" s="146">
        <v>95.601714706846494</v>
      </c>
      <c r="HO285" s="368">
        <v>0.111275964391691</v>
      </c>
      <c r="HP285" s="369">
        <v>2.7255382938130301E-2</v>
      </c>
      <c r="HQ285" s="368">
        <v>3.8461538461538498</v>
      </c>
      <c r="HR285" s="369">
        <v>1.26582278481013</v>
      </c>
      <c r="HS285" s="134">
        <v>88.461538461538495</v>
      </c>
      <c r="HT285" s="134">
        <v>87.341772151898695</v>
      </c>
      <c r="HU285" s="134">
        <v>2.8931750741839801</v>
      </c>
      <c r="HV285" s="134">
        <v>2.1531752521122902</v>
      </c>
      <c r="HW285" s="134">
        <v>7.4367758574233003</v>
      </c>
      <c r="HX285" s="134">
        <v>10.303825956489099</v>
      </c>
      <c r="HY285" s="146">
        <v>105.88666838867995</v>
      </c>
      <c r="HZ285" s="146">
        <v>108.921357079929</v>
      </c>
      <c r="IA285" s="386">
        <v>3</v>
      </c>
      <c r="IB285" s="386">
        <v>2</v>
      </c>
      <c r="IC285" s="369">
        <v>0.10589481115425345</v>
      </c>
      <c r="ID285" s="369">
        <v>4.8555474629764506E-2</v>
      </c>
      <c r="IE285" s="369">
        <v>1.3698630136986301</v>
      </c>
      <c r="IF285" s="369">
        <v>0.83682008368200833</v>
      </c>
      <c r="IG285" s="146">
        <v>65.296803652968038</v>
      </c>
      <c r="IH285" s="146">
        <v>77.405857740585773</v>
      </c>
      <c r="II285" s="146">
        <v>7.7303212142605009</v>
      </c>
      <c r="IJ285" s="146">
        <v>5.8023792182568581</v>
      </c>
      <c r="IK285" s="146">
        <v>6.2281073174487087</v>
      </c>
      <c r="IL285" s="146">
        <v>9.7899474868717178</v>
      </c>
      <c r="IM285" s="148">
        <v>89.539746654448294</v>
      </c>
      <c r="IN285" s="137">
        <v>98.479087621049558</v>
      </c>
      <c r="IO285" s="369">
        <v>5.3821313240043099E-2</v>
      </c>
      <c r="IP285" s="388">
        <v>4.6232085067036501E-2</v>
      </c>
      <c r="IQ285" s="369">
        <v>0.632911392405063</v>
      </c>
      <c r="IR285" s="388">
        <v>0.78740157480314998</v>
      </c>
      <c r="IS285" s="146">
        <v>82.911392405063296</v>
      </c>
      <c r="IT285" s="146">
        <v>86.614173228346502</v>
      </c>
      <c r="IU285" s="146">
        <v>8.5037674919267996</v>
      </c>
      <c r="IV285" s="146">
        <v>5.8714748035136397</v>
      </c>
      <c r="IW285" s="146">
        <v>10.1026717340745</v>
      </c>
      <c r="IX285" s="146">
        <v>10.8779559662952</v>
      </c>
      <c r="IY285" s="341">
        <v>9</v>
      </c>
      <c r="IZ285" s="369">
        <v>0.17224880382775101</v>
      </c>
      <c r="JA285" s="369">
        <v>3.3834586466165399</v>
      </c>
      <c r="JB285" s="369">
        <v>96.616541353383496</v>
      </c>
      <c r="JC285" s="369">
        <v>5.0909090909090899</v>
      </c>
      <c r="JD285" s="146">
        <v>15.9039759939985</v>
      </c>
    </row>
    <row r="286" spans="1:264" ht="18" customHeight="1">
      <c r="A286" s="280"/>
      <c r="B286" s="281" t="s">
        <v>87</v>
      </c>
      <c r="C286" s="281" t="s">
        <v>87</v>
      </c>
      <c r="D286" s="282" t="s">
        <v>2023</v>
      </c>
      <c r="E286" s="283" t="s">
        <v>1512</v>
      </c>
      <c r="F286" s="282" t="s">
        <v>138</v>
      </c>
      <c r="G286" s="283" t="s">
        <v>37</v>
      </c>
      <c r="H286" s="284" t="s">
        <v>87</v>
      </c>
      <c r="I286" s="284" t="s">
        <v>87</v>
      </c>
      <c r="J286" s="284" t="s">
        <v>87</v>
      </c>
      <c r="K286" s="284" t="s">
        <v>87</v>
      </c>
      <c r="L286" s="284" t="s">
        <v>87</v>
      </c>
      <c r="M286" s="285">
        <v>223276</v>
      </c>
      <c r="N286" s="284" t="s">
        <v>87</v>
      </c>
      <c r="O286" s="284" t="s">
        <v>87</v>
      </c>
      <c r="P286" s="284" t="s">
        <v>87</v>
      </c>
      <c r="Q286" s="284" t="s">
        <v>87</v>
      </c>
      <c r="R286" s="286">
        <v>111.86027191616641</v>
      </c>
      <c r="S286" s="286">
        <v>112.26471984221698</v>
      </c>
      <c r="T286" s="287">
        <v>282.45742517367307</v>
      </c>
      <c r="U286" s="292">
        <v>226.47154216078889</v>
      </c>
      <c r="V286" s="286">
        <v>8.8367899008115423</v>
      </c>
      <c r="W286" s="286">
        <v>5.4403366396152686</v>
      </c>
      <c r="X286" s="286">
        <v>14.27712654042681</v>
      </c>
      <c r="Y286" s="284" t="s">
        <v>87</v>
      </c>
      <c r="Z286" s="284" t="s">
        <v>87</v>
      </c>
      <c r="AA286" s="284" t="s">
        <v>87</v>
      </c>
      <c r="AB286" s="284" t="s">
        <v>87</v>
      </c>
      <c r="AC286" s="284" t="s">
        <v>87</v>
      </c>
      <c r="AD286" s="284" t="s">
        <v>87</v>
      </c>
      <c r="AE286" s="284" t="s">
        <v>87</v>
      </c>
      <c r="AF286" s="284" t="s">
        <v>87</v>
      </c>
      <c r="AG286" s="284" t="s">
        <v>87</v>
      </c>
      <c r="AH286" s="284" t="s">
        <v>87</v>
      </c>
      <c r="AI286" s="284" t="s">
        <v>87</v>
      </c>
      <c r="AJ286" s="284" t="s">
        <v>87</v>
      </c>
      <c r="AK286" s="284" t="s">
        <v>87</v>
      </c>
      <c r="AL286" s="284" t="s">
        <v>87</v>
      </c>
      <c r="AM286" s="284" t="s">
        <v>87</v>
      </c>
      <c r="AN286" s="284" t="s">
        <v>87</v>
      </c>
      <c r="AO286" s="284" t="s">
        <v>87</v>
      </c>
      <c r="AP286" s="284" t="s">
        <v>87</v>
      </c>
      <c r="AQ286" s="284" t="s">
        <v>87</v>
      </c>
      <c r="AR286" s="284" t="s">
        <v>87</v>
      </c>
      <c r="AS286" s="284" t="s">
        <v>87</v>
      </c>
      <c r="AT286" s="284" t="s">
        <v>87</v>
      </c>
      <c r="AU286" s="284" t="s">
        <v>87</v>
      </c>
      <c r="AV286" s="284" t="s">
        <v>87</v>
      </c>
      <c r="AW286" s="288" t="s">
        <v>87</v>
      </c>
      <c r="AX286" s="288" t="s">
        <v>87</v>
      </c>
      <c r="AY286" s="288" t="s">
        <v>87</v>
      </c>
      <c r="AZ286" s="288" t="s">
        <v>87</v>
      </c>
      <c r="BA286" s="288" t="s">
        <v>87</v>
      </c>
      <c r="BB286" s="287">
        <v>20</v>
      </c>
      <c r="BC286" s="287">
        <v>41</v>
      </c>
      <c r="BD286" s="289" t="s">
        <v>88</v>
      </c>
      <c r="BE286" s="289" t="s">
        <v>88</v>
      </c>
      <c r="BF286" s="289" t="s">
        <v>88</v>
      </c>
      <c r="BG286" s="287">
        <v>23</v>
      </c>
      <c r="BH286" s="286">
        <v>10.301151937512318</v>
      </c>
      <c r="BI286" s="287">
        <v>181</v>
      </c>
      <c r="BJ286" s="286">
        <v>81.06558698650997</v>
      </c>
      <c r="BK286" s="287">
        <v>0</v>
      </c>
      <c r="BL286" s="286">
        <v>0</v>
      </c>
      <c r="BM286" s="287">
        <v>0</v>
      </c>
      <c r="BN286" s="290">
        <v>0</v>
      </c>
      <c r="BO286" s="291">
        <v>101</v>
      </c>
      <c r="BP286" s="290">
        <v>45.235493290814958</v>
      </c>
      <c r="BQ286" s="287">
        <v>0</v>
      </c>
      <c r="BR286" s="290">
        <v>0</v>
      </c>
      <c r="BS286" s="287">
        <v>0</v>
      </c>
      <c r="BT286" s="290">
        <v>0</v>
      </c>
      <c r="BU286" s="287">
        <v>0</v>
      </c>
      <c r="BV286" s="290">
        <v>0</v>
      </c>
      <c r="BW286" s="287">
        <v>44</v>
      </c>
      <c r="BX286" s="290">
        <v>19.706551532632258</v>
      </c>
      <c r="BY286" s="292">
        <v>0</v>
      </c>
      <c r="BZ286" s="293">
        <v>0</v>
      </c>
      <c r="CA286" s="292">
        <v>224</v>
      </c>
      <c r="CB286" s="293">
        <v>100.32426234794605</v>
      </c>
      <c r="CC286" s="292">
        <v>543</v>
      </c>
      <c r="CD286" s="293">
        <v>243.19676095952988</v>
      </c>
      <c r="CE286" s="287">
        <v>25</v>
      </c>
      <c r="CF286" s="290">
        <v>11.196904279904693</v>
      </c>
      <c r="CG286" s="287">
        <v>403</v>
      </c>
      <c r="CH286" s="290">
        <v>180.49409699206362</v>
      </c>
      <c r="CI286" s="287">
        <v>1036</v>
      </c>
      <c r="CJ286" s="290">
        <v>463.99971335925039</v>
      </c>
      <c r="CK286" s="287">
        <v>357</v>
      </c>
      <c r="CL286" s="290">
        <v>159.89179311703899</v>
      </c>
      <c r="CM286" s="287">
        <v>140</v>
      </c>
      <c r="CN286" s="294">
        <v>62.702663967466279</v>
      </c>
      <c r="CO286" s="287">
        <v>78</v>
      </c>
      <c r="CP286" s="290">
        <v>34.934341353302642</v>
      </c>
      <c r="CQ286" s="292">
        <v>6</v>
      </c>
      <c r="CR286" s="293">
        <v>2.6872570271771261</v>
      </c>
      <c r="CS286" s="287">
        <v>21</v>
      </c>
      <c r="CT286" s="290">
        <v>9.4053995951199418</v>
      </c>
      <c r="CU286" s="287">
        <v>15</v>
      </c>
      <c r="CV286" s="290">
        <v>6.7181425679428157</v>
      </c>
      <c r="CW286" s="287">
        <v>305</v>
      </c>
      <c r="CX286" s="290">
        <v>136.60223221483724</v>
      </c>
      <c r="CY286" s="292">
        <v>305</v>
      </c>
      <c r="CZ286" s="293">
        <v>136.60223221483724</v>
      </c>
      <c r="DA286" s="292">
        <v>0</v>
      </c>
      <c r="DB286" s="293">
        <v>0</v>
      </c>
      <c r="DC286" s="287">
        <v>0</v>
      </c>
      <c r="DD286" s="287">
        <v>0</v>
      </c>
      <c r="DE286" s="287">
        <v>154</v>
      </c>
      <c r="DF286" s="287">
        <v>6530</v>
      </c>
      <c r="DG286" s="287">
        <v>0</v>
      </c>
      <c r="DH286" s="287">
        <v>227</v>
      </c>
      <c r="DI286" s="287">
        <v>49</v>
      </c>
      <c r="DJ286" s="287">
        <v>183</v>
      </c>
      <c r="DK286" s="287">
        <v>400</v>
      </c>
      <c r="DL286" s="287">
        <v>43</v>
      </c>
      <c r="DM286" s="287">
        <v>0</v>
      </c>
      <c r="DN286" s="287">
        <v>310</v>
      </c>
      <c r="DO286" s="287">
        <v>28</v>
      </c>
      <c r="DP286" s="287">
        <v>47</v>
      </c>
      <c r="DQ286" s="287">
        <v>6</v>
      </c>
      <c r="DR286" s="287">
        <v>0</v>
      </c>
      <c r="DS286" s="287">
        <v>0</v>
      </c>
      <c r="DT286" s="287">
        <v>0</v>
      </c>
      <c r="DU286" s="287">
        <v>0</v>
      </c>
      <c r="DV286" s="287">
        <v>1167</v>
      </c>
      <c r="DW286" s="287">
        <v>1618</v>
      </c>
      <c r="DX286" s="287">
        <v>226</v>
      </c>
      <c r="DY286" s="287">
        <v>0</v>
      </c>
      <c r="DZ286" s="287">
        <v>0</v>
      </c>
      <c r="EA286" s="287">
        <v>7835</v>
      </c>
      <c r="EB286" s="290">
        <v>25.500957243139801</v>
      </c>
      <c r="EC286" s="287">
        <v>106</v>
      </c>
      <c r="ED286" s="287">
        <v>2581</v>
      </c>
      <c r="EE286" s="287">
        <v>696</v>
      </c>
      <c r="EF286" s="290">
        <v>26.966292134831459</v>
      </c>
      <c r="EG286" s="287">
        <v>4</v>
      </c>
      <c r="EH286" s="287">
        <v>270</v>
      </c>
      <c r="EI286" s="287">
        <v>16</v>
      </c>
      <c r="EJ286" s="287">
        <v>15</v>
      </c>
      <c r="EK286" s="287">
        <v>192</v>
      </c>
      <c r="EL286" s="287">
        <v>1</v>
      </c>
      <c r="EM286" s="287">
        <v>0</v>
      </c>
      <c r="EN286" s="287">
        <v>8</v>
      </c>
      <c r="EO286" s="287">
        <v>22</v>
      </c>
      <c r="EP286" s="287">
        <v>8</v>
      </c>
      <c r="EQ286" s="287">
        <v>10</v>
      </c>
      <c r="ER286" s="287">
        <v>0</v>
      </c>
      <c r="ES286" s="287">
        <v>0</v>
      </c>
      <c r="ET286" s="287">
        <v>0</v>
      </c>
      <c r="EU286" s="287">
        <v>0</v>
      </c>
      <c r="EV286" s="287">
        <v>1293</v>
      </c>
      <c r="EW286" s="287">
        <v>0</v>
      </c>
      <c r="EX286" s="287">
        <v>0</v>
      </c>
      <c r="EY286" s="287">
        <v>0</v>
      </c>
      <c r="EZ286" s="287">
        <v>0</v>
      </c>
      <c r="FA286" s="287">
        <v>0</v>
      </c>
      <c r="FB286" s="287">
        <v>0</v>
      </c>
      <c r="FC286" s="287">
        <v>0</v>
      </c>
      <c r="FD286" s="287">
        <v>10</v>
      </c>
      <c r="FE286" s="287">
        <v>0</v>
      </c>
      <c r="FF286" s="287">
        <v>11</v>
      </c>
      <c r="FG286" s="287">
        <v>126</v>
      </c>
      <c r="FH286" s="287">
        <v>140</v>
      </c>
      <c r="FI286" s="287">
        <v>16</v>
      </c>
      <c r="FJ286" s="287">
        <v>1201</v>
      </c>
      <c r="FK286" s="291">
        <v>13</v>
      </c>
      <c r="FL286" s="290">
        <v>5.8223902255504401</v>
      </c>
      <c r="FM286" s="291">
        <v>1</v>
      </c>
      <c r="FN286" s="290">
        <v>0.44787617119618772</v>
      </c>
      <c r="FO286" s="297">
        <v>1</v>
      </c>
      <c r="FP286" s="293">
        <v>0.44787617119618772</v>
      </c>
      <c r="FQ286" s="283">
        <v>0</v>
      </c>
      <c r="FR286" s="294">
        <v>0</v>
      </c>
      <c r="FS286" s="283">
        <v>0</v>
      </c>
      <c r="FT286" s="294">
        <v>0</v>
      </c>
      <c r="FU286" s="297">
        <v>40</v>
      </c>
      <c r="FV286" s="293">
        <v>17.915046847847506</v>
      </c>
      <c r="FW286" s="295">
        <v>1</v>
      </c>
      <c r="FX286" s="295">
        <v>0</v>
      </c>
      <c r="FY286" s="295">
        <v>1</v>
      </c>
      <c r="FZ286" s="295">
        <v>0</v>
      </c>
      <c r="GA286" s="295">
        <v>0</v>
      </c>
      <c r="GB286" s="287">
        <v>3540</v>
      </c>
      <c r="GC286" s="287">
        <v>0</v>
      </c>
      <c r="GD286" s="287">
        <v>0</v>
      </c>
      <c r="GE286" s="287">
        <v>0</v>
      </c>
      <c r="GF286" s="287">
        <v>0</v>
      </c>
      <c r="GG286" s="290">
        <v>65.400000000000006</v>
      </c>
      <c r="GH286" s="290">
        <v>302.5</v>
      </c>
      <c r="GI286" s="290">
        <v>14.8</v>
      </c>
      <c r="GJ286" s="290">
        <v>1</v>
      </c>
      <c r="GK286" s="290">
        <v>0.57999999999999996</v>
      </c>
      <c r="GL286" s="290">
        <v>1</v>
      </c>
      <c r="GM286" s="290">
        <v>4.1399999999999997</v>
      </c>
      <c r="GN286" s="290">
        <v>1</v>
      </c>
      <c r="GO286" s="290">
        <v>1</v>
      </c>
      <c r="GP286" s="290">
        <v>2.2000000000000002</v>
      </c>
      <c r="GQ286" s="290">
        <v>0</v>
      </c>
      <c r="GR286" s="290">
        <v>0</v>
      </c>
      <c r="GS286" s="290">
        <v>0</v>
      </c>
      <c r="GT286" s="290">
        <v>2.61</v>
      </c>
      <c r="GU286" s="290">
        <v>0</v>
      </c>
      <c r="GV286" s="290">
        <v>1</v>
      </c>
      <c r="GW286" s="290">
        <v>0</v>
      </c>
      <c r="GX286" s="290">
        <v>0</v>
      </c>
      <c r="GY286" s="290">
        <v>1</v>
      </c>
      <c r="GZ286" s="290">
        <v>0</v>
      </c>
      <c r="HA286" s="290">
        <v>0</v>
      </c>
      <c r="HB286" s="290">
        <v>0</v>
      </c>
      <c r="HC286" s="290">
        <v>1</v>
      </c>
      <c r="HD286" s="290">
        <v>0</v>
      </c>
      <c r="HE286" s="290">
        <v>2</v>
      </c>
      <c r="HF286" s="290">
        <v>0</v>
      </c>
      <c r="HG286" s="290">
        <v>1</v>
      </c>
      <c r="HH286" s="290">
        <v>6</v>
      </c>
      <c r="HI286" s="290">
        <v>0</v>
      </c>
      <c r="HJ286" s="134">
        <v>1.7915046847847509</v>
      </c>
      <c r="HK286" s="134">
        <v>17.019294505455132</v>
      </c>
      <c r="HL286" s="134">
        <v>38.293412637274045</v>
      </c>
      <c r="HM286" s="146">
        <v>105.696940897855</v>
      </c>
      <c r="HN286" s="146">
        <v>121.172369224242</v>
      </c>
      <c r="HO286" s="368">
        <v>8.7412587412587395E-2</v>
      </c>
      <c r="HP286" s="368">
        <v>5.1921079958463102E-2</v>
      </c>
      <c r="HQ286" s="368">
        <v>3.2258064516128999</v>
      </c>
      <c r="HR286" s="368">
        <v>2.2727272727272698</v>
      </c>
      <c r="HS286" s="134">
        <v>90.322580645161295</v>
      </c>
      <c r="HT286" s="134">
        <v>94.318181818181799</v>
      </c>
      <c r="HU286" s="134">
        <v>2.70979020979021</v>
      </c>
      <c r="HV286" s="134">
        <v>2.2845275181723799</v>
      </c>
      <c r="HW286" s="134">
        <v>3.0697695937818099</v>
      </c>
      <c r="HX286" s="134">
        <v>5.6951830358127902</v>
      </c>
      <c r="HY286" s="146">
        <v>108.02830520219192</v>
      </c>
      <c r="HZ286" s="146">
        <v>112.969978231078</v>
      </c>
      <c r="IA286" s="386">
        <v>16</v>
      </c>
      <c r="IB286" s="386">
        <v>22</v>
      </c>
      <c r="IC286" s="369">
        <v>0.554016620498615</v>
      </c>
      <c r="ID286" s="369">
        <v>0.41152263374485598</v>
      </c>
      <c r="IE286" s="369">
        <v>4.8048048048048049</v>
      </c>
      <c r="IF286" s="369">
        <v>5</v>
      </c>
      <c r="IG286" s="146">
        <v>67.567567567567565</v>
      </c>
      <c r="IH286" s="146">
        <v>66.363636363636374</v>
      </c>
      <c r="II286" s="146">
        <v>11.530470914127424</v>
      </c>
      <c r="IJ286" s="146">
        <v>8.2304526748971192</v>
      </c>
      <c r="IK286" s="146">
        <v>3.3334875543629128</v>
      </c>
      <c r="IL286" s="146">
        <v>6.6991769456519341</v>
      </c>
      <c r="IM286" s="148">
        <v>102.52108901243635</v>
      </c>
      <c r="IN286" s="137">
        <v>104.19102481722145</v>
      </c>
      <c r="IO286" s="369">
        <v>0.109769484083425</v>
      </c>
      <c r="IP286" s="369">
        <v>7.5386355069732403E-2</v>
      </c>
      <c r="IQ286" s="369">
        <v>0.92165898617511499</v>
      </c>
      <c r="IR286" s="369">
        <v>1.0695187165775399</v>
      </c>
      <c r="IS286" s="146">
        <v>85.253456221198107</v>
      </c>
      <c r="IT286" s="146">
        <v>88.770053475935796</v>
      </c>
      <c r="IU286" s="146">
        <v>11.909989023051599</v>
      </c>
      <c r="IV286" s="146">
        <v>7.0486241990199803</v>
      </c>
      <c r="IW286" s="146">
        <v>6.7909806255372596</v>
      </c>
      <c r="IX286" s="146">
        <v>7.7446411929170598</v>
      </c>
      <c r="IY286" s="341">
        <v>13</v>
      </c>
      <c r="IZ286" s="369">
        <v>0.34501061571125302</v>
      </c>
      <c r="JA286" s="369">
        <v>5.85585585585586</v>
      </c>
      <c r="JB286" s="369">
        <v>95.045045045045001</v>
      </c>
      <c r="JC286" s="369">
        <v>5.8917197452229297</v>
      </c>
      <c r="JD286" s="146">
        <v>6.8315717469494004</v>
      </c>
    </row>
    <row r="287" spans="1:264" ht="18" customHeight="1">
      <c r="A287" s="280"/>
      <c r="B287" s="281" t="s">
        <v>87</v>
      </c>
      <c r="C287" s="281" t="s">
        <v>87</v>
      </c>
      <c r="D287" s="282" t="s">
        <v>2024</v>
      </c>
      <c r="E287" s="283" t="s">
        <v>1513</v>
      </c>
      <c r="F287" s="282" t="s">
        <v>138</v>
      </c>
      <c r="G287" s="283" t="s">
        <v>37</v>
      </c>
      <c r="H287" s="284" t="s">
        <v>87</v>
      </c>
      <c r="I287" s="284" t="s">
        <v>87</v>
      </c>
      <c r="J287" s="284" t="s">
        <v>87</v>
      </c>
      <c r="K287" s="284" t="s">
        <v>87</v>
      </c>
      <c r="L287" s="284" t="s">
        <v>87</v>
      </c>
      <c r="M287" s="285">
        <v>181385</v>
      </c>
      <c r="N287" s="284" t="s">
        <v>87</v>
      </c>
      <c r="O287" s="284" t="s">
        <v>87</v>
      </c>
      <c r="P287" s="284" t="s">
        <v>87</v>
      </c>
      <c r="Q287" s="284" t="s">
        <v>87</v>
      </c>
      <c r="R287" s="286">
        <v>112.14852565553204</v>
      </c>
      <c r="S287" s="286">
        <v>111.45995851950816</v>
      </c>
      <c r="T287" s="287">
        <v>205.1681683471395</v>
      </c>
      <c r="U287" s="287">
        <v>155.66466584947307</v>
      </c>
      <c r="V287" s="286">
        <v>11.519198664440735</v>
      </c>
      <c r="W287" s="286">
        <v>4.8414023372287147</v>
      </c>
      <c r="X287" s="286">
        <v>16.360601001669451</v>
      </c>
      <c r="Y287" s="284" t="s">
        <v>87</v>
      </c>
      <c r="Z287" s="284" t="s">
        <v>87</v>
      </c>
      <c r="AA287" s="284" t="s">
        <v>87</v>
      </c>
      <c r="AB287" s="284" t="s">
        <v>87</v>
      </c>
      <c r="AC287" s="284" t="s">
        <v>87</v>
      </c>
      <c r="AD287" s="284" t="s">
        <v>87</v>
      </c>
      <c r="AE287" s="284" t="s">
        <v>87</v>
      </c>
      <c r="AF287" s="284" t="s">
        <v>87</v>
      </c>
      <c r="AG287" s="284" t="s">
        <v>87</v>
      </c>
      <c r="AH287" s="284" t="s">
        <v>87</v>
      </c>
      <c r="AI287" s="284" t="s">
        <v>87</v>
      </c>
      <c r="AJ287" s="284" t="s">
        <v>87</v>
      </c>
      <c r="AK287" s="284" t="s">
        <v>87</v>
      </c>
      <c r="AL287" s="284" t="s">
        <v>87</v>
      </c>
      <c r="AM287" s="284" t="s">
        <v>87</v>
      </c>
      <c r="AN287" s="284" t="s">
        <v>87</v>
      </c>
      <c r="AO287" s="284" t="s">
        <v>87</v>
      </c>
      <c r="AP287" s="284" t="s">
        <v>87</v>
      </c>
      <c r="AQ287" s="284" t="s">
        <v>87</v>
      </c>
      <c r="AR287" s="284" t="s">
        <v>87</v>
      </c>
      <c r="AS287" s="284" t="s">
        <v>87</v>
      </c>
      <c r="AT287" s="284" t="s">
        <v>87</v>
      </c>
      <c r="AU287" s="284" t="s">
        <v>87</v>
      </c>
      <c r="AV287" s="284" t="s">
        <v>87</v>
      </c>
      <c r="AW287" s="288" t="s">
        <v>87</v>
      </c>
      <c r="AX287" s="288" t="s">
        <v>87</v>
      </c>
      <c r="AY287" s="288" t="s">
        <v>87</v>
      </c>
      <c r="AZ287" s="288" t="s">
        <v>87</v>
      </c>
      <c r="BA287" s="288" t="s">
        <v>87</v>
      </c>
      <c r="BB287" s="287">
        <v>16</v>
      </c>
      <c r="BC287" s="287">
        <v>12</v>
      </c>
      <c r="BD287" s="289" t="s">
        <v>88</v>
      </c>
      <c r="BE287" s="289" t="s">
        <v>88</v>
      </c>
      <c r="BF287" s="289" t="s">
        <v>88</v>
      </c>
      <c r="BG287" s="287">
        <v>44</v>
      </c>
      <c r="BH287" s="286">
        <v>24.257794194668797</v>
      </c>
      <c r="BI287" s="287">
        <v>267</v>
      </c>
      <c r="BJ287" s="286">
        <v>147.20070568128568</v>
      </c>
      <c r="BK287" s="287">
        <v>14</v>
      </c>
      <c r="BL287" s="286">
        <v>7.7183890619400719</v>
      </c>
      <c r="BM287" s="287">
        <v>0</v>
      </c>
      <c r="BN287" s="290">
        <v>0</v>
      </c>
      <c r="BO287" s="291">
        <v>141</v>
      </c>
      <c r="BP287" s="290">
        <v>77.735204123825014</v>
      </c>
      <c r="BQ287" s="287">
        <v>0</v>
      </c>
      <c r="BR287" s="290">
        <v>0</v>
      </c>
      <c r="BS287" s="287">
        <v>15</v>
      </c>
      <c r="BT287" s="290">
        <v>8.2697025663643622</v>
      </c>
      <c r="BU287" s="287">
        <v>0</v>
      </c>
      <c r="BV287" s="290">
        <v>0</v>
      </c>
      <c r="BW287" s="287">
        <v>97</v>
      </c>
      <c r="BX287" s="290">
        <v>53.477409929156217</v>
      </c>
      <c r="BY287" s="292">
        <v>0</v>
      </c>
      <c r="BZ287" s="293">
        <v>0</v>
      </c>
      <c r="CA287" s="287">
        <v>506</v>
      </c>
      <c r="CB287" s="290">
        <v>278.96463323869114</v>
      </c>
      <c r="CC287" s="287">
        <v>725</v>
      </c>
      <c r="CD287" s="290">
        <v>399.70229070761087</v>
      </c>
      <c r="CE287" s="287">
        <v>48</v>
      </c>
      <c r="CF287" s="290">
        <v>26.463048212365965</v>
      </c>
      <c r="CG287" s="287">
        <v>393</v>
      </c>
      <c r="CH287" s="290">
        <v>216.6662072387463</v>
      </c>
      <c r="CI287" s="287">
        <v>998</v>
      </c>
      <c r="CJ287" s="290">
        <v>550.21087741544227</v>
      </c>
      <c r="CK287" s="287">
        <v>373</v>
      </c>
      <c r="CL287" s="290">
        <v>205.63993715026052</v>
      </c>
      <c r="CM287" s="287">
        <v>329</v>
      </c>
      <c r="CN287" s="294">
        <v>181.38214295559172</v>
      </c>
      <c r="CO287" s="287">
        <v>117</v>
      </c>
      <c r="CP287" s="290">
        <v>64.50368001764204</v>
      </c>
      <c r="CQ287" s="287">
        <v>5</v>
      </c>
      <c r="CR287" s="290">
        <v>2.7565675221214545</v>
      </c>
      <c r="CS287" s="287">
        <v>12</v>
      </c>
      <c r="CT287" s="290">
        <v>6.6157620530914913</v>
      </c>
      <c r="CU287" s="287">
        <v>46</v>
      </c>
      <c r="CV287" s="290">
        <v>25.360421203517379</v>
      </c>
      <c r="CW287" s="287">
        <v>61</v>
      </c>
      <c r="CX287" s="290">
        <v>33.630123769881742</v>
      </c>
      <c r="CY287" s="287">
        <v>61</v>
      </c>
      <c r="CZ287" s="290">
        <v>33.630123769881742</v>
      </c>
      <c r="DA287" s="287">
        <v>0</v>
      </c>
      <c r="DB287" s="290">
        <v>0</v>
      </c>
      <c r="DC287" s="287">
        <v>18</v>
      </c>
      <c r="DD287" s="287">
        <v>6859</v>
      </c>
      <c r="DE287" s="287">
        <v>688</v>
      </c>
      <c r="DF287" s="287">
        <v>17716</v>
      </c>
      <c r="DG287" s="287">
        <v>4831</v>
      </c>
      <c r="DH287" s="287">
        <v>366</v>
      </c>
      <c r="DI287" s="287">
        <v>367</v>
      </c>
      <c r="DJ287" s="287">
        <v>0</v>
      </c>
      <c r="DK287" s="287">
        <v>7</v>
      </c>
      <c r="DL287" s="287">
        <v>199</v>
      </c>
      <c r="DM287" s="287">
        <v>0</v>
      </c>
      <c r="DN287" s="287">
        <v>913</v>
      </c>
      <c r="DO287" s="287">
        <v>0</v>
      </c>
      <c r="DP287" s="287">
        <v>69</v>
      </c>
      <c r="DQ287" s="287">
        <v>51</v>
      </c>
      <c r="DR287" s="287">
        <v>0</v>
      </c>
      <c r="DS287" s="287">
        <v>36</v>
      </c>
      <c r="DT287" s="287">
        <v>1605</v>
      </c>
      <c r="DU287" s="287">
        <v>28350</v>
      </c>
      <c r="DV287" s="287">
        <v>5236</v>
      </c>
      <c r="DW287" s="287">
        <v>10070</v>
      </c>
      <c r="DX287" s="287">
        <v>436</v>
      </c>
      <c r="DY287" s="287">
        <v>422</v>
      </c>
      <c r="DZ287" s="287">
        <v>4336</v>
      </c>
      <c r="EA287" s="287">
        <v>20033</v>
      </c>
      <c r="EB287" s="290">
        <v>24.434682773423901</v>
      </c>
      <c r="EC287" s="287">
        <v>462</v>
      </c>
      <c r="ED287" s="287">
        <v>6853</v>
      </c>
      <c r="EE287" s="287">
        <v>1748</v>
      </c>
      <c r="EF287" s="290">
        <v>25.507077192470451</v>
      </c>
      <c r="EG287" s="287">
        <v>341</v>
      </c>
      <c r="EH287" s="287">
        <v>245</v>
      </c>
      <c r="EI287" s="287">
        <v>68</v>
      </c>
      <c r="EJ287" s="287">
        <v>9</v>
      </c>
      <c r="EK287" s="287">
        <v>701</v>
      </c>
      <c r="EL287" s="287">
        <v>52</v>
      </c>
      <c r="EM287" s="287">
        <v>47</v>
      </c>
      <c r="EN287" s="287">
        <v>31</v>
      </c>
      <c r="EO287" s="287">
        <v>62</v>
      </c>
      <c r="EP287" s="287">
        <v>44</v>
      </c>
      <c r="EQ287" s="287">
        <v>40</v>
      </c>
      <c r="ER287" s="287">
        <v>0</v>
      </c>
      <c r="ES287" s="287">
        <v>1</v>
      </c>
      <c r="ET287" s="287">
        <v>0</v>
      </c>
      <c r="EU287" s="287">
        <v>0</v>
      </c>
      <c r="EV287" s="287">
        <v>2720</v>
      </c>
      <c r="EW287" s="287">
        <v>0</v>
      </c>
      <c r="EX287" s="287">
        <v>1</v>
      </c>
      <c r="EY287" s="287">
        <v>0</v>
      </c>
      <c r="EZ287" s="287">
        <v>7</v>
      </c>
      <c r="FA287" s="287">
        <v>32</v>
      </c>
      <c r="FB287" s="287">
        <v>1</v>
      </c>
      <c r="FC287" s="287">
        <v>1</v>
      </c>
      <c r="FD287" s="287">
        <v>5</v>
      </c>
      <c r="FE287" s="287">
        <v>3</v>
      </c>
      <c r="FF287" s="287">
        <v>21</v>
      </c>
      <c r="FG287" s="287">
        <v>470</v>
      </c>
      <c r="FH287" s="287">
        <v>569</v>
      </c>
      <c r="FI287" s="287">
        <v>430</v>
      </c>
      <c r="FJ287" s="287">
        <v>4988</v>
      </c>
      <c r="FK287" s="291">
        <v>8</v>
      </c>
      <c r="FL287" s="290">
        <v>4.4105080353943276</v>
      </c>
      <c r="FM287" s="291">
        <v>1</v>
      </c>
      <c r="FN287" s="290">
        <v>0.55131350442429095</v>
      </c>
      <c r="FO287" s="291">
        <v>4</v>
      </c>
      <c r="FP287" s="290">
        <v>2.2052540176971638</v>
      </c>
      <c r="FQ287" s="283">
        <v>1</v>
      </c>
      <c r="FR287" s="294">
        <v>0.55131350442429095</v>
      </c>
      <c r="FS287" s="283">
        <v>1</v>
      </c>
      <c r="FT287" s="294">
        <v>0.55131350442429095</v>
      </c>
      <c r="FU287" s="291">
        <v>38</v>
      </c>
      <c r="FV287" s="290">
        <v>20.949913168123054</v>
      </c>
      <c r="FW287" s="295">
        <v>0</v>
      </c>
      <c r="FX287" s="295">
        <v>0</v>
      </c>
      <c r="FY287" s="295">
        <v>0</v>
      </c>
      <c r="FZ287" s="295">
        <v>0</v>
      </c>
      <c r="GA287" s="295">
        <v>0</v>
      </c>
      <c r="GB287" s="287">
        <v>8291</v>
      </c>
      <c r="GC287" s="287">
        <v>0</v>
      </c>
      <c r="GD287" s="287">
        <v>0</v>
      </c>
      <c r="GE287" s="287">
        <v>0</v>
      </c>
      <c r="GF287" s="287">
        <v>0</v>
      </c>
      <c r="GG287" s="290">
        <v>310</v>
      </c>
      <c r="GH287" s="290">
        <v>1013</v>
      </c>
      <c r="GI287" s="290">
        <v>53</v>
      </c>
      <c r="GJ287" s="290">
        <v>5</v>
      </c>
      <c r="GK287" s="290">
        <v>1</v>
      </c>
      <c r="GL287" s="290">
        <v>2</v>
      </c>
      <c r="GM287" s="290">
        <v>6</v>
      </c>
      <c r="GN287" s="290">
        <v>5</v>
      </c>
      <c r="GO287" s="290">
        <v>4</v>
      </c>
      <c r="GP287" s="290">
        <v>6</v>
      </c>
      <c r="GQ287" s="290">
        <v>1</v>
      </c>
      <c r="GR287" s="290">
        <v>0</v>
      </c>
      <c r="GS287" s="290">
        <v>1</v>
      </c>
      <c r="GT287" s="290">
        <v>6</v>
      </c>
      <c r="GU287" s="290">
        <v>1</v>
      </c>
      <c r="GV287" s="290">
        <v>0</v>
      </c>
      <c r="GW287" s="290">
        <v>0</v>
      </c>
      <c r="GX287" s="290">
        <v>1</v>
      </c>
      <c r="GY287" s="290">
        <v>2</v>
      </c>
      <c r="GZ287" s="290">
        <v>3</v>
      </c>
      <c r="HA287" s="290">
        <v>1</v>
      </c>
      <c r="HB287" s="290">
        <v>0</v>
      </c>
      <c r="HC287" s="290">
        <v>1</v>
      </c>
      <c r="HD287" s="290">
        <v>0</v>
      </c>
      <c r="HE287" s="290">
        <v>3</v>
      </c>
      <c r="HF287" s="290">
        <v>0</v>
      </c>
      <c r="HG287" s="290">
        <v>2</v>
      </c>
      <c r="HH287" s="290">
        <v>9</v>
      </c>
      <c r="HI287" s="290">
        <v>9</v>
      </c>
      <c r="HJ287" s="134">
        <v>2.2052540176971638</v>
      </c>
      <c r="HK287" s="134">
        <v>12.128897097334399</v>
      </c>
      <c r="HL287" s="134">
        <v>46.062243294649498</v>
      </c>
      <c r="HM287" s="146">
        <v>108.56600927070301</v>
      </c>
      <c r="HN287" s="146">
        <v>113.600211715735</v>
      </c>
      <c r="HO287" s="368">
        <v>4.2426813746287699E-2</v>
      </c>
      <c r="HP287" s="368">
        <v>0</v>
      </c>
      <c r="HQ287" s="368">
        <v>1.0869565217391299</v>
      </c>
      <c r="HR287" s="368">
        <v>0</v>
      </c>
      <c r="HS287" s="134">
        <v>86.956521739130395</v>
      </c>
      <c r="HT287" s="134">
        <v>93.506493506493499</v>
      </c>
      <c r="HU287" s="134">
        <v>3.9032668646584598</v>
      </c>
      <c r="HV287" s="134">
        <v>2.32769044740024</v>
      </c>
      <c r="HW287" s="134">
        <v>3.64646640041674</v>
      </c>
      <c r="HX287" s="134">
        <v>5.5969944605934296</v>
      </c>
      <c r="HY287" s="146">
        <v>110.87335357304637</v>
      </c>
      <c r="HZ287" s="146">
        <v>116.464589239734</v>
      </c>
      <c r="IA287" s="386">
        <v>10</v>
      </c>
      <c r="IB287" s="386">
        <v>1</v>
      </c>
      <c r="IC287" s="369">
        <v>0.41893590280687054</v>
      </c>
      <c r="ID287" s="369">
        <v>2.801905295601009E-2</v>
      </c>
      <c r="IE287" s="369">
        <v>4.1841004184100417</v>
      </c>
      <c r="IF287" s="369">
        <v>0.4</v>
      </c>
      <c r="IG287" s="146">
        <v>78.661087866108787</v>
      </c>
      <c r="IH287" s="146">
        <v>82</v>
      </c>
      <c r="II287" s="146">
        <v>10.012568077084207</v>
      </c>
      <c r="IJ287" s="146">
        <v>7.0047632390025223</v>
      </c>
      <c r="IK287" s="146">
        <v>3.666724547085721</v>
      </c>
      <c r="IL287" s="146">
        <v>6.1125431909175676</v>
      </c>
      <c r="IM287" s="148">
        <v>102.81126693952906</v>
      </c>
      <c r="IN287" s="137">
        <v>104.49021444782991</v>
      </c>
      <c r="IO287" s="369">
        <v>0.26881720430107497</v>
      </c>
      <c r="IP287" s="369">
        <v>0</v>
      </c>
      <c r="IQ287" s="369">
        <v>2.53807106598985</v>
      </c>
      <c r="IR287" s="369">
        <v>0</v>
      </c>
      <c r="IS287" s="146">
        <v>88.324873096446694</v>
      </c>
      <c r="IT287" s="146">
        <v>90.853658536585399</v>
      </c>
      <c r="IU287" s="146">
        <v>10.5913978494624</v>
      </c>
      <c r="IV287" s="146">
        <v>7.0175438596491198</v>
      </c>
      <c r="IW287" s="146">
        <v>8.6511908871246099</v>
      </c>
      <c r="IX287" s="146">
        <v>9.49835689115889</v>
      </c>
      <c r="IY287" s="341">
        <v>10</v>
      </c>
      <c r="IZ287" s="369">
        <v>0.301477238468496</v>
      </c>
      <c r="JA287" s="369">
        <v>6.0606060606060597</v>
      </c>
      <c r="JB287" s="369">
        <v>93.3333333333333</v>
      </c>
      <c r="JC287" s="369">
        <v>4.9743744347301799</v>
      </c>
      <c r="JD287" s="146">
        <v>5.9452640816102704</v>
      </c>
    </row>
    <row r="288" spans="1:264" ht="18" customHeight="1">
      <c r="A288" s="280"/>
      <c r="B288" s="281" t="s">
        <v>87</v>
      </c>
      <c r="C288" s="281" t="s">
        <v>87</v>
      </c>
      <c r="D288" s="282" t="s">
        <v>2025</v>
      </c>
      <c r="E288" s="283" t="s">
        <v>1514</v>
      </c>
      <c r="F288" s="282" t="s">
        <v>138</v>
      </c>
      <c r="G288" s="283" t="s">
        <v>37</v>
      </c>
      <c r="H288" s="284" t="s">
        <v>87</v>
      </c>
      <c r="I288" s="284" t="s">
        <v>87</v>
      </c>
      <c r="J288" s="284" t="s">
        <v>87</v>
      </c>
      <c r="K288" s="284" t="s">
        <v>87</v>
      </c>
      <c r="L288" s="284" t="s">
        <v>87</v>
      </c>
      <c r="M288" s="285">
        <v>109075</v>
      </c>
      <c r="N288" s="284" t="s">
        <v>87</v>
      </c>
      <c r="O288" s="284" t="s">
        <v>87</v>
      </c>
      <c r="P288" s="284" t="s">
        <v>87</v>
      </c>
      <c r="Q288" s="284" t="s">
        <v>87</v>
      </c>
      <c r="R288" s="286">
        <v>110.10133594943238</v>
      </c>
      <c r="S288" s="286">
        <v>107.53604085995951</v>
      </c>
      <c r="T288" s="287">
        <v>113.12258037786637</v>
      </c>
      <c r="U288" s="287">
        <v>65.103586694432238</v>
      </c>
      <c r="V288" s="286">
        <v>8.3116883116883109</v>
      </c>
      <c r="W288" s="286">
        <v>3.5064935064935061</v>
      </c>
      <c r="X288" s="286">
        <v>11.818181818181818</v>
      </c>
      <c r="Y288" s="284" t="s">
        <v>87</v>
      </c>
      <c r="Z288" s="284" t="s">
        <v>87</v>
      </c>
      <c r="AA288" s="284" t="s">
        <v>87</v>
      </c>
      <c r="AB288" s="284" t="s">
        <v>87</v>
      </c>
      <c r="AC288" s="284" t="s">
        <v>87</v>
      </c>
      <c r="AD288" s="284" t="s">
        <v>87</v>
      </c>
      <c r="AE288" s="284" t="s">
        <v>87</v>
      </c>
      <c r="AF288" s="284" t="s">
        <v>87</v>
      </c>
      <c r="AG288" s="284" t="s">
        <v>87</v>
      </c>
      <c r="AH288" s="284" t="s">
        <v>87</v>
      </c>
      <c r="AI288" s="284" t="s">
        <v>87</v>
      </c>
      <c r="AJ288" s="284" t="s">
        <v>87</v>
      </c>
      <c r="AK288" s="284" t="s">
        <v>87</v>
      </c>
      <c r="AL288" s="284" t="s">
        <v>87</v>
      </c>
      <c r="AM288" s="284" t="s">
        <v>87</v>
      </c>
      <c r="AN288" s="284" t="s">
        <v>87</v>
      </c>
      <c r="AO288" s="284" t="s">
        <v>87</v>
      </c>
      <c r="AP288" s="284" t="s">
        <v>87</v>
      </c>
      <c r="AQ288" s="284" t="s">
        <v>87</v>
      </c>
      <c r="AR288" s="284" t="s">
        <v>87</v>
      </c>
      <c r="AS288" s="284" t="s">
        <v>87</v>
      </c>
      <c r="AT288" s="284" t="s">
        <v>87</v>
      </c>
      <c r="AU288" s="284" t="s">
        <v>87</v>
      </c>
      <c r="AV288" s="284" t="s">
        <v>87</v>
      </c>
      <c r="AW288" s="288" t="s">
        <v>87</v>
      </c>
      <c r="AX288" s="288" t="s">
        <v>87</v>
      </c>
      <c r="AY288" s="288" t="s">
        <v>87</v>
      </c>
      <c r="AZ288" s="288" t="s">
        <v>87</v>
      </c>
      <c r="BA288" s="288" t="s">
        <v>87</v>
      </c>
      <c r="BB288" s="287">
        <v>7</v>
      </c>
      <c r="BC288" s="287">
        <v>20</v>
      </c>
      <c r="BD288" s="289" t="s">
        <v>88</v>
      </c>
      <c r="BE288" s="289" t="s">
        <v>88</v>
      </c>
      <c r="BF288" s="289" t="s">
        <v>88</v>
      </c>
      <c r="BG288" s="287">
        <v>10</v>
      </c>
      <c r="BH288" s="286">
        <v>9.168003667201468</v>
      </c>
      <c r="BI288" s="287">
        <v>126</v>
      </c>
      <c r="BJ288" s="286">
        <v>115.51684620673848</v>
      </c>
      <c r="BK288" s="287">
        <v>0</v>
      </c>
      <c r="BL288" s="286">
        <v>0</v>
      </c>
      <c r="BM288" s="287">
        <v>0</v>
      </c>
      <c r="BN288" s="290">
        <v>0</v>
      </c>
      <c r="BO288" s="291">
        <v>11</v>
      </c>
      <c r="BP288" s="290">
        <v>10.084804033921614</v>
      </c>
      <c r="BQ288" s="287">
        <v>0</v>
      </c>
      <c r="BR288" s="290">
        <v>0</v>
      </c>
      <c r="BS288" s="287">
        <v>0</v>
      </c>
      <c r="BT288" s="290">
        <v>0</v>
      </c>
      <c r="BU288" s="287">
        <v>0</v>
      </c>
      <c r="BV288" s="290">
        <v>0</v>
      </c>
      <c r="BW288" s="287">
        <v>18</v>
      </c>
      <c r="BX288" s="290">
        <v>16.50240660096264</v>
      </c>
      <c r="BY288" s="292">
        <v>0</v>
      </c>
      <c r="BZ288" s="293">
        <v>0</v>
      </c>
      <c r="CA288" s="287">
        <v>51</v>
      </c>
      <c r="CB288" s="290">
        <v>46.756818702727479</v>
      </c>
      <c r="CC288" s="287">
        <v>0</v>
      </c>
      <c r="CD288" s="290">
        <v>0</v>
      </c>
      <c r="CE288" s="287">
        <v>0</v>
      </c>
      <c r="CF288" s="290">
        <v>0</v>
      </c>
      <c r="CG288" s="287">
        <v>101</v>
      </c>
      <c r="CH288" s="290">
        <v>92.596837038734819</v>
      </c>
      <c r="CI288" s="287">
        <v>365</v>
      </c>
      <c r="CJ288" s="290">
        <v>334.63213385285354</v>
      </c>
      <c r="CK288" s="287">
        <v>126</v>
      </c>
      <c r="CL288" s="290">
        <v>115.51684620673848</v>
      </c>
      <c r="CM288" s="287">
        <v>0</v>
      </c>
      <c r="CN288" s="294">
        <v>0</v>
      </c>
      <c r="CO288" s="287">
        <v>26</v>
      </c>
      <c r="CP288" s="290">
        <v>23.836809534723812</v>
      </c>
      <c r="CQ288" s="287">
        <v>0</v>
      </c>
      <c r="CR288" s="290">
        <v>0</v>
      </c>
      <c r="CS288" s="292">
        <v>7</v>
      </c>
      <c r="CT288" s="293">
        <v>6.4176025670410271</v>
      </c>
      <c r="CU288" s="287">
        <v>0</v>
      </c>
      <c r="CV288" s="290">
        <v>0</v>
      </c>
      <c r="CW288" s="287">
        <v>0</v>
      </c>
      <c r="CX288" s="290">
        <v>0</v>
      </c>
      <c r="CY288" s="287">
        <v>0</v>
      </c>
      <c r="CZ288" s="290">
        <v>0</v>
      </c>
      <c r="DA288" s="292">
        <v>0</v>
      </c>
      <c r="DB288" s="293">
        <v>0</v>
      </c>
      <c r="DC288" s="287">
        <v>0</v>
      </c>
      <c r="DD288" s="287">
        <v>0</v>
      </c>
      <c r="DE288" s="287">
        <v>0</v>
      </c>
      <c r="DF288" s="287">
        <v>0</v>
      </c>
      <c r="DG288" s="287">
        <v>0</v>
      </c>
      <c r="DH288" s="287">
        <v>0</v>
      </c>
      <c r="DI288" s="287">
        <v>0</v>
      </c>
      <c r="DJ288" s="287">
        <v>0</v>
      </c>
      <c r="DK288" s="287">
        <v>0</v>
      </c>
      <c r="DL288" s="287">
        <v>0</v>
      </c>
      <c r="DM288" s="287">
        <v>0</v>
      </c>
      <c r="DN288" s="287">
        <v>0</v>
      </c>
      <c r="DO288" s="287">
        <v>0</v>
      </c>
      <c r="DP288" s="287">
        <v>0</v>
      </c>
      <c r="DQ288" s="287">
        <v>0</v>
      </c>
      <c r="DR288" s="287">
        <v>0</v>
      </c>
      <c r="DS288" s="287">
        <v>0</v>
      </c>
      <c r="DT288" s="287">
        <v>0</v>
      </c>
      <c r="DU288" s="287">
        <v>0</v>
      </c>
      <c r="DV288" s="287">
        <v>0</v>
      </c>
      <c r="DW288" s="287">
        <v>0</v>
      </c>
      <c r="DX288" s="287">
        <v>0</v>
      </c>
      <c r="DY288" s="287">
        <v>0</v>
      </c>
      <c r="DZ288" s="287">
        <v>0</v>
      </c>
      <c r="EA288" s="287">
        <v>0</v>
      </c>
      <c r="EB288" s="290">
        <v>0</v>
      </c>
      <c r="EC288" s="287">
        <v>0</v>
      </c>
      <c r="ED288" s="287">
        <v>0</v>
      </c>
      <c r="EE288" s="287">
        <v>0</v>
      </c>
      <c r="EF288" s="290">
        <v>0</v>
      </c>
      <c r="EG288" s="287">
        <v>0</v>
      </c>
      <c r="EH288" s="287">
        <v>0</v>
      </c>
      <c r="EI288" s="287">
        <v>0</v>
      </c>
      <c r="EJ288" s="287">
        <v>0</v>
      </c>
      <c r="EK288" s="287">
        <v>0</v>
      </c>
      <c r="EL288" s="287">
        <v>0</v>
      </c>
      <c r="EM288" s="287">
        <v>0</v>
      </c>
      <c r="EN288" s="287">
        <v>0</v>
      </c>
      <c r="EO288" s="287">
        <v>0</v>
      </c>
      <c r="EP288" s="287">
        <v>0</v>
      </c>
      <c r="EQ288" s="287">
        <v>0</v>
      </c>
      <c r="ER288" s="287">
        <v>0</v>
      </c>
      <c r="ES288" s="287">
        <v>0</v>
      </c>
      <c r="ET288" s="287">
        <v>0</v>
      </c>
      <c r="EU288" s="287">
        <v>0</v>
      </c>
      <c r="EV288" s="287">
        <v>0</v>
      </c>
      <c r="EW288" s="287">
        <v>0</v>
      </c>
      <c r="EX288" s="287">
        <v>0</v>
      </c>
      <c r="EY288" s="287">
        <v>0</v>
      </c>
      <c r="EZ288" s="287">
        <v>0</v>
      </c>
      <c r="FA288" s="287">
        <v>0</v>
      </c>
      <c r="FB288" s="287">
        <v>0</v>
      </c>
      <c r="FC288" s="287">
        <v>0</v>
      </c>
      <c r="FD288" s="287">
        <v>0</v>
      </c>
      <c r="FE288" s="287">
        <v>0</v>
      </c>
      <c r="FF288" s="287">
        <v>0</v>
      </c>
      <c r="FG288" s="287">
        <v>0</v>
      </c>
      <c r="FH288" s="287">
        <v>0</v>
      </c>
      <c r="FI288" s="287">
        <v>0</v>
      </c>
      <c r="FJ288" s="287">
        <v>0</v>
      </c>
      <c r="FK288" s="291">
        <v>5</v>
      </c>
      <c r="FL288" s="290">
        <v>4.584001833600734</v>
      </c>
      <c r="FM288" s="291">
        <v>0</v>
      </c>
      <c r="FN288" s="290">
        <v>0</v>
      </c>
      <c r="FO288" s="297">
        <v>0</v>
      </c>
      <c r="FP288" s="293">
        <v>0</v>
      </c>
      <c r="FQ288" s="283">
        <v>0</v>
      </c>
      <c r="FR288" s="294">
        <v>0</v>
      </c>
      <c r="FS288" s="283">
        <v>0</v>
      </c>
      <c r="FT288" s="294">
        <v>0</v>
      </c>
      <c r="FU288" s="291">
        <v>0</v>
      </c>
      <c r="FV288" s="290">
        <v>0</v>
      </c>
      <c r="FW288" s="295">
        <v>1</v>
      </c>
      <c r="FX288" s="295">
        <v>0</v>
      </c>
      <c r="FY288" s="295">
        <v>1</v>
      </c>
      <c r="FZ288" s="295">
        <v>0</v>
      </c>
      <c r="GA288" s="295">
        <v>0</v>
      </c>
      <c r="GB288" s="287">
        <v>0</v>
      </c>
      <c r="GC288" s="287">
        <v>0</v>
      </c>
      <c r="GD288" s="287">
        <v>0</v>
      </c>
      <c r="GE288" s="287">
        <v>0</v>
      </c>
      <c r="GF288" s="287">
        <v>0</v>
      </c>
      <c r="GG288" s="290">
        <v>0</v>
      </c>
      <c r="GH288" s="290">
        <v>0</v>
      </c>
      <c r="GI288" s="290">
        <v>0</v>
      </c>
      <c r="GJ288" s="290">
        <v>0</v>
      </c>
      <c r="GK288" s="290">
        <v>0</v>
      </c>
      <c r="GL288" s="290">
        <v>0</v>
      </c>
      <c r="GM288" s="290">
        <v>0</v>
      </c>
      <c r="GN288" s="290">
        <v>0</v>
      </c>
      <c r="GO288" s="290">
        <v>0</v>
      </c>
      <c r="GP288" s="290">
        <v>0</v>
      </c>
      <c r="GQ288" s="290">
        <v>0</v>
      </c>
      <c r="GR288" s="290">
        <v>0</v>
      </c>
      <c r="GS288" s="290">
        <v>0</v>
      </c>
      <c r="GT288" s="290">
        <v>0</v>
      </c>
      <c r="GU288" s="290">
        <v>0</v>
      </c>
      <c r="GV288" s="290">
        <v>0</v>
      </c>
      <c r="GW288" s="290">
        <v>0</v>
      </c>
      <c r="GX288" s="290">
        <v>0</v>
      </c>
      <c r="GY288" s="290">
        <v>0</v>
      </c>
      <c r="GZ288" s="290">
        <v>0</v>
      </c>
      <c r="HA288" s="290">
        <v>0</v>
      </c>
      <c r="HB288" s="290">
        <v>0</v>
      </c>
      <c r="HC288" s="290">
        <v>0</v>
      </c>
      <c r="HD288" s="290">
        <v>0</v>
      </c>
      <c r="HE288" s="290">
        <v>0</v>
      </c>
      <c r="HF288" s="290">
        <v>0</v>
      </c>
      <c r="HG288" s="290">
        <v>0</v>
      </c>
      <c r="HH288" s="290">
        <v>0</v>
      </c>
      <c r="HI288" s="290">
        <v>0</v>
      </c>
      <c r="HJ288" s="134">
        <v>0</v>
      </c>
      <c r="HK288" s="134">
        <v>19.252807701123082</v>
      </c>
      <c r="HL288" s="134">
        <v>47.050194820077927</v>
      </c>
      <c r="HM288" s="146">
        <v>106.879847651348</v>
      </c>
      <c r="HN288" s="146">
        <v>117.28302077351999</v>
      </c>
      <c r="HO288" s="368">
        <v>0.110680686220255</v>
      </c>
      <c r="HP288" s="368">
        <v>3.4638032559750599E-2</v>
      </c>
      <c r="HQ288" s="368">
        <v>6.8965517241379297</v>
      </c>
      <c r="HR288" s="368">
        <v>2.32558139534884</v>
      </c>
      <c r="HS288" s="134">
        <v>82.758620689655203</v>
      </c>
      <c r="HT288" s="134">
        <v>95.348837209302303</v>
      </c>
      <c r="HU288" s="134">
        <v>1.6048699501936901</v>
      </c>
      <c r="HV288" s="134">
        <v>1.48943540006928</v>
      </c>
      <c r="HW288" s="134">
        <v>5.1865419839969196</v>
      </c>
      <c r="HX288" s="134">
        <v>8.7147683621048699</v>
      </c>
      <c r="HY288" s="146">
        <v>107.82636878604552</v>
      </c>
      <c r="HZ288" s="146">
        <v>99.110215155331503</v>
      </c>
      <c r="IA288" s="386">
        <v>3</v>
      </c>
      <c r="IB288" s="386">
        <v>6</v>
      </c>
      <c r="IC288" s="369">
        <v>0.1768867924528302</v>
      </c>
      <c r="ID288" s="369">
        <v>0.20127474002012746</v>
      </c>
      <c r="IE288" s="369">
        <v>2.1276595744680851</v>
      </c>
      <c r="IF288" s="369">
        <v>3</v>
      </c>
      <c r="IG288" s="146">
        <v>78.723404255319153</v>
      </c>
      <c r="IH288" s="146">
        <v>79.5</v>
      </c>
      <c r="II288" s="146">
        <v>8.3136792452830193</v>
      </c>
      <c r="IJ288" s="146">
        <v>6.7091580006709162</v>
      </c>
      <c r="IK288" s="146">
        <v>4.9021498120119542</v>
      </c>
      <c r="IL288" s="146">
        <v>9.1405563011986857</v>
      </c>
      <c r="IM288" s="148">
        <v>99.917804259559446</v>
      </c>
      <c r="IN288" s="137">
        <v>102.75341980135262</v>
      </c>
      <c r="IO288" s="369">
        <v>0.15015015015015001</v>
      </c>
      <c r="IP288" s="369">
        <v>0.14822134387351801</v>
      </c>
      <c r="IQ288" s="369">
        <v>1.4814814814814801</v>
      </c>
      <c r="IR288" s="369">
        <v>2.38095238095238</v>
      </c>
      <c r="IS288" s="146">
        <v>88.148148148148195</v>
      </c>
      <c r="IT288" s="146">
        <v>92.063492063492106</v>
      </c>
      <c r="IU288" s="146">
        <v>10.1351351351351</v>
      </c>
      <c r="IV288" s="146">
        <v>6.2252964426877497</v>
      </c>
      <c r="IW288" s="146">
        <v>10.6923186954656</v>
      </c>
      <c r="IX288" s="146">
        <v>12.031662269129299</v>
      </c>
      <c r="IY288" s="341">
        <v>10</v>
      </c>
      <c r="IZ288" s="369">
        <v>0.34867503486750401</v>
      </c>
      <c r="JA288" s="369">
        <v>7.4626865671641802</v>
      </c>
      <c r="JB288" s="369">
        <v>85.820895522388099</v>
      </c>
      <c r="JC288" s="369">
        <v>4.6722454672245499</v>
      </c>
      <c r="JD288" s="146">
        <v>8.6823714536955592</v>
      </c>
    </row>
    <row r="289" spans="1:264" ht="18" customHeight="1">
      <c r="A289" s="280"/>
      <c r="B289" s="281" t="s">
        <v>87</v>
      </c>
      <c r="C289" s="281" t="s">
        <v>87</v>
      </c>
      <c r="D289" s="282" t="s">
        <v>2026</v>
      </c>
      <c r="E289" s="283" t="s">
        <v>1515</v>
      </c>
      <c r="F289" s="282" t="s">
        <v>138</v>
      </c>
      <c r="G289" s="283" t="s">
        <v>37</v>
      </c>
      <c r="H289" s="284" t="s">
        <v>87</v>
      </c>
      <c r="I289" s="284" t="s">
        <v>87</v>
      </c>
      <c r="J289" s="284" t="s">
        <v>87</v>
      </c>
      <c r="K289" s="284" t="s">
        <v>87</v>
      </c>
      <c r="L289" s="284" t="s">
        <v>87</v>
      </c>
      <c r="M289" s="285">
        <v>126104</v>
      </c>
      <c r="N289" s="284" t="s">
        <v>87</v>
      </c>
      <c r="O289" s="284" t="s">
        <v>87</v>
      </c>
      <c r="P289" s="284" t="s">
        <v>87</v>
      </c>
      <c r="Q289" s="284" t="s">
        <v>87</v>
      </c>
      <c r="R289" s="286">
        <v>107.83099387290791</v>
      </c>
      <c r="S289" s="286">
        <v>109.54508816155457</v>
      </c>
      <c r="T289" s="292">
        <v>99.057564611115595</v>
      </c>
      <c r="U289" s="292">
        <v>101.77236752280442</v>
      </c>
      <c r="V289" s="286">
        <v>7.5490196078431371</v>
      </c>
      <c r="W289" s="286">
        <v>4.0196078431372548</v>
      </c>
      <c r="X289" s="286">
        <v>11.568627450980392</v>
      </c>
      <c r="Y289" s="284" t="s">
        <v>87</v>
      </c>
      <c r="Z289" s="284" t="s">
        <v>87</v>
      </c>
      <c r="AA289" s="284" t="s">
        <v>87</v>
      </c>
      <c r="AB289" s="284" t="s">
        <v>87</v>
      </c>
      <c r="AC289" s="284" t="s">
        <v>87</v>
      </c>
      <c r="AD289" s="284" t="s">
        <v>87</v>
      </c>
      <c r="AE289" s="284" t="s">
        <v>87</v>
      </c>
      <c r="AF289" s="284" t="s">
        <v>87</v>
      </c>
      <c r="AG289" s="284" t="s">
        <v>87</v>
      </c>
      <c r="AH289" s="284" t="s">
        <v>87</v>
      </c>
      <c r="AI289" s="284" t="s">
        <v>87</v>
      </c>
      <c r="AJ289" s="284" t="s">
        <v>87</v>
      </c>
      <c r="AK289" s="284" t="s">
        <v>87</v>
      </c>
      <c r="AL289" s="284" t="s">
        <v>87</v>
      </c>
      <c r="AM289" s="284" t="s">
        <v>87</v>
      </c>
      <c r="AN289" s="284" t="s">
        <v>87</v>
      </c>
      <c r="AO289" s="284" t="s">
        <v>87</v>
      </c>
      <c r="AP289" s="284" t="s">
        <v>87</v>
      </c>
      <c r="AQ289" s="284" t="s">
        <v>87</v>
      </c>
      <c r="AR289" s="284" t="s">
        <v>87</v>
      </c>
      <c r="AS289" s="284" t="s">
        <v>87</v>
      </c>
      <c r="AT289" s="284" t="s">
        <v>87</v>
      </c>
      <c r="AU289" s="284" t="s">
        <v>87</v>
      </c>
      <c r="AV289" s="284" t="s">
        <v>87</v>
      </c>
      <c r="AW289" s="288" t="s">
        <v>87</v>
      </c>
      <c r="AX289" s="288" t="s">
        <v>87</v>
      </c>
      <c r="AY289" s="288" t="s">
        <v>87</v>
      </c>
      <c r="AZ289" s="288" t="s">
        <v>87</v>
      </c>
      <c r="BA289" s="288" t="s">
        <v>87</v>
      </c>
      <c r="BB289" s="287">
        <v>16</v>
      </c>
      <c r="BC289" s="287">
        <v>21</v>
      </c>
      <c r="BD289" s="289" t="s">
        <v>88</v>
      </c>
      <c r="BE289" s="289" t="s">
        <v>88</v>
      </c>
      <c r="BF289" s="289" t="s">
        <v>88</v>
      </c>
      <c r="BG289" s="287">
        <v>0</v>
      </c>
      <c r="BH289" s="286">
        <v>0</v>
      </c>
      <c r="BI289" s="287">
        <v>124</v>
      </c>
      <c r="BJ289" s="286">
        <v>98.331535875150664</v>
      </c>
      <c r="BK289" s="287">
        <v>0</v>
      </c>
      <c r="BL289" s="286">
        <v>0</v>
      </c>
      <c r="BM289" s="287">
        <v>0</v>
      </c>
      <c r="BN289" s="290">
        <v>0</v>
      </c>
      <c r="BO289" s="291">
        <v>12</v>
      </c>
      <c r="BP289" s="290">
        <v>9.5159550846919991</v>
      </c>
      <c r="BQ289" s="287">
        <v>0</v>
      </c>
      <c r="BR289" s="290">
        <v>0</v>
      </c>
      <c r="BS289" s="287">
        <v>0</v>
      </c>
      <c r="BT289" s="290">
        <v>0</v>
      </c>
      <c r="BU289" s="287">
        <v>0</v>
      </c>
      <c r="BV289" s="290">
        <v>0</v>
      </c>
      <c r="BW289" s="287">
        <v>0</v>
      </c>
      <c r="BX289" s="290">
        <v>0</v>
      </c>
      <c r="BY289" s="292">
        <v>0</v>
      </c>
      <c r="BZ289" s="293">
        <v>0</v>
      </c>
      <c r="CA289" s="287">
        <v>107</v>
      </c>
      <c r="CB289" s="290">
        <v>84.850599505170337</v>
      </c>
      <c r="CC289" s="287">
        <v>0</v>
      </c>
      <c r="CD289" s="290">
        <v>0</v>
      </c>
      <c r="CE289" s="292">
        <v>16</v>
      </c>
      <c r="CF289" s="293">
        <v>12.687940112922666</v>
      </c>
      <c r="CG289" s="287">
        <v>90</v>
      </c>
      <c r="CH289" s="290">
        <v>71.369663135189995</v>
      </c>
      <c r="CI289" s="287">
        <v>362</v>
      </c>
      <c r="CJ289" s="290">
        <v>287.06464505487531</v>
      </c>
      <c r="CK289" s="287">
        <v>105</v>
      </c>
      <c r="CL289" s="290">
        <v>83.264606991055004</v>
      </c>
      <c r="CM289" s="292">
        <v>0</v>
      </c>
      <c r="CN289" s="296">
        <v>0</v>
      </c>
      <c r="CO289" s="287">
        <v>50</v>
      </c>
      <c r="CP289" s="290">
        <v>39.649812852883336</v>
      </c>
      <c r="CQ289" s="292">
        <v>0</v>
      </c>
      <c r="CR289" s="293">
        <v>0</v>
      </c>
      <c r="CS289" s="292">
        <v>0</v>
      </c>
      <c r="CT289" s="293">
        <v>0</v>
      </c>
      <c r="CU289" s="292">
        <v>13</v>
      </c>
      <c r="CV289" s="293">
        <v>10.308951341749667</v>
      </c>
      <c r="CW289" s="292">
        <v>24</v>
      </c>
      <c r="CX289" s="293">
        <v>19.031910169383998</v>
      </c>
      <c r="CY289" s="292">
        <v>24</v>
      </c>
      <c r="CZ289" s="293">
        <v>19.031910169383998</v>
      </c>
      <c r="DA289" s="292">
        <v>0</v>
      </c>
      <c r="DB289" s="293">
        <v>0</v>
      </c>
      <c r="DC289" s="292">
        <v>0</v>
      </c>
      <c r="DD289" s="292">
        <v>0</v>
      </c>
      <c r="DE289" s="292">
        <v>134</v>
      </c>
      <c r="DF289" s="292">
        <v>4128</v>
      </c>
      <c r="DG289" s="292">
        <v>0</v>
      </c>
      <c r="DH289" s="292">
        <v>125</v>
      </c>
      <c r="DI289" s="292">
        <v>1</v>
      </c>
      <c r="DJ289" s="292">
        <v>32</v>
      </c>
      <c r="DK289" s="292">
        <v>40</v>
      </c>
      <c r="DL289" s="292">
        <v>54</v>
      </c>
      <c r="DM289" s="292">
        <v>0</v>
      </c>
      <c r="DN289" s="292">
        <v>0</v>
      </c>
      <c r="DO289" s="292">
        <v>0</v>
      </c>
      <c r="DP289" s="292">
        <v>1</v>
      </c>
      <c r="DQ289" s="292">
        <v>6</v>
      </c>
      <c r="DR289" s="292">
        <v>0</v>
      </c>
      <c r="DS289" s="292">
        <v>63</v>
      </c>
      <c r="DT289" s="292">
        <v>0</v>
      </c>
      <c r="DU289" s="292">
        <v>13402</v>
      </c>
      <c r="DV289" s="292">
        <v>856</v>
      </c>
      <c r="DW289" s="292">
        <v>1671</v>
      </c>
      <c r="DX289" s="292">
        <v>170</v>
      </c>
      <c r="DY289" s="292">
        <v>0</v>
      </c>
      <c r="DZ289" s="292">
        <v>0</v>
      </c>
      <c r="EA289" s="292">
        <v>5094</v>
      </c>
      <c r="EB289" s="293">
        <v>17.1967020023557</v>
      </c>
      <c r="EC289" s="292">
        <v>139</v>
      </c>
      <c r="ED289" s="292">
        <v>1735</v>
      </c>
      <c r="EE289" s="292">
        <v>328</v>
      </c>
      <c r="EF289" s="293">
        <v>18.904899135446687</v>
      </c>
      <c r="EG289" s="292">
        <v>33</v>
      </c>
      <c r="EH289" s="292">
        <v>49</v>
      </c>
      <c r="EI289" s="292">
        <v>49</v>
      </c>
      <c r="EJ289" s="292">
        <v>0</v>
      </c>
      <c r="EK289" s="292">
        <v>116</v>
      </c>
      <c r="EL289" s="292">
        <v>0</v>
      </c>
      <c r="EM289" s="292">
        <v>1</v>
      </c>
      <c r="EN289" s="292">
        <v>5</v>
      </c>
      <c r="EO289" s="292">
        <v>17</v>
      </c>
      <c r="EP289" s="292">
        <v>11</v>
      </c>
      <c r="EQ289" s="292">
        <v>27</v>
      </c>
      <c r="ER289" s="292">
        <v>0</v>
      </c>
      <c r="ES289" s="292">
        <v>2</v>
      </c>
      <c r="ET289" s="292">
        <v>0</v>
      </c>
      <c r="EU289" s="292">
        <v>0</v>
      </c>
      <c r="EV289" s="292">
        <v>1047</v>
      </c>
      <c r="EW289" s="292">
        <v>0</v>
      </c>
      <c r="EX289" s="292">
        <v>0</v>
      </c>
      <c r="EY289" s="292">
        <v>0</v>
      </c>
      <c r="EZ289" s="292">
        <v>0</v>
      </c>
      <c r="FA289" s="292">
        <v>2</v>
      </c>
      <c r="FB289" s="292">
        <v>1</v>
      </c>
      <c r="FC289" s="292">
        <v>2</v>
      </c>
      <c r="FD289" s="292">
        <v>3</v>
      </c>
      <c r="FE289" s="292">
        <v>0</v>
      </c>
      <c r="FF289" s="292">
        <v>18</v>
      </c>
      <c r="FG289" s="292">
        <v>68</v>
      </c>
      <c r="FH289" s="292">
        <v>106</v>
      </c>
      <c r="FI289" s="292">
        <v>29</v>
      </c>
      <c r="FJ289" s="292">
        <v>1315</v>
      </c>
      <c r="FK289" s="291">
        <v>2</v>
      </c>
      <c r="FL289" s="290">
        <v>1.5859925141153333</v>
      </c>
      <c r="FM289" s="297">
        <v>0</v>
      </c>
      <c r="FN289" s="293">
        <v>0</v>
      </c>
      <c r="FO289" s="291">
        <v>0</v>
      </c>
      <c r="FP289" s="290">
        <v>0</v>
      </c>
      <c r="FQ289" s="283">
        <v>0</v>
      </c>
      <c r="FR289" s="294">
        <v>0</v>
      </c>
      <c r="FS289" s="283">
        <v>0</v>
      </c>
      <c r="FT289" s="294">
        <v>0</v>
      </c>
      <c r="FU289" s="291">
        <v>0</v>
      </c>
      <c r="FV289" s="290">
        <v>0</v>
      </c>
      <c r="FW289" s="295">
        <v>3</v>
      </c>
      <c r="FX289" s="295">
        <v>1</v>
      </c>
      <c r="FY289" s="295">
        <v>2</v>
      </c>
      <c r="FZ289" s="295">
        <v>0</v>
      </c>
      <c r="GA289" s="295">
        <v>0</v>
      </c>
      <c r="GB289" s="292">
        <v>2865</v>
      </c>
      <c r="GC289" s="292">
        <v>0</v>
      </c>
      <c r="GD289" s="292">
        <v>0</v>
      </c>
      <c r="GE289" s="292">
        <v>0</v>
      </c>
      <c r="GF289" s="292">
        <v>0</v>
      </c>
      <c r="GG289" s="293">
        <v>45.1</v>
      </c>
      <c r="GH289" s="293">
        <v>192.8</v>
      </c>
      <c r="GI289" s="293">
        <v>13</v>
      </c>
      <c r="GJ289" s="293">
        <v>1.2</v>
      </c>
      <c r="GK289" s="293">
        <v>0.4</v>
      </c>
      <c r="GL289" s="293">
        <v>0.4</v>
      </c>
      <c r="GM289" s="293">
        <v>1.2</v>
      </c>
      <c r="GN289" s="293">
        <v>1.2</v>
      </c>
      <c r="GO289" s="293">
        <v>0</v>
      </c>
      <c r="GP289" s="293">
        <v>2.4</v>
      </c>
      <c r="GQ289" s="293">
        <v>1</v>
      </c>
      <c r="GR289" s="293">
        <v>0</v>
      </c>
      <c r="GS289" s="293">
        <v>0</v>
      </c>
      <c r="GT289" s="293">
        <v>2.6</v>
      </c>
      <c r="GU289" s="293">
        <v>0</v>
      </c>
      <c r="GV289" s="293">
        <v>2.4</v>
      </c>
      <c r="GW289" s="293">
        <v>0</v>
      </c>
      <c r="GX289" s="293">
        <v>0</v>
      </c>
      <c r="GY289" s="293">
        <v>1</v>
      </c>
      <c r="GZ289" s="293">
        <v>1</v>
      </c>
      <c r="HA289" s="293">
        <v>0</v>
      </c>
      <c r="HB289" s="293">
        <v>0</v>
      </c>
      <c r="HC289" s="293">
        <v>0</v>
      </c>
      <c r="HD289" s="293">
        <v>0</v>
      </c>
      <c r="HE289" s="293">
        <v>1</v>
      </c>
      <c r="HF289" s="293">
        <v>0</v>
      </c>
      <c r="HG289" s="293">
        <v>0</v>
      </c>
      <c r="HH289" s="293">
        <v>6</v>
      </c>
      <c r="HI289" s="293">
        <v>1</v>
      </c>
      <c r="HJ289" s="134">
        <v>0.79299625705766663</v>
      </c>
      <c r="HK289" s="134">
        <v>12.687940112922666</v>
      </c>
      <c r="HL289" s="134">
        <v>65.763179597792302</v>
      </c>
      <c r="HM289" s="146">
        <v>104.746348262422</v>
      </c>
      <c r="HN289" s="146">
        <v>130.96379206870799</v>
      </c>
      <c r="HO289" s="368">
        <v>0.167224080267559</v>
      </c>
      <c r="HP289" s="368">
        <v>0</v>
      </c>
      <c r="HQ289" s="368">
        <v>4.5454545454545503</v>
      </c>
      <c r="HR289" s="368">
        <v>0</v>
      </c>
      <c r="HS289" s="134">
        <v>77.272727272727295</v>
      </c>
      <c r="HT289" s="134">
        <v>95.121951219512198</v>
      </c>
      <c r="HU289" s="134">
        <v>3.6789297658862901</v>
      </c>
      <c r="HV289" s="134">
        <v>2.35971223021583</v>
      </c>
      <c r="HW289" s="134">
        <v>5.66814826897199</v>
      </c>
      <c r="HX289" s="134">
        <v>8.2737642585551292</v>
      </c>
      <c r="HY289" s="146">
        <v>105.28185551596924</v>
      </c>
      <c r="HZ289" s="146">
        <v>104.48428135070699</v>
      </c>
      <c r="IA289" s="386">
        <v>8</v>
      </c>
      <c r="IB289" s="386">
        <v>4</v>
      </c>
      <c r="IC289" s="369">
        <v>0.31859816806053365</v>
      </c>
      <c r="ID289" s="369">
        <v>0.10381520892810796</v>
      </c>
      <c r="IE289" s="369">
        <v>4.1666666666666661</v>
      </c>
      <c r="IF289" s="369">
        <v>2.2727272727272729</v>
      </c>
      <c r="IG289" s="146">
        <v>70.833333333333343</v>
      </c>
      <c r="IH289" s="146">
        <v>81.25</v>
      </c>
      <c r="II289" s="146">
        <v>7.6463560334528076</v>
      </c>
      <c r="IJ289" s="146">
        <v>4.567869192836751</v>
      </c>
      <c r="IK289" s="146">
        <v>6.5940787863958894</v>
      </c>
      <c r="IL289" s="146">
        <v>9.2737642585551328</v>
      </c>
      <c r="IM289" s="148">
        <v>104.96200976421066</v>
      </c>
      <c r="IN289" s="137">
        <v>100.01002902900893</v>
      </c>
      <c r="IO289" s="369">
        <v>0.20597322348094699</v>
      </c>
      <c r="IP289" s="369">
        <v>7.8988941548183297E-2</v>
      </c>
      <c r="IQ289" s="369">
        <v>2.39520958083832</v>
      </c>
      <c r="IR289" s="369">
        <v>1.3333333333333299</v>
      </c>
      <c r="IS289" s="146">
        <v>82.634730538922199</v>
      </c>
      <c r="IT289" s="146">
        <v>86.6666666666667</v>
      </c>
      <c r="IU289" s="146">
        <v>8.5993820803295602</v>
      </c>
      <c r="IV289" s="146">
        <v>5.9241706161137397</v>
      </c>
      <c r="IW289" s="146">
        <v>11.1628455236636</v>
      </c>
      <c r="IX289" s="146">
        <v>11.490354038583799</v>
      </c>
      <c r="IY289" s="341">
        <v>15</v>
      </c>
      <c r="IZ289" s="369">
        <v>0.432401268377054</v>
      </c>
      <c r="JA289" s="369">
        <v>5.5762081784386597</v>
      </c>
      <c r="JB289" s="369">
        <v>54.275092936802999</v>
      </c>
      <c r="JC289" s="369">
        <v>7.7543960795618299</v>
      </c>
      <c r="JD289" s="146">
        <v>8.9809885931558906</v>
      </c>
    </row>
    <row r="290" spans="1:264" ht="18" customHeight="1">
      <c r="A290" s="280"/>
      <c r="B290" s="281" t="s">
        <v>87</v>
      </c>
      <c r="C290" s="281" t="s">
        <v>87</v>
      </c>
      <c r="D290" s="282" t="s">
        <v>2027</v>
      </c>
      <c r="E290" s="283" t="s">
        <v>1516</v>
      </c>
      <c r="F290" s="282" t="s">
        <v>138</v>
      </c>
      <c r="G290" s="283" t="s">
        <v>37</v>
      </c>
      <c r="H290" s="284" t="s">
        <v>87</v>
      </c>
      <c r="I290" s="284" t="s">
        <v>87</v>
      </c>
      <c r="J290" s="284" t="s">
        <v>87</v>
      </c>
      <c r="K290" s="284" t="s">
        <v>87</v>
      </c>
      <c r="L290" s="284" t="s">
        <v>87</v>
      </c>
      <c r="M290" s="285">
        <v>1096744</v>
      </c>
      <c r="N290" s="284" t="s">
        <v>87</v>
      </c>
      <c r="O290" s="284" t="s">
        <v>87</v>
      </c>
      <c r="P290" s="284" t="s">
        <v>87</v>
      </c>
      <c r="Q290" s="284" t="s">
        <v>87</v>
      </c>
      <c r="R290" s="286">
        <v>109.07000731869738</v>
      </c>
      <c r="S290" s="286">
        <v>109.60261823730013</v>
      </c>
      <c r="T290" s="287">
        <v>908.33119367681684</v>
      </c>
      <c r="U290" s="292">
        <v>713.78341172382716</v>
      </c>
      <c r="V290" s="286">
        <v>9.3281297826752372</v>
      </c>
      <c r="W290" s="286">
        <v>5.1958983777165599</v>
      </c>
      <c r="X290" s="286">
        <v>14.524028160391797</v>
      </c>
      <c r="Y290" s="284" t="s">
        <v>87</v>
      </c>
      <c r="Z290" s="284" t="s">
        <v>87</v>
      </c>
      <c r="AA290" s="284" t="s">
        <v>87</v>
      </c>
      <c r="AB290" s="284" t="s">
        <v>87</v>
      </c>
      <c r="AC290" s="284" t="s">
        <v>87</v>
      </c>
      <c r="AD290" s="284" t="s">
        <v>87</v>
      </c>
      <c r="AE290" s="284" t="s">
        <v>87</v>
      </c>
      <c r="AF290" s="284" t="s">
        <v>87</v>
      </c>
      <c r="AG290" s="284" t="s">
        <v>87</v>
      </c>
      <c r="AH290" s="284" t="s">
        <v>87</v>
      </c>
      <c r="AI290" s="284" t="s">
        <v>87</v>
      </c>
      <c r="AJ290" s="284" t="s">
        <v>87</v>
      </c>
      <c r="AK290" s="284" t="s">
        <v>87</v>
      </c>
      <c r="AL290" s="284" t="s">
        <v>87</v>
      </c>
      <c r="AM290" s="284" t="s">
        <v>87</v>
      </c>
      <c r="AN290" s="284" t="s">
        <v>87</v>
      </c>
      <c r="AO290" s="284" t="s">
        <v>87</v>
      </c>
      <c r="AP290" s="284" t="s">
        <v>87</v>
      </c>
      <c r="AQ290" s="284" t="s">
        <v>87</v>
      </c>
      <c r="AR290" s="284" t="s">
        <v>87</v>
      </c>
      <c r="AS290" s="284" t="s">
        <v>87</v>
      </c>
      <c r="AT290" s="284" t="s">
        <v>87</v>
      </c>
      <c r="AU290" s="284" t="s">
        <v>87</v>
      </c>
      <c r="AV290" s="284" t="s">
        <v>87</v>
      </c>
      <c r="AW290" s="288" t="s">
        <v>87</v>
      </c>
      <c r="AX290" s="288" t="s">
        <v>87</v>
      </c>
      <c r="AY290" s="288" t="s">
        <v>87</v>
      </c>
      <c r="AZ290" s="288" t="s">
        <v>87</v>
      </c>
      <c r="BA290" s="288" t="s">
        <v>87</v>
      </c>
      <c r="BB290" s="287">
        <v>79</v>
      </c>
      <c r="BC290" s="287">
        <v>173</v>
      </c>
      <c r="BD290" s="289" t="s">
        <v>88</v>
      </c>
      <c r="BE290" s="289" t="s">
        <v>88</v>
      </c>
      <c r="BF290" s="289" t="s">
        <v>88</v>
      </c>
      <c r="BG290" s="287">
        <v>315</v>
      </c>
      <c r="BH290" s="286">
        <v>28.721378917960799</v>
      </c>
      <c r="BI290" s="287">
        <v>1837</v>
      </c>
      <c r="BJ290" s="286">
        <v>167.49578753109202</v>
      </c>
      <c r="BK290" s="287">
        <v>105</v>
      </c>
      <c r="BL290" s="286">
        <v>9.5737929726535995</v>
      </c>
      <c r="BM290" s="287">
        <v>88</v>
      </c>
      <c r="BN290" s="290">
        <v>8.0237503008906366</v>
      </c>
      <c r="BO290" s="291">
        <v>1012</v>
      </c>
      <c r="BP290" s="290">
        <v>92.273128460242319</v>
      </c>
      <c r="BQ290" s="287">
        <v>10</v>
      </c>
      <c r="BR290" s="290">
        <v>0.91178980691939049</v>
      </c>
      <c r="BS290" s="287">
        <v>108</v>
      </c>
      <c r="BT290" s="290">
        <v>9.847329914729416</v>
      </c>
      <c r="BU290" s="287">
        <v>0</v>
      </c>
      <c r="BV290" s="290">
        <v>0</v>
      </c>
      <c r="BW290" s="287">
        <v>478</v>
      </c>
      <c r="BX290" s="290">
        <v>43.583552770746863</v>
      </c>
      <c r="BY290" s="292">
        <v>0</v>
      </c>
      <c r="BZ290" s="293">
        <v>0</v>
      </c>
      <c r="CA290" s="287">
        <v>2566</v>
      </c>
      <c r="CB290" s="290">
        <v>233.96526445551561</v>
      </c>
      <c r="CC290" s="292">
        <v>1412</v>
      </c>
      <c r="CD290" s="293">
        <v>128.74472073701793</v>
      </c>
      <c r="CE290" s="287">
        <v>203</v>
      </c>
      <c r="CF290" s="290">
        <v>18.509333080463627</v>
      </c>
      <c r="CG290" s="287">
        <v>2301</v>
      </c>
      <c r="CH290" s="290">
        <v>209.80283457215174</v>
      </c>
      <c r="CI290" s="287">
        <v>4396</v>
      </c>
      <c r="CJ290" s="290">
        <v>400.82279912176404</v>
      </c>
      <c r="CK290" s="287">
        <v>2067</v>
      </c>
      <c r="CL290" s="290">
        <v>188.46695309023801</v>
      </c>
      <c r="CM290" s="287">
        <v>2445</v>
      </c>
      <c r="CN290" s="294">
        <v>222.93260779179099</v>
      </c>
      <c r="CO290" s="287">
        <v>605</v>
      </c>
      <c r="CP290" s="290">
        <v>55.163283318623122</v>
      </c>
      <c r="CQ290" s="287">
        <v>27</v>
      </c>
      <c r="CR290" s="290">
        <v>2.461832478682354</v>
      </c>
      <c r="CS290" s="292">
        <v>99</v>
      </c>
      <c r="CT290" s="293">
        <v>9.0267190885019666</v>
      </c>
      <c r="CU290" s="292">
        <v>322</v>
      </c>
      <c r="CV290" s="293">
        <v>29.359631782804374</v>
      </c>
      <c r="CW290" s="292">
        <v>4642</v>
      </c>
      <c r="CX290" s="293">
        <v>423.25282837198108</v>
      </c>
      <c r="CY290" s="292">
        <v>3810</v>
      </c>
      <c r="CZ290" s="293">
        <v>347.39191643628777</v>
      </c>
      <c r="DA290" s="292">
        <v>142</v>
      </c>
      <c r="DB290" s="293">
        <v>12.947415258255344</v>
      </c>
      <c r="DC290" s="287">
        <v>32</v>
      </c>
      <c r="DD290" s="287">
        <v>697</v>
      </c>
      <c r="DE290" s="287">
        <v>2067</v>
      </c>
      <c r="DF290" s="287">
        <v>20474</v>
      </c>
      <c r="DG290" s="287">
        <v>8255</v>
      </c>
      <c r="DH290" s="287">
        <v>1003</v>
      </c>
      <c r="DI290" s="287">
        <v>305</v>
      </c>
      <c r="DJ290" s="287">
        <v>150</v>
      </c>
      <c r="DK290" s="287">
        <v>100</v>
      </c>
      <c r="DL290" s="287">
        <v>1029</v>
      </c>
      <c r="DM290" s="287">
        <v>121</v>
      </c>
      <c r="DN290" s="287">
        <v>4062</v>
      </c>
      <c r="DO290" s="287">
        <v>86</v>
      </c>
      <c r="DP290" s="287">
        <v>240</v>
      </c>
      <c r="DQ290" s="287">
        <v>87</v>
      </c>
      <c r="DR290" s="287">
        <v>2</v>
      </c>
      <c r="DS290" s="287">
        <v>77</v>
      </c>
      <c r="DT290" s="287">
        <v>16872</v>
      </c>
      <c r="DU290" s="287">
        <v>88267</v>
      </c>
      <c r="DV290" s="287">
        <v>11641</v>
      </c>
      <c r="DW290" s="287">
        <v>39374</v>
      </c>
      <c r="DX290" s="287">
        <v>2262</v>
      </c>
      <c r="DY290" s="287">
        <v>1982</v>
      </c>
      <c r="DZ290" s="287">
        <v>20144</v>
      </c>
      <c r="EA290" s="287">
        <v>40981</v>
      </c>
      <c r="EB290" s="290">
        <v>26.802664649471701</v>
      </c>
      <c r="EC290" s="287">
        <v>753</v>
      </c>
      <c r="ED290" s="287">
        <v>13517</v>
      </c>
      <c r="EE290" s="287">
        <v>3621</v>
      </c>
      <c r="EF290" s="290">
        <v>26.788488569948953</v>
      </c>
      <c r="EG290" s="287">
        <v>814</v>
      </c>
      <c r="EH290" s="287">
        <v>267</v>
      </c>
      <c r="EI290" s="287">
        <v>285</v>
      </c>
      <c r="EJ290" s="287">
        <v>87</v>
      </c>
      <c r="EK290" s="287">
        <v>1532</v>
      </c>
      <c r="EL290" s="287">
        <v>74</v>
      </c>
      <c r="EM290" s="287">
        <v>81</v>
      </c>
      <c r="EN290" s="287">
        <v>25</v>
      </c>
      <c r="EO290" s="287">
        <v>143</v>
      </c>
      <c r="EP290" s="287">
        <v>249</v>
      </c>
      <c r="EQ290" s="287">
        <v>240</v>
      </c>
      <c r="ER290" s="287">
        <v>0</v>
      </c>
      <c r="ES290" s="287">
        <v>4</v>
      </c>
      <c r="ET290" s="287">
        <v>15</v>
      </c>
      <c r="EU290" s="287">
        <v>4</v>
      </c>
      <c r="EV290" s="287">
        <v>14205</v>
      </c>
      <c r="EW290" s="287">
        <v>31</v>
      </c>
      <c r="EX290" s="287">
        <v>45</v>
      </c>
      <c r="EY290" s="287">
        <v>1197</v>
      </c>
      <c r="EZ290" s="287">
        <v>57</v>
      </c>
      <c r="FA290" s="287">
        <v>104</v>
      </c>
      <c r="FB290" s="287">
        <v>5</v>
      </c>
      <c r="FC290" s="287">
        <v>11</v>
      </c>
      <c r="FD290" s="287">
        <v>22</v>
      </c>
      <c r="FE290" s="287">
        <v>20</v>
      </c>
      <c r="FF290" s="287">
        <v>152</v>
      </c>
      <c r="FG290" s="287">
        <v>1251</v>
      </c>
      <c r="FH290" s="287">
        <v>1469</v>
      </c>
      <c r="FI290" s="287">
        <v>1425</v>
      </c>
      <c r="FJ290" s="287">
        <v>7155</v>
      </c>
      <c r="FK290" s="291">
        <v>88</v>
      </c>
      <c r="FL290" s="290">
        <v>8.0237503008906366</v>
      </c>
      <c r="FM290" s="291">
        <v>19</v>
      </c>
      <c r="FN290" s="290">
        <v>1.732400633146842</v>
      </c>
      <c r="FO290" s="297">
        <v>12</v>
      </c>
      <c r="FP290" s="293">
        <v>1.0941477683032685</v>
      </c>
      <c r="FQ290" s="283">
        <v>8</v>
      </c>
      <c r="FR290" s="294">
        <v>0.72943184553551244</v>
      </c>
      <c r="FS290" s="283">
        <v>4</v>
      </c>
      <c r="FT290" s="294">
        <v>0.36471592276775622</v>
      </c>
      <c r="FU290" s="297">
        <v>107</v>
      </c>
      <c r="FV290" s="293">
        <v>9.7561509340374784</v>
      </c>
      <c r="FW290" s="295">
        <v>1</v>
      </c>
      <c r="FX290" s="295">
        <v>0</v>
      </c>
      <c r="FY290" s="295">
        <v>1</v>
      </c>
      <c r="FZ290" s="295">
        <v>0</v>
      </c>
      <c r="GA290" s="295">
        <v>0</v>
      </c>
      <c r="GB290" s="287">
        <v>37472</v>
      </c>
      <c r="GC290" s="287">
        <v>3507</v>
      </c>
      <c r="GD290" s="287">
        <v>5151</v>
      </c>
      <c r="GE290" s="287">
        <v>69</v>
      </c>
      <c r="GF290" s="287">
        <v>59</v>
      </c>
      <c r="GG290" s="290">
        <v>730.63</v>
      </c>
      <c r="GH290" s="290">
        <v>1888.6479999999999</v>
      </c>
      <c r="GI290" s="290">
        <v>107.41</v>
      </c>
      <c r="GJ290" s="290">
        <v>26</v>
      </c>
      <c r="GK290" s="290">
        <v>6</v>
      </c>
      <c r="GL290" s="290">
        <v>14</v>
      </c>
      <c r="GM290" s="290">
        <v>23</v>
      </c>
      <c r="GN290" s="290">
        <v>16</v>
      </c>
      <c r="GO290" s="290">
        <v>3</v>
      </c>
      <c r="GP290" s="290">
        <v>20</v>
      </c>
      <c r="GQ290" s="290">
        <v>8</v>
      </c>
      <c r="GR290" s="290">
        <v>8</v>
      </c>
      <c r="GS290" s="290">
        <v>0</v>
      </c>
      <c r="GT290" s="290">
        <v>69</v>
      </c>
      <c r="GU290" s="290">
        <v>1</v>
      </c>
      <c r="GV290" s="290">
        <v>7</v>
      </c>
      <c r="GW290" s="290">
        <v>1</v>
      </c>
      <c r="GX290" s="290">
        <v>2</v>
      </c>
      <c r="GY290" s="290">
        <v>7</v>
      </c>
      <c r="GZ290" s="290">
        <v>6</v>
      </c>
      <c r="HA290" s="290">
        <v>2</v>
      </c>
      <c r="HB290" s="290">
        <v>3</v>
      </c>
      <c r="HC290" s="290">
        <v>2</v>
      </c>
      <c r="HD290" s="290">
        <v>1</v>
      </c>
      <c r="HE290" s="290">
        <v>5</v>
      </c>
      <c r="HF290" s="290">
        <v>5</v>
      </c>
      <c r="HG290" s="290">
        <v>9</v>
      </c>
      <c r="HH290" s="290">
        <v>30</v>
      </c>
      <c r="HI290" s="290">
        <v>9.1530000000000005</v>
      </c>
      <c r="HJ290" s="134">
        <v>1.823579613838781</v>
      </c>
      <c r="HK290" s="134">
        <v>16.959290408700664</v>
      </c>
      <c r="HL290" s="134">
        <v>43.983828495984469</v>
      </c>
      <c r="HM290" s="146">
        <v>108.203059198793</v>
      </c>
      <c r="HN290" s="146">
        <v>117.266933894592</v>
      </c>
      <c r="HO290" s="368">
        <v>4.0290088638194999E-2</v>
      </c>
      <c r="HP290" s="368">
        <v>1.8482580168191501E-2</v>
      </c>
      <c r="HQ290" s="368">
        <v>10</v>
      </c>
      <c r="HR290" s="368">
        <v>7.1428571428571397</v>
      </c>
      <c r="HS290" s="134">
        <v>76.6666666666667</v>
      </c>
      <c r="HT290" s="134">
        <v>92.857142857142904</v>
      </c>
      <c r="HU290" s="134">
        <v>0.40290088638194999</v>
      </c>
      <c r="HV290" s="134">
        <v>0.25875612235468098</v>
      </c>
      <c r="HW290" s="134">
        <v>1.83166658691803</v>
      </c>
      <c r="HX290" s="134">
        <v>3.0934300707031102</v>
      </c>
      <c r="HY290" s="146">
        <v>104.90244357466946</v>
      </c>
      <c r="HZ290" s="146">
        <v>106.568637094218</v>
      </c>
      <c r="IA290" s="386">
        <v>57</v>
      </c>
      <c r="IB290" s="386">
        <v>55</v>
      </c>
      <c r="IC290" s="369">
        <v>0.53310886644219979</v>
      </c>
      <c r="ID290" s="369">
        <v>0.30577639406237839</v>
      </c>
      <c r="IE290" s="369">
        <v>5.2437902483900647</v>
      </c>
      <c r="IF290" s="369">
        <v>4.1729893778452203</v>
      </c>
      <c r="IG290" s="146">
        <v>73.045078196872126</v>
      </c>
      <c r="IH290" s="146">
        <v>76.176024279210935</v>
      </c>
      <c r="II290" s="146">
        <v>10.166479610924055</v>
      </c>
      <c r="IJ290" s="146">
        <v>7.3275143158948133</v>
      </c>
      <c r="IK290" s="146">
        <v>2.340303363797311</v>
      </c>
      <c r="IL290" s="146">
        <v>4.6586443232219317</v>
      </c>
      <c r="IM290" s="148">
        <v>102.15286741752448</v>
      </c>
      <c r="IN290" s="137">
        <v>101.51891874864138</v>
      </c>
      <c r="IO290" s="369">
        <v>0.30561364001930202</v>
      </c>
      <c r="IP290" s="369">
        <v>0.152983171851096</v>
      </c>
      <c r="IQ290" s="369">
        <v>4.0425531914893602</v>
      </c>
      <c r="IR290" s="369">
        <v>3.2397408207343399</v>
      </c>
      <c r="IS290" s="146">
        <v>83.617021276595807</v>
      </c>
      <c r="IT290" s="146">
        <v>89.8488120950324</v>
      </c>
      <c r="IU290" s="146">
        <v>7.5599163583722104</v>
      </c>
      <c r="IV290" s="146">
        <v>4.7220805711371696</v>
      </c>
      <c r="IW290" s="146">
        <v>4.2810392039003498</v>
      </c>
      <c r="IX290" s="146">
        <v>5.3923813559901301</v>
      </c>
      <c r="IY290" s="341">
        <v>82</v>
      </c>
      <c r="IZ290" s="369">
        <v>0.46977943282727003</v>
      </c>
      <c r="JA290" s="369">
        <v>5.9897735573411204</v>
      </c>
      <c r="JB290" s="369">
        <v>95.178962746530303</v>
      </c>
      <c r="JC290" s="369">
        <v>7.8430249212260099</v>
      </c>
      <c r="JD290" s="146">
        <v>6.2418784291077101</v>
      </c>
    </row>
    <row r="291" spans="1:264" ht="18" customHeight="1">
      <c r="A291" s="280"/>
      <c r="B291" s="281" t="s">
        <v>87</v>
      </c>
      <c r="C291" s="281" t="s">
        <v>87</v>
      </c>
      <c r="D291" s="282" t="s">
        <v>2028</v>
      </c>
      <c r="E291" s="283" t="s">
        <v>1517</v>
      </c>
      <c r="F291" s="282" t="s">
        <v>138</v>
      </c>
      <c r="G291" s="283" t="s">
        <v>37</v>
      </c>
      <c r="H291" s="284" t="s">
        <v>87</v>
      </c>
      <c r="I291" s="284" t="s">
        <v>87</v>
      </c>
      <c r="J291" s="284" t="s">
        <v>87</v>
      </c>
      <c r="K291" s="284" t="s">
        <v>87</v>
      </c>
      <c r="L291" s="284" t="s">
        <v>87</v>
      </c>
      <c r="M291" s="285">
        <v>184404</v>
      </c>
      <c r="N291" s="284" t="s">
        <v>87</v>
      </c>
      <c r="O291" s="284" t="s">
        <v>87</v>
      </c>
      <c r="P291" s="284" t="s">
        <v>87</v>
      </c>
      <c r="Q291" s="284" t="s">
        <v>87</v>
      </c>
      <c r="R291" s="286">
        <v>104.52402741638427</v>
      </c>
      <c r="S291" s="286">
        <v>105.93377625887376</v>
      </c>
      <c r="T291" s="287">
        <v>76.04678433335198</v>
      </c>
      <c r="U291" s="292">
        <v>75.282837764959822</v>
      </c>
      <c r="V291" s="286">
        <v>8.6580086580086579</v>
      </c>
      <c r="W291" s="286">
        <v>8.2683982683982684</v>
      </c>
      <c r="X291" s="286">
        <v>16.926406926406926</v>
      </c>
      <c r="Y291" s="284" t="s">
        <v>87</v>
      </c>
      <c r="Z291" s="284" t="s">
        <v>87</v>
      </c>
      <c r="AA291" s="284" t="s">
        <v>87</v>
      </c>
      <c r="AB291" s="284" t="s">
        <v>87</v>
      </c>
      <c r="AC291" s="284" t="s">
        <v>87</v>
      </c>
      <c r="AD291" s="284" t="s">
        <v>87</v>
      </c>
      <c r="AE291" s="284" t="s">
        <v>87</v>
      </c>
      <c r="AF291" s="284" t="s">
        <v>87</v>
      </c>
      <c r="AG291" s="284" t="s">
        <v>87</v>
      </c>
      <c r="AH291" s="284" t="s">
        <v>87</v>
      </c>
      <c r="AI291" s="284" t="s">
        <v>87</v>
      </c>
      <c r="AJ291" s="284" t="s">
        <v>87</v>
      </c>
      <c r="AK291" s="284" t="s">
        <v>87</v>
      </c>
      <c r="AL291" s="284" t="s">
        <v>87</v>
      </c>
      <c r="AM291" s="284" t="s">
        <v>87</v>
      </c>
      <c r="AN291" s="284" t="s">
        <v>87</v>
      </c>
      <c r="AO291" s="284" t="s">
        <v>87</v>
      </c>
      <c r="AP291" s="284" t="s">
        <v>87</v>
      </c>
      <c r="AQ291" s="284" t="s">
        <v>87</v>
      </c>
      <c r="AR291" s="284" t="s">
        <v>87</v>
      </c>
      <c r="AS291" s="284" t="s">
        <v>87</v>
      </c>
      <c r="AT291" s="284" t="s">
        <v>87</v>
      </c>
      <c r="AU291" s="284" t="s">
        <v>87</v>
      </c>
      <c r="AV291" s="284" t="s">
        <v>87</v>
      </c>
      <c r="AW291" s="288" t="s">
        <v>87</v>
      </c>
      <c r="AX291" s="288" t="s">
        <v>87</v>
      </c>
      <c r="AY291" s="288" t="s">
        <v>87</v>
      </c>
      <c r="AZ291" s="288" t="s">
        <v>87</v>
      </c>
      <c r="BA291" s="288" t="s">
        <v>87</v>
      </c>
      <c r="BB291" s="287">
        <v>18</v>
      </c>
      <c r="BC291" s="287">
        <v>22</v>
      </c>
      <c r="BD291" s="289" t="s">
        <v>88</v>
      </c>
      <c r="BE291" s="289" t="s">
        <v>88</v>
      </c>
      <c r="BF291" s="289" t="s">
        <v>88</v>
      </c>
      <c r="BG291" s="287">
        <v>0</v>
      </c>
      <c r="BH291" s="286">
        <v>0</v>
      </c>
      <c r="BI291" s="287">
        <v>37</v>
      </c>
      <c r="BJ291" s="286">
        <v>20.064640680245549</v>
      </c>
      <c r="BK291" s="287">
        <v>0</v>
      </c>
      <c r="BL291" s="286">
        <v>0</v>
      </c>
      <c r="BM291" s="287">
        <v>0</v>
      </c>
      <c r="BN291" s="290">
        <v>0</v>
      </c>
      <c r="BO291" s="291">
        <v>0</v>
      </c>
      <c r="BP291" s="290">
        <v>0</v>
      </c>
      <c r="BQ291" s="287">
        <v>0</v>
      </c>
      <c r="BR291" s="290">
        <v>0</v>
      </c>
      <c r="BS291" s="287">
        <v>0</v>
      </c>
      <c r="BT291" s="290">
        <v>0</v>
      </c>
      <c r="BU291" s="287">
        <v>0</v>
      </c>
      <c r="BV291" s="290">
        <v>0</v>
      </c>
      <c r="BW291" s="287">
        <v>17</v>
      </c>
      <c r="BX291" s="290">
        <v>9.2188889611938993</v>
      </c>
      <c r="BY291" s="292">
        <v>0</v>
      </c>
      <c r="BZ291" s="293">
        <v>0</v>
      </c>
      <c r="CA291" s="287">
        <v>58</v>
      </c>
      <c r="CB291" s="290">
        <v>31.45267998524978</v>
      </c>
      <c r="CC291" s="287">
        <v>0</v>
      </c>
      <c r="CD291" s="290">
        <v>0</v>
      </c>
      <c r="CE291" s="287">
        <v>0</v>
      </c>
      <c r="CF291" s="290">
        <v>0</v>
      </c>
      <c r="CG291" s="287">
        <v>262</v>
      </c>
      <c r="CH291" s="290">
        <v>142.07934751957657</v>
      </c>
      <c r="CI291" s="287">
        <v>721</v>
      </c>
      <c r="CJ291" s="290">
        <v>390.98934947181192</v>
      </c>
      <c r="CK291" s="287">
        <v>288</v>
      </c>
      <c r="CL291" s="290">
        <v>156.17882475434374</v>
      </c>
      <c r="CM291" s="292">
        <v>7</v>
      </c>
      <c r="CN291" s="296">
        <v>3.7960131016680765</v>
      </c>
      <c r="CO291" s="287">
        <v>32</v>
      </c>
      <c r="CP291" s="290">
        <v>17.353202750482637</v>
      </c>
      <c r="CQ291" s="292">
        <v>2</v>
      </c>
      <c r="CR291" s="293">
        <v>1.0845751719051648</v>
      </c>
      <c r="CS291" s="292">
        <v>19</v>
      </c>
      <c r="CT291" s="293">
        <v>10.303464133099064</v>
      </c>
      <c r="CU291" s="292">
        <v>0</v>
      </c>
      <c r="CV291" s="293">
        <v>0</v>
      </c>
      <c r="CW291" s="292">
        <v>0</v>
      </c>
      <c r="CX291" s="293">
        <v>0</v>
      </c>
      <c r="CY291" s="292">
        <v>0</v>
      </c>
      <c r="CZ291" s="293">
        <v>0</v>
      </c>
      <c r="DA291" s="292">
        <v>0</v>
      </c>
      <c r="DB291" s="293">
        <v>0</v>
      </c>
      <c r="DC291" s="287">
        <v>0</v>
      </c>
      <c r="DD291" s="287">
        <v>0</v>
      </c>
      <c r="DE291" s="287">
        <v>0</v>
      </c>
      <c r="DF291" s="287">
        <v>0</v>
      </c>
      <c r="DG291" s="287">
        <v>0</v>
      </c>
      <c r="DH291" s="287">
        <v>0</v>
      </c>
      <c r="DI291" s="287">
        <v>0</v>
      </c>
      <c r="DJ291" s="287">
        <v>0</v>
      </c>
      <c r="DK291" s="287">
        <v>0</v>
      </c>
      <c r="DL291" s="287">
        <v>0</v>
      </c>
      <c r="DM291" s="287">
        <v>0</v>
      </c>
      <c r="DN291" s="287">
        <v>0</v>
      </c>
      <c r="DO291" s="287">
        <v>0</v>
      </c>
      <c r="DP291" s="287">
        <v>0</v>
      </c>
      <c r="DQ291" s="287">
        <v>0</v>
      </c>
      <c r="DR291" s="287">
        <v>0</v>
      </c>
      <c r="DS291" s="287">
        <v>0</v>
      </c>
      <c r="DT291" s="287">
        <v>0</v>
      </c>
      <c r="DU291" s="287">
        <v>0</v>
      </c>
      <c r="DV291" s="287">
        <v>0</v>
      </c>
      <c r="DW291" s="287">
        <v>0</v>
      </c>
      <c r="DX291" s="287">
        <v>0</v>
      </c>
      <c r="DY291" s="287">
        <v>0</v>
      </c>
      <c r="DZ291" s="287">
        <v>0</v>
      </c>
      <c r="EA291" s="287">
        <v>0</v>
      </c>
      <c r="EB291" s="290">
        <v>0</v>
      </c>
      <c r="EC291" s="287">
        <v>0</v>
      </c>
      <c r="ED291" s="287">
        <v>0</v>
      </c>
      <c r="EE291" s="287">
        <v>0</v>
      </c>
      <c r="EF291" s="290">
        <v>0</v>
      </c>
      <c r="EG291" s="287">
        <v>0</v>
      </c>
      <c r="EH291" s="287">
        <v>0</v>
      </c>
      <c r="EI291" s="287">
        <v>0</v>
      </c>
      <c r="EJ291" s="287">
        <v>0</v>
      </c>
      <c r="EK291" s="287">
        <v>0</v>
      </c>
      <c r="EL291" s="287">
        <v>0</v>
      </c>
      <c r="EM291" s="287">
        <v>0</v>
      </c>
      <c r="EN291" s="287">
        <v>0</v>
      </c>
      <c r="EO291" s="287">
        <v>0</v>
      </c>
      <c r="EP291" s="287">
        <v>0</v>
      </c>
      <c r="EQ291" s="287">
        <v>0</v>
      </c>
      <c r="ER291" s="287">
        <v>0</v>
      </c>
      <c r="ES291" s="287">
        <v>0</v>
      </c>
      <c r="ET291" s="287">
        <v>0</v>
      </c>
      <c r="EU291" s="287">
        <v>0</v>
      </c>
      <c r="EV291" s="287">
        <v>0</v>
      </c>
      <c r="EW291" s="287">
        <v>0</v>
      </c>
      <c r="EX291" s="287">
        <v>0</v>
      </c>
      <c r="EY291" s="287">
        <v>0</v>
      </c>
      <c r="EZ291" s="287">
        <v>0</v>
      </c>
      <c r="FA291" s="287">
        <v>0</v>
      </c>
      <c r="FB291" s="287">
        <v>0</v>
      </c>
      <c r="FC291" s="287">
        <v>0</v>
      </c>
      <c r="FD291" s="287">
        <v>0</v>
      </c>
      <c r="FE291" s="287">
        <v>0</v>
      </c>
      <c r="FF291" s="287">
        <v>0</v>
      </c>
      <c r="FG291" s="287">
        <v>0</v>
      </c>
      <c r="FH291" s="287">
        <v>0</v>
      </c>
      <c r="FI291" s="287">
        <v>0</v>
      </c>
      <c r="FJ291" s="287">
        <v>0</v>
      </c>
      <c r="FK291" s="291">
        <v>1</v>
      </c>
      <c r="FL291" s="290">
        <v>0.54228758595258242</v>
      </c>
      <c r="FM291" s="291">
        <v>0</v>
      </c>
      <c r="FN291" s="290">
        <v>0</v>
      </c>
      <c r="FO291" s="297">
        <v>0</v>
      </c>
      <c r="FP291" s="293">
        <v>0</v>
      </c>
      <c r="FQ291" s="283">
        <v>0</v>
      </c>
      <c r="FR291" s="294">
        <v>0</v>
      </c>
      <c r="FS291" s="283">
        <v>0</v>
      </c>
      <c r="FT291" s="294">
        <v>0</v>
      </c>
      <c r="FU291" s="291">
        <v>0</v>
      </c>
      <c r="FV291" s="290">
        <v>0</v>
      </c>
      <c r="FW291" s="295">
        <v>1</v>
      </c>
      <c r="FX291" s="295">
        <v>0</v>
      </c>
      <c r="FY291" s="295">
        <v>1</v>
      </c>
      <c r="FZ291" s="295">
        <v>0</v>
      </c>
      <c r="GA291" s="295">
        <v>0</v>
      </c>
      <c r="GB291" s="287">
        <v>0</v>
      </c>
      <c r="GC291" s="287">
        <v>0</v>
      </c>
      <c r="GD291" s="287">
        <v>0</v>
      </c>
      <c r="GE291" s="287">
        <v>0</v>
      </c>
      <c r="GF291" s="287">
        <v>0</v>
      </c>
      <c r="GG291" s="290">
        <v>0</v>
      </c>
      <c r="GH291" s="290">
        <v>0</v>
      </c>
      <c r="GI291" s="290">
        <v>0</v>
      </c>
      <c r="GJ291" s="290">
        <v>0</v>
      </c>
      <c r="GK291" s="290">
        <v>0</v>
      </c>
      <c r="GL291" s="290">
        <v>0</v>
      </c>
      <c r="GM291" s="290">
        <v>0</v>
      </c>
      <c r="GN291" s="290">
        <v>0</v>
      </c>
      <c r="GO291" s="290">
        <v>0</v>
      </c>
      <c r="GP291" s="290">
        <v>0</v>
      </c>
      <c r="GQ291" s="290">
        <v>0</v>
      </c>
      <c r="GR291" s="290">
        <v>0</v>
      </c>
      <c r="GS291" s="290">
        <v>0</v>
      </c>
      <c r="GT291" s="290">
        <v>0</v>
      </c>
      <c r="GU291" s="290">
        <v>0</v>
      </c>
      <c r="GV291" s="290">
        <v>0</v>
      </c>
      <c r="GW291" s="290">
        <v>0</v>
      </c>
      <c r="GX291" s="290">
        <v>0</v>
      </c>
      <c r="GY291" s="290">
        <v>0</v>
      </c>
      <c r="GZ291" s="290">
        <v>0</v>
      </c>
      <c r="HA291" s="290">
        <v>0</v>
      </c>
      <c r="HB291" s="290">
        <v>0</v>
      </c>
      <c r="HC291" s="290">
        <v>0</v>
      </c>
      <c r="HD291" s="290">
        <v>0</v>
      </c>
      <c r="HE291" s="290">
        <v>0</v>
      </c>
      <c r="HF291" s="290">
        <v>0</v>
      </c>
      <c r="HG291" s="290">
        <v>0</v>
      </c>
      <c r="HH291" s="290">
        <v>0</v>
      </c>
      <c r="HI291" s="290">
        <v>0</v>
      </c>
      <c r="HJ291" s="134">
        <v>2.7114379297629116</v>
      </c>
      <c r="HK291" s="134">
        <v>14.099477234767141</v>
      </c>
      <c r="HL291" s="134">
        <v>38.079434285590331</v>
      </c>
      <c r="HM291" s="146">
        <v>99.495983772379901</v>
      </c>
      <c r="HN291" s="146">
        <v>114.299987964533</v>
      </c>
      <c r="HO291" s="369">
        <v>5.68990042674253E-2</v>
      </c>
      <c r="HP291" s="369">
        <v>2.0605810838656501E-2</v>
      </c>
      <c r="HQ291" s="369">
        <v>1.92307692307692</v>
      </c>
      <c r="HR291" s="369">
        <v>0.98039215686274495</v>
      </c>
      <c r="HS291" s="134">
        <v>63.461538461538503</v>
      </c>
      <c r="HT291" s="134">
        <v>79.411764705882305</v>
      </c>
      <c r="HU291" s="134">
        <v>2.9587482219061201</v>
      </c>
      <c r="HV291" s="134">
        <v>2.1017927055429602</v>
      </c>
      <c r="HW291" s="134">
        <v>4.8555689909982496</v>
      </c>
      <c r="HX291" s="134">
        <v>8.2024525253595293</v>
      </c>
      <c r="HY291" s="146">
        <v>97.860196628509527</v>
      </c>
      <c r="HZ291" s="146">
        <v>98.576914221047204</v>
      </c>
      <c r="IA291" s="386">
        <v>10</v>
      </c>
      <c r="IB291" s="386">
        <v>6</v>
      </c>
      <c r="IC291" s="369">
        <v>0.27808676307007785</v>
      </c>
      <c r="ID291" s="369">
        <v>0.11063986723215931</v>
      </c>
      <c r="IE291" s="369">
        <v>4.048582995951417</v>
      </c>
      <c r="IF291" s="369">
        <v>2.3715415019762842</v>
      </c>
      <c r="IG291" s="146">
        <v>80.161943319838059</v>
      </c>
      <c r="IH291" s="146">
        <v>83.399209486166001</v>
      </c>
      <c r="II291" s="146">
        <v>6.8687430478309235</v>
      </c>
      <c r="IJ291" s="146">
        <v>4.6653144016227177</v>
      </c>
      <c r="IK291" s="146">
        <v>5.2263872094585517</v>
      </c>
      <c r="IL291" s="146">
        <v>9.1691606854358128</v>
      </c>
      <c r="IM291" s="148">
        <v>103.385070451126</v>
      </c>
      <c r="IN291" s="137">
        <v>108.58755114251018</v>
      </c>
      <c r="IO291" s="369">
        <v>0.24479804161566701</v>
      </c>
      <c r="IP291" s="369">
        <v>3.2594524119947801E-2</v>
      </c>
      <c r="IQ291" s="369">
        <v>3.3519553072625698</v>
      </c>
      <c r="IR291" s="369">
        <v>0.71942446043165498</v>
      </c>
      <c r="IS291" s="146">
        <v>79.329608938547494</v>
      </c>
      <c r="IT291" s="146">
        <v>86.330935251798607</v>
      </c>
      <c r="IU291" s="146">
        <v>7.3031415748674</v>
      </c>
      <c r="IV291" s="146">
        <v>4.5306388526727499</v>
      </c>
      <c r="IW291" s="146">
        <v>9.6040298938849702</v>
      </c>
      <c r="IX291" s="146">
        <v>11.1771887676736</v>
      </c>
      <c r="IY291" s="341">
        <v>14</v>
      </c>
      <c r="IZ291" s="369">
        <v>0.27613412228796802</v>
      </c>
      <c r="JA291" s="369">
        <v>5.46875</v>
      </c>
      <c r="JB291" s="369">
        <v>76.953125</v>
      </c>
      <c r="JC291" s="369">
        <v>5.0493096646942801</v>
      </c>
      <c r="JD291" s="146">
        <v>9.4710914532404598</v>
      </c>
    </row>
    <row r="292" spans="1:264" ht="18" customHeight="1">
      <c r="A292" s="280"/>
      <c r="B292" s="281" t="s">
        <v>87</v>
      </c>
      <c r="C292" s="281" t="s">
        <v>87</v>
      </c>
      <c r="D292" s="282" t="s">
        <v>2029</v>
      </c>
      <c r="E292" s="283" t="s">
        <v>1466</v>
      </c>
      <c r="F292" s="282" t="s">
        <v>139</v>
      </c>
      <c r="G292" s="283" t="s">
        <v>38</v>
      </c>
      <c r="H292" s="284" t="s">
        <v>87</v>
      </c>
      <c r="I292" s="284" t="s">
        <v>87</v>
      </c>
      <c r="J292" s="284" t="s">
        <v>87</v>
      </c>
      <c r="K292" s="284" t="s">
        <v>87</v>
      </c>
      <c r="L292" s="284" t="s">
        <v>87</v>
      </c>
      <c r="M292" s="285">
        <v>348633</v>
      </c>
      <c r="N292" s="284" t="s">
        <v>87</v>
      </c>
      <c r="O292" s="284" t="s">
        <v>87</v>
      </c>
      <c r="P292" s="284" t="s">
        <v>87</v>
      </c>
      <c r="Q292" s="284" t="s">
        <v>87</v>
      </c>
      <c r="R292" s="286">
        <v>107.54517012203557</v>
      </c>
      <c r="S292" s="286">
        <v>107.69354144862339</v>
      </c>
      <c r="T292" s="287">
        <v>226.33019024533087</v>
      </c>
      <c r="U292" s="287">
        <v>174.09735308258723</v>
      </c>
      <c r="V292" s="286">
        <v>9.4853683148335026</v>
      </c>
      <c r="W292" s="286">
        <v>7.7699293642785063</v>
      </c>
      <c r="X292" s="286">
        <v>17.255297679112008</v>
      </c>
      <c r="Y292" s="284" t="s">
        <v>87</v>
      </c>
      <c r="Z292" s="284" t="s">
        <v>87</v>
      </c>
      <c r="AA292" s="284" t="s">
        <v>87</v>
      </c>
      <c r="AB292" s="284" t="s">
        <v>87</v>
      </c>
      <c r="AC292" s="284" t="s">
        <v>87</v>
      </c>
      <c r="AD292" s="284" t="s">
        <v>87</v>
      </c>
      <c r="AE292" s="284" t="s">
        <v>87</v>
      </c>
      <c r="AF292" s="284" t="s">
        <v>87</v>
      </c>
      <c r="AG292" s="284" t="s">
        <v>87</v>
      </c>
      <c r="AH292" s="284" t="s">
        <v>87</v>
      </c>
      <c r="AI292" s="284" t="s">
        <v>87</v>
      </c>
      <c r="AJ292" s="284" t="s">
        <v>87</v>
      </c>
      <c r="AK292" s="284" t="s">
        <v>87</v>
      </c>
      <c r="AL292" s="284" t="s">
        <v>87</v>
      </c>
      <c r="AM292" s="284" t="s">
        <v>87</v>
      </c>
      <c r="AN292" s="284" t="s">
        <v>87</v>
      </c>
      <c r="AO292" s="284" t="s">
        <v>87</v>
      </c>
      <c r="AP292" s="284" t="s">
        <v>87</v>
      </c>
      <c r="AQ292" s="284" t="s">
        <v>87</v>
      </c>
      <c r="AR292" s="284" t="s">
        <v>87</v>
      </c>
      <c r="AS292" s="284" t="s">
        <v>87</v>
      </c>
      <c r="AT292" s="284" t="s">
        <v>87</v>
      </c>
      <c r="AU292" s="284" t="s">
        <v>87</v>
      </c>
      <c r="AV292" s="284" t="s">
        <v>87</v>
      </c>
      <c r="AW292" s="288" t="s">
        <v>87</v>
      </c>
      <c r="AX292" s="288" t="s">
        <v>87</v>
      </c>
      <c r="AY292" s="288" t="s">
        <v>87</v>
      </c>
      <c r="AZ292" s="288" t="s">
        <v>87</v>
      </c>
      <c r="BA292" s="288" t="s">
        <v>87</v>
      </c>
      <c r="BB292" s="287">
        <v>38</v>
      </c>
      <c r="BC292" s="287">
        <v>68</v>
      </c>
      <c r="BD292" s="289" t="s">
        <v>88</v>
      </c>
      <c r="BE292" s="289" t="s">
        <v>88</v>
      </c>
      <c r="BF292" s="289" t="s">
        <v>88</v>
      </c>
      <c r="BG292" s="287">
        <v>119</v>
      </c>
      <c r="BH292" s="286">
        <v>34.133314975920236</v>
      </c>
      <c r="BI292" s="287">
        <v>550</v>
      </c>
      <c r="BJ292" s="286">
        <v>157.75901879627</v>
      </c>
      <c r="BK292" s="287">
        <v>10</v>
      </c>
      <c r="BL292" s="286">
        <v>2.8683457962958183</v>
      </c>
      <c r="BM292" s="287">
        <v>0</v>
      </c>
      <c r="BN292" s="290">
        <v>0</v>
      </c>
      <c r="BO292" s="291">
        <v>196</v>
      </c>
      <c r="BP292" s="290">
        <v>56.219577607398037</v>
      </c>
      <c r="BQ292" s="287">
        <v>0</v>
      </c>
      <c r="BR292" s="290">
        <v>0</v>
      </c>
      <c r="BS292" s="287">
        <v>0</v>
      </c>
      <c r="BT292" s="290">
        <v>0</v>
      </c>
      <c r="BU292" s="287">
        <v>0</v>
      </c>
      <c r="BV292" s="290">
        <v>0</v>
      </c>
      <c r="BW292" s="287">
        <v>46</v>
      </c>
      <c r="BX292" s="290">
        <v>13.194390662960764</v>
      </c>
      <c r="BY292" s="292">
        <v>0</v>
      </c>
      <c r="BZ292" s="293">
        <v>0</v>
      </c>
      <c r="CA292" s="287">
        <v>554</v>
      </c>
      <c r="CB292" s="290">
        <v>158.90635711478834</v>
      </c>
      <c r="CC292" s="287">
        <v>685</v>
      </c>
      <c r="CD292" s="290">
        <v>196.48168704626354</v>
      </c>
      <c r="CE292" s="287">
        <v>121</v>
      </c>
      <c r="CF292" s="290">
        <v>34.706984135179397</v>
      </c>
      <c r="CG292" s="287">
        <v>483</v>
      </c>
      <c r="CH292" s="290">
        <v>138.54110196108803</v>
      </c>
      <c r="CI292" s="287">
        <v>2028</v>
      </c>
      <c r="CJ292" s="290">
        <v>581.70052748879198</v>
      </c>
      <c r="CK292" s="287">
        <v>463</v>
      </c>
      <c r="CL292" s="290">
        <v>132.80441036849638</v>
      </c>
      <c r="CM292" s="287">
        <v>3222</v>
      </c>
      <c r="CN292" s="294">
        <v>924.18101556651266</v>
      </c>
      <c r="CO292" s="287">
        <v>217</v>
      </c>
      <c r="CP292" s="290">
        <v>62.243103779619247</v>
      </c>
      <c r="CQ292" s="287">
        <v>6</v>
      </c>
      <c r="CR292" s="290">
        <v>1.7210074777774911</v>
      </c>
      <c r="CS292" s="287">
        <v>44</v>
      </c>
      <c r="CT292" s="290">
        <v>12.620721503701601</v>
      </c>
      <c r="CU292" s="287">
        <v>64</v>
      </c>
      <c r="CV292" s="290">
        <v>18.357413096293239</v>
      </c>
      <c r="CW292" s="287">
        <v>186</v>
      </c>
      <c r="CX292" s="290">
        <v>53.351231811102224</v>
      </c>
      <c r="CY292" s="287">
        <v>130</v>
      </c>
      <c r="CZ292" s="290">
        <v>37.28849535184564</v>
      </c>
      <c r="DA292" s="287">
        <v>0</v>
      </c>
      <c r="DB292" s="290">
        <v>0</v>
      </c>
      <c r="DC292" s="287">
        <v>15</v>
      </c>
      <c r="DD292" s="287">
        <v>7062</v>
      </c>
      <c r="DE292" s="287">
        <v>998</v>
      </c>
      <c r="DF292" s="287">
        <v>21817</v>
      </c>
      <c r="DG292" s="287">
        <v>4985</v>
      </c>
      <c r="DH292" s="287">
        <v>573</v>
      </c>
      <c r="DI292" s="287">
        <v>80</v>
      </c>
      <c r="DJ292" s="287">
        <v>349</v>
      </c>
      <c r="DK292" s="287">
        <v>194</v>
      </c>
      <c r="DL292" s="287">
        <v>449</v>
      </c>
      <c r="DM292" s="287">
        <v>3</v>
      </c>
      <c r="DN292" s="287">
        <v>1095</v>
      </c>
      <c r="DO292" s="287">
        <v>166</v>
      </c>
      <c r="DP292" s="287">
        <v>145</v>
      </c>
      <c r="DQ292" s="287">
        <v>137</v>
      </c>
      <c r="DR292" s="287">
        <v>5</v>
      </c>
      <c r="DS292" s="287">
        <v>3</v>
      </c>
      <c r="DT292" s="287">
        <v>502</v>
      </c>
      <c r="DU292" s="287">
        <v>50448</v>
      </c>
      <c r="DV292" s="287">
        <v>9073</v>
      </c>
      <c r="DW292" s="287">
        <v>4764</v>
      </c>
      <c r="DX292" s="287">
        <v>988</v>
      </c>
      <c r="DY292" s="287">
        <v>853</v>
      </c>
      <c r="DZ292" s="287">
        <v>4453</v>
      </c>
      <c r="EA292" s="287">
        <v>25609</v>
      </c>
      <c r="EB292" s="290">
        <v>23.093443711195299</v>
      </c>
      <c r="EC292" s="287">
        <v>239</v>
      </c>
      <c r="ED292" s="287">
        <v>8660</v>
      </c>
      <c r="EE292" s="287">
        <v>1876</v>
      </c>
      <c r="EF292" s="290">
        <v>21.662817551963048</v>
      </c>
      <c r="EG292" s="287">
        <v>298</v>
      </c>
      <c r="EH292" s="287">
        <v>148</v>
      </c>
      <c r="EI292" s="287">
        <v>88</v>
      </c>
      <c r="EJ292" s="287">
        <v>35</v>
      </c>
      <c r="EK292" s="287">
        <v>755</v>
      </c>
      <c r="EL292" s="287">
        <v>19</v>
      </c>
      <c r="EM292" s="287">
        <v>35</v>
      </c>
      <c r="EN292" s="287">
        <v>19</v>
      </c>
      <c r="EO292" s="287">
        <v>78</v>
      </c>
      <c r="EP292" s="287">
        <v>279</v>
      </c>
      <c r="EQ292" s="287">
        <v>30</v>
      </c>
      <c r="ER292" s="287">
        <v>0</v>
      </c>
      <c r="ES292" s="287">
        <v>5</v>
      </c>
      <c r="ET292" s="287">
        <v>0</v>
      </c>
      <c r="EU292" s="287">
        <v>1</v>
      </c>
      <c r="EV292" s="287">
        <v>4701</v>
      </c>
      <c r="EW292" s="287">
        <v>5</v>
      </c>
      <c r="EX292" s="287">
        <v>22</v>
      </c>
      <c r="EY292" s="287">
        <v>87</v>
      </c>
      <c r="EZ292" s="287">
        <v>41</v>
      </c>
      <c r="FA292" s="287">
        <v>31</v>
      </c>
      <c r="FB292" s="287">
        <v>4</v>
      </c>
      <c r="FC292" s="287">
        <v>6</v>
      </c>
      <c r="FD292" s="287">
        <v>20</v>
      </c>
      <c r="FE292" s="287">
        <v>5</v>
      </c>
      <c r="FF292" s="287">
        <v>53</v>
      </c>
      <c r="FG292" s="287">
        <v>765</v>
      </c>
      <c r="FH292" s="287">
        <v>2246</v>
      </c>
      <c r="FI292" s="287">
        <v>535</v>
      </c>
      <c r="FJ292" s="287">
        <v>3851</v>
      </c>
      <c r="FK292" s="291">
        <v>21</v>
      </c>
      <c r="FL292" s="290">
        <v>6.0235261722212181</v>
      </c>
      <c r="FM292" s="291">
        <v>7</v>
      </c>
      <c r="FN292" s="290">
        <v>2.0078420574070726</v>
      </c>
      <c r="FO292" s="291">
        <v>10</v>
      </c>
      <c r="FP292" s="290">
        <v>2.8683457962958183</v>
      </c>
      <c r="FQ292" s="283">
        <v>3</v>
      </c>
      <c r="FR292" s="294">
        <v>0.86050373888874554</v>
      </c>
      <c r="FS292" s="283">
        <v>1</v>
      </c>
      <c r="FT292" s="294">
        <v>0.28683457962958187</v>
      </c>
      <c r="FU292" s="291">
        <v>35</v>
      </c>
      <c r="FV292" s="290">
        <v>10.039210287035365</v>
      </c>
      <c r="FW292" s="295">
        <v>1</v>
      </c>
      <c r="FX292" s="295">
        <v>0</v>
      </c>
      <c r="FY292" s="295">
        <v>1</v>
      </c>
      <c r="FZ292" s="295">
        <v>0</v>
      </c>
      <c r="GA292" s="295">
        <v>0</v>
      </c>
      <c r="GB292" s="287">
        <v>16748</v>
      </c>
      <c r="GC292" s="287">
        <v>693</v>
      </c>
      <c r="GD292" s="287">
        <v>1316</v>
      </c>
      <c r="GE292" s="287">
        <v>0</v>
      </c>
      <c r="GF292" s="287">
        <v>5</v>
      </c>
      <c r="GG292" s="290">
        <v>526.79999999999995</v>
      </c>
      <c r="GH292" s="290">
        <v>1160.5</v>
      </c>
      <c r="GI292" s="290">
        <v>55</v>
      </c>
      <c r="GJ292" s="290">
        <v>24</v>
      </c>
      <c r="GK292" s="290">
        <v>2</v>
      </c>
      <c r="GL292" s="290">
        <v>8</v>
      </c>
      <c r="GM292" s="290">
        <v>13</v>
      </c>
      <c r="GN292" s="290">
        <v>11</v>
      </c>
      <c r="GO292" s="290">
        <v>1</v>
      </c>
      <c r="GP292" s="290">
        <v>21</v>
      </c>
      <c r="GQ292" s="290">
        <v>1</v>
      </c>
      <c r="GR292" s="290">
        <v>9</v>
      </c>
      <c r="GS292" s="290">
        <v>0</v>
      </c>
      <c r="GT292" s="290">
        <v>28</v>
      </c>
      <c r="GU292" s="290">
        <v>2</v>
      </c>
      <c r="GV292" s="290">
        <v>4</v>
      </c>
      <c r="GW292" s="290">
        <v>0</v>
      </c>
      <c r="GX292" s="290">
        <v>2</v>
      </c>
      <c r="GY292" s="290">
        <v>5</v>
      </c>
      <c r="GZ292" s="290">
        <v>5</v>
      </c>
      <c r="HA292" s="290">
        <v>2</v>
      </c>
      <c r="HB292" s="290">
        <v>2</v>
      </c>
      <c r="HC292" s="290">
        <v>1</v>
      </c>
      <c r="HD292" s="290">
        <v>3</v>
      </c>
      <c r="HE292" s="290">
        <v>7</v>
      </c>
      <c r="HF292" s="290">
        <v>2</v>
      </c>
      <c r="HG292" s="290">
        <v>1</v>
      </c>
      <c r="HH292" s="290">
        <v>21</v>
      </c>
      <c r="HI292" s="290">
        <v>1</v>
      </c>
      <c r="HJ292" s="134">
        <v>1.7210074777774911</v>
      </c>
      <c r="HK292" s="134">
        <v>12.907556083331182</v>
      </c>
      <c r="HL292" s="134">
        <v>35.624854789994053</v>
      </c>
      <c r="HM292" s="146">
        <v>102.692663154907</v>
      </c>
      <c r="HN292" s="146">
        <v>98.164366088683195</v>
      </c>
      <c r="HO292" s="368">
        <v>9.6591693114392196E-2</v>
      </c>
      <c r="HP292" s="368">
        <v>3.4584125886218203E-2</v>
      </c>
      <c r="HQ292" s="368">
        <v>5.46875</v>
      </c>
      <c r="HR292" s="368">
        <v>3.2</v>
      </c>
      <c r="HS292" s="134">
        <v>82.8125</v>
      </c>
      <c r="HT292" s="134">
        <v>92</v>
      </c>
      <c r="HU292" s="134">
        <v>1.76624810266317</v>
      </c>
      <c r="HV292" s="134">
        <v>1.08075393394432</v>
      </c>
      <c r="HW292" s="134">
        <v>5.31316079459154</v>
      </c>
      <c r="HX292" s="134">
        <v>9.7926670493203201</v>
      </c>
      <c r="HY292" s="146">
        <v>92.160461918432404</v>
      </c>
      <c r="HZ292" s="146">
        <v>103.21132013609601</v>
      </c>
      <c r="IA292" s="386">
        <v>26</v>
      </c>
      <c r="IB292" s="386">
        <v>19</v>
      </c>
      <c r="IC292" s="369">
        <v>0.35239902412577934</v>
      </c>
      <c r="ID292" s="369">
        <v>0.15910232791827164</v>
      </c>
      <c r="IE292" s="369">
        <v>3.6827195467422094</v>
      </c>
      <c r="IF292" s="369">
        <v>2.454780361757106</v>
      </c>
      <c r="IG292" s="146">
        <v>70.113314447592074</v>
      </c>
      <c r="IH292" s="146">
        <v>80.361757105943155</v>
      </c>
      <c r="II292" s="146">
        <v>9.5689888858769319</v>
      </c>
      <c r="IJ292" s="146">
        <v>6.4813264109864352</v>
      </c>
      <c r="IK292" s="146">
        <v>5.5365279804628162</v>
      </c>
      <c r="IL292" s="146">
        <v>10.627038680684857</v>
      </c>
      <c r="IM292" s="148">
        <v>105.93257297456155</v>
      </c>
      <c r="IN292" s="137">
        <v>109.75170347591809</v>
      </c>
      <c r="IO292" s="369">
        <v>0.138504155124654</v>
      </c>
      <c r="IP292" s="369">
        <v>3.9269585705870802E-2</v>
      </c>
      <c r="IQ292" s="369">
        <v>1.20192307692308</v>
      </c>
      <c r="IR292" s="369">
        <v>0.61162079510703404</v>
      </c>
      <c r="IS292" s="146">
        <v>83.413461538461505</v>
      </c>
      <c r="IT292" s="146">
        <v>90.519877675841002</v>
      </c>
      <c r="IU292" s="146">
        <v>11.5235457063712</v>
      </c>
      <c r="IV292" s="146">
        <v>6.4205772629098803</v>
      </c>
      <c r="IW292" s="146">
        <v>9.4701114262108401</v>
      </c>
      <c r="IX292" s="146">
        <v>11.074884744777201</v>
      </c>
      <c r="IY292" s="341">
        <v>21</v>
      </c>
      <c r="IZ292" s="369">
        <v>0.17795102109990699</v>
      </c>
      <c r="JA292" s="369">
        <v>3.3870967741935498</v>
      </c>
      <c r="JB292" s="369">
        <v>87.258064516128997</v>
      </c>
      <c r="JC292" s="369">
        <v>5.2537920515210601</v>
      </c>
      <c r="JD292" s="146">
        <v>12.0045918438773</v>
      </c>
    </row>
    <row r="293" spans="1:264" ht="18" customHeight="1">
      <c r="A293" s="280"/>
      <c r="B293" s="281" t="s">
        <v>87</v>
      </c>
      <c r="C293" s="281" t="s">
        <v>87</v>
      </c>
      <c r="D293" s="282" t="s">
        <v>2030</v>
      </c>
      <c r="E293" s="283" t="s">
        <v>1329</v>
      </c>
      <c r="F293" s="282" t="s">
        <v>139</v>
      </c>
      <c r="G293" s="283" t="s">
        <v>38</v>
      </c>
      <c r="H293" s="284" t="s">
        <v>87</v>
      </c>
      <c r="I293" s="284" t="s">
        <v>87</v>
      </c>
      <c r="J293" s="284" t="s">
        <v>87</v>
      </c>
      <c r="K293" s="284" t="s">
        <v>87</v>
      </c>
      <c r="L293" s="284" t="s">
        <v>87</v>
      </c>
      <c r="M293" s="285">
        <v>124964</v>
      </c>
      <c r="N293" s="284" t="s">
        <v>87</v>
      </c>
      <c r="O293" s="284" t="s">
        <v>87</v>
      </c>
      <c r="P293" s="284" t="s">
        <v>87</v>
      </c>
      <c r="Q293" s="284" t="s">
        <v>87</v>
      </c>
      <c r="R293" s="286">
        <v>102.59703560803976</v>
      </c>
      <c r="S293" s="286">
        <v>104.77429205071446</v>
      </c>
      <c r="T293" s="287">
        <v>25.388908163149381</v>
      </c>
      <c r="U293" s="287">
        <v>36.362785010525613</v>
      </c>
      <c r="V293" s="286">
        <v>12.746585735963581</v>
      </c>
      <c r="W293" s="286">
        <v>3.110773899848255</v>
      </c>
      <c r="X293" s="286">
        <v>15.857359635811836</v>
      </c>
      <c r="Y293" s="284" t="s">
        <v>87</v>
      </c>
      <c r="Z293" s="284" t="s">
        <v>87</v>
      </c>
      <c r="AA293" s="284" t="s">
        <v>87</v>
      </c>
      <c r="AB293" s="284" t="s">
        <v>87</v>
      </c>
      <c r="AC293" s="284" t="s">
        <v>87</v>
      </c>
      <c r="AD293" s="284" t="s">
        <v>87</v>
      </c>
      <c r="AE293" s="284" t="s">
        <v>87</v>
      </c>
      <c r="AF293" s="284" t="s">
        <v>87</v>
      </c>
      <c r="AG293" s="284" t="s">
        <v>87</v>
      </c>
      <c r="AH293" s="284" t="s">
        <v>87</v>
      </c>
      <c r="AI293" s="284" t="s">
        <v>87</v>
      </c>
      <c r="AJ293" s="284" t="s">
        <v>87</v>
      </c>
      <c r="AK293" s="284" t="s">
        <v>87</v>
      </c>
      <c r="AL293" s="284" t="s">
        <v>87</v>
      </c>
      <c r="AM293" s="284" t="s">
        <v>87</v>
      </c>
      <c r="AN293" s="284" t="s">
        <v>87</v>
      </c>
      <c r="AO293" s="284" t="s">
        <v>87</v>
      </c>
      <c r="AP293" s="284" t="s">
        <v>87</v>
      </c>
      <c r="AQ293" s="284" t="s">
        <v>87</v>
      </c>
      <c r="AR293" s="284" t="s">
        <v>87</v>
      </c>
      <c r="AS293" s="284" t="s">
        <v>87</v>
      </c>
      <c r="AT293" s="284" t="s">
        <v>87</v>
      </c>
      <c r="AU293" s="284" t="s">
        <v>87</v>
      </c>
      <c r="AV293" s="284" t="s">
        <v>87</v>
      </c>
      <c r="AW293" s="288" t="s">
        <v>87</v>
      </c>
      <c r="AX293" s="288" t="s">
        <v>87</v>
      </c>
      <c r="AY293" s="288" t="s">
        <v>87</v>
      </c>
      <c r="AZ293" s="288" t="s">
        <v>87</v>
      </c>
      <c r="BA293" s="288" t="s">
        <v>87</v>
      </c>
      <c r="BB293" s="287">
        <v>8</v>
      </c>
      <c r="BC293" s="287">
        <v>20</v>
      </c>
      <c r="BD293" s="289" t="s">
        <v>88</v>
      </c>
      <c r="BE293" s="289" t="s">
        <v>88</v>
      </c>
      <c r="BF293" s="289" t="s">
        <v>88</v>
      </c>
      <c r="BG293" s="287">
        <v>0</v>
      </c>
      <c r="BH293" s="286">
        <v>0</v>
      </c>
      <c r="BI293" s="287">
        <v>14</v>
      </c>
      <c r="BJ293" s="286">
        <v>11.203226529240421</v>
      </c>
      <c r="BK293" s="287">
        <v>0</v>
      </c>
      <c r="BL293" s="286">
        <v>0</v>
      </c>
      <c r="BM293" s="287">
        <v>0</v>
      </c>
      <c r="BN293" s="290">
        <v>0</v>
      </c>
      <c r="BO293" s="291">
        <v>0</v>
      </c>
      <c r="BP293" s="290">
        <v>0</v>
      </c>
      <c r="BQ293" s="287">
        <v>0</v>
      </c>
      <c r="BR293" s="290">
        <v>0</v>
      </c>
      <c r="BS293" s="287">
        <v>0</v>
      </c>
      <c r="BT293" s="290">
        <v>0</v>
      </c>
      <c r="BU293" s="287">
        <v>0</v>
      </c>
      <c r="BV293" s="290">
        <v>0</v>
      </c>
      <c r="BW293" s="287">
        <v>0</v>
      </c>
      <c r="BX293" s="290">
        <v>0</v>
      </c>
      <c r="BY293" s="292">
        <v>0</v>
      </c>
      <c r="BZ293" s="293">
        <v>0</v>
      </c>
      <c r="CA293" s="287">
        <v>21</v>
      </c>
      <c r="CB293" s="290">
        <v>16.80483979386063</v>
      </c>
      <c r="CC293" s="287">
        <v>0</v>
      </c>
      <c r="CD293" s="290">
        <v>0</v>
      </c>
      <c r="CE293" s="287">
        <v>0</v>
      </c>
      <c r="CF293" s="290">
        <v>0</v>
      </c>
      <c r="CG293" s="287">
        <v>101</v>
      </c>
      <c r="CH293" s="290">
        <v>80.823277103805907</v>
      </c>
      <c r="CI293" s="287">
        <v>484</v>
      </c>
      <c r="CJ293" s="290">
        <v>387.31154572516886</v>
      </c>
      <c r="CK293" s="287">
        <v>134</v>
      </c>
      <c r="CL293" s="290">
        <v>107.23088249415832</v>
      </c>
      <c r="CM293" s="287">
        <v>313</v>
      </c>
      <c r="CN293" s="294">
        <v>250.47213597516085</v>
      </c>
      <c r="CO293" s="287">
        <v>4</v>
      </c>
      <c r="CP293" s="290">
        <v>3.2009218654972633</v>
      </c>
      <c r="CQ293" s="292">
        <v>3</v>
      </c>
      <c r="CR293" s="293">
        <v>2.4006913991229477</v>
      </c>
      <c r="CS293" s="292">
        <v>4</v>
      </c>
      <c r="CT293" s="293">
        <v>3.2009218654972633</v>
      </c>
      <c r="CU293" s="287">
        <v>0</v>
      </c>
      <c r="CV293" s="290">
        <v>0</v>
      </c>
      <c r="CW293" s="287">
        <v>0</v>
      </c>
      <c r="CX293" s="290">
        <v>0</v>
      </c>
      <c r="CY293" s="287">
        <v>0</v>
      </c>
      <c r="CZ293" s="290">
        <v>0</v>
      </c>
      <c r="DA293" s="292">
        <v>0</v>
      </c>
      <c r="DB293" s="293">
        <v>0</v>
      </c>
      <c r="DC293" s="287">
        <v>0</v>
      </c>
      <c r="DD293" s="287">
        <v>0</v>
      </c>
      <c r="DE293" s="287">
        <v>0</v>
      </c>
      <c r="DF293" s="287">
        <v>0</v>
      </c>
      <c r="DG293" s="287">
        <v>0</v>
      </c>
      <c r="DH293" s="287">
        <v>0</v>
      </c>
      <c r="DI293" s="287">
        <v>0</v>
      </c>
      <c r="DJ293" s="287">
        <v>0</v>
      </c>
      <c r="DK293" s="287">
        <v>0</v>
      </c>
      <c r="DL293" s="287">
        <v>0</v>
      </c>
      <c r="DM293" s="287">
        <v>0</v>
      </c>
      <c r="DN293" s="287">
        <v>0</v>
      </c>
      <c r="DO293" s="287">
        <v>0</v>
      </c>
      <c r="DP293" s="287">
        <v>0</v>
      </c>
      <c r="DQ293" s="287">
        <v>0</v>
      </c>
      <c r="DR293" s="287">
        <v>0</v>
      </c>
      <c r="DS293" s="287">
        <v>0</v>
      </c>
      <c r="DT293" s="287">
        <v>0</v>
      </c>
      <c r="DU293" s="287">
        <v>0</v>
      </c>
      <c r="DV293" s="287">
        <v>0</v>
      </c>
      <c r="DW293" s="287">
        <v>0</v>
      </c>
      <c r="DX293" s="287">
        <v>0</v>
      </c>
      <c r="DY293" s="287">
        <v>0</v>
      </c>
      <c r="DZ293" s="287">
        <v>0</v>
      </c>
      <c r="EA293" s="287">
        <v>0</v>
      </c>
      <c r="EB293" s="290">
        <v>0</v>
      </c>
      <c r="EC293" s="287">
        <v>0</v>
      </c>
      <c r="ED293" s="287">
        <v>0</v>
      </c>
      <c r="EE293" s="287">
        <v>0</v>
      </c>
      <c r="EF293" s="290">
        <v>0</v>
      </c>
      <c r="EG293" s="287">
        <v>0</v>
      </c>
      <c r="EH293" s="287">
        <v>0</v>
      </c>
      <c r="EI293" s="287">
        <v>0</v>
      </c>
      <c r="EJ293" s="287">
        <v>0</v>
      </c>
      <c r="EK293" s="287">
        <v>0</v>
      </c>
      <c r="EL293" s="287">
        <v>0</v>
      </c>
      <c r="EM293" s="287">
        <v>0</v>
      </c>
      <c r="EN293" s="287">
        <v>0</v>
      </c>
      <c r="EO293" s="287">
        <v>0</v>
      </c>
      <c r="EP293" s="287">
        <v>0</v>
      </c>
      <c r="EQ293" s="287">
        <v>0</v>
      </c>
      <c r="ER293" s="287">
        <v>0</v>
      </c>
      <c r="ES293" s="287">
        <v>0</v>
      </c>
      <c r="ET293" s="287">
        <v>0</v>
      </c>
      <c r="EU293" s="287">
        <v>0</v>
      </c>
      <c r="EV293" s="287">
        <v>0</v>
      </c>
      <c r="EW293" s="287">
        <v>0</v>
      </c>
      <c r="EX293" s="287">
        <v>0</v>
      </c>
      <c r="EY293" s="287">
        <v>0</v>
      </c>
      <c r="EZ293" s="287">
        <v>0</v>
      </c>
      <c r="FA293" s="287">
        <v>0</v>
      </c>
      <c r="FB293" s="287">
        <v>0</v>
      </c>
      <c r="FC293" s="287">
        <v>0</v>
      </c>
      <c r="FD293" s="287">
        <v>0</v>
      </c>
      <c r="FE293" s="287">
        <v>0</v>
      </c>
      <c r="FF293" s="287">
        <v>0</v>
      </c>
      <c r="FG293" s="287">
        <v>0</v>
      </c>
      <c r="FH293" s="287">
        <v>0</v>
      </c>
      <c r="FI293" s="287">
        <v>0</v>
      </c>
      <c r="FJ293" s="287">
        <v>0</v>
      </c>
      <c r="FK293" s="291">
        <v>13</v>
      </c>
      <c r="FL293" s="290">
        <v>10.402996062866105</v>
      </c>
      <c r="FM293" s="291">
        <v>0</v>
      </c>
      <c r="FN293" s="290">
        <v>0</v>
      </c>
      <c r="FO293" s="297">
        <v>0</v>
      </c>
      <c r="FP293" s="293">
        <v>0</v>
      </c>
      <c r="FQ293" s="283">
        <v>0</v>
      </c>
      <c r="FR293" s="294">
        <v>0</v>
      </c>
      <c r="FS293" s="283">
        <v>0</v>
      </c>
      <c r="FT293" s="294">
        <v>0</v>
      </c>
      <c r="FU293" s="291">
        <v>0</v>
      </c>
      <c r="FV293" s="290">
        <v>0</v>
      </c>
      <c r="FW293" s="295">
        <v>0</v>
      </c>
      <c r="FX293" s="295">
        <v>0</v>
      </c>
      <c r="FY293" s="295">
        <v>0</v>
      </c>
      <c r="FZ293" s="295">
        <v>0</v>
      </c>
      <c r="GA293" s="295">
        <v>0</v>
      </c>
      <c r="GB293" s="287">
        <v>0</v>
      </c>
      <c r="GC293" s="287">
        <v>0</v>
      </c>
      <c r="GD293" s="287">
        <v>0</v>
      </c>
      <c r="GE293" s="287">
        <v>0</v>
      </c>
      <c r="GF293" s="287">
        <v>0</v>
      </c>
      <c r="GG293" s="290">
        <v>0</v>
      </c>
      <c r="GH293" s="290">
        <v>0</v>
      </c>
      <c r="GI293" s="290">
        <v>0</v>
      </c>
      <c r="GJ293" s="290">
        <v>0</v>
      </c>
      <c r="GK293" s="290">
        <v>0</v>
      </c>
      <c r="GL293" s="290">
        <v>0</v>
      </c>
      <c r="GM293" s="290">
        <v>0</v>
      </c>
      <c r="GN293" s="290">
        <v>0</v>
      </c>
      <c r="GO293" s="290">
        <v>0</v>
      </c>
      <c r="GP293" s="290">
        <v>0</v>
      </c>
      <c r="GQ293" s="290">
        <v>0</v>
      </c>
      <c r="GR293" s="290">
        <v>0</v>
      </c>
      <c r="GS293" s="290">
        <v>0</v>
      </c>
      <c r="GT293" s="290">
        <v>0</v>
      </c>
      <c r="GU293" s="290">
        <v>0</v>
      </c>
      <c r="GV293" s="290">
        <v>0</v>
      </c>
      <c r="GW293" s="290">
        <v>0</v>
      </c>
      <c r="GX293" s="290">
        <v>0</v>
      </c>
      <c r="GY293" s="290">
        <v>0</v>
      </c>
      <c r="GZ293" s="290">
        <v>0</v>
      </c>
      <c r="HA293" s="290">
        <v>0</v>
      </c>
      <c r="HB293" s="290">
        <v>0</v>
      </c>
      <c r="HC293" s="290">
        <v>0</v>
      </c>
      <c r="HD293" s="290">
        <v>0</v>
      </c>
      <c r="HE293" s="290">
        <v>0</v>
      </c>
      <c r="HF293" s="290">
        <v>0</v>
      </c>
      <c r="HG293" s="290">
        <v>0</v>
      </c>
      <c r="HH293" s="290">
        <v>0</v>
      </c>
      <c r="HI293" s="290">
        <v>0</v>
      </c>
      <c r="HJ293" s="134">
        <v>3.2009218654972633</v>
      </c>
      <c r="HK293" s="134">
        <v>24.80714445760379</v>
      </c>
      <c r="HL293" s="134">
        <v>49.382222079959021</v>
      </c>
      <c r="HM293" s="146">
        <v>97.175458988918905</v>
      </c>
      <c r="HN293" s="146">
        <v>96.429792793727302</v>
      </c>
      <c r="HO293" s="369">
        <v>4.1459369817578799E-2</v>
      </c>
      <c r="HP293" s="368">
        <v>6.0734892195566402E-2</v>
      </c>
      <c r="HQ293" s="369">
        <v>2.1739130434782599</v>
      </c>
      <c r="HR293" s="368">
        <v>4.4444444444444402</v>
      </c>
      <c r="HS293" s="134">
        <v>89.130434782608702</v>
      </c>
      <c r="HT293" s="134">
        <v>88.8888888888889</v>
      </c>
      <c r="HU293" s="134">
        <v>1.90713101160862</v>
      </c>
      <c r="HV293" s="134">
        <v>1.36653507440024</v>
      </c>
      <c r="HW293" s="134">
        <v>4.9815195071868601</v>
      </c>
      <c r="HX293" s="134">
        <v>8.0809285316797794</v>
      </c>
      <c r="HY293" s="146">
        <v>91.063787801046715</v>
      </c>
      <c r="HZ293" s="146">
        <v>100.144279663647</v>
      </c>
      <c r="IA293" s="386">
        <v>4</v>
      </c>
      <c r="IB293" s="386">
        <v>3</v>
      </c>
      <c r="IC293" s="369">
        <v>0.17398869073510223</v>
      </c>
      <c r="ID293" s="369">
        <v>9.1603053435114504E-2</v>
      </c>
      <c r="IE293" s="369">
        <v>2.4539877300613497</v>
      </c>
      <c r="IF293" s="369">
        <v>1.6304347826086956</v>
      </c>
      <c r="IG293" s="146">
        <v>81.595092024539866</v>
      </c>
      <c r="IH293" s="146">
        <v>84.782608695652172</v>
      </c>
      <c r="II293" s="146">
        <v>7.090039147455415</v>
      </c>
      <c r="IJ293" s="146">
        <v>5.6183206106870225</v>
      </c>
      <c r="IK293" s="146">
        <v>5.055441478439425</v>
      </c>
      <c r="IL293" s="146">
        <v>8.8202559821925437</v>
      </c>
      <c r="IM293" s="148">
        <v>106.17849065513236</v>
      </c>
      <c r="IN293" s="137">
        <v>98.802206164637738</v>
      </c>
      <c r="IO293" s="369">
        <v>0.19659239842726101</v>
      </c>
      <c r="IP293" s="388">
        <v>0.110558319513543</v>
      </c>
      <c r="IQ293" s="369">
        <v>1.9108280254777099</v>
      </c>
      <c r="IR293" s="388">
        <v>1.6666666666666701</v>
      </c>
      <c r="IS293" s="146">
        <v>89.171974522292999</v>
      </c>
      <c r="IT293" s="146">
        <v>95</v>
      </c>
      <c r="IU293" s="146">
        <v>10.2883355176933</v>
      </c>
      <c r="IV293" s="146">
        <v>6.6334991708126001</v>
      </c>
      <c r="IW293" s="146">
        <v>9.6898214518441304</v>
      </c>
      <c r="IX293" s="146">
        <v>10.4014823965411</v>
      </c>
      <c r="IY293" s="341">
        <v>11</v>
      </c>
      <c r="IZ293" s="369">
        <v>0.27472527472527503</v>
      </c>
      <c r="JA293" s="369">
        <v>6.1452513966480398</v>
      </c>
      <c r="JB293" s="369">
        <v>94.413407821229001</v>
      </c>
      <c r="JC293" s="369">
        <v>4.4705294705294696</v>
      </c>
      <c r="JD293" s="146">
        <v>13.256220685269099</v>
      </c>
    </row>
    <row r="294" spans="1:264" ht="18" customHeight="1">
      <c r="A294" s="280"/>
      <c r="B294" s="281" t="s">
        <v>87</v>
      </c>
      <c r="C294" s="281" t="s">
        <v>87</v>
      </c>
      <c r="D294" s="282" t="s">
        <v>2031</v>
      </c>
      <c r="E294" s="283" t="s">
        <v>1335</v>
      </c>
      <c r="F294" s="282" t="s">
        <v>139</v>
      </c>
      <c r="G294" s="283" t="s">
        <v>38</v>
      </c>
      <c r="H294" s="284" t="s">
        <v>87</v>
      </c>
      <c r="I294" s="284" t="s">
        <v>87</v>
      </c>
      <c r="J294" s="284" t="s">
        <v>87</v>
      </c>
      <c r="K294" s="284" t="s">
        <v>87</v>
      </c>
      <c r="L294" s="284" t="s">
        <v>87</v>
      </c>
      <c r="M294" s="285">
        <v>128687</v>
      </c>
      <c r="N294" s="284" t="s">
        <v>87</v>
      </c>
      <c r="O294" s="284" t="s">
        <v>87</v>
      </c>
      <c r="P294" s="284" t="s">
        <v>87</v>
      </c>
      <c r="Q294" s="284" t="s">
        <v>87</v>
      </c>
      <c r="R294" s="286">
        <v>105.05611125155461</v>
      </c>
      <c r="S294" s="286">
        <v>100.37324728986088</v>
      </c>
      <c r="T294" s="287">
        <v>60.785312102621447</v>
      </c>
      <c r="U294" s="287">
        <v>3.4173872883835656</v>
      </c>
      <c r="V294" s="286">
        <v>9.9236641221374047</v>
      </c>
      <c r="W294" s="286">
        <v>8.0446271285965949</v>
      </c>
      <c r="X294" s="286">
        <v>17.968291250733998</v>
      </c>
      <c r="Y294" s="284" t="s">
        <v>87</v>
      </c>
      <c r="Z294" s="284" t="s">
        <v>87</v>
      </c>
      <c r="AA294" s="284" t="s">
        <v>87</v>
      </c>
      <c r="AB294" s="284" t="s">
        <v>87</v>
      </c>
      <c r="AC294" s="284" t="s">
        <v>87</v>
      </c>
      <c r="AD294" s="284" t="s">
        <v>87</v>
      </c>
      <c r="AE294" s="284" t="s">
        <v>87</v>
      </c>
      <c r="AF294" s="284" t="s">
        <v>87</v>
      </c>
      <c r="AG294" s="284" t="s">
        <v>87</v>
      </c>
      <c r="AH294" s="284" t="s">
        <v>87</v>
      </c>
      <c r="AI294" s="284" t="s">
        <v>87</v>
      </c>
      <c r="AJ294" s="284" t="s">
        <v>87</v>
      </c>
      <c r="AK294" s="284" t="s">
        <v>87</v>
      </c>
      <c r="AL294" s="284" t="s">
        <v>87</v>
      </c>
      <c r="AM294" s="284" t="s">
        <v>87</v>
      </c>
      <c r="AN294" s="284" t="s">
        <v>87</v>
      </c>
      <c r="AO294" s="284" t="s">
        <v>87</v>
      </c>
      <c r="AP294" s="284" t="s">
        <v>87</v>
      </c>
      <c r="AQ294" s="284" t="s">
        <v>87</v>
      </c>
      <c r="AR294" s="284" t="s">
        <v>87</v>
      </c>
      <c r="AS294" s="284" t="s">
        <v>87</v>
      </c>
      <c r="AT294" s="284" t="s">
        <v>87</v>
      </c>
      <c r="AU294" s="284" t="s">
        <v>87</v>
      </c>
      <c r="AV294" s="284" t="s">
        <v>87</v>
      </c>
      <c r="AW294" s="288" t="s">
        <v>87</v>
      </c>
      <c r="AX294" s="288" t="s">
        <v>87</v>
      </c>
      <c r="AY294" s="288" t="s">
        <v>87</v>
      </c>
      <c r="AZ294" s="288" t="s">
        <v>87</v>
      </c>
      <c r="BA294" s="288" t="s">
        <v>87</v>
      </c>
      <c r="BB294" s="287">
        <v>14</v>
      </c>
      <c r="BC294" s="287">
        <v>37</v>
      </c>
      <c r="BD294" s="289" t="s">
        <v>88</v>
      </c>
      <c r="BE294" s="289" t="s">
        <v>88</v>
      </c>
      <c r="BF294" s="289" t="s">
        <v>88</v>
      </c>
      <c r="BG294" s="287">
        <v>42</v>
      </c>
      <c r="BH294" s="286">
        <v>32.637329333965361</v>
      </c>
      <c r="BI294" s="287">
        <v>203</v>
      </c>
      <c r="BJ294" s="286">
        <v>157.74709178083256</v>
      </c>
      <c r="BK294" s="287">
        <v>10</v>
      </c>
      <c r="BL294" s="286">
        <v>7.7707926985631799</v>
      </c>
      <c r="BM294" s="287">
        <v>0</v>
      </c>
      <c r="BN294" s="290">
        <v>0</v>
      </c>
      <c r="BO294" s="291">
        <v>69</v>
      </c>
      <c r="BP294" s="290">
        <v>53.618469620085946</v>
      </c>
      <c r="BQ294" s="287">
        <v>0</v>
      </c>
      <c r="BR294" s="290">
        <v>0</v>
      </c>
      <c r="BS294" s="287">
        <v>0</v>
      </c>
      <c r="BT294" s="290">
        <v>0</v>
      </c>
      <c r="BU294" s="287">
        <v>0</v>
      </c>
      <c r="BV294" s="290">
        <v>0</v>
      </c>
      <c r="BW294" s="287">
        <v>15</v>
      </c>
      <c r="BX294" s="290">
        <v>11.656189047844771</v>
      </c>
      <c r="BY294" s="292">
        <v>0</v>
      </c>
      <c r="BZ294" s="293">
        <v>0</v>
      </c>
      <c r="CA294" s="287">
        <v>323</v>
      </c>
      <c r="CB294" s="290">
        <v>250.99660416359072</v>
      </c>
      <c r="CC294" s="287">
        <v>359</v>
      </c>
      <c r="CD294" s="290">
        <v>278.97145787841816</v>
      </c>
      <c r="CE294" s="287">
        <v>21</v>
      </c>
      <c r="CF294" s="290">
        <v>16.318664666982681</v>
      </c>
      <c r="CG294" s="287">
        <v>255</v>
      </c>
      <c r="CH294" s="290">
        <v>198.15521381336112</v>
      </c>
      <c r="CI294" s="287">
        <v>430</v>
      </c>
      <c r="CJ294" s="290">
        <v>334.14408603821676</v>
      </c>
      <c r="CK294" s="287">
        <v>78</v>
      </c>
      <c r="CL294" s="290">
        <v>60.612183048792801</v>
      </c>
      <c r="CM294" s="287">
        <v>0</v>
      </c>
      <c r="CN294" s="294">
        <v>0</v>
      </c>
      <c r="CO294" s="287">
        <v>58</v>
      </c>
      <c r="CP294" s="290">
        <v>45.070597651666446</v>
      </c>
      <c r="CQ294" s="292">
        <v>0</v>
      </c>
      <c r="CR294" s="293">
        <v>0</v>
      </c>
      <c r="CS294" s="292">
        <v>0</v>
      </c>
      <c r="CT294" s="293">
        <v>0</v>
      </c>
      <c r="CU294" s="287">
        <v>13</v>
      </c>
      <c r="CV294" s="290">
        <v>10.102030508132135</v>
      </c>
      <c r="CW294" s="287">
        <v>13</v>
      </c>
      <c r="CX294" s="290">
        <v>10.102030508132135</v>
      </c>
      <c r="CY294" s="287">
        <v>13</v>
      </c>
      <c r="CZ294" s="290">
        <v>10.102030508132135</v>
      </c>
      <c r="DA294" s="292">
        <v>0</v>
      </c>
      <c r="DB294" s="293">
        <v>0</v>
      </c>
      <c r="DC294" s="287">
        <v>0</v>
      </c>
      <c r="DD294" s="287">
        <v>0</v>
      </c>
      <c r="DE294" s="287">
        <v>145</v>
      </c>
      <c r="DF294" s="287">
        <v>5339</v>
      </c>
      <c r="DG294" s="287">
        <v>0</v>
      </c>
      <c r="DH294" s="287">
        <v>328</v>
      </c>
      <c r="DI294" s="287">
        <v>57</v>
      </c>
      <c r="DJ294" s="287">
        <v>2</v>
      </c>
      <c r="DK294" s="287">
        <v>8</v>
      </c>
      <c r="DL294" s="287">
        <v>0</v>
      </c>
      <c r="DM294" s="287">
        <v>0</v>
      </c>
      <c r="DN294" s="287">
        <v>0</v>
      </c>
      <c r="DO294" s="287">
        <v>15</v>
      </c>
      <c r="DP294" s="287">
        <v>10</v>
      </c>
      <c r="DQ294" s="287">
        <v>14</v>
      </c>
      <c r="DR294" s="287">
        <v>0</v>
      </c>
      <c r="DS294" s="287">
        <v>22</v>
      </c>
      <c r="DT294" s="287">
        <v>323</v>
      </c>
      <c r="DU294" s="287">
        <v>12652</v>
      </c>
      <c r="DV294" s="287">
        <v>2180</v>
      </c>
      <c r="DW294" s="287">
        <v>1482</v>
      </c>
      <c r="DX294" s="287">
        <v>104</v>
      </c>
      <c r="DY294" s="287">
        <v>0</v>
      </c>
      <c r="DZ294" s="287">
        <v>0</v>
      </c>
      <c r="EA294" s="287">
        <v>6427</v>
      </c>
      <c r="EB294" s="290">
        <v>13.256573829158199</v>
      </c>
      <c r="EC294" s="287">
        <v>80</v>
      </c>
      <c r="ED294" s="287">
        <v>2233</v>
      </c>
      <c r="EE294" s="287">
        <v>273</v>
      </c>
      <c r="EF294" s="290">
        <v>12.225705329153605</v>
      </c>
      <c r="EG294" s="287">
        <v>42</v>
      </c>
      <c r="EH294" s="287">
        <v>41</v>
      </c>
      <c r="EI294" s="287">
        <v>24</v>
      </c>
      <c r="EJ294" s="287">
        <v>2</v>
      </c>
      <c r="EK294" s="287">
        <v>107</v>
      </c>
      <c r="EL294" s="287">
        <v>1</v>
      </c>
      <c r="EM294" s="287">
        <v>11</v>
      </c>
      <c r="EN294" s="287">
        <v>0</v>
      </c>
      <c r="EO294" s="287">
        <v>14</v>
      </c>
      <c r="EP294" s="287">
        <v>7</v>
      </c>
      <c r="EQ294" s="287">
        <v>15</v>
      </c>
      <c r="ER294" s="287">
        <v>0</v>
      </c>
      <c r="ES294" s="287">
        <v>0</v>
      </c>
      <c r="ET294" s="287">
        <v>2</v>
      </c>
      <c r="EU294" s="287">
        <v>0</v>
      </c>
      <c r="EV294" s="287">
        <v>1187</v>
      </c>
      <c r="EW294" s="287">
        <v>0</v>
      </c>
      <c r="EX294" s="287">
        <v>0</v>
      </c>
      <c r="EY294" s="287">
        <v>0</v>
      </c>
      <c r="EZ294" s="287">
        <v>0</v>
      </c>
      <c r="FA294" s="287">
        <v>5</v>
      </c>
      <c r="FB294" s="287">
        <v>0</v>
      </c>
      <c r="FC294" s="287">
        <v>0</v>
      </c>
      <c r="FD294" s="287">
        <v>2</v>
      </c>
      <c r="FE294" s="287">
        <v>0</v>
      </c>
      <c r="FF294" s="287">
        <v>13</v>
      </c>
      <c r="FG294" s="287">
        <v>195</v>
      </c>
      <c r="FH294" s="287">
        <v>175</v>
      </c>
      <c r="FI294" s="287">
        <v>181</v>
      </c>
      <c r="FJ294" s="287">
        <v>1433</v>
      </c>
      <c r="FK294" s="291">
        <v>5</v>
      </c>
      <c r="FL294" s="290">
        <v>3.8853963492815899</v>
      </c>
      <c r="FM294" s="291">
        <v>1</v>
      </c>
      <c r="FN294" s="290">
        <v>0.77707926985631814</v>
      </c>
      <c r="FO294" s="291">
        <v>1</v>
      </c>
      <c r="FP294" s="290">
        <v>0.77707926985631814</v>
      </c>
      <c r="FQ294" s="283">
        <v>0</v>
      </c>
      <c r="FR294" s="294">
        <v>0</v>
      </c>
      <c r="FS294" s="283">
        <v>0</v>
      </c>
      <c r="FT294" s="294">
        <v>0</v>
      </c>
      <c r="FU294" s="291">
        <v>18</v>
      </c>
      <c r="FV294" s="290">
        <v>13.987426857413725</v>
      </c>
      <c r="FW294" s="295">
        <v>0</v>
      </c>
      <c r="FX294" s="295">
        <v>0</v>
      </c>
      <c r="FY294" s="295">
        <v>0</v>
      </c>
      <c r="FZ294" s="295">
        <v>0</v>
      </c>
      <c r="GA294" s="295">
        <v>0</v>
      </c>
      <c r="GB294" s="287">
        <v>1967</v>
      </c>
      <c r="GC294" s="287">
        <v>0</v>
      </c>
      <c r="GD294" s="287">
        <v>0</v>
      </c>
      <c r="GE294" s="287">
        <v>0</v>
      </c>
      <c r="GF294" s="287">
        <v>0</v>
      </c>
      <c r="GG294" s="290">
        <v>82.5</v>
      </c>
      <c r="GH294" s="290">
        <v>322.39999999999998</v>
      </c>
      <c r="GI294" s="290">
        <v>15</v>
      </c>
      <c r="GJ294" s="290">
        <v>4</v>
      </c>
      <c r="GK294" s="290">
        <v>0</v>
      </c>
      <c r="GL294" s="290">
        <v>1</v>
      </c>
      <c r="GM294" s="290">
        <v>4</v>
      </c>
      <c r="GN294" s="290">
        <v>5</v>
      </c>
      <c r="GO294" s="290">
        <v>0</v>
      </c>
      <c r="GP294" s="290">
        <v>3</v>
      </c>
      <c r="GQ294" s="290">
        <v>1</v>
      </c>
      <c r="GR294" s="290">
        <v>1</v>
      </c>
      <c r="GS294" s="290">
        <v>0</v>
      </c>
      <c r="GT294" s="290">
        <v>9</v>
      </c>
      <c r="GU294" s="290">
        <v>0</v>
      </c>
      <c r="GV294" s="290">
        <v>2</v>
      </c>
      <c r="GW294" s="290">
        <v>0</v>
      </c>
      <c r="GX294" s="290">
        <v>0</v>
      </c>
      <c r="GY294" s="290">
        <v>1</v>
      </c>
      <c r="GZ294" s="290">
        <v>1</v>
      </c>
      <c r="HA294" s="290">
        <v>1</v>
      </c>
      <c r="HB294" s="290">
        <v>0</v>
      </c>
      <c r="HC294" s="290">
        <v>1</v>
      </c>
      <c r="HD294" s="290">
        <v>0</v>
      </c>
      <c r="HE294" s="290">
        <v>1</v>
      </c>
      <c r="HF294" s="290">
        <v>0</v>
      </c>
      <c r="HG294" s="290">
        <v>1</v>
      </c>
      <c r="HH294" s="290">
        <v>5</v>
      </c>
      <c r="HI294" s="290">
        <v>0</v>
      </c>
      <c r="HJ294" s="134">
        <v>0.77707926985631814</v>
      </c>
      <c r="HK294" s="134">
        <v>18.649902476551635</v>
      </c>
      <c r="HL294" s="134">
        <v>29.490158291047269</v>
      </c>
      <c r="HM294" s="146">
        <v>97.353233389840497</v>
      </c>
      <c r="HN294" s="146">
        <v>91.5</v>
      </c>
      <c r="HO294" s="368">
        <v>4.6860356138706698E-2</v>
      </c>
      <c r="HP294" s="368">
        <v>5.6475903614457798E-2</v>
      </c>
      <c r="HQ294" s="368">
        <v>1.61290322580645</v>
      </c>
      <c r="HR294" s="368">
        <v>4.10958904109589</v>
      </c>
      <c r="HS294" s="134">
        <v>88.709677419354804</v>
      </c>
      <c r="HT294" s="134">
        <v>90.410958904109606</v>
      </c>
      <c r="HU294" s="134">
        <v>2.90534208059981</v>
      </c>
      <c r="HV294" s="134">
        <v>1.37424698795181</v>
      </c>
      <c r="HW294" s="134">
        <v>9.6363997615736103</v>
      </c>
      <c r="HX294" s="134">
        <v>12.3635122838944</v>
      </c>
      <c r="HY294" s="146">
        <v>107.92543142727253</v>
      </c>
      <c r="HZ294" s="146">
        <v>107.54606945034401</v>
      </c>
      <c r="IA294" s="386">
        <v>9</v>
      </c>
      <c r="IB294" s="386">
        <v>8</v>
      </c>
      <c r="IC294" s="369">
        <v>0.21226415094339623</v>
      </c>
      <c r="ID294" s="369">
        <v>0.14349775784753363</v>
      </c>
      <c r="IE294" s="369">
        <v>2.459016393442623</v>
      </c>
      <c r="IF294" s="369">
        <v>2.2922636103151861</v>
      </c>
      <c r="IG294" s="146">
        <v>70.491803278688522</v>
      </c>
      <c r="IH294" s="146">
        <v>81.948424068767906</v>
      </c>
      <c r="II294" s="146">
        <v>8.6320754716981121</v>
      </c>
      <c r="IJ294" s="146">
        <v>6.260089686098655</v>
      </c>
      <c r="IK294" s="146">
        <v>9.5834825158133441</v>
      </c>
      <c r="IL294" s="146">
        <v>13.504189255791029</v>
      </c>
      <c r="IM294" s="148">
        <v>102.73140140332293</v>
      </c>
      <c r="IN294" s="137">
        <v>100.155</v>
      </c>
      <c r="IO294" s="369">
        <v>0.11843663639952599</v>
      </c>
      <c r="IP294" s="369">
        <v>0.102951269732327</v>
      </c>
      <c r="IQ294" s="369">
        <v>0.99337748344370902</v>
      </c>
      <c r="IR294" s="369">
        <v>1.13636363636364</v>
      </c>
      <c r="IS294" s="146">
        <v>89.403973509933806</v>
      </c>
      <c r="IT294" s="146">
        <v>93.939393939393895</v>
      </c>
      <c r="IU294" s="146">
        <v>11.9226213975523</v>
      </c>
      <c r="IV294" s="146">
        <v>9.0597117364447506</v>
      </c>
      <c r="IW294" s="146">
        <v>14.9365154008935</v>
      </c>
      <c r="IX294" s="146">
        <v>14.7539192658546</v>
      </c>
      <c r="IY294" s="341">
        <v>18</v>
      </c>
      <c r="IZ294" s="369">
        <v>0.52038161318300102</v>
      </c>
      <c r="JA294" s="369">
        <v>8</v>
      </c>
      <c r="JB294" s="369">
        <v>93.3333333333333</v>
      </c>
      <c r="JC294" s="369">
        <v>6.5047701647875096</v>
      </c>
      <c r="JD294" s="146">
        <v>10.7996201329535</v>
      </c>
    </row>
    <row r="295" spans="1:264" ht="18" customHeight="1">
      <c r="A295" s="280"/>
      <c r="B295" s="281" t="s">
        <v>87</v>
      </c>
      <c r="C295" s="281" t="s">
        <v>87</v>
      </c>
      <c r="D295" s="282" t="s">
        <v>2032</v>
      </c>
      <c r="E295" s="283" t="s">
        <v>1333</v>
      </c>
      <c r="F295" s="282" t="s">
        <v>139</v>
      </c>
      <c r="G295" s="283" t="s">
        <v>38</v>
      </c>
      <c r="H295" s="284" t="s">
        <v>87</v>
      </c>
      <c r="I295" s="284" t="s">
        <v>87</v>
      </c>
      <c r="J295" s="284" t="s">
        <v>87</v>
      </c>
      <c r="K295" s="284" t="s">
        <v>87</v>
      </c>
      <c r="L295" s="284" t="s">
        <v>87</v>
      </c>
      <c r="M295" s="285">
        <v>75386</v>
      </c>
      <c r="N295" s="284" t="s">
        <v>87</v>
      </c>
      <c r="O295" s="284" t="s">
        <v>87</v>
      </c>
      <c r="P295" s="284" t="s">
        <v>87</v>
      </c>
      <c r="Q295" s="284" t="s">
        <v>87</v>
      </c>
      <c r="R295" s="286">
        <v>108.06980104404886</v>
      </c>
      <c r="S295" s="286">
        <v>100.20999544632676</v>
      </c>
      <c r="T295" s="287">
        <v>57.721547988296948</v>
      </c>
      <c r="U295" s="287">
        <v>1.1462679808448684</v>
      </c>
      <c r="V295" s="286">
        <v>6.593406593406594</v>
      </c>
      <c r="W295" s="286">
        <v>3.796203796203796</v>
      </c>
      <c r="X295" s="286">
        <v>10.38961038961039</v>
      </c>
      <c r="Y295" s="284" t="s">
        <v>87</v>
      </c>
      <c r="Z295" s="284" t="s">
        <v>87</v>
      </c>
      <c r="AA295" s="284" t="s">
        <v>87</v>
      </c>
      <c r="AB295" s="284" t="s">
        <v>87</v>
      </c>
      <c r="AC295" s="284" t="s">
        <v>87</v>
      </c>
      <c r="AD295" s="284" t="s">
        <v>87</v>
      </c>
      <c r="AE295" s="284" t="s">
        <v>87</v>
      </c>
      <c r="AF295" s="284" t="s">
        <v>87</v>
      </c>
      <c r="AG295" s="284" t="s">
        <v>87</v>
      </c>
      <c r="AH295" s="284" t="s">
        <v>87</v>
      </c>
      <c r="AI295" s="284" t="s">
        <v>87</v>
      </c>
      <c r="AJ295" s="284" t="s">
        <v>87</v>
      </c>
      <c r="AK295" s="284" t="s">
        <v>87</v>
      </c>
      <c r="AL295" s="284" t="s">
        <v>87</v>
      </c>
      <c r="AM295" s="284" t="s">
        <v>87</v>
      </c>
      <c r="AN295" s="284" t="s">
        <v>87</v>
      </c>
      <c r="AO295" s="284" t="s">
        <v>87</v>
      </c>
      <c r="AP295" s="284" t="s">
        <v>87</v>
      </c>
      <c r="AQ295" s="284" t="s">
        <v>87</v>
      </c>
      <c r="AR295" s="284" t="s">
        <v>87</v>
      </c>
      <c r="AS295" s="284" t="s">
        <v>87</v>
      </c>
      <c r="AT295" s="284" t="s">
        <v>87</v>
      </c>
      <c r="AU295" s="284" t="s">
        <v>87</v>
      </c>
      <c r="AV295" s="284" t="s">
        <v>87</v>
      </c>
      <c r="AW295" s="288" t="s">
        <v>87</v>
      </c>
      <c r="AX295" s="288" t="s">
        <v>87</v>
      </c>
      <c r="AY295" s="288" t="s">
        <v>87</v>
      </c>
      <c r="AZ295" s="288" t="s">
        <v>87</v>
      </c>
      <c r="BA295" s="288" t="s">
        <v>87</v>
      </c>
      <c r="BB295" s="287">
        <v>6</v>
      </c>
      <c r="BC295" s="287">
        <v>13</v>
      </c>
      <c r="BD295" s="289" t="s">
        <v>88</v>
      </c>
      <c r="BE295" s="289" t="s">
        <v>88</v>
      </c>
      <c r="BF295" s="289" t="s">
        <v>88</v>
      </c>
      <c r="BG295" s="287">
        <v>0</v>
      </c>
      <c r="BH295" s="286">
        <v>0</v>
      </c>
      <c r="BI295" s="287">
        <v>42</v>
      </c>
      <c r="BJ295" s="286">
        <v>55.713262409465955</v>
      </c>
      <c r="BK295" s="287">
        <v>0</v>
      </c>
      <c r="BL295" s="286">
        <v>0</v>
      </c>
      <c r="BM295" s="287">
        <v>0</v>
      </c>
      <c r="BN295" s="290">
        <v>0</v>
      </c>
      <c r="BO295" s="291">
        <v>22</v>
      </c>
      <c r="BP295" s="290">
        <v>29.183137452577398</v>
      </c>
      <c r="BQ295" s="287">
        <v>0</v>
      </c>
      <c r="BR295" s="290">
        <v>0</v>
      </c>
      <c r="BS295" s="287">
        <v>0</v>
      </c>
      <c r="BT295" s="290">
        <v>0</v>
      </c>
      <c r="BU295" s="287">
        <v>0</v>
      </c>
      <c r="BV295" s="290">
        <v>0</v>
      </c>
      <c r="BW295" s="287">
        <v>10</v>
      </c>
      <c r="BX295" s="290">
        <v>13.265062478444275</v>
      </c>
      <c r="BY295" s="292">
        <v>0</v>
      </c>
      <c r="BZ295" s="293">
        <v>0</v>
      </c>
      <c r="CA295" s="287">
        <v>33</v>
      </c>
      <c r="CB295" s="290">
        <v>43.774706178866104</v>
      </c>
      <c r="CC295" s="287">
        <v>477</v>
      </c>
      <c r="CD295" s="290">
        <v>632.74348022179186</v>
      </c>
      <c r="CE295" s="287">
        <v>20</v>
      </c>
      <c r="CF295" s="290">
        <v>26.53012495688855</v>
      </c>
      <c r="CG295" s="287">
        <v>224</v>
      </c>
      <c r="CH295" s="290">
        <v>297.13739951715172</v>
      </c>
      <c r="CI295" s="287">
        <v>239</v>
      </c>
      <c r="CJ295" s="290">
        <v>317.03499323481816</v>
      </c>
      <c r="CK295" s="287">
        <v>64</v>
      </c>
      <c r="CL295" s="290">
        <v>84.896399862043353</v>
      </c>
      <c r="CM295" s="287">
        <v>0</v>
      </c>
      <c r="CN295" s="294">
        <v>0</v>
      </c>
      <c r="CO295" s="287">
        <v>17</v>
      </c>
      <c r="CP295" s="290">
        <v>22.550606213355266</v>
      </c>
      <c r="CQ295" s="287">
        <v>1</v>
      </c>
      <c r="CR295" s="290">
        <v>1.3265062478444274</v>
      </c>
      <c r="CS295" s="292">
        <v>0</v>
      </c>
      <c r="CT295" s="293">
        <v>0</v>
      </c>
      <c r="CU295" s="287">
        <v>0</v>
      </c>
      <c r="CV295" s="290">
        <v>0</v>
      </c>
      <c r="CW295" s="287">
        <v>0</v>
      </c>
      <c r="CX295" s="290">
        <v>0</v>
      </c>
      <c r="CY295" s="287">
        <v>0</v>
      </c>
      <c r="CZ295" s="290">
        <v>0</v>
      </c>
      <c r="DA295" s="292">
        <v>0</v>
      </c>
      <c r="DB295" s="293">
        <v>0</v>
      </c>
      <c r="DC295" s="287">
        <v>0</v>
      </c>
      <c r="DD295" s="287">
        <v>0</v>
      </c>
      <c r="DE295" s="287">
        <v>0</v>
      </c>
      <c r="DF295" s="287">
        <v>0</v>
      </c>
      <c r="DG295" s="287">
        <v>0</v>
      </c>
      <c r="DH295" s="287">
        <v>0</v>
      </c>
      <c r="DI295" s="287">
        <v>0</v>
      </c>
      <c r="DJ295" s="287">
        <v>0</v>
      </c>
      <c r="DK295" s="287">
        <v>0</v>
      </c>
      <c r="DL295" s="287">
        <v>0</v>
      </c>
      <c r="DM295" s="287">
        <v>0</v>
      </c>
      <c r="DN295" s="287">
        <v>0</v>
      </c>
      <c r="DO295" s="287">
        <v>0</v>
      </c>
      <c r="DP295" s="287">
        <v>0</v>
      </c>
      <c r="DQ295" s="287">
        <v>0</v>
      </c>
      <c r="DR295" s="287">
        <v>0</v>
      </c>
      <c r="DS295" s="287">
        <v>0</v>
      </c>
      <c r="DT295" s="287">
        <v>0</v>
      </c>
      <c r="DU295" s="287">
        <v>0</v>
      </c>
      <c r="DV295" s="287">
        <v>0</v>
      </c>
      <c r="DW295" s="287">
        <v>0</v>
      </c>
      <c r="DX295" s="287">
        <v>0</v>
      </c>
      <c r="DY295" s="287">
        <v>0</v>
      </c>
      <c r="DZ295" s="287">
        <v>0</v>
      </c>
      <c r="EA295" s="287">
        <v>0</v>
      </c>
      <c r="EB295" s="290">
        <v>0</v>
      </c>
      <c r="EC295" s="287">
        <v>0</v>
      </c>
      <c r="ED295" s="287">
        <v>0</v>
      </c>
      <c r="EE295" s="287">
        <v>0</v>
      </c>
      <c r="EF295" s="290">
        <v>0</v>
      </c>
      <c r="EG295" s="287">
        <v>0</v>
      </c>
      <c r="EH295" s="287">
        <v>0</v>
      </c>
      <c r="EI295" s="287">
        <v>0</v>
      </c>
      <c r="EJ295" s="287">
        <v>0</v>
      </c>
      <c r="EK295" s="287">
        <v>0</v>
      </c>
      <c r="EL295" s="287">
        <v>0</v>
      </c>
      <c r="EM295" s="287">
        <v>0</v>
      </c>
      <c r="EN295" s="287">
        <v>0</v>
      </c>
      <c r="EO295" s="287">
        <v>0</v>
      </c>
      <c r="EP295" s="287">
        <v>0</v>
      </c>
      <c r="EQ295" s="287">
        <v>0</v>
      </c>
      <c r="ER295" s="287">
        <v>0</v>
      </c>
      <c r="ES295" s="287">
        <v>0</v>
      </c>
      <c r="ET295" s="287">
        <v>0</v>
      </c>
      <c r="EU295" s="287">
        <v>0</v>
      </c>
      <c r="EV295" s="287">
        <v>0</v>
      </c>
      <c r="EW295" s="287">
        <v>0</v>
      </c>
      <c r="EX295" s="287">
        <v>0</v>
      </c>
      <c r="EY295" s="287">
        <v>0</v>
      </c>
      <c r="EZ295" s="287">
        <v>0</v>
      </c>
      <c r="FA295" s="287">
        <v>0</v>
      </c>
      <c r="FB295" s="287">
        <v>0</v>
      </c>
      <c r="FC295" s="287">
        <v>0</v>
      </c>
      <c r="FD295" s="287">
        <v>0</v>
      </c>
      <c r="FE295" s="287">
        <v>0</v>
      </c>
      <c r="FF295" s="287">
        <v>0</v>
      </c>
      <c r="FG295" s="287">
        <v>0</v>
      </c>
      <c r="FH295" s="287">
        <v>0</v>
      </c>
      <c r="FI295" s="287">
        <v>0</v>
      </c>
      <c r="FJ295" s="287">
        <v>0</v>
      </c>
      <c r="FK295" s="291">
        <v>0</v>
      </c>
      <c r="FL295" s="290">
        <v>0</v>
      </c>
      <c r="FM295" s="291">
        <v>0</v>
      </c>
      <c r="FN295" s="290">
        <v>0</v>
      </c>
      <c r="FO295" s="291">
        <v>0</v>
      </c>
      <c r="FP295" s="290">
        <v>0</v>
      </c>
      <c r="FQ295" s="283">
        <v>0</v>
      </c>
      <c r="FR295" s="294">
        <v>0</v>
      </c>
      <c r="FS295" s="283">
        <v>0</v>
      </c>
      <c r="FT295" s="294">
        <v>0</v>
      </c>
      <c r="FU295" s="291">
        <v>20</v>
      </c>
      <c r="FV295" s="290">
        <v>26.53012495688855</v>
      </c>
      <c r="FW295" s="295">
        <v>0</v>
      </c>
      <c r="FX295" s="295">
        <v>0</v>
      </c>
      <c r="FY295" s="295">
        <v>0</v>
      </c>
      <c r="FZ295" s="295">
        <v>0</v>
      </c>
      <c r="GA295" s="295">
        <v>0</v>
      </c>
      <c r="GB295" s="287">
        <v>0</v>
      </c>
      <c r="GC295" s="287">
        <v>0</v>
      </c>
      <c r="GD295" s="287">
        <v>0</v>
      </c>
      <c r="GE295" s="287">
        <v>0</v>
      </c>
      <c r="GF295" s="287">
        <v>0</v>
      </c>
      <c r="GG295" s="290">
        <v>0</v>
      </c>
      <c r="GH295" s="290">
        <v>0</v>
      </c>
      <c r="GI295" s="290">
        <v>0</v>
      </c>
      <c r="GJ295" s="290">
        <v>0</v>
      </c>
      <c r="GK295" s="290">
        <v>0</v>
      </c>
      <c r="GL295" s="290">
        <v>0</v>
      </c>
      <c r="GM295" s="290">
        <v>0</v>
      </c>
      <c r="GN295" s="290">
        <v>0</v>
      </c>
      <c r="GO295" s="290">
        <v>0</v>
      </c>
      <c r="GP295" s="290">
        <v>0</v>
      </c>
      <c r="GQ295" s="290">
        <v>0</v>
      </c>
      <c r="GR295" s="290">
        <v>0</v>
      </c>
      <c r="GS295" s="290">
        <v>0</v>
      </c>
      <c r="GT295" s="290">
        <v>0</v>
      </c>
      <c r="GU295" s="290">
        <v>0</v>
      </c>
      <c r="GV295" s="290">
        <v>0</v>
      </c>
      <c r="GW295" s="290">
        <v>0</v>
      </c>
      <c r="GX295" s="290">
        <v>0</v>
      </c>
      <c r="GY295" s="290">
        <v>0</v>
      </c>
      <c r="GZ295" s="290">
        <v>0</v>
      </c>
      <c r="HA295" s="290">
        <v>0</v>
      </c>
      <c r="HB295" s="290">
        <v>0</v>
      </c>
      <c r="HC295" s="290">
        <v>0</v>
      </c>
      <c r="HD295" s="290">
        <v>0</v>
      </c>
      <c r="HE295" s="290">
        <v>0</v>
      </c>
      <c r="HF295" s="290">
        <v>0</v>
      </c>
      <c r="HG295" s="290">
        <v>0</v>
      </c>
      <c r="HH295" s="290">
        <v>0</v>
      </c>
      <c r="HI295" s="290">
        <v>0</v>
      </c>
      <c r="HJ295" s="134">
        <v>1.3265062478444274</v>
      </c>
      <c r="HK295" s="134">
        <v>6.6325312392221374</v>
      </c>
      <c r="HL295" s="134">
        <v>31.438198073912925</v>
      </c>
      <c r="HM295" s="146">
        <v>95.300686108618706</v>
      </c>
      <c r="HN295" s="146">
        <v>100.179203194577</v>
      </c>
      <c r="HO295" s="369">
        <v>0</v>
      </c>
      <c r="HP295" s="369">
        <v>0</v>
      </c>
      <c r="HQ295" s="369">
        <v>0</v>
      </c>
      <c r="HR295" s="369">
        <v>0</v>
      </c>
      <c r="HS295" s="134">
        <v>100</v>
      </c>
      <c r="HT295" s="134">
        <v>98.039215686274503</v>
      </c>
      <c r="HU295" s="134">
        <v>2.55009107468124</v>
      </c>
      <c r="HV295" s="134">
        <v>1.96229318968834</v>
      </c>
      <c r="HW295" s="134">
        <v>5.42735331934764</v>
      </c>
      <c r="HX295" s="134">
        <v>9.0830160956388202</v>
      </c>
      <c r="HY295" s="146">
        <v>96.667649474863182</v>
      </c>
      <c r="HZ295" s="146">
        <v>94.687771594384898</v>
      </c>
      <c r="IA295" s="386">
        <v>5</v>
      </c>
      <c r="IB295" s="386">
        <v>4</v>
      </c>
      <c r="IC295" s="369">
        <v>0.30637254901960786</v>
      </c>
      <c r="ID295" s="369">
        <v>0.15497869043006587</v>
      </c>
      <c r="IE295" s="369">
        <v>3.7313432835820892</v>
      </c>
      <c r="IF295" s="369">
        <v>2.4242424242424243</v>
      </c>
      <c r="IG295" s="146">
        <v>80.597014925373131</v>
      </c>
      <c r="IH295" s="146">
        <v>88.484848484848484</v>
      </c>
      <c r="II295" s="146">
        <v>8.2107843137254903</v>
      </c>
      <c r="IJ295" s="146">
        <v>6.3928709802402173</v>
      </c>
      <c r="IK295" s="146">
        <v>5.542396968261488</v>
      </c>
      <c r="IL295" s="146">
        <v>9.1765177319174516</v>
      </c>
      <c r="IM295" s="148">
        <v>112.65820042441432</v>
      </c>
      <c r="IN295" s="137">
        <v>82.216084701908613</v>
      </c>
      <c r="IO295" s="369">
        <v>0.12285012285012301</v>
      </c>
      <c r="IP295" s="369">
        <v>9.4339622641509399E-2</v>
      </c>
      <c r="IQ295" s="369">
        <v>0.91743119266055095</v>
      </c>
      <c r="IR295" s="369">
        <v>0.94339622641509402</v>
      </c>
      <c r="IS295" s="146">
        <v>91.743119266055004</v>
      </c>
      <c r="IT295" s="146">
        <v>93.396226415094304</v>
      </c>
      <c r="IU295" s="146">
        <v>13.3906633906634</v>
      </c>
      <c r="IV295" s="146">
        <v>10</v>
      </c>
      <c r="IW295" s="146">
        <v>8.9624030627270006</v>
      </c>
      <c r="IX295" s="146">
        <v>10.0314076330066</v>
      </c>
      <c r="IY295" s="341">
        <v>6</v>
      </c>
      <c r="IZ295" s="369">
        <v>0.30927835051546398</v>
      </c>
      <c r="JA295" s="369">
        <v>4.2253521126760596</v>
      </c>
      <c r="JB295" s="369">
        <v>93.661971830985905</v>
      </c>
      <c r="JC295" s="369">
        <v>7.31958762886598</v>
      </c>
      <c r="JD295" s="146">
        <v>11.0599078341014</v>
      </c>
    </row>
    <row r="296" spans="1:264" ht="18" customHeight="1">
      <c r="A296" s="280"/>
      <c r="B296" s="281" t="s">
        <v>87</v>
      </c>
      <c r="C296" s="281" t="s">
        <v>87</v>
      </c>
      <c r="D296" s="282" t="s">
        <v>2033</v>
      </c>
      <c r="E296" s="283" t="s">
        <v>1327</v>
      </c>
      <c r="F296" s="282" t="s">
        <v>139</v>
      </c>
      <c r="G296" s="283" t="s">
        <v>38</v>
      </c>
      <c r="H296" s="284" t="s">
        <v>87</v>
      </c>
      <c r="I296" s="284" t="s">
        <v>87</v>
      </c>
      <c r="J296" s="284" t="s">
        <v>87</v>
      </c>
      <c r="K296" s="284" t="s">
        <v>87</v>
      </c>
      <c r="L296" s="284" t="s">
        <v>87</v>
      </c>
      <c r="M296" s="285">
        <v>155162</v>
      </c>
      <c r="N296" s="284" t="s">
        <v>87</v>
      </c>
      <c r="O296" s="284" t="s">
        <v>87</v>
      </c>
      <c r="P296" s="284" t="s">
        <v>87</v>
      </c>
      <c r="Q296" s="284" t="s">
        <v>87</v>
      </c>
      <c r="R296" s="286">
        <v>103.17074076014994</v>
      </c>
      <c r="S296" s="286">
        <v>103.1200800632395</v>
      </c>
      <c r="T296" s="287">
        <v>48.281457489734066</v>
      </c>
      <c r="U296" s="287">
        <v>37.397361947343597</v>
      </c>
      <c r="V296" s="286">
        <v>6.1147695202257761</v>
      </c>
      <c r="W296" s="286">
        <v>8.701787394167452</v>
      </c>
      <c r="X296" s="286">
        <v>14.816556914393228</v>
      </c>
      <c r="Y296" s="284" t="s">
        <v>87</v>
      </c>
      <c r="Z296" s="284" t="s">
        <v>87</v>
      </c>
      <c r="AA296" s="284" t="s">
        <v>87</v>
      </c>
      <c r="AB296" s="284" t="s">
        <v>87</v>
      </c>
      <c r="AC296" s="284" t="s">
        <v>87</v>
      </c>
      <c r="AD296" s="284" t="s">
        <v>87</v>
      </c>
      <c r="AE296" s="284" t="s">
        <v>87</v>
      </c>
      <c r="AF296" s="284" t="s">
        <v>87</v>
      </c>
      <c r="AG296" s="284" t="s">
        <v>87</v>
      </c>
      <c r="AH296" s="284" t="s">
        <v>87</v>
      </c>
      <c r="AI296" s="284" t="s">
        <v>87</v>
      </c>
      <c r="AJ296" s="284" t="s">
        <v>87</v>
      </c>
      <c r="AK296" s="284" t="s">
        <v>87</v>
      </c>
      <c r="AL296" s="284" t="s">
        <v>87</v>
      </c>
      <c r="AM296" s="284" t="s">
        <v>87</v>
      </c>
      <c r="AN296" s="284" t="s">
        <v>87</v>
      </c>
      <c r="AO296" s="284" t="s">
        <v>87</v>
      </c>
      <c r="AP296" s="284" t="s">
        <v>87</v>
      </c>
      <c r="AQ296" s="284" t="s">
        <v>87</v>
      </c>
      <c r="AR296" s="284" t="s">
        <v>87</v>
      </c>
      <c r="AS296" s="284" t="s">
        <v>87</v>
      </c>
      <c r="AT296" s="284" t="s">
        <v>87</v>
      </c>
      <c r="AU296" s="284" t="s">
        <v>87</v>
      </c>
      <c r="AV296" s="284" t="s">
        <v>87</v>
      </c>
      <c r="AW296" s="288" t="s">
        <v>87</v>
      </c>
      <c r="AX296" s="288" t="s">
        <v>87</v>
      </c>
      <c r="AY296" s="288" t="s">
        <v>87</v>
      </c>
      <c r="AZ296" s="288" t="s">
        <v>87</v>
      </c>
      <c r="BA296" s="288" t="s">
        <v>87</v>
      </c>
      <c r="BB296" s="287">
        <v>12</v>
      </c>
      <c r="BC296" s="287">
        <v>23</v>
      </c>
      <c r="BD296" s="289" t="s">
        <v>88</v>
      </c>
      <c r="BE296" s="289" t="s">
        <v>88</v>
      </c>
      <c r="BF296" s="289" t="s">
        <v>88</v>
      </c>
      <c r="BG296" s="287">
        <v>10</v>
      </c>
      <c r="BH296" s="286">
        <v>6.4448769672986943</v>
      </c>
      <c r="BI296" s="287">
        <v>139</v>
      </c>
      <c r="BJ296" s="286">
        <v>89.583789845451847</v>
      </c>
      <c r="BK296" s="287">
        <v>0</v>
      </c>
      <c r="BL296" s="286">
        <v>0</v>
      </c>
      <c r="BM296" s="287">
        <v>0</v>
      </c>
      <c r="BN296" s="290">
        <v>0</v>
      </c>
      <c r="BO296" s="291">
        <v>63</v>
      </c>
      <c r="BP296" s="290">
        <v>40.602724893981772</v>
      </c>
      <c r="BQ296" s="287">
        <v>0</v>
      </c>
      <c r="BR296" s="290">
        <v>0</v>
      </c>
      <c r="BS296" s="287">
        <v>14</v>
      </c>
      <c r="BT296" s="290">
        <v>9.0228277542181718</v>
      </c>
      <c r="BU296" s="287">
        <v>0</v>
      </c>
      <c r="BV296" s="290">
        <v>0</v>
      </c>
      <c r="BW296" s="287">
        <v>12</v>
      </c>
      <c r="BX296" s="290">
        <v>7.7338523607584326</v>
      </c>
      <c r="BY296" s="292">
        <v>0</v>
      </c>
      <c r="BZ296" s="293">
        <v>0</v>
      </c>
      <c r="CA296" s="287">
        <v>160</v>
      </c>
      <c r="CB296" s="290">
        <v>103.11803147677911</v>
      </c>
      <c r="CC296" s="292">
        <v>0</v>
      </c>
      <c r="CD296" s="293">
        <v>0</v>
      </c>
      <c r="CE296" s="292">
        <v>19</v>
      </c>
      <c r="CF296" s="293">
        <v>12.245266237867519</v>
      </c>
      <c r="CG296" s="287">
        <v>320</v>
      </c>
      <c r="CH296" s="290">
        <v>206.23606295355822</v>
      </c>
      <c r="CI296" s="287">
        <v>721</v>
      </c>
      <c r="CJ296" s="290">
        <v>464.67562934223588</v>
      </c>
      <c r="CK296" s="287">
        <v>183</v>
      </c>
      <c r="CL296" s="290">
        <v>117.94124850156611</v>
      </c>
      <c r="CM296" s="292">
        <v>9</v>
      </c>
      <c r="CN296" s="296">
        <v>5.8003892705688251</v>
      </c>
      <c r="CO296" s="287">
        <v>48</v>
      </c>
      <c r="CP296" s="290">
        <v>30.935409443033731</v>
      </c>
      <c r="CQ296" s="292">
        <v>8</v>
      </c>
      <c r="CR296" s="293">
        <v>5.1559015738389551</v>
      </c>
      <c r="CS296" s="292">
        <v>0</v>
      </c>
      <c r="CT296" s="293">
        <v>0</v>
      </c>
      <c r="CU296" s="292">
        <v>14</v>
      </c>
      <c r="CV296" s="293">
        <v>9.0228277542181718</v>
      </c>
      <c r="CW296" s="292">
        <v>290</v>
      </c>
      <c r="CX296" s="293">
        <v>186.90143205166214</v>
      </c>
      <c r="CY296" s="292">
        <v>290</v>
      </c>
      <c r="CZ296" s="293">
        <v>186.90143205166214</v>
      </c>
      <c r="DA296" s="292">
        <v>0</v>
      </c>
      <c r="DB296" s="293">
        <v>0</v>
      </c>
      <c r="DC296" s="292">
        <v>0</v>
      </c>
      <c r="DD296" s="292">
        <v>0</v>
      </c>
      <c r="DE296" s="292">
        <v>174</v>
      </c>
      <c r="DF296" s="292">
        <v>8102</v>
      </c>
      <c r="DG296" s="292">
        <v>0</v>
      </c>
      <c r="DH296" s="292">
        <v>139</v>
      </c>
      <c r="DI296" s="292">
        <v>0</v>
      </c>
      <c r="DJ296" s="292">
        <v>0</v>
      </c>
      <c r="DK296" s="292">
        <v>0</v>
      </c>
      <c r="DL296" s="292">
        <v>16</v>
      </c>
      <c r="DM296" s="292">
        <v>0</v>
      </c>
      <c r="DN296" s="292">
        <v>18</v>
      </c>
      <c r="DO296" s="292">
        <v>0</v>
      </c>
      <c r="DP296" s="292">
        <v>0</v>
      </c>
      <c r="DQ296" s="292">
        <v>34</v>
      </c>
      <c r="DR296" s="292">
        <v>0</v>
      </c>
      <c r="DS296" s="292">
        <v>20</v>
      </c>
      <c r="DT296" s="292">
        <v>0</v>
      </c>
      <c r="DU296" s="292">
        <v>20142</v>
      </c>
      <c r="DV296" s="292">
        <v>1287</v>
      </c>
      <c r="DW296" s="292">
        <v>1062</v>
      </c>
      <c r="DX296" s="292">
        <v>263</v>
      </c>
      <c r="DY296" s="292">
        <v>262</v>
      </c>
      <c r="DZ296" s="292">
        <v>0</v>
      </c>
      <c r="EA296" s="292">
        <v>9391</v>
      </c>
      <c r="EB296" s="293">
        <v>16.292194654456399</v>
      </c>
      <c r="EC296" s="292">
        <v>127</v>
      </c>
      <c r="ED296" s="292">
        <v>2971</v>
      </c>
      <c r="EE296" s="292">
        <v>480</v>
      </c>
      <c r="EF296" s="293">
        <v>16.156176371592057</v>
      </c>
      <c r="EG296" s="292">
        <v>66</v>
      </c>
      <c r="EH296" s="292">
        <v>75</v>
      </c>
      <c r="EI296" s="292">
        <v>38</v>
      </c>
      <c r="EJ296" s="292">
        <v>1</v>
      </c>
      <c r="EK296" s="292">
        <v>206</v>
      </c>
      <c r="EL296" s="292">
        <v>3</v>
      </c>
      <c r="EM296" s="292">
        <v>15</v>
      </c>
      <c r="EN296" s="292">
        <v>3</v>
      </c>
      <c r="EO296" s="292">
        <v>22</v>
      </c>
      <c r="EP296" s="292">
        <v>110</v>
      </c>
      <c r="EQ296" s="292">
        <v>17</v>
      </c>
      <c r="ER296" s="292">
        <v>0</v>
      </c>
      <c r="ES296" s="292">
        <v>1</v>
      </c>
      <c r="ET296" s="292">
        <v>0</v>
      </c>
      <c r="EU296" s="292">
        <v>0</v>
      </c>
      <c r="EV296" s="292">
        <v>1482</v>
      </c>
      <c r="EW296" s="292">
        <v>0</v>
      </c>
      <c r="EX296" s="292">
        <v>43</v>
      </c>
      <c r="EY296" s="292">
        <v>0</v>
      </c>
      <c r="EZ296" s="292">
        <v>0</v>
      </c>
      <c r="FA296" s="292">
        <v>10</v>
      </c>
      <c r="FB296" s="292">
        <v>1</v>
      </c>
      <c r="FC296" s="292">
        <v>1</v>
      </c>
      <c r="FD296" s="292">
        <v>6</v>
      </c>
      <c r="FE296" s="292">
        <v>0</v>
      </c>
      <c r="FF296" s="292">
        <v>10</v>
      </c>
      <c r="FG296" s="292">
        <v>88</v>
      </c>
      <c r="FH296" s="292">
        <v>400</v>
      </c>
      <c r="FI296" s="292">
        <v>230</v>
      </c>
      <c r="FJ296" s="292">
        <v>1752</v>
      </c>
      <c r="FK296" s="291">
        <v>12</v>
      </c>
      <c r="FL296" s="290">
        <v>7.7338523607584326</v>
      </c>
      <c r="FM296" s="297">
        <v>1</v>
      </c>
      <c r="FN296" s="293">
        <v>0.64448769672986939</v>
      </c>
      <c r="FO296" s="297">
        <v>0</v>
      </c>
      <c r="FP296" s="293">
        <v>0</v>
      </c>
      <c r="FQ296" s="283">
        <v>1</v>
      </c>
      <c r="FR296" s="294">
        <v>0.64448769672986939</v>
      </c>
      <c r="FS296" s="283">
        <v>0</v>
      </c>
      <c r="FT296" s="294">
        <v>0</v>
      </c>
      <c r="FU296" s="297">
        <v>0</v>
      </c>
      <c r="FV296" s="293">
        <v>0</v>
      </c>
      <c r="FW296" s="295">
        <v>0</v>
      </c>
      <c r="FX296" s="295">
        <v>0</v>
      </c>
      <c r="FY296" s="295">
        <v>0</v>
      </c>
      <c r="FZ296" s="295">
        <v>0</v>
      </c>
      <c r="GA296" s="295">
        <v>0</v>
      </c>
      <c r="GB296" s="292">
        <v>4837</v>
      </c>
      <c r="GC296" s="292">
        <v>0</v>
      </c>
      <c r="GD296" s="292">
        <v>2081</v>
      </c>
      <c r="GE296" s="292">
        <v>222</v>
      </c>
      <c r="GF296" s="292">
        <v>12</v>
      </c>
      <c r="GG296" s="293">
        <v>81.36</v>
      </c>
      <c r="GH296" s="293">
        <v>381.81</v>
      </c>
      <c r="GI296" s="293">
        <v>16</v>
      </c>
      <c r="GJ296" s="293">
        <v>3</v>
      </c>
      <c r="GK296" s="293">
        <v>1</v>
      </c>
      <c r="GL296" s="293">
        <v>1</v>
      </c>
      <c r="GM296" s="293">
        <v>2</v>
      </c>
      <c r="GN296" s="293">
        <v>0</v>
      </c>
      <c r="GO296" s="293">
        <v>2</v>
      </c>
      <c r="GP296" s="293">
        <v>4</v>
      </c>
      <c r="GQ296" s="293">
        <v>0</v>
      </c>
      <c r="GR296" s="293">
        <v>0</v>
      </c>
      <c r="GS296" s="293">
        <v>0</v>
      </c>
      <c r="GT296" s="293">
        <v>5</v>
      </c>
      <c r="GU296" s="293">
        <v>1</v>
      </c>
      <c r="GV296" s="293">
        <v>1</v>
      </c>
      <c r="GW296" s="293">
        <v>1</v>
      </c>
      <c r="GX296" s="293">
        <v>0</v>
      </c>
      <c r="GY296" s="293">
        <v>2</v>
      </c>
      <c r="GZ296" s="293">
        <v>1</v>
      </c>
      <c r="HA296" s="293">
        <v>0</v>
      </c>
      <c r="HB296" s="293">
        <v>0</v>
      </c>
      <c r="HC296" s="293">
        <v>0</v>
      </c>
      <c r="HD296" s="293">
        <v>0</v>
      </c>
      <c r="HE296" s="293">
        <v>1</v>
      </c>
      <c r="HF296" s="293">
        <v>0</v>
      </c>
      <c r="HG296" s="293">
        <v>1</v>
      </c>
      <c r="HH296" s="293">
        <v>4.82</v>
      </c>
      <c r="HI296" s="293">
        <v>1</v>
      </c>
      <c r="HJ296" s="134">
        <v>2.5779507869194775</v>
      </c>
      <c r="HK296" s="134">
        <v>14.823217024786995</v>
      </c>
      <c r="HL296" s="134">
        <v>44.289194519276627</v>
      </c>
      <c r="HM296" s="146">
        <v>96.236856816811695</v>
      </c>
      <c r="HN296" s="146">
        <v>86.021759144813601</v>
      </c>
      <c r="HO296" s="369">
        <v>2.22617987533393E-2</v>
      </c>
      <c r="HP296" s="368">
        <v>1.6268098259313499E-2</v>
      </c>
      <c r="HQ296" s="369">
        <v>1.26582278481013</v>
      </c>
      <c r="HR296" s="368">
        <v>1.3333333333333299</v>
      </c>
      <c r="HS296" s="134">
        <v>83.544303797468402</v>
      </c>
      <c r="HT296" s="134">
        <v>92</v>
      </c>
      <c r="HU296" s="134">
        <v>1.7586821015137999</v>
      </c>
      <c r="HV296" s="134">
        <v>1.2201073694485101</v>
      </c>
      <c r="HW296" s="134">
        <v>8.2991096362979295</v>
      </c>
      <c r="HX296" s="134">
        <v>11.9230157467791</v>
      </c>
      <c r="HY296" s="146">
        <v>96.451445275436029</v>
      </c>
      <c r="HZ296" s="146">
        <v>98.331615317912593</v>
      </c>
      <c r="IA296" s="386">
        <v>8</v>
      </c>
      <c r="IB296" s="386">
        <v>8</v>
      </c>
      <c r="IC296" s="369">
        <v>0.20476068594829791</v>
      </c>
      <c r="ID296" s="369">
        <v>0.14214641080312723</v>
      </c>
      <c r="IE296" s="369">
        <v>2.1621621621621623</v>
      </c>
      <c r="IF296" s="369">
        <v>2.5974025974025974</v>
      </c>
      <c r="IG296" s="146">
        <v>73.78378378378379</v>
      </c>
      <c r="IH296" s="146">
        <v>81.818181818181827</v>
      </c>
      <c r="II296" s="146">
        <v>9.4701817251087803</v>
      </c>
      <c r="IJ296" s="146">
        <v>5.4726368159203984</v>
      </c>
      <c r="IK296" s="146">
        <v>7.5352550469521971</v>
      </c>
      <c r="IL296" s="146">
        <v>12.266581835533641</v>
      </c>
      <c r="IM296" s="148">
        <v>110.89082864031685</v>
      </c>
      <c r="IN296" s="137">
        <v>95.734548294763783</v>
      </c>
      <c r="IO296" s="369">
        <v>0.13227513227513199</v>
      </c>
      <c r="IP296" s="369">
        <v>3.6603221083455303E-2</v>
      </c>
      <c r="IQ296" s="369">
        <v>1.2396694214876001</v>
      </c>
      <c r="IR296" s="369">
        <v>0.44444444444444398</v>
      </c>
      <c r="IS296" s="146">
        <v>89.669421487603302</v>
      </c>
      <c r="IT296" s="146">
        <v>92.8888888888889</v>
      </c>
      <c r="IU296" s="146">
        <v>10.6701940035273</v>
      </c>
      <c r="IV296" s="146">
        <v>8.2357247437774497</v>
      </c>
      <c r="IW296" s="146">
        <v>12.387315242758399</v>
      </c>
      <c r="IX296" s="146">
        <v>13.040780141843999</v>
      </c>
      <c r="IY296" s="341">
        <v>10</v>
      </c>
      <c r="IZ296" s="369">
        <v>0.22436616558222999</v>
      </c>
      <c r="JA296" s="369">
        <v>4.1152263374485596</v>
      </c>
      <c r="JB296" s="369">
        <v>88.477366255144005</v>
      </c>
      <c r="JC296" s="369">
        <v>5.4520978236481898</v>
      </c>
      <c r="JD296" s="146">
        <v>9.9093367265786494</v>
      </c>
    </row>
    <row r="297" spans="1:264" ht="18" customHeight="1">
      <c r="A297" s="280"/>
      <c r="B297" s="281" t="s">
        <v>87</v>
      </c>
      <c r="C297" s="281" t="s">
        <v>87</v>
      </c>
      <c r="D297" s="282" t="s">
        <v>2034</v>
      </c>
      <c r="E297" s="283" t="s">
        <v>1518</v>
      </c>
      <c r="F297" s="282" t="s">
        <v>140</v>
      </c>
      <c r="G297" s="283" t="s">
        <v>39</v>
      </c>
      <c r="H297" s="284" t="s">
        <v>87</v>
      </c>
      <c r="I297" s="284" t="s">
        <v>87</v>
      </c>
      <c r="J297" s="284" t="s">
        <v>87</v>
      </c>
      <c r="K297" s="284" t="s">
        <v>87</v>
      </c>
      <c r="L297" s="284" t="s">
        <v>87</v>
      </c>
      <c r="M297" s="285">
        <v>530551</v>
      </c>
      <c r="N297" s="284" t="s">
        <v>87</v>
      </c>
      <c r="O297" s="284" t="s">
        <v>87</v>
      </c>
      <c r="P297" s="284" t="s">
        <v>87</v>
      </c>
      <c r="Q297" s="284" t="s">
        <v>87</v>
      </c>
      <c r="R297" s="286">
        <v>104.94335505757132</v>
      </c>
      <c r="S297" s="286">
        <v>106.41728233417945</v>
      </c>
      <c r="T297" s="287">
        <v>234.62992514633061</v>
      </c>
      <c r="U297" s="287">
        <v>234.45809898563812</v>
      </c>
      <c r="V297" s="286">
        <v>12.485903012727565</v>
      </c>
      <c r="W297" s="286">
        <v>5.6710165941678747</v>
      </c>
      <c r="X297" s="286">
        <v>18.156919606895443</v>
      </c>
      <c r="Y297" s="284" t="s">
        <v>87</v>
      </c>
      <c r="Z297" s="284" t="s">
        <v>87</v>
      </c>
      <c r="AA297" s="284" t="s">
        <v>87</v>
      </c>
      <c r="AB297" s="284" t="s">
        <v>87</v>
      </c>
      <c r="AC297" s="284" t="s">
        <v>87</v>
      </c>
      <c r="AD297" s="284" t="s">
        <v>87</v>
      </c>
      <c r="AE297" s="284" t="s">
        <v>87</v>
      </c>
      <c r="AF297" s="284" t="s">
        <v>87</v>
      </c>
      <c r="AG297" s="284" t="s">
        <v>87</v>
      </c>
      <c r="AH297" s="284" t="s">
        <v>87</v>
      </c>
      <c r="AI297" s="284" t="s">
        <v>87</v>
      </c>
      <c r="AJ297" s="284" t="s">
        <v>87</v>
      </c>
      <c r="AK297" s="284" t="s">
        <v>87</v>
      </c>
      <c r="AL297" s="284" t="s">
        <v>87</v>
      </c>
      <c r="AM297" s="284" t="s">
        <v>87</v>
      </c>
      <c r="AN297" s="284" t="s">
        <v>87</v>
      </c>
      <c r="AO297" s="284" t="s">
        <v>87</v>
      </c>
      <c r="AP297" s="284" t="s">
        <v>87</v>
      </c>
      <c r="AQ297" s="284" t="s">
        <v>87</v>
      </c>
      <c r="AR297" s="284" t="s">
        <v>87</v>
      </c>
      <c r="AS297" s="284" t="s">
        <v>87</v>
      </c>
      <c r="AT297" s="284" t="s">
        <v>87</v>
      </c>
      <c r="AU297" s="284" t="s">
        <v>87</v>
      </c>
      <c r="AV297" s="284" t="s">
        <v>87</v>
      </c>
      <c r="AW297" s="288" t="s">
        <v>87</v>
      </c>
      <c r="AX297" s="288" t="s">
        <v>87</v>
      </c>
      <c r="AY297" s="288" t="s">
        <v>87</v>
      </c>
      <c r="AZ297" s="288" t="s">
        <v>87</v>
      </c>
      <c r="BA297" s="288" t="s">
        <v>87</v>
      </c>
      <c r="BB297" s="287">
        <v>62</v>
      </c>
      <c r="BC297" s="287">
        <v>95</v>
      </c>
      <c r="BD297" s="289" t="s">
        <v>88</v>
      </c>
      <c r="BE297" s="289" t="s">
        <v>88</v>
      </c>
      <c r="BF297" s="289" t="s">
        <v>88</v>
      </c>
      <c r="BG297" s="287">
        <v>192</v>
      </c>
      <c r="BH297" s="286">
        <v>36.188792406385062</v>
      </c>
      <c r="BI297" s="287">
        <v>834</v>
      </c>
      <c r="BJ297" s="286">
        <v>157.19506701523511</v>
      </c>
      <c r="BK297" s="287">
        <v>11</v>
      </c>
      <c r="BL297" s="286">
        <v>2.0733162316158107</v>
      </c>
      <c r="BM297" s="287">
        <v>35</v>
      </c>
      <c r="BN297" s="290">
        <v>6.596915282413943</v>
      </c>
      <c r="BO297" s="291">
        <v>502</v>
      </c>
      <c r="BP297" s="290">
        <v>94.618613479194266</v>
      </c>
      <c r="BQ297" s="287">
        <v>0</v>
      </c>
      <c r="BR297" s="290">
        <v>0</v>
      </c>
      <c r="BS297" s="287">
        <v>66</v>
      </c>
      <c r="BT297" s="290">
        <v>12.439897389694863</v>
      </c>
      <c r="BU297" s="287">
        <v>0</v>
      </c>
      <c r="BV297" s="290">
        <v>0</v>
      </c>
      <c r="BW297" s="287">
        <v>194</v>
      </c>
      <c r="BX297" s="290">
        <v>36.565758993951569</v>
      </c>
      <c r="BY297" s="292">
        <v>8</v>
      </c>
      <c r="BZ297" s="293">
        <v>1.5078663502660441</v>
      </c>
      <c r="CA297" s="287">
        <v>984</v>
      </c>
      <c r="CB297" s="290">
        <v>185.46756108272345</v>
      </c>
      <c r="CC297" s="292">
        <v>1152</v>
      </c>
      <c r="CD297" s="293">
        <v>217.13275443831034</v>
      </c>
      <c r="CE297" s="287">
        <v>133</v>
      </c>
      <c r="CF297" s="290">
        <v>25.068278073172984</v>
      </c>
      <c r="CG297" s="287">
        <v>780</v>
      </c>
      <c r="CH297" s="290">
        <v>147.0169691509393</v>
      </c>
      <c r="CI297" s="287">
        <v>3290</v>
      </c>
      <c r="CJ297" s="290">
        <v>620.11003654691069</v>
      </c>
      <c r="CK297" s="287">
        <v>1253</v>
      </c>
      <c r="CL297" s="290">
        <v>236.16956711041917</v>
      </c>
      <c r="CM297" s="292">
        <v>1020</v>
      </c>
      <c r="CN297" s="296">
        <v>192.25295965892062</v>
      </c>
      <c r="CO297" s="287">
        <v>251</v>
      </c>
      <c r="CP297" s="290">
        <v>47.309306739597133</v>
      </c>
      <c r="CQ297" s="292">
        <v>3</v>
      </c>
      <c r="CR297" s="293">
        <v>0.56544988134976659</v>
      </c>
      <c r="CS297" s="292">
        <v>53</v>
      </c>
      <c r="CT297" s="293">
        <v>9.9896145705125416</v>
      </c>
      <c r="CU297" s="287">
        <v>96</v>
      </c>
      <c r="CV297" s="290">
        <v>18.094396203192531</v>
      </c>
      <c r="CW297" s="287">
        <v>148</v>
      </c>
      <c r="CX297" s="290">
        <v>27.895527479921817</v>
      </c>
      <c r="CY297" s="287">
        <v>148</v>
      </c>
      <c r="CZ297" s="290">
        <v>27.895527479921817</v>
      </c>
      <c r="DA297" s="292">
        <v>0</v>
      </c>
      <c r="DB297" s="293">
        <v>0</v>
      </c>
      <c r="DC297" s="287">
        <v>0</v>
      </c>
      <c r="DD297" s="287">
        <v>8004</v>
      </c>
      <c r="DE297" s="287">
        <v>1888</v>
      </c>
      <c r="DF297" s="287">
        <v>14934</v>
      </c>
      <c r="DG297" s="287">
        <v>0</v>
      </c>
      <c r="DH297" s="287">
        <v>681</v>
      </c>
      <c r="DI297" s="287">
        <v>189</v>
      </c>
      <c r="DJ297" s="287">
        <v>566</v>
      </c>
      <c r="DK297" s="287">
        <v>183</v>
      </c>
      <c r="DL297" s="287">
        <v>417</v>
      </c>
      <c r="DM297" s="287">
        <v>227</v>
      </c>
      <c r="DN297" s="287">
        <v>2302</v>
      </c>
      <c r="DO297" s="287">
        <v>147</v>
      </c>
      <c r="DP297" s="287">
        <v>208</v>
      </c>
      <c r="DQ297" s="287">
        <v>63</v>
      </c>
      <c r="DR297" s="287">
        <v>2</v>
      </c>
      <c r="DS297" s="287">
        <v>114</v>
      </c>
      <c r="DT297" s="287">
        <v>25914</v>
      </c>
      <c r="DU297" s="287">
        <v>68710</v>
      </c>
      <c r="DV297" s="287">
        <v>9117</v>
      </c>
      <c r="DW297" s="287">
        <v>26719</v>
      </c>
      <c r="DX297" s="287">
        <v>1430</v>
      </c>
      <c r="DY297" s="287">
        <v>1293</v>
      </c>
      <c r="DZ297" s="287">
        <v>10726</v>
      </c>
      <c r="EA297" s="287">
        <v>36945</v>
      </c>
      <c r="EB297" s="290">
        <v>29.048585735552901</v>
      </c>
      <c r="EC297" s="287">
        <v>270</v>
      </c>
      <c r="ED297" s="287">
        <v>12796</v>
      </c>
      <c r="EE297" s="287">
        <v>3410</v>
      </c>
      <c r="EF297" s="290">
        <v>26.648952797749299</v>
      </c>
      <c r="EG297" s="287">
        <v>570</v>
      </c>
      <c r="EH297" s="287">
        <v>360</v>
      </c>
      <c r="EI297" s="287">
        <v>204</v>
      </c>
      <c r="EJ297" s="287">
        <v>46</v>
      </c>
      <c r="EK297" s="287">
        <v>1169</v>
      </c>
      <c r="EL297" s="287">
        <v>10</v>
      </c>
      <c r="EM297" s="287">
        <v>88</v>
      </c>
      <c r="EN297" s="287">
        <v>24</v>
      </c>
      <c r="EO297" s="287">
        <v>127</v>
      </c>
      <c r="EP297" s="287">
        <v>106</v>
      </c>
      <c r="EQ297" s="287">
        <v>104</v>
      </c>
      <c r="ER297" s="287">
        <v>0</v>
      </c>
      <c r="ES297" s="287">
        <v>9</v>
      </c>
      <c r="ET297" s="287">
        <v>0</v>
      </c>
      <c r="EU297" s="287">
        <v>0</v>
      </c>
      <c r="EV297" s="287">
        <v>8710</v>
      </c>
      <c r="EW297" s="287">
        <v>168</v>
      </c>
      <c r="EX297" s="287">
        <v>142</v>
      </c>
      <c r="EY297" s="287">
        <v>1285</v>
      </c>
      <c r="EZ297" s="287">
        <v>19</v>
      </c>
      <c r="FA297" s="287">
        <v>58</v>
      </c>
      <c r="FB297" s="287">
        <v>4</v>
      </c>
      <c r="FC297" s="287">
        <v>10</v>
      </c>
      <c r="FD297" s="287">
        <v>38</v>
      </c>
      <c r="FE297" s="287">
        <v>19</v>
      </c>
      <c r="FF297" s="287">
        <v>83</v>
      </c>
      <c r="FG297" s="287">
        <v>975</v>
      </c>
      <c r="FH297" s="287">
        <v>921</v>
      </c>
      <c r="FI297" s="287">
        <v>1073</v>
      </c>
      <c r="FJ297" s="287">
        <v>3974</v>
      </c>
      <c r="FK297" s="291">
        <v>38</v>
      </c>
      <c r="FL297" s="290">
        <v>7.1623651637637096</v>
      </c>
      <c r="FM297" s="291">
        <v>10</v>
      </c>
      <c r="FN297" s="290">
        <v>1.8848329378325552</v>
      </c>
      <c r="FO297" s="291">
        <v>9</v>
      </c>
      <c r="FP297" s="290">
        <v>1.6963496440492996</v>
      </c>
      <c r="FQ297" s="283">
        <v>4</v>
      </c>
      <c r="FR297" s="294">
        <v>0.75393317513302205</v>
      </c>
      <c r="FS297" s="283">
        <v>2</v>
      </c>
      <c r="FT297" s="294">
        <v>0.37696658756651102</v>
      </c>
      <c r="FU297" s="297">
        <v>42</v>
      </c>
      <c r="FV297" s="293">
        <v>7.9162983388967314</v>
      </c>
      <c r="FW297" s="295">
        <v>4</v>
      </c>
      <c r="FX297" s="295">
        <v>1</v>
      </c>
      <c r="FY297" s="295">
        <v>3</v>
      </c>
      <c r="FZ297" s="295">
        <v>0</v>
      </c>
      <c r="GA297" s="295">
        <v>0</v>
      </c>
      <c r="GB297" s="287">
        <v>20805</v>
      </c>
      <c r="GC297" s="287">
        <v>3956</v>
      </c>
      <c r="GD297" s="287">
        <v>5871</v>
      </c>
      <c r="GE297" s="287">
        <v>809</v>
      </c>
      <c r="GF297" s="287">
        <v>187</v>
      </c>
      <c r="GG297" s="290">
        <v>776.8</v>
      </c>
      <c r="GH297" s="290">
        <v>1766.97</v>
      </c>
      <c r="GI297" s="290">
        <v>82.7</v>
      </c>
      <c r="GJ297" s="290">
        <v>38.6</v>
      </c>
      <c r="GK297" s="290">
        <v>11</v>
      </c>
      <c r="GL297" s="290">
        <v>6</v>
      </c>
      <c r="GM297" s="290">
        <v>28</v>
      </c>
      <c r="GN297" s="290">
        <v>25</v>
      </c>
      <c r="GO297" s="290">
        <v>11</v>
      </c>
      <c r="GP297" s="290">
        <v>26</v>
      </c>
      <c r="GQ297" s="290">
        <v>7</v>
      </c>
      <c r="GR297" s="290">
        <v>9</v>
      </c>
      <c r="GS297" s="290">
        <v>2</v>
      </c>
      <c r="GT297" s="290">
        <v>82</v>
      </c>
      <c r="GU297" s="290">
        <v>2</v>
      </c>
      <c r="GV297" s="290">
        <v>5</v>
      </c>
      <c r="GW297" s="290">
        <v>2</v>
      </c>
      <c r="GX297" s="290">
        <v>2</v>
      </c>
      <c r="GY297" s="290">
        <v>4</v>
      </c>
      <c r="GZ297" s="290">
        <v>7</v>
      </c>
      <c r="HA297" s="290">
        <v>2</v>
      </c>
      <c r="HB297" s="290">
        <v>1</v>
      </c>
      <c r="HC297" s="290">
        <v>3</v>
      </c>
      <c r="HD297" s="290">
        <v>5</v>
      </c>
      <c r="HE297" s="290">
        <v>6</v>
      </c>
      <c r="HF297" s="290">
        <v>6</v>
      </c>
      <c r="HG297" s="290">
        <v>7</v>
      </c>
      <c r="HH297" s="290">
        <v>17</v>
      </c>
      <c r="HI297" s="290">
        <v>5</v>
      </c>
      <c r="HJ297" s="134">
        <v>2.6387661129655773</v>
      </c>
      <c r="HK297" s="134">
        <v>27.518560892355307</v>
      </c>
      <c r="HL297" s="134">
        <v>46.843696458964359</v>
      </c>
      <c r="HM297" s="146">
        <v>108.062169020298</v>
      </c>
      <c r="HN297" s="146">
        <v>105.19198105636799</v>
      </c>
      <c r="HO297" s="369">
        <v>0.144892538034291</v>
      </c>
      <c r="HP297" s="368">
        <v>8.4991854947234199E-2</v>
      </c>
      <c r="HQ297" s="369">
        <v>4.2553191489361701</v>
      </c>
      <c r="HR297" s="368">
        <v>3.0379746835443</v>
      </c>
      <c r="HS297" s="134">
        <v>83.687943262411395</v>
      </c>
      <c r="HT297" s="134">
        <v>89.620253164556999</v>
      </c>
      <c r="HU297" s="134">
        <v>3.4049746438058399</v>
      </c>
      <c r="HV297" s="134">
        <v>2.7976485586797901</v>
      </c>
      <c r="HW297" s="134">
        <v>3.8910580862858501</v>
      </c>
      <c r="HX297" s="134">
        <v>6.7631189166313996</v>
      </c>
      <c r="HY297" s="146">
        <v>101.05876240954559</v>
      </c>
      <c r="HZ297" s="146">
        <v>104.22759930485999</v>
      </c>
      <c r="IA297" s="386">
        <v>37</v>
      </c>
      <c r="IB297" s="386">
        <v>35</v>
      </c>
      <c r="IC297" s="369">
        <v>0.67419825072886297</v>
      </c>
      <c r="ID297" s="369">
        <v>0.33486414083429011</v>
      </c>
      <c r="IE297" s="369">
        <v>5.7902973395931143</v>
      </c>
      <c r="IF297" s="369">
        <v>4.1766109785202863</v>
      </c>
      <c r="IG297" s="146">
        <v>69.953051643192481</v>
      </c>
      <c r="IH297" s="146">
        <v>75.178997613365155</v>
      </c>
      <c r="II297" s="146">
        <v>11.643586005830905</v>
      </c>
      <c r="IJ297" s="146">
        <v>8.0176042862610029</v>
      </c>
      <c r="IK297" s="146">
        <v>2.7833212822366833</v>
      </c>
      <c r="IL297" s="146">
        <v>5.4441740725067005</v>
      </c>
      <c r="IM297" s="148">
        <v>85.901933541121053</v>
      </c>
      <c r="IN297" s="137">
        <v>90.593344536934268</v>
      </c>
      <c r="IO297" s="369">
        <v>0.32274081429990098</v>
      </c>
      <c r="IP297" s="369">
        <v>0.140625</v>
      </c>
      <c r="IQ297" s="369">
        <v>5.70175438596491</v>
      </c>
      <c r="IR297" s="369">
        <v>3.2608695652173898</v>
      </c>
      <c r="IS297" s="146">
        <v>92.982456140350905</v>
      </c>
      <c r="IT297" s="146">
        <v>93.840579710144894</v>
      </c>
      <c r="IU297" s="146">
        <v>5.6603773584905701</v>
      </c>
      <c r="IV297" s="146">
        <v>4.3125</v>
      </c>
      <c r="IW297" s="146">
        <v>2.77216245635364</v>
      </c>
      <c r="IX297" s="146">
        <v>3.82122361139578</v>
      </c>
      <c r="IY297" s="341">
        <v>27</v>
      </c>
      <c r="IZ297" s="369">
        <v>0.36664856056491002</v>
      </c>
      <c r="JA297" s="369">
        <v>3.9187227866473102</v>
      </c>
      <c r="JB297" s="369">
        <v>92.452830188679201</v>
      </c>
      <c r="JC297" s="369">
        <v>9.3563280825638202</v>
      </c>
      <c r="JD297" s="146">
        <v>6.0798420087459402</v>
      </c>
    </row>
    <row r="298" spans="1:264" ht="18" customHeight="1">
      <c r="A298" s="280"/>
      <c r="B298" s="281" t="s">
        <v>87</v>
      </c>
      <c r="C298" s="281" t="s">
        <v>87</v>
      </c>
      <c r="D298" s="282" t="s">
        <v>2035</v>
      </c>
      <c r="E298" s="283" t="s">
        <v>1519</v>
      </c>
      <c r="F298" s="282" t="s">
        <v>140</v>
      </c>
      <c r="G298" s="283" t="s">
        <v>39</v>
      </c>
      <c r="H298" s="284" t="s">
        <v>87</v>
      </c>
      <c r="I298" s="284" t="s">
        <v>87</v>
      </c>
      <c r="J298" s="284" t="s">
        <v>87</v>
      </c>
      <c r="K298" s="284" t="s">
        <v>87</v>
      </c>
      <c r="L298" s="284" t="s">
        <v>87</v>
      </c>
      <c r="M298" s="285">
        <v>324294</v>
      </c>
      <c r="N298" s="284" t="s">
        <v>87</v>
      </c>
      <c r="O298" s="284" t="s">
        <v>87</v>
      </c>
      <c r="P298" s="284" t="s">
        <v>87</v>
      </c>
      <c r="Q298" s="284" t="s">
        <v>87</v>
      </c>
      <c r="R298" s="286">
        <v>109.23474382671327</v>
      </c>
      <c r="S298" s="286">
        <v>106.04336400779088</v>
      </c>
      <c r="T298" s="287">
        <v>285.66185352130788</v>
      </c>
      <c r="U298" s="287">
        <v>144.75346688040827</v>
      </c>
      <c r="V298" s="286">
        <v>9.7231600270087775</v>
      </c>
      <c r="W298" s="286">
        <v>6.9322529822192207</v>
      </c>
      <c r="X298" s="286">
        <v>16.655413009227999</v>
      </c>
      <c r="Y298" s="284" t="s">
        <v>87</v>
      </c>
      <c r="Z298" s="284" t="s">
        <v>87</v>
      </c>
      <c r="AA298" s="284" t="s">
        <v>87</v>
      </c>
      <c r="AB298" s="284" t="s">
        <v>87</v>
      </c>
      <c r="AC298" s="284" t="s">
        <v>87</v>
      </c>
      <c r="AD298" s="284" t="s">
        <v>87</v>
      </c>
      <c r="AE298" s="284" t="s">
        <v>87</v>
      </c>
      <c r="AF298" s="284" t="s">
        <v>87</v>
      </c>
      <c r="AG298" s="284" t="s">
        <v>87</v>
      </c>
      <c r="AH298" s="284" t="s">
        <v>87</v>
      </c>
      <c r="AI298" s="284" t="s">
        <v>87</v>
      </c>
      <c r="AJ298" s="284" t="s">
        <v>87</v>
      </c>
      <c r="AK298" s="284" t="s">
        <v>87</v>
      </c>
      <c r="AL298" s="284" t="s">
        <v>87</v>
      </c>
      <c r="AM298" s="284" t="s">
        <v>87</v>
      </c>
      <c r="AN298" s="284" t="s">
        <v>87</v>
      </c>
      <c r="AO298" s="284" t="s">
        <v>87</v>
      </c>
      <c r="AP298" s="284" t="s">
        <v>87</v>
      </c>
      <c r="AQ298" s="284" t="s">
        <v>87</v>
      </c>
      <c r="AR298" s="284" t="s">
        <v>87</v>
      </c>
      <c r="AS298" s="284" t="s">
        <v>87</v>
      </c>
      <c r="AT298" s="284" t="s">
        <v>87</v>
      </c>
      <c r="AU298" s="284" t="s">
        <v>87</v>
      </c>
      <c r="AV298" s="284" t="s">
        <v>87</v>
      </c>
      <c r="AW298" s="288" t="s">
        <v>87</v>
      </c>
      <c r="AX298" s="288" t="s">
        <v>87</v>
      </c>
      <c r="AY298" s="288" t="s">
        <v>87</v>
      </c>
      <c r="AZ298" s="288" t="s">
        <v>87</v>
      </c>
      <c r="BA298" s="288" t="s">
        <v>87</v>
      </c>
      <c r="BB298" s="287">
        <v>92</v>
      </c>
      <c r="BC298" s="287">
        <v>100</v>
      </c>
      <c r="BD298" s="289" t="s">
        <v>88</v>
      </c>
      <c r="BE298" s="289" t="s">
        <v>88</v>
      </c>
      <c r="BF298" s="289" t="s">
        <v>88</v>
      </c>
      <c r="BG298" s="287">
        <v>89</v>
      </c>
      <c r="BH298" s="286">
        <v>27.44423270242434</v>
      </c>
      <c r="BI298" s="287">
        <v>372</v>
      </c>
      <c r="BJ298" s="286">
        <v>114.71072545282985</v>
      </c>
      <c r="BK298" s="287">
        <v>0</v>
      </c>
      <c r="BL298" s="286">
        <v>0</v>
      </c>
      <c r="BM298" s="287">
        <v>11</v>
      </c>
      <c r="BN298" s="290">
        <v>3.3919838171535703</v>
      </c>
      <c r="BO298" s="291">
        <v>243</v>
      </c>
      <c r="BP298" s="290">
        <v>74.932006142574338</v>
      </c>
      <c r="BQ298" s="287">
        <v>0</v>
      </c>
      <c r="BR298" s="290">
        <v>0</v>
      </c>
      <c r="BS298" s="287">
        <v>17</v>
      </c>
      <c r="BT298" s="290">
        <v>5.2421568083282457</v>
      </c>
      <c r="BU298" s="287">
        <v>0</v>
      </c>
      <c r="BV298" s="290">
        <v>0</v>
      </c>
      <c r="BW298" s="287">
        <v>42</v>
      </c>
      <c r="BX298" s="290">
        <v>12.951210938222724</v>
      </c>
      <c r="BY298" s="292">
        <v>0</v>
      </c>
      <c r="BZ298" s="293">
        <v>0</v>
      </c>
      <c r="CA298" s="287">
        <v>593</v>
      </c>
      <c r="CB298" s="290">
        <v>182.85876396109703</v>
      </c>
      <c r="CC298" s="287">
        <v>399</v>
      </c>
      <c r="CD298" s="290">
        <v>123.03650391311588</v>
      </c>
      <c r="CE298" s="287">
        <v>513</v>
      </c>
      <c r="CF298" s="290">
        <v>158.18979074543469</v>
      </c>
      <c r="CG298" s="287">
        <v>787</v>
      </c>
      <c r="CH298" s="290">
        <v>242.68102400907816</v>
      </c>
      <c r="CI298" s="287">
        <v>1735</v>
      </c>
      <c r="CJ298" s="290">
        <v>535.00835661467681</v>
      </c>
      <c r="CK298" s="287">
        <v>664</v>
      </c>
      <c r="CL298" s="290">
        <v>204.75247768999733</v>
      </c>
      <c r="CM298" s="287">
        <v>158</v>
      </c>
      <c r="CN298" s="294">
        <v>48.721222100933105</v>
      </c>
      <c r="CO298" s="287">
        <v>173</v>
      </c>
      <c r="CP298" s="290">
        <v>53.346654578869789</v>
      </c>
      <c r="CQ298" s="287">
        <v>0</v>
      </c>
      <c r="CR298" s="290">
        <v>0</v>
      </c>
      <c r="CS298" s="292">
        <v>14</v>
      </c>
      <c r="CT298" s="293">
        <v>4.317070312740908</v>
      </c>
      <c r="CU298" s="287">
        <v>50</v>
      </c>
      <c r="CV298" s="290">
        <v>15.418108259788958</v>
      </c>
      <c r="CW298" s="287">
        <v>1088</v>
      </c>
      <c r="CX298" s="290">
        <v>335.49803573300773</v>
      </c>
      <c r="CY298" s="287">
        <v>1088</v>
      </c>
      <c r="CZ298" s="290">
        <v>335.49803573300773</v>
      </c>
      <c r="DA298" s="287">
        <v>0</v>
      </c>
      <c r="DB298" s="290">
        <v>0</v>
      </c>
      <c r="DC298" s="287">
        <v>0</v>
      </c>
      <c r="DD298" s="287">
        <v>0</v>
      </c>
      <c r="DE298" s="287">
        <v>261</v>
      </c>
      <c r="DF298" s="287">
        <v>7427</v>
      </c>
      <c r="DG298" s="287">
        <v>0</v>
      </c>
      <c r="DH298" s="287">
        <v>3</v>
      </c>
      <c r="DI298" s="287">
        <v>0</v>
      </c>
      <c r="DJ298" s="287">
        <v>170</v>
      </c>
      <c r="DK298" s="287">
        <v>1</v>
      </c>
      <c r="DL298" s="287">
        <v>0</v>
      </c>
      <c r="DM298" s="287">
        <v>0</v>
      </c>
      <c r="DN298" s="287">
        <v>1035</v>
      </c>
      <c r="DO298" s="287">
        <v>0</v>
      </c>
      <c r="DP298" s="287">
        <v>7</v>
      </c>
      <c r="DQ298" s="287">
        <v>2</v>
      </c>
      <c r="DR298" s="287">
        <v>0</v>
      </c>
      <c r="DS298" s="287">
        <v>0</v>
      </c>
      <c r="DT298" s="287">
        <v>346</v>
      </c>
      <c r="DU298" s="287">
        <v>25031</v>
      </c>
      <c r="DV298" s="287">
        <v>3347</v>
      </c>
      <c r="DW298" s="287">
        <v>3136</v>
      </c>
      <c r="DX298" s="287">
        <v>492</v>
      </c>
      <c r="DY298" s="287">
        <v>459</v>
      </c>
      <c r="DZ298" s="287">
        <v>5161</v>
      </c>
      <c r="EA298" s="287">
        <v>12994</v>
      </c>
      <c r="EB298" s="290">
        <v>32.707403416961697</v>
      </c>
      <c r="EC298" s="287">
        <v>193</v>
      </c>
      <c r="ED298" s="287">
        <v>4202</v>
      </c>
      <c r="EE298" s="287">
        <v>1172</v>
      </c>
      <c r="EF298" s="290">
        <v>27.891480247501189</v>
      </c>
      <c r="EG298" s="287">
        <v>228</v>
      </c>
      <c r="EH298" s="287">
        <v>182</v>
      </c>
      <c r="EI298" s="287">
        <v>25</v>
      </c>
      <c r="EJ298" s="287">
        <v>7</v>
      </c>
      <c r="EK298" s="287">
        <v>466</v>
      </c>
      <c r="EL298" s="287">
        <v>0</v>
      </c>
      <c r="EM298" s="287">
        <v>29</v>
      </c>
      <c r="EN298" s="287">
        <v>17</v>
      </c>
      <c r="EO298" s="287">
        <v>46</v>
      </c>
      <c r="EP298" s="287">
        <v>52</v>
      </c>
      <c r="EQ298" s="287">
        <v>25</v>
      </c>
      <c r="ER298" s="287">
        <v>0</v>
      </c>
      <c r="ES298" s="287">
        <v>4</v>
      </c>
      <c r="ET298" s="287">
        <v>3</v>
      </c>
      <c r="EU298" s="287">
        <v>0</v>
      </c>
      <c r="EV298" s="287">
        <v>2729</v>
      </c>
      <c r="EW298" s="287">
        <v>24</v>
      </c>
      <c r="EX298" s="287">
        <v>47</v>
      </c>
      <c r="EY298" s="287">
        <v>458</v>
      </c>
      <c r="EZ298" s="287">
        <v>0</v>
      </c>
      <c r="FA298" s="287">
        <v>12</v>
      </c>
      <c r="FB298" s="287">
        <v>1</v>
      </c>
      <c r="FC298" s="287">
        <v>0</v>
      </c>
      <c r="FD298" s="287">
        <v>28</v>
      </c>
      <c r="FE298" s="287">
        <v>3</v>
      </c>
      <c r="FF298" s="287">
        <v>35</v>
      </c>
      <c r="FG298" s="287">
        <v>415</v>
      </c>
      <c r="FH298" s="287">
        <v>439</v>
      </c>
      <c r="FI298" s="287">
        <v>332</v>
      </c>
      <c r="FJ298" s="287">
        <v>1150</v>
      </c>
      <c r="FK298" s="291">
        <v>16</v>
      </c>
      <c r="FL298" s="290">
        <v>4.9337946431324662</v>
      </c>
      <c r="FM298" s="291">
        <v>4</v>
      </c>
      <c r="FN298" s="290">
        <v>1.2334486607831165</v>
      </c>
      <c r="FO298" s="291">
        <v>1</v>
      </c>
      <c r="FP298" s="290">
        <v>0.30836216519577914</v>
      </c>
      <c r="FQ298" s="283">
        <v>2</v>
      </c>
      <c r="FR298" s="294">
        <v>0.61672433039155827</v>
      </c>
      <c r="FS298" s="283">
        <v>0</v>
      </c>
      <c r="FT298" s="294">
        <v>0</v>
      </c>
      <c r="FU298" s="291">
        <v>20</v>
      </c>
      <c r="FV298" s="290">
        <v>6.1672433039155834</v>
      </c>
      <c r="FW298" s="295">
        <v>0</v>
      </c>
      <c r="FX298" s="295">
        <v>0</v>
      </c>
      <c r="FY298" s="295">
        <v>0</v>
      </c>
      <c r="FZ298" s="295">
        <v>0</v>
      </c>
      <c r="GA298" s="295">
        <v>0</v>
      </c>
      <c r="GB298" s="287">
        <v>6291</v>
      </c>
      <c r="GC298" s="287">
        <v>1535</v>
      </c>
      <c r="GD298" s="287">
        <v>1838</v>
      </c>
      <c r="GE298" s="287">
        <v>0</v>
      </c>
      <c r="GF298" s="287">
        <v>52</v>
      </c>
      <c r="GG298" s="290">
        <v>143.9</v>
      </c>
      <c r="GH298" s="290">
        <v>522.79999999999995</v>
      </c>
      <c r="GI298" s="290">
        <v>23.1</v>
      </c>
      <c r="GJ298" s="290">
        <v>5.6</v>
      </c>
      <c r="GK298" s="290">
        <v>2.2000000000000002</v>
      </c>
      <c r="GL298" s="290">
        <v>1.6</v>
      </c>
      <c r="GM298" s="290">
        <v>4</v>
      </c>
      <c r="GN298" s="290">
        <v>3</v>
      </c>
      <c r="GO298" s="290">
        <v>2</v>
      </c>
      <c r="GP298" s="290">
        <v>3</v>
      </c>
      <c r="GQ298" s="290">
        <v>2</v>
      </c>
      <c r="GR298" s="290">
        <v>0</v>
      </c>
      <c r="GS298" s="290">
        <v>0</v>
      </c>
      <c r="GT298" s="290">
        <v>13</v>
      </c>
      <c r="GU298" s="290">
        <v>1</v>
      </c>
      <c r="GV298" s="290">
        <v>2</v>
      </c>
      <c r="GW298" s="290">
        <v>0</v>
      </c>
      <c r="GX298" s="290">
        <v>1</v>
      </c>
      <c r="GY298" s="290">
        <v>1</v>
      </c>
      <c r="GZ298" s="290">
        <v>2</v>
      </c>
      <c r="HA298" s="290">
        <v>0</v>
      </c>
      <c r="HB298" s="290">
        <v>0</v>
      </c>
      <c r="HC298" s="290">
        <v>1</v>
      </c>
      <c r="HD298" s="290">
        <v>0</v>
      </c>
      <c r="HE298" s="290">
        <v>1</v>
      </c>
      <c r="HF298" s="290">
        <v>1</v>
      </c>
      <c r="HG298" s="290">
        <v>2</v>
      </c>
      <c r="HH298" s="290">
        <v>16</v>
      </c>
      <c r="HI298" s="290">
        <v>0</v>
      </c>
      <c r="HJ298" s="134">
        <v>1.8501729911746747</v>
      </c>
      <c r="HK298" s="134">
        <v>12.642848773026945</v>
      </c>
      <c r="HL298" s="134">
        <v>33.981510604574865</v>
      </c>
      <c r="HM298" s="146">
        <v>115.127617689343</v>
      </c>
      <c r="HN298" s="146">
        <v>116.61132420937901</v>
      </c>
      <c r="HO298" s="368">
        <v>3.7129861691265198E-2</v>
      </c>
      <c r="HP298" s="368">
        <v>7.1895033251452897E-2</v>
      </c>
      <c r="HQ298" s="368">
        <v>1.97044334975369</v>
      </c>
      <c r="HR298" s="368">
        <v>5.15021459227468</v>
      </c>
      <c r="HS298" s="134">
        <v>84.729064039408897</v>
      </c>
      <c r="HT298" s="134">
        <v>93.133047210300404</v>
      </c>
      <c r="HU298" s="134">
        <v>1.8843404808317099</v>
      </c>
      <c r="HV298" s="134">
        <v>1.39596189563238</v>
      </c>
      <c r="HW298" s="134">
        <v>8.3147122639981905</v>
      </c>
      <c r="HX298" s="134">
        <v>12.987932520625501</v>
      </c>
      <c r="HY298" s="146">
        <v>106.40297746369841</v>
      </c>
      <c r="HZ298" s="146">
        <v>105.87167384175299</v>
      </c>
      <c r="IA298" s="386">
        <v>47</v>
      </c>
      <c r="IB298" s="386">
        <v>20</v>
      </c>
      <c r="IC298" s="369">
        <v>0.56831922611850061</v>
      </c>
      <c r="ID298" s="369">
        <v>0.15348016268897244</v>
      </c>
      <c r="IE298" s="369">
        <v>4.6580773042616448</v>
      </c>
      <c r="IF298" s="369">
        <v>1.7436791630340016</v>
      </c>
      <c r="IG298" s="146">
        <v>72.646184340931626</v>
      </c>
      <c r="IH298" s="146">
        <v>77.593722755013076</v>
      </c>
      <c r="II298" s="146">
        <v>12.200725513905683</v>
      </c>
      <c r="IJ298" s="146">
        <v>8.8020873302125704</v>
      </c>
      <c r="IK298" s="146">
        <v>7.0905793581398351</v>
      </c>
      <c r="IL298" s="146">
        <v>11.419468045807166</v>
      </c>
      <c r="IM298" s="148">
        <v>94.373893396028436</v>
      </c>
      <c r="IN298" s="137">
        <v>94.816934003842405</v>
      </c>
      <c r="IO298" s="369">
        <v>0.53834033613445398</v>
      </c>
      <c r="IP298" s="369">
        <v>8.5608294492533099E-2</v>
      </c>
      <c r="IQ298" s="369">
        <v>7.7212806026365302</v>
      </c>
      <c r="IR298" s="369">
        <v>2.1582733812949599</v>
      </c>
      <c r="IS298" s="146">
        <v>88.323917137476499</v>
      </c>
      <c r="IT298" s="146">
        <v>93.045563549160704</v>
      </c>
      <c r="IU298" s="146">
        <v>6.9721638655462197</v>
      </c>
      <c r="IV298" s="146">
        <v>3.9665176448207</v>
      </c>
      <c r="IW298" s="146">
        <v>13.9225181598063</v>
      </c>
      <c r="IX298" s="146">
        <v>18.378112566498299</v>
      </c>
      <c r="IY298" s="341">
        <v>43</v>
      </c>
      <c r="IZ298" s="369">
        <v>0.41445783132530101</v>
      </c>
      <c r="JA298" s="369">
        <v>6.1870503597122299</v>
      </c>
      <c r="JB298" s="369">
        <v>94.100719424460394</v>
      </c>
      <c r="JC298" s="369">
        <v>6.6987951807228896</v>
      </c>
      <c r="JD298" s="146">
        <v>12.035155768994001</v>
      </c>
    </row>
    <row r="299" spans="1:264" ht="18" customHeight="1">
      <c r="A299" s="280"/>
      <c r="B299" s="281" t="s">
        <v>87</v>
      </c>
      <c r="C299" s="281" t="s">
        <v>87</v>
      </c>
      <c r="D299" s="282" t="s">
        <v>2036</v>
      </c>
      <c r="E299" s="283" t="s">
        <v>1331</v>
      </c>
      <c r="F299" s="282" t="s">
        <v>140</v>
      </c>
      <c r="G299" s="283" t="s">
        <v>39</v>
      </c>
      <c r="H299" s="284" t="s">
        <v>87</v>
      </c>
      <c r="I299" s="284" t="s">
        <v>87</v>
      </c>
      <c r="J299" s="284" t="s">
        <v>87</v>
      </c>
      <c r="K299" s="284" t="s">
        <v>87</v>
      </c>
      <c r="L299" s="284" t="s">
        <v>87</v>
      </c>
      <c r="M299" s="285">
        <v>268091</v>
      </c>
      <c r="N299" s="284" t="s">
        <v>87</v>
      </c>
      <c r="O299" s="284" t="s">
        <v>87</v>
      </c>
      <c r="P299" s="284" t="s">
        <v>87</v>
      </c>
      <c r="Q299" s="284" t="s">
        <v>87</v>
      </c>
      <c r="R299" s="286">
        <v>102.97917118978353</v>
      </c>
      <c r="S299" s="286">
        <v>103.97322019794603</v>
      </c>
      <c r="T299" s="287">
        <v>66.307198709142995</v>
      </c>
      <c r="U299" s="287">
        <v>67.141787803635907</v>
      </c>
      <c r="V299" s="286">
        <v>9.5222072678331084</v>
      </c>
      <c r="W299" s="286">
        <v>8.1090174966352624</v>
      </c>
      <c r="X299" s="286">
        <v>17.631224764468374</v>
      </c>
      <c r="Y299" s="284" t="s">
        <v>87</v>
      </c>
      <c r="Z299" s="284" t="s">
        <v>87</v>
      </c>
      <c r="AA299" s="284" t="s">
        <v>87</v>
      </c>
      <c r="AB299" s="284" t="s">
        <v>87</v>
      </c>
      <c r="AC299" s="284" t="s">
        <v>87</v>
      </c>
      <c r="AD299" s="284" t="s">
        <v>87</v>
      </c>
      <c r="AE299" s="284" t="s">
        <v>87</v>
      </c>
      <c r="AF299" s="284" t="s">
        <v>87</v>
      </c>
      <c r="AG299" s="284" t="s">
        <v>87</v>
      </c>
      <c r="AH299" s="284" t="s">
        <v>87</v>
      </c>
      <c r="AI299" s="284" t="s">
        <v>87</v>
      </c>
      <c r="AJ299" s="284" t="s">
        <v>87</v>
      </c>
      <c r="AK299" s="284" t="s">
        <v>87</v>
      </c>
      <c r="AL299" s="284" t="s">
        <v>87</v>
      </c>
      <c r="AM299" s="284" t="s">
        <v>87</v>
      </c>
      <c r="AN299" s="284" t="s">
        <v>87</v>
      </c>
      <c r="AO299" s="284" t="s">
        <v>87</v>
      </c>
      <c r="AP299" s="284" t="s">
        <v>87</v>
      </c>
      <c r="AQ299" s="284" t="s">
        <v>87</v>
      </c>
      <c r="AR299" s="284" t="s">
        <v>87</v>
      </c>
      <c r="AS299" s="284" t="s">
        <v>87</v>
      </c>
      <c r="AT299" s="284" t="s">
        <v>87</v>
      </c>
      <c r="AU299" s="284" t="s">
        <v>87</v>
      </c>
      <c r="AV299" s="284" t="s">
        <v>87</v>
      </c>
      <c r="AW299" s="288" t="s">
        <v>87</v>
      </c>
      <c r="AX299" s="288" t="s">
        <v>87</v>
      </c>
      <c r="AY299" s="288" t="s">
        <v>87</v>
      </c>
      <c r="AZ299" s="288" t="s">
        <v>87</v>
      </c>
      <c r="BA299" s="288" t="s">
        <v>87</v>
      </c>
      <c r="BB299" s="287">
        <v>57</v>
      </c>
      <c r="BC299" s="287">
        <v>67</v>
      </c>
      <c r="BD299" s="289" t="s">
        <v>88</v>
      </c>
      <c r="BE299" s="289" t="s">
        <v>88</v>
      </c>
      <c r="BF299" s="289" t="s">
        <v>88</v>
      </c>
      <c r="BG299" s="287">
        <v>78</v>
      </c>
      <c r="BH299" s="286">
        <v>29.094598475890649</v>
      </c>
      <c r="BI299" s="287">
        <v>420</v>
      </c>
      <c r="BJ299" s="286">
        <v>156.6632225624881</v>
      </c>
      <c r="BK299" s="287">
        <v>12</v>
      </c>
      <c r="BL299" s="286">
        <v>4.4760920732139464</v>
      </c>
      <c r="BM299" s="287">
        <v>0</v>
      </c>
      <c r="BN299" s="290">
        <v>0</v>
      </c>
      <c r="BO299" s="291">
        <v>194</v>
      </c>
      <c r="BP299" s="290">
        <v>72.363488516958796</v>
      </c>
      <c r="BQ299" s="287">
        <v>12</v>
      </c>
      <c r="BR299" s="290">
        <v>4.4760920732139464</v>
      </c>
      <c r="BS299" s="287">
        <v>0</v>
      </c>
      <c r="BT299" s="290">
        <v>0</v>
      </c>
      <c r="BU299" s="287">
        <v>0</v>
      </c>
      <c r="BV299" s="290">
        <v>0</v>
      </c>
      <c r="BW299" s="287">
        <v>38</v>
      </c>
      <c r="BX299" s="290">
        <v>14.174291565177496</v>
      </c>
      <c r="BY299" s="292">
        <v>0</v>
      </c>
      <c r="BZ299" s="293">
        <v>0</v>
      </c>
      <c r="CA299" s="287">
        <v>552</v>
      </c>
      <c r="CB299" s="290">
        <v>205.9002353678415</v>
      </c>
      <c r="CC299" s="292">
        <v>420</v>
      </c>
      <c r="CD299" s="293">
        <v>156.6632225624881</v>
      </c>
      <c r="CE299" s="292">
        <v>38</v>
      </c>
      <c r="CF299" s="293">
        <v>14.174291565177496</v>
      </c>
      <c r="CG299" s="287">
        <v>356</v>
      </c>
      <c r="CH299" s="290">
        <v>132.79073150534705</v>
      </c>
      <c r="CI299" s="287">
        <v>1713</v>
      </c>
      <c r="CJ299" s="290">
        <v>638.96214345129079</v>
      </c>
      <c r="CK299" s="287">
        <v>666</v>
      </c>
      <c r="CL299" s="290">
        <v>248.423110063374</v>
      </c>
      <c r="CM299" s="287">
        <v>236</v>
      </c>
      <c r="CN299" s="294">
        <v>88.029810773207601</v>
      </c>
      <c r="CO299" s="287">
        <v>158</v>
      </c>
      <c r="CP299" s="290">
        <v>58.935212297316951</v>
      </c>
      <c r="CQ299" s="287">
        <v>6</v>
      </c>
      <c r="CR299" s="290">
        <v>2.2380460366069732</v>
      </c>
      <c r="CS299" s="287">
        <v>18</v>
      </c>
      <c r="CT299" s="290">
        <v>6.7141381098209196</v>
      </c>
      <c r="CU299" s="292">
        <v>68</v>
      </c>
      <c r="CV299" s="293">
        <v>25.364521748212361</v>
      </c>
      <c r="CW299" s="292">
        <v>754</v>
      </c>
      <c r="CX299" s="293">
        <v>281.24778526694291</v>
      </c>
      <c r="CY299" s="292">
        <v>754</v>
      </c>
      <c r="CZ299" s="293">
        <v>281.24778526694291</v>
      </c>
      <c r="DA299" s="292">
        <v>0</v>
      </c>
      <c r="DB299" s="293">
        <v>0</v>
      </c>
      <c r="DC299" s="292">
        <v>0</v>
      </c>
      <c r="DD299" s="292">
        <v>0</v>
      </c>
      <c r="DE299" s="292">
        <v>997</v>
      </c>
      <c r="DF299" s="292">
        <v>12715</v>
      </c>
      <c r="DG299" s="292">
        <v>0</v>
      </c>
      <c r="DH299" s="292">
        <v>128</v>
      </c>
      <c r="DI299" s="292">
        <v>15</v>
      </c>
      <c r="DJ299" s="292">
        <v>798</v>
      </c>
      <c r="DK299" s="292">
        <v>573</v>
      </c>
      <c r="DL299" s="292">
        <v>543</v>
      </c>
      <c r="DM299" s="292">
        <v>95</v>
      </c>
      <c r="DN299" s="292">
        <v>483</v>
      </c>
      <c r="DO299" s="292">
        <v>0</v>
      </c>
      <c r="DP299" s="292">
        <v>54</v>
      </c>
      <c r="DQ299" s="292">
        <v>49</v>
      </c>
      <c r="DR299" s="292">
        <v>0</v>
      </c>
      <c r="DS299" s="292">
        <v>0</v>
      </c>
      <c r="DT299" s="292">
        <v>1459</v>
      </c>
      <c r="DU299" s="292">
        <v>24867</v>
      </c>
      <c r="DV299" s="292">
        <v>3096</v>
      </c>
      <c r="DW299" s="292">
        <v>3836</v>
      </c>
      <c r="DX299" s="292">
        <v>468</v>
      </c>
      <c r="DY299" s="292">
        <v>435</v>
      </c>
      <c r="DZ299" s="292">
        <v>2805</v>
      </c>
      <c r="EA299" s="292">
        <v>15028</v>
      </c>
      <c r="EB299" s="293">
        <v>25.871706148522801</v>
      </c>
      <c r="EC299" s="292">
        <v>110</v>
      </c>
      <c r="ED299" s="292">
        <v>5118</v>
      </c>
      <c r="EE299" s="292">
        <v>1373</v>
      </c>
      <c r="EF299" s="293">
        <v>26.826885502149278</v>
      </c>
      <c r="EG299" s="292">
        <v>246</v>
      </c>
      <c r="EH299" s="292">
        <v>174</v>
      </c>
      <c r="EI299" s="292">
        <v>65</v>
      </c>
      <c r="EJ299" s="292">
        <v>42</v>
      </c>
      <c r="EK299" s="292">
        <v>406</v>
      </c>
      <c r="EL299" s="292">
        <v>2</v>
      </c>
      <c r="EM299" s="292">
        <v>33</v>
      </c>
      <c r="EN299" s="292">
        <v>3</v>
      </c>
      <c r="EO299" s="292">
        <v>42</v>
      </c>
      <c r="EP299" s="292">
        <v>103</v>
      </c>
      <c r="EQ299" s="292">
        <v>40</v>
      </c>
      <c r="ER299" s="292">
        <v>0</v>
      </c>
      <c r="ES299" s="292">
        <v>4</v>
      </c>
      <c r="ET299" s="292">
        <v>0</v>
      </c>
      <c r="EU299" s="292">
        <v>0</v>
      </c>
      <c r="EV299" s="292">
        <v>3005</v>
      </c>
      <c r="EW299" s="292">
        <v>16</v>
      </c>
      <c r="EX299" s="292">
        <v>55</v>
      </c>
      <c r="EY299" s="292">
        <v>0</v>
      </c>
      <c r="EZ299" s="292">
        <v>26</v>
      </c>
      <c r="FA299" s="292">
        <v>36</v>
      </c>
      <c r="FB299" s="292">
        <v>2</v>
      </c>
      <c r="FC299" s="292">
        <v>6</v>
      </c>
      <c r="FD299" s="292">
        <v>0</v>
      </c>
      <c r="FE299" s="292">
        <v>0</v>
      </c>
      <c r="FF299" s="292">
        <v>16</v>
      </c>
      <c r="FG299" s="292">
        <v>474</v>
      </c>
      <c r="FH299" s="292">
        <v>326</v>
      </c>
      <c r="FI299" s="292">
        <v>439</v>
      </c>
      <c r="FJ299" s="292">
        <v>2061</v>
      </c>
      <c r="FK299" s="291">
        <v>11</v>
      </c>
      <c r="FL299" s="290">
        <v>4.1030844004461171</v>
      </c>
      <c r="FM299" s="297">
        <v>2</v>
      </c>
      <c r="FN299" s="293">
        <v>0.74601534553565763</v>
      </c>
      <c r="FO299" s="297">
        <v>0</v>
      </c>
      <c r="FP299" s="293">
        <v>0</v>
      </c>
      <c r="FQ299" s="283">
        <v>4</v>
      </c>
      <c r="FR299" s="294">
        <v>1.4920306910713153</v>
      </c>
      <c r="FS299" s="283">
        <v>1</v>
      </c>
      <c r="FT299" s="294">
        <v>0.37300767276782881</v>
      </c>
      <c r="FU299" s="297">
        <v>18</v>
      </c>
      <c r="FV299" s="293">
        <v>6.7141381098209196</v>
      </c>
      <c r="FW299" s="295">
        <v>1</v>
      </c>
      <c r="FX299" s="295">
        <v>0</v>
      </c>
      <c r="FY299" s="295">
        <v>1</v>
      </c>
      <c r="FZ299" s="295">
        <v>0</v>
      </c>
      <c r="GA299" s="295">
        <v>0</v>
      </c>
      <c r="GB299" s="292">
        <v>8801</v>
      </c>
      <c r="GC299" s="292">
        <v>0</v>
      </c>
      <c r="GD299" s="292">
        <v>2527</v>
      </c>
      <c r="GE299" s="292">
        <v>19</v>
      </c>
      <c r="GF299" s="292">
        <v>32</v>
      </c>
      <c r="GG299" s="293">
        <v>186.19</v>
      </c>
      <c r="GH299" s="293">
        <v>583.02</v>
      </c>
      <c r="GI299" s="293">
        <v>24.46</v>
      </c>
      <c r="GJ299" s="293">
        <v>4</v>
      </c>
      <c r="GK299" s="293">
        <v>1</v>
      </c>
      <c r="GL299" s="293">
        <v>2</v>
      </c>
      <c r="GM299" s="293">
        <v>4</v>
      </c>
      <c r="GN299" s="293">
        <v>4</v>
      </c>
      <c r="GO299" s="293">
        <v>2</v>
      </c>
      <c r="GP299" s="293">
        <v>8</v>
      </c>
      <c r="GQ299" s="293">
        <v>1</v>
      </c>
      <c r="GR299" s="293">
        <v>0</v>
      </c>
      <c r="GS299" s="293">
        <v>0</v>
      </c>
      <c r="GT299" s="293">
        <v>14</v>
      </c>
      <c r="GU299" s="293">
        <v>1</v>
      </c>
      <c r="GV299" s="293">
        <v>3</v>
      </c>
      <c r="GW299" s="293">
        <v>0</v>
      </c>
      <c r="GX299" s="293">
        <v>0</v>
      </c>
      <c r="GY299" s="293">
        <v>1</v>
      </c>
      <c r="GZ299" s="293">
        <v>1</v>
      </c>
      <c r="HA299" s="293">
        <v>0</v>
      </c>
      <c r="HB299" s="293">
        <v>1</v>
      </c>
      <c r="HC299" s="293">
        <v>1</v>
      </c>
      <c r="HD299" s="293">
        <v>1</v>
      </c>
      <c r="HE299" s="293">
        <v>3</v>
      </c>
      <c r="HF299" s="293">
        <v>1</v>
      </c>
      <c r="HG299" s="293">
        <v>5</v>
      </c>
      <c r="HH299" s="293">
        <v>11.16</v>
      </c>
      <c r="HI299" s="293">
        <v>0</v>
      </c>
      <c r="HJ299" s="134">
        <v>1.4920306910713153</v>
      </c>
      <c r="HK299" s="134">
        <v>25.737529420980188</v>
      </c>
      <c r="HL299" s="134">
        <v>39.74396753341216</v>
      </c>
      <c r="HM299" s="146">
        <v>108.980709440984</v>
      </c>
      <c r="HN299" s="146">
        <v>104.905744743631</v>
      </c>
      <c r="HO299" s="368">
        <v>0.112536574386676</v>
      </c>
      <c r="HP299" s="369">
        <v>8.4175084175084194E-2</v>
      </c>
      <c r="HQ299" s="368">
        <v>2.5188916876574301</v>
      </c>
      <c r="HR299" s="369">
        <v>2.59179265658747</v>
      </c>
      <c r="HS299" s="134">
        <v>79.345088161209105</v>
      </c>
      <c r="HT299" s="134">
        <v>83.801295896328298</v>
      </c>
      <c r="HU299" s="134">
        <v>4.46770200315102</v>
      </c>
      <c r="HV299" s="134">
        <v>3.2477553310886602</v>
      </c>
      <c r="HW299" s="134">
        <v>8.0554657333612294</v>
      </c>
      <c r="HX299" s="134">
        <v>13.0864329867438</v>
      </c>
      <c r="HY299" s="146">
        <v>98.879855064889512</v>
      </c>
      <c r="HZ299" s="146">
        <v>97.915069937526596</v>
      </c>
      <c r="IA299" s="386">
        <v>38</v>
      </c>
      <c r="IB299" s="386">
        <v>17</v>
      </c>
      <c r="IC299" s="369">
        <v>0.58805323429278855</v>
      </c>
      <c r="ID299" s="369">
        <v>0.15005737487863005</v>
      </c>
      <c r="IE299" s="369">
        <v>5.873261205564142</v>
      </c>
      <c r="IF299" s="369">
        <v>2.0506634499396865</v>
      </c>
      <c r="IG299" s="146">
        <v>68.315301391035547</v>
      </c>
      <c r="IH299" s="146">
        <v>66.465621230398071</v>
      </c>
      <c r="II299" s="146">
        <v>10.012380068090375</v>
      </c>
      <c r="IJ299" s="146">
        <v>7.3175037514343719</v>
      </c>
      <c r="IK299" s="146">
        <v>6.0240047172502997</v>
      </c>
      <c r="IL299" s="146">
        <v>11.117661771536785</v>
      </c>
      <c r="IM299" s="148">
        <v>89.900734883124215</v>
      </c>
      <c r="IN299" s="137">
        <v>92.450311721877014</v>
      </c>
      <c r="IO299" s="369">
        <v>0.19951230325870101</v>
      </c>
      <c r="IP299" s="369">
        <v>9.2109303039607002E-2</v>
      </c>
      <c r="IQ299" s="369">
        <v>4.10958904109589</v>
      </c>
      <c r="IR299" s="369">
        <v>3.75</v>
      </c>
      <c r="IS299" s="146">
        <v>82.648401826484005</v>
      </c>
      <c r="IT299" s="146">
        <v>81.25</v>
      </c>
      <c r="IU299" s="146">
        <v>4.8547993792950601</v>
      </c>
      <c r="IV299" s="146">
        <v>2.4562480810561902</v>
      </c>
      <c r="IW299" s="146">
        <v>6.2593016599885498</v>
      </c>
      <c r="IX299" s="146">
        <v>8.2603720360859008</v>
      </c>
      <c r="IY299" s="341">
        <v>26</v>
      </c>
      <c r="IZ299" s="369">
        <v>0.41566746602717802</v>
      </c>
      <c r="JA299" s="369">
        <v>5.31697341513292</v>
      </c>
      <c r="JB299" s="369">
        <v>82.413087934560295</v>
      </c>
      <c r="JC299" s="369">
        <v>7.81774580335731</v>
      </c>
      <c r="JD299" s="146">
        <v>9.6723478757994794</v>
      </c>
    </row>
    <row r="300" spans="1:264" ht="18" customHeight="1">
      <c r="A300" s="280"/>
      <c r="B300" s="281" t="s">
        <v>87</v>
      </c>
      <c r="C300" s="281" t="s">
        <v>87</v>
      </c>
      <c r="D300" s="282" t="s">
        <v>2037</v>
      </c>
      <c r="E300" s="283" t="s">
        <v>1300</v>
      </c>
      <c r="F300" s="282" t="s">
        <v>140</v>
      </c>
      <c r="G300" s="283" t="s">
        <v>39</v>
      </c>
      <c r="H300" s="284" t="s">
        <v>87</v>
      </c>
      <c r="I300" s="284" t="s">
        <v>87</v>
      </c>
      <c r="J300" s="284" t="s">
        <v>87</v>
      </c>
      <c r="K300" s="284" t="s">
        <v>87</v>
      </c>
      <c r="L300" s="284" t="s">
        <v>87</v>
      </c>
      <c r="M300" s="285">
        <v>136086</v>
      </c>
      <c r="N300" s="284" t="s">
        <v>87</v>
      </c>
      <c r="O300" s="284" t="s">
        <v>87</v>
      </c>
      <c r="P300" s="284" t="s">
        <v>87</v>
      </c>
      <c r="Q300" s="284" t="s">
        <v>87</v>
      </c>
      <c r="R300" s="286">
        <v>101.66779169286566</v>
      </c>
      <c r="S300" s="286">
        <v>101.97056625727561</v>
      </c>
      <c r="T300" s="287">
        <v>24.672107698056607</v>
      </c>
      <c r="U300" s="287">
        <v>22.358855534012491</v>
      </c>
      <c r="V300" s="286">
        <v>6.7788686302010275</v>
      </c>
      <c r="W300" s="286">
        <v>7.0593735390369323</v>
      </c>
      <c r="X300" s="286">
        <v>13.83824216923796</v>
      </c>
      <c r="Y300" s="284" t="s">
        <v>87</v>
      </c>
      <c r="Z300" s="284" t="s">
        <v>87</v>
      </c>
      <c r="AA300" s="284" t="s">
        <v>87</v>
      </c>
      <c r="AB300" s="284" t="s">
        <v>87</v>
      </c>
      <c r="AC300" s="284" t="s">
        <v>87</v>
      </c>
      <c r="AD300" s="284" t="s">
        <v>87</v>
      </c>
      <c r="AE300" s="284" t="s">
        <v>87</v>
      </c>
      <c r="AF300" s="284" t="s">
        <v>87</v>
      </c>
      <c r="AG300" s="284" t="s">
        <v>87</v>
      </c>
      <c r="AH300" s="284" t="s">
        <v>87</v>
      </c>
      <c r="AI300" s="284" t="s">
        <v>87</v>
      </c>
      <c r="AJ300" s="284" t="s">
        <v>87</v>
      </c>
      <c r="AK300" s="284" t="s">
        <v>87</v>
      </c>
      <c r="AL300" s="284" t="s">
        <v>87</v>
      </c>
      <c r="AM300" s="284" t="s">
        <v>87</v>
      </c>
      <c r="AN300" s="284" t="s">
        <v>87</v>
      </c>
      <c r="AO300" s="284" t="s">
        <v>87</v>
      </c>
      <c r="AP300" s="284" t="s">
        <v>87</v>
      </c>
      <c r="AQ300" s="284" t="s">
        <v>87</v>
      </c>
      <c r="AR300" s="284" t="s">
        <v>87</v>
      </c>
      <c r="AS300" s="284" t="s">
        <v>87</v>
      </c>
      <c r="AT300" s="284" t="s">
        <v>87</v>
      </c>
      <c r="AU300" s="284" t="s">
        <v>87</v>
      </c>
      <c r="AV300" s="284" t="s">
        <v>87</v>
      </c>
      <c r="AW300" s="288" t="s">
        <v>87</v>
      </c>
      <c r="AX300" s="288" t="s">
        <v>87</v>
      </c>
      <c r="AY300" s="288" t="s">
        <v>87</v>
      </c>
      <c r="AZ300" s="288" t="s">
        <v>87</v>
      </c>
      <c r="BA300" s="288" t="s">
        <v>87</v>
      </c>
      <c r="BB300" s="287">
        <v>23</v>
      </c>
      <c r="BC300" s="287">
        <v>30</v>
      </c>
      <c r="BD300" s="289" t="s">
        <v>88</v>
      </c>
      <c r="BE300" s="289" t="s">
        <v>88</v>
      </c>
      <c r="BF300" s="289" t="s">
        <v>88</v>
      </c>
      <c r="BG300" s="287">
        <v>0</v>
      </c>
      <c r="BH300" s="286">
        <v>0</v>
      </c>
      <c r="BI300" s="287">
        <v>59</v>
      </c>
      <c r="BJ300" s="286">
        <v>43.354937319048254</v>
      </c>
      <c r="BK300" s="287">
        <v>0</v>
      </c>
      <c r="BL300" s="286">
        <v>0</v>
      </c>
      <c r="BM300" s="287">
        <v>0</v>
      </c>
      <c r="BN300" s="290">
        <v>0</v>
      </c>
      <c r="BO300" s="291">
        <v>40</v>
      </c>
      <c r="BP300" s="290">
        <v>29.393177843422542</v>
      </c>
      <c r="BQ300" s="287">
        <v>0</v>
      </c>
      <c r="BR300" s="290">
        <v>0</v>
      </c>
      <c r="BS300" s="287">
        <v>0</v>
      </c>
      <c r="BT300" s="290">
        <v>0</v>
      </c>
      <c r="BU300" s="287">
        <v>0</v>
      </c>
      <c r="BV300" s="290">
        <v>0</v>
      </c>
      <c r="BW300" s="287">
        <v>32</v>
      </c>
      <c r="BX300" s="290">
        <v>23.514542274738034</v>
      </c>
      <c r="BY300" s="292">
        <v>0</v>
      </c>
      <c r="BZ300" s="293">
        <v>0</v>
      </c>
      <c r="CA300" s="287">
        <v>113</v>
      </c>
      <c r="CB300" s="290">
        <v>83.035727407668674</v>
      </c>
      <c r="CC300" s="287">
        <v>1</v>
      </c>
      <c r="CD300" s="290">
        <v>0.73482944608556355</v>
      </c>
      <c r="CE300" s="287">
        <v>94</v>
      </c>
      <c r="CF300" s="290">
        <v>69.073967932042976</v>
      </c>
      <c r="CG300" s="287">
        <v>332</v>
      </c>
      <c r="CH300" s="290">
        <v>243.96337610040712</v>
      </c>
      <c r="CI300" s="287">
        <v>420</v>
      </c>
      <c r="CJ300" s="290">
        <v>308.62836735593669</v>
      </c>
      <c r="CK300" s="287">
        <v>124</v>
      </c>
      <c r="CL300" s="290">
        <v>91.118851314609884</v>
      </c>
      <c r="CM300" s="287">
        <v>22</v>
      </c>
      <c r="CN300" s="294">
        <v>16.166247813882396</v>
      </c>
      <c r="CO300" s="287">
        <v>8</v>
      </c>
      <c r="CP300" s="290">
        <v>5.8786355686845084</v>
      </c>
      <c r="CQ300" s="287">
        <v>0</v>
      </c>
      <c r="CR300" s="290">
        <v>0</v>
      </c>
      <c r="CS300" s="287">
        <v>0</v>
      </c>
      <c r="CT300" s="290">
        <v>0</v>
      </c>
      <c r="CU300" s="287">
        <v>11</v>
      </c>
      <c r="CV300" s="290">
        <v>8.0831239069411982</v>
      </c>
      <c r="CW300" s="287">
        <v>15</v>
      </c>
      <c r="CX300" s="290">
        <v>11.022441691283452</v>
      </c>
      <c r="CY300" s="287">
        <v>15</v>
      </c>
      <c r="CZ300" s="290">
        <v>11.022441691283452</v>
      </c>
      <c r="DA300" s="292">
        <v>0</v>
      </c>
      <c r="DB300" s="293">
        <v>0</v>
      </c>
      <c r="DC300" s="287">
        <v>0</v>
      </c>
      <c r="DD300" s="287">
        <v>0</v>
      </c>
      <c r="DE300" s="287">
        <v>101</v>
      </c>
      <c r="DF300" s="287">
        <v>3810</v>
      </c>
      <c r="DG300" s="287">
        <v>0</v>
      </c>
      <c r="DH300" s="287">
        <v>167</v>
      </c>
      <c r="DI300" s="287">
        <v>46</v>
      </c>
      <c r="DJ300" s="287">
        <v>0</v>
      </c>
      <c r="DK300" s="287">
        <v>8</v>
      </c>
      <c r="DL300" s="287">
        <v>0</v>
      </c>
      <c r="DM300" s="287">
        <v>0</v>
      </c>
      <c r="DN300" s="287">
        <v>217</v>
      </c>
      <c r="DO300" s="287">
        <v>0</v>
      </c>
      <c r="DP300" s="287">
        <v>6</v>
      </c>
      <c r="DQ300" s="287">
        <v>6</v>
      </c>
      <c r="DR300" s="287">
        <v>0</v>
      </c>
      <c r="DS300" s="287">
        <v>11</v>
      </c>
      <c r="DT300" s="287">
        <v>12004</v>
      </c>
      <c r="DU300" s="287">
        <v>0</v>
      </c>
      <c r="DV300" s="287">
        <v>827</v>
      </c>
      <c r="DW300" s="287">
        <v>5350</v>
      </c>
      <c r="DX300" s="287">
        <v>97</v>
      </c>
      <c r="DY300" s="287">
        <v>98</v>
      </c>
      <c r="DZ300" s="287">
        <v>923</v>
      </c>
      <c r="EA300" s="287">
        <v>4540</v>
      </c>
      <c r="EB300" s="290">
        <v>28.480176211453699</v>
      </c>
      <c r="EC300" s="287">
        <v>81</v>
      </c>
      <c r="ED300" s="287">
        <v>1640</v>
      </c>
      <c r="EE300" s="287">
        <v>509</v>
      </c>
      <c r="EF300" s="290">
        <v>31.036585365853657</v>
      </c>
      <c r="EG300" s="287">
        <v>181</v>
      </c>
      <c r="EH300" s="287">
        <v>72</v>
      </c>
      <c r="EI300" s="287">
        <v>38</v>
      </c>
      <c r="EJ300" s="287">
        <v>2</v>
      </c>
      <c r="EK300" s="287">
        <v>98</v>
      </c>
      <c r="EL300" s="287">
        <v>0</v>
      </c>
      <c r="EM300" s="287">
        <v>0</v>
      </c>
      <c r="EN300" s="287">
        <v>18</v>
      </c>
      <c r="EO300" s="287">
        <v>2</v>
      </c>
      <c r="EP300" s="287">
        <v>45</v>
      </c>
      <c r="EQ300" s="287">
        <v>17</v>
      </c>
      <c r="ER300" s="287">
        <v>0</v>
      </c>
      <c r="ES300" s="287">
        <v>3</v>
      </c>
      <c r="ET300" s="287">
        <v>0</v>
      </c>
      <c r="EU300" s="287">
        <v>0</v>
      </c>
      <c r="EV300" s="287">
        <v>882</v>
      </c>
      <c r="EW300" s="287">
        <v>5</v>
      </c>
      <c r="EX300" s="287">
        <v>72</v>
      </c>
      <c r="EY300" s="287">
        <v>483</v>
      </c>
      <c r="EZ300" s="287">
        <v>0</v>
      </c>
      <c r="FA300" s="287">
        <v>19</v>
      </c>
      <c r="FB300" s="287">
        <v>1</v>
      </c>
      <c r="FC300" s="287">
        <v>2</v>
      </c>
      <c r="FD300" s="287">
        <v>4</v>
      </c>
      <c r="FE300" s="287">
        <v>0</v>
      </c>
      <c r="FF300" s="287">
        <v>7</v>
      </c>
      <c r="FG300" s="287">
        <v>272</v>
      </c>
      <c r="FH300" s="287">
        <v>148</v>
      </c>
      <c r="FI300" s="287">
        <v>65</v>
      </c>
      <c r="FJ300" s="287">
        <v>755</v>
      </c>
      <c r="FK300" s="291">
        <v>5</v>
      </c>
      <c r="FL300" s="290">
        <v>3.6741472304278178</v>
      </c>
      <c r="FM300" s="291">
        <v>1</v>
      </c>
      <c r="FN300" s="290">
        <v>0.73482944608556355</v>
      </c>
      <c r="FO300" s="291">
        <v>2</v>
      </c>
      <c r="FP300" s="290">
        <v>1.4696588921711271</v>
      </c>
      <c r="FQ300" s="283">
        <v>1</v>
      </c>
      <c r="FR300" s="294">
        <v>0.73482944608556355</v>
      </c>
      <c r="FS300" s="283">
        <v>0</v>
      </c>
      <c r="FT300" s="294">
        <v>0</v>
      </c>
      <c r="FU300" s="291">
        <v>2</v>
      </c>
      <c r="FV300" s="290">
        <v>1.4696588921711271</v>
      </c>
      <c r="FW300" s="295">
        <v>0</v>
      </c>
      <c r="FX300" s="295">
        <v>0</v>
      </c>
      <c r="FY300" s="295">
        <v>0</v>
      </c>
      <c r="FZ300" s="295">
        <v>0</v>
      </c>
      <c r="GA300" s="295">
        <v>0</v>
      </c>
      <c r="GB300" s="287">
        <v>1715</v>
      </c>
      <c r="GC300" s="287">
        <v>0</v>
      </c>
      <c r="GD300" s="287">
        <v>1218</v>
      </c>
      <c r="GE300" s="287">
        <v>67</v>
      </c>
      <c r="GF300" s="287">
        <v>14</v>
      </c>
      <c r="GG300" s="290">
        <v>36.6</v>
      </c>
      <c r="GH300" s="290">
        <v>213.3</v>
      </c>
      <c r="GI300" s="290">
        <v>11</v>
      </c>
      <c r="GJ300" s="290">
        <v>2</v>
      </c>
      <c r="GK300" s="290">
        <v>1</v>
      </c>
      <c r="GL300" s="290">
        <v>1</v>
      </c>
      <c r="GM300" s="290">
        <v>2</v>
      </c>
      <c r="GN300" s="290">
        <v>2</v>
      </c>
      <c r="GO300" s="290">
        <v>0</v>
      </c>
      <c r="GP300" s="290">
        <v>2</v>
      </c>
      <c r="GQ300" s="290">
        <v>0</v>
      </c>
      <c r="GR300" s="290">
        <v>2</v>
      </c>
      <c r="GS300" s="290">
        <v>0</v>
      </c>
      <c r="GT300" s="290">
        <v>7</v>
      </c>
      <c r="GU300" s="290">
        <v>0</v>
      </c>
      <c r="GV300" s="290">
        <v>1</v>
      </c>
      <c r="GW300" s="290">
        <v>0</v>
      </c>
      <c r="GX300" s="290">
        <v>0</v>
      </c>
      <c r="GY300" s="290">
        <v>2</v>
      </c>
      <c r="GZ300" s="290">
        <v>1</v>
      </c>
      <c r="HA300" s="290">
        <v>0</v>
      </c>
      <c r="HB300" s="290">
        <v>0</v>
      </c>
      <c r="HC300" s="290">
        <v>1</v>
      </c>
      <c r="HD300" s="290">
        <v>0</v>
      </c>
      <c r="HE300" s="290">
        <v>0</v>
      </c>
      <c r="HF300" s="290">
        <v>3</v>
      </c>
      <c r="HG300" s="290">
        <v>2</v>
      </c>
      <c r="HH300" s="290">
        <v>2</v>
      </c>
      <c r="HI300" s="290">
        <v>0</v>
      </c>
      <c r="HJ300" s="134">
        <v>3.6741472304278178</v>
      </c>
      <c r="HK300" s="134">
        <v>16.901077259967963</v>
      </c>
      <c r="HL300" s="134">
        <v>35.951530649736192</v>
      </c>
      <c r="HM300" s="146">
        <v>105.989514638863</v>
      </c>
      <c r="HN300" s="146">
        <v>108.81491017214699</v>
      </c>
      <c r="HO300" s="368">
        <v>6.8502534593780001E-2</v>
      </c>
      <c r="HP300" s="368">
        <v>4.9900199600798403E-2</v>
      </c>
      <c r="HQ300" s="368">
        <v>2.4752475247524801</v>
      </c>
      <c r="HR300" s="368">
        <v>2.3364485981308398</v>
      </c>
      <c r="HS300" s="134">
        <v>84.158415841584201</v>
      </c>
      <c r="HT300" s="134">
        <v>89.252336448598101</v>
      </c>
      <c r="HU300" s="134">
        <v>2.7675023975887099</v>
      </c>
      <c r="HV300" s="134">
        <v>2.1357285429141699</v>
      </c>
      <c r="HW300" s="134">
        <v>12.012998736234</v>
      </c>
      <c r="HX300" s="134">
        <v>16.503250746793199</v>
      </c>
      <c r="HY300" s="146">
        <v>102.86461668666664</v>
      </c>
      <c r="HZ300" s="146">
        <v>103.784376349699</v>
      </c>
      <c r="IA300" s="386">
        <v>12</v>
      </c>
      <c r="IB300" s="386">
        <v>13</v>
      </c>
      <c r="IC300" s="369">
        <v>0.24783147459727387</v>
      </c>
      <c r="ID300" s="369">
        <v>0.18289251547552052</v>
      </c>
      <c r="IE300" s="369">
        <v>2.1778584392014517</v>
      </c>
      <c r="IF300" s="369">
        <v>2.2108843537414966</v>
      </c>
      <c r="IG300" s="146">
        <v>61.16152450090744</v>
      </c>
      <c r="IH300" s="146">
        <v>62.414965986394556</v>
      </c>
      <c r="II300" s="146">
        <v>11.379595208591491</v>
      </c>
      <c r="IJ300" s="146">
        <v>8.2723691615081592</v>
      </c>
      <c r="IK300" s="146">
        <v>8.2830835890955044</v>
      </c>
      <c r="IL300" s="146">
        <v>12.28958003865753</v>
      </c>
      <c r="IM300" s="148">
        <v>88.907719632634425</v>
      </c>
      <c r="IN300" s="137">
        <v>95.077596262124302</v>
      </c>
      <c r="IO300" s="369">
        <v>0.24855012427506201</v>
      </c>
      <c r="IP300" s="369">
        <v>7.7339520494972905E-2</v>
      </c>
      <c r="IQ300" s="369">
        <v>2.62008733624454</v>
      </c>
      <c r="IR300" s="369">
        <v>1.13636363636364</v>
      </c>
      <c r="IS300" s="146">
        <v>79.912663755458496</v>
      </c>
      <c r="IT300" s="146">
        <v>86.931818181818201</v>
      </c>
      <c r="IU300" s="146">
        <v>9.4863297431648697</v>
      </c>
      <c r="IV300" s="146">
        <v>6.8058778035576202</v>
      </c>
      <c r="IW300" s="146">
        <v>9.0349483717235906</v>
      </c>
      <c r="IX300" s="146">
        <v>10.1766920923047</v>
      </c>
      <c r="IY300" s="341">
        <v>9</v>
      </c>
      <c r="IZ300" s="369">
        <v>0.20964360587002101</v>
      </c>
      <c r="JA300" s="369">
        <v>3.98230088495575</v>
      </c>
      <c r="JB300" s="369">
        <v>88.495575221238894</v>
      </c>
      <c r="JC300" s="369">
        <v>5.2643838807360801</v>
      </c>
      <c r="JD300" s="146">
        <v>10.578105781057801</v>
      </c>
    </row>
    <row r="301" spans="1:264" ht="18" customHeight="1">
      <c r="A301" s="280"/>
      <c r="B301" s="281" t="s">
        <v>87</v>
      </c>
      <c r="C301" s="281" t="s">
        <v>87</v>
      </c>
      <c r="D301" s="282" t="s">
        <v>2038</v>
      </c>
      <c r="E301" s="283" t="s">
        <v>1520</v>
      </c>
      <c r="F301" s="282" t="s">
        <v>140</v>
      </c>
      <c r="G301" s="283" t="s">
        <v>39</v>
      </c>
      <c r="H301" s="284" t="s">
        <v>87</v>
      </c>
      <c r="I301" s="284" t="s">
        <v>87</v>
      </c>
      <c r="J301" s="284" t="s">
        <v>87</v>
      </c>
      <c r="K301" s="284" t="s">
        <v>87</v>
      </c>
      <c r="L301" s="284" t="s">
        <v>87</v>
      </c>
      <c r="M301" s="285">
        <v>37327</v>
      </c>
      <c r="N301" s="284" t="s">
        <v>87</v>
      </c>
      <c r="O301" s="284" t="s">
        <v>87</v>
      </c>
      <c r="P301" s="284" t="s">
        <v>87</v>
      </c>
      <c r="Q301" s="284" t="s">
        <v>87</v>
      </c>
      <c r="R301" s="286">
        <v>107.85399999999998</v>
      </c>
      <c r="S301" s="286">
        <v>104.32</v>
      </c>
      <c r="T301" s="287">
        <v>36.264691156563458</v>
      </c>
      <c r="U301" s="287">
        <v>15.197852760736168</v>
      </c>
      <c r="V301" s="286">
        <v>10.51051051051051</v>
      </c>
      <c r="W301" s="286">
        <v>10.960960960960961</v>
      </c>
      <c r="X301" s="286">
        <v>21.471471471471471</v>
      </c>
      <c r="Y301" s="284" t="s">
        <v>87</v>
      </c>
      <c r="Z301" s="284" t="s">
        <v>87</v>
      </c>
      <c r="AA301" s="284" t="s">
        <v>87</v>
      </c>
      <c r="AB301" s="284" t="s">
        <v>87</v>
      </c>
      <c r="AC301" s="284" t="s">
        <v>87</v>
      </c>
      <c r="AD301" s="284" t="s">
        <v>87</v>
      </c>
      <c r="AE301" s="284" t="s">
        <v>87</v>
      </c>
      <c r="AF301" s="284" t="s">
        <v>87</v>
      </c>
      <c r="AG301" s="284" t="s">
        <v>87</v>
      </c>
      <c r="AH301" s="284" t="s">
        <v>87</v>
      </c>
      <c r="AI301" s="284" t="s">
        <v>87</v>
      </c>
      <c r="AJ301" s="284" t="s">
        <v>87</v>
      </c>
      <c r="AK301" s="284" t="s">
        <v>87</v>
      </c>
      <c r="AL301" s="284" t="s">
        <v>87</v>
      </c>
      <c r="AM301" s="284" t="s">
        <v>87</v>
      </c>
      <c r="AN301" s="284" t="s">
        <v>87</v>
      </c>
      <c r="AO301" s="284" t="s">
        <v>87</v>
      </c>
      <c r="AP301" s="284" t="s">
        <v>87</v>
      </c>
      <c r="AQ301" s="284" t="s">
        <v>87</v>
      </c>
      <c r="AR301" s="284" t="s">
        <v>87</v>
      </c>
      <c r="AS301" s="284" t="s">
        <v>87</v>
      </c>
      <c r="AT301" s="284" t="s">
        <v>87</v>
      </c>
      <c r="AU301" s="284" t="s">
        <v>87</v>
      </c>
      <c r="AV301" s="284" t="s">
        <v>87</v>
      </c>
      <c r="AW301" s="288" t="s">
        <v>87</v>
      </c>
      <c r="AX301" s="288" t="s">
        <v>87</v>
      </c>
      <c r="AY301" s="288" t="s">
        <v>87</v>
      </c>
      <c r="AZ301" s="288" t="s">
        <v>87</v>
      </c>
      <c r="BA301" s="288" t="s">
        <v>87</v>
      </c>
      <c r="BB301" s="287">
        <v>9</v>
      </c>
      <c r="BC301" s="287">
        <v>12</v>
      </c>
      <c r="BD301" s="289" t="s">
        <v>88</v>
      </c>
      <c r="BE301" s="289" t="s">
        <v>88</v>
      </c>
      <c r="BF301" s="289" t="s">
        <v>88</v>
      </c>
      <c r="BG301" s="287">
        <v>0</v>
      </c>
      <c r="BH301" s="286">
        <v>0</v>
      </c>
      <c r="BI301" s="287">
        <v>0</v>
      </c>
      <c r="BJ301" s="286">
        <v>0</v>
      </c>
      <c r="BK301" s="287">
        <v>0</v>
      </c>
      <c r="BL301" s="286">
        <v>0</v>
      </c>
      <c r="BM301" s="287">
        <v>0</v>
      </c>
      <c r="BN301" s="290">
        <v>0</v>
      </c>
      <c r="BO301" s="291">
        <v>16</v>
      </c>
      <c r="BP301" s="290">
        <v>42.864414498888209</v>
      </c>
      <c r="BQ301" s="287">
        <v>0</v>
      </c>
      <c r="BR301" s="290">
        <v>0</v>
      </c>
      <c r="BS301" s="287">
        <v>0</v>
      </c>
      <c r="BT301" s="290">
        <v>0</v>
      </c>
      <c r="BU301" s="287">
        <v>0</v>
      </c>
      <c r="BV301" s="290">
        <v>0</v>
      </c>
      <c r="BW301" s="287">
        <v>0</v>
      </c>
      <c r="BX301" s="290">
        <v>0</v>
      </c>
      <c r="BY301" s="292">
        <v>0</v>
      </c>
      <c r="BZ301" s="293">
        <v>0</v>
      </c>
      <c r="CA301" s="292">
        <v>0</v>
      </c>
      <c r="CB301" s="293">
        <v>0</v>
      </c>
      <c r="CC301" s="292">
        <v>0</v>
      </c>
      <c r="CD301" s="293">
        <v>0</v>
      </c>
      <c r="CE301" s="292">
        <v>0</v>
      </c>
      <c r="CF301" s="293">
        <v>0</v>
      </c>
      <c r="CG301" s="287">
        <v>51</v>
      </c>
      <c r="CH301" s="290">
        <v>136.63032121520615</v>
      </c>
      <c r="CI301" s="287">
        <v>155</v>
      </c>
      <c r="CJ301" s="290">
        <v>415.24901545797951</v>
      </c>
      <c r="CK301" s="287">
        <v>61</v>
      </c>
      <c r="CL301" s="290">
        <v>163.42058027701128</v>
      </c>
      <c r="CM301" s="287">
        <v>0</v>
      </c>
      <c r="CN301" s="294">
        <v>0</v>
      </c>
      <c r="CO301" s="287">
        <v>5</v>
      </c>
      <c r="CP301" s="290">
        <v>13.395129530902565</v>
      </c>
      <c r="CQ301" s="292">
        <v>0</v>
      </c>
      <c r="CR301" s="293">
        <v>0</v>
      </c>
      <c r="CS301" s="292">
        <v>1</v>
      </c>
      <c r="CT301" s="293">
        <v>2.6790259061805131</v>
      </c>
      <c r="CU301" s="292">
        <v>0</v>
      </c>
      <c r="CV301" s="293">
        <v>0</v>
      </c>
      <c r="CW301" s="292">
        <v>0</v>
      </c>
      <c r="CX301" s="293">
        <v>0</v>
      </c>
      <c r="CY301" s="292">
        <v>0</v>
      </c>
      <c r="CZ301" s="293">
        <v>0</v>
      </c>
      <c r="DA301" s="292">
        <v>0</v>
      </c>
      <c r="DB301" s="293">
        <v>0</v>
      </c>
      <c r="DC301" s="292">
        <v>0</v>
      </c>
      <c r="DD301" s="292">
        <v>0</v>
      </c>
      <c r="DE301" s="292">
        <v>0</v>
      </c>
      <c r="DF301" s="292">
        <v>0</v>
      </c>
      <c r="DG301" s="292">
        <v>0</v>
      </c>
      <c r="DH301" s="292">
        <v>0</v>
      </c>
      <c r="DI301" s="292">
        <v>0</v>
      </c>
      <c r="DJ301" s="292">
        <v>0</v>
      </c>
      <c r="DK301" s="292">
        <v>0</v>
      </c>
      <c r="DL301" s="292">
        <v>0</v>
      </c>
      <c r="DM301" s="292">
        <v>0</v>
      </c>
      <c r="DN301" s="292">
        <v>0</v>
      </c>
      <c r="DO301" s="292">
        <v>0</v>
      </c>
      <c r="DP301" s="292">
        <v>0</v>
      </c>
      <c r="DQ301" s="292">
        <v>0</v>
      </c>
      <c r="DR301" s="292">
        <v>0</v>
      </c>
      <c r="DS301" s="292">
        <v>0</v>
      </c>
      <c r="DT301" s="292">
        <v>0</v>
      </c>
      <c r="DU301" s="292">
        <v>0</v>
      </c>
      <c r="DV301" s="292">
        <v>0</v>
      </c>
      <c r="DW301" s="292">
        <v>0</v>
      </c>
      <c r="DX301" s="292">
        <v>0</v>
      </c>
      <c r="DY301" s="292">
        <v>0</v>
      </c>
      <c r="DZ301" s="292">
        <v>0</v>
      </c>
      <c r="EA301" s="292">
        <v>0</v>
      </c>
      <c r="EB301" s="293">
        <v>0</v>
      </c>
      <c r="EC301" s="292">
        <v>0</v>
      </c>
      <c r="ED301" s="292">
        <v>0</v>
      </c>
      <c r="EE301" s="292">
        <v>0</v>
      </c>
      <c r="EF301" s="293">
        <v>0</v>
      </c>
      <c r="EG301" s="292">
        <v>0</v>
      </c>
      <c r="EH301" s="292">
        <v>0</v>
      </c>
      <c r="EI301" s="292">
        <v>0</v>
      </c>
      <c r="EJ301" s="292">
        <v>0</v>
      </c>
      <c r="EK301" s="292">
        <v>0</v>
      </c>
      <c r="EL301" s="292">
        <v>0</v>
      </c>
      <c r="EM301" s="292">
        <v>0</v>
      </c>
      <c r="EN301" s="292">
        <v>0</v>
      </c>
      <c r="EO301" s="292">
        <v>0</v>
      </c>
      <c r="EP301" s="292">
        <v>0</v>
      </c>
      <c r="EQ301" s="292">
        <v>0</v>
      </c>
      <c r="ER301" s="292">
        <v>0</v>
      </c>
      <c r="ES301" s="292">
        <v>0</v>
      </c>
      <c r="ET301" s="292">
        <v>0</v>
      </c>
      <c r="EU301" s="292">
        <v>0</v>
      </c>
      <c r="EV301" s="292">
        <v>0</v>
      </c>
      <c r="EW301" s="292">
        <v>0</v>
      </c>
      <c r="EX301" s="292">
        <v>0</v>
      </c>
      <c r="EY301" s="292">
        <v>0</v>
      </c>
      <c r="EZ301" s="292">
        <v>0</v>
      </c>
      <c r="FA301" s="292">
        <v>0</v>
      </c>
      <c r="FB301" s="292">
        <v>0</v>
      </c>
      <c r="FC301" s="292">
        <v>0</v>
      </c>
      <c r="FD301" s="292">
        <v>0</v>
      </c>
      <c r="FE301" s="292">
        <v>0</v>
      </c>
      <c r="FF301" s="292">
        <v>0</v>
      </c>
      <c r="FG301" s="292">
        <v>0</v>
      </c>
      <c r="FH301" s="292">
        <v>0</v>
      </c>
      <c r="FI301" s="292">
        <v>0</v>
      </c>
      <c r="FJ301" s="292">
        <v>0</v>
      </c>
      <c r="FK301" s="291">
        <v>2</v>
      </c>
      <c r="FL301" s="290">
        <v>5.3580518123610261</v>
      </c>
      <c r="FM301" s="297">
        <v>0</v>
      </c>
      <c r="FN301" s="293">
        <v>0</v>
      </c>
      <c r="FO301" s="297">
        <v>0</v>
      </c>
      <c r="FP301" s="293">
        <v>0</v>
      </c>
      <c r="FQ301" s="283">
        <v>0</v>
      </c>
      <c r="FR301" s="294">
        <v>0</v>
      </c>
      <c r="FS301" s="283">
        <v>0</v>
      </c>
      <c r="FT301" s="294">
        <v>0</v>
      </c>
      <c r="FU301" s="297">
        <v>0</v>
      </c>
      <c r="FV301" s="293">
        <v>0</v>
      </c>
      <c r="FW301" s="295">
        <v>0</v>
      </c>
      <c r="FX301" s="295">
        <v>0</v>
      </c>
      <c r="FY301" s="295">
        <v>0</v>
      </c>
      <c r="FZ301" s="295">
        <v>0</v>
      </c>
      <c r="GA301" s="295">
        <v>0</v>
      </c>
      <c r="GB301" s="292">
        <v>0</v>
      </c>
      <c r="GC301" s="292">
        <v>0</v>
      </c>
      <c r="GD301" s="292">
        <v>0</v>
      </c>
      <c r="GE301" s="292">
        <v>0</v>
      </c>
      <c r="GF301" s="292">
        <v>0</v>
      </c>
      <c r="GG301" s="293">
        <v>0</v>
      </c>
      <c r="GH301" s="293">
        <v>0</v>
      </c>
      <c r="GI301" s="293">
        <v>0</v>
      </c>
      <c r="GJ301" s="293">
        <v>0</v>
      </c>
      <c r="GK301" s="293">
        <v>0</v>
      </c>
      <c r="GL301" s="293">
        <v>0</v>
      </c>
      <c r="GM301" s="293">
        <v>0</v>
      </c>
      <c r="GN301" s="293">
        <v>0</v>
      </c>
      <c r="GO301" s="293">
        <v>0</v>
      </c>
      <c r="GP301" s="293">
        <v>0</v>
      </c>
      <c r="GQ301" s="293">
        <v>0</v>
      </c>
      <c r="GR301" s="293">
        <v>0</v>
      </c>
      <c r="GS301" s="293">
        <v>0</v>
      </c>
      <c r="GT301" s="293">
        <v>0</v>
      </c>
      <c r="GU301" s="293">
        <v>0</v>
      </c>
      <c r="GV301" s="293">
        <v>0</v>
      </c>
      <c r="GW301" s="293">
        <v>0</v>
      </c>
      <c r="GX301" s="293">
        <v>0</v>
      </c>
      <c r="GY301" s="293">
        <v>0</v>
      </c>
      <c r="GZ301" s="293">
        <v>0</v>
      </c>
      <c r="HA301" s="293">
        <v>0</v>
      </c>
      <c r="HB301" s="293">
        <v>0</v>
      </c>
      <c r="HC301" s="293">
        <v>0</v>
      </c>
      <c r="HD301" s="293">
        <v>0</v>
      </c>
      <c r="HE301" s="293">
        <v>0</v>
      </c>
      <c r="HF301" s="293">
        <v>0</v>
      </c>
      <c r="HG301" s="293">
        <v>0</v>
      </c>
      <c r="HH301" s="293">
        <v>0</v>
      </c>
      <c r="HI301" s="293">
        <v>0</v>
      </c>
      <c r="HJ301" s="134">
        <v>2.6790259061805131</v>
      </c>
      <c r="HK301" s="134">
        <v>5.3580518123610261</v>
      </c>
      <c r="HL301" s="134">
        <v>51.705199989283905</v>
      </c>
      <c r="HM301" s="146">
        <v>115.071</v>
      </c>
      <c r="HN301" s="146">
        <v>110.745</v>
      </c>
      <c r="HO301" s="369">
        <v>0.109289617486339</v>
      </c>
      <c r="HP301" s="369">
        <v>0.17774617845716301</v>
      </c>
      <c r="HQ301" s="369">
        <v>2.5641025641025599</v>
      </c>
      <c r="HR301" s="369">
        <v>5.5555555555555598</v>
      </c>
      <c r="HS301" s="134">
        <v>93.589743589743605</v>
      </c>
      <c r="HT301" s="134">
        <v>88.8888888888889</v>
      </c>
      <c r="HU301" s="134">
        <v>4.2622950819672099</v>
      </c>
      <c r="HV301" s="134">
        <v>3.1994312122289399</v>
      </c>
      <c r="HW301" s="134">
        <v>10.2078239608802</v>
      </c>
      <c r="HX301" s="134">
        <v>15.485143632104601</v>
      </c>
      <c r="HY301" s="146">
        <v>104.65999999999997</v>
      </c>
      <c r="HZ301" s="146">
        <v>105.56399999999999</v>
      </c>
      <c r="IA301" s="386">
        <v>5</v>
      </c>
      <c r="IB301" s="386">
        <v>6</v>
      </c>
      <c r="IC301" s="369">
        <v>0.29359953024075158</v>
      </c>
      <c r="ID301" s="369">
        <v>0.23166023166023164</v>
      </c>
      <c r="IE301" s="369">
        <v>2.3474178403755865</v>
      </c>
      <c r="IF301" s="369">
        <v>3.4090909090909087</v>
      </c>
      <c r="IG301" s="146">
        <v>75.586854460093903</v>
      </c>
      <c r="IH301" s="146">
        <v>81.25</v>
      </c>
      <c r="II301" s="146">
        <v>12.507339988256019</v>
      </c>
      <c r="IJ301" s="146">
        <v>6.795366795366796</v>
      </c>
      <c r="IK301" s="146">
        <v>9.8899755501222497</v>
      </c>
      <c r="IL301" s="146">
        <v>15.152262359758353</v>
      </c>
      <c r="IM301" s="148">
        <v>86.034999999999997</v>
      </c>
      <c r="IN301" s="137">
        <v>92.311999999999998</v>
      </c>
      <c r="IO301" s="369">
        <v>0.35842293906810002</v>
      </c>
      <c r="IP301" s="369">
        <v>0.14388489208633101</v>
      </c>
      <c r="IQ301" s="369">
        <v>3.4482758620689702</v>
      </c>
      <c r="IR301" s="369">
        <v>2.6315789473684199</v>
      </c>
      <c r="IS301" s="146">
        <v>87.931034482758605</v>
      </c>
      <c r="IT301" s="146">
        <v>100</v>
      </c>
      <c r="IU301" s="146">
        <v>10.394265232974901</v>
      </c>
      <c r="IV301" s="146">
        <v>5.4676258992805797</v>
      </c>
      <c r="IW301" s="146">
        <v>8.9037738931547104</v>
      </c>
      <c r="IX301" s="146">
        <v>10.081168831168799</v>
      </c>
      <c r="IY301" s="341">
        <v>0</v>
      </c>
      <c r="IZ301" s="369">
        <v>0</v>
      </c>
      <c r="JA301" s="369">
        <v>0</v>
      </c>
      <c r="JB301" s="369">
        <v>94.285714285714306</v>
      </c>
      <c r="JC301" s="369">
        <v>4.4529262086513999</v>
      </c>
      <c r="JD301" s="146">
        <v>7.0274935273085903</v>
      </c>
    </row>
    <row r="302" spans="1:264" ht="18" customHeight="1">
      <c r="A302" s="280"/>
      <c r="B302" s="281" t="s">
        <v>87</v>
      </c>
      <c r="C302" s="281" t="s">
        <v>87</v>
      </c>
      <c r="D302" s="282" t="s">
        <v>2039</v>
      </c>
      <c r="E302" s="283" t="s">
        <v>1521</v>
      </c>
      <c r="F302" s="282" t="s">
        <v>140</v>
      </c>
      <c r="G302" s="283" t="s">
        <v>39</v>
      </c>
      <c r="H302" s="284" t="s">
        <v>87</v>
      </c>
      <c r="I302" s="284" t="s">
        <v>87</v>
      </c>
      <c r="J302" s="284" t="s">
        <v>87</v>
      </c>
      <c r="K302" s="284" t="s">
        <v>87</v>
      </c>
      <c r="L302" s="284" t="s">
        <v>87</v>
      </c>
      <c r="M302" s="285">
        <v>22278</v>
      </c>
      <c r="N302" s="284" t="s">
        <v>87</v>
      </c>
      <c r="O302" s="284" t="s">
        <v>87</v>
      </c>
      <c r="P302" s="284" t="s">
        <v>87</v>
      </c>
      <c r="Q302" s="284" t="s">
        <v>87</v>
      </c>
      <c r="R302" s="286">
        <v>108.55597897214109</v>
      </c>
      <c r="S302" s="286">
        <v>112.5826799267366</v>
      </c>
      <c r="T302" s="287">
        <v>24.433048335775368</v>
      </c>
      <c r="U302" s="287">
        <v>29.058615260184354</v>
      </c>
      <c r="V302" s="286">
        <v>12.878787878787879</v>
      </c>
      <c r="W302" s="286">
        <v>10.606060606060606</v>
      </c>
      <c r="X302" s="286">
        <v>23.484848484848484</v>
      </c>
      <c r="Y302" s="284" t="s">
        <v>87</v>
      </c>
      <c r="Z302" s="284" t="s">
        <v>87</v>
      </c>
      <c r="AA302" s="284" t="s">
        <v>87</v>
      </c>
      <c r="AB302" s="284" t="s">
        <v>87</v>
      </c>
      <c r="AC302" s="284" t="s">
        <v>87</v>
      </c>
      <c r="AD302" s="284" t="s">
        <v>87</v>
      </c>
      <c r="AE302" s="284" t="s">
        <v>87</v>
      </c>
      <c r="AF302" s="284" t="s">
        <v>87</v>
      </c>
      <c r="AG302" s="284" t="s">
        <v>87</v>
      </c>
      <c r="AH302" s="284" t="s">
        <v>87</v>
      </c>
      <c r="AI302" s="284" t="s">
        <v>87</v>
      </c>
      <c r="AJ302" s="284" t="s">
        <v>87</v>
      </c>
      <c r="AK302" s="284" t="s">
        <v>87</v>
      </c>
      <c r="AL302" s="284" t="s">
        <v>87</v>
      </c>
      <c r="AM302" s="284" t="s">
        <v>87</v>
      </c>
      <c r="AN302" s="284" t="s">
        <v>87</v>
      </c>
      <c r="AO302" s="284" t="s">
        <v>87</v>
      </c>
      <c r="AP302" s="284" t="s">
        <v>87</v>
      </c>
      <c r="AQ302" s="284" t="s">
        <v>87</v>
      </c>
      <c r="AR302" s="284" t="s">
        <v>87</v>
      </c>
      <c r="AS302" s="284" t="s">
        <v>87</v>
      </c>
      <c r="AT302" s="284" t="s">
        <v>87</v>
      </c>
      <c r="AU302" s="284" t="s">
        <v>87</v>
      </c>
      <c r="AV302" s="284" t="s">
        <v>87</v>
      </c>
      <c r="AW302" s="288" t="s">
        <v>87</v>
      </c>
      <c r="AX302" s="288" t="s">
        <v>87</v>
      </c>
      <c r="AY302" s="288" t="s">
        <v>87</v>
      </c>
      <c r="AZ302" s="288" t="s">
        <v>87</v>
      </c>
      <c r="BA302" s="288" t="s">
        <v>87</v>
      </c>
      <c r="BB302" s="287">
        <v>10</v>
      </c>
      <c r="BC302" s="287">
        <v>11</v>
      </c>
      <c r="BD302" s="289" t="s">
        <v>88</v>
      </c>
      <c r="BE302" s="289" t="s">
        <v>88</v>
      </c>
      <c r="BF302" s="289" t="s">
        <v>88</v>
      </c>
      <c r="BG302" s="287">
        <v>0</v>
      </c>
      <c r="BH302" s="286">
        <v>0</v>
      </c>
      <c r="BI302" s="287">
        <v>26</v>
      </c>
      <c r="BJ302" s="286">
        <v>116.70706526618187</v>
      </c>
      <c r="BK302" s="287">
        <v>0</v>
      </c>
      <c r="BL302" s="286">
        <v>0</v>
      </c>
      <c r="BM302" s="287">
        <v>0</v>
      </c>
      <c r="BN302" s="290">
        <v>0</v>
      </c>
      <c r="BO302" s="291">
        <v>0</v>
      </c>
      <c r="BP302" s="290">
        <v>0</v>
      </c>
      <c r="BQ302" s="287">
        <v>0</v>
      </c>
      <c r="BR302" s="290">
        <v>0</v>
      </c>
      <c r="BS302" s="287">
        <v>0</v>
      </c>
      <c r="BT302" s="290">
        <v>0</v>
      </c>
      <c r="BU302" s="287">
        <v>0</v>
      </c>
      <c r="BV302" s="290">
        <v>0</v>
      </c>
      <c r="BW302" s="287">
        <v>0</v>
      </c>
      <c r="BX302" s="290">
        <v>0</v>
      </c>
      <c r="BY302" s="292">
        <v>0</v>
      </c>
      <c r="BZ302" s="293">
        <v>0</v>
      </c>
      <c r="CA302" s="287">
        <v>0</v>
      </c>
      <c r="CB302" s="290">
        <v>0</v>
      </c>
      <c r="CC302" s="287">
        <v>0</v>
      </c>
      <c r="CD302" s="290">
        <v>0</v>
      </c>
      <c r="CE302" s="287">
        <v>0</v>
      </c>
      <c r="CF302" s="290">
        <v>0</v>
      </c>
      <c r="CG302" s="287">
        <v>81</v>
      </c>
      <c r="CH302" s="290">
        <v>363.58739563695127</v>
      </c>
      <c r="CI302" s="287">
        <v>39</v>
      </c>
      <c r="CJ302" s="290">
        <v>175.06059789927281</v>
      </c>
      <c r="CK302" s="287">
        <v>4</v>
      </c>
      <c r="CL302" s="290">
        <v>17.954933117874138</v>
      </c>
      <c r="CM302" s="292">
        <v>0</v>
      </c>
      <c r="CN302" s="296">
        <v>0</v>
      </c>
      <c r="CO302" s="287">
        <v>0</v>
      </c>
      <c r="CP302" s="290">
        <v>0</v>
      </c>
      <c r="CQ302" s="292">
        <v>0</v>
      </c>
      <c r="CR302" s="293">
        <v>0</v>
      </c>
      <c r="CS302" s="287">
        <v>0</v>
      </c>
      <c r="CT302" s="290">
        <v>0</v>
      </c>
      <c r="CU302" s="287">
        <v>0</v>
      </c>
      <c r="CV302" s="290">
        <v>0</v>
      </c>
      <c r="CW302" s="287">
        <v>0</v>
      </c>
      <c r="CX302" s="290">
        <v>0</v>
      </c>
      <c r="CY302" s="287">
        <v>0</v>
      </c>
      <c r="CZ302" s="290">
        <v>0</v>
      </c>
      <c r="DA302" s="292">
        <v>0</v>
      </c>
      <c r="DB302" s="293">
        <v>0</v>
      </c>
      <c r="DC302" s="287">
        <v>0</v>
      </c>
      <c r="DD302" s="287">
        <v>0</v>
      </c>
      <c r="DE302" s="287">
        <v>0</v>
      </c>
      <c r="DF302" s="287">
        <v>0</v>
      </c>
      <c r="DG302" s="287">
        <v>0</v>
      </c>
      <c r="DH302" s="287">
        <v>0</v>
      </c>
      <c r="DI302" s="287">
        <v>0</v>
      </c>
      <c r="DJ302" s="287">
        <v>0</v>
      </c>
      <c r="DK302" s="287">
        <v>0</v>
      </c>
      <c r="DL302" s="287">
        <v>0</v>
      </c>
      <c r="DM302" s="287">
        <v>0</v>
      </c>
      <c r="DN302" s="287">
        <v>0</v>
      </c>
      <c r="DO302" s="287">
        <v>0</v>
      </c>
      <c r="DP302" s="287">
        <v>0</v>
      </c>
      <c r="DQ302" s="287">
        <v>0</v>
      </c>
      <c r="DR302" s="287">
        <v>0</v>
      </c>
      <c r="DS302" s="287">
        <v>0</v>
      </c>
      <c r="DT302" s="287">
        <v>0</v>
      </c>
      <c r="DU302" s="287">
        <v>0</v>
      </c>
      <c r="DV302" s="287">
        <v>0</v>
      </c>
      <c r="DW302" s="287">
        <v>0</v>
      </c>
      <c r="DX302" s="287">
        <v>0</v>
      </c>
      <c r="DY302" s="287">
        <v>0</v>
      </c>
      <c r="DZ302" s="287">
        <v>0</v>
      </c>
      <c r="EA302" s="287">
        <v>0</v>
      </c>
      <c r="EB302" s="290">
        <v>0</v>
      </c>
      <c r="EC302" s="287">
        <v>0</v>
      </c>
      <c r="ED302" s="287">
        <v>0</v>
      </c>
      <c r="EE302" s="287">
        <v>0</v>
      </c>
      <c r="EF302" s="290">
        <v>0</v>
      </c>
      <c r="EG302" s="287">
        <v>0</v>
      </c>
      <c r="EH302" s="287">
        <v>0</v>
      </c>
      <c r="EI302" s="287">
        <v>0</v>
      </c>
      <c r="EJ302" s="287">
        <v>0</v>
      </c>
      <c r="EK302" s="287">
        <v>0</v>
      </c>
      <c r="EL302" s="287">
        <v>0</v>
      </c>
      <c r="EM302" s="287">
        <v>0</v>
      </c>
      <c r="EN302" s="287">
        <v>0</v>
      </c>
      <c r="EO302" s="287">
        <v>0</v>
      </c>
      <c r="EP302" s="287">
        <v>0</v>
      </c>
      <c r="EQ302" s="287">
        <v>0</v>
      </c>
      <c r="ER302" s="287">
        <v>0</v>
      </c>
      <c r="ES302" s="287">
        <v>0</v>
      </c>
      <c r="ET302" s="287">
        <v>0</v>
      </c>
      <c r="EU302" s="287">
        <v>0</v>
      </c>
      <c r="EV302" s="287">
        <v>0</v>
      </c>
      <c r="EW302" s="287">
        <v>0</v>
      </c>
      <c r="EX302" s="287">
        <v>0</v>
      </c>
      <c r="EY302" s="287">
        <v>0</v>
      </c>
      <c r="EZ302" s="287">
        <v>0</v>
      </c>
      <c r="FA302" s="287">
        <v>0</v>
      </c>
      <c r="FB302" s="287">
        <v>0</v>
      </c>
      <c r="FC302" s="287">
        <v>0</v>
      </c>
      <c r="FD302" s="287">
        <v>0</v>
      </c>
      <c r="FE302" s="287">
        <v>0</v>
      </c>
      <c r="FF302" s="287">
        <v>0</v>
      </c>
      <c r="FG302" s="287">
        <v>0</v>
      </c>
      <c r="FH302" s="287">
        <v>0</v>
      </c>
      <c r="FI302" s="287">
        <v>0</v>
      </c>
      <c r="FJ302" s="287">
        <v>0</v>
      </c>
      <c r="FK302" s="291">
        <v>0</v>
      </c>
      <c r="FL302" s="290">
        <v>0</v>
      </c>
      <c r="FM302" s="291">
        <v>0</v>
      </c>
      <c r="FN302" s="290">
        <v>0</v>
      </c>
      <c r="FO302" s="297">
        <v>0</v>
      </c>
      <c r="FP302" s="293">
        <v>0</v>
      </c>
      <c r="FQ302" s="283">
        <v>0</v>
      </c>
      <c r="FR302" s="294">
        <v>0</v>
      </c>
      <c r="FS302" s="283">
        <v>0</v>
      </c>
      <c r="FT302" s="294">
        <v>0</v>
      </c>
      <c r="FU302" s="291">
        <v>0</v>
      </c>
      <c r="FV302" s="290">
        <v>0</v>
      </c>
      <c r="FW302" s="295">
        <v>0</v>
      </c>
      <c r="FX302" s="295">
        <v>0</v>
      </c>
      <c r="FY302" s="295">
        <v>0</v>
      </c>
      <c r="FZ302" s="295">
        <v>0</v>
      </c>
      <c r="GA302" s="295">
        <v>0</v>
      </c>
      <c r="GB302" s="287">
        <v>0</v>
      </c>
      <c r="GC302" s="287">
        <v>0</v>
      </c>
      <c r="GD302" s="287">
        <v>0</v>
      </c>
      <c r="GE302" s="287">
        <v>0</v>
      </c>
      <c r="GF302" s="287">
        <v>0</v>
      </c>
      <c r="GG302" s="290">
        <v>0</v>
      </c>
      <c r="GH302" s="290">
        <v>0</v>
      </c>
      <c r="GI302" s="290">
        <v>0</v>
      </c>
      <c r="GJ302" s="290">
        <v>0</v>
      </c>
      <c r="GK302" s="290">
        <v>0</v>
      </c>
      <c r="GL302" s="290">
        <v>0</v>
      </c>
      <c r="GM302" s="290">
        <v>0</v>
      </c>
      <c r="GN302" s="290">
        <v>0</v>
      </c>
      <c r="GO302" s="290">
        <v>0</v>
      </c>
      <c r="GP302" s="290">
        <v>0</v>
      </c>
      <c r="GQ302" s="290">
        <v>0</v>
      </c>
      <c r="GR302" s="290">
        <v>0</v>
      </c>
      <c r="GS302" s="290">
        <v>0</v>
      </c>
      <c r="GT302" s="290">
        <v>0</v>
      </c>
      <c r="GU302" s="290">
        <v>0</v>
      </c>
      <c r="GV302" s="290">
        <v>0</v>
      </c>
      <c r="GW302" s="290">
        <v>0</v>
      </c>
      <c r="GX302" s="290">
        <v>0</v>
      </c>
      <c r="GY302" s="290">
        <v>0</v>
      </c>
      <c r="GZ302" s="290">
        <v>0</v>
      </c>
      <c r="HA302" s="290">
        <v>0</v>
      </c>
      <c r="HB302" s="290">
        <v>0</v>
      </c>
      <c r="HC302" s="290">
        <v>0</v>
      </c>
      <c r="HD302" s="290">
        <v>0</v>
      </c>
      <c r="HE302" s="290">
        <v>0</v>
      </c>
      <c r="HF302" s="290">
        <v>0</v>
      </c>
      <c r="HG302" s="290">
        <v>0</v>
      </c>
      <c r="HH302" s="290">
        <v>0</v>
      </c>
      <c r="HI302" s="290">
        <v>0</v>
      </c>
      <c r="HJ302" s="134">
        <v>4.4887332794685344</v>
      </c>
      <c r="HK302" s="134">
        <v>0</v>
      </c>
      <c r="HL302" s="134">
        <v>35.909866235748275</v>
      </c>
      <c r="HM302" s="146">
        <v>118.71681763933</v>
      </c>
      <c r="HN302" s="146">
        <v>118.985906330218</v>
      </c>
      <c r="HO302" s="369">
        <v>6.4102564102564097E-2</v>
      </c>
      <c r="HP302" s="368">
        <v>0</v>
      </c>
      <c r="HQ302" s="369">
        <v>0.60240963855421703</v>
      </c>
      <c r="HR302" s="368">
        <v>0</v>
      </c>
      <c r="HS302" s="134">
        <v>92.168674698795201</v>
      </c>
      <c r="HT302" s="134">
        <v>93.75</v>
      </c>
      <c r="HU302" s="134">
        <v>10.6410256410256</v>
      </c>
      <c r="HV302" s="134">
        <v>8.3849452120057197</v>
      </c>
      <c r="HW302" s="134">
        <v>14.014155712841299</v>
      </c>
      <c r="HX302" s="134">
        <v>19.344403709294799</v>
      </c>
      <c r="HY302" s="146">
        <v>102.18700000000001</v>
      </c>
      <c r="HZ302" s="146">
        <v>112.48</v>
      </c>
      <c r="IA302" s="386">
        <v>5</v>
      </c>
      <c r="IB302" s="386">
        <v>4</v>
      </c>
      <c r="IC302" s="369">
        <v>0.38051750380517502</v>
      </c>
      <c r="ID302" s="369">
        <v>0.22136137244050913</v>
      </c>
      <c r="IE302" s="369">
        <v>2.109704641350211</v>
      </c>
      <c r="IF302" s="369">
        <v>1.593625498007968</v>
      </c>
      <c r="IG302" s="146">
        <v>79.74683544303798</v>
      </c>
      <c r="IH302" s="146">
        <v>85.258964143426297</v>
      </c>
      <c r="II302" s="146">
        <v>18.036529680365295</v>
      </c>
      <c r="IJ302" s="146">
        <v>13.890426120641946</v>
      </c>
      <c r="IK302" s="146">
        <v>11.850353892821031</v>
      </c>
      <c r="IL302" s="146">
        <v>17.080008626266981</v>
      </c>
      <c r="IM302" s="148">
        <v>86.024000000000001</v>
      </c>
      <c r="IN302" s="137">
        <v>94.44</v>
      </c>
      <c r="IO302" s="369">
        <v>0.37878787878787901</v>
      </c>
      <c r="IP302" s="369">
        <v>7.3475385745775196E-2</v>
      </c>
      <c r="IQ302" s="369">
        <v>1.7021276595744701</v>
      </c>
      <c r="IR302" s="369">
        <v>0.42553191489361702</v>
      </c>
      <c r="IS302" s="146">
        <v>92.7659574468085</v>
      </c>
      <c r="IT302" s="146">
        <v>94.468085106383</v>
      </c>
      <c r="IU302" s="146">
        <v>22.2537878787879</v>
      </c>
      <c r="IV302" s="146">
        <v>17.266715650257201</v>
      </c>
      <c r="IW302" s="146">
        <v>7.1428571428571397</v>
      </c>
      <c r="IX302" s="146">
        <v>8.6391869000564707</v>
      </c>
      <c r="IY302" s="341">
        <v>6</v>
      </c>
      <c r="IZ302" s="369">
        <v>0.67950169875424704</v>
      </c>
      <c r="JA302" s="369">
        <v>6.8181818181818201</v>
      </c>
      <c r="JB302" s="369">
        <v>97.727272727272705</v>
      </c>
      <c r="JC302" s="369">
        <v>9.9660249150622899</v>
      </c>
      <c r="JD302" s="146">
        <v>13.4569764934225</v>
      </c>
    </row>
    <row r="303" spans="1:264" ht="18" customHeight="1">
      <c r="A303" s="280"/>
      <c r="B303" s="281" t="s">
        <v>87</v>
      </c>
      <c r="C303" s="281" t="s">
        <v>87</v>
      </c>
      <c r="D303" s="282" t="s">
        <v>2040</v>
      </c>
      <c r="E303" s="283" t="s">
        <v>1522</v>
      </c>
      <c r="F303" s="282" t="s">
        <v>140</v>
      </c>
      <c r="G303" s="283" t="s">
        <v>39</v>
      </c>
      <c r="H303" s="284" t="s">
        <v>87</v>
      </c>
      <c r="I303" s="284" t="s">
        <v>87</v>
      </c>
      <c r="J303" s="284" t="s">
        <v>87</v>
      </c>
      <c r="K303" s="284" t="s">
        <v>87</v>
      </c>
      <c r="L303" s="284" t="s">
        <v>87</v>
      </c>
      <c r="M303" s="285">
        <v>27103</v>
      </c>
      <c r="N303" s="284" t="s">
        <v>87</v>
      </c>
      <c r="O303" s="284" t="s">
        <v>87</v>
      </c>
      <c r="P303" s="284" t="s">
        <v>87</v>
      </c>
      <c r="Q303" s="284" t="s">
        <v>87</v>
      </c>
      <c r="R303" s="286">
        <v>110.73399999999999</v>
      </c>
      <c r="S303" s="286">
        <v>102.395</v>
      </c>
      <c r="T303" s="287">
        <v>35.575144038867904</v>
      </c>
      <c r="U303" s="292">
        <v>5.5901655354265358</v>
      </c>
      <c r="V303" s="286">
        <v>7.5</v>
      </c>
      <c r="W303" s="286">
        <v>7.2727272727272725</v>
      </c>
      <c r="X303" s="286">
        <v>14.772727272727273</v>
      </c>
      <c r="Y303" s="284" t="s">
        <v>87</v>
      </c>
      <c r="Z303" s="284" t="s">
        <v>87</v>
      </c>
      <c r="AA303" s="284" t="s">
        <v>87</v>
      </c>
      <c r="AB303" s="284" t="s">
        <v>87</v>
      </c>
      <c r="AC303" s="284" t="s">
        <v>87</v>
      </c>
      <c r="AD303" s="284" t="s">
        <v>87</v>
      </c>
      <c r="AE303" s="284" t="s">
        <v>87</v>
      </c>
      <c r="AF303" s="284" t="s">
        <v>87</v>
      </c>
      <c r="AG303" s="284" t="s">
        <v>87</v>
      </c>
      <c r="AH303" s="284" t="s">
        <v>87</v>
      </c>
      <c r="AI303" s="284" t="s">
        <v>87</v>
      </c>
      <c r="AJ303" s="284" t="s">
        <v>87</v>
      </c>
      <c r="AK303" s="284" t="s">
        <v>87</v>
      </c>
      <c r="AL303" s="284" t="s">
        <v>87</v>
      </c>
      <c r="AM303" s="284" t="s">
        <v>87</v>
      </c>
      <c r="AN303" s="284" t="s">
        <v>87</v>
      </c>
      <c r="AO303" s="284" t="s">
        <v>87</v>
      </c>
      <c r="AP303" s="284" t="s">
        <v>87</v>
      </c>
      <c r="AQ303" s="284" t="s">
        <v>87</v>
      </c>
      <c r="AR303" s="284" t="s">
        <v>87</v>
      </c>
      <c r="AS303" s="284" t="s">
        <v>87</v>
      </c>
      <c r="AT303" s="284" t="s">
        <v>87</v>
      </c>
      <c r="AU303" s="284" t="s">
        <v>87</v>
      </c>
      <c r="AV303" s="284" t="s">
        <v>87</v>
      </c>
      <c r="AW303" s="288" t="s">
        <v>87</v>
      </c>
      <c r="AX303" s="288" t="s">
        <v>87</v>
      </c>
      <c r="AY303" s="288" t="s">
        <v>87</v>
      </c>
      <c r="AZ303" s="288" t="s">
        <v>87</v>
      </c>
      <c r="BA303" s="288" t="s">
        <v>87</v>
      </c>
      <c r="BB303" s="287">
        <v>5</v>
      </c>
      <c r="BC303" s="287">
        <v>8</v>
      </c>
      <c r="BD303" s="289" t="s">
        <v>88</v>
      </c>
      <c r="BE303" s="289" t="s">
        <v>88</v>
      </c>
      <c r="BF303" s="289" t="s">
        <v>88</v>
      </c>
      <c r="BG303" s="287">
        <v>0</v>
      </c>
      <c r="BH303" s="286">
        <v>0</v>
      </c>
      <c r="BI303" s="287">
        <v>27</v>
      </c>
      <c r="BJ303" s="286">
        <v>99.619968269195297</v>
      </c>
      <c r="BK303" s="287">
        <v>0</v>
      </c>
      <c r="BL303" s="286">
        <v>0</v>
      </c>
      <c r="BM303" s="287">
        <v>0</v>
      </c>
      <c r="BN303" s="290">
        <v>0</v>
      </c>
      <c r="BO303" s="291">
        <v>0</v>
      </c>
      <c r="BP303" s="290">
        <v>0</v>
      </c>
      <c r="BQ303" s="287">
        <v>0</v>
      </c>
      <c r="BR303" s="290">
        <v>0</v>
      </c>
      <c r="BS303" s="287">
        <v>0</v>
      </c>
      <c r="BT303" s="290">
        <v>0</v>
      </c>
      <c r="BU303" s="287">
        <v>0</v>
      </c>
      <c r="BV303" s="290">
        <v>0</v>
      </c>
      <c r="BW303" s="287">
        <v>0</v>
      </c>
      <c r="BX303" s="290">
        <v>0</v>
      </c>
      <c r="BY303" s="292">
        <v>0</v>
      </c>
      <c r="BZ303" s="293">
        <v>0</v>
      </c>
      <c r="CA303" s="287">
        <v>0</v>
      </c>
      <c r="CB303" s="290">
        <v>0</v>
      </c>
      <c r="CC303" s="287">
        <v>0</v>
      </c>
      <c r="CD303" s="290">
        <v>0</v>
      </c>
      <c r="CE303" s="292">
        <v>0</v>
      </c>
      <c r="CF303" s="293">
        <v>0</v>
      </c>
      <c r="CG303" s="287">
        <v>100</v>
      </c>
      <c r="CH303" s="290">
        <v>368.96284544146403</v>
      </c>
      <c r="CI303" s="287">
        <v>268</v>
      </c>
      <c r="CJ303" s="290">
        <v>988.82042578312371</v>
      </c>
      <c r="CK303" s="287">
        <v>0</v>
      </c>
      <c r="CL303" s="290">
        <v>0</v>
      </c>
      <c r="CM303" s="292">
        <v>0</v>
      </c>
      <c r="CN303" s="296">
        <v>0</v>
      </c>
      <c r="CO303" s="287">
        <v>5</v>
      </c>
      <c r="CP303" s="290">
        <v>18.448142272073202</v>
      </c>
      <c r="CQ303" s="292">
        <v>0</v>
      </c>
      <c r="CR303" s="293">
        <v>0</v>
      </c>
      <c r="CS303" s="292">
        <v>0</v>
      </c>
      <c r="CT303" s="293">
        <v>0</v>
      </c>
      <c r="CU303" s="292">
        <v>0</v>
      </c>
      <c r="CV303" s="293">
        <v>0</v>
      </c>
      <c r="CW303" s="292">
        <v>0</v>
      </c>
      <c r="CX303" s="293">
        <v>0</v>
      </c>
      <c r="CY303" s="292">
        <v>0</v>
      </c>
      <c r="CZ303" s="293">
        <v>0</v>
      </c>
      <c r="DA303" s="292">
        <v>0</v>
      </c>
      <c r="DB303" s="293">
        <v>0</v>
      </c>
      <c r="DC303" s="292">
        <v>0</v>
      </c>
      <c r="DD303" s="292">
        <v>0</v>
      </c>
      <c r="DE303" s="292">
        <v>0</v>
      </c>
      <c r="DF303" s="292">
        <v>0</v>
      </c>
      <c r="DG303" s="292">
        <v>0</v>
      </c>
      <c r="DH303" s="292">
        <v>0</v>
      </c>
      <c r="DI303" s="292">
        <v>0</v>
      </c>
      <c r="DJ303" s="292">
        <v>0</v>
      </c>
      <c r="DK303" s="292">
        <v>0</v>
      </c>
      <c r="DL303" s="292">
        <v>0</v>
      </c>
      <c r="DM303" s="292">
        <v>0</v>
      </c>
      <c r="DN303" s="292">
        <v>0</v>
      </c>
      <c r="DO303" s="292">
        <v>0</v>
      </c>
      <c r="DP303" s="292">
        <v>0</v>
      </c>
      <c r="DQ303" s="292">
        <v>0</v>
      </c>
      <c r="DR303" s="292">
        <v>0</v>
      </c>
      <c r="DS303" s="292">
        <v>0</v>
      </c>
      <c r="DT303" s="292">
        <v>0</v>
      </c>
      <c r="DU303" s="292">
        <v>0</v>
      </c>
      <c r="DV303" s="292">
        <v>0</v>
      </c>
      <c r="DW303" s="292">
        <v>0</v>
      </c>
      <c r="DX303" s="292">
        <v>0</v>
      </c>
      <c r="DY303" s="292">
        <v>0</v>
      </c>
      <c r="DZ303" s="292">
        <v>0</v>
      </c>
      <c r="EA303" s="292">
        <v>0</v>
      </c>
      <c r="EB303" s="293">
        <v>0</v>
      </c>
      <c r="EC303" s="292">
        <v>0</v>
      </c>
      <c r="ED303" s="292">
        <v>0</v>
      </c>
      <c r="EE303" s="292">
        <v>0</v>
      </c>
      <c r="EF303" s="293">
        <v>0</v>
      </c>
      <c r="EG303" s="292">
        <v>0</v>
      </c>
      <c r="EH303" s="292">
        <v>0</v>
      </c>
      <c r="EI303" s="292">
        <v>0</v>
      </c>
      <c r="EJ303" s="292">
        <v>0</v>
      </c>
      <c r="EK303" s="292">
        <v>0</v>
      </c>
      <c r="EL303" s="292">
        <v>0</v>
      </c>
      <c r="EM303" s="292">
        <v>0</v>
      </c>
      <c r="EN303" s="292">
        <v>0</v>
      </c>
      <c r="EO303" s="292">
        <v>0</v>
      </c>
      <c r="EP303" s="292">
        <v>0</v>
      </c>
      <c r="EQ303" s="292">
        <v>0</v>
      </c>
      <c r="ER303" s="292">
        <v>0</v>
      </c>
      <c r="ES303" s="292">
        <v>0</v>
      </c>
      <c r="ET303" s="292">
        <v>0</v>
      </c>
      <c r="EU303" s="292">
        <v>0</v>
      </c>
      <c r="EV303" s="292">
        <v>0</v>
      </c>
      <c r="EW303" s="292">
        <v>0</v>
      </c>
      <c r="EX303" s="292">
        <v>0</v>
      </c>
      <c r="EY303" s="292">
        <v>0</v>
      </c>
      <c r="EZ303" s="292">
        <v>0</v>
      </c>
      <c r="FA303" s="292">
        <v>0</v>
      </c>
      <c r="FB303" s="292">
        <v>0</v>
      </c>
      <c r="FC303" s="292">
        <v>0</v>
      </c>
      <c r="FD303" s="292">
        <v>0</v>
      </c>
      <c r="FE303" s="292">
        <v>0</v>
      </c>
      <c r="FF303" s="292">
        <v>0</v>
      </c>
      <c r="FG303" s="292">
        <v>0</v>
      </c>
      <c r="FH303" s="292">
        <v>0</v>
      </c>
      <c r="FI303" s="292">
        <v>0</v>
      </c>
      <c r="FJ303" s="292">
        <v>0</v>
      </c>
      <c r="FK303" s="297">
        <v>1</v>
      </c>
      <c r="FL303" s="293">
        <v>3.6896284544146405</v>
      </c>
      <c r="FM303" s="297">
        <v>0</v>
      </c>
      <c r="FN303" s="293">
        <v>0</v>
      </c>
      <c r="FO303" s="297">
        <v>0</v>
      </c>
      <c r="FP303" s="293">
        <v>0</v>
      </c>
      <c r="FQ303" s="283">
        <v>0</v>
      </c>
      <c r="FR303" s="294">
        <v>0</v>
      </c>
      <c r="FS303" s="283">
        <v>0</v>
      </c>
      <c r="FT303" s="294">
        <v>0</v>
      </c>
      <c r="FU303" s="291">
        <v>0</v>
      </c>
      <c r="FV303" s="290">
        <v>0</v>
      </c>
      <c r="FW303" s="295">
        <v>1</v>
      </c>
      <c r="FX303" s="295">
        <v>0</v>
      </c>
      <c r="FY303" s="295">
        <v>1</v>
      </c>
      <c r="FZ303" s="295">
        <v>0</v>
      </c>
      <c r="GA303" s="295">
        <v>0</v>
      </c>
      <c r="GB303" s="292">
        <v>0</v>
      </c>
      <c r="GC303" s="292">
        <v>0</v>
      </c>
      <c r="GD303" s="292">
        <v>0</v>
      </c>
      <c r="GE303" s="292">
        <v>0</v>
      </c>
      <c r="GF303" s="292">
        <v>0</v>
      </c>
      <c r="GG303" s="293">
        <v>0</v>
      </c>
      <c r="GH303" s="293">
        <v>0</v>
      </c>
      <c r="GI303" s="293">
        <v>0</v>
      </c>
      <c r="GJ303" s="293">
        <v>0</v>
      </c>
      <c r="GK303" s="293">
        <v>0</v>
      </c>
      <c r="GL303" s="293">
        <v>0</v>
      </c>
      <c r="GM303" s="293">
        <v>0</v>
      </c>
      <c r="GN303" s="293">
        <v>0</v>
      </c>
      <c r="GO303" s="293">
        <v>0</v>
      </c>
      <c r="GP303" s="293">
        <v>0</v>
      </c>
      <c r="GQ303" s="293">
        <v>0</v>
      </c>
      <c r="GR303" s="293">
        <v>0</v>
      </c>
      <c r="GS303" s="293">
        <v>0</v>
      </c>
      <c r="GT303" s="293">
        <v>0</v>
      </c>
      <c r="GU303" s="293">
        <v>0</v>
      </c>
      <c r="GV303" s="293">
        <v>0</v>
      </c>
      <c r="GW303" s="293">
        <v>0</v>
      </c>
      <c r="GX303" s="293">
        <v>0</v>
      </c>
      <c r="GY303" s="293">
        <v>0</v>
      </c>
      <c r="GZ303" s="293">
        <v>0</v>
      </c>
      <c r="HA303" s="293">
        <v>0</v>
      </c>
      <c r="HB303" s="293">
        <v>0</v>
      </c>
      <c r="HC303" s="293">
        <v>0</v>
      </c>
      <c r="HD303" s="293">
        <v>0</v>
      </c>
      <c r="HE303" s="293">
        <v>0</v>
      </c>
      <c r="HF303" s="293">
        <v>0</v>
      </c>
      <c r="HG303" s="293">
        <v>0</v>
      </c>
      <c r="HH303" s="293">
        <v>0</v>
      </c>
      <c r="HI303" s="293">
        <v>0</v>
      </c>
      <c r="HJ303" s="134">
        <v>3.6896284544146405</v>
      </c>
      <c r="HK303" s="134">
        <v>14.758513817658562</v>
      </c>
      <c r="HL303" s="134">
        <v>31.361841862524443</v>
      </c>
      <c r="HM303" s="146">
        <v>106.294</v>
      </c>
      <c r="HN303" s="146">
        <v>107.56</v>
      </c>
      <c r="HO303" s="368">
        <v>0</v>
      </c>
      <c r="HP303" s="369">
        <v>0</v>
      </c>
      <c r="HQ303" s="368">
        <v>0</v>
      </c>
      <c r="HR303" s="369">
        <v>0</v>
      </c>
      <c r="HS303" s="134">
        <v>90</v>
      </c>
      <c r="HT303" s="134">
        <v>78.947368421052602</v>
      </c>
      <c r="HU303" s="134">
        <v>3.33889816360601</v>
      </c>
      <c r="HV303" s="134">
        <v>2.5299600532623199</v>
      </c>
      <c r="HW303" s="134">
        <v>6.8371212121212102</v>
      </c>
      <c r="HX303" s="134">
        <v>9.8629608183748303</v>
      </c>
      <c r="HY303" s="146">
        <v>104.367</v>
      </c>
      <c r="HZ303" s="146">
        <v>98.513999999999996</v>
      </c>
      <c r="IA303" s="386">
        <v>3</v>
      </c>
      <c r="IB303" s="386">
        <v>1</v>
      </c>
      <c r="IC303" s="369">
        <v>0.37783375314861462</v>
      </c>
      <c r="ID303" s="369">
        <v>9.6618357487922704E-2</v>
      </c>
      <c r="IE303" s="369">
        <v>3.5714285714285712</v>
      </c>
      <c r="IF303" s="369">
        <v>1.4705882352941175</v>
      </c>
      <c r="IG303" s="146">
        <v>41.666666666666671</v>
      </c>
      <c r="IH303" s="146">
        <v>57.352941176470587</v>
      </c>
      <c r="II303" s="146">
        <v>10.579345088161208</v>
      </c>
      <c r="IJ303" s="146">
        <v>6.5700483091787447</v>
      </c>
      <c r="IK303" s="146">
        <v>6.1931818181818183</v>
      </c>
      <c r="IL303" s="146">
        <v>10.46130090716078</v>
      </c>
      <c r="IM303" s="148">
        <v>94.424999999999997</v>
      </c>
      <c r="IN303" s="137">
        <v>90.605000000000018</v>
      </c>
      <c r="IO303" s="369">
        <v>0.38834951456310701</v>
      </c>
      <c r="IP303" s="388">
        <v>0.13440860215053799</v>
      </c>
      <c r="IQ303" s="369">
        <v>3.5087719298245599</v>
      </c>
      <c r="IR303" s="388">
        <v>4.4444444444444402</v>
      </c>
      <c r="IS303" s="146">
        <v>98.245614035087698</v>
      </c>
      <c r="IT303" s="146">
        <v>95.5555555555556</v>
      </c>
      <c r="IU303" s="146">
        <v>11.0679611650485</v>
      </c>
      <c r="IV303" s="146">
        <v>3.0241935483871001</v>
      </c>
      <c r="IW303" s="146">
        <v>8.3785249457700708</v>
      </c>
      <c r="IX303" s="146">
        <v>10.546344115248701</v>
      </c>
      <c r="IY303" s="341">
        <v>5</v>
      </c>
      <c r="IZ303" s="369">
        <v>0.76687116564417201</v>
      </c>
      <c r="JA303" s="369">
        <v>14.285714285714301</v>
      </c>
      <c r="JB303" s="369">
        <v>97.142857142857096</v>
      </c>
      <c r="JC303" s="369">
        <v>5.3680981595092003</v>
      </c>
      <c r="JD303" s="146">
        <v>9.2067168500289505</v>
      </c>
    </row>
    <row r="304" spans="1:264" ht="18" customHeight="1">
      <c r="A304" s="280"/>
      <c r="B304" s="281" t="s">
        <v>87</v>
      </c>
      <c r="C304" s="281" t="s">
        <v>87</v>
      </c>
      <c r="D304" s="282" t="s">
        <v>2041</v>
      </c>
      <c r="E304" s="283" t="s">
        <v>1523</v>
      </c>
      <c r="F304" s="282" t="s">
        <v>140</v>
      </c>
      <c r="G304" s="283" t="s">
        <v>39</v>
      </c>
      <c r="H304" s="284" t="s">
        <v>87</v>
      </c>
      <c r="I304" s="284" t="s">
        <v>87</v>
      </c>
      <c r="J304" s="284" t="s">
        <v>87</v>
      </c>
      <c r="K304" s="284" t="s">
        <v>87</v>
      </c>
      <c r="L304" s="284" t="s">
        <v>87</v>
      </c>
      <c r="M304" s="285">
        <v>31457</v>
      </c>
      <c r="N304" s="284" t="s">
        <v>87</v>
      </c>
      <c r="O304" s="284" t="s">
        <v>87</v>
      </c>
      <c r="P304" s="284" t="s">
        <v>87</v>
      </c>
      <c r="Q304" s="284" t="s">
        <v>87</v>
      </c>
      <c r="R304" s="286">
        <v>105.98299999999998</v>
      </c>
      <c r="S304" s="286">
        <v>95.53700000000002</v>
      </c>
      <c r="T304" s="287">
        <v>21.282573620297569</v>
      </c>
      <c r="U304" s="298" t="s">
        <v>88</v>
      </c>
      <c r="V304" s="286">
        <v>7.5388026607538805</v>
      </c>
      <c r="W304" s="286">
        <v>2.2172949002217295</v>
      </c>
      <c r="X304" s="286">
        <v>9.7560975609756095</v>
      </c>
      <c r="Y304" s="284" t="s">
        <v>87</v>
      </c>
      <c r="Z304" s="284" t="s">
        <v>87</v>
      </c>
      <c r="AA304" s="284" t="s">
        <v>87</v>
      </c>
      <c r="AB304" s="284" t="s">
        <v>87</v>
      </c>
      <c r="AC304" s="284" t="s">
        <v>87</v>
      </c>
      <c r="AD304" s="284" t="s">
        <v>87</v>
      </c>
      <c r="AE304" s="284" t="s">
        <v>87</v>
      </c>
      <c r="AF304" s="284" t="s">
        <v>87</v>
      </c>
      <c r="AG304" s="284" t="s">
        <v>87</v>
      </c>
      <c r="AH304" s="284" t="s">
        <v>87</v>
      </c>
      <c r="AI304" s="284" t="s">
        <v>87</v>
      </c>
      <c r="AJ304" s="284" t="s">
        <v>87</v>
      </c>
      <c r="AK304" s="284" t="s">
        <v>87</v>
      </c>
      <c r="AL304" s="284" t="s">
        <v>87</v>
      </c>
      <c r="AM304" s="284" t="s">
        <v>87</v>
      </c>
      <c r="AN304" s="284" t="s">
        <v>87</v>
      </c>
      <c r="AO304" s="284" t="s">
        <v>87</v>
      </c>
      <c r="AP304" s="284" t="s">
        <v>87</v>
      </c>
      <c r="AQ304" s="284" t="s">
        <v>87</v>
      </c>
      <c r="AR304" s="284" t="s">
        <v>87</v>
      </c>
      <c r="AS304" s="284" t="s">
        <v>87</v>
      </c>
      <c r="AT304" s="284" t="s">
        <v>87</v>
      </c>
      <c r="AU304" s="284" t="s">
        <v>87</v>
      </c>
      <c r="AV304" s="284" t="s">
        <v>87</v>
      </c>
      <c r="AW304" s="288" t="s">
        <v>87</v>
      </c>
      <c r="AX304" s="288" t="s">
        <v>87</v>
      </c>
      <c r="AY304" s="288" t="s">
        <v>87</v>
      </c>
      <c r="AZ304" s="288" t="s">
        <v>87</v>
      </c>
      <c r="BA304" s="288" t="s">
        <v>87</v>
      </c>
      <c r="BB304" s="287">
        <v>12</v>
      </c>
      <c r="BC304" s="287">
        <v>8</v>
      </c>
      <c r="BD304" s="289" t="s">
        <v>88</v>
      </c>
      <c r="BE304" s="289" t="s">
        <v>88</v>
      </c>
      <c r="BF304" s="289" t="s">
        <v>88</v>
      </c>
      <c r="BG304" s="287">
        <v>0</v>
      </c>
      <c r="BH304" s="286">
        <v>0</v>
      </c>
      <c r="BI304" s="287">
        <v>16</v>
      </c>
      <c r="BJ304" s="286">
        <v>50.863082938614617</v>
      </c>
      <c r="BK304" s="287">
        <v>0</v>
      </c>
      <c r="BL304" s="286">
        <v>0</v>
      </c>
      <c r="BM304" s="287">
        <v>0</v>
      </c>
      <c r="BN304" s="290">
        <v>0</v>
      </c>
      <c r="BO304" s="291">
        <v>0</v>
      </c>
      <c r="BP304" s="290">
        <v>0</v>
      </c>
      <c r="BQ304" s="287">
        <v>0</v>
      </c>
      <c r="BR304" s="290">
        <v>0</v>
      </c>
      <c r="BS304" s="287">
        <v>0</v>
      </c>
      <c r="BT304" s="290">
        <v>0</v>
      </c>
      <c r="BU304" s="287">
        <v>0</v>
      </c>
      <c r="BV304" s="290">
        <v>0</v>
      </c>
      <c r="BW304" s="287">
        <v>12</v>
      </c>
      <c r="BX304" s="290">
        <v>38.147312203960958</v>
      </c>
      <c r="BY304" s="292">
        <v>0</v>
      </c>
      <c r="BZ304" s="293">
        <v>0</v>
      </c>
      <c r="CA304" s="287">
        <v>0</v>
      </c>
      <c r="CB304" s="290">
        <v>0</v>
      </c>
      <c r="CC304" s="292">
        <v>0</v>
      </c>
      <c r="CD304" s="293">
        <v>0</v>
      </c>
      <c r="CE304" s="287">
        <v>0</v>
      </c>
      <c r="CF304" s="290">
        <v>0</v>
      </c>
      <c r="CG304" s="287">
        <v>61</v>
      </c>
      <c r="CH304" s="290">
        <v>193.91550370346823</v>
      </c>
      <c r="CI304" s="287">
        <v>136</v>
      </c>
      <c r="CJ304" s="290">
        <v>432.33620497822426</v>
      </c>
      <c r="CK304" s="287">
        <v>2</v>
      </c>
      <c r="CL304" s="290">
        <v>6.3578853673268272</v>
      </c>
      <c r="CM304" s="287">
        <v>0</v>
      </c>
      <c r="CN304" s="294">
        <v>0</v>
      </c>
      <c r="CO304" s="287">
        <v>6</v>
      </c>
      <c r="CP304" s="290">
        <v>19.073656101980479</v>
      </c>
      <c r="CQ304" s="287">
        <v>0</v>
      </c>
      <c r="CR304" s="290">
        <v>0</v>
      </c>
      <c r="CS304" s="287">
        <v>0</v>
      </c>
      <c r="CT304" s="290">
        <v>0</v>
      </c>
      <c r="CU304" s="287">
        <v>6</v>
      </c>
      <c r="CV304" s="290">
        <v>19.073656101980479</v>
      </c>
      <c r="CW304" s="287">
        <v>7</v>
      </c>
      <c r="CX304" s="290">
        <v>22.252598785643897</v>
      </c>
      <c r="CY304" s="287">
        <v>7</v>
      </c>
      <c r="CZ304" s="290">
        <v>22.252598785643897</v>
      </c>
      <c r="DA304" s="292">
        <v>0</v>
      </c>
      <c r="DB304" s="293">
        <v>0</v>
      </c>
      <c r="DC304" s="287">
        <v>0</v>
      </c>
      <c r="DD304" s="287">
        <v>0</v>
      </c>
      <c r="DE304" s="287">
        <v>0</v>
      </c>
      <c r="DF304" s="287">
        <v>0</v>
      </c>
      <c r="DG304" s="287">
        <v>0</v>
      </c>
      <c r="DH304" s="287">
        <v>0</v>
      </c>
      <c r="DI304" s="287">
        <v>0</v>
      </c>
      <c r="DJ304" s="287">
        <v>0</v>
      </c>
      <c r="DK304" s="287">
        <v>0</v>
      </c>
      <c r="DL304" s="287">
        <v>0</v>
      </c>
      <c r="DM304" s="287">
        <v>0</v>
      </c>
      <c r="DN304" s="287">
        <v>0</v>
      </c>
      <c r="DO304" s="287">
        <v>0</v>
      </c>
      <c r="DP304" s="287">
        <v>0</v>
      </c>
      <c r="DQ304" s="287">
        <v>0</v>
      </c>
      <c r="DR304" s="287">
        <v>0</v>
      </c>
      <c r="DS304" s="287">
        <v>0</v>
      </c>
      <c r="DT304" s="287">
        <v>0</v>
      </c>
      <c r="DU304" s="287">
        <v>0</v>
      </c>
      <c r="DV304" s="287">
        <v>0</v>
      </c>
      <c r="DW304" s="287">
        <v>0</v>
      </c>
      <c r="DX304" s="287">
        <v>0</v>
      </c>
      <c r="DY304" s="287">
        <v>0</v>
      </c>
      <c r="DZ304" s="287">
        <v>0</v>
      </c>
      <c r="EA304" s="287">
        <v>0</v>
      </c>
      <c r="EB304" s="290">
        <v>0</v>
      </c>
      <c r="EC304" s="287">
        <v>0</v>
      </c>
      <c r="ED304" s="287">
        <v>0</v>
      </c>
      <c r="EE304" s="287">
        <v>0</v>
      </c>
      <c r="EF304" s="290">
        <v>0</v>
      </c>
      <c r="EG304" s="287">
        <v>0</v>
      </c>
      <c r="EH304" s="287">
        <v>0</v>
      </c>
      <c r="EI304" s="287">
        <v>0</v>
      </c>
      <c r="EJ304" s="287">
        <v>0</v>
      </c>
      <c r="EK304" s="287">
        <v>0</v>
      </c>
      <c r="EL304" s="287">
        <v>0</v>
      </c>
      <c r="EM304" s="287">
        <v>0</v>
      </c>
      <c r="EN304" s="287">
        <v>0</v>
      </c>
      <c r="EO304" s="287">
        <v>0</v>
      </c>
      <c r="EP304" s="287">
        <v>0</v>
      </c>
      <c r="EQ304" s="287">
        <v>0</v>
      </c>
      <c r="ER304" s="287">
        <v>0</v>
      </c>
      <c r="ES304" s="287">
        <v>0</v>
      </c>
      <c r="ET304" s="287">
        <v>0</v>
      </c>
      <c r="EU304" s="287">
        <v>0</v>
      </c>
      <c r="EV304" s="287">
        <v>0</v>
      </c>
      <c r="EW304" s="287">
        <v>0</v>
      </c>
      <c r="EX304" s="287">
        <v>0</v>
      </c>
      <c r="EY304" s="287">
        <v>0</v>
      </c>
      <c r="EZ304" s="287">
        <v>0</v>
      </c>
      <c r="FA304" s="287">
        <v>0</v>
      </c>
      <c r="FB304" s="287">
        <v>0</v>
      </c>
      <c r="FC304" s="287">
        <v>0</v>
      </c>
      <c r="FD304" s="287">
        <v>0</v>
      </c>
      <c r="FE304" s="287">
        <v>0</v>
      </c>
      <c r="FF304" s="287">
        <v>0</v>
      </c>
      <c r="FG304" s="287">
        <v>0</v>
      </c>
      <c r="FH304" s="287">
        <v>0</v>
      </c>
      <c r="FI304" s="287">
        <v>0</v>
      </c>
      <c r="FJ304" s="287">
        <v>0</v>
      </c>
      <c r="FK304" s="291">
        <v>1</v>
      </c>
      <c r="FL304" s="290">
        <v>3.1789426836634136</v>
      </c>
      <c r="FM304" s="291">
        <v>0</v>
      </c>
      <c r="FN304" s="290">
        <v>0</v>
      </c>
      <c r="FO304" s="297">
        <v>0</v>
      </c>
      <c r="FP304" s="293">
        <v>0</v>
      </c>
      <c r="FQ304" s="283">
        <v>1</v>
      </c>
      <c r="FR304" s="294">
        <v>3.1789426836634136</v>
      </c>
      <c r="FS304" s="283">
        <v>0</v>
      </c>
      <c r="FT304" s="294">
        <v>0</v>
      </c>
      <c r="FU304" s="297">
        <v>0</v>
      </c>
      <c r="FV304" s="293">
        <v>0</v>
      </c>
      <c r="FW304" s="295">
        <v>0</v>
      </c>
      <c r="FX304" s="295">
        <v>0</v>
      </c>
      <c r="FY304" s="295">
        <v>0</v>
      </c>
      <c r="FZ304" s="295">
        <v>0</v>
      </c>
      <c r="GA304" s="295">
        <v>0</v>
      </c>
      <c r="GB304" s="287">
        <v>0</v>
      </c>
      <c r="GC304" s="287">
        <v>0</v>
      </c>
      <c r="GD304" s="287">
        <v>0</v>
      </c>
      <c r="GE304" s="287">
        <v>0</v>
      </c>
      <c r="GF304" s="287">
        <v>0</v>
      </c>
      <c r="GG304" s="290">
        <v>0</v>
      </c>
      <c r="GH304" s="290">
        <v>0</v>
      </c>
      <c r="GI304" s="290">
        <v>0</v>
      </c>
      <c r="GJ304" s="290">
        <v>0</v>
      </c>
      <c r="GK304" s="290">
        <v>0</v>
      </c>
      <c r="GL304" s="290">
        <v>0</v>
      </c>
      <c r="GM304" s="290">
        <v>0</v>
      </c>
      <c r="GN304" s="290">
        <v>0</v>
      </c>
      <c r="GO304" s="290">
        <v>0</v>
      </c>
      <c r="GP304" s="290">
        <v>0</v>
      </c>
      <c r="GQ304" s="290">
        <v>0</v>
      </c>
      <c r="GR304" s="290">
        <v>0</v>
      </c>
      <c r="GS304" s="290">
        <v>0</v>
      </c>
      <c r="GT304" s="290">
        <v>0</v>
      </c>
      <c r="GU304" s="290">
        <v>0</v>
      </c>
      <c r="GV304" s="290">
        <v>0</v>
      </c>
      <c r="GW304" s="290">
        <v>0</v>
      </c>
      <c r="GX304" s="290">
        <v>0</v>
      </c>
      <c r="GY304" s="290">
        <v>0</v>
      </c>
      <c r="GZ304" s="290">
        <v>0</v>
      </c>
      <c r="HA304" s="290">
        <v>0</v>
      </c>
      <c r="HB304" s="290">
        <v>0</v>
      </c>
      <c r="HC304" s="290">
        <v>0</v>
      </c>
      <c r="HD304" s="290">
        <v>0</v>
      </c>
      <c r="HE304" s="290">
        <v>0</v>
      </c>
      <c r="HF304" s="290">
        <v>0</v>
      </c>
      <c r="HG304" s="290">
        <v>0</v>
      </c>
      <c r="HH304" s="290">
        <v>0</v>
      </c>
      <c r="HI304" s="290">
        <v>0</v>
      </c>
      <c r="HJ304" s="134">
        <v>0</v>
      </c>
      <c r="HK304" s="134">
        <v>3.1789426836634136</v>
      </c>
      <c r="HL304" s="134">
        <v>16.530501955049751</v>
      </c>
      <c r="HM304" s="146">
        <v>116.29600000000001</v>
      </c>
      <c r="HN304" s="146">
        <v>102.001</v>
      </c>
      <c r="HO304" s="368">
        <v>6.8212824010914094E-2</v>
      </c>
      <c r="HP304" s="369">
        <v>4.7281323877068598E-2</v>
      </c>
      <c r="HQ304" s="368">
        <v>4.3478260869565197</v>
      </c>
      <c r="HR304" s="369">
        <v>2.7027027027027</v>
      </c>
      <c r="HS304" s="134">
        <v>78.260869565217405</v>
      </c>
      <c r="HT304" s="134">
        <v>91.891891891891902</v>
      </c>
      <c r="HU304" s="134">
        <v>1.56889495225102</v>
      </c>
      <c r="HV304" s="134">
        <v>1.7494089834515401</v>
      </c>
      <c r="HW304" s="134">
        <v>12.578616352201299</v>
      </c>
      <c r="HX304" s="134">
        <v>18.625854770433101</v>
      </c>
      <c r="HY304" s="146">
        <v>100.66800000000001</v>
      </c>
      <c r="HZ304" s="146">
        <v>97.23</v>
      </c>
      <c r="IA304" s="386">
        <v>3</v>
      </c>
      <c r="IB304" s="386">
        <v>2</v>
      </c>
      <c r="IC304" s="369">
        <v>0.23715415019762848</v>
      </c>
      <c r="ID304" s="369">
        <v>0.10970927043335163</v>
      </c>
      <c r="IE304" s="369">
        <v>1.8292682926829267</v>
      </c>
      <c r="IF304" s="369">
        <v>1.2658227848101267</v>
      </c>
      <c r="IG304" s="146">
        <v>67.073170731707322</v>
      </c>
      <c r="IH304" s="146">
        <v>77.215189873417728</v>
      </c>
      <c r="II304" s="146">
        <v>12.964426877470355</v>
      </c>
      <c r="IJ304" s="146">
        <v>8.6670323642347782</v>
      </c>
      <c r="IK304" s="146">
        <v>11.215932914046121</v>
      </c>
      <c r="IL304" s="146">
        <v>17.030283295343537</v>
      </c>
      <c r="IM304" s="148">
        <v>86.718000000000004</v>
      </c>
      <c r="IN304" s="137">
        <v>88.799000000000007</v>
      </c>
      <c r="IO304" s="369">
        <v>0.63341250989706999</v>
      </c>
      <c r="IP304" s="369">
        <v>0.16977928692699501</v>
      </c>
      <c r="IQ304" s="369">
        <v>7.6190476190476204</v>
      </c>
      <c r="IR304" s="369">
        <v>3.125</v>
      </c>
      <c r="IS304" s="146">
        <v>96.190476190476204</v>
      </c>
      <c r="IT304" s="146">
        <v>97.9166666666667</v>
      </c>
      <c r="IU304" s="146">
        <v>8.31353919239905</v>
      </c>
      <c r="IV304" s="146">
        <v>5.4329371816638403</v>
      </c>
      <c r="IW304" s="146">
        <v>20.7193941943626</v>
      </c>
      <c r="IX304" s="146">
        <v>28.430512932924199</v>
      </c>
      <c r="IY304" s="341">
        <v>2</v>
      </c>
      <c r="IZ304" s="369">
        <v>0.24390243902438999</v>
      </c>
      <c r="JA304" s="369">
        <v>3.5714285714285698</v>
      </c>
      <c r="JB304" s="369">
        <v>98.214285714285694</v>
      </c>
      <c r="JC304" s="369">
        <v>6.8292682926829302</v>
      </c>
      <c r="JD304" s="146">
        <v>9.9804623901009393</v>
      </c>
    </row>
    <row r="305" spans="1:264" ht="18" customHeight="1">
      <c r="A305" s="280"/>
      <c r="B305" s="281" t="s">
        <v>87</v>
      </c>
      <c r="C305" s="281" t="s">
        <v>87</v>
      </c>
      <c r="D305" s="282" t="s">
        <v>2042</v>
      </c>
      <c r="E305" s="283" t="s">
        <v>1524</v>
      </c>
      <c r="F305" s="282" t="s">
        <v>141</v>
      </c>
      <c r="G305" s="283" t="s">
        <v>40</v>
      </c>
      <c r="H305" s="284" t="s">
        <v>87</v>
      </c>
      <c r="I305" s="284" t="s">
        <v>87</v>
      </c>
      <c r="J305" s="284" t="s">
        <v>87</v>
      </c>
      <c r="K305" s="284" t="s">
        <v>87</v>
      </c>
      <c r="L305" s="284" t="s">
        <v>87</v>
      </c>
      <c r="M305" s="285">
        <v>107115</v>
      </c>
      <c r="N305" s="284" t="s">
        <v>87</v>
      </c>
      <c r="O305" s="284" t="s">
        <v>87</v>
      </c>
      <c r="P305" s="284" t="s">
        <v>87</v>
      </c>
      <c r="Q305" s="284" t="s">
        <v>87</v>
      </c>
      <c r="R305" s="286">
        <v>91.513245807690325</v>
      </c>
      <c r="S305" s="286">
        <v>92.375817073616062</v>
      </c>
      <c r="T305" s="298" t="s">
        <v>88</v>
      </c>
      <c r="U305" s="298" t="s">
        <v>88</v>
      </c>
      <c r="V305" s="286">
        <v>10.154061624649859</v>
      </c>
      <c r="W305" s="286">
        <v>11.554621848739496</v>
      </c>
      <c r="X305" s="286">
        <v>21.708683473389357</v>
      </c>
      <c r="Y305" s="284" t="s">
        <v>87</v>
      </c>
      <c r="Z305" s="284" t="s">
        <v>87</v>
      </c>
      <c r="AA305" s="284" t="s">
        <v>87</v>
      </c>
      <c r="AB305" s="284" t="s">
        <v>87</v>
      </c>
      <c r="AC305" s="284" t="s">
        <v>87</v>
      </c>
      <c r="AD305" s="284" t="s">
        <v>87</v>
      </c>
      <c r="AE305" s="284" t="s">
        <v>87</v>
      </c>
      <c r="AF305" s="284" t="s">
        <v>87</v>
      </c>
      <c r="AG305" s="284" t="s">
        <v>87</v>
      </c>
      <c r="AH305" s="284" t="s">
        <v>87</v>
      </c>
      <c r="AI305" s="284" t="s">
        <v>87</v>
      </c>
      <c r="AJ305" s="284" t="s">
        <v>87</v>
      </c>
      <c r="AK305" s="284" t="s">
        <v>87</v>
      </c>
      <c r="AL305" s="284" t="s">
        <v>87</v>
      </c>
      <c r="AM305" s="284" t="s">
        <v>87</v>
      </c>
      <c r="AN305" s="284" t="s">
        <v>87</v>
      </c>
      <c r="AO305" s="284" t="s">
        <v>87</v>
      </c>
      <c r="AP305" s="284" t="s">
        <v>87</v>
      </c>
      <c r="AQ305" s="284" t="s">
        <v>87</v>
      </c>
      <c r="AR305" s="284" t="s">
        <v>87</v>
      </c>
      <c r="AS305" s="284" t="s">
        <v>87</v>
      </c>
      <c r="AT305" s="284" t="s">
        <v>87</v>
      </c>
      <c r="AU305" s="284" t="s">
        <v>87</v>
      </c>
      <c r="AV305" s="284" t="s">
        <v>87</v>
      </c>
      <c r="AW305" s="288" t="s">
        <v>87</v>
      </c>
      <c r="AX305" s="288" t="s">
        <v>87</v>
      </c>
      <c r="AY305" s="288" t="s">
        <v>87</v>
      </c>
      <c r="AZ305" s="288" t="s">
        <v>87</v>
      </c>
      <c r="BA305" s="288" t="s">
        <v>87</v>
      </c>
      <c r="BB305" s="287">
        <v>15</v>
      </c>
      <c r="BC305" s="287">
        <v>18</v>
      </c>
      <c r="BD305" s="289" t="s">
        <v>88</v>
      </c>
      <c r="BE305" s="289" t="s">
        <v>88</v>
      </c>
      <c r="BF305" s="289" t="s">
        <v>88</v>
      </c>
      <c r="BG305" s="287">
        <v>0</v>
      </c>
      <c r="BH305" s="286">
        <v>0</v>
      </c>
      <c r="BI305" s="287">
        <v>0</v>
      </c>
      <c r="BJ305" s="286">
        <v>0</v>
      </c>
      <c r="BK305" s="287">
        <v>0</v>
      </c>
      <c r="BL305" s="286">
        <v>0</v>
      </c>
      <c r="BM305" s="287">
        <v>0</v>
      </c>
      <c r="BN305" s="290">
        <v>0</v>
      </c>
      <c r="BO305" s="291">
        <v>0</v>
      </c>
      <c r="BP305" s="290">
        <v>0</v>
      </c>
      <c r="BQ305" s="287">
        <v>0</v>
      </c>
      <c r="BR305" s="290">
        <v>0</v>
      </c>
      <c r="BS305" s="287">
        <v>0</v>
      </c>
      <c r="BT305" s="290">
        <v>0</v>
      </c>
      <c r="BU305" s="287">
        <v>0</v>
      </c>
      <c r="BV305" s="290">
        <v>0</v>
      </c>
      <c r="BW305" s="287">
        <v>0</v>
      </c>
      <c r="BX305" s="290">
        <v>0</v>
      </c>
      <c r="BY305" s="287">
        <v>0</v>
      </c>
      <c r="BZ305" s="290">
        <v>0</v>
      </c>
      <c r="CA305" s="287">
        <v>32</v>
      </c>
      <c r="CB305" s="290">
        <v>29.874434019511739</v>
      </c>
      <c r="CC305" s="287">
        <v>8</v>
      </c>
      <c r="CD305" s="290">
        <v>7.4686085048779347</v>
      </c>
      <c r="CE305" s="287">
        <v>10</v>
      </c>
      <c r="CF305" s="290">
        <v>9.3357606310974184</v>
      </c>
      <c r="CG305" s="287">
        <v>65</v>
      </c>
      <c r="CH305" s="290">
        <v>60.682444102133225</v>
      </c>
      <c r="CI305" s="287">
        <v>624</v>
      </c>
      <c r="CJ305" s="290">
        <v>582.55146338047894</v>
      </c>
      <c r="CK305" s="287">
        <v>256</v>
      </c>
      <c r="CL305" s="290">
        <v>238.99547215609391</v>
      </c>
      <c r="CM305" s="287">
        <v>0</v>
      </c>
      <c r="CN305" s="294">
        <v>0</v>
      </c>
      <c r="CO305" s="287">
        <v>3</v>
      </c>
      <c r="CP305" s="290">
        <v>2.8007281893292255</v>
      </c>
      <c r="CQ305" s="292">
        <v>1</v>
      </c>
      <c r="CR305" s="293">
        <v>0.93357606310974184</v>
      </c>
      <c r="CS305" s="287">
        <v>1</v>
      </c>
      <c r="CT305" s="290">
        <v>0.93357606310974184</v>
      </c>
      <c r="CU305" s="287">
        <v>0</v>
      </c>
      <c r="CV305" s="290">
        <v>0</v>
      </c>
      <c r="CW305" s="287">
        <v>0</v>
      </c>
      <c r="CX305" s="290">
        <v>0</v>
      </c>
      <c r="CY305" s="287">
        <v>0</v>
      </c>
      <c r="CZ305" s="290">
        <v>0</v>
      </c>
      <c r="DA305" s="287">
        <v>0</v>
      </c>
      <c r="DB305" s="290">
        <v>0</v>
      </c>
      <c r="DC305" s="287">
        <v>0</v>
      </c>
      <c r="DD305" s="287">
        <v>0</v>
      </c>
      <c r="DE305" s="287">
        <v>0</v>
      </c>
      <c r="DF305" s="287">
        <v>0</v>
      </c>
      <c r="DG305" s="287">
        <v>0</v>
      </c>
      <c r="DH305" s="287">
        <v>0</v>
      </c>
      <c r="DI305" s="287">
        <v>0</v>
      </c>
      <c r="DJ305" s="287">
        <v>0</v>
      </c>
      <c r="DK305" s="287">
        <v>0</v>
      </c>
      <c r="DL305" s="287">
        <v>0</v>
      </c>
      <c r="DM305" s="287">
        <v>0</v>
      </c>
      <c r="DN305" s="287">
        <v>0</v>
      </c>
      <c r="DO305" s="287">
        <v>0</v>
      </c>
      <c r="DP305" s="287">
        <v>0</v>
      </c>
      <c r="DQ305" s="287">
        <v>0</v>
      </c>
      <c r="DR305" s="287">
        <v>0</v>
      </c>
      <c r="DS305" s="287">
        <v>0</v>
      </c>
      <c r="DT305" s="287">
        <v>0</v>
      </c>
      <c r="DU305" s="287">
        <v>0</v>
      </c>
      <c r="DV305" s="287">
        <v>0</v>
      </c>
      <c r="DW305" s="287">
        <v>0</v>
      </c>
      <c r="DX305" s="287">
        <v>0</v>
      </c>
      <c r="DY305" s="287">
        <v>0</v>
      </c>
      <c r="DZ305" s="287">
        <v>0</v>
      </c>
      <c r="EA305" s="287">
        <v>0</v>
      </c>
      <c r="EB305" s="290">
        <v>0</v>
      </c>
      <c r="EC305" s="287">
        <v>0</v>
      </c>
      <c r="ED305" s="287">
        <v>0</v>
      </c>
      <c r="EE305" s="287">
        <v>0</v>
      </c>
      <c r="EF305" s="290">
        <v>0</v>
      </c>
      <c r="EG305" s="287">
        <v>0</v>
      </c>
      <c r="EH305" s="287">
        <v>0</v>
      </c>
      <c r="EI305" s="287">
        <v>0</v>
      </c>
      <c r="EJ305" s="287">
        <v>0</v>
      </c>
      <c r="EK305" s="287">
        <v>0</v>
      </c>
      <c r="EL305" s="287">
        <v>0</v>
      </c>
      <c r="EM305" s="287">
        <v>0</v>
      </c>
      <c r="EN305" s="287">
        <v>0</v>
      </c>
      <c r="EO305" s="287">
        <v>0</v>
      </c>
      <c r="EP305" s="287">
        <v>0</v>
      </c>
      <c r="EQ305" s="287">
        <v>0</v>
      </c>
      <c r="ER305" s="287">
        <v>0</v>
      </c>
      <c r="ES305" s="287">
        <v>0</v>
      </c>
      <c r="ET305" s="287">
        <v>0</v>
      </c>
      <c r="EU305" s="287">
        <v>0</v>
      </c>
      <c r="EV305" s="287">
        <v>0</v>
      </c>
      <c r="EW305" s="287">
        <v>0</v>
      </c>
      <c r="EX305" s="287">
        <v>0</v>
      </c>
      <c r="EY305" s="287">
        <v>0</v>
      </c>
      <c r="EZ305" s="287">
        <v>0</v>
      </c>
      <c r="FA305" s="287">
        <v>0</v>
      </c>
      <c r="FB305" s="287">
        <v>0</v>
      </c>
      <c r="FC305" s="287">
        <v>0</v>
      </c>
      <c r="FD305" s="287">
        <v>0</v>
      </c>
      <c r="FE305" s="287">
        <v>0</v>
      </c>
      <c r="FF305" s="287">
        <v>0</v>
      </c>
      <c r="FG305" s="287">
        <v>0</v>
      </c>
      <c r="FH305" s="287">
        <v>0</v>
      </c>
      <c r="FI305" s="287">
        <v>0</v>
      </c>
      <c r="FJ305" s="287">
        <v>0</v>
      </c>
      <c r="FK305" s="291">
        <v>0</v>
      </c>
      <c r="FL305" s="290">
        <v>0</v>
      </c>
      <c r="FM305" s="291">
        <v>1</v>
      </c>
      <c r="FN305" s="290">
        <v>0.93357606310974184</v>
      </c>
      <c r="FO305" s="291">
        <v>0</v>
      </c>
      <c r="FP305" s="290">
        <v>0</v>
      </c>
      <c r="FQ305" s="283">
        <v>0</v>
      </c>
      <c r="FR305" s="294">
        <v>0</v>
      </c>
      <c r="FS305" s="283">
        <v>0</v>
      </c>
      <c r="FT305" s="294">
        <v>0</v>
      </c>
      <c r="FU305" s="291">
        <v>16</v>
      </c>
      <c r="FV305" s="290">
        <v>14.937217009755869</v>
      </c>
      <c r="FW305" s="295">
        <v>0</v>
      </c>
      <c r="FX305" s="295">
        <v>0</v>
      </c>
      <c r="FY305" s="295">
        <v>0</v>
      </c>
      <c r="FZ305" s="295">
        <v>0</v>
      </c>
      <c r="GA305" s="295">
        <v>0</v>
      </c>
      <c r="GB305" s="287">
        <v>0</v>
      </c>
      <c r="GC305" s="287">
        <v>0</v>
      </c>
      <c r="GD305" s="287">
        <v>0</v>
      </c>
      <c r="GE305" s="287">
        <v>0</v>
      </c>
      <c r="GF305" s="287">
        <v>0</v>
      </c>
      <c r="GG305" s="290">
        <v>0</v>
      </c>
      <c r="GH305" s="290">
        <v>0</v>
      </c>
      <c r="GI305" s="290">
        <v>0</v>
      </c>
      <c r="GJ305" s="290">
        <v>0</v>
      </c>
      <c r="GK305" s="290">
        <v>0</v>
      </c>
      <c r="GL305" s="290">
        <v>0</v>
      </c>
      <c r="GM305" s="290">
        <v>0</v>
      </c>
      <c r="GN305" s="290">
        <v>0</v>
      </c>
      <c r="GO305" s="290">
        <v>0</v>
      </c>
      <c r="GP305" s="290">
        <v>0</v>
      </c>
      <c r="GQ305" s="290">
        <v>0</v>
      </c>
      <c r="GR305" s="290">
        <v>0</v>
      </c>
      <c r="GS305" s="290">
        <v>0</v>
      </c>
      <c r="GT305" s="290">
        <v>0</v>
      </c>
      <c r="GU305" s="290">
        <v>0</v>
      </c>
      <c r="GV305" s="290">
        <v>0</v>
      </c>
      <c r="GW305" s="290">
        <v>0</v>
      </c>
      <c r="GX305" s="290">
        <v>0</v>
      </c>
      <c r="GY305" s="290">
        <v>0</v>
      </c>
      <c r="GZ305" s="290">
        <v>0</v>
      </c>
      <c r="HA305" s="290">
        <v>0</v>
      </c>
      <c r="HB305" s="290">
        <v>0</v>
      </c>
      <c r="HC305" s="290">
        <v>0</v>
      </c>
      <c r="HD305" s="290">
        <v>0</v>
      </c>
      <c r="HE305" s="290">
        <v>0</v>
      </c>
      <c r="HF305" s="290">
        <v>0</v>
      </c>
      <c r="HG305" s="290">
        <v>0</v>
      </c>
      <c r="HH305" s="290">
        <v>0</v>
      </c>
      <c r="HI305" s="290">
        <v>0</v>
      </c>
      <c r="HJ305" s="134">
        <v>2.8007281893292255</v>
      </c>
      <c r="HK305" s="134">
        <v>9.3357606310974184</v>
      </c>
      <c r="HL305" s="134">
        <v>44.111468981935303</v>
      </c>
      <c r="HM305" s="146">
        <v>87.487509326556804</v>
      </c>
      <c r="HN305" s="146">
        <v>95.960716671507598</v>
      </c>
      <c r="HO305" s="368">
        <v>1.7683465959328001E-2</v>
      </c>
      <c r="HP305" s="368">
        <v>2.5900025900025901E-2</v>
      </c>
      <c r="HQ305" s="368">
        <v>2.2727272727272698</v>
      </c>
      <c r="HR305" s="368">
        <v>4.2553191489361701</v>
      </c>
      <c r="HS305" s="134">
        <v>75</v>
      </c>
      <c r="HT305" s="134">
        <v>85.106382978723403</v>
      </c>
      <c r="HU305" s="134">
        <v>0.778072502210433</v>
      </c>
      <c r="HV305" s="134">
        <v>0.60865060865060905</v>
      </c>
      <c r="HW305" s="134">
        <v>12.464979343748499</v>
      </c>
      <c r="HX305" s="134">
        <v>18.836732793145199</v>
      </c>
      <c r="HY305" s="146">
        <v>78.491001640557272</v>
      </c>
      <c r="HZ305" s="146">
        <v>82.472674204575497</v>
      </c>
      <c r="IA305" s="386">
        <v>11</v>
      </c>
      <c r="IB305" s="386">
        <v>2</v>
      </c>
      <c r="IC305" s="369">
        <v>0.26544401544401541</v>
      </c>
      <c r="ID305" s="369">
        <v>3.5217467864060575E-2</v>
      </c>
      <c r="IE305" s="369">
        <v>3.1884057971014492</v>
      </c>
      <c r="IF305" s="369">
        <v>0.62893081761006298</v>
      </c>
      <c r="IG305" s="146">
        <v>73.623188405797109</v>
      </c>
      <c r="IH305" s="146">
        <v>81.44654088050315</v>
      </c>
      <c r="II305" s="146">
        <v>8.3252895752895757</v>
      </c>
      <c r="IJ305" s="146">
        <v>5.5995773903856314</v>
      </c>
      <c r="IK305" s="146">
        <v>10.826724915712997</v>
      </c>
      <c r="IL305" s="146">
        <v>16.238241594486354</v>
      </c>
      <c r="IM305" s="148">
        <v>69.916781235674279</v>
      </c>
      <c r="IN305" s="137">
        <v>60.618299788130784</v>
      </c>
      <c r="IO305" s="369">
        <v>0.10463899546564399</v>
      </c>
      <c r="IP305" s="369">
        <v>3.5486160397445003E-2</v>
      </c>
      <c r="IQ305" s="369">
        <v>2.2900763358778602</v>
      </c>
      <c r="IR305" s="369">
        <v>0.96153846153846201</v>
      </c>
      <c r="IS305" s="146">
        <v>75.572519083969496</v>
      </c>
      <c r="IT305" s="146">
        <v>80.769230769230802</v>
      </c>
      <c r="IU305" s="146">
        <v>4.5692361353331004</v>
      </c>
      <c r="IV305" s="146">
        <v>3.6905606813342802</v>
      </c>
      <c r="IW305" s="146">
        <v>14.4692359702502</v>
      </c>
      <c r="IX305" s="146">
        <v>15.068583054407</v>
      </c>
      <c r="IY305" s="341">
        <v>12</v>
      </c>
      <c r="IZ305" s="369">
        <v>0.23720102787112099</v>
      </c>
      <c r="JA305" s="369">
        <v>7.6433121019108299</v>
      </c>
      <c r="JB305" s="369">
        <v>91.082802547770697</v>
      </c>
      <c r="JC305" s="369">
        <v>3.1033801146471598</v>
      </c>
      <c r="JD305" s="146">
        <v>15.5350656607991</v>
      </c>
    </row>
    <row r="306" spans="1:264" ht="18" customHeight="1">
      <c r="A306" s="280"/>
      <c r="B306" s="281" t="s">
        <v>87</v>
      </c>
      <c r="C306" s="281" t="s">
        <v>87</v>
      </c>
      <c r="D306" s="282" t="s">
        <v>2043</v>
      </c>
      <c r="E306" s="283" t="s">
        <v>1512</v>
      </c>
      <c r="F306" s="282" t="s">
        <v>141</v>
      </c>
      <c r="G306" s="283" t="s">
        <v>40</v>
      </c>
      <c r="H306" s="284" t="s">
        <v>87</v>
      </c>
      <c r="I306" s="284" t="s">
        <v>87</v>
      </c>
      <c r="J306" s="284" t="s">
        <v>87</v>
      </c>
      <c r="K306" s="284" t="s">
        <v>87</v>
      </c>
      <c r="L306" s="284" t="s">
        <v>87</v>
      </c>
      <c r="M306" s="285">
        <v>161320</v>
      </c>
      <c r="N306" s="284" t="s">
        <v>87</v>
      </c>
      <c r="O306" s="284" t="s">
        <v>87</v>
      </c>
      <c r="P306" s="284" t="s">
        <v>87</v>
      </c>
      <c r="Q306" s="284" t="s">
        <v>87</v>
      </c>
      <c r="R306" s="286">
        <v>93.614524781701476</v>
      </c>
      <c r="S306" s="286">
        <v>92.060126168069914</v>
      </c>
      <c r="T306" s="298" t="s">
        <v>88</v>
      </c>
      <c r="U306" s="298" t="s">
        <v>88</v>
      </c>
      <c r="V306" s="286">
        <v>7.9478553406223718</v>
      </c>
      <c r="W306" s="286">
        <v>8.4945332211942812</v>
      </c>
      <c r="X306" s="286">
        <v>16.442388561816653</v>
      </c>
      <c r="Y306" s="284" t="s">
        <v>87</v>
      </c>
      <c r="Z306" s="284" t="s">
        <v>87</v>
      </c>
      <c r="AA306" s="284" t="s">
        <v>87</v>
      </c>
      <c r="AB306" s="284" t="s">
        <v>87</v>
      </c>
      <c r="AC306" s="284" t="s">
        <v>87</v>
      </c>
      <c r="AD306" s="284" t="s">
        <v>87</v>
      </c>
      <c r="AE306" s="284" t="s">
        <v>87</v>
      </c>
      <c r="AF306" s="284" t="s">
        <v>87</v>
      </c>
      <c r="AG306" s="284" t="s">
        <v>87</v>
      </c>
      <c r="AH306" s="284" t="s">
        <v>87</v>
      </c>
      <c r="AI306" s="284" t="s">
        <v>87</v>
      </c>
      <c r="AJ306" s="284" t="s">
        <v>87</v>
      </c>
      <c r="AK306" s="284" t="s">
        <v>87</v>
      </c>
      <c r="AL306" s="284" t="s">
        <v>87</v>
      </c>
      <c r="AM306" s="284" t="s">
        <v>87</v>
      </c>
      <c r="AN306" s="284" t="s">
        <v>87</v>
      </c>
      <c r="AO306" s="284" t="s">
        <v>87</v>
      </c>
      <c r="AP306" s="284" t="s">
        <v>87</v>
      </c>
      <c r="AQ306" s="284" t="s">
        <v>87</v>
      </c>
      <c r="AR306" s="284" t="s">
        <v>87</v>
      </c>
      <c r="AS306" s="284" t="s">
        <v>87</v>
      </c>
      <c r="AT306" s="284" t="s">
        <v>87</v>
      </c>
      <c r="AU306" s="284" t="s">
        <v>87</v>
      </c>
      <c r="AV306" s="284" t="s">
        <v>87</v>
      </c>
      <c r="AW306" s="288" t="s">
        <v>87</v>
      </c>
      <c r="AX306" s="288" t="s">
        <v>87</v>
      </c>
      <c r="AY306" s="288" t="s">
        <v>87</v>
      </c>
      <c r="AZ306" s="288" t="s">
        <v>87</v>
      </c>
      <c r="BA306" s="288" t="s">
        <v>87</v>
      </c>
      <c r="BB306" s="287">
        <v>32</v>
      </c>
      <c r="BC306" s="287">
        <v>40</v>
      </c>
      <c r="BD306" s="289" t="s">
        <v>88</v>
      </c>
      <c r="BE306" s="289" t="s">
        <v>88</v>
      </c>
      <c r="BF306" s="289" t="s">
        <v>88</v>
      </c>
      <c r="BG306" s="287">
        <v>0</v>
      </c>
      <c r="BH306" s="286">
        <v>0</v>
      </c>
      <c r="BI306" s="287">
        <v>98</v>
      </c>
      <c r="BJ306" s="286">
        <v>60.748822216712128</v>
      </c>
      <c r="BK306" s="287">
        <v>0</v>
      </c>
      <c r="BL306" s="286">
        <v>0</v>
      </c>
      <c r="BM306" s="287">
        <v>0</v>
      </c>
      <c r="BN306" s="290">
        <v>0</v>
      </c>
      <c r="BO306" s="291">
        <v>25</v>
      </c>
      <c r="BP306" s="290">
        <v>15.497148524671461</v>
      </c>
      <c r="BQ306" s="287">
        <v>0</v>
      </c>
      <c r="BR306" s="290">
        <v>0</v>
      </c>
      <c r="BS306" s="287">
        <v>0</v>
      </c>
      <c r="BT306" s="290">
        <v>0</v>
      </c>
      <c r="BU306" s="287">
        <v>0</v>
      </c>
      <c r="BV306" s="290">
        <v>0</v>
      </c>
      <c r="BW306" s="287">
        <v>21</v>
      </c>
      <c r="BX306" s="290">
        <v>13.017604760724028</v>
      </c>
      <c r="BY306" s="292">
        <v>0</v>
      </c>
      <c r="BZ306" s="293">
        <v>0</v>
      </c>
      <c r="CA306" s="287">
        <v>120</v>
      </c>
      <c r="CB306" s="290">
        <v>74.386312918423016</v>
      </c>
      <c r="CC306" s="287">
        <v>0</v>
      </c>
      <c r="CD306" s="290">
        <v>0</v>
      </c>
      <c r="CE306" s="287">
        <v>4</v>
      </c>
      <c r="CF306" s="290">
        <v>2.4795437639474338</v>
      </c>
      <c r="CG306" s="287">
        <v>186</v>
      </c>
      <c r="CH306" s="290">
        <v>115.29878502355567</v>
      </c>
      <c r="CI306" s="287">
        <v>1326</v>
      </c>
      <c r="CJ306" s="290">
        <v>821.96875774857426</v>
      </c>
      <c r="CK306" s="287">
        <v>704</v>
      </c>
      <c r="CL306" s="290">
        <v>436.39970245474836</v>
      </c>
      <c r="CM306" s="287">
        <v>318</v>
      </c>
      <c r="CN306" s="294">
        <v>197.123729233821</v>
      </c>
      <c r="CO306" s="287">
        <v>45</v>
      </c>
      <c r="CP306" s="290">
        <v>27.894867344408631</v>
      </c>
      <c r="CQ306" s="287">
        <v>0</v>
      </c>
      <c r="CR306" s="290">
        <v>0</v>
      </c>
      <c r="CS306" s="287">
        <v>9</v>
      </c>
      <c r="CT306" s="290">
        <v>5.5789734688817259</v>
      </c>
      <c r="CU306" s="287">
        <v>15</v>
      </c>
      <c r="CV306" s="290">
        <v>9.298289114802877</v>
      </c>
      <c r="CW306" s="287">
        <v>271</v>
      </c>
      <c r="CX306" s="290">
        <v>167.98909000743865</v>
      </c>
      <c r="CY306" s="287">
        <v>271</v>
      </c>
      <c r="CZ306" s="290">
        <v>167.98909000743865</v>
      </c>
      <c r="DA306" s="292">
        <v>0</v>
      </c>
      <c r="DB306" s="293">
        <v>0</v>
      </c>
      <c r="DC306" s="287">
        <v>0</v>
      </c>
      <c r="DD306" s="287">
        <v>0</v>
      </c>
      <c r="DE306" s="287">
        <v>130</v>
      </c>
      <c r="DF306" s="287">
        <v>3533</v>
      </c>
      <c r="DG306" s="287">
        <v>0</v>
      </c>
      <c r="DH306" s="287">
        <v>168</v>
      </c>
      <c r="DI306" s="287">
        <v>0</v>
      </c>
      <c r="DJ306" s="287">
        <v>0</v>
      </c>
      <c r="DK306" s="287">
        <v>52</v>
      </c>
      <c r="DL306" s="287">
        <v>0</v>
      </c>
      <c r="DM306" s="287">
        <v>0</v>
      </c>
      <c r="DN306" s="287">
        <v>706</v>
      </c>
      <c r="DO306" s="287">
        <v>36</v>
      </c>
      <c r="DP306" s="287">
        <v>0</v>
      </c>
      <c r="DQ306" s="287">
        <v>20</v>
      </c>
      <c r="DR306" s="287">
        <v>0</v>
      </c>
      <c r="DS306" s="287">
        <v>96</v>
      </c>
      <c r="DT306" s="287">
        <v>382</v>
      </c>
      <c r="DU306" s="287">
        <v>9930</v>
      </c>
      <c r="DV306" s="287">
        <v>1089</v>
      </c>
      <c r="DW306" s="287">
        <v>2318</v>
      </c>
      <c r="DX306" s="287">
        <v>192</v>
      </c>
      <c r="DY306" s="287">
        <v>125</v>
      </c>
      <c r="DZ306" s="287">
        <v>3298</v>
      </c>
      <c r="EA306" s="287">
        <v>3913</v>
      </c>
      <c r="EB306" s="290">
        <v>20.291336570406301</v>
      </c>
      <c r="EC306" s="287">
        <v>70</v>
      </c>
      <c r="ED306" s="287">
        <v>1332</v>
      </c>
      <c r="EE306" s="287">
        <v>189</v>
      </c>
      <c r="EF306" s="290">
        <v>14.189189189189189</v>
      </c>
      <c r="EG306" s="287">
        <v>2</v>
      </c>
      <c r="EH306" s="287">
        <v>39</v>
      </c>
      <c r="EI306" s="287">
        <v>10</v>
      </c>
      <c r="EJ306" s="287">
        <v>0</v>
      </c>
      <c r="EK306" s="287">
        <v>74</v>
      </c>
      <c r="EL306" s="287">
        <v>0</v>
      </c>
      <c r="EM306" s="287">
        <v>0</v>
      </c>
      <c r="EN306" s="287">
        <v>0</v>
      </c>
      <c r="EO306" s="287">
        <v>17</v>
      </c>
      <c r="EP306" s="287">
        <v>1</v>
      </c>
      <c r="EQ306" s="287">
        <v>4</v>
      </c>
      <c r="ER306" s="287">
        <v>0</v>
      </c>
      <c r="ES306" s="287">
        <v>0</v>
      </c>
      <c r="ET306" s="287">
        <v>0</v>
      </c>
      <c r="EU306" s="287">
        <v>0</v>
      </c>
      <c r="EV306" s="287">
        <v>1052</v>
      </c>
      <c r="EW306" s="287">
        <v>0</v>
      </c>
      <c r="EX306" s="287">
        <v>0</v>
      </c>
      <c r="EY306" s="287">
        <v>0</v>
      </c>
      <c r="EZ306" s="287">
        <v>0</v>
      </c>
      <c r="FA306" s="287">
        <v>0</v>
      </c>
      <c r="FB306" s="287">
        <v>1</v>
      </c>
      <c r="FC306" s="287">
        <v>2</v>
      </c>
      <c r="FD306" s="287">
        <v>10</v>
      </c>
      <c r="FE306" s="287">
        <v>3</v>
      </c>
      <c r="FF306" s="287">
        <v>12</v>
      </c>
      <c r="FG306" s="287">
        <v>57</v>
      </c>
      <c r="FH306" s="287">
        <v>87</v>
      </c>
      <c r="FI306" s="287">
        <v>4</v>
      </c>
      <c r="FJ306" s="287">
        <v>1630</v>
      </c>
      <c r="FK306" s="291">
        <v>7</v>
      </c>
      <c r="FL306" s="290">
        <v>4.3392015869080094</v>
      </c>
      <c r="FM306" s="291">
        <v>2</v>
      </c>
      <c r="FN306" s="290">
        <v>1.2397718819737169</v>
      </c>
      <c r="FO306" s="297">
        <v>0</v>
      </c>
      <c r="FP306" s="293">
        <v>0</v>
      </c>
      <c r="FQ306" s="283">
        <v>1</v>
      </c>
      <c r="FR306" s="294">
        <v>0.61988594098685845</v>
      </c>
      <c r="FS306" s="283">
        <v>0</v>
      </c>
      <c r="FT306" s="294">
        <v>0</v>
      </c>
      <c r="FU306" s="291">
        <v>0</v>
      </c>
      <c r="FV306" s="290">
        <v>0</v>
      </c>
      <c r="FW306" s="295">
        <v>1</v>
      </c>
      <c r="FX306" s="295">
        <v>0</v>
      </c>
      <c r="FY306" s="295">
        <v>1</v>
      </c>
      <c r="FZ306" s="295">
        <v>0</v>
      </c>
      <c r="GA306" s="295">
        <v>0</v>
      </c>
      <c r="GB306" s="287">
        <v>3713</v>
      </c>
      <c r="GC306" s="287">
        <v>0</v>
      </c>
      <c r="GD306" s="287">
        <v>1430</v>
      </c>
      <c r="GE306" s="287">
        <v>0</v>
      </c>
      <c r="GF306" s="287">
        <v>1</v>
      </c>
      <c r="GG306" s="290">
        <v>45.1</v>
      </c>
      <c r="GH306" s="290">
        <v>221.8</v>
      </c>
      <c r="GI306" s="290">
        <v>14</v>
      </c>
      <c r="GJ306" s="290">
        <v>3</v>
      </c>
      <c r="GK306" s="290">
        <v>1</v>
      </c>
      <c r="GL306" s="290">
        <v>1</v>
      </c>
      <c r="GM306" s="290">
        <v>3</v>
      </c>
      <c r="GN306" s="290">
        <v>2</v>
      </c>
      <c r="GO306" s="290">
        <v>0</v>
      </c>
      <c r="GP306" s="290">
        <v>2</v>
      </c>
      <c r="GQ306" s="290">
        <v>0</v>
      </c>
      <c r="GR306" s="290">
        <v>0</v>
      </c>
      <c r="GS306" s="290">
        <v>0</v>
      </c>
      <c r="GT306" s="290">
        <v>2</v>
      </c>
      <c r="GU306" s="290">
        <v>0</v>
      </c>
      <c r="GV306" s="290">
        <v>1</v>
      </c>
      <c r="GW306" s="290">
        <v>0</v>
      </c>
      <c r="GX306" s="290">
        <v>0</v>
      </c>
      <c r="GY306" s="290">
        <v>1</v>
      </c>
      <c r="GZ306" s="290">
        <v>1</v>
      </c>
      <c r="HA306" s="290">
        <v>0</v>
      </c>
      <c r="HB306" s="290">
        <v>0</v>
      </c>
      <c r="HC306" s="290">
        <v>0</v>
      </c>
      <c r="HD306" s="290">
        <v>0</v>
      </c>
      <c r="HE306" s="290">
        <v>1</v>
      </c>
      <c r="HF306" s="290">
        <v>0</v>
      </c>
      <c r="HG306" s="290">
        <v>1</v>
      </c>
      <c r="HH306" s="290">
        <v>5.9</v>
      </c>
      <c r="HI306" s="290">
        <v>0</v>
      </c>
      <c r="HJ306" s="134">
        <v>0.61988594098685845</v>
      </c>
      <c r="HK306" s="134">
        <v>17.356806347632038</v>
      </c>
      <c r="HL306" s="134">
        <v>43.39201586908009</v>
      </c>
      <c r="HM306" s="146">
        <v>94.970356686010305</v>
      </c>
      <c r="HN306" s="146">
        <v>93.809736836426495</v>
      </c>
      <c r="HO306" s="368">
        <v>0.100971854095671</v>
      </c>
      <c r="HP306" s="368">
        <v>4.6541934282788799E-2</v>
      </c>
      <c r="HQ306" s="368">
        <v>4.8484848484848504</v>
      </c>
      <c r="HR306" s="368">
        <v>3.2258064516128999</v>
      </c>
      <c r="HS306" s="134">
        <v>85.454545454545496</v>
      </c>
      <c r="HT306" s="134">
        <v>91.612903225806406</v>
      </c>
      <c r="HU306" s="134">
        <v>2.08254449072321</v>
      </c>
      <c r="HV306" s="134">
        <v>1.4427999627664501</v>
      </c>
      <c r="HW306" s="134">
        <v>11.565020974507901</v>
      </c>
      <c r="HX306" s="134">
        <v>16.394371517612601</v>
      </c>
      <c r="HY306" s="146">
        <v>78.509775986895164</v>
      </c>
      <c r="HZ306" s="146">
        <v>92.530492306987398</v>
      </c>
      <c r="IA306" s="386">
        <v>16</v>
      </c>
      <c r="IB306" s="386">
        <v>12</v>
      </c>
      <c r="IC306" s="369">
        <v>0.3073376872839032</v>
      </c>
      <c r="ID306" s="369">
        <v>0.15995734470807785</v>
      </c>
      <c r="IE306" s="369">
        <v>3.1128404669260701</v>
      </c>
      <c r="IF306" s="369">
        <v>2.5052192066805845</v>
      </c>
      <c r="IG306" s="146">
        <v>76.070038910505829</v>
      </c>
      <c r="IH306" s="146">
        <v>79.123173277661792</v>
      </c>
      <c r="II306" s="146">
        <v>9.8732232039953907</v>
      </c>
      <c r="IJ306" s="146">
        <v>6.3849640095974411</v>
      </c>
      <c r="IK306" s="146">
        <v>8.9093255888996463</v>
      </c>
      <c r="IL306" s="146">
        <v>13.800484779802941</v>
      </c>
      <c r="IM306" s="148">
        <v>71.351797305019019</v>
      </c>
      <c r="IN306" s="137">
        <v>73.041698041791477</v>
      </c>
      <c r="IO306" s="369">
        <v>0.23168259484506201</v>
      </c>
      <c r="IP306" s="369">
        <v>0.109980753368161</v>
      </c>
      <c r="IQ306" s="369">
        <v>3.4334763948497899</v>
      </c>
      <c r="IR306" s="369">
        <v>2.64900662251656</v>
      </c>
      <c r="IS306" s="146">
        <v>80.257510729613699</v>
      </c>
      <c r="IT306" s="146">
        <v>90.066225165562898</v>
      </c>
      <c r="IU306" s="146">
        <v>6.74775557486244</v>
      </c>
      <c r="IV306" s="146">
        <v>4.1517734396480597</v>
      </c>
      <c r="IW306" s="146">
        <v>12.313193362061099</v>
      </c>
      <c r="IX306" s="146">
        <v>12.7078174743544</v>
      </c>
      <c r="IY306" s="341">
        <v>17</v>
      </c>
      <c r="IZ306" s="369">
        <v>0.26725357648168502</v>
      </c>
      <c r="JA306" s="369">
        <v>7.4889867841409696</v>
      </c>
      <c r="JB306" s="369">
        <v>85.022026431718103</v>
      </c>
      <c r="JC306" s="369">
        <v>3.56862128596133</v>
      </c>
      <c r="JD306" s="146">
        <v>14.829854880851199</v>
      </c>
    </row>
    <row r="307" spans="1:264" ht="18" customHeight="1">
      <c r="A307" s="280"/>
      <c r="B307" s="281" t="s">
        <v>87</v>
      </c>
      <c r="C307" s="281" t="s">
        <v>87</v>
      </c>
      <c r="D307" s="282" t="s">
        <v>2044</v>
      </c>
      <c r="E307" s="283" t="s">
        <v>1525</v>
      </c>
      <c r="F307" s="282" t="s">
        <v>141</v>
      </c>
      <c r="G307" s="283" t="s">
        <v>40</v>
      </c>
      <c r="H307" s="284" t="s">
        <v>87</v>
      </c>
      <c r="I307" s="284" t="s">
        <v>87</v>
      </c>
      <c r="J307" s="284" t="s">
        <v>87</v>
      </c>
      <c r="K307" s="284" t="s">
        <v>87</v>
      </c>
      <c r="L307" s="284" t="s">
        <v>87</v>
      </c>
      <c r="M307" s="285">
        <v>52264</v>
      </c>
      <c r="N307" s="284" t="s">
        <v>87</v>
      </c>
      <c r="O307" s="284" t="s">
        <v>87</v>
      </c>
      <c r="P307" s="284" t="s">
        <v>87</v>
      </c>
      <c r="Q307" s="284" t="s">
        <v>87</v>
      </c>
      <c r="R307" s="286">
        <v>90.984999999999999</v>
      </c>
      <c r="S307" s="286">
        <v>96.063000000000002</v>
      </c>
      <c r="T307" s="298" t="s">
        <v>88</v>
      </c>
      <c r="U307" s="298" t="s">
        <v>88</v>
      </c>
      <c r="V307" s="286">
        <v>7.6009501187648461</v>
      </c>
      <c r="W307" s="286">
        <v>8.0760095011876487</v>
      </c>
      <c r="X307" s="286">
        <v>15.676959619952493</v>
      </c>
      <c r="Y307" s="284" t="s">
        <v>87</v>
      </c>
      <c r="Z307" s="284" t="s">
        <v>87</v>
      </c>
      <c r="AA307" s="284" t="s">
        <v>87</v>
      </c>
      <c r="AB307" s="284" t="s">
        <v>87</v>
      </c>
      <c r="AC307" s="284" t="s">
        <v>87</v>
      </c>
      <c r="AD307" s="284" t="s">
        <v>87</v>
      </c>
      <c r="AE307" s="284" t="s">
        <v>87</v>
      </c>
      <c r="AF307" s="284" t="s">
        <v>87</v>
      </c>
      <c r="AG307" s="284" t="s">
        <v>87</v>
      </c>
      <c r="AH307" s="284" t="s">
        <v>87</v>
      </c>
      <c r="AI307" s="284" t="s">
        <v>87</v>
      </c>
      <c r="AJ307" s="284" t="s">
        <v>87</v>
      </c>
      <c r="AK307" s="284" t="s">
        <v>87</v>
      </c>
      <c r="AL307" s="284" t="s">
        <v>87</v>
      </c>
      <c r="AM307" s="284" t="s">
        <v>87</v>
      </c>
      <c r="AN307" s="284" t="s">
        <v>87</v>
      </c>
      <c r="AO307" s="284" t="s">
        <v>87</v>
      </c>
      <c r="AP307" s="284" t="s">
        <v>87</v>
      </c>
      <c r="AQ307" s="284" t="s">
        <v>87</v>
      </c>
      <c r="AR307" s="284" t="s">
        <v>87</v>
      </c>
      <c r="AS307" s="284" t="s">
        <v>87</v>
      </c>
      <c r="AT307" s="284" t="s">
        <v>87</v>
      </c>
      <c r="AU307" s="284" t="s">
        <v>87</v>
      </c>
      <c r="AV307" s="284" t="s">
        <v>87</v>
      </c>
      <c r="AW307" s="288" t="s">
        <v>87</v>
      </c>
      <c r="AX307" s="288" t="s">
        <v>87</v>
      </c>
      <c r="AY307" s="288" t="s">
        <v>87</v>
      </c>
      <c r="AZ307" s="288" t="s">
        <v>87</v>
      </c>
      <c r="BA307" s="288" t="s">
        <v>87</v>
      </c>
      <c r="BB307" s="287">
        <v>6</v>
      </c>
      <c r="BC307" s="287">
        <v>8</v>
      </c>
      <c r="BD307" s="289" t="s">
        <v>88</v>
      </c>
      <c r="BE307" s="289" t="s">
        <v>88</v>
      </c>
      <c r="BF307" s="289" t="s">
        <v>88</v>
      </c>
      <c r="BG307" s="287">
        <v>0</v>
      </c>
      <c r="BH307" s="286">
        <v>0</v>
      </c>
      <c r="BI307" s="287">
        <v>23</v>
      </c>
      <c r="BJ307" s="286">
        <v>44.007347313638455</v>
      </c>
      <c r="BK307" s="287">
        <v>0</v>
      </c>
      <c r="BL307" s="286">
        <v>0</v>
      </c>
      <c r="BM307" s="287">
        <v>0</v>
      </c>
      <c r="BN307" s="290">
        <v>0</v>
      </c>
      <c r="BO307" s="291">
        <v>0</v>
      </c>
      <c r="BP307" s="290">
        <v>0</v>
      </c>
      <c r="BQ307" s="287">
        <v>0</v>
      </c>
      <c r="BR307" s="290">
        <v>0</v>
      </c>
      <c r="BS307" s="287">
        <v>0</v>
      </c>
      <c r="BT307" s="290">
        <v>0</v>
      </c>
      <c r="BU307" s="287">
        <v>0</v>
      </c>
      <c r="BV307" s="290">
        <v>0</v>
      </c>
      <c r="BW307" s="287">
        <v>0</v>
      </c>
      <c r="BX307" s="290">
        <v>0</v>
      </c>
      <c r="BY307" s="292">
        <v>0</v>
      </c>
      <c r="BZ307" s="293">
        <v>0</v>
      </c>
      <c r="CA307" s="287">
        <v>52</v>
      </c>
      <c r="CB307" s="290">
        <v>99.494872187356492</v>
      </c>
      <c r="CC307" s="287">
        <v>319</v>
      </c>
      <c r="CD307" s="290">
        <v>610.36277361089844</v>
      </c>
      <c r="CE307" s="287">
        <v>136</v>
      </c>
      <c r="CF307" s="290">
        <v>260.21735802847087</v>
      </c>
      <c r="CG307" s="287">
        <v>107</v>
      </c>
      <c r="CH307" s="290">
        <v>204.72983315475281</v>
      </c>
      <c r="CI307" s="287">
        <v>214</v>
      </c>
      <c r="CJ307" s="290">
        <v>409.45966630950562</v>
      </c>
      <c r="CK307" s="287">
        <v>69</v>
      </c>
      <c r="CL307" s="290">
        <v>132.02204194091536</v>
      </c>
      <c r="CM307" s="287">
        <v>0</v>
      </c>
      <c r="CN307" s="294">
        <v>0</v>
      </c>
      <c r="CO307" s="287">
        <v>12</v>
      </c>
      <c r="CP307" s="290">
        <v>22.960355120159193</v>
      </c>
      <c r="CQ307" s="287">
        <v>14</v>
      </c>
      <c r="CR307" s="290">
        <v>26.78708097351906</v>
      </c>
      <c r="CS307" s="287">
        <v>0</v>
      </c>
      <c r="CT307" s="290">
        <v>0</v>
      </c>
      <c r="CU307" s="287">
        <v>0</v>
      </c>
      <c r="CV307" s="290">
        <v>0</v>
      </c>
      <c r="CW307" s="287">
        <v>0</v>
      </c>
      <c r="CX307" s="290">
        <v>0</v>
      </c>
      <c r="CY307" s="287">
        <v>0</v>
      </c>
      <c r="CZ307" s="290">
        <v>0</v>
      </c>
      <c r="DA307" s="287">
        <v>0</v>
      </c>
      <c r="DB307" s="290">
        <v>0</v>
      </c>
      <c r="DC307" s="287">
        <v>0</v>
      </c>
      <c r="DD307" s="287">
        <v>0</v>
      </c>
      <c r="DE307" s="287">
        <v>0</v>
      </c>
      <c r="DF307" s="287">
        <v>0</v>
      </c>
      <c r="DG307" s="287">
        <v>0</v>
      </c>
      <c r="DH307" s="287">
        <v>0</v>
      </c>
      <c r="DI307" s="287">
        <v>0</v>
      </c>
      <c r="DJ307" s="287">
        <v>0</v>
      </c>
      <c r="DK307" s="287">
        <v>0</v>
      </c>
      <c r="DL307" s="287">
        <v>0</v>
      </c>
      <c r="DM307" s="287">
        <v>0</v>
      </c>
      <c r="DN307" s="287">
        <v>0</v>
      </c>
      <c r="DO307" s="287">
        <v>0</v>
      </c>
      <c r="DP307" s="287">
        <v>0</v>
      </c>
      <c r="DQ307" s="287">
        <v>0</v>
      </c>
      <c r="DR307" s="287">
        <v>0</v>
      </c>
      <c r="DS307" s="287">
        <v>0</v>
      </c>
      <c r="DT307" s="287">
        <v>0</v>
      </c>
      <c r="DU307" s="287">
        <v>0</v>
      </c>
      <c r="DV307" s="287">
        <v>0</v>
      </c>
      <c r="DW307" s="287">
        <v>0</v>
      </c>
      <c r="DX307" s="287">
        <v>0</v>
      </c>
      <c r="DY307" s="287">
        <v>0</v>
      </c>
      <c r="DZ307" s="287">
        <v>0</v>
      </c>
      <c r="EA307" s="287">
        <v>0</v>
      </c>
      <c r="EB307" s="290">
        <v>0</v>
      </c>
      <c r="EC307" s="287">
        <v>0</v>
      </c>
      <c r="ED307" s="287">
        <v>0</v>
      </c>
      <c r="EE307" s="287">
        <v>0</v>
      </c>
      <c r="EF307" s="290">
        <v>0</v>
      </c>
      <c r="EG307" s="287">
        <v>0</v>
      </c>
      <c r="EH307" s="287">
        <v>0</v>
      </c>
      <c r="EI307" s="287">
        <v>0</v>
      </c>
      <c r="EJ307" s="287">
        <v>0</v>
      </c>
      <c r="EK307" s="287">
        <v>0</v>
      </c>
      <c r="EL307" s="287">
        <v>0</v>
      </c>
      <c r="EM307" s="287">
        <v>0</v>
      </c>
      <c r="EN307" s="287">
        <v>0</v>
      </c>
      <c r="EO307" s="287">
        <v>0</v>
      </c>
      <c r="EP307" s="287">
        <v>0</v>
      </c>
      <c r="EQ307" s="287">
        <v>0</v>
      </c>
      <c r="ER307" s="287">
        <v>0</v>
      </c>
      <c r="ES307" s="287">
        <v>0</v>
      </c>
      <c r="ET307" s="287">
        <v>0</v>
      </c>
      <c r="EU307" s="287">
        <v>0</v>
      </c>
      <c r="EV307" s="287">
        <v>0</v>
      </c>
      <c r="EW307" s="287">
        <v>0</v>
      </c>
      <c r="EX307" s="287">
        <v>0</v>
      </c>
      <c r="EY307" s="287">
        <v>0</v>
      </c>
      <c r="EZ307" s="287">
        <v>0</v>
      </c>
      <c r="FA307" s="287">
        <v>0</v>
      </c>
      <c r="FB307" s="287">
        <v>0</v>
      </c>
      <c r="FC307" s="287">
        <v>0</v>
      </c>
      <c r="FD307" s="287">
        <v>0</v>
      </c>
      <c r="FE307" s="287">
        <v>0</v>
      </c>
      <c r="FF307" s="287">
        <v>0</v>
      </c>
      <c r="FG307" s="287">
        <v>0</v>
      </c>
      <c r="FH307" s="287">
        <v>0</v>
      </c>
      <c r="FI307" s="287">
        <v>0</v>
      </c>
      <c r="FJ307" s="287">
        <v>0</v>
      </c>
      <c r="FK307" s="291">
        <v>3</v>
      </c>
      <c r="FL307" s="290">
        <v>5.7400887800397982</v>
      </c>
      <c r="FM307" s="291">
        <v>0</v>
      </c>
      <c r="FN307" s="290">
        <v>0</v>
      </c>
      <c r="FO307" s="297">
        <v>0</v>
      </c>
      <c r="FP307" s="293">
        <v>0</v>
      </c>
      <c r="FQ307" s="283">
        <v>0</v>
      </c>
      <c r="FR307" s="294">
        <v>0</v>
      </c>
      <c r="FS307" s="283">
        <v>0</v>
      </c>
      <c r="FT307" s="294">
        <v>0</v>
      </c>
      <c r="FU307" s="291">
        <v>13</v>
      </c>
      <c r="FV307" s="290">
        <v>24.873718046839123</v>
      </c>
      <c r="FW307" s="295">
        <v>3</v>
      </c>
      <c r="FX307" s="295">
        <v>1</v>
      </c>
      <c r="FY307" s="295">
        <v>2</v>
      </c>
      <c r="FZ307" s="295">
        <v>0</v>
      </c>
      <c r="GA307" s="295">
        <v>0</v>
      </c>
      <c r="GB307" s="287">
        <v>0</v>
      </c>
      <c r="GC307" s="287">
        <v>0</v>
      </c>
      <c r="GD307" s="287">
        <v>0</v>
      </c>
      <c r="GE307" s="287">
        <v>0</v>
      </c>
      <c r="GF307" s="287">
        <v>0</v>
      </c>
      <c r="GG307" s="290">
        <v>0</v>
      </c>
      <c r="GH307" s="290">
        <v>0</v>
      </c>
      <c r="GI307" s="290">
        <v>0</v>
      </c>
      <c r="GJ307" s="290">
        <v>0</v>
      </c>
      <c r="GK307" s="290">
        <v>0</v>
      </c>
      <c r="GL307" s="290">
        <v>0</v>
      </c>
      <c r="GM307" s="290">
        <v>0</v>
      </c>
      <c r="GN307" s="290">
        <v>0</v>
      </c>
      <c r="GO307" s="290">
        <v>0</v>
      </c>
      <c r="GP307" s="290">
        <v>0</v>
      </c>
      <c r="GQ307" s="290">
        <v>0</v>
      </c>
      <c r="GR307" s="290">
        <v>0</v>
      </c>
      <c r="GS307" s="290">
        <v>0</v>
      </c>
      <c r="GT307" s="290">
        <v>0</v>
      </c>
      <c r="GU307" s="290">
        <v>0</v>
      </c>
      <c r="GV307" s="290">
        <v>0</v>
      </c>
      <c r="GW307" s="290">
        <v>0</v>
      </c>
      <c r="GX307" s="290">
        <v>0</v>
      </c>
      <c r="GY307" s="290">
        <v>0</v>
      </c>
      <c r="GZ307" s="290">
        <v>0</v>
      </c>
      <c r="HA307" s="290">
        <v>0</v>
      </c>
      <c r="HB307" s="290">
        <v>0</v>
      </c>
      <c r="HC307" s="290">
        <v>0</v>
      </c>
      <c r="HD307" s="290">
        <v>0</v>
      </c>
      <c r="HE307" s="290">
        <v>0</v>
      </c>
      <c r="HF307" s="290">
        <v>0</v>
      </c>
      <c r="HG307" s="290">
        <v>0</v>
      </c>
      <c r="HH307" s="290">
        <v>0</v>
      </c>
      <c r="HI307" s="290">
        <v>0</v>
      </c>
      <c r="HJ307" s="134">
        <v>3.8267258533598656</v>
      </c>
      <c r="HK307" s="134">
        <v>19.133629266799325</v>
      </c>
      <c r="HL307" s="134">
        <v>33.885657431501606</v>
      </c>
      <c r="HM307" s="146">
        <v>89.933999999999997</v>
      </c>
      <c r="HN307" s="146">
        <v>106.11199999999999</v>
      </c>
      <c r="HO307" s="368">
        <v>4.6425255338904403E-2</v>
      </c>
      <c r="HP307" s="368">
        <v>0</v>
      </c>
      <c r="HQ307" s="368">
        <v>8.3333333333333304</v>
      </c>
      <c r="HR307" s="368">
        <v>0</v>
      </c>
      <c r="HS307" s="134">
        <v>91.6666666666667</v>
      </c>
      <c r="HT307" s="134">
        <v>100</v>
      </c>
      <c r="HU307" s="134">
        <v>0.55710306406685195</v>
      </c>
      <c r="HV307" s="134">
        <v>0.29962546816479402</v>
      </c>
      <c r="HW307" s="134">
        <v>9.6683133380381108</v>
      </c>
      <c r="HX307" s="134">
        <v>12.770289925337</v>
      </c>
      <c r="HY307" s="146">
        <v>73.319999999999993</v>
      </c>
      <c r="HZ307" s="146">
        <v>90.304000000000002</v>
      </c>
      <c r="IA307" s="386">
        <v>3</v>
      </c>
      <c r="IB307" s="386">
        <v>1</v>
      </c>
      <c r="IC307" s="369">
        <v>0.15856236786469344</v>
      </c>
      <c r="ID307" s="369">
        <v>3.8535645472061661E-2</v>
      </c>
      <c r="IE307" s="369">
        <v>1.7045454545454544</v>
      </c>
      <c r="IF307" s="369">
        <v>0.5988023952095809</v>
      </c>
      <c r="IG307" s="146">
        <v>81.25</v>
      </c>
      <c r="IH307" s="146">
        <v>78.443113772455092</v>
      </c>
      <c r="II307" s="146">
        <v>9.3023255813953494</v>
      </c>
      <c r="IJ307" s="146">
        <v>6.4354527938342967</v>
      </c>
      <c r="IK307" s="146">
        <v>9.0230870047383807</v>
      </c>
      <c r="IL307" s="146">
        <v>13.565402889556871</v>
      </c>
      <c r="IM307" s="148">
        <v>68.474999999999994</v>
      </c>
      <c r="IN307" s="137">
        <v>73.396000000000001</v>
      </c>
      <c r="IO307" s="369">
        <v>0.13531799729364</v>
      </c>
      <c r="IP307" s="369">
        <v>0</v>
      </c>
      <c r="IQ307" s="369">
        <v>2.5641025641025599</v>
      </c>
      <c r="IR307" s="369">
        <v>0</v>
      </c>
      <c r="IS307" s="146">
        <v>84.615384615384599</v>
      </c>
      <c r="IT307" s="146">
        <v>94.339622641509393</v>
      </c>
      <c r="IU307" s="146">
        <v>5.2774018944519598</v>
      </c>
      <c r="IV307" s="146">
        <v>3.8742690058479501</v>
      </c>
      <c r="IW307" s="146">
        <v>13.7174405436014</v>
      </c>
      <c r="IX307" s="146">
        <v>13.623033857637999</v>
      </c>
      <c r="IY307" s="341">
        <v>6</v>
      </c>
      <c r="IZ307" s="369">
        <v>0.17910447761194001</v>
      </c>
      <c r="JA307" s="369">
        <v>6.4516129032258096</v>
      </c>
      <c r="JB307" s="369">
        <v>89.247311827957006</v>
      </c>
      <c r="JC307" s="369">
        <v>2.7761194029850702</v>
      </c>
      <c r="JD307" s="146">
        <v>20.2656840880442</v>
      </c>
    </row>
    <row r="308" spans="1:264" ht="18" customHeight="1">
      <c r="A308" s="280"/>
      <c r="B308" s="281" t="s">
        <v>87</v>
      </c>
      <c r="C308" s="281" t="s">
        <v>87</v>
      </c>
      <c r="D308" s="282" t="s">
        <v>2045</v>
      </c>
      <c r="E308" s="283" t="s">
        <v>1526</v>
      </c>
      <c r="F308" s="282" t="s">
        <v>141</v>
      </c>
      <c r="G308" s="283" t="s">
        <v>40</v>
      </c>
      <c r="H308" s="284" t="s">
        <v>87</v>
      </c>
      <c r="I308" s="284" t="s">
        <v>87</v>
      </c>
      <c r="J308" s="284" t="s">
        <v>87</v>
      </c>
      <c r="K308" s="284" t="s">
        <v>87</v>
      </c>
      <c r="L308" s="284" t="s">
        <v>87</v>
      </c>
      <c r="M308" s="285">
        <v>180973</v>
      </c>
      <c r="N308" s="284" t="s">
        <v>87</v>
      </c>
      <c r="O308" s="284" t="s">
        <v>87</v>
      </c>
      <c r="P308" s="284" t="s">
        <v>87</v>
      </c>
      <c r="Q308" s="284" t="s">
        <v>87</v>
      </c>
      <c r="R308" s="286">
        <v>90.703701845729285</v>
      </c>
      <c r="S308" s="286">
        <v>91.924478141015101</v>
      </c>
      <c r="T308" s="298" t="s">
        <v>88</v>
      </c>
      <c r="U308" s="298" t="s">
        <v>88</v>
      </c>
      <c r="V308" s="286">
        <v>9.0464547677261606</v>
      </c>
      <c r="W308" s="286">
        <v>8.2518337408312963</v>
      </c>
      <c r="X308" s="286">
        <v>17.298288508557459</v>
      </c>
      <c r="Y308" s="284" t="s">
        <v>87</v>
      </c>
      <c r="Z308" s="284" t="s">
        <v>87</v>
      </c>
      <c r="AA308" s="284" t="s">
        <v>87</v>
      </c>
      <c r="AB308" s="284" t="s">
        <v>87</v>
      </c>
      <c r="AC308" s="284" t="s">
        <v>87</v>
      </c>
      <c r="AD308" s="284" t="s">
        <v>87</v>
      </c>
      <c r="AE308" s="284" t="s">
        <v>87</v>
      </c>
      <c r="AF308" s="284" t="s">
        <v>87</v>
      </c>
      <c r="AG308" s="284" t="s">
        <v>87</v>
      </c>
      <c r="AH308" s="284" t="s">
        <v>87</v>
      </c>
      <c r="AI308" s="284" t="s">
        <v>87</v>
      </c>
      <c r="AJ308" s="284" t="s">
        <v>87</v>
      </c>
      <c r="AK308" s="284" t="s">
        <v>87</v>
      </c>
      <c r="AL308" s="284" t="s">
        <v>87</v>
      </c>
      <c r="AM308" s="284" t="s">
        <v>87</v>
      </c>
      <c r="AN308" s="284" t="s">
        <v>87</v>
      </c>
      <c r="AO308" s="284" t="s">
        <v>87</v>
      </c>
      <c r="AP308" s="284" t="s">
        <v>87</v>
      </c>
      <c r="AQ308" s="284" t="s">
        <v>87</v>
      </c>
      <c r="AR308" s="284" t="s">
        <v>87</v>
      </c>
      <c r="AS308" s="284" t="s">
        <v>87</v>
      </c>
      <c r="AT308" s="284" t="s">
        <v>87</v>
      </c>
      <c r="AU308" s="284" t="s">
        <v>87</v>
      </c>
      <c r="AV308" s="284" t="s">
        <v>87</v>
      </c>
      <c r="AW308" s="288" t="s">
        <v>87</v>
      </c>
      <c r="AX308" s="288" t="s">
        <v>87</v>
      </c>
      <c r="AY308" s="288" t="s">
        <v>87</v>
      </c>
      <c r="AZ308" s="288" t="s">
        <v>87</v>
      </c>
      <c r="BA308" s="288" t="s">
        <v>87</v>
      </c>
      <c r="BB308" s="287">
        <v>19</v>
      </c>
      <c r="BC308" s="287">
        <v>43</v>
      </c>
      <c r="BD308" s="289" t="s">
        <v>88</v>
      </c>
      <c r="BE308" s="289" t="s">
        <v>88</v>
      </c>
      <c r="BF308" s="289" t="s">
        <v>88</v>
      </c>
      <c r="BG308" s="287">
        <v>0</v>
      </c>
      <c r="BH308" s="286">
        <v>0</v>
      </c>
      <c r="BI308" s="287">
        <v>47</v>
      </c>
      <c r="BJ308" s="286">
        <v>25.970724914766294</v>
      </c>
      <c r="BK308" s="287">
        <v>0</v>
      </c>
      <c r="BL308" s="286">
        <v>0</v>
      </c>
      <c r="BM308" s="287">
        <v>0</v>
      </c>
      <c r="BN308" s="290">
        <v>0</v>
      </c>
      <c r="BO308" s="291">
        <v>19</v>
      </c>
      <c r="BP308" s="290">
        <v>10.498803688948074</v>
      </c>
      <c r="BQ308" s="287">
        <v>0</v>
      </c>
      <c r="BR308" s="290">
        <v>0</v>
      </c>
      <c r="BS308" s="287">
        <v>0</v>
      </c>
      <c r="BT308" s="290">
        <v>0</v>
      </c>
      <c r="BU308" s="287">
        <v>0</v>
      </c>
      <c r="BV308" s="290">
        <v>0</v>
      </c>
      <c r="BW308" s="287">
        <v>0</v>
      </c>
      <c r="BX308" s="290">
        <v>0</v>
      </c>
      <c r="BY308" s="292">
        <v>0</v>
      </c>
      <c r="BZ308" s="293">
        <v>0</v>
      </c>
      <c r="CA308" s="287">
        <v>76</v>
      </c>
      <c r="CB308" s="290">
        <v>41.995214755792297</v>
      </c>
      <c r="CC308" s="292">
        <v>578</v>
      </c>
      <c r="CD308" s="293">
        <v>319.3846595901046</v>
      </c>
      <c r="CE308" s="287">
        <v>48</v>
      </c>
      <c r="CF308" s="290">
        <v>26.523293529974083</v>
      </c>
      <c r="CG308" s="287">
        <v>54</v>
      </c>
      <c r="CH308" s="290">
        <v>29.838705221220845</v>
      </c>
      <c r="CI308" s="287">
        <v>850</v>
      </c>
      <c r="CJ308" s="290">
        <v>469.68332292662438</v>
      </c>
      <c r="CK308" s="287">
        <v>455</v>
      </c>
      <c r="CL308" s="290">
        <v>251.41871991954602</v>
      </c>
      <c r="CM308" s="287">
        <v>27</v>
      </c>
      <c r="CN308" s="294">
        <v>14.919352610610423</v>
      </c>
      <c r="CO308" s="287">
        <v>17</v>
      </c>
      <c r="CP308" s="290">
        <v>9.3936664585324881</v>
      </c>
      <c r="CQ308" s="292">
        <v>0</v>
      </c>
      <c r="CR308" s="293">
        <v>0</v>
      </c>
      <c r="CS308" s="287">
        <v>0</v>
      </c>
      <c r="CT308" s="290">
        <v>0</v>
      </c>
      <c r="CU308" s="287">
        <v>7</v>
      </c>
      <c r="CV308" s="290">
        <v>3.8679803064545539</v>
      </c>
      <c r="CW308" s="287">
        <v>5</v>
      </c>
      <c r="CX308" s="290">
        <v>2.7628430760389673</v>
      </c>
      <c r="CY308" s="287">
        <v>5</v>
      </c>
      <c r="CZ308" s="290">
        <v>2.7628430760389673</v>
      </c>
      <c r="DA308" s="292">
        <v>0</v>
      </c>
      <c r="DB308" s="293">
        <v>0</v>
      </c>
      <c r="DC308" s="287">
        <v>0</v>
      </c>
      <c r="DD308" s="287">
        <v>0</v>
      </c>
      <c r="DE308" s="287">
        <v>0</v>
      </c>
      <c r="DF308" s="287">
        <v>0</v>
      </c>
      <c r="DG308" s="287">
        <v>0</v>
      </c>
      <c r="DH308" s="287">
        <v>0</v>
      </c>
      <c r="DI308" s="287">
        <v>0</v>
      </c>
      <c r="DJ308" s="287">
        <v>0</v>
      </c>
      <c r="DK308" s="287">
        <v>0</v>
      </c>
      <c r="DL308" s="287">
        <v>0</v>
      </c>
      <c r="DM308" s="287">
        <v>0</v>
      </c>
      <c r="DN308" s="287">
        <v>0</v>
      </c>
      <c r="DO308" s="287">
        <v>0</v>
      </c>
      <c r="DP308" s="287">
        <v>0</v>
      </c>
      <c r="DQ308" s="287">
        <v>0</v>
      </c>
      <c r="DR308" s="287">
        <v>0</v>
      </c>
      <c r="DS308" s="287">
        <v>0</v>
      </c>
      <c r="DT308" s="287">
        <v>0</v>
      </c>
      <c r="DU308" s="287">
        <v>0</v>
      </c>
      <c r="DV308" s="287">
        <v>0</v>
      </c>
      <c r="DW308" s="287">
        <v>0</v>
      </c>
      <c r="DX308" s="287">
        <v>0</v>
      </c>
      <c r="DY308" s="287">
        <v>0</v>
      </c>
      <c r="DZ308" s="287">
        <v>0</v>
      </c>
      <c r="EA308" s="287">
        <v>0</v>
      </c>
      <c r="EB308" s="290">
        <v>0</v>
      </c>
      <c r="EC308" s="287">
        <v>0</v>
      </c>
      <c r="ED308" s="287">
        <v>0</v>
      </c>
      <c r="EE308" s="287">
        <v>0</v>
      </c>
      <c r="EF308" s="290">
        <v>0</v>
      </c>
      <c r="EG308" s="287">
        <v>0</v>
      </c>
      <c r="EH308" s="287">
        <v>0</v>
      </c>
      <c r="EI308" s="287">
        <v>0</v>
      </c>
      <c r="EJ308" s="287">
        <v>0</v>
      </c>
      <c r="EK308" s="287">
        <v>0</v>
      </c>
      <c r="EL308" s="287">
        <v>0</v>
      </c>
      <c r="EM308" s="287">
        <v>0</v>
      </c>
      <c r="EN308" s="287">
        <v>0</v>
      </c>
      <c r="EO308" s="287">
        <v>0</v>
      </c>
      <c r="EP308" s="287">
        <v>0</v>
      </c>
      <c r="EQ308" s="287">
        <v>0</v>
      </c>
      <c r="ER308" s="287">
        <v>0</v>
      </c>
      <c r="ES308" s="287">
        <v>0</v>
      </c>
      <c r="ET308" s="287">
        <v>0</v>
      </c>
      <c r="EU308" s="287">
        <v>0</v>
      </c>
      <c r="EV308" s="287">
        <v>0</v>
      </c>
      <c r="EW308" s="287">
        <v>0</v>
      </c>
      <c r="EX308" s="287">
        <v>0</v>
      </c>
      <c r="EY308" s="287">
        <v>0</v>
      </c>
      <c r="EZ308" s="287">
        <v>0</v>
      </c>
      <c r="FA308" s="287">
        <v>0</v>
      </c>
      <c r="FB308" s="287">
        <v>0</v>
      </c>
      <c r="FC308" s="287">
        <v>0</v>
      </c>
      <c r="FD308" s="287">
        <v>0</v>
      </c>
      <c r="FE308" s="287">
        <v>0</v>
      </c>
      <c r="FF308" s="287">
        <v>0</v>
      </c>
      <c r="FG308" s="287">
        <v>0</v>
      </c>
      <c r="FH308" s="287">
        <v>0</v>
      </c>
      <c r="FI308" s="287">
        <v>0</v>
      </c>
      <c r="FJ308" s="287">
        <v>0</v>
      </c>
      <c r="FK308" s="291">
        <v>6</v>
      </c>
      <c r="FL308" s="290">
        <v>3.3154116912467604</v>
      </c>
      <c r="FM308" s="291">
        <v>0</v>
      </c>
      <c r="FN308" s="290">
        <v>0</v>
      </c>
      <c r="FO308" s="291">
        <v>0</v>
      </c>
      <c r="FP308" s="290">
        <v>0</v>
      </c>
      <c r="FQ308" s="283">
        <v>0</v>
      </c>
      <c r="FR308" s="294">
        <v>0</v>
      </c>
      <c r="FS308" s="283">
        <v>0</v>
      </c>
      <c r="FT308" s="294">
        <v>0</v>
      </c>
      <c r="FU308" s="297">
        <v>26</v>
      </c>
      <c r="FV308" s="293">
        <v>14.36678399540263</v>
      </c>
      <c r="FW308" s="295">
        <v>0</v>
      </c>
      <c r="FX308" s="295">
        <v>0</v>
      </c>
      <c r="FY308" s="295">
        <v>0</v>
      </c>
      <c r="FZ308" s="295">
        <v>0</v>
      </c>
      <c r="GA308" s="295">
        <v>0</v>
      </c>
      <c r="GB308" s="287">
        <v>0</v>
      </c>
      <c r="GC308" s="287">
        <v>0</v>
      </c>
      <c r="GD308" s="287">
        <v>0</v>
      </c>
      <c r="GE308" s="287">
        <v>0</v>
      </c>
      <c r="GF308" s="287">
        <v>0</v>
      </c>
      <c r="GG308" s="290">
        <v>0</v>
      </c>
      <c r="GH308" s="290">
        <v>0</v>
      </c>
      <c r="GI308" s="290">
        <v>0</v>
      </c>
      <c r="GJ308" s="290">
        <v>0</v>
      </c>
      <c r="GK308" s="290">
        <v>0</v>
      </c>
      <c r="GL308" s="290">
        <v>0</v>
      </c>
      <c r="GM308" s="290">
        <v>0</v>
      </c>
      <c r="GN308" s="290">
        <v>0</v>
      </c>
      <c r="GO308" s="290">
        <v>0</v>
      </c>
      <c r="GP308" s="290">
        <v>0</v>
      </c>
      <c r="GQ308" s="290">
        <v>0</v>
      </c>
      <c r="GR308" s="290">
        <v>0</v>
      </c>
      <c r="GS308" s="290">
        <v>0</v>
      </c>
      <c r="GT308" s="290">
        <v>0</v>
      </c>
      <c r="GU308" s="290">
        <v>0</v>
      </c>
      <c r="GV308" s="290">
        <v>0</v>
      </c>
      <c r="GW308" s="290">
        <v>0</v>
      </c>
      <c r="GX308" s="290">
        <v>0</v>
      </c>
      <c r="GY308" s="290">
        <v>0</v>
      </c>
      <c r="GZ308" s="290">
        <v>0</v>
      </c>
      <c r="HA308" s="290">
        <v>0</v>
      </c>
      <c r="HB308" s="290">
        <v>0</v>
      </c>
      <c r="HC308" s="290">
        <v>0</v>
      </c>
      <c r="HD308" s="290">
        <v>0</v>
      </c>
      <c r="HE308" s="290">
        <v>0</v>
      </c>
      <c r="HF308" s="290">
        <v>0</v>
      </c>
      <c r="HG308" s="290">
        <v>0</v>
      </c>
      <c r="HH308" s="290">
        <v>0</v>
      </c>
      <c r="HI308" s="290">
        <v>0</v>
      </c>
      <c r="HJ308" s="134">
        <v>1.1051372304155869</v>
      </c>
      <c r="HK308" s="134">
        <v>7.7359606129091079</v>
      </c>
      <c r="HL308" s="134">
        <v>33.585120432329688</v>
      </c>
      <c r="HM308" s="146">
        <v>96.820004226375204</v>
      </c>
      <c r="HN308" s="146">
        <v>94.752010233109502</v>
      </c>
      <c r="HO308" s="368">
        <v>7.3651261277849406E-2</v>
      </c>
      <c r="HP308" s="368">
        <v>2.6616981634282701E-2</v>
      </c>
      <c r="HQ308" s="368">
        <v>7.5471698113207504</v>
      </c>
      <c r="HR308" s="368">
        <v>3.4482758620689702</v>
      </c>
      <c r="HS308" s="134">
        <v>90.566037735849093</v>
      </c>
      <c r="HT308" s="134">
        <v>91.379310344827601</v>
      </c>
      <c r="HU308" s="134">
        <v>0.97587921193150395</v>
      </c>
      <c r="HV308" s="134">
        <v>0.77189246739419703</v>
      </c>
      <c r="HW308" s="134">
        <v>8.4110816285771293</v>
      </c>
      <c r="HX308" s="134">
        <v>12.5336261323085</v>
      </c>
      <c r="HY308" s="146">
        <v>73.455808924840611</v>
      </c>
      <c r="HZ308" s="146">
        <v>78.581468746417698</v>
      </c>
      <c r="IA308" s="386">
        <v>12</v>
      </c>
      <c r="IB308" s="386">
        <v>12</v>
      </c>
      <c r="IC308" s="369">
        <v>0.18444512757454656</v>
      </c>
      <c r="ID308" s="369">
        <v>0.1216915120170368</v>
      </c>
      <c r="IE308" s="369">
        <v>2.1390374331550799</v>
      </c>
      <c r="IF308" s="369">
        <v>1.8808777429467085</v>
      </c>
      <c r="IG308" s="146">
        <v>74.866310160427801</v>
      </c>
      <c r="IH308" s="146">
        <v>78.526645768025077</v>
      </c>
      <c r="II308" s="146">
        <v>8.622809714110053</v>
      </c>
      <c r="IJ308" s="146">
        <v>6.4699320555724569</v>
      </c>
      <c r="IK308" s="146">
        <v>12.180090730120687</v>
      </c>
      <c r="IL308" s="146">
        <v>20.076859730990943</v>
      </c>
      <c r="IM308" s="148">
        <v>72.701263372563204</v>
      </c>
      <c r="IN308" s="137">
        <v>63.322613400368233</v>
      </c>
      <c r="IO308" s="369">
        <v>9.1771183848271598E-2</v>
      </c>
      <c r="IP308" s="369">
        <v>2.8735632183908E-2</v>
      </c>
      <c r="IQ308" s="369">
        <v>1.86335403726708</v>
      </c>
      <c r="IR308" s="369">
        <v>0.81967213114754101</v>
      </c>
      <c r="IS308" s="146">
        <v>76.397515527950304</v>
      </c>
      <c r="IT308" s="146">
        <v>81.967213114754102</v>
      </c>
      <c r="IU308" s="146">
        <v>4.9250535331905798</v>
      </c>
      <c r="IV308" s="146">
        <v>3.5057471264367801</v>
      </c>
      <c r="IW308" s="146">
        <v>10.448164146868301</v>
      </c>
      <c r="IX308" s="146">
        <v>11.0384955938778</v>
      </c>
      <c r="IY308" s="341">
        <v>24</v>
      </c>
      <c r="IZ308" s="369">
        <v>0.28571428571428598</v>
      </c>
      <c r="JA308" s="369">
        <v>8.9887640449438209</v>
      </c>
      <c r="JB308" s="369">
        <v>91.760299625468207</v>
      </c>
      <c r="JC308" s="369">
        <v>3.1785714285714302</v>
      </c>
      <c r="JD308" s="146">
        <v>17.825967609113398</v>
      </c>
    </row>
    <row r="309" spans="1:264" ht="18" customHeight="1">
      <c r="A309" s="280"/>
      <c r="B309" s="281" t="s">
        <v>87</v>
      </c>
      <c r="C309" s="281" t="s">
        <v>87</v>
      </c>
      <c r="D309" s="282" t="s">
        <v>2046</v>
      </c>
      <c r="E309" s="283" t="s">
        <v>1527</v>
      </c>
      <c r="F309" s="282" t="s">
        <v>141</v>
      </c>
      <c r="G309" s="283" t="s">
        <v>40</v>
      </c>
      <c r="H309" s="284" t="s">
        <v>87</v>
      </c>
      <c r="I309" s="284" t="s">
        <v>87</v>
      </c>
      <c r="J309" s="284" t="s">
        <v>87</v>
      </c>
      <c r="K309" s="284" t="s">
        <v>87</v>
      </c>
      <c r="L309" s="284" t="s">
        <v>87</v>
      </c>
      <c r="M309" s="285">
        <v>64393</v>
      </c>
      <c r="N309" s="284" t="s">
        <v>87</v>
      </c>
      <c r="O309" s="284" t="s">
        <v>87</v>
      </c>
      <c r="P309" s="284" t="s">
        <v>87</v>
      </c>
      <c r="Q309" s="284" t="s">
        <v>87</v>
      </c>
      <c r="R309" s="286">
        <v>88.910342539554492</v>
      </c>
      <c r="S309" s="286">
        <v>86.898651907008158</v>
      </c>
      <c r="T309" s="298" t="s">
        <v>88</v>
      </c>
      <c r="U309" s="298" t="s">
        <v>88</v>
      </c>
      <c r="V309" s="286">
        <v>8.896034297963558</v>
      </c>
      <c r="W309" s="286">
        <v>10.39657020364416</v>
      </c>
      <c r="X309" s="286">
        <v>19.292604501607716</v>
      </c>
      <c r="Y309" s="284" t="s">
        <v>87</v>
      </c>
      <c r="Z309" s="284" t="s">
        <v>87</v>
      </c>
      <c r="AA309" s="284" t="s">
        <v>87</v>
      </c>
      <c r="AB309" s="284" t="s">
        <v>87</v>
      </c>
      <c r="AC309" s="284" t="s">
        <v>87</v>
      </c>
      <c r="AD309" s="284" t="s">
        <v>87</v>
      </c>
      <c r="AE309" s="284" t="s">
        <v>87</v>
      </c>
      <c r="AF309" s="284" t="s">
        <v>87</v>
      </c>
      <c r="AG309" s="284" t="s">
        <v>87</v>
      </c>
      <c r="AH309" s="284" t="s">
        <v>87</v>
      </c>
      <c r="AI309" s="284" t="s">
        <v>87</v>
      </c>
      <c r="AJ309" s="284" t="s">
        <v>87</v>
      </c>
      <c r="AK309" s="284" t="s">
        <v>87</v>
      </c>
      <c r="AL309" s="284" t="s">
        <v>87</v>
      </c>
      <c r="AM309" s="284" t="s">
        <v>87</v>
      </c>
      <c r="AN309" s="284" t="s">
        <v>87</v>
      </c>
      <c r="AO309" s="284" t="s">
        <v>87</v>
      </c>
      <c r="AP309" s="284" t="s">
        <v>87</v>
      </c>
      <c r="AQ309" s="284" t="s">
        <v>87</v>
      </c>
      <c r="AR309" s="284" t="s">
        <v>87</v>
      </c>
      <c r="AS309" s="284" t="s">
        <v>87</v>
      </c>
      <c r="AT309" s="284" t="s">
        <v>87</v>
      </c>
      <c r="AU309" s="284" t="s">
        <v>87</v>
      </c>
      <c r="AV309" s="284" t="s">
        <v>87</v>
      </c>
      <c r="AW309" s="288" t="s">
        <v>87</v>
      </c>
      <c r="AX309" s="288" t="s">
        <v>87</v>
      </c>
      <c r="AY309" s="288" t="s">
        <v>87</v>
      </c>
      <c r="AZ309" s="288" t="s">
        <v>87</v>
      </c>
      <c r="BA309" s="288" t="s">
        <v>87</v>
      </c>
      <c r="BB309" s="287">
        <v>9</v>
      </c>
      <c r="BC309" s="287">
        <v>13</v>
      </c>
      <c r="BD309" s="289" t="s">
        <v>88</v>
      </c>
      <c r="BE309" s="289" t="s">
        <v>88</v>
      </c>
      <c r="BF309" s="289" t="s">
        <v>88</v>
      </c>
      <c r="BG309" s="287">
        <v>0</v>
      </c>
      <c r="BH309" s="286">
        <v>0</v>
      </c>
      <c r="BI309" s="287">
        <v>0</v>
      </c>
      <c r="BJ309" s="286">
        <v>0</v>
      </c>
      <c r="BK309" s="287">
        <v>0</v>
      </c>
      <c r="BL309" s="286">
        <v>0</v>
      </c>
      <c r="BM309" s="287">
        <v>0</v>
      </c>
      <c r="BN309" s="290">
        <v>0</v>
      </c>
      <c r="BO309" s="291">
        <v>0</v>
      </c>
      <c r="BP309" s="290">
        <v>0</v>
      </c>
      <c r="BQ309" s="287">
        <v>0</v>
      </c>
      <c r="BR309" s="290">
        <v>0</v>
      </c>
      <c r="BS309" s="287">
        <v>0</v>
      </c>
      <c r="BT309" s="290">
        <v>0</v>
      </c>
      <c r="BU309" s="287">
        <v>0</v>
      </c>
      <c r="BV309" s="290">
        <v>0</v>
      </c>
      <c r="BW309" s="287">
        <v>0</v>
      </c>
      <c r="BX309" s="290">
        <v>0</v>
      </c>
      <c r="BY309" s="292">
        <v>0</v>
      </c>
      <c r="BZ309" s="293">
        <v>0</v>
      </c>
      <c r="CA309" s="292">
        <v>13</v>
      </c>
      <c r="CB309" s="293">
        <v>20.188529809140743</v>
      </c>
      <c r="CC309" s="292">
        <v>384</v>
      </c>
      <c r="CD309" s="293">
        <v>596.33811128538821</v>
      </c>
      <c r="CE309" s="292">
        <v>0</v>
      </c>
      <c r="CF309" s="293">
        <v>0</v>
      </c>
      <c r="CG309" s="287">
        <v>17</v>
      </c>
      <c r="CH309" s="290">
        <v>26.400385135030206</v>
      </c>
      <c r="CI309" s="287">
        <v>346</v>
      </c>
      <c r="CJ309" s="290">
        <v>537.32548568943832</v>
      </c>
      <c r="CK309" s="287">
        <v>173</v>
      </c>
      <c r="CL309" s="290">
        <v>268.66274284471916</v>
      </c>
      <c r="CM309" s="292">
        <v>0</v>
      </c>
      <c r="CN309" s="296">
        <v>0</v>
      </c>
      <c r="CO309" s="287">
        <v>0</v>
      </c>
      <c r="CP309" s="290">
        <v>0</v>
      </c>
      <c r="CQ309" s="292">
        <v>0</v>
      </c>
      <c r="CR309" s="293">
        <v>0</v>
      </c>
      <c r="CS309" s="292">
        <v>0</v>
      </c>
      <c r="CT309" s="293">
        <v>0</v>
      </c>
      <c r="CU309" s="292">
        <v>0</v>
      </c>
      <c r="CV309" s="293">
        <v>0</v>
      </c>
      <c r="CW309" s="292">
        <v>0</v>
      </c>
      <c r="CX309" s="293">
        <v>0</v>
      </c>
      <c r="CY309" s="292">
        <v>0</v>
      </c>
      <c r="CZ309" s="293">
        <v>0</v>
      </c>
      <c r="DA309" s="292">
        <v>0</v>
      </c>
      <c r="DB309" s="293">
        <v>0</v>
      </c>
      <c r="DC309" s="292">
        <v>0</v>
      </c>
      <c r="DD309" s="292">
        <v>0</v>
      </c>
      <c r="DE309" s="292">
        <v>0</v>
      </c>
      <c r="DF309" s="292">
        <v>0</v>
      </c>
      <c r="DG309" s="292">
        <v>0</v>
      </c>
      <c r="DH309" s="292">
        <v>0</v>
      </c>
      <c r="DI309" s="292">
        <v>0</v>
      </c>
      <c r="DJ309" s="292">
        <v>0</v>
      </c>
      <c r="DK309" s="292">
        <v>0</v>
      </c>
      <c r="DL309" s="292">
        <v>0</v>
      </c>
      <c r="DM309" s="292">
        <v>0</v>
      </c>
      <c r="DN309" s="292">
        <v>0</v>
      </c>
      <c r="DO309" s="292">
        <v>0</v>
      </c>
      <c r="DP309" s="292">
        <v>0</v>
      </c>
      <c r="DQ309" s="292">
        <v>0</v>
      </c>
      <c r="DR309" s="292">
        <v>0</v>
      </c>
      <c r="DS309" s="292">
        <v>0</v>
      </c>
      <c r="DT309" s="292">
        <v>0</v>
      </c>
      <c r="DU309" s="292">
        <v>0</v>
      </c>
      <c r="DV309" s="292">
        <v>0</v>
      </c>
      <c r="DW309" s="292">
        <v>0</v>
      </c>
      <c r="DX309" s="292">
        <v>0</v>
      </c>
      <c r="DY309" s="292">
        <v>0</v>
      </c>
      <c r="DZ309" s="292">
        <v>0</v>
      </c>
      <c r="EA309" s="292">
        <v>0</v>
      </c>
      <c r="EB309" s="293">
        <v>0</v>
      </c>
      <c r="EC309" s="292">
        <v>0</v>
      </c>
      <c r="ED309" s="292">
        <v>0</v>
      </c>
      <c r="EE309" s="292">
        <v>0</v>
      </c>
      <c r="EF309" s="293">
        <v>0</v>
      </c>
      <c r="EG309" s="292">
        <v>0</v>
      </c>
      <c r="EH309" s="292">
        <v>0</v>
      </c>
      <c r="EI309" s="292">
        <v>0</v>
      </c>
      <c r="EJ309" s="292">
        <v>0</v>
      </c>
      <c r="EK309" s="292">
        <v>0</v>
      </c>
      <c r="EL309" s="292">
        <v>0</v>
      </c>
      <c r="EM309" s="292">
        <v>0</v>
      </c>
      <c r="EN309" s="292">
        <v>0</v>
      </c>
      <c r="EO309" s="292">
        <v>0</v>
      </c>
      <c r="EP309" s="292">
        <v>0</v>
      </c>
      <c r="EQ309" s="292">
        <v>0</v>
      </c>
      <c r="ER309" s="292">
        <v>0</v>
      </c>
      <c r="ES309" s="292">
        <v>0</v>
      </c>
      <c r="ET309" s="292">
        <v>0</v>
      </c>
      <c r="EU309" s="292">
        <v>0</v>
      </c>
      <c r="EV309" s="292">
        <v>0</v>
      </c>
      <c r="EW309" s="292">
        <v>0</v>
      </c>
      <c r="EX309" s="292">
        <v>0</v>
      </c>
      <c r="EY309" s="292">
        <v>0</v>
      </c>
      <c r="EZ309" s="292">
        <v>0</v>
      </c>
      <c r="FA309" s="292">
        <v>0</v>
      </c>
      <c r="FB309" s="292">
        <v>0</v>
      </c>
      <c r="FC309" s="292">
        <v>0</v>
      </c>
      <c r="FD309" s="292">
        <v>0</v>
      </c>
      <c r="FE309" s="292">
        <v>0</v>
      </c>
      <c r="FF309" s="292">
        <v>0</v>
      </c>
      <c r="FG309" s="292">
        <v>0</v>
      </c>
      <c r="FH309" s="292">
        <v>0</v>
      </c>
      <c r="FI309" s="292">
        <v>0</v>
      </c>
      <c r="FJ309" s="292">
        <v>0</v>
      </c>
      <c r="FK309" s="291">
        <v>0</v>
      </c>
      <c r="FL309" s="290">
        <v>0</v>
      </c>
      <c r="FM309" s="297">
        <v>0</v>
      </c>
      <c r="FN309" s="293">
        <v>0</v>
      </c>
      <c r="FO309" s="297">
        <v>0</v>
      </c>
      <c r="FP309" s="293">
        <v>0</v>
      </c>
      <c r="FQ309" s="283">
        <v>0</v>
      </c>
      <c r="FR309" s="294">
        <v>0</v>
      </c>
      <c r="FS309" s="283">
        <v>0</v>
      </c>
      <c r="FT309" s="294">
        <v>0</v>
      </c>
      <c r="FU309" s="297">
        <v>15</v>
      </c>
      <c r="FV309" s="293">
        <v>23.294457472085472</v>
      </c>
      <c r="FW309" s="295">
        <v>0</v>
      </c>
      <c r="FX309" s="295">
        <v>0</v>
      </c>
      <c r="FY309" s="295">
        <v>0</v>
      </c>
      <c r="FZ309" s="295">
        <v>0</v>
      </c>
      <c r="GA309" s="295">
        <v>0</v>
      </c>
      <c r="GB309" s="292">
        <v>0</v>
      </c>
      <c r="GC309" s="292">
        <v>0</v>
      </c>
      <c r="GD309" s="292">
        <v>0</v>
      </c>
      <c r="GE309" s="292">
        <v>0</v>
      </c>
      <c r="GF309" s="292">
        <v>0</v>
      </c>
      <c r="GG309" s="293">
        <v>0</v>
      </c>
      <c r="GH309" s="293">
        <v>0</v>
      </c>
      <c r="GI309" s="293">
        <v>0</v>
      </c>
      <c r="GJ309" s="293">
        <v>0</v>
      </c>
      <c r="GK309" s="293">
        <v>0</v>
      </c>
      <c r="GL309" s="293">
        <v>0</v>
      </c>
      <c r="GM309" s="293">
        <v>0</v>
      </c>
      <c r="GN309" s="293">
        <v>0</v>
      </c>
      <c r="GO309" s="293">
        <v>0</v>
      </c>
      <c r="GP309" s="293">
        <v>0</v>
      </c>
      <c r="GQ309" s="293">
        <v>0</v>
      </c>
      <c r="GR309" s="293">
        <v>0</v>
      </c>
      <c r="GS309" s="293">
        <v>0</v>
      </c>
      <c r="GT309" s="293">
        <v>0</v>
      </c>
      <c r="GU309" s="293">
        <v>0</v>
      </c>
      <c r="GV309" s="293">
        <v>0</v>
      </c>
      <c r="GW309" s="293">
        <v>0</v>
      </c>
      <c r="GX309" s="293">
        <v>0</v>
      </c>
      <c r="GY309" s="293">
        <v>0</v>
      </c>
      <c r="GZ309" s="293">
        <v>0</v>
      </c>
      <c r="HA309" s="293">
        <v>0</v>
      </c>
      <c r="HB309" s="293">
        <v>0</v>
      </c>
      <c r="HC309" s="293">
        <v>0</v>
      </c>
      <c r="HD309" s="293">
        <v>0</v>
      </c>
      <c r="HE309" s="293">
        <v>0</v>
      </c>
      <c r="HF309" s="293">
        <v>0</v>
      </c>
      <c r="HG309" s="293">
        <v>0</v>
      </c>
      <c r="HH309" s="293">
        <v>0</v>
      </c>
      <c r="HI309" s="293">
        <v>0</v>
      </c>
      <c r="HJ309" s="134">
        <v>3.1059276629447297</v>
      </c>
      <c r="HK309" s="134">
        <v>10.870746820306556</v>
      </c>
      <c r="HL309" s="134">
        <v>30.438091096858358</v>
      </c>
      <c r="HM309" s="146">
        <v>88.653961537733196</v>
      </c>
      <c r="HN309" s="146">
        <v>85.870162160002394</v>
      </c>
      <c r="HO309" s="368">
        <v>5.0441361916771801E-2</v>
      </c>
      <c r="HP309" s="368">
        <v>0</v>
      </c>
      <c r="HQ309" s="368">
        <v>6.25</v>
      </c>
      <c r="HR309" s="368">
        <v>0</v>
      </c>
      <c r="HS309" s="134">
        <v>71.875</v>
      </c>
      <c r="HT309" s="134">
        <v>100</v>
      </c>
      <c r="HU309" s="134">
        <v>0.80706179066834804</v>
      </c>
      <c r="HV309" s="134">
        <v>0.509703979611841</v>
      </c>
      <c r="HW309" s="134">
        <v>15.957779515246299</v>
      </c>
      <c r="HX309" s="134">
        <v>20.9484310196416</v>
      </c>
      <c r="HY309" s="146">
        <v>75.139720412729616</v>
      </c>
      <c r="HZ309" s="146">
        <v>72.562660171461403</v>
      </c>
      <c r="IA309" s="386">
        <v>4</v>
      </c>
      <c r="IB309" s="386">
        <v>2</v>
      </c>
      <c r="IC309" s="369">
        <v>0.12484394506866417</v>
      </c>
      <c r="ID309" s="369">
        <v>4.7698545194371569E-2</v>
      </c>
      <c r="IE309" s="369">
        <v>1.809954751131222</v>
      </c>
      <c r="IF309" s="369">
        <v>0.8771929824561403</v>
      </c>
      <c r="IG309" s="146">
        <v>75.113122171945705</v>
      </c>
      <c r="IH309" s="146">
        <v>83.333333333333343</v>
      </c>
      <c r="II309" s="146">
        <v>6.8976279650436956</v>
      </c>
      <c r="IJ309" s="146">
        <v>5.4376341521583589</v>
      </c>
      <c r="IK309" s="146">
        <v>13.721657544956997</v>
      </c>
      <c r="IL309" s="146">
        <v>19.39901400735582</v>
      </c>
      <c r="IM309" s="148">
        <v>67.323434393760422</v>
      </c>
      <c r="IN309" s="137">
        <v>63.791529788985116</v>
      </c>
      <c r="IO309" s="388">
        <v>0.14605647517039899</v>
      </c>
      <c r="IP309" s="388">
        <v>5.1546391752577303E-2</v>
      </c>
      <c r="IQ309" s="388">
        <v>2.5</v>
      </c>
      <c r="IR309" s="388">
        <v>1.8518518518518501</v>
      </c>
      <c r="IS309" s="146">
        <v>79.1666666666667</v>
      </c>
      <c r="IT309" s="146">
        <v>90.740740740740705</v>
      </c>
      <c r="IU309" s="146">
        <v>5.8422590068159703</v>
      </c>
      <c r="IV309" s="146">
        <v>2.78350515463918</v>
      </c>
      <c r="IW309" s="146">
        <v>16.444161898707399</v>
      </c>
      <c r="IX309" s="146">
        <v>16.401893740136799</v>
      </c>
      <c r="IY309" s="341">
        <v>10</v>
      </c>
      <c r="IZ309" s="369">
        <v>0.31318509238960202</v>
      </c>
      <c r="JA309" s="369">
        <v>10.4166666666667</v>
      </c>
      <c r="JB309" s="369">
        <v>91.6666666666667</v>
      </c>
      <c r="JC309" s="369">
        <v>3.0065768869401799</v>
      </c>
      <c r="JD309" s="146">
        <v>18.272165271148001</v>
      </c>
    </row>
    <row r="310" spans="1:264" ht="18" customHeight="1">
      <c r="A310" s="280"/>
      <c r="B310" s="281" t="s">
        <v>87</v>
      </c>
      <c r="C310" s="281" t="s">
        <v>87</v>
      </c>
      <c r="D310" s="282" t="s">
        <v>2047</v>
      </c>
      <c r="E310" s="283" t="s">
        <v>1528</v>
      </c>
      <c r="F310" s="282" t="s">
        <v>141</v>
      </c>
      <c r="G310" s="283" t="s">
        <v>40</v>
      </c>
      <c r="H310" s="284" t="s">
        <v>87</v>
      </c>
      <c r="I310" s="284" t="s">
        <v>87</v>
      </c>
      <c r="J310" s="284" t="s">
        <v>87</v>
      </c>
      <c r="K310" s="284" t="s">
        <v>87</v>
      </c>
      <c r="L310" s="284" t="s">
        <v>87</v>
      </c>
      <c r="M310" s="285">
        <v>139466</v>
      </c>
      <c r="N310" s="284" t="s">
        <v>87</v>
      </c>
      <c r="O310" s="284" t="s">
        <v>87</v>
      </c>
      <c r="P310" s="284" t="s">
        <v>87</v>
      </c>
      <c r="Q310" s="284" t="s">
        <v>87</v>
      </c>
      <c r="R310" s="286">
        <v>90.048696615175032</v>
      </c>
      <c r="S310" s="286">
        <v>93.371899590284528</v>
      </c>
      <c r="T310" s="298" t="s">
        <v>88</v>
      </c>
      <c r="U310" s="298" t="s">
        <v>88</v>
      </c>
      <c r="V310" s="286">
        <v>7.7625570776255701</v>
      </c>
      <c r="W310" s="286">
        <v>10.857432775240994</v>
      </c>
      <c r="X310" s="286">
        <v>18.619989852866563</v>
      </c>
      <c r="Y310" s="284" t="s">
        <v>87</v>
      </c>
      <c r="Z310" s="284" t="s">
        <v>87</v>
      </c>
      <c r="AA310" s="284" t="s">
        <v>87</v>
      </c>
      <c r="AB310" s="284" t="s">
        <v>87</v>
      </c>
      <c r="AC310" s="284" t="s">
        <v>87</v>
      </c>
      <c r="AD310" s="284" t="s">
        <v>87</v>
      </c>
      <c r="AE310" s="284" t="s">
        <v>87</v>
      </c>
      <c r="AF310" s="284" t="s">
        <v>87</v>
      </c>
      <c r="AG310" s="284" t="s">
        <v>87</v>
      </c>
      <c r="AH310" s="284" t="s">
        <v>87</v>
      </c>
      <c r="AI310" s="284" t="s">
        <v>87</v>
      </c>
      <c r="AJ310" s="284" t="s">
        <v>87</v>
      </c>
      <c r="AK310" s="284" t="s">
        <v>87</v>
      </c>
      <c r="AL310" s="284" t="s">
        <v>87</v>
      </c>
      <c r="AM310" s="284" t="s">
        <v>87</v>
      </c>
      <c r="AN310" s="284" t="s">
        <v>87</v>
      </c>
      <c r="AO310" s="284" t="s">
        <v>87</v>
      </c>
      <c r="AP310" s="284" t="s">
        <v>87</v>
      </c>
      <c r="AQ310" s="284" t="s">
        <v>87</v>
      </c>
      <c r="AR310" s="284" t="s">
        <v>87</v>
      </c>
      <c r="AS310" s="284" t="s">
        <v>87</v>
      </c>
      <c r="AT310" s="284" t="s">
        <v>87</v>
      </c>
      <c r="AU310" s="284" t="s">
        <v>87</v>
      </c>
      <c r="AV310" s="284" t="s">
        <v>87</v>
      </c>
      <c r="AW310" s="288" t="s">
        <v>87</v>
      </c>
      <c r="AX310" s="288" t="s">
        <v>87</v>
      </c>
      <c r="AY310" s="288" t="s">
        <v>87</v>
      </c>
      <c r="AZ310" s="288" t="s">
        <v>87</v>
      </c>
      <c r="BA310" s="288" t="s">
        <v>87</v>
      </c>
      <c r="BB310" s="287">
        <v>3</v>
      </c>
      <c r="BC310" s="287">
        <v>18</v>
      </c>
      <c r="BD310" s="289" t="s">
        <v>88</v>
      </c>
      <c r="BE310" s="289" t="s">
        <v>88</v>
      </c>
      <c r="BF310" s="289" t="s">
        <v>88</v>
      </c>
      <c r="BG310" s="287">
        <v>39</v>
      </c>
      <c r="BH310" s="286">
        <v>27.963804798302096</v>
      </c>
      <c r="BI310" s="287">
        <v>213</v>
      </c>
      <c r="BJ310" s="286">
        <v>152.72539543688069</v>
      </c>
      <c r="BK310" s="287">
        <v>0</v>
      </c>
      <c r="BL310" s="286">
        <v>0</v>
      </c>
      <c r="BM310" s="287">
        <v>0</v>
      </c>
      <c r="BN310" s="290">
        <v>0</v>
      </c>
      <c r="BO310" s="291">
        <v>125</v>
      </c>
      <c r="BP310" s="290">
        <v>89.627579481737484</v>
      </c>
      <c r="BQ310" s="287">
        <v>0</v>
      </c>
      <c r="BR310" s="290">
        <v>0</v>
      </c>
      <c r="BS310" s="287">
        <v>13</v>
      </c>
      <c r="BT310" s="290">
        <v>9.3212682661006987</v>
      </c>
      <c r="BU310" s="287">
        <v>0</v>
      </c>
      <c r="BV310" s="290">
        <v>0</v>
      </c>
      <c r="BW310" s="287">
        <v>38</v>
      </c>
      <c r="BX310" s="290">
        <v>27.246784162448193</v>
      </c>
      <c r="BY310" s="292">
        <v>0</v>
      </c>
      <c r="BZ310" s="293">
        <v>0</v>
      </c>
      <c r="CA310" s="292">
        <v>118</v>
      </c>
      <c r="CB310" s="293">
        <v>84.608435030760177</v>
      </c>
      <c r="CC310" s="292">
        <v>0</v>
      </c>
      <c r="CD310" s="293">
        <v>0</v>
      </c>
      <c r="CE310" s="287">
        <v>29</v>
      </c>
      <c r="CF310" s="290">
        <v>20.793598439763098</v>
      </c>
      <c r="CG310" s="287">
        <v>317</v>
      </c>
      <c r="CH310" s="290">
        <v>227.29554156568628</v>
      </c>
      <c r="CI310" s="287">
        <v>1027</v>
      </c>
      <c r="CJ310" s="290">
        <v>736.38019302195517</v>
      </c>
      <c r="CK310" s="287">
        <v>547</v>
      </c>
      <c r="CL310" s="290">
        <v>392.21028781208321</v>
      </c>
      <c r="CM310" s="292">
        <v>405</v>
      </c>
      <c r="CN310" s="296">
        <v>290.39335752082945</v>
      </c>
      <c r="CO310" s="287">
        <v>62</v>
      </c>
      <c r="CP310" s="290">
        <v>44.455279422941793</v>
      </c>
      <c r="CQ310" s="292">
        <v>7</v>
      </c>
      <c r="CR310" s="293">
        <v>5.0191444509772989</v>
      </c>
      <c r="CS310" s="292">
        <v>6</v>
      </c>
      <c r="CT310" s="293">
        <v>4.3021238151233989</v>
      </c>
      <c r="CU310" s="292">
        <v>20</v>
      </c>
      <c r="CV310" s="293">
        <v>14.340412717077998</v>
      </c>
      <c r="CW310" s="292">
        <v>186</v>
      </c>
      <c r="CX310" s="293">
        <v>133.36583826882537</v>
      </c>
      <c r="CY310" s="292">
        <v>169</v>
      </c>
      <c r="CZ310" s="293">
        <v>121.17648745930909</v>
      </c>
      <c r="DA310" s="292">
        <v>0</v>
      </c>
      <c r="DB310" s="293">
        <v>0</v>
      </c>
      <c r="DC310" s="292">
        <v>0</v>
      </c>
      <c r="DD310" s="292">
        <v>0</v>
      </c>
      <c r="DE310" s="292">
        <v>118</v>
      </c>
      <c r="DF310" s="292">
        <v>7903</v>
      </c>
      <c r="DG310" s="292">
        <v>0</v>
      </c>
      <c r="DH310" s="292">
        <v>126</v>
      </c>
      <c r="DI310" s="292">
        <v>15</v>
      </c>
      <c r="DJ310" s="292">
        <v>63</v>
      </c>
      <c r="DK310" s="292">
        <v>50</v>
      </c>
      <c r="DL310" s="292">
        <v>4</v>
      </c>
      <c r="DM310" s="292">
        <v>0</v>
      </c>
      <c r="DN310" s="292">
        <v>107</v>
      </c>
      <c r="DO310" s="292">
        <v>28</v>
      </c>
      <c r="DP310" s="292">
        <v>17</v>
      </c>
      <c r="DQ310" s="292">
        <v>28</v>
      </c>
      <c r="DR310" s="292">
        <v>0</v>
      </c>
      <c r="DS310" s="292">
        <v>0</v>
      </c>
      <c r="DT310" s="292">
        <v>0</v>
      </c>
      <c r="DU310" s="292">
        <v>16254</v>
      </c>
      <c r="DV310" s="292">
        <v>1397</v>
      </c>
      <c r="DW310" s="292">
        <v>2136</v>
      </c>
      <c r="DX310" s="292">
        <v>144</v>
      </c>
      <c r="DY310" s="292">
        <v>0</v>
      </c>
      <c r="DZ310" s="292">
        <v>0</v>
      </c>
      <c r="EA310" s="292">
        <v>9015</v>
      </c>
      <c r="EB310" s="293">
        <v>15.9511924570161</v>
      </c>
      <c r="EC310" s="292">
        <v>136</v>
      </c>
      <c r="ED310" s="292">
        <v>3106</v>
      </c>
      <c r="EE310" s="292">
        <v>521</v>
      </c>
      <c r="EF310" s="293">
        <v>16.773985833869929</v>
      </c>
      <c r="EG310" s="292">
        <v>105</v>
      </c>
      <c r="EH310" s="292">
        <v>101</v>
      </c>
      <c r="EI310" s="292">
        <v>8</v>
      </c>
      <c r="EJ310" s="292">
        <v>0</v>
      </c>
      <c r="EK310" s="292">
        <v>135</v>
      </c>
      <c r="EL310" s="292">
        <v>2</v>
      </c>
      <c r="EM310" s="292">
        <v>15</v>
      </c>
      <c r="EN310" s="292">
        <v>13</v>
      </c>
      <c r="EO310" s="292">
        <v>9</v>
      </c>
      <c r="EP310" s="292">
        <v>3</v>
      </c>
      <c r="EQ310" s="292">
        <v>4</v>
      </c>
      <c r="ER310" s="292">
        <v>0</v>
      </c>
      <c r="ES310" s="292">
        <v>0</v>
      </c>
      <c r="ET310" s="292">
        <v>0</v>
      </c>
      <c r="EU310" s="292">
        <v>0</v>
      </c>
      <c r="EV310" s="292">
        <v>429</v>
      </c>
      <c r="EW310" s="292">
        <v>0</v>
      </c>
      <c r="EX310" s="292">
        <v>0</v>
      </c>
      <c r="EY310" s="292">
        <v>0</v>
      </c>
      <c r="EZ310" s="292">
        <v>0</v>
      </c>
      <c r="FA310" s="292">
        <v>4</v>
      </c>
      <c r="FB310" s="292">
        <v>1</v>
      </c>
      <c r="FC310" s="292">
        <v>2</v>
      </c>
      <c r="FD310" s="292">
        <v>0</v>
      </c>
      <c r="FE310" s="292">
        <v>0</v>
      </c>
      <c r="FF310" s="292">
        <v>3</v>
      </c>
      <c r="FG310" s="292">
        <v>122</v>
      </c>
      <c r="FH310" s="292">
        <v>115</v>
      </c>
      <c r="FI310" s="292">
        <v>125</v>
      </c>
      <c r="FJ310" s="292">
        <v>1322</v>
      </c>
      <c r="FK310" s="297">
        <v>5</v>
      </c>
      <c r="FL310" s="293">
        <v>3.5851031792694994</v>
      </c>
      <c r="FM310" s="297">
        <v>2</v>
      </c>
      <c r="FN310" s="293">
        <v>1.4340412717077997</v>
      </c>
      <c r="FO310" s="297">
        <v>0</v>
      </c>
      <c r="FP310" s="293">
        <v>0</v>
      </c>
      <c r="FQ310" s="283">
        <v>1</v>
      </c>
      <c r="FR310" s="294">
        <v>0.71702063585389986</v>
      </c>
      <c r="FS310" s="283">
        <v>0</v>
      </c>
      <c r="FT310" s="294">
        <v>0</v>
      </c>
      <c r="FU310" s="297">
        <v>0</v>
      </c>
      <c r="FV310" s="293">
        <v>0</v>
      </c>
      <c r="FW310" s="295">
        <v>1</v>
      </c>
      <c r="FX310" s="295">
        <v>0</v>
      </c>
      <c r="FY310" s="295">
        <v>1</v>
      </c>
      <c r="FZ310" s="295">
        <v>0</v>
      </c>
      <c r="GA310" s="295">
        <v>0</v>
      </c>
      <c r="GB310" s="292">
        <v>0</v>
      </c>
      <c r="GC310" s="292">
        <v>0</v>
      </c>
      <c r="GD310" s="292">
        <v>0</v>
      </c>
      <c r="GE310" s="292">
        <v>0</v>
      </c>
      <c r="GF310" s="292">
        <v>0</v>
      </c>
      <c r="GG310" s="293">
        <v>88.5</v>
      </c>
      <c r="GH310" s="293">
        <v>351.5</v>
      </c>
      <c r="GI310" s="293">
        <v>18.600000000000001</v>
      </c>
      <c r="GJ310" s="293">
        <v>2</v>
      </c>
      <c r="GK310" s="293">
        <v>0</v>
      </c>
      <c r="GL310" s="293">
        <v>1</v>
      </c>
      <c r="GM310" s="293">
        <v>2</v>
      </c>
      <c r="GN310" s="293">
        <v>0</v>
      </c>
      <c r="GO310" s="293">
        <v>1</v>
      </c>
      <c r="GP310" s="293">
        <v>3</v>
      </c>
      <c r="GQ310" s="293">
        <v>1</v>
      </c>
      <c r="GR310" s="293">
        <v>0</v>
      </c>
      <c r="GS310" s="293">
        <v>0</v>
      </c>
      <c r="GT310" s="293">
        <v>5</v>
      </c>
      <c r="GU310" s="293">
        <v>0</v>
      </c>
      <c r="GV310" s="293">
        <v>1</v>
      </c>
      <c r="GW310" s="293">
        <v>0</v>
      </c>
      <c r="GX310" s="293">
        <v>0</v>
      </c>
      <c r="GY310" s="293">
        <v>1</v>
      </c>
      <c r="GZ310" s="293">
        <v>1</v>
      </c>
      <c r="HA310" s="293">
        <v>0</v>
      </c>
      <c r="HB310" s="293">
        <v>0</v>
      </c>
      <c r="HC310" s="293">
        <v>0</v>
      </c>
      <c r="HD310" s="293">
        <v>0</v>
      </c>
      <c r="HE310" s="293">
        <v>2</v>
      </c>
      <c r="HF310" s="293">
        <v>0</v>
      </c>
      <c r="HG310" s="293">
        <v>1</v>
      </c>
      <c r="HH310" s="293">
        <v>1</v>
      </c>
      <c r="HI310" s="293">
        <v>0</v>
      </c>
      <c r="HJ310" s="134">
        <v>0.71702063585389986</v>
      </c>
      <c r="HK310" s="134">
        <v>13.623392081224097</v>
      </c>
      <c r="HL310" s="134">
        <v>51.894368519926005</v>
      </c>
      <c r="HM310" s="146">
        <v>80.372896434191205</v>
      </c>
      <c r="HN310" s="146">
        <v>90.234055693228896</v>
      </c>
      <c r="HO310" s="369">
        <v>0</v>
      </c>
      <c r="HP310" s="369">
        <v>1.92529842125529E-2</v>
      </c>
      <c r="HQ310" s="369">
        <v>0</v>
      </c>
      <c r="HR310" s="369">
        <v>2.1739130434782599</v>
      </c>
      <c r="HS310" s="134">
        <v>71.794871794871796</v>
      </c>
      <c r="HT310" s="134">
        <v>84.7826086956522</v>
      </c>
      <c r="HU310" s="134">
        <v>1.04</v>
      </c>
      <c r="HV310" s="134">
        <v>0.88563727377743595</v>
      </c>
      <c r="HW310" s="134">
        <v>6.2767685718505399</v>
      </c>
      <c r="HX310" s="134">
        <v>9.4692698054694109</v>
      </c>
      <c r="HY310" s="146">
        <v>88.887323400783501</v>
      </c>
      <c r="HZ310" s="146">
        <v>81.851238322983804</v>
      </c>
      <c r="IA310" s="386">
        <v>3</v>
      </c>
      <c r="IB310" s="386">
        <v>3</v>
      </c>
      <c r="IC310" s="369">
        <v>9.5480585614258429E-2</v>
      </c>
      <c r="ID310" s="369">
        <v>6.3856960408684549E-2</v>
      </c>
      <c r="IE310" s="369">
        <v>1.1406844106463878</v>
      </c>
      <c r="IF310" s="369">
        <v>0.97719869706840379</v>
      </c>
      <c r="IG310" s="146">
        <v>61.596958174904948</v>
      </c>
      <c r="IH310" s="146">
        <v>70.358306188925084</v>
      </c>
      <c r="II310" s="146">
        <v>8.3704646721833225</v>
      </c>
      <c r="IJ310" s="146">
        <v>6.5346956151553854</v>
      </c>
      <c r="IK310" s="146">
        <v>6.2029242357111203</v>
      </c>
      <c r="IL310" s="146">
        <v>10.216380039469975</v>
      </c>
      <c r="IM310" s="148">
        <v>70.019889354563276</v>
      </c>
      <c r="IN310" s="137">
        <v>78.416576120990698</v>
      </c>
      <c r="IO310" s="388">
        <v>0</v>
      </c>
      <c r="IP310" s="388">
        <v>8.8456435205661196E-2</v>
      </c>
      <c r="IQ310" s="388">
        <v>0</v>
      </c>
      <c r="IR310" s="388">
        <v>2.7777777777777799</v>
      </c>
      <c r="IS310" s="146">
        <v>80.412371134020603</v>
      </c>
      <c r="IT310" s="146">
        <v>88.8888888888889</v>
      </c>
      <c r="IU310" s="146">
        <v>4.6455938697318002</v>
      </c>
      <c r="IV310" s="146">
        <v>3.1844316674037998</v>
      </c>
      <c r="IW310" s="146">
        <v>10.113131740325599</v>
      </c>
      <c r="IX310" s="146">
        <v>9.8216075365804798</v>
      </c>
      <c r="IY310" s="341">
        <v>12</v>
      </c>
      <c r="IZ310" s="369">
        <v>0.23242300987797801</v>
      </c>
      <c r="JA310" s="369">
        <v>4.2553191489361701</v>
      </c>
      <c r="JB310" s="369">
        <v>92.198581560283699</v>
      </c>
      <c r="JC310" s="369">
        <v>5.4619407321324802</v>
      </c>
      <c r="JD310" s="146">
        <v>12.778404285311501</v>
      </c>
    </row>
    <row r="311" spans="1:264" ht="18" customHeight="1">
      <c r="A311" s="280"/>
      <c r="B311" s="281" t="s">
        <v>87</v>
      </c>
      <c r="C311" s="281" t="s">
        <v>87</v>
      </c>
      <c r="D311" s="282" t="s">
        <v>2048</v>
      </c>
      <c r="E311" s="283" t="s">
        <v>1529</v>
      </c>
      <c r="F311" s="282" t="s">
        <v>141</v>
      </c>
      <c r="G311" s="283" t="s">
        <v>40</v>
      </c>
      <c r="H311" s="284" t="s">
        <v>87</v>
      </c>
      <c r="I311" s="284" t="s">
        <v>87</v>
      </c>
      <c r="J311" s="284" t="s">
        <v>87</v>
      </c>
      <c r="K311" s="284" t="s">
        <v>87</v>
      </c>
      <c r="L311" s="284" t="s">
        <v>87</v>
      </c>
      <c r="M311" s="285">
        <v>47745</v>
      </c>
      <c r="N311" s="284" t="s">
        <v>87</v>
      </c>
      <c r="O311" s="284" t="s">
        <v>87</v>
      </c>
      <c r="P311" s="284" t="s">
        <v>87</v>
      </c>
      <c r="Q311" s="284" t="s">
        <v>87</v>
      </c>
      <c r="R311" s="286">
        <v>90.104097345988009</v>
      </c>
      <c r="S311" s="286">
        <v>95.263956330846966</v>
      </c>
      <c r="T311" s="298" t="s">
        <v>88</v>
      </c>
      <c r="U311" s="298" t="s">
        <v>88</v>
      </c>
      <c r="V311" s="286">
        <v>8.1500646830530403</v>
      </c>
      <c r="W311" s="286">
        <v>4.6571798188874514</v>
      </c>
      <c r="X311" s="286">
        <v>12.807244501940493</v>
      </c>
      <c r="Y311" s="284" t="s">
        <v>87</v>
      </c>
      <c r="Z311" s="284" t="s">
        <v>87</v>
      </c>
      <c r="AA311" s="284" t="s">
        <v>87</v>
      </c>
      <c r="AB311" s="284" t="s">
        <v>87</v>
      </c>
      <c r="AC311" s="284" t="s">
        <v>87</v>
      </c>
      <c r="AD311" s="284" t="s">
        <v>87</v>
      </c>
      <c r="AE311" s="284" t="s">
        <v>87</v>
      </c>
      <c r="AF311" s="284" t="s">
        <v>87</v>
      </c>
      <c r="AG311" s="284" t="s">
        <v>87</v>
      </c>
      <c r="AH311" s="284" t="s">
        <v>87</v>
      </c>
      <c r="AI311" s="284" t="s">
        <v>87</v>
      </c>
      <c r="AJ311" s="284" t="s">
        <v>87</v>
      </c>
      <c r="AK311" s="284" t="s">
        <v>87</v>
      </c>
      <c r="AL311" s="284" t="s">
        <v>87</v>
      </c>
      <c r="AM311" s="284" t="s">
        <v>87</v>
      </c>
      <c r="AN311" s="284" t="s">
        <v>87</v>
      </c>
      <c r="AO311" s="284" t="s">
        <v>87</v>
      </c>
      <c r="AP311" s="284" t="s">
        <v>87</v>
      </c>
      <c r="AQ311" s="284" t="s">
        <v>87</v>
      </c>
      <c r="AR311" s="284" t="s">
        <v>87</v>
      </c>
      <c r="AS311" s="284" t="s">
        <v>87</v>
      </c>
      <c r="AT311" s="284" t="s">
        <v>87</v>
      </c>
      <c r="AU311" s="284" t="s">
        <v>87</v>
      </c>
      <c r="AV311" s="284" t="s">
        <v>87</v>
      </c>
      <c r="AW311" s="288" t="s">
        <v>87</v>
      </c>
      <c r="AX311" s="288" t="s">
        <v>87</v>
      </c>
      <c r="AY311" s="288" t="s">
        <v>87</v>
      </c>
      <c r="AZ311" s="288" t="s">
        <v>87</v>
      </c>
      <c r="BA311" s="288" t="s">
        <v>87</v>
      </c>
      <c r="BB311" s="287">
        <v>3</v>
      </c>
      <c r="BC311" s="287">
        <v>7</v>
      </c>
      <c r="BD311" s="289" t="s">
        <v>88</v>
      </c>
      <c r="BE311" s="289" t="s">
        <v>88</v>
      </c>
      <c r="BF311" s="289" t="s">
        <v>88</v>
      </c>
      <c r="BG311" s="287">
        <v>0</v>
      </c>
      <c r="BH311" s="286">
        <v>0</v>
      </c>
      <c r="BI311" s="287">
        <v>55</v>
      </c>
      <c r="BJ311" s="286">
        <v>115.19530840925752</v>
      </c>
      <c r="BK311" s="287">
        <v>0</v>
      </c>
      <c r="BL311" s="286">
        <v>0</v>
      </c>
      <c r="BM311" s="287">
        <v>0</v>
      </c>
      <c r="BN311" s="290">
        <v>0</v>
      </c>
      <c r="BO311" s="291">
        <v>10</v>
      </c>
      <c r="BP311" s="290">
        <v>20.944601528955914</v>
      </c>
      <c r="BQ311" s="287">
        <v>0</v>
      </c>
      <c r="BR311" s="290">
        <v>0</v>
      </c>
      <c r="BS311" s="287">
        <v>0</v>
      </c>
      <c r="BT311" s="290">
        <v>0</v>
      </c>
      <c r="BU311" s="287">
        <v>0</v>
      </c>
      <c r="BV311" s="290">
        <v>0</v>
      </c>
      <c r="BW311" s="287">
        <v>0</v>
      </c>
      <c r="BX311" s="290">
        <v>0</v>
      </c>
      <c r="BY311" s="292">
        <v>0</v>
      </c>
      <c r="BZ311" s="293">
        <v>0</v>
      </c>
      <c r="CA311" s="292">
        <v>98</v>
      </c>
      <c r="CB311" s="293">
        <v>205.25709498376796</v>
      </c>
      <c r="CC311" s="292">
        <v>0</v>
      </c>
      <c r="CD311" s="293">
        <v>0</v>
      </c>
      <c r="CE311" s="292">
        <v>10</v>
      </c>
      <c r="CF311" s="293">
        <v>20.944601528955914</v>
      </c>
      <c r="CG311" s="287">
        <v>174</v>
      </c>
      <c r="CH311" s="290">
        <v>364.4360666038329</v>
      </c>
      <c r="CI311" s="287">
        <v>451</v>
      </c>
      <c r="CJ311" s="290">
        <v>944.6015289559117</v>
      </c>
      <c r="CK311" s="292">
        <v>167</v>
      </c>
      <c r="CL311" s="293">
        <v>349.77484553356373</v>
      </c>
      <c r="CM311" s="292">
        <v>0</v>
      </c>
      <c r="CN311" s="296">
        <v>0</v>
      </c>
      <c r="CO311" s="292">
        <v>19</v>
      </c>
      <c r="CP311" s="293">
        <v>39.794742905016228</v>
      </c>
      <c r="CQ311" s="292">
        <v>3</v>
      </c>
      <c r="CR311" s="293">
        <v>6.2833804586867741</v>
      </c>
      <c r="CS311" s="287">
        <v>0</v>
      </c>
      <c r="CT311" s="290">
        <v>0</v>
      </c>
      <c r="CU311" s="292">
        <v>0</v>
      </c>
      <c r="CV311" s="293">
        <v>0</v>
      </c>
      <c r="CW311" s="292">
        <v>0</v>
      </c>
      <c r="CX311" s="293">
        <v>0</v>
      </c>
      <c r="CY311" s="292">
        <v>0</v>
      </c>
      <c r="CZ311" s="293">
        <v>0</v>
      </c>
      <c r="DA311" s="292">
        <v>0</v>
      </c>
      <c r="DB311" s="293">
        <v>0</v>
      </c>
      <c r="DC311" s="292">
        <v>0</v>
      </c>
      <c r="DD311" s="292">
        <v>0</v>
      </c>
      <c r="DE311" s="292">
        <v>0</v>
      </c>
      <c r="DF311" s="292">
        <v>0</v>
      </c>
      <c r="DG311" s="292">
        <v>0</v>
      </c>
      <c r="DH311" s="292">
        <v>0</v>
      </c>
      <c r="DI311" s="292">
        <v>0</v>
      </c>
      <c r="DJ311" s="292">
        <v>0</v>
      </c>
      <c r="DK311" s="292">
        <v>0</v>
      </c>
      <c r="DL311" s="292">
        <v>0</v>
      </c>
      <c r="DM311" s="292">
        <v>0</v>
      </c>
      <c r="DN311" s="292">
        <v>0</v>
      </c>
      <c r="DO311" s="292">
        <v>0</v>
      </c>
      <c r="DP311" s="292">
        <v>0</v>
      </c>
      <c r="DQ311" s="292">
        <v>0</v>
      </c>
      <c r="DR311" s="292">
        <v>0</v>
      </c>
      <c r="DS311" s="292">
        <v>0</v>
      </c>
      <c r="DT311" s="292">
        <v>0</v>
      </c>
      <c r="DU311" s="292">
        <v>0</v>
      </c>
      <c r="DV311" s="292">
        <v>0</v>
      </c>
      <c r="DW311" s="292">
        <v>0</v>
      </c>
      <c r="DX311" s="292">
        <v>0</v>
      </c>
      <c r="DY311" s="292">
        <v>0</v>
      </c>
      <c r="DZ311" s="292">
        <v>0</v>
      </c>
      <c r="EA311" s="292">
        <v>0</v>
      </c>
      <c r="EB311" s="293">
        <v>0</v>
      </c>
      <c r="EC311" s="292">
        <v>0</v>
      </c>
      <c r="ED311" s="292">
        <v>0</v>
      </c>
      <c r="EE311" s="292">
        <v>0</v>
      </c>
      <c r="EF311" s="293">
        <v>0</v>
      </c>
      <c r="EG311" s="292">
        <v>0</v>
      </c>
      <c r="EH311" s="292">
        <v>0</v>
      </c>
      <c r="EI311" s="292">
        <v>0</v>
      </c>
      <c r="EJ311" s="292">
        <v>0</v>
      </c>
      <c r="EK311" s="292">
        <v>0</v>
      </c>
      <c r="EL311" s="292">
        <v>0</v>
      </c>
      <c r="EM311" s="292">
        <v>0</v>
      </c>
      <c r="EN311" s="292">
        <v>0</v>
      </c>
      <c r="EO311" s="292">
        <v>0</v>
      </c>
      <c r="EP311" s="292">
        <v>0</v>
      </c>
      <c r="EQ311" s="292">
        <v>0</v>
      </c>
      <c r="ER311" s="292">
        <v>0</v>
      </c>
      <c r="ES311" s="292">
        <v>0</v>
      </c>
      <c r="ET311" s="292">
        <v>0</v>
      </c>
      <c r="EU311" s="292">
        <v>0</v>
      </c>
      <c r="EV311" s="292">
        <v>0</v>
      </c>
      <c r="EW311" s="292">
        <v>0</v>
      </c>
      <c r="EX311" s="292">
        <v>0</v>
      </c>
      <c r="EY311" s="292">
        <v>0</v>
      </c>
      <c r="EZ311" s="292">
        <v>0</v>
      </c>
      <c r="FA311" s="292">
        <v>0</v>
      </c>
      <c r="FB311" s="292">
        <v>0</v>
      </c>
      <c r="FC311" s="292">
        <v>0</v>
      </c>
      <c r="FD311" s="292">
        <v>0</v>
      </c>
      <c r="FE311" s="292">
        <v>0</v>
      </c>
      <c r="FF311" s="292">
        <v>0</v>
      </c>
      <c r="FG311" s="292">
        <v>0</v>
      </c>
      <c r="FH311" s="292">
        <v>0</v>
      </c>
      <c r="FI311" s="292">
        <v>0</v>
      </c>
      <c r="FJ311" s="292">
        <v>0</v>
      </c>
      <c r="FK311" s="297">
        <v>2</v>
      </c>
      <c r="FL311" s="293">
        <v>4.188920305791183</v>
      </c>
      <c r="FM311" s="297">
        <v>0</v>
      </c>
      <c r="FN311" s="293">
        <v>0</v>
      </c>
      <c r="FO311" s="297">
        <v>0</v>
      </c>
      <c r="FP311" s="293">
        <v>0</v>
      </c>
      <c r="FQ311" s="283">
        <v>0</v>
      </c>
      <c r="FR311" s="294">
        <v>0</v>
      </c>
      <c r="FS311" s="283">
        <v>0</v>
      </c>
      <c r="FT311" s="294">
        <v>0</v>
      </c>
      <c r="FU311" s="297">
        <v>0</v>
      </c>
      <c r="FV311" s="293">
        <v>0</v>
      </c>
      <c r="FW311" s="295">
        <v>2</v>
      </c>
      <c r="FX311" s="295">
        <v>1</v>
      </c>
      <c r="FY311" s="295">
        <v>1</v>
      </c>
      <c r="FZ311" s="295">
        <v>0</v>
      </c>
      <c r="GA311" s="295">
        <v>0</v>
      </c>
      <c r="GB311" s="292">
        <v>0</v>
      </c>
      <c r="GC311" s="292">
        <v>0</v>
      </c>
      <c r="GD311" s="292">
        <v>0</v>
      </c>
      <c r="GE311" s="292">
        <v>0</v>
      </c>
      <c r="GF311" s="292">
        <v>0</v>
      </c>
      <c r="GG311" s="293">
        <v>0</v>
      </c>
      <c r="GH311" s="293">
        <v>0</v>
      </c>
      <c r="GI311" s="293">
        <v>0</v>
      </c>
      <c r="GJ311" s="293">
        <v>0</v>
      </c>
      <c r="GK311" s="293">
        <v>0</v>
      </c>
      <c r="GL311" s="293">
        <v>0</v>
      </c>
      <c r="GM311" s="293">
        <v>0</v>
      </c>
      <c r="GN311" s="293">
        <v>0</v>
      </c>
      <c r="GO311" s="293">
        <v>0</v>
      </c>
      <c r="GP311" s="293">
        <v>0</v>
      </c>
      <c r="GQ311" s="293">
        <v>0</v>
      </c>
      <c r="GR311" s="293">
        <v>0</v>
      </c>
      <c r="GS311" s="293">
        <v>0</v>
      </c>
      <c r="GT311" s="293">
        <v>0</v>
      </c>
      <c r="GU311" s="293">
        <v>0</v>
      </c>
      <c r="GV311" s="293">
        <v>0</v>
      </c>
      <c r="GW311" s="293">
        <v>0</v>
      </c>
      <c r="GX311" s="293">
        <v>0</v>
      </c>
      <c r="GY311" s="293">
        <v>0</v>
      </c>
      <c r="GZ311" s="293">
        <v>0</v>
      </c>
      <c r="HA311" s="293">
        <v>0</v>
      </c>
      <c r="HB311" s="293">
        <v>0</v>
      </c>
      <c r="HC311" s="293">
        <v>0</v>
      </c>
      <c r="HD311" s="293">
        <v>0</v>
      </c>
      <c r="HE311" s="293">
        <v>0</v>
      </c>
      <c r="HF311" s="293">
        <v>0</v>
      </c>
      <c r="HG311" s="293">
        <v>0</v>
      </c>
      <c r="HH311" s="293">
        <v>0</v>
      </c>
      <c r="HI311" s="293">
        <v>0</v>
      </c>
      <c r="HJ311" s="134">
        <v>4.188920305791183</v>
      </c>
      <c r="HK311" s="134">
        <v>12.566760917373548</v>
      </c>
      <c r="HL311" s="134">
        <v>67.441616923238044</v>
      </c>
      <c r="HM311" s="146">
        <v>93.706000629822</v>
      </c>
      <c r="HN311" s="146">
        <v>91.278060287281207</v>
      </c>
      <c r="HO311" s="369">
        <v>6.5231572080887104E-2</v>
      </c>
      <c r="HP311" s="368">
        <v>4.995004995005E-2</v>
      </c>
      <c r="HQ311" s="369">
        <v>20</v>
      </c>
      <c r="HR311" s="368">
        <v>20</v>
      </c>
      <c r="HS311" s="134">
        <v>100</v>
      </c>
      <c r="HT311" s="134">
        <v>80</v>
      </c>
      <c r="HU311" s="134">
        <v>0.32615786040443601</v>
      </c>
      <c r="HV311" s="134">
        <v>0.24975024975025001</v>
      </c>
      <c r="HW311" s="134">
        <v>9.8120629370629402</v>
      </c>
      <c r="HX311" s="134">
        <v>13.0744680851064</v>
      </c>
      <c r="HY311" s="146">
        <v>80.919215721923294</v>
      </c>
      <c r="HZ311" s="146">
        <v>76.375868812508301</v>
      </c>
      <c r="IA311" s="386">
        <v>2</v>
      </c>
      <c r="IB311" s="386">
        <v>1</v>
      </c>
      <c r="IC311" s="369">
        <v>0.12453300124533001</v>
      </c>
      <c r="ID311" s="369">
        <v>4.6663555762949137E-2</v>
      </c>
      <c r="IE311" s="369">
        <v>1.4492753623188406</v>
      </c>
      <c r="IF311" s="369">
        <v>0.68965517241379315</v>
      </c>
      <c r="IG311" s="146">
        <v>76.08695652173914</v>
      </c>
      <c r="IH311" s="146">
        <v>81.379310344827587</v>
      </c>
      <c r="II311" s="146">
        <v>8.5927770859277697</v>
      </c>
      <c r="IJ311" s="146">
        <v>6.7662155856276245</v>
      </c>
      <c r="IK311" s="146">
        <v>9.899475524475525</v>
      </c>
      <c r="IL311" s="146">
        <v>14.861702127659573</v>
      </c>
      <c r="IM311" s="148">
        <v>67.626092291480788</v>
      </c>
      <c r="IN311" s="137">
        <v>62.042906963440217</v>
      </c>
      <c r="IO311" s="369">
        <v>0</v>
      </c>
      <c r="IP311" s="388">
        <v>0</v>
      </c>
      <c r="IQ311" s="369">
        <v>0</v>
      </c>
      <c r="IR311" s="388">
        <v>0</v>
      </c>
      <c r="IS311" s="146">
        <v>73.076923076923094</v>
      </c>
      <c r="IT311" s="146">
        <v>91.304347826086996</v>
      </c>
      <c r="IU311" s="146">
        <v>4.7750229568411404</v>
      </c>
      <c r="IV311" s="146">
        <v>2.24390243902439</v>
      </c>
      <c r="IW311" s="146">
        <v>11.235955056179799</v>
      </c>
      <c r="IX311" s="146">
        <v>11.2687930307714</v>
      </c>
      <c r="IY311" s="341">
        <v>5</v>
      </c>
      <c r="IZ311" s="369">
        <v>0.30413625304136299</v>
      </c>
      <c r="JA311" s="369">
        <v>8.7719298245614006</v>
      </c>
      <c r="JB311" s="369">
        <v>85.964912280701796</v>
      </c>
      <c r="JC311" s="369">
        <v>3.4671532846715301</v>
      </c>
      <c r="JD311" s="146">
        <v>11.6170212765957</v>
      </c>
    </row>
    <row r="312" spans="1:264" ht="18" customHeight="1">
      <c r="A312" s="280"/>
      <c r="B312" s="281" t="s">
        <v>87</v>
      </c>
      <c r="C312" s="281" t="s">
        <v>87</v>
      </c>
      <c r="D312" s="282" t="s">
        <v>2049</v>
      </c>
      <c r="E312" s="283" t="s">
        <v>1530</v>
      </c>
      <c r="F312" s="282" t="s">
        <v>141</v>
      </c>
      <c r="G312" s="283" t="s">
        <v>40</v>
      </c>
      <c r="H312" s="284" t="s">
        <v>87</v>
      </c>
      <c r="I312" s="284" t="s">
        <v>87</v>
      </c>
      <c r="J312" s="284" t="s">
        <v>87</v>
      </c>
      <c r="K312" s="284" t="s">
        <v>87</v>
      </c>
      <c r="L312" s="284" t="s">
        <v>87</v>
      </c>
      <c r="M312" s="285">
        <v>88820</v>
      </c>
      <c r="N312" s="284" t="s">
        <v>87</v>
      </c>
      <c r="O312" s="284" t="s">
        <v>87</v>
      </c>
      <c r="P312" s="284" t="s">
        <v>87</v>
      </c>
      <c r="Q312" s="284" t="s">
        <v>87</v>
      </c>
      <c r="R312" s="286">
        <v>90.590193414512413</v>
      </c>
      <c r="S312" s="286">
        <v>91.174175365157637</v>
      </c>
      <c r="T312" s="298" t="s">
        <v>88</v>
      </c>
      <c r="U312" s="298" t="s">
        <v>88</v>
      </c>
      <c r="V312" s="286">
        <v>8.0704328686720466</v>
      </c>
      <c r="W312" s="286">
        <v>8.2905355832721934</v>
      </c>
      <c r="X312" s="286">
        <v>16.360968451944242</v>
      </c>
      <c r="Y312" s="284" t="s">
        <v>87</v>
      </c>
      <c r="Z312" s="284" t="s">
        <v>87</v>
      </c>
      <c r="AA312" s="284" t="s">
        <v>87</v>
      </c>
      <c r="AB312" s="284" t="s">
        <v>87</v>
      </c>
      <c r="AC312" s="284" t="s">
        <v>87</v>
      </c>
      <c r="AD312" s="284" t="s">
        <v>87</v>
      </c>
      <c r="AE312" s="284" t="s">
        <v>87</v>
      </c>
      <c r="AF312" s="284" t="s">
        <v>87</v>
      </c>
      <c r="AG312" s="284" t="s">
        <v>87</v>
      </c>
      <c r="AH312" s="284" t="s">
        <v>87</v>
      </c>
      <c r="AI312" s="284" t="s">
        <v>87</v>
      </c>
      <c r="AJ312" s="284" t="s">
        <v>87</v>
      </c>
      <c r="AK312" s="284" t="s">
        <v>87</v>
      </c>
      <c r="AL312" s="284" t="s">
        <v>87</v>
      </c>
      <c r="AM312" s="284" t="s">
        <v>87</v>
      </c>
      <c r="AN312" s="284" t="s">
        <v>87</v>
      </c>
      <c r="AO312" s="284" t="s">
        <v>87</v>
      </c>
      <c r="AP312" s="284" t="s">
        <v>87</v>
      </c>
      <c r="AQ312" s="284" t="s">
        <v>87</v>
      </c>
      <c r="AR312" s="284" t="s">
        <v>87</v>
      </c>
      <c r="AS312" s="284" t="s">
        <v>87</v>
      </c>
      <c r="AT312" s="284" t="s">
        <v>87</v>
      </c>
      <c r="AU312" s="284" t="s">
        <v>87</v>
      </c>
      <c r="AV312" s="284" t="s">
        <v>87</v>
      </c>
      <c r="AW312" s="288" t="s">
        <v>87</v>
      </c>
      <c r="AX312" s="288" t="s">
        <v>87</v>
      </c>
      <c r="AY312" s="288" t="s">
        <v>87</v>
      </c>
      <c r="AZ312" s="288" t="s">
        <v>87</v>
      </c>
      <c r="BA312" s="288" t="s">
        <v>87</v>
      </c>
      <c r="BB312" s="287">
        <v>15</v>
      </c>
      <c r="BC312" s="287">
        <v>21</v>
      </c>
      <c r="BD312" s="289" t="s">
        <v>88</v>
      </c>
      <c r="BE312" s="289" t="s">
        <v>88</v>
      </c>
      <c r="BF312" s="289" t="s">
        <v>88</v>
      </c>
      <c r="BG312" s="287">
        <v>10</v>
      </c>
      <c r="BH312" s="286">
        <v>11.258725512272012</v>
      </c>
      <c r="BI312" s="287">
        <v>57</v>
      </c>
      <c r="BJ312" s="286">
        <v>64.174735419950466</v>
      </c>
      <c r="BK312" s="287">
        <v>0</v>
      </c>
      <c r="BL312" s="286">
        <v>0</v>
      </c>
      <c r="BM312" s="287">
        <v>0</v>
      </c>
      <c r="BN312" s="290">
        <v>0</v>
      </c>
      <c r="BO312" s="291">
        <v>22</v>
      </c>
      <c r="BP312" s="290">
        <v>24.769196126998427</v>
      </c>
      <c r="BQ312" s="287">
        <v>0</v>
      </c>
      <c r="BR312" s="290">
        <v>0</v>
      </c>
      <c r="BS312" s="287">
        <v>0</v>
      </c>
      <c r="BT312" s="290">
        <v>0</v>
      </c>
      <c r="BU312" s="287">
        <v>0</v>
      </c>
      <c r="BV312" s="290">
        <v>0</v>
      </c>
      <c r="BW312" s="287">
        <v>0</v>
      </c>
      <c r="BX312" s="290">
        <v>0</v>
      </c>
      <c r="BY312" s="292">
        <v>0</v>
      </c>
      <c r="BZ312" s="293">
        <v>0</v>
      </c>
      <c r="CA312" s="292">
        <v>162</v>
      </c>
      <c r="CB312" s="293">
        <v>182.39135329880656</v>
      </c>
      <c r="CC312" s="292">
        <v>585</v>
      </c>
      <c r="CD312" s="293">
        <v>658.63544246791264</v>
      </c>
      <c r="CE312" s="292">
        <v>15</v>
      </c>
      <c r="CF312" s="293">
        <v>16.888088268408019</v>
      </c>
      <c r="CG312" s="287">
        <v>277</v>
      </c>
      <c r="CH312" s="290">
        <v>311.86669668993471</v>
      </c>
      <c r="CI312" s="287">
        <v>597</v>
      </c>
      <c r="CJ312" s="290">
        <v>672.14591308263903</v>
      </c>
      <c r="CK312" s="287">
        <v>133</v>
      </c>
      <c r="CL312" s="290">
        <v>149.74104931321776</v>
      </c>
      <c r="CM312" s="292">
        <v>91</v>
      </c>
      <c r="CN312" s="296">
        <v>102.45440216167529</v>
      </c>
      <c r="CO312" s="287">
        <v>38</v>
      </c>
      <c r="CP312" s="290">
        <v>42.783156946633646</v>
      </c>
      <c r="CQ312" s="292">
        <v>2</v>
      </c>
      <c r="CR312" s="293">
        <v>2.251745102454402</v>
      </c>
      <c r="CS312" s="292">
        <v>0</v>
      </c>
      <c r="CT312" s="293">
        <v>0</v>
      </c>
      <c r="CU312" s="292">
        <v>15</v>
      </c>
      <c r="CV312" s="293">
        <v>16.888088268408019</v>
      </c>
      <c r="CW312" s="292">
        <v>23</v>
      </c>
      <c r="CX312" s="293">
        <v>25.895068678225627</v>
      </c>
      <c r="CY312" s="292">
        <v>23</v>
      </c>
      <c r="CZ312" s="293">
        <v>25.895068678225627</v>
      </c>
      <c r="DA312" s="292">
        <v>0</v>
      </c>
      <c r="DB312" s="293">
        <v>0</v>
      </c>
      <c r="DC312" s="292">
        <v>30</v>
      </c>
      <c r="DD312" s="292">
        <v>0</v>
      </c>
      <c r="DE312" s="292">
        <v>290</v>
      </c>
      <c r="DF312" s="292">
        <v>887</v>
      </c>
      <c r="DG312" s="292">
        <v>6756</v>
      </c>
      <c r="DH312" s="292">
        <v>2</v>
      </c>
      <c r="DI312" s="292">
        <v>2</v>
      </c>
      <c r="DJ312" s="292">
        <v>0</v>
      </c>
      <c r="DK312" s="292">
        <v>1</v>
      </c>
      <c r="DL312" s="292">
        <v>86</v>
      </c>
      <c r="DM312" s="292">
        <v>0</v>
      </c>
      <c r="DN312" s="292">
        <v>0</v>
      </c>
      <c r="DO312" s="292">
        <v>95</v>
      </c>
      <c r="DP312" s="292">
        <v>0</v>
      </c>
      <c r="DQ312" s="292">
        <v>113</v>
      </c>
      <c r="DR312" s="292">
        <v>0</v>
      </c>
      <c r="DS312" s="292">
        <v>0</v>
      </c>
      <c r="DT312" s="292">
        <v>0</v>
      </c>
      <c r="DU312" s="292">
        <v>0</v>
      </c>
      <c r="DV312" s="292">
        <v>0</v>
      </c>
      <c r="DW312" s="292">
        <v>1178</v>
      </c>
      <c r="DX312" s="292">
        <v>90</v>
      </c>
      <c r="DY312" s="292">
        <v>0</v>
      </c>
      <c r="DZ312" s="292">
        <v>0</v>
      </c>
      <c r="EA312" s="292">
        <v>6424</v>
      </c>
      <c r="EB312" s="293">
        <v>17.6836861768369</v>
      </c>
      <c r="EC312" s="292">
        <v>204</v>
      </c>
      <c r="ED312" s="292">
        <v>2222</v>
      </c>
      <c r="EE312" s="292">
        <v>346</v>
      </c>
      <c r="EF312" s="293">
        <v>15.571557155715571</v>
      </c>
      <c r="EG312" s="292">
        <v>47</v>
      </c>
      <c r="EH312" s="292">
        <v>47</v>
      </c>
      <c r="EI312" s="292">
        <v>15</v>
      </c>
      <c r="EJ312" s="292">
        <v>77</v>
      </c>
      <c r="EK312" s="292">
        <v>101</v>
      </c>
      <c r="EL312" s="292">
        <v>0</v>
      </c>
      <c r="EM312" s="292">
        <v>7</v>
      </c>
      <c r="EN312" s="292">
        <v>10</v>
      </c>
      <c r="EO312" s="292">
        <v>11</v>
      </c>
      <c r="EP312" s="292">
        <v>8</v>
      </c>
      <c r="EQ312" s="292">
        <v>10</v>
      </c>
      <c r="ER312" s="292">
        <v>0</v>
      </c>
      <c r="ES312" s="292">
        <v>0</v>
      </c>
      <c r="ET312" s="292">
        <v>0</v>
      </c>
      <c r="EU312" s="292">
        <v>0</v>
      </c>
      <c r="EV312" s="292">
        <v>684</v>
      </c>
      <c r="EW312" s="292">
        <v>0</v>
      </c>
      <c r="EX312" s="292">
        <v>0</v>
      </c>
      <c r="EY312" s="292">
        <v>0</v>
      </c>
      <c r="EZ312" s="292">
        <v>0</v>
      </c>
      <c r="FA312" s="292">
        <v>3</v>
      </c>
      <c r="FB312" s="292">
        <v>2</v>
      </c>
      <c r="FC312" s="292">
        <v>2</v>
      </c>
      <c r="FD312" s="292">
        <v>1</v>
      </c>
      <c r="FE312" s="292">
        <v>0</v>
      </c>
      <c r="FF312" s="292">
        <v>14</v>
      </c>
      <c r="FG312" s="292">
        <v>66</v>
      </c>
      <c r="FH312" s="292">
        <v>151</v>
      </c>
      <c r="FI312" s="292">
        <v>36</v>
      </c>
      <c r="FJ312" s="292">
        <v>1192</v>
      </c>
      <c r="FK312" s="291">
        <v>1</v>
      </c>
      <c r="FL312" s="290">
        <v>1.125872551227201</v>
      </c>
      <c r="FM312" s="297">
        <v>0</v>
      </c>
      <c r="FN312" s="293">
        <v>0</v>
      </c>
      <c r="FO312" s="297">
        <v>0</v>
      </c>
      <c r="FP312" s="293">
        <v>0</v>
      </c>
      <c r="FQ312" s="283">
        <v>1</v>
      </c>
      <c r="FR312" s="294">
        <v>1.125872551227201</v>
      </c>
      <c r="FS312" s="283">
        <v>0</v>
      </c>
      <c r="FT312" s="294">
        <v>0</v>
      </c>
      <c r="FU312" s="297">
        <v>30</v>
      </c>
      <c r="FV312" s="293">
        <v>33.776176536816038</v>
      </c>
      <c r="FW312" s="295">
        <v>1</v>
      </c>
      <c r="FX312" s="295">
        <v>0</v>
      </c>
      <c r="FY312" s="295">
        <v>1</v>
      </c>
      <c r="FZ312" s="295">
        <v>0</v>
      </c>
      <c r="GA312" s="295">
        <v>0</v>
      </c>
      <c r="GB312" s="292">
        <v>1502</v>
      </c>
      <c r="GC312" s="292">
        <v>0</v>
      </c>
      <c r="GD312" s="292">
        <v>0</v>
      </c>
      <c r="GE312" s="292">
        <v>0</v>
      </c>
      <c r="GF312" s="292">
        <v>0</v>
      </c>
      <c r="GG312" s="293">
        <v>51.5</v>
      </c>
      <c r="GH312" s="293">
        <v>235.6</v>
      </c>
      <c r="GI312" s="293">
        <v>20</v>
      </c>
      <c r="GJ312" s="293">
        <v>1</v>
      </c>
      <c r="GK312" s="293">
        <v>1</v>
      </c>
      <c r="GL312" s="293">
        <v>1</v>
      </c>
      <c r="GM312" s="293">
        <v>4</v>
      </c>
      <c r="GN312" s="293">
        <v>3</v>
      </c>
      <c r="GO312" s="293">
        <v>0</v>
      </c>
      <c r="GP312" s="293">
        <v>2</v>
      </c>
      <c r="GQ312" s="293">
        <v>0</v>
      </c>
      <c r="GR312" s="293">
        <v>0</v>
      </c>
      <c r="GS312" s="293">
        <v>0</v>
      </c>
      <c r="GT312" s="293">
        <v>3</v>
      </c>
      <c r="GU312" s="293">
        <v>0</v>
      </c>
      <c r="GV312" s="293">
        <v>1</v>
      </c>
      <c r="GW312" s="293">
        <v>0</v>
      </c>
      <c r="GX312" s="293">
        <v>0</v>
      </c>
      <c r="GY312" s="293">
        <v>1</v>
      </c>
      <c r="GZ312" s="293">
        <v>2</v>
      </c>
      <c r="HA312" s="293">
        <v>0</v>
      </c>
      <c r="HB312" s="293">
        <v>1</v>
      </c>
      <c r="HC312" s="293">
        <v>1</v>
      </c>
      <c r="HD312" s="293">
        <v>1</v>
      </c>
      <c r="HE312" s="293">
        <v>0</v>
      </c>
      <c r="HF312" s="293">
        <v>0</v>
      </c>
      <c r="HG312" s="293">
        <v>0</v>
      </c>
      <c r="HH312" s="293">
        <v>3</v>
      </c>
      <c r="HI312" s="293">
        <v>1</v>
      </c>
      <c r="HJ312" s="134">
        <v>6.7552353073632068</v>
      </c>
      <c r="HK312" s="134">
        <v>9.0069804098176078</v>
      </c>
      <c r="HL312" s="134">
        <v>39.912181941004278</v>
      </c>
      <c r="HM312" s="146">
        <v>85.036466314245004</v>
      </c>
      <c r="HN312" s="146">
        <v>91.562844157733593</v>
      </c>
      <c r="HO312" s="368">
        <v>4.4923629829290199E-2</v>
      </c>
      <c r="HP312" s="368">
        <v>3.2672620344151602E-2</v>
      </c>
      <c r="HQ312" s="368">
        <v>2.1126760563380298</v>
      </c>
      <c r="HR312" s="368">
        <v>1.7341040462427699</v>
      </c>
      <c r="HS312" s="134">
        <v>69.7183098591549</v>
      </c>
      <c r="HT312" s="134">
        <v>69.364161849710996</v>
      </c>
      <c r="HU312" s="134">
        <v>2.12638514525307</v>
      </c>
      <c r="HV312" s="134">
        <v>1.8841211065127399</v>
      </c>
      <c r="HW312" s="134">
        <v>17.989693706212702</v>
      </c>
      <c r="HX312" s="134">
        <v>22.932414406402799</v>
      </c>
      <c r="HY312" s="146">
        <v>80.962051882331409</v>
      </c>
      <c r="HZ312" s="146">
        <v>77.667586629674602</v>
      </c>
      <c r="IA312" s="386">
        <v>8</v>
      </c>
      <c r="IB312" s="386">
        <v>6</v>
      </c>
      <c r="IC312" s="369">
        <v>0.14219694276573053</v>
      </c>
      <c r="ID312" s="369">
        <v>8.1466395112016296E-2</v>
      </c>
      <c r="IE312" s="369">
        <v>1.6877637130801686</v>
      </c>
      <c r="IF312" s="369">
        <v>1.3953488372093024</v>
      </c>
      <c r="IG312" s="146">
        <v>71.308016877637129</v>
      </c>
      <c r="IH312" s="146">
        <v>78.372093023255815</v>
      </c>
      <c r="II312" s="146">
        <v>8.4251688588695348</v>
      </c>
      <c r="IJ312" s="146">
        <v>5.838424983027835</v>
      </c>
      <c r="IK312" s="146">
        <v>17.333874051329587</v>
      </c>
      <c r="IL312" s="146">
        <v>21.910799688577466</v>
      </c>
      <c r="IM312" s="148">
        <v>70.325244400241317</v>
      </c>
      <c r="IN312" s="137">
        <v>64.943298073185119</v>
      </c>
      <c r="IO312" s="369">
        <v>0.14295925661186601</v>
      </c>
      <c r="IP312" s="369">
        <v>7.0249385317878499E-2</v>
      </c>
      <c r="IQ312" s="369">
        <v>2.0100502512562799</v>
      </c>
      <c r="IR312" s="369">
        <v>1.5037593984962401</v>
      </c>
      <c r="IS312" s="146">
        <v>74.371859296482398</v>
      </c>
      <c r="IT312" s="146">
        <v>80.451127819548901</v>
      </c>
      <c r="IU312" s="146">
        <v>7.1122230164403097</v>
      </c>
      <c r="IV312" s="146">
        <v>4.6715841236389197</v>
      </c>
      <c r="IW312" s="146">
        <v>12.469204482237901</v>
      </c>
      <c r="IX312" s="146">
        <v>13.996703132024599</v>
      </c>
      <c r="IY312" s="341">
        <v>10</v>
      </c>
      <c r="IZ312" s="369">
        <v>0.20399836801305599</v>
      </c>
      <c r="JA312" s="369">
        <v>13.698630136986299</v>
      </c>
      <c r="JB312" s="369">
        <v>87.671232876712295</v>
      </c>
      <c r="JC312" s="369">
        <v>1.48918808649531</v>
      </c>
      <c r="JD312" s="146">
        <v>19.4821826280624</v>
      </c>
    </row>
    <row r="313" spans="1:264" ht="18" customHeight="1">
      <c r="A313" s="280"/>
      <c r="B313" s="281" t="s">
        <v>87</v>
      </c>
      <c r="C313" s="281" t="s">
        <v>87</v>
      </c>
      <c r="D313" s="282" t="s">
        <v>2050</v>
      </c>
      <c r="E313" s="283" t="s">
        <v>1531</v>
      </c>
      <c r="F313" s="282" t="s">
        <v>141</v>
      </c>
      <c r="G313" s="283" t="s">
        <v>40</v>
      </c>
      <c r="H313" s="284" t="s">
        <v>87</v>
      </c>
      <c r="I313" s="284" t="s">
        <v>87</v>
      </c>
      <c r="J313" s="284" t="s">
        <v>87</v>
      </c>
      <c r="K313" s="284" t="s">
        <v>87</v>
      </c>
      <c r="L313" s="284" t="s">
        <v>87</v>
      </c>
      <c r="M313" s="285">
        <v>117484</v>
      </c>
      <c r="N313" s="284" t="s">
        <v>87</v>
      </c>
      <c r="O313" s="284" t="s">
        <v>87</v>
      </c>
      <c r="P313" s="284" t="s">
        <v>87</v>
      </c>
      <c r="Q313" s="284" t="s">
        <v>87</v>
      </c>
      <c r="R313" s="286">
        <v>99.808479302397984</v>
      </c>
      <c r="S313" s="286">
        <v>95.994138484876046</v>
      </c>
      <c r="T313" s="298" t="s">
        <v>88</v>
      </c>
      <c r="U313" s="298" t="s">
        <v>88</v>
      </c>
      <c r="V313" s="286">
        <v>6.3713290194126433</v>
      </c>
      <c r="W313" s="286">
        <v>6.4708810353409651</v>
      </c>
      <c r="X313" s="286">
        <v>12.842210054753608</v>
      </c>
      <c r="Y313" s="284" t="s">
        <v>87</v>
      </c>
      <c r="Z313" s="284" t="s">
        <v>87</v>
      </c>
      <c r="AA313" s="284" t="s">
        <v>87</v>
      </c>
      <c r="AB313" s="284" t="s">
        <v>87</v>
      </c>
      <c r="AC313" s="284" t="s">
        <v>87</v>
      </c>
      <c r="AD313" s="284" t="s">
        <v>87</v>
      </c>
      <c r="AE313" s="284" t="s">
        <v>87</v>
      </c>
      <c r="AF313" s="284" t="s">
        <v>87</v>
      </c>
      <c r="AG313" s="284" t="s">
        <v>87</v>
      </c>
      <c r="AH313" s="284" t="s">
        <v>87</v>
      </c>
      <c r="AI313" s="284" t="s">
        <v>87</v>
      </c>
      <c r="AJ313" s="284" t="s">
        <v>87</v>
      </c>
      <c r="AK313" s="284" t="s">
        <v>87</v>
      </c>
      <c r="AL313" s="284" t="s">
        <v>87</v>
      </c>
      <c r="AM313" s="284" t="s">
        <v>87</v>
      </c>
      <c r="AN313" s="284" t="s">
        <v>87</v>
      </c>
      <c r="AO313" s="284" t="s">
        <v>87</v>
      </c>
      <c r="AP313" s="284" t="s">
        <v>87</v>
      </c>
      <c r="AQ313" s="284" t="s">
        <v>87</v>
      </c>
      <c r="AR313" s="284" t="s">
        <v>87</v>
      </c>
      <c r="AS313" s="284" t="s">
        <v>87</v>
      </c>
      <c r="AT313" s="284" t="s">
        <v>87</v>
      </c>
      <c r="AU313" s="284" t="s">
        <v>87</v>
      </c>
      <c r="AV313" s="284" t="s">
        <v>87</v>
      </c>
      <c r="AW313" s="288" t="s">
        <v>87</v>
      </c>
      <c r="AX313" s="288" t="s">
        <v>87</v>
      </c>
      <c r="AY313" s="288" t="s">
        <v>87</v>
      </c>
      <c r="AZ313" s="288" t="s">
        <v>87</v>
      </c>
      <c r="BA313" s="288" t="s">
        <v>87</v>
      </c>
      <c r="BB313" s="287">
        <v>17</v>
      </c>
      <c r="BC313" s="287">
        <v>13</v>
      </c>
      <c r="BD313" s="289" t="s">
        <v>88</v>
      </c>
      <c r="BE313" s="289" t="s">
        <v>88</v>
      </c>
      <c r="BF313" s="289" t="s">
        <v>88</v>
      </c>
      <c r="BG313" s="287">
        <v>15</v>
      </c>
      <c r="BH313" s="286">
        <v>12.767696026692995</v>
      </c>
      <c r="BI313" s="287">
        <v>126</v>
      </c>
      <c r="BJ313" s="286">
        <v>107.24864662422117</v>
      </c>
      <c r="BK313" s="287">
        <v>0</v>
      </c>
      <c r="BL313" s="286">
        <v>0</v>
      </c>
      <c r="BM313" s="287">
        <v>0</v>
      </c>
      <c r="BN313" s="290">
        <v>0</v>
      </c>
      <c r="BO313" s="291">
        <v>17</v>
      </c>
      <c r="BP313" s="290">
        <v>14.47005549691873</v>
      </c>
      <c r="BQ313" s="287">
        <v>0</v>
      </c>
      <c r="BR313" s="290">
        <v>0</v>
      </c>
      <c r="BS313" s="287">
        <v>0</v>
      </c>
      <c r="BT313" s="290">
        <v>0</v>
      </c>
      <c r="BU313" s="287">
        <v>0</v>
      </c>
      <c r="BV313" s="290">
        <v>0</v>
      </c>
      <c r="BW313" s="287">
        <v>0</v>
      </c>
      <c r="BX313" s="290">
        <v>0</v>
      </c>
      <c r="BY313" s="287">
        <v>0</v>
      </c>
      <c r="BZ313" s="290">
        <v>0</v>
      </c>
      <c r="CA313" s="287">
        <v>132</v>
      </c>
      <c r="CB313" s="290">
        <v>112.35572503489836</v>
      </c>
      <c r="CC313" s="287">
        <v>0</v>
      </c>
      <c r="CD313" s="290">
        <v>0</v>
      </c>
      <c r="CE313" s="287">
        <v>8</v>
      </c>
      <c r="CF313" s="290">
        <v>6.809437880902931</v>
      </c>
      <c r="CG313" s="287">
        <v>217</v>
      </c>
      <c r="CH313" s="290">
        <v>184.70600251949202</v>
      </c>
      <c r="CI313" s="287">
        <v>597</v>
      </c>
      <c r="CJ313" s="290">
        <v>508.15430186238126</v>
      </c>
      <c r="CK313" s="287">
        <v>147</v>
      </c>
      <c r="CL313" s="290">
        <v>125.12342106159137</v>
      </c>
      <c r="CM313" s="287">
        <v>138</v>
      </c>
      <c r="CN313" s="294">
        <v>117.46280344557557</v>
      </c>
      <c r="CO313" s="287">
        <v>26</v>
      </c>
      <c r="CP313" s="290">
        <v>22.130673112934527</v>
      </c>
      <c r="CQ313" s="287">
        <v>6</v>
      </c>
      <c r="CR313" s="290">
        <v>5.1070784106771985</v>
      </c>
      <c r="CS313" s="287">
        <v>1</v>
      </c>
      <c r="CT313" s="290">
        <v>0.85117973511286638</v>
      </c>
      <c r="CU313" s="287">
        <v>7</v>
      </c>
      <c r="CV313" s="290">
        <v>5.9582581457900643</v>
      </c>
      <c r="CW313" s="287">
        <v>7</v>
      </c>
      <c r="CX313" s="290">
        <v>5.9582581457900643</v>
      </c>
      <c r="CY313" s="287">
        <v>7</v>
      </c>
      <c r="CZ313" s="290">
        <v>5.9582581457900643</v>
      </c>
      <c r="DA313" s="287">
        <v>0</v>
      </c>
      <c r="DB313" s="290">
        <v>0</v>
      </c>
      <c r="DC313" s="287">
        <v>0</v>
      </c>
      <c r="DD313" s="287">
        <v>0</v>
      </c>
      <c r="DE313" s="287">
        <v>0</v>
      </c>
      <c r="DF313" s="287">
        <v>0</v>
      </c>
      <c r="DG313" s="287">
        <v>0</v>
      </c>
      <c r="DH313" s="287">
        <v>0</v>
      </c>
      <c r="DI313" s="287">
        <v>0</v>
      </c>
      <c r="DJ313" s="287">
        <v>0</v>
      </c>
      <c r="DK313" s="287">
        <v>0</v>
      </c>
      <c r="DL313" s="287">
        <v>0</v>
      </c>
      <c r="DM313" s="287">
        <v>0</v>
      </c>
      <c r="DN313" s="287">
        <v>0</v>
      </c>
      <c r="DO313" s="287">
        <v>0</v>
      </c>
      <c r="DP313" s="287">
        <v>0</v>
      </c>
      <c r="DQ313" s="287">
        <v>0</v>
      </c>
      <c r="DR313" s="287">
        <v>0</v>
      </c>
      <c r="DS313" s="287">
        <v>0</v>
      </c>
      <c r="DT313" s="287">
        <v>0</v>
      </c>
      <c r="DU313" s="287">
        <v>0</v>
      </c>
      <c r="DV313" s="287">
        <v>0</v>
      </c>
      <c r="DW313" s="287">
        <v>0</v>
      </c>
      <c r="DX313" s="287">
        <v>0</v>
      </c>
      <c r="DY313" s="287">
        <v>0</v>
      </c>
      <c r="DZ313" s="287">
        <v>0</v>
      </c>
      <c r="EA313" s="287">
        <v>0</v>
      </c>
      <c r="EB313" s="290">
        <v>0</v>
      </c>
      <c r="EC313" s="287">
        <v>0</v>
      </c>
      <c r="ED313" s="287">
        <v>0</v>
      </c>
      <c r="EE313" s="287">
        <v>0</v>
      </c>
      <c r="EF313" s="290">
        <v>0</v>
      </c>
      <c r="EG313" s="287">
        <v>0</v>
      </c>
      <c r="EH313" s="287">
        <v>0</v>
      </c>
      <c r="EI313" s="287">
        <v>0</v>
      </c>
      <c r="EJ313" s="287">
        <v>0</v>
      </c>
      <c r="EK313" s="287">
        <v>0</v>
      </c>
      <c r="EL313" s="287">
        <v>0</v>
      </c>
      <c r="EM313" s="287">
        <v>0</v>
      </c>
      <c r="EN313" s="287">
        <v>0</v>
      </c>
      <c r="EO313" s="287">
        <v>0</v>
      </c>
      <c r="EP313" s="287">
        <v>0</v>
      </c>
      <c r="EQ313" s="287">
        <v>0</v>
      </c>
      <c r="ER313" s="287">
        <v>0</v>
      </c>
      <c r="ES313" s="287">
        <v>0</v>
      </c>
      <c r="ET313" s="287">
        <v>0</v>
      </c>
      <c r="EU313" s="287">
        <v>0</v>
      </c>
      <c r="EV313" s="287">
        <v>0</v>
      </c>
      <c r="EW313" s="287">
        <v>0</v>
      </c>
      <c r="EX313" s="287">
        <v>0</v>
      </c>
      <c r="EY313" s="287">
        <v>0</v>
      </c>
      <c r="EZ313" s="287">
        <v>0</v>
      </c>
      <c r="FA313" s="287">
        <v>0</v>
      </c>
      <c r="FB313" s="287">
        <v>0</v>
      </c>
      <c r="FC313" s="287">
        <v>0</v>
      </c>
      <c r="FD313" s="287">
        <v>0</v>
      </c>
      <c r="FE313" s="287">
        <v>0</v>
      </c>
      <c r="FF313" s="287">
        <v>0</v>
      </c>
      <c r="FG313" s="287">
        <v>0</v>
      </c>
      <c r="FH313" s="287">
        <v>0</v>
      </c>
      <c r="FI313" s="287">
        <v>0</v>
      </c>
      <c r="FJ313" s="287">
        <v>0</v>
      </c>
      <c r="FK313" s="291">
        <v>2</v>
      </c>
      <c r="FL313" s="290">
        <v>1.7023594702257328</v>
      </c>
      <c r="FM313" s="291">
        <v>0</v>
      </c>
      <c r="FN313" s="290">
        <v>0</v>
      </c>
      <c r="FO313" s="291">
        <v>1</v>
      </c>
      <c r="FP313" s="290">
        <v>0.85117973511286638</v>
      </c>
      <c r="FQ313" s="283">
        <v>0</v>
      </c>
      <c r="FR313" s="294">
        <v>0</v>
      </c>
      <c r="FS313" s="283">
        <v>0</v>
      </c>
      <c r="FT313" s="294">
        <v>0</v>
      </c>
      <c r="FU313" s="291">
        <v>0</v>
      </c>
      <c r="FV313" s="290">
        <v>0</v>
      </c>
      <c r="FW313" s="295">
        <v>0</v>
      </c>
      <c r="FX313" s="295">
        <v>0</v>
      </c>
      <c r="FY313" s="295">
        <v>0</v>
      </c>
      <c r="FZ313" s="295">
        <v>0</v>
      </c>
      <c r="GA313" s="295">
        <v>0</v>
      </c>
      <c r="GB313" s="287">
        <v>0</v>
      </c>
      <c r="GC313" s="287">
        <v>0</v>
      </c>
      <c r="GD313" s="287">
        <v>0</v>
      </c>
      <c r="GE313" s="287">
        <v>0</v>
      </c>
      <c r="GF313" s="287">
        <v>0</v>
      </c>
      <c r="GG313" s="290">
        <v>0</v>
      </c>
      <c r="GH313" s="290">
        <v>0</v>
      </c>
      <c r="GI313" s="290">
        <v>0</v>
      </c>
      <c r="GJ313" s="290">
        <v>0</v>
      </c>
      <c r="GK313" s="290">
        <v>0</v>
      </c>
      <c r="GL313" s="290">
        <v>0</v>
      </c>
      <c r="GM313" s="290">
        <v>0</v>
      </c>
      <c r="GN313" s="290">
        <v>0</v>
      </c>
      <c r="GO313" s="290">
        <v>0</v>
      </c>
      <c r="GP313" s="290">
        <v>0</v>
      </c>
      <c r="GQ313" s="290">
        <v>0</v>
      </c>
      <c r="GR313" s="290">
        <v>0</v>
      </c>
      <c r="GS313" s="290">
        <v>0</v>
      </c>
      <c r="GT313" s="290">
        <v>0</v>
      </c>
      <c r="GU313" s="290">
        <v>0</v>
      </c>
      <c r="GV313" s="290">
        <v>0</v>
      </c>
      <c r="GW313" s="290">
        <v>0</v>
      </c>
      <c r="GX313" s="290">
        <v>0</v>
      </c>
      <c r="GY313" s="290">
        <v>0</v>
      </c>
      <c r="GZ313" s="290">
        <v>0</v>
      </c>
      <c r="HA313" s="290">
        <v>0</v>
      </c>
      <c r="HB313" s="290">
        <v>0</v>
      </c>
      <c r="HC313" s="290">
        <v>0</v>
      </c>
      <c r="HD313" s="290">
        <v>0</v>
      </c>
      <c r="HE313" s="290">
        <v>0</v>
      </c>
      <c r="HF313" s="290">
        <v>0</v>
      </c>
      <c r="HG313" s="290">
        <v>0</v>
      </c>
      <c r="HH313" s="290">
        <v>0</v>
      </c>
      <c r="HI313" s="290">
        <v>0</v>
      </c>
      <c r="HJ313" s="134">
        <v>2.5535392053385992</v>
      </c>
      <c r="HK313" s="134">
        <v>14.47005549691873</v>
      </c>
      <c r="HL313" s="134">
        <v>43.027135609955401</v>
      </c>
      <c r="HM313" s="146">
        <v>104.821473640321</v>
      </c>
      <c r="HN313" s="146">
        <v>100.27585395686199</v>
      </c>
      <c r="HO313" s="368">
        <v>4.5991108385712097E-2</v>
      </c>
      <c r="HP313" s="368">
        <v>1.12233445566779E-2</v>
      </c>
      <c r="HQ313" s="368">
        <v>2.1428571428571401</v>
      </c>
      <c r="HR313" s="368">
        <v>0.66666666666666696</v>
      </c>
      <c r="HS313" s="134">
        <v>88.571428571428598</v>
      </c>
      <c r="HT313" s="134">
        <v>93.3333333333333</v>
      </c>
      <c r="HU313" s="134">
        <v>2.14625172466656</v>
      </c>
      <c r="HV313" s="134">
        <v>1.6835016835016801</v>
      </c>
      <c r="HW313" s="134">
        <v>13.2611291147876</v>
      </c>
      <c r="HX313" s="134">
        <v>18.991475465456499</v>
      </c>
      <c r="HY313" s="146">
        <v>87.64283569507171</v>
      </c>
      <c r="HZ313" s="146">
        <v>76.398417131634304</v>
      </c>
      <c r="IA313" s="386">
        <v>6</v>
      </c>
      <c r="IB313" s="386">
        <v>7</v>
      </c>
      <c r="IC313" s="369">
        <v>0.1028101439342015</v>
      </c>
      <c r="ID313" s="369">
        <v>8.735804317983277E-2</v>
      </c>
      <c r="IE313" s="369">
        <v>1.348314606741573</v>
      </c>
      <c r="IF313" s="369">
        <v>1.5873015873015872</v>
      </c>
      <c r="IG313" s="146">
        <v>76.17977528089888</v>
      </c>
      <c r="IH313" s="146">
        <v>80.045351473922892</v>
      </c>
      <c r="II313" s="146">
        <v>7.6250856751199452</v>
      </c>
      <c r="IJ313" s="146">
        <v>5.5035567203294642</v>
      </c>
      <c r="IK313" s="146">
        <v>13.146000341122294</v>
      </c>
      <c r="IL313" s="146">
        <v>19.534331396581702</v>
      </c>
      <c r="IM313" s="148">
        <v>76.751508192008643</v>
      </c>
      <c r="IN313" s="137">
        <v>77.173262824407402</v>
      </c>
      <c r="IO313" s="369">
        <v>0.247218788627936</v>
      </c>
      <c r="IP313" s="369">
        <v>0</v>
      </c>
      <c r="IQ313" s="369">
        <v>3.41880341880342</v>
      </c>
      <c r="IR313" s="369">
        <v>0</v>
      </c>
      <c r="IS313" s="146">
        <v>76.068376068376097</v>
      </c>
      <c r="IT313" s="146">
        <v>88</v>
      </c>
      <c r="IU313" s="146">
        <v>7.2311495673671198</v>
      </c>
      <c r="IV313" s="146">
        <v>3.6485697606538201</v>
      </c>
      <c r="IW313" s="146">
        <v>15.312984997413301</v>
      </c>
      <c r="IX313" s="146">
        <v>16.047430830039499</v>
      </c>
      <c r="IY313" s="341">
        <v>4</v>
      </c>
      <c r="IZ313" s="369">
        <v>9.0293453724604997E-2</v>
      </c>
      <c r="JA313" s="369">
        <v>2.64900662251656</v>
      </c>
      <c r="JB313" s="369">
        <v>89.403973509933806</v>
      </c>
      <c r="JC313" s="369">
        <v>3.4085778781038401</v>
      </c>
      <c r="JD313" s="146">
        <v>11.2897069426184</v>
      </c>
    </row>
    <row r="314" spans="1:264" ht="18" customHeight="1">
      <c r="A314" s="280"/>
      <c r="B314" s="281" t="s">
        <v>87</v>
      </c>
      <c r="C314" s="281" t="s">
        <v>87</v>
      </c>
      <c r="D314" s="282" t="s">
        <v>2051</v>
      </c>
      <c r="E314" s="283" t="s">
        <v>1532</v>
      </c>
      <c r="F314" s="282" t="s">
        <v>141</v>
      </c>
      <c r="G314" s="283" t="s">
        <v>40</v>
      </c>
      <c r="H314" s="284" t="s">
        <v>87</v>
      </c>
      <c r="I314" s="284" t="s">
        <v>87</v>
      </c>
      <c r="J314" s="284" t="s">
        <v>87</v>
      </c>
      <c r="K314" s="284" t="s">
        <v>87</v>
      </c>
      <c r="L314" s="284" t="s">
        <v>87</v>
      </c>
      <c r="M314" s="285">
        <v>826590</v>
      </c>
      <c r="N314" s="284" t="s">
        <v>87</v>
      </c>
      <c r="O314" s="284" t="s">
        <v>87</v>
      </c>
      <c r="P314" s="284" t="s">
        <v>87</v>
      </c>
      <c r="Q314" s="284" t="s">
        <v>87</v>
      </c>
      <c r="R314" s="286">
        <v>91.962835717930432</v>
      </c>
      <c r="S314" s="286">
        <v>97.328305887702285</v>
      </c>
      <c r="T314" s="298" t="s">
        <v>88</v>
      </c>
      <c r="U314" s="298" t="s">
        <v>88</v>
      </c>
      <c r="V314" s="286">
        <v>10.475953771591898</v>
      </c>
      <c r="W314" s="286">
        <v>7.456194855225549</v>
      </c>
      <c r="X314" s="286">
        <v>17.932148626817447</v>
      </c>
      <c r="Y314" s="284" t="s">
        <v>87</v>
      </c>
      <c r="Z314" s="284" t="s">
        <v>87</v>
      </c>
      <c r="AA314" s="284" t="s">
        <v>87</v>
      </c>
      <c r="AB314" s="284" t="s">
        <v>87</v>
      </c>
      <c r="AC314" s="284" t="s">
        <v>87</v>
      </c>
      <c r="AD314" s="284" t="s">
        <v>87</v>
      </c>
      <c r="AE314" s="284" t="s">
        <v>87</v>
      </c>
      <c r="AF314" s="284" t="s">
        <v>87</v>
      </c>
      <c r="AG314" s="284" t="s">
        <v>87</v>
      </c>
      <c r="AH314" s="284" t="s">
        <v>87</v>
      </c>
      <c r="AI314" s="284" t="s">
        <v>87</v>
      </c>
      <c r="AJ314" s="284" t="s">
        <v>87</v>
      </c>
      <c r="AK314" s="284" t="s">
        <v>87</v>
      </c>
      <c r="AL314" s="284" t="s">
        <v>87</v>
      </c>
      <c r="AM314" s="284" t="s">
        <v>87</v>
      </c>
      <c r="AN314" s="284" t="s">
        <v>87</v>
      </c>
      <c r="AO314" s="284" t="s">
        <v>87</v>
      </c>
      <c r="AP314" s="284" t="s">
        <v>87</v>
      </c>
      <c r="AQ314" s="284" t="s">
        <v>87</v>
      </c>
      <c r="AR314" s="284" t="s">
        <v>87</v>
      </c>
      <c r="AS314" s="284" t="s">
        <v>87</v>
      </c>
      <c r="AT314" s="284" t="s">
        <v>87</v>
      </c>
      <c r="AU314" s="284" t="s">
        <v>87</v>
      </c>
      <c r="AV314" s="284" t="s">
        <v>87</v>
      </c>
      <c r="AW314" s="288" t="s">
        <v>87</v>
      </c>
      <c r="AX314" s="288" t="s">
        <v>87</v>
      </c>
      <c r="AY314" s="288" t="s">
        <v>87</v>
      </c>
      <c r="AZ314" s="288" t="s">
        <v>87</v>
      </c>
      <c r="BA314" s="288" t="s">
        <v>87</v>
      </c>
      <c r="BB314" s="287">
        <v>52</v>
      </c>
      <c r="BC314" s="287">
        <v>95</v>
      </c>
      <c r="BD314" s="289" t="s">
        <v>88</v>
      </c>
      <c r="BE314" s="289" t="s">
        <v>88</v>
      </c>
      <c r="BF314" s="289" t="s">
        <v>88</v>
      </c>
      <c r="BG314" s="287">
        <v>401</v>
      </c>
      <c r="BH314" s="286">
        <v>48.512563665178625</v>
      </c>
      <c r="BI314" s="287">
        <v>1612</v>
      </c>
      <c r="BJ314" s="286">
        <v>195.01808635478289</v>
      </c>
      <c r="BK314" s="287">
        <v>52</v>
      </c>
      <c r="BL314" s="286">
        <v>6.2909060114446103</v>
      </c>
      <c r="BM314" s="287">
        <v>99</v>
      </c>
      <c r="BN314" s="290">
        <v>11.976917214096469</v>
      </c>
      <c r="BO314" s="291">
        <v>886</v>
      </c>
      <c r="BP314" s="290">
        <v>107.18736011807546</v>
      </c>
      <c r="BQ314" s="287">
        <v>0</v>
      </c>
      <c r="BR314" s="290">
        <v>0</v>
      </c>
      <c r="BS314" s="287">
        <v>12</v>
      </c>
      <c r="BT314" s="290">
        <v>1.4517475411026022</v>
      </c>
      <c r="BU314" s="287">
        <v>0</v>
      </c>
      <c r="BV314" s="290">
        <v>0</v>
      </c>
      <c r="BW314" s="287">
        <v>308</v>
      </c>
      <c r="BX314" s="290">
        <v>37.261520221633461</v>
      </c>
      <c r="BY314" s="292">
        <v>2</v>
      </c>
      <c r="BZ314" s="293">
        <v>0.24195792351710038</v>
      </c>
      <c r="CA314" s="287">
        <v>2205</v>
      </c>
      <c r="CB314" s="290">
        <v>266.75861067760314</v>
      </c>
      <c r="CC314" s="292">
        <v>3656</v>
      </c>
      <c r="CD314" s="293">
        <v>442.29908418925947</v>
      </c>
      <c r="CE314" s="287">
        <v>376</v>
      </c>
      <c r="CF314" s="290">
        <v>45.488089621214868</v>
      </c>
      <c r="CG314" s="287">
        <v>3331</v>
      </c>
      <c r="CH314" s="290">
        <v>402.98092161773064</v>
      </c>
      <c r="CI314" s="287">
        <v>6596</v>
      </c>
      <c r="CJ314" s="290">
        <v>797.977231759397</v>
      </c>
      <c r="CK314" s="287">
        <v>3224</v>
      </c>
      <c r="CL314" s="290">
        <v>390.03617270956579</v>
      </c>
      <c r="CM314" s="292">
        <v>1192</v>
      </c>
      <c r="CN314" s="296">
        <v>144.20692241619182</v>
      </c>
      <c r="CO314" s="287">
        <v>547</v>
      </c>
      <c r="CP314" s="290">
        <v>66.175492081926947</v>
      </c>
      <c r="CQ314" s="287">
        <v>28</v>
      </c>
      <c r="CR314" s="290">
        <v>3.387410929239405</v>
      </c>
      <c r="CS314" s="292">
        <v>363</v>
      </c>
      <c r="CT314" s="293">
        <v>43.915363118353717</v>
      </c>
      <c r="CU314" s="292">
        <v>146</v>
      </c>
      <c r="CV314" s="293">
        <v>17.662928416748329</v>
      </c>
      <c r="CW314" s="292">
        <v>529</v>
      </c>
      <c r="CX314" s="293">
        <v>63.997870770273053</v>
      </c>
      <c r="CY314" s="292">
        <v>477</v>
      </c>
      <c r="CZ314" s="293">
        <v>57.706964758828434</v>
      </c>
      <c r="DA314" s="292">
        <v>12</v>
      </c>
      <c r="DB314" s="293">
        <v>1.4517475411026022</v>
      </c>
      <c r="DC314" s="292">
        <v>0</v>
      </c>
      <c r="DD314" s="292">
        <v>1694</v>
      </c>
      <c r="DE314" s="292">
        <v>2890</v>
      </c>
      <c r="DF314" s="292">
        <v>52884</v>
      </c>
      <c r="DG314" s="292">
        <v>0</v>
      </c>
      <c r="DH314" s="292">
        <v>1317</v>
      </c>
      <c r="DI314" s="292">
        <v>556</v>
      </c>
      <c r="DJ314" s="292">
        <v>367</v>
      </c>
      <c r="DK314" s="292">
        <v>291</v>
      </c>
      <c r="DL314" s="292">
        <v>224</v>
      </c>
      <c r="DM314" s="292">
        <v>85</v>
      </c>
      <c r="DN314" s="292">
        <v>2355</v>
      </c>
      <c r="DO314" s="292">
        <v>43</v>
      </c>
      <c r="DP314" s="292">
        <v>327</v>
      </c>
      <c r="DQ314" s="292">
        <v>164</v>
      </c>
      <c r="DR314" s="292">
        <v>0</v>
      </c>
      <c r="DS314" s="292">
        <v>156</v>
      </c>
      <c r="DT314" s="292">
        <v>1030</v>
      </c>
      <c r="DU314" s="292">
        <v>124727</v>
      </c>
      <c r="DV314" s="292">
        <v>16501</v>
      </c>
      <c r="DW314" s="292">
        <v>22388</v>
      </c>
      <c r="DX314" s="292">
        <v>1915</v>
      </c>
      <c r="DY314" s="292">
        <v>1798</v>
      </c>
      <c r="DZ314" s="292">
        <v>14907</v>
      </c>
      <c r="EA314" s="292">
        <v>0</v>
      </c>
      <c r="EB314" s="293">
        <v>0</v>
      </c>
      <c r="EC314" s="292">
        <v>387</v>
      </c>
      <c r="ED314" s="292">
        <v>21561</v>
      </c>
      <c r="EE314" s="292">
        <v>3809</v>
      </c>
      <c r="EF314" s="293">
        <v>17.666156486248319</v>
      </c>
      <c r="EG314" s="292">
        <v>573</v>
      </c>
      <c r="EH314" s="292">
        <v>373</v>
      </c>
      <c r="EI314" s="292">
        <v>137</v>
      </c>
      <c r="EJ314" s="292">
        <v>122</v>
      </c>
      <c r="EK314" s="292">
        <v>2151</v>
      </c>
      <c r="EL314" s="292">
        <v>27</v>
      </c>
      <c r="EM314" s="292">
        <v>120</v>
      </c>
      <c r="EN314" s="292">
        <v>63</v>
      </c>
      <c r="EO314" s="292">
        <v>106</v>
      </c>
      <c r="EP314" s="292">
        <v>129</v>
      </c>
      <c r="EQ314" s="292">
        <v>163</v>
      </c>
      <c r="ER314" s="292">
        <v>0</v>
      </c>
      <c r="ES314" s="292">
        <v>2</v>
      </c>
      <c r="ET314" s="292">
        <v>43</v>
      </c>
      <c r="EU314" s="292">
        <v>1</v>
      </c>
      <c r="EV314" s="292">
        <v>10814</v>
      </c>
      <c r="EW314" s="292">
        <v>164</v>
      </c>
      <c r="EX314" s="292">
        <v>107</v>
      </c>
      <c r="EY314" s="292">
        <v>2665</v>
      </c>
      <c r="EZ314" s="292">
        <v>50</v>
      </c>
      <c r="FA314" s="292">
        <v>64</v>
      </c>
      <c r="FB314" s="292">
        <v>4</v>
      </c>
      <c r="FC314" s="292">
        <v>13</v>
      </c>
      <c r="FD314" s="292">
        <v>19</v>
      </c>
      <c r="FE314" s="292">
        <v>6</v>
      </c>
      <c r="FF314" s="292">
        <v>92</v>
      </c>
      <c r="FG314" s="292">
        <v>1421</v>
      </c>
      <c r="FH314" s="292">
        <v>1518</v>
      </c>
      <c r="FI314" s="292">
        <v>1067</v>
      </c>
      <c r="FJ314" s="292">
        <v>9576</v>
      </c>
      <c r="FK314" s="291">
        <v>73</v>
      </c>
      <c r="FL314" s="290">
        <v>8.8314642083741646</v>
      </c>
      <c r="FM314" s="291">
        <v>14</v>
      </c>
      <c r="FN314" s="290">
        <v>1.6937054646197025</v>
      </c>
      <c r="FO314" s="291">
        <v>13</v>
      </c>
      <c r="FP314" s="290">
        <v>1.5727265028611526</v>
      </c>
      <c r="FQ314" s="283">
        <v>6</v>
      </c>
      <c r="FR314" s="294">
        <v>0.72587377055130109</v>
      </c>
      <c r="FS314" s="283">
        <v>2</v>
      </c>
      <c r="FT314" s="294">
        <v>0.24195792351710038</v>
      </c>
      <c r="FU314" s="297">
        <v>200</v>
      </c>
      <c r="FV314" s="293">
        <v>24.19579235171004</v>
      </c>
      <c r="FW314" s="295">
        <v>2</v>
      </c>
      <c r="FX314" s="295">
        <v>0</v>
      </c>
      <c r="FY314" s="295">
        <v>2</v>
      </c>
      <c r="FZ314" s="295">
        <v>0</v>
      </c>
      <c r="GA314" s="295">
        <v>0</v>
      </c>
      <c r="GB314" s="292">
        <v>26239</v>
      </c>
      <c r="GC314" s="292">
        <v>5821</v>
      </c>
      <c r="GD314" s="292">
        <v>14604</v>
      </c>
      <c r="GE314" s="292">
        <v>0</v>
      </c>
      <c r="GF314" s="292">
        <v>599</v>
      </c>
      <c r="GG314" s="293">
        <v>1151.8699999999999</v>
      </c>
      <c r="GH314" s="293">
        <v>2742.88</v>
      </c>
      <c r="GI314" s="293">
        <v>145.80000000000001</v>
      </c>
      <c r="GJ314" s="293">
        <v>46.14</v>
      </c>
      <c r="GK314" s="293">
        <v>7.1</v>
      </c>
      <c r="GL314" s="293">
        <v>10</v>
      </c>
      <c r="GM314" s="293">
        <v>36.93</v>
      </c>
      <c r="GN314" s="293">
        <v>30.6</v>
      </c>
      <c r="GO314" s="293">
        <v>8</v>
      </c>
      <c r="GP314" s="293">
        <v>42.28</v>
      </c>
      <c r="GQ314" s="293">
        <v>6.8</v>
      </c>
      <c r="GR314" s="293">
        <v>12.72</v>
      </c>
      <c r="GS314" s="293">
        <v>1</v>
      </c>
      <c r="GT314" s="293">
        <v>108</v>
      </c>
      <c r="GU314" s="293">
        <v>4</v>
      </c>
      <c r="GV314" s="293">
        <v>9.9</v>
      </c>
      <c r="GW314" s="293">
        <v>5</v>
      </c>
      <c r="GX314" s="293">
        <v>1</v>
      </c>
      <c r="GY314" s="293">
        <v>7</v>
      </c>
      <c r="GZ314" s="293">
        <v>7</v>
      </c>
      <c r="HA314" s="293">
        <v>3</v>
      </c>
      <c r="HB314" s="293">
        <v>3</v>
      </c>
      <c r="HC314" s="293">
        <v>4</v>
      </c>
      <c r="HD314" s="293">
        <v>2</v>
      </c>
      <c r="HE314" s="293">
        <v>9</v>
      </c>
      <c r="HF314" s="293">
        <v>8</v>
      </c>
      <c r="HG314" s="293">
        <v>7</v>
      </c>
      <c r="HH314" s="293">
        <v>76.83</v>
      </c>
      <c r="HI314" s="293">
        <v>7.4</v>
      </c>
      <c r="HJ314" s="134">
        <v>3.024474043963755</v>
      </c>
      <c r="HK314" s="134">
        <v>12.702790984647768</v>
      </c>
      <c r="HL314" s="134">
        <v>53.68743875440061</v>
      </c>
      <c r="HM314" s="146">
        <v>94.966077357738897</v>
      </c>
      <c r="HN314" s="146">
        <v>98.038360421752998</v>
      </c>
      <c r="HO314" s="368">
        <v>8.3182093163944301E-2</v>
      </c>
      <c r="HP314" s="368">
        <v>1.5249326488080099E-2</v>
      </c>
      <c r="HQ314" s="368">
        <v>12.3595505617978</v>
      </c>
      <c r="HR314" s="368">
        <v>3.3333333333333299</v>
      </c>
      <c r="HS314" s="134">
        <v>85.393258426966298</v>
      </c>
      <c r="HT314" s="134">
        <v>94.4444444444444</v>
      </c>
      <c r="HU314" s="134">
        <v>0.67301875378100395</v>
      </c>
      <c r="HV314" s="134">
        <v>0.45747979464240301</v>
      </c>
      <c r="HW314" s="134">
        <v>3.8319426745474199</v>
      </c>
      <c r="HX314" s="134">
        <v>6.09076904846546</v>
      </c>
      <c r="HY314" s="146">
        <v>80.019731940896392</v>
      </c>
      <c r="HZ314" s="146">
        <v>90.002032923390999</v>
      </c>
      <c r="IA314" s="386">
        <v>32</v>
      </c>
      <c r="IB314" s="386">
        <v>34</v>
      </c>
      <c r="IC314" s="369">
        <v>0.26711185308848079</v>
      </c>
      <c r="ID314" s="369">
        <v>0.17521257407884566</v>
      </c>
      <c r="IE314" s="369">
        <v>2.9411764705882351</v>
      </c>
      <c r="IF314" s="369">
        <v>2.5641025641025639</v>
      </c>
      <c r="IG314" s="146">
        <v>79.871323529411768</v>
      </c>
      <c r="IH314" s="146">
        <v>84.615384615384613</v>
      </c>
      <c r="II314" s="146">
        <v>9.0818030050083465</v>
      </c>
      <c r="IJ314" s="146">
        <v>6.833290389074981</v>
      </c>
      <c r="IK314" s="146">
        <v>4.0938518580183274</v>
      </c>
      <c r="IL314" s="146">
        <v>7.3492119919421732</v>
      </c>
      <c r="IM314" s="148">
        <v>68.623138009330887</v>
      </c>
      <c r="IN314" s="137">
        <v>69.462205404787099</v>
      </c>
      <c r="IO314" s="369">
        <v>0.14007782101167299</v>
      </c>
      <c r="IP314" s="388">
        <v>5.0428643469490698E-2</v>
      </c>
      <c r="IQ314" s="369">
        <v>2.1951219512195101</v>
      </c>
      <c r="IR314" s="388">
        <v>1.25</v>
      </c>
      <c r="IS314" s="146">
        <v>86.097560975609795</v>
      </c>
      <c r="IT314" s="146">
        <v>93.75</v>
      </c>
      <c r="IU314" s="146">
        <v>6.3813229571984396</v>
      </c>
      <c r="IV314" s="146">
        <v>4.0342914775592504</v>
      </c>
      <c r="IW314" s="146">
        <v>5.5232212851882601</v>
      </c>
      <c r="IX314" s="146">
        <v>5.5296252493973803</v>
      </c>
      <c r="IY314" s="341">
        <v>46</v>
      </c>
      <c r="IZ314" s="369">
        <v>0.28865461847389601</v>
      </c>
      <c r="JA314" s="369">
        <v>4.6795523906408896</v>
      </c>
      <c r="JB314" s="369">
        <v>93.387589013224797</v>
      </c>
      <c r="JC314" s="369">
        <v>6.1684236947791202</v>
      </c>
      <c r="JD314" s="146">
        <v>9.1207489038985692</v>
      </c>
    </row>
    <row r="315" spans="1:264" ht="18" customHeight="1">
      <c r="A315" s="280"/>
      <c r="B315" s="281" t="s">
        <v>87</v>
      </c>
      <c r="C315" s="281" t="s">
        <v>87</v>
      </c>
      <c r="D315" s="282" t="s">
        <v>2052</v>
      </c>
      <c r="E315" s="283" t="s">
        <v>1329</v>
      </c>
      <c r="F315" s="282" t="s">
        <v>142</v>
      </c>
      <c r="G315" s="283" t="s">
        <v>41</v>
      </c>
      <c r="H315" s="284" t="s">
        <v>87</v>
      </c>
      <c r="I315" s="284" t="s">
        <v>87</v>
      </c>
      <c r="J315" s="284" t="s">
        <v>87</v>
      </c>
      <c r="K315" s="284" t="s">
        <v>87</v>
      </c>
      <c r="L315" s="284" t="s">
        <v>87</v>
      </c>
      <c r="M315" s="285">
        <v>211019</v>
      </c>
      <c r="N315" s="284" t="s">
        <v>87</v>
      </c>
      <c r="O315" s="284" t="s">
        <v>87</v>
      </c>
      <c r="P315" s="284" t="s">
        <v>87</v>
      </c>
      <c r="Q315" s="284" t="s">
        <v>87</v>
      </c>
      <c r="R315" s="286">
        <v>91.021336920244195</v>
      </c>
      <c r="S315" s="286">
        <v>95.954034026519125</v>
      </c>
      <c r="T315" s="298" t="s">
        <v>88</v>
      </c>
      <c r="U315" s="298" t="s">
        <v>88</v>
      </c>
      <c r="V315" s="286">
        <v>8.1202487906012433</v>
      </c>
      <c r="W315" s="286">
        <v>7.9820317899101587</v>
      </c>
      <c r="X315" s="286">
        <v>16.102280580511401</v>
      </c>
      <c r="Y315" s="284" t="s">
        <v>87</v>
      </c>
      <c r="Z315" s="284" t="s">
        <v>87</v>
      </c>
      <c r="AA315" s="284" t="s">
        <v>87</v>
      </c>
      <c r="AB315" s="284" t="s">
        <v>87</v>
      </c>
      <c r="AC315" s="284" t="s">
        <v>87</v>
      </c>
      <c r="AD315" s="284" t="s">
        <v>87</v>
      </c>
      <c r="AE315" s="284" t="s">
        <v>87</v>
      </c>
      <c r="AF315" s="284" t="s">
        <v>87</v>
      </c>
      <c r="AG315" s="284" t="s">
        <v>87</v>
      </c>
      <c r="AH315" s="284" t="s">
        <v>87</v>
      </c>
      <c r="AI315" s="284" t="s">
        <v>87</v>
      </c>
      <c r="AJ315" s="284" t="s">
        <v>87</v>
      </c>
      <c r="AK315" s="284" t="s">
        <v>87</v>
      </c>
      <c r="AL315" s="284" t="s">
        <v>87</v>
      </c>
      <c r="AM315" s="284" t="s">
        <v>87</v>
      </c>
      <c r="AN315" s="284" t="s">
        <v>87</v>
      </c>
      <c r="AO315" s="284" t="s">
        <v>87</v>
      </c>
      <c r="AP315" s="284" t="s">
        <v>87</v>
      </c>
      <c r="AQ315" s="284" t="s">
        <v>87</v>
      </c>
      <c r="AR315" s="284" t="s">
        <v>87</v>
      </c>
      <c r="AS315" s="284" t="s">
        <v>87</v>
      </c>
      <c r="AT315" s="284" t="s">
        <v>87</v>
      </c>
      <c r="AU315" s="284" t="s">
        <v>87</v>
      </c>
      <c r="AV315" s="284" t="s">
        <v>87</v>
      </c>
      <c r="AW315" s="288" t="s">
        <v>87</v>
      </c>
      <c r="AX315" s="288" t="s">
        <v>87</v>
      </c>
      <c r="AY315" s="288" t="s">
        <v>87</v>
      </c>
      <c r="AZ315" s="288" t="s">
        <v>87</v>
      </c>
      <c r="BA315" s="288" t="s">
        <v>87</v>
      </c>
      <c r="BB315" s="287">
        <v>50</v>
      </c>
      <c r="BC315" s="287">
        <v>65</v>
      </c>
      <c r="BD315" s="289" t="s">
        <v>88</v>
      </c>
      <c r="BE315" s="289" t="s">
        <v>88</v>
      </c>
      <c r="BF315" s="289" t="s">
        <v>88</v>
      </c>
      <c r="BG315" s="287">
        <v>47</v>
      </c>
      <c r="BH315" s="286">
        <v>22.272875902169947</v>
      </c>
      <c r="BI315" s="287">
        <v>248</v>
      </c>
      <c r="BJ315" s="286">
        <v>117.52496220719462</v>
      </c>
      <c r="BK315" s="287">
        <v>35</v>
      </c>
      <c r="BL315" s="286">
        <v>16.586184182466983</v>
      </c>
      <c r="BM315" s="287">
        <v>0</v>
      </c>
      <c r="BN315" s="290">
        <v>0</v>
      </c>
      <c r="BO315" s="291">
        <v>79</v>
      </c>
      <c r="BP315" s="290">
        <v>37.437387154711189</v>
      </c>
      <c r="BQ315" s="287">
        <v>0</v>
      </c>
      <c r="BR315" s="290">
        <v>0</v>
      </c>
      <c r="BS315" s="287">
        <v>0</v>
      </c>
      <c r="BT315" s="290">
        <v>0</v>
      </c>
      <c r="BU315" s="287">
        <v>0</v>
      </c>
      <c r="BV315" s="290">
        <v>0</v>
      </c>
      <c r="BW315" s="287">
        <v>42</v>
      </c>
      <c r="BX315" s="290">
        <v>19.90342101896038</v>
      </c>
      <c r="BY315" s="292">
        <v>6</v>
      </c>
      <c r="BZ315" s="293">
        <v>2.8433458598514827</v>
      </c>
      <c r="CA315" s="287">
        <v>302</v>
      </c>
      <c r="CB315" s="290">
        <v>143.11507494585797</v>
      </c>
      <c r="CC315" s="292">
        <v>231</v>
      </c>
      <c r="CD315" s="293">
        <v>109.46881560428207</v>
      </c>
      <c r="CE315" s="287">
        <v>27</v>
      </c>
      <c r="CF315" s="290">
        <v>12.795056369331672</v>
      </c>
      <c r="CG315" s="287">
        <v>270</v>
      </c>
      <c r="CH315" s="290">
        <v>127.95056369331672</v>
      </c>
      <c r="CI315" s="287">
        <v>1666</v>
      </c>
      <c r="CJ315" s="290">
        <v>789.50236708542832</v>
      </c>
      <c r="CK315" s="287">
        <v>352</v>
      </c>
      <c r="CL315" s="290">
        <v>166.80962377795365</v>
      </c>
      <c r="CM315" s="287">
        <v>2134</v>
      </c>
      <c r="CN315" s="294">
        <v>1011.2833441538439</v>
      </c>
      <c r="CO315" s="287">
        <v>176</v>
      </c>
      <c r="CP315" s="290">
        <v>83.404811888976823</v>
      </c>
      <c r="CQ315" s="292">
        <v>0</v>
      </c>
      <c r="CR315" s="293">
        <v>0</v>
      </c>
      <c r="CS315" s="292">
        <v>14</v>
      </c>
      <c r="CT315" s="293">
        <v>6.6344736729867924</v>
      </c>
      <c r="CU315" s="287">
        <v>40</v>
      </c>
      <c r="CV315" s="290">
        <v>18.95563906567655</v>
      </c>
      <c r="CW315" s="287">
        <v>646</v>
      </c>
      <c r="CX315" s="290">
        <v>306.13357091067633</v>
      </c>
      <c r="CY315" s="287">
        <v>412</v>
      </c>
      <c r="CZ315" s="290">
        <v>195.24308237646846</v>
      </c>
      <c r="DA315" s="292">
        <v>0</v>
      </c>
      <c r="DB315" s="293">
        <v>0</v>
      </c>
      <c r="DC315" s="287">
        <v>0</v>
      </c>
      <c r="DD315" s="287">
        <v>0</v>
      </c>
      <c r="DE315" s="287">
        <v>47</v>
      </c>
      <c r="DF315" s="287">
        <v>7077</v>
      </c>
      <c r="DG315" s="287">
        <v>0</v>
      </c>
      <c r="DH315" s="287">
        <v>419</v>
      </c>
      <c r="DI315" s="287">
        <v>4</v>
      </c>
      <c r="DJ315" s="287">
        <v>188</v>
      </c>
      <c r="DK315" s="287">
        <v>0</v>
      </c>
      <c r="DL315" s="287">
        <v>2</v>
      </c>
      <c r="DM315" s="287">
        <v>0</v>
      </c>
      <c r="DN315" s="287">
        <v>0</v>
      </c>
      <c r="DO315" s="287">
        <v>0</v>
      </c>
      <c r="DP315" s="287">
        <v>28</v>
      </c>
      <c r="DQ315" s="287">
        <v>5</v>
      </c>
      <c r="DR315" s="287">
        <v>0</v>
      </c>
      <c r="DS315" s="287">
        <v>0</v>
      </c>
      <c r="DT315" s="287">
        <v>0</v>
      </c>
      <c r="DU315" s="287">
        <v>3277</v>
      </c>
      <c r="DV315" s="287">
        <v>2313</v>
      </c>
      <c r="DW315" s="287">
        <v>2165</v>
      </c>
      <c r="DX315" s="287">
        <v>173</v>
      </c>
      <c r="DY315" s="287">
        <v>137</v>
      </c>
      <c r="DZ315" s="287">
        <v>1056</v>
      </c>
      <c r="EA315" s="287">
        <v>8456</v>
      </c>
      <c r="EB315" s="290">
        <v>19.382686849574299</v>
      </c>
      <c r="EC315" s="287">
        <v>100</v>
      </c>
      <c r="ED315" s="287">
        <v>2993</v>
      </c>
      <c r="EE315" s="287">
        <v>647</v>
      </c>
      <c r="EF315" s="290">
        <v>21.617106582024725</v>
      </c>
      <c r="EG315" s="287">
        <v>111</v>
      </c>
      <c r="EH315" s="287">
        <v>111</v>
      </c>
      <c r="EI315" s="287">
        <v>27</v>
      </c>
      <c r="EJ315" s="287">
        <v>6</v>
      </c>
      <c r="EK315" s="287">
        <v>270</v>
      </c>
      <c r="EL315" s="287">
        <v>0</v>
      </c>
      <c r="EM315" s="287">
        <v>12</v>
      </c>
      <c r="EN315" s="287">
        <v>13</v>
      </c>
      <c r="EO315" s="287">
        <v>5</v>
      </c>
      <c r="EP315" s="287">
        <v>5</v>
      </c>
      <c r="EQ315" s="287">
        <v>13</v>
      </c>
      <c r="ER315" s="287">
        <v>0</v>
      </c>
      <c r="ES315" s="287">
        <v>0</v>
      </c>
      <c r="ET315" s="287">
        <v>0</v>
      </c>
      <c r="EU315" s="287">
        <v>0</v>
      </c>
      <c r="EV315" s="287">
        <v>1083</v>
      </c>
      <c r="EW315" s="287">
        <v>0</v>
      </c>
      <c r="EX315" s="287">
        <v>0</v>
      </c>
      <c r="EY315" s="287">
        <v>0</v>
      </c>
      <c r="EZ315" s="287">
        <v>0</v>
      </c>
      <c r="FA315" s="287">
        <v>7</v>
      </c>
      <c r="FB315" s="287">
        <v>0</v>
      </c>
      <c r="FC315" s="287">
        <v>0</v>
      </c>
      <c r="FD315" s="287">
        <v>2</v>
      </c>
      <c r="FE315" s="287">
        <v>0</v>
      </c>
      <c r="FF315" s="287">
        <v>13</v>
      </c>
      <c r="FG315" s="287">
        <v>128</v>
      </c>
      <c r="FH315" s="287">
        <v>417</v>
      </c>
      <c r="FI315" s="287">
        <v>82</v>
      </c>
      <c r="FJ315" s="287">
        <v>1071</v>
      </c>
      <c r="FK315" s="291">
        <v>19</v>
      </c>
      <c r="FL315" s="290">
        <v>9.003928556196362</v>
      </c>
      <c r="FM315" s="291">
        <v>4</v>
      </c>
      <c r="FN315" s="290">
        <v>1.8955639065676551</v>
      </c>
      <c r="FO315" s="291">
        <v>2</v>
      </c>
      <c r="FP315" s="290">
        <v>0.94778195328382753</v>
      </c>
      <c r="FQ315" s="283">
        <v>2</v>
      </c>
      <c r="FR315" s="294">
        <v>0.94778195328382753</v>
      </c>
      <c r="FS315" s="283">
        <v>0</v>
      </c>
      <c r="FT315" s="294">
        <v>0</v>
      </c>
      <c r="FU315" s="297">
        <v>14</v>
      </c>
      <c r="FV315" s="293">
        <v>6.6344736729867924</v>
      </c>
      <c r="FW315" s="295">
        <v>0</v>
      </c>
      <c r="FX315" s="295">
        <v>0</v>
      </c>
      <c r="FY315" s="295">
        <v>0</v>
      </c>
      <c r="FZ315" s="295">
        <v>0</v>
      </c>
      <c r="GA315" s="295">
        <v>0</v>
      </c>
      <c r="GB315" s="287">
        <v>2691</v>
      </c>
      <c r="GC315" s="287">
        <v>0</v>
      </c>
      <c r="GD315" s="287">
        <v>560</v>
      </c>
      <c r="GE315" s="287">
        <v>0</v>
      </c>
      <c r="GF315" s="287">
        <v>0</v>
      </c>
      <c r="GG315" s="290">
        <v>86.54</v>
      </c>
      <c r="GH315" s="290">
        <v>404.63</v>
      </c>
      <c r="GI315" s="290">
        <v>16</v>
      </c>
      <c r="GJ315" s="290">
        <v>3</v>
      </c>
      <c r="GK315" s="290">
        <v>0</v>
      </c>
      <c r="GL315" s="290">
        <v>1</v>
      </c>
      <c r="GM315" s="290">
        <v>4</v>
      </c>
      <c r="GN315" s="290">
        <v>6</v>
      </c>
      <c r="GO315" s="290">
        <v>2</v>
      </c>
      <c r="GP315" s="290">
        <v>4</v>
      </c>
      <c r="GQ315" s="290">
        <v>1</v>
      </c>
      <c r="GR315" s="290">
        <v>0</v>
      </c>
      <c r="GS315" s="290">
        <v>0</v>
      </c>
      <c r="GT315" s="290">
        <v>4</v>
      </c>
      <c r="GU315" s="290">
        <v>1</v>
      </c>
      <c r="GV315" s="290">
        <v>2</v>
      </c>
      <c r="GW315" s="290">
        <v>0</v>
      </c>
      <c r="GX315" s="290">
        <v>1</v>
      </c>
      <c r="GY315" s="290">
        <v>0</v>
      </c>
      <c r="GZ315" s="290">
        <v>2</v>
      </c>
      <c r="HA315" s="290">
        <v>1</v>
      </c>
      <c r="HB315" s="290">
        <v>0</v>
      </c>
      <c r="HC315" s="290">
        <v>1</v>
      </c>
      <c r="HD315" s="290">
        <v>0</v>
      </c>
      <c r="HE315" s="290">
        <v>1</v>
      </c>
      <c r="HF315" s="290">
        <v>0</v>
      </c>
      <c r="HG315" s="290">
        <v>2</v>
      </c>
      <c r="HH315" s="290">
        <v>0</v>
      </c>
      <c r="HI315" s="290">
        <v>2</v>
      </c>
      <c r="HJ315" s="134">
        <v>2.8433458598514827</v>
      </c>
      <c r="HK315" s="134">
        <v>16.112293205825068</v>
      </c>
      <c r="HL315" s="134">
        <v>68.429857027092368</v>
      </c>
      <c r="HM315" s="146">
        <v>91.508944817176996</v>
      </c>
      <c r="HN315" s="146">
        <v>99.323814460389997</v>
      </c>
      <c r="HO315" s="368">
        <v>5.1726367515841198E-2</v>
      </c>
      <c r="HP315" s="368">
        <v>2.5344259525217499E-2</v>
      </c>
      <c r="HQ315" s="368">
        <v>5.8823529411764701</v>
      </c>
      <c r="HR315" s="368">
        <v>3.125</v>
      </c>
      <c r="HS315" s="134">
        <v>80.882352941176507</v>
      </c>
      <c r="HT315" s="134">
        <v>89.5833333333333</v>
      </c>
      <c r="HU315" s="134">
        <v>0.87934824776929998</v>
      </c>
      <c r="HV315" s="134">
        <v>0.81101630480696096</v>
      </c>
      <c r="HW315" s="134">
        <v>8.2143973330555298</v>
      </c>
      <c r="HX315" s="134">
        <v>13.926358002187399</v>
      </c>
      <c r="HY315" s="146">
        <v>88.231204551053395</v>
      </c>
      <c r="HZ315" s="146">
        <v>90.8458917502509</v>
      </c>
      <c r="IA315" s="386">
        <v>22</v>
      </c>
      <c r="IB315" s="386">
        <v>19</v>
      </c>
      <c r="IC315" s="369">
        <v>0.34230589699704372</v>
      </c>
      <c r="ID315" s="369">
        <v>0.19666701169651174</v>
      </c>
      <c r="IE315" s="369">
        <v>3.8260869565217388</v>
      </c>
      <c r="IF315" s="369">
        <v>2.9503105590062111</v>
      </c>
      <c r="IG315" s="146">
        <v>73.739130434782609</v>
      </c>
      <c r="IH315" s="146">
        <v>80.900621118012424</v>
      </c>
      <c r="II315" s="146">
        <v>8.9466313987863693</v>
      </c>
      <c r="IJ315" s="146">
        <v>6.6659766069765034</v>
      </c>
      <c r="IK315" s="146">
        <v>6.5293259714553606</v>
      </c>
      <c r="IL315" s="146">
        <v>11.578563616478309</v>
      </c>
      <c r="IM315" s="148">
        <v>79.365167540885011</v>
      </c>
      <c r="IN315" s="137">
        <v>75.044073497568661</v>
      </c>
      <c r="IO315" s="369">
        <v>0.57197330791229695</v>
      </c>
      <c r="IP315" s="369">
        <v>0.36650174088326898</v>
      </c>
      <c r="IQ315" s="369">
        <v>8.2191780821917799</v>
      </c>
      <c r="IR315" s="369">
        <v>7.19424460431655</v>
      </c>
      <c r="IS315" s="146">
        <v>84.589041095890394</v>
      </c>
      <c r="IT315" s="146">
        <v>89.928057553956805</v>
      </c>
      <c r="IU315" s="146">
        <v>6.9590085795996197</v>
      </c>
      <c r="IV315" s="146">
        <v>5.09437419827744</v>
      </c>
      <c r="IW315" s="146">
        <v>11.180461329715101</v>
      </c>
      <c r="IX315" s="146">
        <v>12.473385379701901</v>
      </c>
      <c r="IY315" s="341">
        <v>21</v>
      </c>
      <c r="IZ315" s="369">
        <v>0.27429467084639497</v>
      </c>
      <c r="JA315" s="369">
        <v>3.8043478260869601</v>
      </c>
      <c r="JB315" s="369">
        <v>82.789855072463794</v>
      </c>
      <c r="JC315" s="369">
        <v>7.2100313479623797</v>
      </c>
      <c r="JD315" s="146">
        <v>12.2712358731316</v>
      </c>
    </row>
    <row r="316" spans="1:264" ht="18" customHeight="1">
      <c r="A316" s="280"/>
      <c r="B316" s="281" t="s">
        <v>87</v>
      </c>
      <c r="C316" s="281" t="s">
        <v>87</v>
      </c>
      <c r="D316" s="282" t="s">
        <v>2053</v>
      </c>
      <c r="E316" s="283" t="s">
        <v>1466</v>
      </c>
      <c r="F316" s="282" t="s">
        <v>142</v>
      </c>
      <c r="G316" s="283" t="s">
        <v>41</v>
      </c>
      <c r="H316" s="284" t="s">
        <v>87</v>
      </c>
      <c r="I316" s="284" t="s">
        <v>87</v>
      </c>
      <c r="J316" s="284" t="s">
        <v>87</v>
      </c>
      <c r="K316" s="284" t="s">
        <v>87</v>
      </c>
      <c r="L316" s="284" t="s">
        <v>87</v>
      </c>
      <c r="M316" s="285">
        <v>569125</v>
      </c>
      <c r="N316" s="284" t="s">
        <v>87</v>
      </c>
      <c r="O316" s="284" t="s">
        <v>87</v>
      </c>
      <c r="P316" s="284" t="s">
        <v>87</v>
      </c>
      <c r="Q316" s="284" t="s">
        <v>87</v>
      </c>
      <c r="R316" s="286">
        <v>88.077190281243816</v>
      </c>
      <c r="S316" s="286">
        <v>92.468363373161736</v>
      </c>
      <c r="T316" s="298" t="s">
        <v>88</v>
      </c>
      <c r="U316" s="298" t="s">
        <v>88</v>
      </c>
      <c r="V316" s="286">
        <v>9.9705219351482572</v>
      </c>
      <c r="W316" s="286">
        <v>12.467487428472342</v>
      </c>
      <c r="X316" s="286">
        <v>22.438009363620601</v>
      </c>
      <c r="Y316" s="284" t="s">
        <v>87</v>
      </c>
      <c r="Z316" s="284" t="s">
        <v>87</v>
      </c>
      <c r="AA316" s="284" t="s">
        <v>87</v>
      </c>
      <c r="AB316" s="284" t="s">
        <v>87</v>
      </c>
      <c r="AC316" s="284" t="s">
        <v>87</v>
      </c>
      <c r="AD316" s="284" t="s">
        <v>87</v>
      </c>
      <c r="AE316" s="284" t="s">
        <v>87</v>
      </c>
      <c r="AF316" s="284" t="s">
        <v>87</v>
      </c>
      <c r="AG316" s="284" t="s">
        <v>87</v>
      </c>
      <c r="AH316" s="284" t="s">
        <v>87</v>
      </c>
      <c r="AI316" s="284" t="s">
        <v>87</v>
      </c>
      <c r="AJ316" s="284" t="s">
        <v>87</v>
      </c>
      <c r="AK316" s="284" t="s">
        <v>87</v>
      </c>
      <c r="AL316" s="284" t="s">
        <v>87</v>
      </c>
      <c r="AM316" s="284" t="s">
        <v>87</v>
      </c>
      <c r="AN316" s="284" t="s">
        <v>87</v>
      </c>
      <c r="AO316" s="284" t="s">
        <v>87</v>
      </c>
      <c r="AP316" s="284" t="s">
        <v>87</v>
      </c>
      <c r="AQ316" s="284" t="s">
        <v>87</v>
      </c>
      <c r="AR316" s="284" t="s">
        <v>87</v>
      </c>
      <c r="AS316" s="284" t="s">
        <v>87</v>
      </c>
      <c r="AT316" s="284" t="s">
        <v>87</v>
      </c>
      <c r="AU316" s="284" t="s">
        <v>87</v>
      </c>
      <c r="AV316" s="284" t="s">
        <v>87</v>
      </c>
      <c r="AW316" s="288" t="s">
        <v>87</v>
      </c>
      <c r="AX316" s="288" t="s">
        <v>87</v>
      </c>
      <c r="AY316" s="288" t="s">
        <v>87</v>
      </c>
      <c r="AZ316" s="288" t="s">
        <v>87</v>
      </c>
      <c r="BA316" s="288" t="s">
        <v>87</v>
      </c>
      <c r="BB316" s="287">
        <v>29</v>
      </c>
      <c r="BC316" s="287">
        <v>64</v>
      </c>
      <c r="BD316" s="289" t="s">
        <v>88</v>
      </c>
      <c r="BE316" s="289" t="s">
        <v>88</v>
      </c>
      <c r="BF316" s="289" t="s">
        <v>88</v>
      </c>
      <c r="BG316" s="287">
        <v>160</v>
      </c>
      <c r="BH316" s="286">
        <v>28.113331869097301</v>
      </c>
      <c r="BI316" s="287">
        <v>916</v>
      </c>
      <c r="BJ316" s="286">
        <v>160.94882495058204</v>
      </c>
      <c r="BK316" s="287">
        <v>26</v>
      </c>
      <c r="BL316" s="286">
        <v>4.5684164287283107</v>
      </c>
      <c r="BM316" s="287">
        <v>27</v>
      </c>
      <c r="BN316" s="290">
        <v>4.7441247529101691</v>
      </c>
      <c r="BO316" s="291">
        <v>577</v>
      </c>
      <c r="BP316" s="290">
        <v>101.38370305293213</v>
      </c>
      <c r="BQ316" s="287">
        <v>0</v>
      </c>
      <c r="BR316" s="290">
        <v>0</v>
      </c>
      <c r="BS316" s="287">
        <v>11</v>
      </c>
      <c r="BT316" s="290">
        <v>1.9327915660004393</v>
      </c>
      <c r="BU316" s="287">
        <v>0</v>
      </c>
      <c r="BV316" s="290">
        <v>0</v>
      </c>
      <c r="BW316" s="287">
        <v>115</v>
      </c>
      <c r="BX316" s="290">
        <v>20.206457280913682</v>
      </c>
      <c r="BY316" s="292">
        <v>0</v>
      </c>
      <c r="BZ316" s="293">
        <v>0</v>
      </c>
      <c r="CA316" s="287">
        <v>1553</v>
      </c>
      <c r="CB316" s="290">
        <v>272.87502745442566</v>
      </c>
      <c r="CC316" s="287">
        <v>593</v>
      </c>
      <c r="CD316" s="290">
        <v>104.19503623984185</v>
      </c>
      <c r="CE316" s="287">
        <v>202</v>
      </c>
      <c r="CF316" s="290">
        <v>35.493081484735335</v>
      </c>
      <c r="CG316" s="287">
        <v>1434</v>
      </c>
      <c r="CH316" s="290">
        <v>251.96573687678455</v>
      </c>
      <c r="CI316" s="287">
        <v>3375</v>
      </c>
      <c r="CJ316" s="290">
        <v>593.01559411377116</v>
      </c>
      <c r="CK316" s="287">
        <v>1946</v>
      </c>
      <c r="CL316" s="290">
        <v>341.9283988578959</v>
      </c>
      <c r="CM316" s="292">
        <v>4462</v>
      </c>
      <c r="CN316" s="296">
        <v>784.01054249945082</v>
      </c>
      <c r="CO316" s="287">
        <v>322</v>
      </c>
      <c r="CP316" s="290">
        <v>56.578080386558312</v>
      </c>
      <c r="CQ316" s="292">
        <v>36</v>
      </c>
      <c r="CR316" s="293">
        <v>6.3254996705468916</v>
      </c>
      <c r="CS316" s="292">
        <v>278</v>
      </c>
      <c r="CT316" s="293">
        <v>48.846914122556555</v>
      </c>
      <c r="CU316" s="292">
        <v>130</v>
      </c>
      <c r="CV316" s="293">
        <v>22.842082143641555</v>
      </c>
      <c r="CW316" s="292">
        <v>845</v>
      </c>
      <c r="CX316" s="293">
        <v>148.47353393367013</v>
      </c>
      <c r="CY316" s="292">
        <v>810</v>
      </c>
      <c r="CZ316" s="293">
        <v>142.32374258730508</v>
      </c>
      <c r="DA316" s="292">
        <v>26</v>
      </c>
      <c r="DB316" s="293">
        <v>4.5684164287283107</v>
      </c>
      <c r="DC316" s="292">
        <v>0</v>
      </c>
      <c r="DD316" s="292">
        <v>2504</v>
      </c>
      <c r="DE316" s="292">
        <v>1437</v>
      </c>
      <c r="DF316" s="292">
        <v>25007</v>
      </c>
      <c r="DG316" s="292">
        <v>0</v>
      </c>
      <c r="DH316" s="292">
        <v>433</v>
      </c>
      <c r="DI316" s="292">
        <v>10</v>
      </c>
      <c r="DJ316" s="292">
        <v>636</v>
      </c>
      <c r="DK316" s="292">
        <v>131</v>
      </c>
      <c r="DL316" s="292">
        <v>829</v>
      </c>
      <c r="DM316" s="292">
        <v>0</v>
      </c>
      <c r="DN316" s="292">
        <v>1726</v>
      </c>
      <c r="DO316" s="292">
        <v>34</v>
      </c>
      <c r="DP316" s="292">
        <v>202</v>
      </c>
      <c r="DQ316" s="292">
        <v>58</v>
      </c>
      <c r="DR316" s="292">
        <v>23</v>
      </c>
      <c r="DS316" s="292">
        <v>74</v>
      </c>
      <c r="DT316" s="292">
        <v>5660</v>
      </c>
      <c r="DU316" s="292">
        <v>58564</v>
      </c>
      <c r="DV316" s="292">
        <v>9585</v>
      </c>
      <c r="DW316" s="292">
        <v>4417</v>
      </c>
      <c r="DX316" s="292">
        <v>1092</v>
      </c>
      <c r="DY316" s="292">
        <v>1000</v>
      </c>
      <c r="DZ316" s="292">
        <v>9326</v>
      </c>
      <c r="EA316" s="292">
        <v>31755</v>
      </c>
      <c r="EB316" s="293">
        <v>29.774838608093201</v>
      </c>
      <c r="EC316" s="292">
        <v>225</v>
      </c>
      <c r="ED316" s="292">
        <v>10375</v>
      </c>
      <c r="EE316" s="292">
        <v>3195</v>
      </c>
      <c r="EF316" s="293">
        <v>30.795180722891569</v>
      </c>
      <c r="EG316" s="292">
        <v>453</v>
      </c>
      <c r="EH316" s="292">
        <v>392</v>
      </c>
      <c r="EI316" s="292">
        <v>224</v>
      </c>
      <c r="EJ316" s="292">
        <v>54</v>
      </c>
      <c r="EK316" s="292">
        <v>866</v>
      </c>
      <c r="EL316" s="292">
        <v>7</v>
      </c>
      <c r="EM316" s="292">
        <v>90</v>
      </c>
      <c r="EN316" s="292">
        <v>19</v>
      </c>
      <c r="EO316" s="292">
        <v>59</v>
      </c>
      <c r="EP316" s="292">
        <v>93</v>
      </c>
      <c r="EQ316" s="292">
        <v>82</v>
      </c>
      <c r="ER316" s="292">
        <v>0</v>
      </c>
      <c r="ES316" s="292">
        <v>3</v>
      </c>
      <c r="ET316" s="292">
        <v>2</v>
      </c>
      <c r="EU316" s="292">
        <v>0</v>
      </c>
      <c r="EV316" s="292">
        <v>7010</v>
      </c>
      <c r="EW316" s="292">
        <v>0</v>
      </c>
      <c r="EX316" s="292">
        <v>42</v>
      </c>
      <c r="EY316" s="292">
        <v>444</v>
      </c>
      <c r="EZ316" s="292">
        <v>28</v>
      </c>
      <c r="FA316" s="292">
        <v>41</v>
      </c>
      <c r="FB316" s="292">
        <v>5</v>
      </c>
      <c r="FC316" s="292">
        <v>12</v>
      </c>
      <c r="FD316" s="292">
        <v>8</v>
      </c>
      <c r="FE316" s="292">
        <v>1</v>
      </c>
      <c r="FF316" s="292">
        <v>61</v>
      </c>
      <c r="FG316" s="292">
        <v>872</v>
      </c>
      <c r="FH316" s="292">
        <v>848</v>
      </c>
      <c r="FI316" s="292">
        <v>860</v>
      </c>
      <c r="FJ316" s="292">
        <v>4476</v>
      </c>
      <c r="FK316" s="291">
        <v>32</v>
      </c>
      <c r="FL316" s="290">
        <v>5.6226663738194596</v>
      </c>
      <c r="FM316" s="297">
        <v>8</v>
      </c>
      <c r="FN316" s="293">
        <v>1.4056665934548649</v>
      </c>
      <c r="FO316" s="297">
        <v>31</v>
      </c>
      <c r="FP316" s="293">
        <v>5.4469580496376011</v>
      </c>
      <c r="FQ316" s="283">
        <v>4</v>
      </c>
      <c r="FR316" s="294">
        <v>0.70283329672743244</v>
      </c>
      <c r="FS316" s="283">
        <v>1</v>
      </c>
      <c r="FT316" s="294">
        <v>0.17570832418185811</v>
      </c>
      <c r="FU316" s="291">
        <v>71</v>
      </c>
      <c r="FV316" s="290">
        <v>12.475291016911926</v>
      </c>
      <c r="FW316" s="295">
        <v>0</v>
      </c>
      <c r="FX316" s="295">
        <v>0</v>
      </c>
      <c r="FY316" s="295">
        <v>0</v>
      </c>
      <c r="FZ316" s="295">
        <v>0</v>
      </c>
      <c r="GA316" s="295">
        <v>0</v>
      </c>
      <c r="GB316" s="292">
        <v>23357</v>
      </c>
      <c r="GC316" s="292">
        <v>0</v>
      </c>
      <c r="GD316" s="292">
        <v>3986</v>
      </c>
      <c r="GE316" s="292">
        <v>0</v>
      </c>
      <c r="GF316" s="292">
        <v>36</v>
      </c>
      <c r="GG316" s="293">
        <v>653.1</v>
      </c>
      <c r="GH316" s="293">
        <v>1482.2</v>
      </c>
      <c r="GI316" s="293">
        <v>71.7</v>
      </c>
      <c r="GJ316" s="293">
        <v>27.63</v>
      </c>
      <c r="GK316" s="293">
        <v>2.077</v>
      </c>
      <c r="GL316" s="293">
        <v>4</v>
      </c>
      <c r="GM316" s="293">
        <v>24.2</v>
      </c>
      <c r="GN316" s="293">
        <v>21.2</v>
      </c>
      <c r="GO316" s="293">
        <v>8</v>
      </c>
      <c r="GP316" s="293">
        <v>36.200000000000003</v>
      </c>
      <c r="GQ316" s="293">
        <v>4</v>
      </c>
      <c r="GR316" s="293">
        <v>4</v>
      </c>
      <c r="GS316" s="293">
        <v>0</v>
      </c>
      <c r="GT316" s="293">
        <v>47</v>
      </c>
      <c r="GU316" s="293">
        <v>5</v>
      </c>
      <c r="GV316" s="293">
        <v>6</v>
      </c>
      <c r="GW316" s="293">
        <v>2</v>
      </c>
      <c r="GX316" s="293">
        <v>1.77</v>
      </c>
      <c r="GY316" s="293">
        <v>5</v>
      </c>
      <c r="GZ316" s="293">
        <v>6.6</v>
      </c>
      <c r="HA316" s="293">
        <v>3</v>
      </c>
      <c r="HB316" s="293">
        <v>2</v>
      </c>
      <c r="HC316" s="293">
        <v>1</v>
      </c>
      <c r="HD316" s="293">
        <v>1</v>
      </c>
      <c r="HE316" s="293">
        <v>6</v>
      </c>
      <c r="HF316" s="293">
        <v>4</v>
      </c>
      <c r="HG316" s="293">
        <v>8</v>
      </c>
      <c r="HH316" s="293">
        <v>24.8</v>
      </c>
      <c r="HI316" s="293">
        <v>1.7</v>
      </c>
      <c r="HJ316" s="134">
        <v>2.6356248627278718</v>
      </c>
      <c r="HK316" s="134">
        <v>20.206457280913682</v>
      </c>
      <c r="HL316" s="134">
        <v>53.733362618054045</v>
      </c>
      <c r="HM316" s="146">
        <v>95.225969770721406</v>
      </c>
      <c r="HN316" s="146">
        <v>93.873075526600601</v>
      </c>
      <c r="HO316" s="369">
        <v>4.6725852746812603E-2</v>
      </c>
      <c r="HP316" s="369">
        <v>1.55448468832582E-2</v>
      </c>
      <c r="HQ316" s="369">
        <v>2.1739130434782599</v>
      </c>
      <c r="HR316" s="369">
        <v>0.82304526748971196</v>
      </c>
      <c r="HS316" s="134">
        <v>80.434782608695699</v>
      </c>
      <c r="HT316" s="134">
        <v>82.921810699588505</v>
      </c>
      <c r="HU316" s="134">
        <v>2.1493892263533798</v>
      </c>
      <c r="HV316" s="134">
        <v>1.88869889631587</v>
      </c>
      <c r="HW316" s="134">
        <v>4.9605331147657798</v>
      </c>
      <c r="HX316" s="134">
        <v>11.2119768287484</v>
      </c>
      <c r="HY316" s="146">
        <v>74.153257489199987</v>
      </c>
      <c r="HZ316" s="146">
        <v>79.762142574949706</v>
      </c>
      <c r="IA316" s="386">
        <v>12</v>
      </c>
      <c r="IB316" s="386">
        <v>12</v>
      </c>
      <c r="IC316" s="369">
        <v>0.16271186440677965</v>
      </c>
      <c r="ID316" s="369">
        <v>8.7957194165506125E-2</v>
      </c>
      <c r="IE316" s="369">
        <v>2.0134228187919461</v>
      </c>
      <c r="IF316" s="369">
        <v>1.6326530612244898</v>
      </c>
      <c r="IG316" s="146">
        <v>78.187919463087255</v>
      </c>
      <c r="IH316" s="146">
        <v>79.183673469387756</v>
      </c>
      <c r="II316" s="146">
        <v>8.0813559322033885</v>
      </c>
      <c r="IJ316" s="146">
        <v>5.3873781426372496</v>
      </c>
      <c r="IK316" s="146">
        <v>2.8357357945940165</v>
      </c>
      <c r="IL316" s="146">
        <v>7.0792687514105879</v>
      </c>
      <c r="IM316" s="148">
        <v>75.624318693795388</v>
      </c>
      <c r="IN316" s="137">
        <v>82.278231962927777</v>
      </c>
      <c r="IO316" s="369">
        <v>0.328731097961867</v>
      </c>
      <c r="IP316" s="369">
        <v>0</v>
      </c>
      <c r="IQ316" s="369">
        <v>3.2362459546925599</v>
      </c>
      <c r="IR316" s="369">
        <v>0</v>
      </c>
      <c r="IS316" s="146">
        <v>85.4368932038835</v>
      </c>
      <c r="IT316" s="146">
        <v>89.776357827476005</v>
      </c>
      <c r="IU316" s="146">
        <v>10.157790927021701</v>
      </c>
      <c r="IV316" s="146">
        <v>6.2700320512820502</v>
      </c>
      <c r="IW316" s="146">
        <v>4.4654769846564397</v>
      </c>
      <c r="IX316" s="146">
        <v>4.88406073311734</v>
      </c>
      <c r="IY316" s="341">
        <v>44</v>
      </c>
      <c r="IZ316" s="369">
        <v>0.35676639909186703</v>
      </c>
      <c r="JA316" s="369">
        <v>5.0228310502283096</v>
      </c>
      <c r="JB316" s="369">
        <v>85.388127853881301</v>
      </c>
      <c r="JC316" s="369">
        <v>7.1028946728289997</v>
      </c>
      <c r="JD316" s="146">
        <v>8.2244568715466695</v>
      </c>
    </row>
    <row r="317" spans="1:264" ht="18" customHeight="1">
      <c r="A317" s="280"/>
      <c r="B317" s="281" t="s">
        <v>87</v>
      </c>
      <c r="C317" s="281" t="s">
        <v>87</v>
      </c>
      <c r="D317" s="282" t="s">
        <v>2054</v>
      </c>
      <c r="E317" s="283" t="s">
        <v>1327</v>
      </c>
      <c r="F317" s="282" t="s">
        <v>142</v>
      </c>
      <c r="G317" s="283" t="s">
        <v>41</v>
      </c>
      <c r="H317" s="284" t="s">
        <v>87</v>
      </c>
      <c r="I317" s="284" t="s">
        <v>87</v>
      </c>
      <c r="J317" s="284" t="s">
        <v>87</v>
      </c>
      <c r="K317" s="284" t="s">
        <v>87</v>
      </c>
      <c r="L317" s="284" t="s">
        <v>87</v>
      </c>
      <c r="M317" s="285">
        <v>72211</v>
      </c>
      <c r="N317" s="284" t="s">
        <v>87</v>
      </c>
      <c r="O317" s="284" t="s">
        <v>87</v>
      </c>
      <c r="P317" s="284" t="s">
        <v>87</v>
      </c>
      <c r="Q317" s="284" t="s">
        <v>87</v>
      </c>
      <c r="R317" s="286">
        <v>91.813000000000002</v>
      </c>
      <c r="S317" s="286">
        <v>93.076999999999998</v>
      </c>
      <c r="T317" s="298" t="s">
        <v>88</v>
      </c>
      <c r="U317" s="298" t="s">
        <v>88</v>
      </c>
      <c r="V317" s="286">
        <v>7.7747989276139409</v>
      </c>
      <c r="W317" s="286">
        <v>8.310991957104557</v>
      </c>
      <c r="X317" s="286">
        <v>16.085790884718499</v>
      </c>
      <c r="Y317" s="284" t="s">
        <v>87</v>
      </c>
      <c r="Z317" s="284" t="s">
        <v>87</v>
      </c>
      <c r="AA317" s="284" t="s">
        <v>87</v>
      </c>
      <c r="AB317" s="284" t="s">
        <v>87</v>
      </c>
      <c r="AC317" s="284" t="s">
        <v>87</v>
      </c>
      <c r="AD317" s="284" t="s">
        <v>87</v>
      </c>
      <c r="AE317" s="284" t="s">
        <v>87</v>
      </c>
      <c r="AF317" s="284" t="s">
        <v>87</v>
      </c>
      <c r="AG317" s="284" t="s">
        <v>87</v>
      </c>
      <c r="AH317" s="284" t="s">
        <v>87</v>
      </c>
      <c r="AI317" s="284" t="s">
        <v>87</v>
      </c>
      <c r="AJ317" s="284" t="s">
        <v>87</v>
      </c>
      <c r="AK317" s="284" t="s">
        <v>87</v>
      </c>
      <c r="AL317" s="284" t="s">
        <v>87</v>
      </c>
      <c r="AM317" s="284" t="s">
        <v>87</v>
      </c>
      <c r="AN317" s="284" t="s">
        <v>87</v>
      </c>
      <c r="AO317" s="284" t="s">
        <v>87</v>
      </c>
      <c r="AP317" s="284" t="s">
        <v>87</v>
      </c>
      <c r="AQ317" s="284" t="s">
        <v>87</v>
      </c>
      <c r="AR317" s="284" t="s">
        <v>87</v>
      </c>
      <c r="AS317" s="284" t="s">
        <v>87</v>
      </c>
      <c r="AT317" s="284" t="s">
        <v>87</v>
      </c>
      <c r="AU317" s="284" t="s">
        <v>87</v>
      </c>
      <c r="AV317" s="284" t="s">
        <v>87</v>
      </c>
      <c r="AW317" s="288" t="s">
        <v>87</v>
      </c>
      <c r="AX317" s="288" t="s">
        <v>87</v>
      </c>
      <c r="AY317" s="288" t="s">
        <v>87</v>
      </c>
      <c r="AZ317" s="288" t="s">
        <v>87</v>
      </c>
      <c r="BA317" s="288" t="s">
        <v>87</v>
      </c>
      <c r="BB317" s="287">
        <v>8</v>
      </c>
      <c r="BC317" s="287">
        <v>14</v>
      </c>
      <c r="BD317" s="289" t="s">
        <v>88</v>
      </c>
      <c r="BE317" s="289" t="s">
        <v>88</v>
      </c>
      <c r="BF317" s="289" t="s">
        <v>88</v>
      </c>
      <c r="BG317" s="287">
        <v>0</v>
      </c>
      <c r="BH317" s="286">
        <v>0</v>
      </c>
      <c r="BI317" s="287">
        <v>54</v>
      </c>
      <c r="BJ317" s="286">
        <v>74.780850562933622</v>
      </c>
      <c r="BK317" s="287">
        <v>0</v>
      </c>
      <c r="BL317" s="286">
        <v>0</v>
      </c>
      <c r="BM317" s="287">
        <v>0</v>
      </c>
      <c r="BN317" s="290">
        <v>0</v>
      </c>
      <c r="BO317" s="291">
        <v>27</v>
      </c>
      <c r="BP317" s="290">
        <v>37.390425281466811</v>
      </c>
      <c r="BQ317" s="287">
        <v>0</v>
      </c>
      <c r="BR317" s="290">
        <v>0</v>
      </c>
      <c r="BS317" s="287">
        <v>0</v>
      </c>
      <c r="BT317" s="290">
        <v>0</v>
      </c>
      <c r="BU317" s="287">
        <v>0</v>
      </c>
      <c r="BV317" s="290">
        <v>0</v>
      </c>
      <c r="BW317" s="287">
        <v>12</v>
      </c>
      <c r="BX317" s="290">
        <v>16.617966791763028</v>
      </c>
      <c r="BY317" s="292">
        <v>0</v>
      </c>
      <c r="BZ317" s="293">
        <v>0</v>
      </c>
      <c r="CA317" s="287">
        <v>89</v>
      </c>
      <c r="CB317" s="290">
        <v>123.24992037224246</v>
      </c>
      <c r="CC317" s="287">
        <v>456</v>
      </c>
      <c r="CD317" s="290">
        <v>631.48273808699503</v>
      </c>
      <c r="CE317" s="287">
        <v>0</v>
      </c>
      <c r="CF317" s="290">
        <v>0</v>
      </c>
      <c r="CG317" s="287">
        <v>191</v>
      </c>
      <c r="CH317" s="290">
        <v>264.50263810222816</v>
      </c>
      <c r="CI317" s="287">
        <v>168</v>
      </c>
      <c r="CJ317" s="290">
        <v>232.65153508468237</v>
      </c>
      <c r="CK317" s="287">
        <v>44</v>
      </c>
      <c r="CL317" s="290">
        <v>60.932544903131102</v>
      </c>
      <c r="CM317" s="287">
        <v>0</v>
      </c>
      <c r="CN317" s="294">
        <v>0</v>
      </c>
      <c r="CO317" s="287">
        <v>1</v>
      </c>
      <c r="CP317" s="290">
        <v>1.3848305659802522</v>
      </c>
      <c r="CQ317" s="292">
        <v>0</v>
      </c>
      <c r="CR317" s="293">
        <v>0</v>
      </c>
      <c r="CS317" s="292">
        <v>0</v>
      </c>
      <c r="CT317" s="293">
        <v>0</v>
      </c>
      <c r="CU317" s="287">
        <v>6</v>
      </c>
      <c r="CV317" s="290">
        <v>8.3089833958815138</v>
      </c>
      <c r="CW317" s="287">
        <v>13</v>
      </c>
      <c r="CX317" s="290">
        <v>18.00279735774328</v>
      </c>
      <c r="CY317" s="287">
        <v>13</v>
      </c>
      <c r="CZ317" s="290">
        <v>18.00279735774328</v>
      </c>
      <c r="DA317" s="292">
        <v>0</v>
      </c>
      <c r="DB317" s="293">
        <v>0</v>
      </c>
      <c r="DC317" s="292">
        <v>0</v>
      </c>
      <c r="DD317" s="292">
        <v>0</v>
      </c>
      <c r="DE317" s="292">
        <v>0</v>
      </c>
      <c r="DF317" s="292">
        <v>0</v>
      </c>
      <c r="DG317" s="292">
        <v>0</v>
      </c>
      <c r="DH317" s="292">
        <v>0</v>
      </c>
      <c r="DI317" s="292">
        <v>0</v>
      </c>
      <c r="DJ317" s="292">
        <v>0</v>
      </c>
      <c r="DK317" s="292">
        <v>0</v>
      </c>
      <c r="DL317" s="292">
        <v>0</v>
      </c>
      <c r="DM317" s="292">
        <v>0</v>
      </c>
      <c r="DN317" s="292">
        <v>0</v>
      </c>
      <c r="DO317" s="292">
        <v>0</v>
      </c>
      <c r="DP317" s="292">
        <v>0</v>
      </c>
      <c r="DQ317" s="292">
        <v>0</v>
      </c>
      <c r="DR317" s="292">
        <v>0</v>
      </c>
      <c r="DS317" s="292">
        <v>0</v>
      </c>
      <c r="DT317" s="292">
        <v>0</v>
      </c>
      <c r="DU317" s="292">
        <v>0</v>
      </c>
      <c r="DV317" s="292">
        <v>0</v>
      </c>
      <c r="DW317" s="292">
        <v>0</v>
      </c>
      <c r="DX317" s="292">
        <v>0</v>
      </c>
      <c r="DY317" s="292">
        <v>0</v>
      </c>
      <c r="DZ317" s="292">
        <v>0</v>
      </c>
      <c r="EA317" s="292">
        <v>0</v>
      </c>
      <c r="EB317" s="293">
        <v>0</v>
      </c>
      <c r="EC317" s="292">
        <v>0</v>
      </c>
      <c r="ED317" s="292">
        <v>0</v>
      </c>
      <c r="EE317" s="292">
        <v>0</v>
      </c>
      <c r="EF317" s="293">
        <v>0</v>
      </c>
      <c r="EG317" s="292">
        <v>0</v>
      </c>
      <c r="EH317" s="292">
        <v>0</v>
      </c>
      <c r="EI317" s="292">
        <v>0</v>
      </c>
      <c r="EJ317" s="292">
        <v>0</v>
      </c>
      <c r="EK317" s="292">
        <v>0</v>
      </c>
      <c r="EL317" s="292">
        <v>0</v>
      </c>
      <c r="EM317" s="292">
        <v>0</v>
      </c>
      <c r="EN317" s="292">
        <v>0</v>
      </c>
      <c r="EO317" s="292">
        <v>0</v>
      </c>
      <c r="EP317" s="292">
        <v>0</v>
      </c>
      <c r="EQ317" s="292">
        <v>0</v>
      </c>
      <c r="ER317" s="292">
        <v>0</v>
      </c>
      <c r="ES317" s="292">
        <v>0</v>
      </c>
      <c r="ET317" s="292">
        <v>0</v>
      </c>
      <c r="EU317" s="292">
        <v>0</v>
      </c>
      <c r="EV317" s="292">
        <v>0</v>
      </c>
      <c r="EW317" s="292">
        <v>0</v>
      </c>
      <c r="EX317" s="292">
        <v>0</v>
      </c>
      <c r="EY317" s="292">
        <v>0</v>
      </c>
      <c r="EZ317" s="292">
        <v>0</v>
      </c>
      <c r="FA317" s="292">
        <v>0</v>
      </c>
      <c r="FB317" s="292">
        <v>0</v>
      </c>
      <c r="FC317" s="292">
        <v>0</v>
      </c>
      <c r="FD317" s="292">
        <v>0</v>
      </c>
      <c r="FE317" s="292">
        <v>0</v>
      </c>
      <c r="FF317" s="292">
        <v>0</v>
      </c>
      <c r="FG317" s="292">
        <v>0</v>
      </c>
      <c r="FH317" s="292">
        <v>0</v>
      </c>
      <c r="FI317" s="292">
        <v>0</v>
      </c>
      <c r="FJ317" s="292">
        <v>0</v>
      </c>
      <c r="FK317" s="291">
        <v>5</v>
      </c>
      <c r="FL317" s="290">
        <v>6.9241528299012618</v>
      </c>
      <c r="FM317" s="297">
        <v>0</v>
      </c>
      <c r="FN317" s="293">
        <v>0</v>
      </c>
      <c r="FO317" s="297">
        <v>0</v>
      </c>
      <c r="FP317" s="293">
        <v>0</v>
      </c>
      <c r="FQ317" s="283">
        <v>0</v>
      </c>
      <c r="FR317" s="294">
        <v>0</v>
      </c>
      <c r="FS317" s="283">
        <v>0</v>
      </c>
      <c r="FT317" s="294">
        <v>0</v>
      </c>
      <c r="FU317" s="291">
        <v>17</v>
      </c>
      <c r="FV317" s="290">
        <v>23.542119621664291</v>
      </c>
      <c r="FW317" s="295">
        <v>0</v>
      </c>
      <c r="FX317" s="295">
        <v>0</v>
      </c>
      <c r="FY317" s="295">
        <v>0</v>
      </c>
      <c r="FZ317" s="295">
        <v>0</v>
      </c>
      <c r="GA317" s="295">
        <v>0</v>
      </c>
      <c r="GB317" s="292">
        <v>0</v>
      </c>
      <c r="GC317" s="292">
        <v>0</v>
      </c>
      <c r="GD317" s="292">
        <v>0</v>
      </c>
      <c r="GE317" s="292">
        <v>0</v>
      </c>
      <c r="GF317" s="292">
        <v>0</v>
      </c>
      <c r="GG317" s="293">
        <v>0</v>
      </c>
      <c r="GH317" s="293">
        <v>0</v>
      </c>
      <c r="GI317" s="293">
        <v>0</v>
      </c>
      <c r="GJ317" s="293">
        <v>0</v>
      </c>
      <c r="GK317" s="293">
        <v>0</v>
      </c>
      <c r="GL317" s="293">
        <v>0</v>
      </c>
      <c r="GM317" s="293">
        <v>0</v>
      </c>
      <c r="GN317" s="293">
        <v>0</v>
      </c>
      <c r="GO317" s="293">
        <v>0</v>
      </c>
      <c r="GP317" s="293">
        <v>0</v>
      </c>
      <c r="GQ317" s="293">
        <v>0</v>
      </c>
      <c r="GR317" s="293">
        <v>0</v>
      </c>
      <c r="GS317" s="293">
        <v>0</v>
      </c>
      <c r="GT317" s="293">
        <v>0</v>
      </c>
      <c r="GU317" s="293">
        <v>0</v>
      </c>
      <c r="GV317" s="293">
        <v>0</v>
      </c>
      <c r="GW317" s="293">
        <v>0</v>
      </c>
      <c r="GX317" s="293">
        <v>0</v>
      </c>
      <c r="GY317" s="293">
        <v>0</v>
      </c>
      <c r="GZ317" s="293">
        <v>0</v>
      </c>
      <c r="HA317" s="293">
        <v>0</v>
      </c>
      <c r="HB317" s="293">
        <v>0</v>
      </c>
      <c r="HC317" s="293">
        <v>0</v>
      </c>
      <c r="HD317" s="293">
        <v>0</v>
      </c>
      <c r="HE317" s="293">
        <v>0</v>
      </c>
      <c r="HF317" s="293">
        <v>0</v>
      </c>
      <c r="HG317" s="293">
        <v>0</v>
      </c>
      <c r="HH317" s="293">
        <v>0</v>
      </c>
      <c r="HI317" s="293">
        <v>0</v>
      </c>
      <c r="HJ317" s="134">
        <v>1.3848305659802522</v>
      </c>
      <c r="HK317" s="134">
        <v>13.848305659802524</v>
      </c>
      <c r="HL317" s="134">
        <v>24.788467131046513</v>
      </c>
      <c r="HM317" s="146">
        <v>100.49299999999999</v>
      </c>
      <c r="HN317" s="146">
        <v>90.293999999999997</v>
      </c>
      <c r="HO317" s="368">
        <v>0.16939582156973501</v>
      </c>
      <c r="HP317" s="368">
        <v>0</v>
      </c>
      <c r="HQ317" s="368">
        <v>10.714285714285699</v>
      </c>
      <c r="HR317" s="368">
        <v>0</v>
      </c>
      <c r="HS317" s="134">
        <v>85.714285714285694</v>
      </c>
      <c r="HT317" s="134">
        <v>86.6666666666667</v>
      </c>
      <c r="HU317" s="134">
        <v>1.5810276679841899</v>
      </c>
      <c r="HV317" s="134">
        <v>1.42450142450142</v>
      </c>
      <c r="HW317" s="134">
        <v>6.77228288018269</v>
      </c>
      <c r="HX317" s="134">
        <v>11.385772821925199</v>
      </c>
      <c r="HY317" s="146">
        <v>83.064999999999998</v>
      </c>
      <c r="HZ317" s="146">
        <v>84.861000000000004</v>
      </c>
      <c r="IA317" s="386">
        <v>4</v>
      </c>
      <c r="IB317" s="386">
        <v>5</v>
      </c>
      <c r="IC317" s="369">
        <v>0.29368575624082233</v>
      </c>
      <c r="ID317" s="369">
        <v>0.19171779141104295</v>
      </c>
      <c r="IE317" s="369">
        <v>3.9215686274509802</v>
      </c>
      <c r="IF317" s="369">
        <v>3.4482758620689653</v>
      </c>
      <c r="IG317" s="146">
        <v>74.509803921568633</v>
      </c>
      <c r="IH317" s="146">
        <v>84.827586206896555</v>
      </c>
      <c r="II317" s="146">
        <v>7.4889867841409687</v>
      </c>
      <c r="IJ317" s="146">
        <v>5.5598159509202452</v>
      </c>
      <c r="IK317" s="146">
        <v>5.3093555983729397</v>
      </c>
      <c r="IL317" s="146">
        <v>9.9751461006247055</v>
      </c>
      <c r="IM317" s="148">
        <v>83.173000000000002</v>
      </c>
      <c r="IN317" s="137">
        <v>86.718999999999994</v>
      </c>
      <c r="IO317" s="388">
        <v>0.12562814070351799</v>
      </c>
      <c r="IP317" s="369">
        <v>9.3023255813953501E-2</v>
      </c>
      <c r="IQ317" s="388">
        <v>1.47058823529412</v>
      </c>
      <c r="IR317" s="369">
        <v>0.99009900990098998</v>
      </c>
      <c r="IS317" s="146">
        <v>95.588235294117695</v>
      </c>
      <c r="IT317" s="146">
        <v>93.069306930693102</v>
      </c>
      <c r="IU317" s="146">
        <v>8.5427135678392006</v>
      </c>
      <c r="IV317" s="146">
        <v>9.3953488372092995</v>
      </c>
      <c r="IW317" s="146">
        <v>7.1690054911531398</v>
      </c>
      <c r="IX317" s="146">
        <v>7.9467716240277397</v>
      </c>
      <c r="IY317" s="341">
        <v>5</v>
      </c>
      <c r="IZ317" s="369">
        <v>0.132100396301189</v>
      </c>
      <c r="JA317" s="369">
        <v>1.78571428571429</v>
      </c>
      <c r="JB317" s="369">
        <v>91.071428571428598</v>
      </c>
      <c r="JC317" s="369">
        <v>7.3976221928665797</v>
      </c>
      <c r="JD317" s="146">
        <v>17.565661315241499</v>
      </c>
    </row>
    <row r="318" spans="1:264" ht="18" customHeight="1">
      <c r="A318" s="280"/>
      <c r="B318" s="281" t="s">
        <v>87</v>
      </c>
      <c r="C318" s="281" t="s">
        <v>87</v>
      </c>
      <c r="D318" s="282" t="s">
        <v>2055</v>
      </c>
      <c r="E318" s="283" t="s">
        <v>1533</v>
      </c>
      <c r="F318" s="282" t="s">
        <v>142</v>
      </c>
      <c r="G318" s="283" t="s">
        <v>41</v>
      </c>
      <c r="H318" s="284" t="s">
        <v>87</v>
      </c>
      <c r="I318" s="284" t="s">
        <v>87</v>
      </c>
      <c r="J318" s="284" t="s">
        <v>87</v>
      </c>
      <c r="K318" s="284" t="s">
        <v>87</v>
      </c>
      <c r="L318" s="284" t="s">
        <v>87</v>
      </c>
      <c r="M318" s="285">
        <v>58916</v>
      </c>
      <c r="N318" s="284" t="s">
        <v>87</v>
      </c>
      <c r="O318" s="284" t="s">
        <v>87</v>
      </c>
      <c r="P318" s="284" t="s">
        <v>87</v>
      </c>
      <c r="Q318" s="284" t="s">
        <v>87</v>
      </c>
      <c r="R318" s="286">
        <v>84.143743002931288</v>
      </c>
      <c r="S318" s="286">
        <v>91.778223798380822</v>
      </c>
      <c r="T318" s="298" t="s">
        <v>88</v>
      </c>
      <c r="U318" s="298" t="s">
        <v>88</v>
      </c>
      <c r="V318" s="286">
        <v>6.1243144424131621</v>
      </c>
      <c r="W318" s="286">
        <v>12.705667276051189</v>
      </c>
      <c r="X318" s="286">
        <v>18.829981718464349</v>
      </c>
      <c r="Y318" s="284" t="s">
        <v>87</v>
      </c>
      <c r="Z318" s="284" t="s">
        <v>87</v>
      </c>
      <c r="AA318" s="284" t="s">
        <v>87</v>
      </c>
      <c r="AB318" s="284" t="s">
        <v>87</v>
      </c>
      <c r="AC318" s="284" t="s">
        <v>87</v>
      </c>
      <c r="AD318" s="284" t="s">
        <v>87</v>
      </c>
      <c r="AE318" s="284" t="s">
        <v>87</v>
      </c>
      <c r="AF318" s="284" t="s">
        <v>87</v>
      </c>
      <c r="AG318" s="284" t="s">
        <v>87</v>
      </c>
      <c r="AH318" s="284" t="s">
        <v>87</v>
      </c>
      <c r="AI318" s="284" t="s">
        <v>87</v>
      </c>
      <c r="AJ318" s="284" t="s">
        <v>87</v>
      </c>
      <c r="AK318" s="284" t="s">
        <v>87</v>
      </c>
      <c r="AL318" s="284" t="s">
        <v>87</v>
      </c>
      <c r="AM318" s="284" t="s">
        <v>87</v>
      </c>
      <c r="AN318" s="284" t="s">
        <v>87</v>
      </c>
      <c r="AO318" s="284" t="s">
        <v>87</v>
      </c>
      <c r="AP318" s="284" t="s">
        <v>87</v>
      </c>
      <c r="AQ318" s="284" t="s">
        <v>87</v>
      </c>
      <c r="AR318" s="284" t="s">
        <v>87</v>
      </c>
      <c r="AS318" s="284" t="s">
        <v>87</v>
      </c>
      <c r="AT318" s="284" t="s">
        <v>87</v>
      </c>
      <c r="AU318" s="284" t="s">
        <v>87</v>
      </c>
      <c r="AV318" s="284" t="s">
        <v>87</v>
      </c>
      <c r="AW318" s="288" t="s">
        <v>87</v>
      </c>
      <c r="AX318" s="288" t="s">
        <v>87</v>
      </c>
      <c r="AY318" s="288" t="s">
        <v>87</v>
      </c>
      <c r="AZ318" s="288" t="s">
        <v>87</v>
      </c>
      <c r="BA318" s="288" t="s">
        <v>87</v>
      </c>
      <c r="BB318" s="287">
        <v>10</v>
      </c>
      <c r="BC318" s="287">
        <v>15</v>
      </c>
      <c r="BD318" s="289" t="s">
        <v>88</v>
      </c>
      <c r="BE318" s="289" t="s">
        <v>88</v>
      </c>
      <c r="BF318" s="289" t="s">
        <v>88</v>
      </c>
      <c r="BG318" s="287">
        <v>0</v>
      </c>
      <c r="BH318" s="286">
        <v>0</v>
      </c>
      <c r="BI318" s="287">
        <v>0</v>
      </c>
      <c r="BJ318" s="286">
        <v>0</v>
      </c>
      <c r="BK318" s="287">
        <v>0</v>
      </c>
      <c r="BL318" s="286">
        <v>0</v>
      </c>
      <c r="BM318" s="287">
        <v>0</v>
      </c>
      <c r="BN318" s="290">
        <v>0</v>
      </c>
      <c r="BO318" s="291">
        <v>12</v>
      </c>
      <c r="BP318" s="290">
        <v>20.367981533030076</v>
      </c>
      <c r="BQ318" s="287">
        <v>0</v>
      </c>
      <c r="BR318" s="290">
        <v>0</v>
      </c>
      <c r="BS318" s="287">
        <v>0</v>
      </c>
      <c r="BT318" s="290">
        <v>0</v>
      </c>
      <c r="BU318" s="287">
        <v>0</v>
      </c>
      <c r="BV318" s="290">
        <v>0</v>
      </c>
      <c r="BW318" s="287">
        <v>0</v>
      </c>
      <c r="BX318" s="290">
        <v>0</v>
      </c>
      <c r="BY318" s="292">
        <v>0</v>
      </c>
      <c r="BZ318" s="293">
        <v>0</v>
      </c>
      <c r="CA318" s="292">
        <v>0</v>
      </c>
      <c r="CB318" s="293">
        <v>0</v>
      </c>
      <c r="CC318" s="287">
        <v>0</v>
      </c>
      <c r="CD318" s="290">
        <v>0</v>
      </c>
      <c r="CE318" s="292">
        <v>0</v>
      </c>
      <c r="CF318" s="293">
        <v>0</v>
      </c>
      <c r="CG318" s="287">
        <v>31</v>
      </c>
      <c r="CH318" s="290">
        <v>52.617285626994359</v>
      </c>
      <c r="CI318" s="287">
        <v>330</v>
      </c>
      <c r="CJ318" s="290">
        <v>560.11949215832715</v>
      </c>
      <c r="CK318" s="287">
        <v>174</v>
      </c>
      <c r="CL318" s="290">
        <v>295.33573222893614</v>
      </c>
      <c r="CM318" s="292">
        <v>0</v>
      </c>
      <c r="CN318" s="296">
        <v>0</v>
      </c>
      <c r="CO318" s="292">
        <v>0</v>
      </c>
      <c r="CP318" s="293">
        <v>0</v>
      </c>
      <c r="CQ318" s="292">
        <v>1</v>
      </c>
      <c r="CR318" s="293">
        <v>1.6973317944191733</v>
      </c>
      <c r="CS318" s="292">
        <v>1</v>
      </c>
      <c r="CT318" s="293">
        <v>1.6973317944191733</v>
      </c>
      <c r="CU318" s="292">
        <v>0</v>
      </c>
      <c r="CV318" s="293">
        <v>0</v>
      </c>
      <c r="CW318" s="292">
        <v>0</v>
      </c>
      <c r="CX318" s="293">
        <v>0</v>
      </c>
      <c r="CY318" s="292">
        <v>0</v>
      </c>
      <c r="CZ318" s="293">
        <v>0</v>
      </c>
      <c r="DA318" s="292">
        <v>0</v>
      </c>
      <c r="DB318" s="293">
        <v>0</v>
      </c>
      <c r="DC318" s="292">
        <v>0</v>
      </c>
      <c r="DD318" s="292">
        <v>0</v>
      </c>
      <c r="DE318" s="292">
        <v>0</v>
      </c>
      <c r="DF318" s="292">
        <v>0</v>
      </c>
      <c r="DG318" s="292">
        <v>0</v>
      </c>
      <c r="DH318" s="292">
        <v>0</v>
      </c>
      <c r="DI318" s="292">
        <v>0</v>
      </c>
      <c r="DJ318" s="292">
        <v>0</v>
      </c>
      <c r="DK318" s="292">
        <v>0</v>
      </c>
      <c r="DL318" s="292">
        <v>0</v>
      </c>
      <c r="DM318" s="292">
        <v>0</v>
      </c>
      <c r="DN318" s="292">
        <v>0</v>
      </c>
      <c r="DO318" s="292">
        <v>0</v>
      </c>
      <c r="DP318" s="292">
        <v>0</v>
      </c>
      <c r="DQ318" s="292">
        <v>0</v>
      </c>
      <c r="DR318" s="292">
        <v>0</v>
      </c>
      <c r="DS318" s="292">
        <v>0</v>
      </c>
      <c r="DT318" s="292">
        <v>0</v>
      </c>
      <c r="DU318" s="292">
        <v>0</v>
      </c>
      <c r="DV318" s="292">
        <v>0</v>
      </c>
      <c r="DW318" s="292">
        <v>0</v>
      </c>
      <c r="DX318" s="292">
        <v>0</v>
      </c>
      <c r="DY318" s="292">
        <v>0</v>
      </c>
      <c r="DZ318" s="292">
        <v>0</v>
      </c>
      <c r="EA318" s="292">
        <v>0</v>
      </c>
      <c r="EB318" s="293">
        <v>0</v>
      </c>
      <c r="EC318" s="292">
        <v>0</v>
      </c>
      <c r="ED318" s="292">
        <v>0</v>
      </c>
      <c r="EE318" s="292">
        <v>0</v>
      </c>
      <c r="EF318" s="293">
        <v>0</v>
      </c>
      <c r="EG318" s="292">
        <v>0</v>
      </c>
      <c r="EH318" s="292">
        <v>0</v>
      </c>
      <c r="EI318" s="292">
        <v>0</v>
      </c>
      <c r="EJ318" s="292">
        <v>0</v>
      </c>
      <c r="EK318" s="292">
        <v>0</v>
      </c>
      <c r="EL318" s="292">
        <v>0</v>
      </c>
      <c r="EM318" s="292">
        <v>0</v>
      </c>
      <c r="EN318" s="292">
        <v>0</v>
      </c>
      <c r="EO318" s="292">
        <v>0</v>
      </c>
      <c r="EP318" s="292">
        <v>0</v>
      </c>
      <c r="EQ318" s="292">
        <v>0</v>
      </c>
      <c r="ER318" s="292">
        <v>0</v>
      </c>
      <c r="ES318" s="292">
        <v>0</v>
      </c>
      <c r="ET318" s="292">
        <v>0</v>
      </c>
      <c r="EU318" s="292">
        <v>0</v>
      </c>
      <c r="EV318" s="292">
        <v>0</v>
      </c>
      <c r="EW318" s="292">
        <v>0</v>
      </c>
      <c r="EX318" s="292">
        <v>0</v>
      </c>
      <c r="EY318" s="292">
        <v>0</v>
      </c>
      <c r="EZ318" s="292">
        <v>0</v>
      </c>
      <c r="FA318" s="292">
        <v>0</v>
      </c>
      <c r="FB318" s="292">
        <v>0</v>
      </c>
      <c r="FC318" s="292">
        <v>0</v>
      </c>
      <c r="FD318" s="292">
        <v>0</v>
      </c>
      <c r="FE318" s="292">
        <v>0</v>
      </c>
      <c r="FF318" s="292">
        <v>0</v>
      </c>
      <c r="FG318" s="292">
        <v>0</v>
      </c>
      <c r="FH318" s="292">
        <v>0</v>
      </c>
      <c r="FI318" s="292">
        <v>0</v>
      </c>
      <c r="FJ318" s="292">
        <v>0</v>
      </c>
      <c r="FK318" s="297">
        <v>1</v>
      </c>
      <c r="FL318" s="293">
        <v>1.6973317944191733</v>
      </c>
      <c r="FM318" s="297">
        <v>0</v>
      </c>
      <c r="FN318" s="293">
        <v>0</v>
      </c>
      <c r="FO318" s="297">
        <v>0</v>
      </c>
      <c r="FP318" s="293">
        <v>0</v>
      </c>
      <c r="FQ318" s="283">
        <v>0</v>
      </c>
      <c r="FR318" s="294">
        <v>0</v>
      </c>
      <c r="FS318" s="283">
        <v>0</v>
      </c>
      <c r="FT318" s="294">
        <v>0</v>
      </c>
      <c r="FU318" s="291">
        <v>0</v>
      </c>
      <c r="FV318" s="290">
        <v>0</v>
      </c>
      <c r="FW318" s="295">
        <v>0</v>
      </c>
      <c r="FX318" s="295">
        <v>0</v>
      </c>
      <c r="FY318" s="295">
        <v>0</v>
      </c>
      <c r="FZ318" s="295">
        <v>0</v>
      </c>
      <c r="GA318" s="295">
        <v>0</v>
      </c>
      <c r="GB318" s="292">
        <v>0</v>
      </c>
      <c r="GC318" s="292">
        <v>0</v>
      </c>
      <c r="GD318" s="292">
        <v>0</v>
      </c>
      <c r="GE318" s="292">
        <v>0</v>
      </c>
      <c r="GF318" s="292">
        <v>0</v>
      </c>
      <c r="GG318" s="293">
        <v>0</v>
      </c>
      <c r="GH318" s="293">
        <v>0</v>
      </c>
      <c r="GI318" s="293">
        <v>0</v>
      </c>
      <c r="GJ318" s="293">
        <v>0</v>
      </c>
      <c r="GK318" s="293">
        <v>0</v>
      </c>
      <c r="GL318" s="293">
        <v>0</v>
      </c>
      <c r="GM318" s="293">
        <v>0</v>
      </c>
      <c r="GN318" s="293">
        <v>0</v>
      </c>
      <c r="GO318" s="293">
        <v>0</v>
      </c>
      <c r="GP318" s="293">
        <v>0</v>
      </c>
      <c r="GQ318" s="293">
        <v>0</v>
      </c>
      <c r="GR318" s="293">
        <v>0</v>
      </c>
      <c r="GS318" s="293">
        <v>0</v>
      </c>
      <c r="GT318" s="293">
        <v>0</v>
      </c>
      <c r="GU318" s="293">
        <v>0</v>
      </c>
      <c r="GV318" s="293">
        <v>0</v>
      </c>
      <c r="GW318" s="293">
        <v>0</v>
      </c>
      <c r="GX318" s="293">
        <v>0</v>
      </c>
      <c r="GY318" s="293">
        <v>0</v>
      </c>
      <c r="GZ318" s="293">
        <v>0</v>
      </c>
      <c r="HA318" s="293">
        <v>0</v>
      </c>
      <c r="HB318" s="293">
        <v>0</v>
      </c>
      <c r="HC318" s="293">
        <v>0</v>
      </c>
      <c r="HD318" s="293">
        <v>0</v>
      </c>
      <c r="HE318" s="293">
        <v>0</v>
      </c>
      <c r="HF318" s="293">
        <v>0</v>
      </c>
      <c r="HG318" s="293">
        <v>0</v>
      </c>
      <c r="HH318" s="293">
        <v>0</v>
      </c>
      <c r="HI318" s="293">
        <v>0</v>
      </c>
      <c r="HJ318" s="134">
        <v>3.3946635888383465</v>
      </c>
      <c r="HK318" s="134">
        <v>27.157308710706772</v>
      </c>
      <c r="HL318" s="134">
        <v>45.607305316043174</v>
      </c>
      <c r="HM318" s="146">
        <v>81.706812609229402</v>
      </c>
      <c r="HN318" s="146">
        <v>97.472300043825001</v>
      </c>
      <c r="HO318" s="368">
        <v>9.5238095238095205E-2</v>
      </c>
      <c r="HP318" s="369">
        <v>0</v>
      </c>
      <c r="HQ318" s="368">
        <v>4.1666666666666696</v>
      </c>
      <c r="HR318" s="369">
        <v>0</v>
      </c>
      <c r="HS318" s="134">
        <v>86.1111111111111</v>
      </c>
      <c r="HT318" s="134">
        <v>93.150684931506802</v>
      </c>
      <c r="HU318" s="134">
        <v>2.28571428571429</v>
      </c>
      <c r="HV318" s="134">
        <v>1.56450921560223</v>
      </c>
      <c r="HW318" s="134">
        <v>11.3879981676592</v>
      </c>
      <c r="HX318" s="134">
        <v>18.047527296082201</v>
      </c>
      <c r="HY318" s="146">
        <v>72.044048432373586</v>
      </c>
      <c r="HZ318" s="146">
        <v>68.579047739001993</v>
      </c>
      <c r="IA318" s="386">
        <v>5</v>
      </c>
      <c r="IB318" s="386">
        <v>4</v>
      </c>
      <c r="IC318" s="369">
        <v>0.19638648860958366</v>
      </c>
      <c r="ID318" s="369">
        <v>0.11334655709832814</v>
      </c>
      <c r="IE318" s="369">
        <v>2.7932960893854748</v>
      </c>
      <c r="IF318" s="369">
        <v>2.1857923497267762</v>
      </c>
      <c r="IG318" s="146">
        <v>81.005586592178773</v>
      </c>
      <c r="IH318" s="146">
        <v>85.792349726775953</v>
      </c>
      <c r="II318" s="146">
        <v>7.0306362922230958</v>
      </c>
      <c r="IJ318" s="146">
        <v>5.1856049872485119</v>
      </c>
      <c r="IK318" s="146">
        <v>9.7297297297297298</v>
      </c>
      <c r="IL318" s="146">
        <v>15.074777502523167</v>
      </c>
      <c r="IM318" s="148">
        <v>64.634282450593474</v>
      </c>
      <c r="IN318" s="137">
        <v>68.326530210217911</v>
      </c>
      <c r="IO318" s="369">
        <v>0.120627261761158</v>
      </c>
      <c r="IP318" s="369">
        <v>0</v>
      </c>
      <c r="IQ318" s="369">
        <v>1.4492753623188399</v>
      </c>
      <c r="IR318" s="369">
        <v>0</v>
      </c>
      <c r="IS318" s="146">
        <v>87.681159420289902</v>
      </c>
      <c r="IT318" s="146">
        <v>92.753623188405797</v>
      </c>
      <c r="IU318" s="146">
        <v>8.3232810615199</v>
      </c>
      <c r="IV318" s="146">
        <v>7.7051926298157403</v>
      </c>
      <c r="IW318" s="146">
        <v>15.7980456026059</v>
      </c>
      <c r="IX318" s="146">
        <v>17.215033887861999</v>
      </c>
      <c r="IY318" s="341">
        <v>11</v>
      </c>
      <c r="IZ318" s="369">
        <v>0.32973621103117501</v>
      </c>
      <c r="JA318" s="369">
        <v>4.7210300429184597</v>
      </c>
      <c r="JB318" s="369">
        <v>93.991416309012905</v>
      </c>
      <c r="JC318" s="369">
        <v>6.9844124700239796</v>
      </c>
      <c r="JD318" s="146">
        <v>16.019818331957101</v>
      </c>
    </row>
    <row r="319" spans="1:264" ht="18" customHeight="1">
      <c r="A319" s="280"/>
      <c r="B319" s="281" t="s">
        <v>87</v>
      </c>
      <c r="C319" s="281" t="s">
        <v>87</v>
      </c>
      <c r="D319" s="282" t="s">
        <v>2056</v>
      </c>
      <c r="E319" s="283" t="s">
        <v>1333</v>
      </c>
      <c r="F319" s="282" t="s">
        <v>142</v>
      </c>
      <c r="G319" s="283" t="s">
        <v>41</v>
      </c>
      <c r="H319" s="284" t="s">
        <v>87</v>
      </c>
      <c r="I319" s="284" t="s">
        <v>87</v>
      </c>
      <c r="J319" s="284" t="s">
        <v>87</v>
      </c>
      <c r="K319" s="284" t="s">
        <v>87</v>
      </c>
      <c r="L319" s="284" t="s">
        <v>87</v>
      </c>
      <c r="M319" s="285">
        <v>91991</v>
      </c>
      <c r="N319" s="284" t="s">
        <v>87</v>
      </c>
      <c r="O319" s="284" t="s">
        <v>87</v>
      </c>
      <c r="P319" s="284" t="s">
        <v>87</v>
      </c>
      <c r="Q319" s="284" t="s">
        <v>87</v>
      </c>
      <c r="R319" s="286">
        <v>100.22270021798663</v>
      </c>
      <c r="S319" s="286">
        <v>95.06203715339457</v>
      </c>
      <c r="T319" s="292">
        <v>2.3020475933328726</v>
      </c>
      <c r="U319" s="298" t="s">
        <v>88</v>
      </c>
      <c r="V319" s="286">
        <v>6.9064748201438846</v>
      </c>
      <c r="W319" s="286">
        <v>11.438848920863309</v>
      </c>
      <c r="X319" s="286">
        <v>18.345323741007196</v>
      </c>
      <c r="Y319" s="284" t="s">
        <v>87</v>
      </c>
      <c r="Z319" s="284" t="s">
        <v>87</v>
      </c>
      <c r="AA319" s="284" t="s">
        <v>87</v>
      </c>
      <c r="AB319" s="284" t="s">
        <v>87</v>
      </c>
      <c r="AC319" s="284" t="s">
        <v>87</v>
      </c>
      <c r="AD319" s="284" t="s">
        <v>87</v>
      </c>
      <c r="AE319" s="284" t="s">
        <v>87</v>
      </c>
      <c r="AF319" s="284" t="s">
        <v>87</v>
      </c>
      <c r="AG319" s="284" t="s">
        <v>87</v>
      </c>
      <c r="AH319" s="284" t="s">
        <v>87</v>
      </c>
      <c r="AI319" s="284" t="s">
        <v>87</v>
      </c>
      <c r="AJ319" s="284" t="s">
        <v>87</v>
      </c>
      <c r="AK319" s="284" t="s">
        <v>87</v>
      </c>
      <c r="AL319" s="284" t="s">
        <v>87</v>
      </c>
      <c r="AM319" s="284" t="s">
        <v>87</v>
      </c>
      <c r="AN319" s="284" t="s">
        <v>87</v>
      </c>
      <c r="AO319" s="284" t="s">
        <v>87</v>
      </c>
      <c r="AP319" s="284" t="s">
        <v>87</v>
      </c>
      <c r="AQ319" s="284" t="s">
        <v>87</v>
      </c>
      <c r="AR319" s="284" t="s">
        <v>87</v>
      </c>
      <c r="AS319" s="284" t="s">
        <v>87</v>
      </c>
      <c r="AT319" s="284" t="s">
        <v>87</v>
      </c>
      <c r="AU319" s="284" t="s">
        <v>87</v>
      </c>
      <c r="AV319" s="284" t="s">
        <v>87</v>
      </c>
      <c r="AW319" s="288" t="s">
        <v>87</v>
      </c>
      <c r="AX319" s="288" t="s">
        <v>87</v>
      </c>
      <c r="AY319" s="288" t="s">
        <v>87</v>
      </c>
      <c r="AZ319" s="288" t="s">
        <v>87</v>
      </c>
      <c r="BA319" s="288" t="s">
        <v>87</v>
      </c>
      <c r="BB319" s="287">
        <v>17</v>
      </c>
      <c r="BC319" s="287">
        <v>19</v>
      </c>
      <c r="BD319" s="289" t="s">
        <v>88</v>
      </c>
      <c r="BE319" s="289" t="s">
        <v>88</v>
      </c>
      <c r="BF319" s="289" t="s">
        <v>88</v>
      </c>
      <c r="BG319" s="287">
        <v>0</v>
      </c>
      <c r="BH319" s="286">
        <v>0</v>
      </c>
      <c r="BI319" s="287">
        <v>44</v>
      </c>
      <c r="BJ319" s="286">
        <v>47.830766053200854</v>
      </c>
      <c r="BK319" s="287">
        <v>0</v>
      </c>
      <c r="BL319" s="286">
        <v>0</v>
      </c>
      <c r="BM319" s="287">
        <v>0</v>
      </c>
      <c r="BN319" s="290">
        <v>0</v>
      </c>
      <c r="BO319" s="291">
        <v>21</v>
      </c>
      <c r="BP319" s="290">
        <v>22.828320161754956</v>
      </c>
      <c r="BQ319" s="287">
        <v>0</v>
      </c>
      <c r="BR319" s="290">
        <v>0</v>
      </c>
      <c r="BS319" s="287">
        <v>0</v>
      </c>
      <c r="BT319" s="290">
        <v>0</v>
      </c>
      <c r="BU319" s="287">
        <v>0</v>
      </c>
      <c r="BV319" s="290">
        <v>0</v>
      </c>
      <c r="BW319" s="287">
        <v>0</v>
      </c>
      <c r="BX319" s="290">
        <v>0</v>
      </c>
      <c r="BY319" s="292">
        <v>0</v>
      </c>
      <c r="BZ319" s="293">
        <v>0</v>
      </c>
      <c r="CA319" s="292">
        <v>114</v>
      </c>
      <c r="CB319" s="293">
        <v>123.92516659238404</v>
      </c>
      <c r="CC319" s="292">
        <v>14</v>
      </c>
      <c r="CD319" s="293">
        <v>15.218880107836636</v>
      </c>
      <c r="CE319" s="292">
        <v>6</v>
      </c>
      <c r="CF319" s="293">
        <v>6.5223771890728441</v>
      </c>
      <c r="CG319" s="287">
        <v>136</v>
      </c>
      <c r="CH319" s="290">
        <v>147.84054961898448</v>
      </c>
      <c r="CI319" s="287">
        <v>165</v>
      </c>
      <c r="CJ319" s="290">
        <v>179.36537269950321</v>
      </c>
      <c r="CK319" s="287">
        <v>55</v>
      </c>
      <c r="CL319" s="290">
        <v>59.788457566501066</v>
      </c>
      <c r="CM319" s="292">
        <v>406</v>
      </c>
      <c r="CN319" s="296">
        <v>441.34752312726243</v>
      </c>
      <c r="CO319" s="292">
        <v>24</v>
      </c>
      <c r="CP319" s="293">
        <v>26.089508756291377</v>
      </c>
      <c r="CQ319" s="287">
        <v>1</v>
      </c>
      <c r="CR319" s="290">
        <v>1.0870628648454741</v>
      </c>
      <c r="CS319" s="292">
        <v>0</v>
      </c>
      <c r="CT319" s="293">
        <v>0</v>
      </c>
      <c r="CU319" s="292">
        <v>8</v>
      </c>
      <c r="CV319" s="293">
        <v>8.6965029187637928</v>
      </c>
      <c r="CW319" s="292">
        <v>158</v>
      </c>
      <c r="CX319" s="293">
        <v>171.75593264558489</v>
      </c>
      <c r="CY319" s="292">
        <v>158</v>
      </c>
      <c r="CZ319" s="293">
        <v>171.75593264558489</v>
      </c>
      <c r="DA319" s="292">
        <v>0</v>
      </c>
      <c r="DB319" s="293">
        <v>0</v>
      </c>
      <c r="DC319" s="292">
        <v>14</v>
      </c>
      <c r="DD319" s="292">
        <v>0</v>
      </c>
      <c r="DE319" s="292">
        <v>104</v>
      </c>
      <c r="DF319" s="292">
        <v>1979</v>
      </c>
      <c r="DG319" s="292">
        <v>3478</v>
      </c>
      <c r="DH319" s="292">
        <v>230</v>
      </c>
      <c r="DI319" s="292">
        <v>8</v>
      </c>
      <c r="DJ319" s="292">
        <v>64</v>
      </c>
      <c r="DK319" s="292">
        <v>11</v>
      </c>
      <c r="DL319" s="292">
        <v>0</v>
      </c>
      <c r="DM319" s="292">
        <v>0</v>
      </c>
      <c r="DN319" s="292">
        <v>306</v>
      </c>
      <c r="DO319" s="292">
        <v>23</v>
      </c>
      <c r="DP319" s="292">
        <v>19</v>
      </c>
      <c r="DQ319" s="292">
        <v>0</v>
      </c>
      <c r="DR319" s="292">
        <v>0</v>
      </c>
      <c r="DS319" s="292">
        <v>26</v>
      </c>
      <c r="DT319" s="292">
        <v>2941</v>
      </c>
      <c r="DU319" s="292">
        <v>0</v>
      </c>
      <c r="DV319" s="292">
        <v>706</v>
      </c>
      <c r="DW319" s="292">
        <v>1979</v>
      </c>
      <c r="DX319" s="292">
        <v>125</v>
      </c>
      <c r="DY319" s="292">
        <v>0</v>
      </c>
      <c r="DZ319" s="292">
        <v>0</v>
      </c>
      <c r="EA319" s="292">
        <v>2845</v>
      </c>
      <c r="EB319" s="293">
        <v>24.674868189806698</v>
      </c>
      <c r="EC319" s="292">
        <v>117</v>
      </c>
      <c r="ED319" s="292">
        <v>1013</v>
      </c>
      <c r="EE319" s="292">
        <v>238</v>
      </c>
      <c r="EF319" s="293">
        <v>23.49457058242843</v>
      </c>
      <c r="EG319" s="292">
        <v>44</v>
      </c>
      <c r="EH319" s="292">
        <v>43</v>
      </c>
      <c r="EI319" s="292">
        <v>26</v>
      </c>
      <c r="EJ319" s="292">
        <v>0</v>
      </c>
      <c r="EK319" s="292">
        <v>39</v>
      </c>
      <c r="EL319" s="292">
        <v>5</v>
      </c>
      <c r="EM319" s="292">
        <v>1</v>
      </c>
      <c r="EN319" s="292">
        <v>1</v>
      </c>
      <c r="EO319" s="292">
        <v>9</v>
      </c>
      <c r="EP319" s="292">
        <v>0</v>
      </c>
      <c r="EQ319" s="292">
        <v>3</v>
      </c>
      <c r="ER319" s="292">
        <v>0</v>
      </c>
      <c r="ES319" s="292">
        <v>2</v>
      </c>
      <c r="ET319" s="292">
        <v>0</v>
      </c>
      <c r="EU319" s="292">
        <v>0</v>
      </c>
      <c r="EV319" s="292">
        <v>460</v>
      </c>
      <c r="EW319" s="292">
        <v>0</v>
      </c>
      <c r="EX319" s="292">
        <v>0</v>
      </c>
      <c r="EY319" s="292">
        <v>0</v>
      </c>
      <c r="EZ319" s="292">
        <v>0</v>
      </c>
      <c r="FA319" s="292">
        <v>4</v>
      </c>
      <c r="FB319" s="292">
        <v>1</v>
      </c>
      <c r="FC319" s="292">
        <v>1</v>
      </c>
      <c r="FD319" s="292">
        <v>5</v>
      </c>
      <c r="FE319" s="292">
        <v>1</v>
      </c>
      <c r="FF319" s="292">
        <v>10</v>
      </c>
      <c r="FG319" s="292">
        <v>31</v>
      </c>
      <c r="FH319" s="292">
        <v>52</v>
      </c>
      <c r="FI319" s="292">
        <v>8</v>
      </c>
      <c r="FJ319" s="292">
        <v>254</v>
      </c>
      <c r="FK319" s="291">
        <v>2</v>
      </c>
      <c r="FL319" s="290">
        <v>2.1741257296909482</v>
      </c>
      <c r="FM319" s="297">
        <v>0</v>
      </c>
      <c r="FN319" s="293">
        <v>0</v>
      </c>
      <c r="FO319" s="297">
        <v>0</v>
      </c>
      <c r="FP319" s="293">
        <v>0</v>
      </c>
      <c r="FQ319" s="283">
        <v>0</v>
      </c>
      <c r="FR319" s="294">
        <v>0</v>
      </c>
      <c r="FS319" s="283">
        <v>0</v>
      </c>
      <c r="FT319" s="294">
        <v>0</v>
      </c>
      <c r="FU319" s="297">
        <v>14</v>
      </c>
      <c r="FV319" s="293">
        <v>15.218880107836636</v>
      </c>
      <c r="FW319" s="295">
        <v>5</v>
      </c>
      <c r="FX319" s="295">
        <v>1</v>
      </c>
      <c r="FY319" s="295">
        <v>3</v>
      </c>
      <c r="FZ319" s="295">
        <v>0</v>
      </c>
      <c r="GA319" s="295">
        <v>0</v>
      </c>
      <c r="GB319" s="292">
        <v>125</v>
      </c>
      <c r="GC319" s="292">
        <v>0</v>
      </c>
      <c r="GD319" s="292">
        <v>0</v>
      </c>
      <c r="GE319" s="292">
        <v>0</v>
      </c>
      <c r="GF319" s="292">
        <v>0</v>
      </c>
      <c r="GG319" s="293">
        <v>35.700000000000003</v>
      </c>
      <c r="GH319" s="293">
        <v>202.2</v>
      </c>
      <c r="GI319" s="293">
        <v>10</v>
      </c>
      <c r="GJ319" s="293">
        <v>3</v>
      </c>
      <c r="GK319" s="293">
        <v>0</v>
      </c>
      <c r="GL319" s="293">
        <v>0</v>
      </c>
      <c r="GM319" s="293">
        <v>1</v>
      </c>
      <c r="GN319" s="293">
        <v>0</v>
      </c>
      <c r="GO319" s="293">
        <v>2</v>
      </c>
      <c r="GP319" s="293">
        <v>1</v>
      </c>
      <c r="GQ319" s="293">
        <v>1</v>
      </c>
      <c r="GR319" s="293">
        <v>0</v>
      </c>
      <c r="GS319" s="293">
        <v>0</v>
      </c>
      <c r="GT319" s="293">
        <v>0</v>
      </c>
      <c r="GU319" s="293">
        <v>0</v>
      </c>
      <c r="GV319" s="293">
        <v>1</v>
      </c>
      <c r="GW319" s="293">
        <v>0</v>
      </c>
      <c r="GX319" s="293">
        <v>0</v>
      </c>
      <c r="GY319" s="293">
        <v>1</v>
      </c>
      <c r="GZ319" s="293">
        <v>1</v>
      </c>
      <c r="HA319" s="293">
        <v>0</v>
      </c>
      <c r="HB319" s="293">
        <v>0</v>
      </c>
      <c r="HC319" s="293">
        <v>0</v>
      </c>
      <c r="HD319" s="293">
        <v>0</v>
      </c>
      <c r="HE319" s="293">
        <v>0</v>
      </c>
      <c r="HF319" s="293">
        <v>0</v>
      </c>
      <c r="HG319" s="293">
        <v>0</v>
      </c>
      <c r="HH319" s="293">
        <v>2</v>
      </c>
      <c r="HI319" s="293">
        <v>1</v>
      </c>
      <c r="HJ319" s="134">
        <v>4.3482514593818964</v>
      </c>
      <c r="HK319" s="134">
        <v>6.5223771890728441</v>
      </c>
      <c r="HL319" s="134">
        <v>28.58975334543597</v>
      </c>
      <c r="HM319" s="146">
        <v>92.783670957291605</v>
      </c>
      <c r="HN319" s="146">
        <v>94.678704788457907</v>
      </c>
      <c r="HO319" s="368">
        <v>2.5252525252525301E-2</v>
      </c>
      <c r="HP319" s="368">
        <v>0</v>
      </c>
      <c r="HQ319" s="368">
        <v>2.32558139534884</v>
      </c>
      <c r="HR319" s="368">
        <v>0</v>
      </c>
      <c r="HS319" s="134">
        <v>86.046511627906995</v>
      </c>
      <c r="HT319" s="134">
        <v>94.339622641509393</v>
      </c>
      <c r="HU319" s="134">
        <v>1.0858585858585901</v>
      </c>
      <c r="HV319" s="134">
        <v>0.88054494102010294</v>
      </c>
      <c r="HW319" s="134">
        <v>9.1723455704550396</v>
      </c>
      <c r="HX319" s="134">
        <v>14.400959337185199</v>
      </c>
      <c r="HY319" s="146">
        <v>94.106239109057469</v>
      </c>
      <c r="HZ319" s="146">
        <v>85.382171729599506</v>
      </c>
      <c r="IA319" s="386">
        <v>7</v>
      </c>
      <c r="IB319" s="386">
        <v>7</v>
      </c>
      <c r="IC319" s="369">
        <v>0.19278435692646653</v>
      </c>
      <c r="ID319" s="369">
        <v>0.12724959098345756</v>
      </c>
      <c r="IE319" s="369">
        <v>2.9166666666666665</v>
      </c>
      <c r="IF319" s="369">
        <v>3.1818181818181817</v>
      </c>
      <c r="IG319" s="146">
        <v>73.333333333333329</v>
      </c>
      <c r="IH319" s="146">
        <v>82.727272727272734</v>
      </c>
      <c r="II319" s="146">
        <v>6.6097493803359955</v>
      </c>
      <c r="IJ319" s="146">
        <v>3.9992728594800941</v>
      </c>
      <c r="IK319" s="146">
        <v>8.6007913827214768</v>
      </c>
      <c r="IL319" s="146">
        <v>14.193829717649622</v>
      </c>
      <c r="IM319" s="148">
        <v>94.873920846525905</v>
      </c>
      <c r="IN319" s="137">
        <v>86.202418856219268</v>
      </c>
      <c r="IO319" s="369">
        <v>0.28957528957529</v>
      </c>
      <c r="IP319" s="369">
        <v>2.2951572182694498E-2</v>
      </c>
      <c r="IQ319" s="369">
        <v>3.4482758620689702</v>
      </c>
      <c r="IR319" s="369">
        <v>0.39840637450199201</v>
      </c>
      <c r="IS319" s="146">
        <v>83.908045977011497</v>
      </c>
      <c r="IT319" s="146">
        <v>92.8286852589641</v>
      </c>
      <c r="IU319" s="146">
        <v>8.3976833976833998</v>
      </c>
      <c r="IV319" s="146">
        <v>5.7608446178563204</v>
      </c>
      <c r="IW319" s="146">
        <v>18.958188422598301</v>
      </c>
      <c r="IX319" s="146">
        <v>21.246177370030601</v>
      </c>
      <c r="IY319" s="341">
        <v>10</v>
      </c>
      <c r="IZ319" s="369">
        <v>0.301477238468496</v>
      </c>
      <c r="JA319" s="369">
        <v>3.8910505836575902</v>
      </c>
      <c r="JB319" s="369">
        <v>94.552529182879397</v>
      </c>
      <c r="JC319" s="369">
        <v>7.7479650286403396</v>
      </c>
      <c r="JD319" s="146">
        <v>9.9313201787855707</v>
      </c>
    </row>
    <row r="320" spans="1:264" ht="18" customHeight="1">
      <c r="A320" s="280"/>
      <c r="B320" s="281" t="s">
        <v>87</v>
      </c>
      <c r="C320" s="281" t="s">
        <v>87</v>
      </c>
      <c r="D320" s="282" t="s">
        <v>2057</v>
      </c>
      <c r="E320" s="283" t="s">
        <v>1335</v>
      </c>
      <c r="F320" s="282" t="s">
        <v>142</v>
      </c>
      <c r="G320" s="283" t="s">
        <v>41</v>
      </c>
      <c r="H320" s="284" t="s">
        <v>87</v>
      </c>
      <c r="I320" s="284" t="s">
        <v>87</v>
      </c>
      <c r="J320" s="284" t="s">
        <v>87</v>
      </c>
      <c r="K320" s="284" t="s">
        <v>87</v>
      </c>
      <c r="L320" s="284" t="s">
        <v>87</v>
      </c>
      <c r="M320" s="285">
        <v>163076</v>
      </c>
      <c r="N320" s="284" t="s">
        <v>87</v>
      </c>
      <c r="O320" s="284" t="s">
        <v>87</v>
      </c>
      <c r="P320" s="284" t="s">
        <v>87</v>
      </c>
      <c r="Q320" s="284" t="s">
        <v>87</v>
      </c>
      <c r="R320" s="286">
        <v>99.168021493910146</v>
      </c>
      <c r="S320" s="286">
        <v>93.694054643536035</v>
      </c>
      <c r="T320" s="298" t="s">
        <v>88</v>
      </c>
      <c r="U320" s="298" t="s">
        <v>88</v>
      </c>
      <c r="V320" s="286">
        <v>6.7324955116696588</v>
      </c>
      <c r="W320" s="286">
        <v>9.2908438061041299</v>
      </c>
      <c r="X320" s="286">
        <v>16.02333931777379</v>
      </c>
      <c r="Y320" s="284" t="s">
        <v>87</v>
      </c>
      <c r="Z320" s="284" t="s">
        <v>87</v>
      </c>
      <c r="AA320" s="284" t="s">
        <v>87</v>
      </c>
      <c r="AB320" s="284" t="s">
        <v>87</v>
      </c>
      <c r="AC320" s="284" t="s">
        <v>87</v>
      </c>
      <c r="AD320" s="284" t="s">
        <v>87</v>
      </c>
      <c r="AE320" s="284" t="s">
        <v>87</v>
      </c>
      <c r="AF320" s="284" t="s">
        <v>87</v>
      </c>
      <c r="AG320" s="284" t="s">
        <v>87</v>
      </c>
      <c r="AH320" s="284" t="s">
        <v>87</v>
      </c>
      <c r="AI320" s="284" t="s">
        <v>87</v>
      </c>
      <c r="AJ320" s="284" t="s">
        <v>87</v>
      </c>
      <c r="AK320" s="284" t="s">
        <v>87</v>
      </c>
      <c r="AL320" s="284" t="s">
        <v>87</v>
      </c>
      <c r="AM320" s="284" t="s">
        <v>87</v>
      </c>
      <c r="AN320" s="284" t="s">
        <v>87</v>
      </c>
      <c r="AO320" s="284" t="s">
        <v>87</v>
      </c>
      <c r="AP320" s="284" t="s">
        <v>87</v>
      </c>
      <c r="AQ320" s="284" t="s">
        <v>87</v>
      </c>
      <c r="AR320" s="284" t="s">
        <v>87</v>
      </c>
      <c r="AS320" s="284" t="s">
        <v>87</v>
      </c>
      <c r="AT320" s="284" t="s">
        <v>87</v>
      </c>
      <c r="AU320" s="284" t="s">
        <v>87</v>
      </c>
      <c r="AV320" s="284" t="s">
        <v>87</v>
      </c>
      <c r="AW320" s="288" t="s">
        <v>87</v>
      </c>
      <c r="AX320" s="288" t="s">
        <v>87</v>
      </c>
      <c r="AY320" s="288" t="s">
        <v>87</v>
      </c>
      <c r="AZ320" s="288" t="s">
        <v>87</v>
      </c>
      <c r="BA320" s="288" t="s">
        <v>87</v>
      </c>
      <c r="BB320" s="287">
        <v>22</v>
      </c>
      <c r="BC320" s="287">
        <v>30</v>
      </c>
      <c r="BD320" s="289" t="s">
        <v>88</v>
      </c>
      <c r="BE320" s="289" t="s">
        <v>88</v>
      </c>
      <c r="BF320" s="289" t="s">
        <v>88</v>
      </c>
      <c r="BG320" s="287">
        <v>23</v>
      </c>
      <c r="BH320" s="286">
        <v>14.103853418038215</v>
      </c>
      <c r="BI320" s="287">
        <v>125</v>
      </c>
      <c r="BJ320" s="286">
        <v>76.651377271946814</v>
      </c>
      <c r="BK320" s="287">
        <v>0</v>
      </c>
      <c r="BL320" s="286">
        <v>0</v>
      </c>
      <c r="BM320" s="287">
        <v>0</v>
      </c>
      <c r="BN320" s="290">
        <v>0</v>
      </c>
      <c r="BO320" s="291">
        <v>85</v>
      </c>
      <c r="BP320" s="290">
        <v>52.122936544923839</v>
      </c>
      <c r="BQ320" s="287">
        <v>10</v>
      </c>
      <c r="BR320" s="290">
        <v>6.1321101817557455</v>
      </c>
      <c r="BS320" s="287">
        <v>0</v>
      </c>
      <c r="BT320" s="290">
        <v>0</v>
      </c>
      <c r="BU320" s="287">
        <v>0</v>
      </c>
      <c r="BV320" s="290">
        <v>0</v>
      </c>
      <c r="BW320" s="287">
        <v>22</v>
      </c>
      <c r="BX320" s="290">
        <v>13.49064239986264</v>
      </c>
      <c r="BY320" s="292">
        <v>0</v>
      </c>
      <c r="BZ320" s="293">
        <v>0</v>
      </c>
      <c r="CA320" s="287">
        <v>172</v>
      </c>
      <c r="CB320" s="290">
        <v>105.47229512619883</v>
      </c>
      <c r="CC320" s="292">
        <v>0</v>
      </c>
      <c r="CD320" s="293">
        <v>0</v>
      </c>
      <c r="CE320" s="287">
        <v>3</v>
      </c>
      <c r="CF320" s="290">
        <v>1.8396330545267239</v>
      </c>
      <c r="CG320" s="287">
        <v>223</v>
      </c>
      <c r="CH320" s="290">
        <v>136.74605705315312</v>
      </c>
      <c r="CI320" s="287">
        <v>378</v>
      </c>
      <c r="CJ320" s="290">
        <v>231.7937648703672</v>
      </c>
      <c r="CK320" s="287">
        <v>63</v>
      </c>
      <c r="CL320" s="290">
        <v>38.632294145061202</v>
      </c>
      <c r="CM320" s="287">
        <v>715</v>
      </c>
      <c r="CN320" s="294">
        <v>438.4458779955358</v>
      </c>
      <c r="CO320" s="287">
        <v>43</v>
      </c>
      <c r="CP320" s="290">
        <v>26.368073781549707</v>
      </c>
      <c r="CQ320" s="287">
        <v>0</v>
      </c>
      <c r="CR320" s="290">
        <v>0</v>
      </c>
      <c r="CS320" s="287">
        <v>0</v>
      </c>
      <c r="CT320" s="290">
        <v>0</v>
      </c>
      <c r="CU320" s="287">
        <v>16</v>
      </c>
      <c r="CV320" s="290">
        <v>9.8113762908091946</v>
      </c>
      <c r="CW320" s="287">
        <v>23</v>
      </c>
      <c r="CX320" s="290">
        <v>14.103853418038215</v>
      </c>
      <c r="CY320" s="287">
        <v>23</v>
      </c>
      <c r="CZ320" s="290">
        <v>14.103853418038215</v>
      </c>
      <c r="DA320" s="292">
        <v>0</v>
      </c>
      <c r="DB320" s="293">
        <v>0</v>
      </c>
      <c r="DC320" s="287">
        <v>0</v>
      </c>
      <c r="DD320" s="287">
        <v>0</v>
      </c>
      <c r="DE320" s="287">
        <v>159</v>
      </c>
      <c r="DF320" s="287">
        <v>6322</v>
      </c>
      <c r="DG320" s="287">
        <v>0</v>
      </c>
      <c r="DH320" s="287">
        <v>520</v>
      </c>
      <c r="DI320" s="287">
        <v>5</v>
      </c>
      <c r="DJ320" s="287">
        <v>136</v>
      </c>
      <c r="DK320" s="287">
        <v>106</v>
      </c>
      <c r="DL320" s="287">
        <v>0</v>
      </c>
      <c r="DM320" s="287">
        <v>0</v>
      </c>
      <c r="DN320" s="287">
        <v>0</v>
      </c>
      <c r="DO320" s="287">
        <v>0</v>
      </c>
      <c r="DP320" s="287">
        <v>0</v>
      </c>
      <c r="DQ320" s="287">
        <v>13</v>
      </c>
      <c r="DR320" s="287">
        <v>0</v>
      </c>
      <c r="DS320" s="287">
        <v>50</v>
      </c>
      <c r="DT320" s="287">
        <v>14624</v>
      </c>
      <c r="DU320" s="287">
        <v>10862</v>
      </c>
      <c r="DV320" s="287">
        <v>1908</v>
      </c>
      <c r="DW320" s="287">
        <v>189</v>
      </c>
      <c r="DX320" s="287">
        <v>609</v>
      </c>
      <c r="DY320" s="287">
        <v>0</v>
      </c>
      <c r="DZ320" s="287">
        <v>0</v>
      </c>
      <c r="EA320" s="287">
        <v>7266</v>
      </c>
      <c r="EB320" s="290">
        <v>25.4472887420864</v>
      </c>
      <c r="EC320" s="287">
        <v>185</v>
      </c>
      <c r="ED320" s="287">
        <v>2380</v>
      </c>
      <c r="EE320" s="287">
        <v>612</v>
      </c>
      <c r="EF320" s="290">
        <v>25.714285714285712</v>
      </c>
      <c r="EG320" s="287">
        <v>73</v>
      </c>
      <c r="EH320" s="287">
        <v>90</v>
      </c>
      <c r="EI320" s="287">
        <v>77</v>
      </c>
      <c r="EJ320" s="287">
        <v>15</v>
      </c>
      <c r="EK320" s="287">
        <v>156</v>
      </c>
      <c r="EL320" s="287">
        <v>1</v>
      </c>
      <c r="EM320" s="287">
        <v>29</v>
      </c>
      <c r="EN320" s="287">
        <v>10</v>
      </c>
      <c r="EO320" s="287">
        <v>18</v>
      </c>
      <c r="EP320" s="287">
        <v>3</v>
      </c>
      <c r="EQ320" s="287">
        <v>11</v>
      </c>
      <c r="ER320" s="287">
        <v>0</v>
      </c>
      <c r="ES320" s="287">
        <v>2</v>
      </c>
      <c r="ET320" s="287">
        <v>0</v>
      </c>
      <c r="EU320" s="287">
        <v>0</v>
      </c>
      <c r="EV320" s="287">
        <v>1509</v>
      </c>
      <c r="EW320" s="287">
        <v>0</v>
      </c>
      <c r="EX320" s="287">
        <v>0</v>
      </c>
      <c r="EY320" s="287">
        <v>0</v>
      </c>
      <c r="EZ320" s="287">
        <v>0</v>
      </c>
      <c r="FA320" s="287">
        <v>12</v>
      </c>
      <c r="FB320" s="287">
        <v>1</v>
      </c>
      <c r="FC320" s="287">
        <v>8</v>
      </c>
      <c r="FD320" s="287">
        <v>4</v>
      </c>
      <c r="FE320" s="287">
        <v>0</v>
      </c>
      <c r="FF320" s="287">
        <v>22</v>
      </c>
      <c r="FG320" s="287">
        <v>157</v>
      </c>
      <c r="FH320" s="287">
        <v>186</v>
      </c>
      <c r="FI320" s="287">
        <v>61</v>
      </c>
      <c r="FJ320" s="287">
        <v>760</v>
      </c>
      <c r="FK320" s="291">
        <v>7</v>
      </c>
      <c r="FL320" s="290">
        <v>4.2924771272290219</v>
      </c>
      <c r="FM320" s="291">
        <v>2</v>
      </c>
      <c r="FN320" s="290">
        <v>1.2264220363511493</v>
      </c>
      <c r="FO320" s="297">
        <v>1</v>
      </c>
      <c r="FP320" s="293">
        <v>0.61321101817557466</v>
      </c>
      <c r="FQ320" s="283">
        <v>1</v>
      </c>
      <c r="FR320" s="294">
        <v>0.61321101817557466</v>
      </c>
      <c r="FS320" s="283">
        <v>0</v>
      </c>
      <c r="FT320" s="294">
        <v>0</v>
      </c>
      <c r="FU320" s="297">
        <v>14</v>
      </c>
      <c r="FV320" s="293">
        <v>8.5849542544580437</v>
      </c>
      <c r="FW320" s="295">
        <v>0</v>
      </c>
      <c r="FX320" s="295">
        <v>0</v>
      </c>
      <c r="FY320" s="295">
        <v>0</v>
      </c>
      <c r="FZ320" s="295">
        <v>0</v>
      </c>
      <c r="GA320" s="295">
        <v>0</v>
      </c>
      <c r="GB320" s="287">
        <v>4075</v>
      </c>
      <c r="GC320" s="287">
        <v>0</v>
      </c>
      <c r="GD320" s="287">
        <v>0</v>
      </c>
      <c r="GE320" s="287">
        <v>0</v>
      </c>
      <c r="GF320" s="287">
        <v>0</v>
      </c>
      <c r="GG320" s="290">
        <v>58.6</v>
      </c>
      <c r="GH320" s="290">
        <v>224.3</v>
      </c>
      <c r="GI320" s="290">
        <v>11</v>
      </c>
      <c r="GJ320" s="290">
        <v>1</v>
      </c>
      <c r="GK320" s="290">
        <v>0.2</v>
      </c>
      <c r="GL320" s="290">
        <v>1.0387</v>
      </c>
      <c r="GM320" s="290">
        <v>4</v>
      </c>
      <c r="GN320" s="290">
        <v>4</v>
      </c>
      <c r="GO320" s="290">
        <v>1</v>
      </c>
      <c r="GP320" s="290">
        <v>4</v>
      </c>
      <c r="GQ320" s="290">
        <v>1</v>
      </c>
      <c r="GR320" s="290">
        <v>0</v>
      </c>
      <c r="GS320" s="290">
        <v>0</v>
      </c>
      <c r="GT320" s="290">
        <v>9.1029999999999998</v>
      </c>
      <c r="GU320" s="290">
        <v>0</v>
      </c>
      <c r="GV320" s="290">
        <v>1</v>
      </c>
      <c r="GW320" s="290">
        <v>1</v>
      </c>
      <c r="GX320" s="290">
        <v>0</v>
      </c>
      <c r="GY320" s="290">
        <v>0</v>
      </c>
      <c r="GZ320" s="290">
        <v>0</v>
      </c>
      <c r="HA320" s="290">
        <v>0</v>
      </c>
      <c r="HB320" s="290">
        <v>0</v>
      </c>
      <c r="HC320" s="290">
        <v>0</v>
      </c>
      <c r="HD320" s="290">
        <v>0</v>
      </c>
      <c r="HE320" s="290">
        <v>2</v>
      </c>
      <c r="HF320" s="290">
        <v>0</v>
      </c>
      <c r="HG320" s="290">
        <v>0</v>
      </c>
      <c r="HH320" s="290">
        <v>3.74</v>
      </c>
      <c r="HI320" s="290">
        <v>0</v>
      </c>
      <c r="HJ320" s="134">
        <v>1.8396330545267239</v>
      </c>
      <c r="HK320" s="134">
        <v>7.9717432362824701</v>
      </c>
      <c r="HL320" s="134">
        <v>40.71721160685815</v>
      </c>
      <c r="HM320" s="146">
        <v>95.665711839686907</v>
      </c>
      <c r="HN320" s="146">
        <v>93.743813495821001</v>
      </c>
      <c r="HO320" s="368">
        <v>6.5402223675604998E-2</v>
      </c>
      <c r="HP320" s="368">
        <v>4.1450777202072499E-2</v>
      </c>
      <c r="HQ320" s="368">
        <v>5.3333333333333304</v>
      </c>
      <c r="HR320" s="368">
        <v>5.8823529411764701</v>
      </c>
      <c r="HS320" s="134">
        <v>88</v>
      </c>
      <c r="HT320" s="134">
        <v>91.176470588235304</v>
      </c>
      <c r="HU320" s="134">
        <v>1.2262916939175901</v>
      </c>
      <c r="HV320" s="134">
        <v>0.704663212435233</v>
      </c>
      <c r="HW320" s="134">
        <v>7.9873207168188802</v>
      </c>
      <c r="HX320" s="134">
        <v>13.9291664095761</v>
      </c>
      <c r="HY320" s="146">
        <v>88.540806707935957</v>
      </c>
      <c r="HZ320" s="146">
        <v>87.281605045258601</v>
      </c>
      <c r="IA320" s="386">
        <v>11</v>
      </c>
      <c r="IB320" s="386">
        <v>6</v>
      </c>
      <c r="IC320" s="369">
        <v>0.26296916088931388</v>
      </c>
      <c r="ID320" s="369">
        <v>8.3916083916083919E-2</v>
      </c>
      <c r="IE320" s="369">
        <v>3.0136986301369864</v>
      </c>
      <c r="IF320" s="369">
        <v>1.3667425968109339</v>
      </c>
      <c r="IG320" s="146">
        <v>64.93150684931507</v>
      </c>
      <c r="IH320" s="146">
        <v>63.097949886104786</v>
      </c>
      <c r="II320" s="146">
        <v>8.7257948840545065</v>
      </c>
      <c r="IJ320" s="146">
        <v>6.13986013986014</v>
      </c>
      <c r="IK320" s="146">
        <v>5.9661676552741429</v>
      </c>
      <c r="IL320" s="146">
        <v>12.352687110507805</v>
      </c>
      <c r="IM320" s="148">
        <v>89.989161249832577</v>
      </c>
      <c r="IN320" s="137">
        <v>83.766952918733338</v>
      </c>
      <c r="IO320" s="369">
        <v>0.24552788495264799</v>
      </c>
      <c r="IP320" s="369">
        <v>7.5244544770504102E-2</v>
      </c>
      <c r="IQ320" s="369">
        <v>3.1390134529148002</v>
      </c>
      <c r="IR320" s="369">
        <v>1.19047619047619</v>
      </c>
      <c r="IS320" s="146">
        <v>83.408071748878896</v>
      </c>
      <c r="IT320" s="146">
        <v>88.8888888888889</v>
      </c>
      <c r="IU320" s="146">
        <v>7.8218169063486496</v>
      </c>
      <c r="IV320" s="146">
        <v>6.3205417607223504</v>
      </c>
      <c r="IW320" s="146">
        <v>11.2797355802802</v>
      </c>
      <c r="IX320" s="146">
        <v>13.238171469228</v>
      </c>
      <c r="IY320" s="341">
        <v>15</v>
      </c>
      <c r="IZ320" s="369">
        <v>0.24614374794880201</v>
      </c>
      <c r="JA320" s="369">
        <v>2.4834437086092702</v>
      </c>
      <c r="JB320" s="369">
        <v>85.596026490066194</v>
      </c>
      <c r="JC320" s="369">
        <v>9.9113882507384297</v>
      </c>
      <c r="JD320" s="146">
        <v>12.9635342753131</v>
      </c>
    </row>
    <row r="321" spans="1:264" ht="18" customHeight="1">
      <c r="A321" s="280"/>
      <c r="B321" s="281" t="s">
        <v>87</v>
      </c>
      <c r="C321" s="281" t="s">
        <v>87</v>
      </c>
      <c r="D321" s="282" t="s">
        <v>2058</v>
      </c>
      <c r="E321" s="283" t="s">
        <v>1534</v>
      </c>
      <c r="F321" s="282" t="s">
        <v>143</v>
      </c>
      <c r="G321" s="283" t="s">
        <v>42</v>
      </c>
      <c r="H321" s="284" t="s">
        <v>87</v>
      </c>
      <c r="I321" s="284" t="s">
        <v>87</v>
      </c>
      <c r="J321" s="284" t="s">
        <v>87</v>
      </c>
      <c r="K321" s="284" t="s">
        <v>87</v>
      </c>
      <c r="L321" s="284" t="s">
        <v>87</v>
      </c>
      <c r="M321" s="285">
        <v>428089</v>
      </c>
      <c r="N321" s="284" t="s">
        <v>87</v>
      </c>
      <c r="O321" s="284" t="s">
        <v>87</v>
      </c>
      <c r="P321" s="284" t="s">
        <v>87</v>
      </c>
      <c r="Q321" s="284" t="s">
        <v>87</v>
      </c>
      <c r="R321" s="286">
        <v>96.077067172245933</v>
      </c>
      <c r="S321" s="286">
        <v>98.49311189275214</v>
      </c>
      <c r="T321" s="298" t="s">
        <v>88</v>
      </c>
      <c r="U321" s="298" t="s">
        <v>88</v>
      </c>
      <c r="V321" s="286">
        <v>9.9865047233468278</v>
      </c>
      <c r="W321" s="286">
        <v>16.531713900134953</v>
      </c>
      <c r="X321" s="286">
        <v>26.518218623481783</v>
      </c>
      <c r="Y321" s="284" t="s">
        <v>87</v>
      </c>
      <c r="Z321" s="284" t="s">
        <v>87</v>
      </c>
      <c r="AA321" s="284" t="s">
        <v>87</v>
      </c>
      <c r="AB321" s="284" t="s">
        <v>87</v>
      </c>
      <c r="AC321" s="284" t="s">
        <v>87</v>
      </c>
      <c r="AD321" s="284" t="s">
        <v>87</v>
      </c>
      <c r="AE321" s="284" t="s">
        <v>87</v>
      </c>
      <c r="AF321" s="284" t="s">
        <v>87</v>
      </c>
      <c r="AG321" s="284" t="s">
        <v>87</v>
      </c>
      <c r="AH321" s="284" t="s">
        <v>87</v>
      </c>
      <c r="AI321" s="284" t="s">
        <v>87</v>
      </c>
      <c r="AJ321" s="284" t="s">
        <v>87</v>
      </c>
      <c r="AK321" s="284" t="s">
        <v>87</v>
      </c>
      <c r="AL321" s="284" t="s">
        <v>87</v>
      </c>
      <c r="AM321" s="284" t="s">
        <v>87</v>
      </c>
      <c r="AN321" s="284" t="s">
        <v>87</v>
      </c>
      <c r="AO321" s="284" t="s">
        <v>87</v>
      </c>
      <c r="AP321" s="284" t="s">
        <v>87</v>
      </c>
      <c r="AQ321" s="284" t="s">
        <v>87</v>
      </c>
      <c r="AR321" s="284" t="s">
        <v>87</v>
      </c>
      <c r="AS321" s="284" t="s">
        <v>87</v>
      </c>
      <c r="AT321" s="284" t="s">
        <v>87</v>
      </c>
      <c r="AU321" s="284" t="s">
        <v>87</v>
      </c>
      <c r="AV321" s="284" t="s">
        <v>87</v>
      </c>
      <c r="AW321" s="288" t="s">
        <v>87</v>
      </c>
      <c r="AX321" s="288" t="s">
        <v>87</v>
      </c>
      <c r="AY321" s="288" t="s">
        <v>87</v>
      </c>
      <c r="AZ321" s="288" t="s">
        <v>87</v>
      </c>
      <c r="BA321" s="288" t="s">
        <v>87</v>
      </c>
      <c r="BB321" s="287">
        <v>54</v>
      </c>
      <c r="BC321" s="287">
        <v>45</v>
      </c>
      <c r="BD321" s="289" t="s">
        <v>88</v>
      </c>
      <c r="BE321" s="289" t="s">
        <v>88</v>
      </c>
      <c r="BF321" s="289" t="s">
        <v>88</v>
      </c>
      <c r="BG321" s="287">
        <v>132</v>
      </c>
      <c r="BH321" s="286">
        <v>30.834709604778446</v>
      </c>
      <c r="BI321" s="287">
        <v>717</v>
      </c>
      <c r="BJ321" s="286">
        <v>167.48853626231929</v>
      </c>
      <c r="BK321" s="287">
        <v>39</v>
      </c>
      <c r="BL321" s="286">
        <v>9.1102551105027221</v>
      </c>
      <c r="BM321" s="287">
        <v>10</v>
      </c>
      <c r="BN321" s="290">
        <v>2.3359628488468522</v>
      </c>
      <c r="BO321" s="291">
        <v>438</v>
      </c>
      <c r="BP321" s="290">
        <v>102.31517277949213</v>
      </c>
      <c r="BQ321" s="287">
        <v>0</v>
      </c>
      <c r="BR321" s="290">
        <v>0</v>
      </c>
      <c r="BS321" s="287">
        <v>93</v>
      </c>
      <c r="BT321" s="290">
        <v>21.724454494275726</v>
      </c>
      <c r="BU321" s="287">
        <v>0</v>
      </c>
      <c r="BV321" s="290">
        <v>0</v>
      </c>
      <c r="BW321" s="287">
        <v>86</v>
      </c>
      <c r="BX321" s="290">
        <v>20.089280500082928</v>
      </c>
      <c r="BY321" s="292">
        <v>0</v>
      </c>
      <c r="BZ321" s="293">
        <v>0</v>
      </c>
      <c r="CA321" s="287">
        <v>1080</v>
      </c>
      <c r="CB321" s="290">
        <v>252.28398767546003</v>
      </c>
      <c r="CC321" s="292">
        <v>702</v>
      </c>
      <c r="CD321" s="293">
        <v>163.98459198904899</v>
      </c>
      <c r="CE321" s="287">
        <v>67</v>
      </c>
      <c r="CF321" s="290">
        <v>15.65095108727391</v>
      </c>
      <c r="CG321" s="287">
        <v>2288</v>
      </c>
      <c r="CH321" s="290">
        <v>534.46829981615974</v>
      </c>
      <c r="CI321" s="287">
        <v>1901</v>
      </c>
      <c r="CJ321" s="290">
        <v>444.06653756578658</v>
      </c>
      <c r="CK321" s="287">
        <v>706</v>
      </c>
      <c r="CL321" s="290">
        <v>164.91897712858776</v>
      </c>
      <c r="CM321" s="292">
        <v>1341</v>
      </c>
      <c r="CN321" s="296">
        <v>313.25261803036284</v>
      </c>
      <c r="CO321" s="287">
        <v>310</v>
      </c>
      <c r="CP321" s="290">
        <v>72.41484831425241</v>
      </c>
      <c r="CQ321" s="292">
        <v>8</v>
      </c>
      <c r="CR321" s="293">
        <v>1.8687702790774814</v>
      </c>
      <c r="CS321" s="292">
        <v>0</v>
      </c>
      <c r="CT321" s="293">
        <v>0</v>
      </c>
      <c r="CU321" s="292">
        <v>100</v>
      </c>
      <c r="CV321" s="293">
        <v>23.35962848846852</v>
      </c>
      <c r="CW321" s="292">
        <v>613</v>
      </c>
      <c r="CX321" s="293">
        <v>143.19452263431202</v>
      </c>
      <c r="CY321" s="292">
        <v>613</v>
      </c>
      <c r="CZ321" s="293">
        <v>143.19452263431202</v>
      </c>
      <c r="DA321" s="292">
        <v>0</v>
      </c>
      <c r="DB321" s="293">
        <v>0</v>
      </c>
      <c r="DC321" s="292">
        <v>0</v>
      </c>
      <c r="DD321" s="292">
        <v>243</v>
      </c>
      <c r="DE321" s="292">
        <v>837</v>
      </c>
      <c r="DF321" s="292">
        <v>16595</v>
      </c>
      <c r="DG321" s="292">
        <v>0</v>
      </c>
      <c r="DH321" s="292">
        <v>225</v>
      </c>
      <c r="DI321" s="292">
        <v>142</v>
      </c>
      <c r="DJ321" s="292">
        <v>74</v>
      </c>
      <c r="DK321" s="292">
        <v>145</v>
      </c>
      <c r="DL321" s="292">
        <v>88</v>
      </c>
      <c r="DM321" s="292">
        <v>3</v>
      </c>
      <c r="DN321" s="292">
        <v>1075</v>
      </c>
      <c r="DO321" s="292">
        <v>16</v>
      </c>
      <c r="DP321" s="292">
        <v>282</v>
      </c>
      <c r="DQ321" s="292">
        <v>121</v>
      </c>
      <c r="DR321" s="292">
        <v>0</v>
      </c>
      <c r="DS321" s="292">
        <v>0</v>
      </c>
      <c r="DT321" s="292">
        <v>0</v>
      </c>
      <c r="DU321" s="292">
        <v>29323</v>
      </c>
      <c r="DV321" s="292">
        <v>6176</v>
      </c>
      <c r="DW321" s="292">
        <v>5672</v>
      </c>
      <c r="DX321" s="292">
        <v>907</v>
      </c>
      <c r="DY321" s="292">
        <v>396</v>
      </c>
      <c r="DZ321" s="292">
        <v>2528</v>
      </c>
      <c r="EA321" s="292">
        <v>21990</v>
      </c>
      <c r="EB321" s="293">
        <v>24.6066393815371</v>
      </c>
      <c r="EC321" s="292">
        <v>138</v>
      </c>
      <c r="ED321" s="292">
        <v>7398</v>
      </c>
      <c r="EE321" s="292">
        <v>1837</v>
      </c>
      <c r="EF321" s="293">
        <v>24.83103541497702</v>
      </c>
      <c r="EG321" s="292">
        <v>178</v>
      </c>
      <c r="EH321" s="292">
        <v>85</v>
      </c>
      <c r="EI321" s="292">
        <v>149</v>
      </c>
      <c r="EJ321" s="292">
        <v>37</v>
      </c>
      <c r="EK321" s="292">
        <v>805</v>
      </c>
      <c r="EL321" s="292">
        <v>18</v>
      </c>
      <c r="EM321" s="292">
        <v>45</v>
      </c>
      <c r="EN321" s="292">
        <v>9</v>
      </c>
      <c r="EO321" s="292">
        <v>22</v>
      </c>
      <c r="EP321" s="292">
        <v>7</v>
      </c>
      <c r="EQ321" s="292">
        <v>87</v>
      </c>
      <c r="ER321" s="292">
        <v>0</v>
      </c>
      <c r="ES321" s="292">
        <v>4</v>
      </c>
      <c r="ET321" s="292">
        <v>0</v>
      </c>
      <c r="EU321" s="292">
        <v>0</v>
      </c>
      <c r="EV321" s="292">
        <v>5074</v>
      </c>
      <c r="EW321" s="292">
        <v>133</v>
      </c>
      <c r="EX321" s="292">
        <v>67</v>
      </c>
      <c r="EY321" s="292">
        <v>552</v>
      </c>
      <c r="EZ321" s="292">
        <v>54</v>
      </c>
      <c r="FA321" s="292">
        <v>12</v>
      </c>
      <c r="FB321" s="292">
        <v>0</v>
      </c>
      <c r="FC321" s="292">
        <v>15</v>
      </c>
      <c r="FD321" s="292">
        <v>8</v>
      </c>
      <c r="FE321" s="292">
        <v>0</v>
      </c>
      <c r="FF321" s="292">
        <v>48</v>
      </c>
      <c r="FG321" s="292">
        <v>856</v>
      </c>
      <c r="FH321" s="292">
        <v>1799</v>
      </c>
      <c r="FI321" s="292">
        <v>602</v>
      </c>
      <c r="FJ321" s="292">
        <v>2203</v>
      </c>
      <c r="FK321" s="291">
        <v>55</v>
      </c>
      <c r="FL321" s="290">
        <v>12.847795668657685</v>
      </c>
      <c r="FM321" s="297">
        <v>9</v>
      </c>
      <c r="FN321" s="293">
        <v>2.1023665639621667</v>
      </c>
      <c r="FO321" s="297">
        <v>7</v>
      </c>
      <c r="FP321" s="293">
        <v>1.6351739941927963</v>
      </c>
      <c r="FQ321" s="283">
        <v>4</v>
      </c>
      <c r="FR321" s="294">
        <v>0.93438513953874069</v>
      </c>
      <c r="FS321" s="283">
        <v>2</v>
      </c>
      <c r="FT321" s="294">
        <v>0.46719256976937035</v>
      </c>
      <c r="FU321" s="297">
        <v>51</v>
      </c>
      <c r="FV321" s="293">
        <v>11.913410529118945</v>
      </c>
      <c r="FW321" s="295">
        <v>1</v>
      </c>
      <c r="FX321" s="295">
        <v>0</v>
      </c>
      <c r="FY321" s="295">
        <v>1</v>
      </c>
      <c r="FZ321" s="295">
        <v>0</v>
      </c>
      <c r="GA321" s="295">
        <v>0</v>
      </c>
      <c r="GB321" s="292">
        <v>14070</v>
      </c>
      <c r="GC321" s="292">
        <v>1505</v>
      </c>
      <c r="GD321" s="292">
        <v>4803</v>
      </c>
      <c r="GE321" s="292">
        <v>439</v>
      </c>
      <c r="GF321" s="292">
        <v>0</v>
      </c>
      <c r="GG321" s="293">
        <v>540.29999999999995</v>
      </c>
      <c r="GH321" s="293">
        <v>1050.8</v>
      </c>
      <c r="GI321" s="293">
        <v>38</v>
      </c>
      <c r="GJ321" s="293">
        <v>25</v>
      </c>
      <c r="GK321" s="293">
        <v>2</v>
      </c>
      <c r="GL321" s="293">
        <v>13</v>
      </c>
      <c r="GM321" s="293">
        <v>13</v>
      </c>
      <c r="GN321" s="293">
        <v>8</v>
      </c>
      <c r="GO321" s="293">
        <v>3</v>
      </c>
      <c r="GP321" s="293">
        <v>12.25</v>
      </c>
      <c r="GQ321" s="293">
        <v>4</v>
      </c>
      <c r="GR321" s="293">
        <v>8</v>
      </c>
      <c r="GS321" s="293">
        <v>1</v>
      </c>
      <c r="GT321" s="293">
        <v>32.85</v>
      </c>
      <c r="GU321" s="293">
        <v>2</v>
      </c>
      <c r="GV321" s="293">
        <v>4</v>
      </c>
      <c r="GW321" s="293">
        <v>1</v>
      </c>
      <c r="GX321" s="293">
        <v>0</v>
      </c>
      <c r="GY321" s="293">
        <v>2</v>
      </c>
      <c r="GZ321" s="293">
        <v>5</v>
      </c>
      <c r="HA321" s="293">
        <v>1</v>
      </c>
      <c r="HB321" s="293">
        <v>1</v>
      </c>
      <c r="HC321" s="293">
        <v>0</v>
      </c>
      <c r="HD321" s="293">
        <v>3</v>
      </c>
      <c r="HE321" s="293">
        <v>2</v>
      </c>
      <c r="HF321" s="293">
        <v>0</v>
      </c>
      <c r="HG321" s="293">
        <v>1</v>
      </c>
      <c r="HH321" s="293">
        <v>16.899999999999999</v>
      </c>
      <c r="HI321" s="293">
        <v>3.7</v>
      </c>
      <c r="HJ321" s="134">
        <v>1.8687702790774814</v>
      </c>
      <c r="HK321" s="134">
        <v>15.183758517504538</v>
      </c>
      <c r="HL321" s="134">
        <v>66.236226579052484</v>
      </c>
      <c r="HM321" s="146">
        <v>93.688431993775694</v>
      </c>
      <c r="HN321" s="146">
        <v>94.630522331629095</v>
      </c>
      <c r="HO321" s="369">
        <v>0.108173076923077</v>
      </c>
      <c r="HP321" s="369">
        <v>1.5521924718665101E-2</v>
      </c>
      <c r="HQ321" s="369">
        <v>16.363636363636399</v>
      </c>
      <c r="HR321" s="369">
        <v>2.3529411764705901</v>
      </c>
      <c r="HS321" s="134">
        <v>80</v>
      </c>
      <c r="HT321" s="134">
        <v>85.882352941176507</v>
      </c>
      <c r="HU321" s="134">
        <v>0.66105769230769196</v>
      </c>
      <c r="HV321" s="134">
        <v>0.65968180054326697</v>
      </c>
      <c r="HW321" s="134">
        <v>4.03681960536814</v>
      </c>
      <c r="HX321" s="134">
        <v>7.0998809770799003</v>
      </c>
      <c r="HY321" s="146">
        <v>89.615350339342285</v>
      </c>
      <c r="HZ321" s="146">
        <v>89.761521650255403</v>
      </c>
      <c r="IA321" s="386">
        <v>31</v>
      </c>
      <c r="IB321" s="386">
        <v>17</v>
      </c>
      <c r="IC321" s="369">
        <v>0.31395584362973467</v>
      </c>
      <c r="ID321" s="369">
        <v>0.11867364746945899</v>
      </c>
      <c r="IE321" s="369">
        <v>3.664302600472813</v>
      </c>
      <c r="IF321" s="369">
        <v>2.1601016518424396</v>
      </c>
      <c r="IG321" s="146">
        <v>75.886524822695037</v>
      </c>
      <c r="IH321" s="146">
        <v>78.1448538754765</v>
      </c>
      <c r="II321" s="146">
        <v>8.567956248734049</v>
      </c>
      <c r="IJ321" s="146">
        <v>5.493891797556719</v>
      </c>
      <c r="IK321" s="146">
        <v>5.4324398347166483</v>
      </c>
      <c r="IL321" s="146">
        <v>8.6788455868703522</v>
      </c>
      <c r="IM321" s="148">
        <v>81.592901273519459</v>
      </c>
      <c r="IN321" s="137">
        <v>95.238540934231196</v>
      </c>
      <c r="IO321" s="369">
        <v>0.50071530758226002</v>
      </c>
      <c r="IP321" s="388">
        <v>3.4650034650034599E-2</v>
      </c>
      <c r="IQ321" s="369">
        <v>5.6224899598393598</v>
      </c>
      <c r="IR321" s="388">
        <v>0.56818181818181801</v>
      </c>
      <c r="IS321" s="146">
        <v>88.755020080321302</v>
      </c>
      <c r="IT321" s="146">
        <v>88.636363636363598</v>
      </c>
      <c r="IU321" s="146">
        <v>8.9055793991416294</v>
      </c>
      <c r="IV321" s="146">
        <v>6.0984060984060999</v>
      </c>
      <c r="IW321" s="146">
        <v>6.4536306271501402</v>
      </c>
      <c r="IX321" s="146">
        <v>6.7321363621333896</v>
      </c>
      <c r="IY321" s="341">
        <v>20</v>
      </c>
      <c r="IZ321" s="369">
        <v>0.305950741930549</v>
      </c>
      <c r="JA321" s="369">
        <v>10.2040816326531</v>
      </c>
      <c r="JB321" s="369">
        <v>80.612244897959201</v>
      </c>
      <c r="JC321" s="369">
        <v>2.9983172709193799</v>
      </c>
      <c r="JD321" s="146">
        <v>6.0308586029548303</v>
      </c>
    </row>
    <row r="322" spans="1:264" ht="18" customHeight="1">
      <c r="A322" s="280"/>
      <c r="B322" s="281" t="s">
        <v>87</v>
      </c>
      <c r="C322" s="281" t="s">
        <v>87</v>
      </c>
      <c r="D322" s="282" t="s">
        <v>2059</v>
      </c>
      <c r="E322" s="283" t="s">
        <v>1535</v>
      </c>
      <c r="F322" s="282" t="s">
        <v>143</v>
      </c>
      <c r="G322" s="283" t="s">
        <v>42</v>
      </c>
      <c r="H322" s="284" t="s">
        <v>87</v>
      </c>
      <c r="I322" s="284" t="s">
        <v>87</v>
      </c>
      <c r="J322" s="284" t="s">
        <v>87</v>
      </c>
      <c r="K322" s="284" t="s">
        <v>87</v>
      </c>
      <c r="L322" s="284" t="s">
        <v>87</v>
      </c>
      <c r="M322" s="285">
        <v>190433</v>
      </c>
      <c r="N322" s="284" t="s">
        <v>87</v>
      </c>
      <c r="O322" s="284" t="s">
        <v>87</v>
      </c>
      <c r="P322" s="284" t="s">
        <v>87</v>
      </c>
      <c r="Q322" s="284" t="s">
        <v>87</v>
      </c>
      <c r="R322" s="286">
        <v>100.4364450452036</v>
      </c>
      <c r="S322" s="286">
        <v>95.662615744655028</v>
      </c>
      <c r="T322" s="292">
        <v>7.7219264877180649</v>
      </c>
      <c r="U322" s="298" t="s">
        <v>88</v>
      </c>
      <c r="V322" s="286">
        <v>9.0872537193405716</v>
      </c>
      <c r="W322" s="286">
        <v>9.5295536791314834</v>
      </c>
      <c r="X322" s="286">
        <v>18.616807398472055</v>
      </c>
      <c r="Y322" s="284" t="s">
        <v>87</v>
      </c>
      <c r="Z322" s="284" t="s">
        <v>87</v>
      </c>
      <c r="AA322" s="284" t="s">
        <v>87</v>
      </c>
      <c r="AB322" s="284" t="s">
        <v>87</v>
      </c>
      <c r="AC322" s="284" t="s">
        <v>87</v>
      </c>
      <c r="AD322" s="284" t="s">
        <v>87</v>
      </c>
      <c r="AE322" s="284" t="s">
        <v>87</v>
      </c>
      <c r="AF322" s="284" t="s">
        <v>87</v>
      </c>
      <c r="AG322" s="284" t="s">
        <v>87</v>
      </c>
      <c r="AH322" s="284" t="s">
        <v>87</v>
      </c>
      <c r="AI322" s="284" t="s">
        <v>87</v>
      </c>
      <c r="AJ322" s="284" t="s">
        <v>87</v>
      </c>
      <c r="AK322" s="284" t="s">
        <v>87</v>
      </c>
      <c r="AL322" s="284" t="s">
        <v>87</v>
      </c>
      <c r="AM322" s="284" t="s">
        <v>87</v>
      </c>
      <c r="AN322" s="284" t="s">
        <v>87</v>
      </c>
      <c r="AO322" s="284" t="s">
        <v>87</v>
      </c>
      <c r="AP322" s="284" t="s">
        <v>87</v>
      </c>
      <c r="AQ322" s="284" t="s">
        <v>87</v>
      </c>
      <c r="AR322" s="284" t="s">
        <v>87</v>
      </c>
      <c r="AS322" s="284" t="s">
        <v>87</v>
      </c>
      <c r="AT322" s="284" t="s">
        <v>87</v>
      </c>
      <c r="AU322" s="284" t="s">
        <v>87</v>
      </c>
      <c r="AV322" s="284" t="s">
        <v>87</v>
      </c>
      <c r="AW322" s="288" t="s">
        <v>87</v>
      </c>
      <c r="AX322" s="288" t="s">
        <v>87</v>
      </c>
      <c r="AY322" s="288" t="s">
        <v>87</v>
      </c>
      <c r="AZ322" s="288" t="s">
        <v>87</v>
      </c>
      <c r="BA322" s="288" t="s">
        <v>87</v>
      </c>
      <c r="BB322" s="287">
        <v>27</v>
      </c>
      <c r="BC322" s="287">
        <v>39</v>
      </c>
      <c r="BD322" s="289" t="s">
        <v>88</v>
      </c>
      <c r="BE322" s="289" t="s">
        <v>88</v>
      </c>
      <c r="BF322" s="289" t="s">
        <v>88</v>
      </c>
      <c r="BG322" s="287">
        <v>25</v>
      </c>
      <c r="BH322" s="286">
        <v>13.12797676873231</v>
      </c>
      <c r="BI322" s="287">
        <v>296</v>
      </c>
      <c r="BJ322" s="286">
        <v>155.43524494179056</v>
      </c>
      <c r="BK322" s="287">
        <v>0</v>
      </c>
      <c r="BL322" s="286">
        <v>0</v>
      </c>
      <c r="BM322" s="287">
        <v>27</v>
      </c>
      <c r="BN322" s="290">
        <v>14.178214910230894</v>
      </c>
      <c r="BO322" s="291">
        <v>216</v>
      </c>
      <c r="BP322" s="290">
        <v>113.42571928184715</v>
      </c>
      <c r="BQ322" s="287">
        <v>0</v>
      </c>
      <c r="BR322" s="290">
        <v>0</v>
      </c>
      <c r="BS322" s="287">
        <v>10</v>
      </c>
      <c r="BT322" s="290">
        <v>5.251190707492924</v>
      </c>
      <c r="BU322" s="287">
        <v>0</v>
      </c>
      <c r="BV322" s="290">
        <v>0</v>
      </c>
      <c r="BW322" s="287">
        <v>26</v>
      </c>
      <c r="BX322" s="290">
        <v>13.653095839481603</v>
      </c>
      <c r="BY322" s="292">
        <v>0</v>
      </c>
      <c r="BZ322" s="293">
        <v>0</v>
      </c>
      <c r="CA322" s="287">
        <v>188</v>
      </c>
      <c r="CB322" s="290">
        <v>98.722385300866975</v>
      </c>
      <c r="CC322" s="287">
        <v>503</v>
      </c>
      <c r="CD322" s="290">
        <v>264.13489258689407</v>
      </c>
      <c r="CE322" s="287">
        <v>63</v>
      </c>
      <c r="CF322" s="290">
        <v>33.082501457205417</v>
      </c>
      <c r="CG322" s="287">
        <v>202</v>
      </c>
      <c r="CH322" s="290">
        <v>106.07405229135706</v>
      </c>
      <c r="CI322" s="287">
        <v>741</v>
      </c>
      <c r="CJ322" s="290">
        <v>389.11323142522571</v>
      </c>
      <c r="CK322" s="287">
        <v>233</v>
      </c>
      <c r="CL322" s="290">
        <v>122.35274348458512</v>
      </c>
      <c r="CM322" s="287">
        <v>0</v>
      </c>
      <c r="CN322" s="294">
        <v>0</v>
      </c>
      <c r="CO322" s="287">
        <v>93</v>
      </c>
      <c r="CP322" s="290">
        <v>48.836073579684196</v>
      </c>
      <c r="CQ322" s="292">
        <v>0</v>
      </c>
      <c r="CR322" s="293">
        <v>0</v>
      </c>
      <c r="CS322" s="292">
        <v>1</v>
      </c>
      <c r="CT322" s="293">
        <v>0.52511907074929243</v>
      </c>
      <c r="CU322" s="287">
        <v>73</v>
      </c>
      <c r="CV322" s="290">
        <v>38.333692164698348</v>
      </c>
      <c r="CW322" s="287">
        <v>518</v>
      </c>
      <c r="CX322" s="290">
        <v>272.01167864813345</v>
      </c>
      <c r="CY322" s="287">
        <v>476</v>
      </c>
      <c r="CZ322" s="290">
        <v>249.95667767666319</v>
      </c>
      <c r="DA322" s="292">
        <v>31</v>
      </c>
      <c r="DB322" s="293">
        <v>16.278691193228063</v>
      </c>
      <c r="DC322" s="287">
        <v>0</v>
      </c>
      <c r="DD322" s="287">
        <v>0</v>
      </c>
      <c r="DE322" s="287">
        <v>332</v>
      </c>
      <c r="DF322" s="287">
        <v>4727</v>
      </c>
      <c r="DG322" s="287">
        <v>0</v>
      </c>
      <c r="DH322" s="287">
        <v>81</v>
      </c>
      <c r="DI322" s="287">
        <v>0</v>
      </c>
      <c r="DJ322" s="287">
        <v>10</v>
      </c>
      <c r="DK322" s="287">
        <v>8</v>
      </c>
      <c r="DL322" s="287">
        <v>0</v>
      </c>
      <c r="DM322" s="287">
        <v>0</v>
      </c>
      <c r="DN322" s="287">
        <v>517</v>
      </c>
      <c r="DO322" s="287">
        <v>0</v>
      </c>
      <c r="DP322" s="287">
        <v>117</v>
      </c>
      <c r="DQ322" s="287">
        <v>3</v>
      </c>
      <c r="DR322" s="287">
        <v>0</v>
      </c>
      <c r="DS322" s="287">
        <v>5</v>
      </c>
      <c r="DT322" s="287">
        <v>0</v>
      </c>
      <c r="DU322" s="287">
        <v>7988</v>
      </c>
      <c r="DV322" s="287">
        <v>1606</v>
      </c>
      <c r="DW322" s="287">
        <v>6491</v>
      </c>
      <c r="DX322" s="287">
        <v>206</v>
      </c>
      <c r="DY322" s="287">
        <v>178</v>
      </c>
      <c r="DZ322" s="287">
        <v>2150</v>
      </c>
      <c r="EA322" s="287">
        <v>6344</v>
      </c>
      <c r="EB322" s="290">
        <v>31.226355611601502</v>
      </c>
      <c r="EC322" s="287">
        <v>84</v>
      </c>
      <c r="ED322" s="287">
        <v>2164</v>
      </c>
      <c r="EE322" s="287">
        <v>730</v>
      </c>
      <c r="EF322" s="290">
        <v>33.733826247689464</v>
      </c>
      <c r="EG322" s="287">
        <v>131</v>
      </c>
      <c r="EH322" s="287">
        <v>75</v>
      </c>
      <c r="EI322" s="287">
        <v>14</v>
      </c>
      <c r="EJ322" s="287">
        <v>3</v>
      </c>
      <c r="EK322" s="287">
        <v>428</v>
      </c>
      <c r="EL322" s="287">
        <v>11</v>
      </c>
      <c r="EM322" s="287">
        <v>15</v>
      </c>
      <c r="EN322" s="287">
        <v>11</v>
      </c>
      <c r="EO322" s="287">
        <v>20</v>
      </c>
      <c r="EP322" s="287">
        <v>72</v>
      </c>
      <c r="EQ322" s="287">
        <v>5</v>
      </c>
      <c r="ER322" s="287">
        <v>0</v>
      </c>
      <c r="ES322" s="287">
        <v>2</v>
      </c>
      <c r="ET322" s="287">
        <v>0</v>
      </c>
      <c r="EU322" s="287">
        <v>0</v>
      </c>
      <c r="EV322" s="287">
        <v>1310</v>
      </c>
      <c r="EW322" s="287">
        <v>0</v>
      </c>
      <c r="EX322" s="287">
        <v>5</v>
      </c>
      <c r="EY322" s="287">
        <v>0</v>
      </c>
      <c r="EZ322" s="287">
        <v>0</v>
      </c>
      <c r="FA322" s="287">
        <v>5</v>
      </c>
      <c r="FB322" s="287">
        <v>0</v>
      </c>
      <c r="FC322" s="287">
        <v>0</v>
      </c>
      <c r="FD322" s="287">
        <v>10</v>
      </c>
      <c r="FE322" s="287">
        <v>3</v>
      </c>
      <c r="FF322" s="287">
        <v>1</v>
      </c>
      <c r="FG322" s="287">
        <v>183</v>
      </c>
      <c r="FH322" s="287">
        <v>84</v>
      </c>
      <c r="FI322" s="287">
        <v>168</v>
      </c>
      <c r="FJ322" s="287">
        <v>747</v>
      </c>
      <c r="FK322" s="297">
        <v>7</v>
      </c>
      <c r="FL322" s="293">
        <v>3.6758334952450471</v>
      </c>
      <c r="FM322" s="297">
        <v>1</v>
      </c>
      <c r="FN322" s="293">
        <v>0.52511907074929243</v>
      </c>
      <c r="FO322" s="297">
        <v>2</v>
      </c>
      <c r="FP322" s="293">
        <v>1.0502381414985849</v>
      </c>
      <c r="FQ322" s="283">
        <v>0</v>
      </c>
      <c r="FR322" s="294">
        <v>0</v>
      </c>
      <c r="FS322" s="283">
        <v>0</v>
      </c>
      <c r="FT322" s="294">
        <v>0</v>
      </c>
      <c r="FU322" s="291">
        <v>27</v>
      </c>
      <c r="FV322" s="290">
        <v>14.178214910230894</v>
      </c>
      <c r="FW322" s="295">
        <v>1</v>
      </c>
      <c r="FX322" s="295">
        <v>0</v>
      </c>
      <c r="FY322" s="295">
        <v>0</v>
      </c>
      <c r="FZ322" s="295">
        <v>0</v>
      </c>
      <c r="GA322" s="295">
        <v>1</v>
      </c>
      <c r="GB322" s="287">
        <v>6182</v>
      </c>
      <c r="GC322" s="287">
        <v>0</v>
      </c>
      <c r="GD322" s="287">
        <v>182</v>
      </c>
      <c r="GE322" s="287">
        <v>0</v>
      </c>
      <c r="GF322" s="287">
        <v>16</v>
      </c>
      <c r="GG322" s="290">
        <v>45</v>
      </c>
      <c r="GH322" s="290">
        <v>247.1</v>
      </c>
      <c r="GI322" s="290">
        <v>9</v>
      </c>
      <c r="GJ322" s="290">
        <v>1</v>
      </c>
      <c r="GK322" s="290">
        <v>1</v>
      </c>
      <c r="GL322" s="290">
        <v>0.2</v>
      </c>
      <c r="GM322" s="290">
        <v>4</v>
      </c>
      <c r="GN322" s="290">
        <v>1</v>
      </c>
      <c r="GO322" s="290">
        <v>0</v>
      </c>
      <c r="GP322" s="290">
        <v>1</v>
      </c>
      <c r="GQ322" s="290">
        <v>0</v>
      </c>
      <c r="GR322" s="290">
        <v>0</v>
      </c>
      <c r="GS322" s="290">
        <v>0</v>
      </c>
      <c r="GT322" s="290">
        <v>0</v>
      </c>
      <c r="GU322" s="290">
        <v>0</v>
      </c>
      <c r="GV322" s="290">
        <v>1</v>
      </c>
      <c r="GW322" s="290">
        <v>1</v>
      </c>
      <c r="GX322" s="290">
        <v>0</v>
      </c>
      <c r="GY322" s="290">
        <v>1</v>
      </c>
      <c r="GZ322" s="290">
        <v>2</v>
      </c>
      <c r="HA322" s="290">
        <v>0</v>
      </c>
      <c r="HB322" s="290">
        <v>1</v>
      </c>
      <c r="HC322" s="290">
        <v>0</v>
      </c>
      <c r="HD322" s="290">
        <v>0</v>
      </c>
      <c r="HE322" s="290">
        <v>0</v>
      </c>
      <c r="HF322" s="290">
        <v>0</v>
      </c>
      <c r="HG322" s="290">
        <v>0</v>
      </c>
      <c r="HH322" s="290">
        <v>5.6</v>
      </c>
      <c r="HI322" s="290">
        <v>0</v>
      </c>
      <c r="HJ322" s="134">
        <v>1.0502381414985849</v>
      </c>
      <c r="HK322" s="134">
        <v>7.3516669904900942</v>
      </c>
      <c r="HL322" s="134">
        <v>50.217136735754828</v>
      </c>
      <c r="HM322" s="146">
        <v>100.84611300888</v>
      </c>
      <c r="HN322" s="146">
        <v>93.5863541343371</v>
      </c>
      <c r="HO322" s="368">
        <v>0.12058570198105099</v>
      </c>
      <c r="HP322" s="369">
        <v>6.5659881812212703E-2</v>
      </c>
      <c r="HQ322" s="368">
        <v>3.0303030303030298</v>
      </c>
      <c r="HR322" s="369">
        <v>2.36220472440945</v>
      </c>
      <c r="HS322" s="134">
        <v>83.549783549783598</v>
      </c>
      <c r="HT322" s="134">
        <v>85.039370078740205</v>
      </c>
      <c r="HU322" s="134">
        <v>3.9793281653746799</v>
      </c>
      <c r="HV322" s="134">
        <v>2.7796016633836702</v>
      </c>
      <c r="HW322" s="134">
        <v>5.6310946298585396</v>
      </c>
      <c r="HX322" s="134">
        <v>10.0154479917611</v>
      </c>
      <c r="HY322" s="146">
        <v>93.878579447647397</v>
      </c>
      <c r="HZ322" s="146">
        <v>99.863303312337194</v>
      </c>
      <c r="IA322" s="386">
        <v>20</v>
      </c>
      <c r="IB322" s="386">
        <v>23</v>
      </c>
      <c r="IC322" s="369">
        <v>0.37914691943127965</v>
      </c>
      <c r="ID322" s="369">
        <v>0.28203556100551808</v>
      </c>
      <c r="IE322" s="369">
        <v>3.3557046979865772</v>
      </c>
      <c r="IF322" s="369">
        <v>3.7156704361873989</v>
      </c>
      <c r="IG322" s="146">
        <v>78.859060402684563</v>
      </c>
      <c r="IH322" s="146">
        <v>81.421647819062997</v>
      </c>
      <c r="II322" s="146">
        <v>11.298578199052132</v>
      </c>
      <c r="IJ322" s="146">
        <v>7.5904353157572046</v>
      </c>
      <c r="IK322" s="146">
        <v>6.0458728196676281</v>
      </c>
      <c r="IL322" s="146">
        <v>10.339855818743564</v>
      </c>
      <c r="IM322" s="148">
        <v>74.69272591295308</v>
      </c>
      <c r="IN322" s="137">
        <v>90.634787002695433</v>
      </c>
      <c r="IO322" s="369">
        <v>0</v>
      </c>
      <c r="IP322" s="388">
        <v>0</v>
      </c>
      <c r="IQ322" s="369">
        <v>0</v>
      </c>
      <c r="IR322" s="388">
        <v>0</v>
      </c>
      <c r="IS322" s="146">
        <v>87.5</v>
      </c>
      <c r="IT322" s="146">
        <v>100</v>
      </c>
      <c r="IU322" s="146">
        <v>6.0150375939849603</v>
      </c>
      <c r="IV322" s="146">
        <v>5.1001821493624799</v>
      </c>
      <c r="IW322" s="146">
        <v>2.1596964314548699</v>
      </c>
      <c r="IX322" s="146">
        <v>2.4186046511627901</v>
      </c>
      <c r="IY322" s="341">
        <v>9</v>
      </c>
      <c r="IZ322" s="369">
        <v>0.37846930193439898</v>
      </c>
      <c r="JA322" s="369">
        <v>4.63917525773196</v>
      </c>
      <c r="JB322" s="369">
        <v>63.917525773195898</v>
      </c>
      <c r="JC322" s="369">
        <v>8.1581160639192607</v>
      </c>
      <c r="JD322" s="146">
        <v>4.5726055612770304</v>
      </c>
    </row>
    <row r="323" spans="1:264" ht="18" customHeight="1">
      <c r="A323" s="280"/>
      <c r="B323" s="281" t="s">
        <v>87</v>
      </c>
      <c r="C323" s="281" t="s">
        <v>87</v>
      </c>
      <c r="D323" s="282" t="s">
        <v>2060</v>
      </c>
      <c r="E323" s="283" t="s">
        <v>1536</v>
      </c>
      <c r="F323" s="282" t="s">
        <v>143</v>
      </c>
      <c r="G323" s="283" t="s">
        <v>42</v>
      </c>
      <c r="H323" s="284" t="s">
        <v>87</v>
      </c>
      <c r="I323" s="284" t="s">
        <v>87</v>
      </c>
      <c r="J323" s="284" t="s">
        <v>87</v>
      </c>
      <c r="K323" s="284" t="s">
        <v>87</v>
      </c>
      <c r="L323" s="284" t="s">
        <v>87</v>
      </c>
      <c r="M323" s="285">
        <v>145747</v>
      </c>
      <c r="N323" s="284" t="s">
        <v>87</v>
      </c>
      <c r="O323" s="284" t="s">
        <v>87</v>
      </c>
      <c r="P323" s="284" t="s">
        <v>87</v>
      </c>
      <c r="Q323" s="284" t="s">
        <v>87</v>
      </c>
      <c r="R323" s="286">
        <v>96.344305242858127</v>
      </c>
      <c r="S323" s="286">
        <v>98.546048556582491</v>
      </c>
      <c r="T323" s="298" t="s">
        <v>88</v>
      </c>
      <c r="U323" s="298" t="s">
        <v>88</v>
      </c>
      <c r="V323" s="286">
        <v>7.8095238095238093</v>
      </c>
      <c r="W323" s="286">
        <v>11.714285714285715</v>
      </c>
      <c r="X323" s="286">
        <v>19.523809523809526</v>
      </c>
      <c r="Y323" s="284" t="s">
        <v>87</v>
      </c>
      <c r="Z323" s="284" t="s">
        <v>87</v>
      </c>
      <c r="AA323" s="284" t="s">
        <v>87</v>
      </c>
      <c r="AB323" s="284" t="s">
        <v>87</v>
      </c>
      <c r="AC323" s="284" t="s">
        <v>87</v>
      </c>
      <c r="AD323" s="284" t="s">
        <v>87</v>
      </c>
      <c r="AE323" s="284" t="s">
        <v>87</v>
      </c>
      <c r="AF323" s="284" t="s">
        <v>87</v>
      </c>
      <c r="AG323" s="284" t="s">
        <v>87</v>
      </c>
      <c r="AH323" s="284" t="s">
        <v>87</v>
      </c>
      <c r="AI323" s="284" t="s">
        <v>87</v>
      </c>
      <c r="AJ323" s="284" t="s">
        <v>87</v>
      </c>
      <c r="AK323" s="284" t="s">
        <v>87</v>
      </c>
      <c r="AL323" s="284" t="s">
        <v>87</v>
      </c>
      <c r="AM323" s="284" t="s">
        <v>87</v>
      </c>
      <c r="AN323" s="284" t="s">
        <v>87</v>
      </c>
      <c r="AO323" s="284" t="s">
        <v>87</v>
      </c>
      <c r="AP323" s="284" t="s">
        <v>87</v>
      </c>
      <c r="AQ323" s="284" t="s">
        <v>87</v>
      </c>
      <c r="AR323" s="284" t="s">
        <v>87</v>
      </c>
      <c r="AS323" s="284" t="s">
        <v>87</v>
      </c>
      <c r="AT323" s="284" t="s">
        <v>87</v>
      </c>
      <c r="AU323" s="284" t="s">
        <v>87</v>
      </c>
      <c r="AV323" s="284" t="s">
        <v>87</v>
      </c>
      <c r="AW323" s="288" t="s">
        <v>87</v>
      </c>
      <c r="AX323" s="288" t="s">
        <v>87</v>
      </c>
      <c r="AY323" s="288" t="s">
        <v>87</v>
      </c>
      <c r="AZ323" s="288" t="s">
        <v>87</v>
      </c>
      <c r="BA323" s="288" t="s">
        <v>87</v>
      </c>
      <c r="BB323" s="287">
        <v>11</v>
      </c>
      <c r="BC323" s="287">
        <v>17</v>
      </c>
      <c r="BD323" s="289" t="s">
        <v>88</v>
      </c>
      <c r="BE323" s="289" t="s">
        <v>88</v>
      </c>
      <c r="BF323" s="289" t="s">
        <v>88</v>
      </c>
      <c r="BG323" s="287">
        <v>0</v>
      </c>
      <c r="BH323" s="286">
        <v>0</v>
      </c>
      <c r="BI323" s="287">
        <v>100</v>
      </c>
      <c r="BJ323" s="286">
        <v>68.612046903195264</v>
      </c>
      <c r="BK323" s="287">
        <v>0</v>
      </c>
      <c r="BL323" s="286">
        <v>0</v>
      </c>
      <c r="BM323" s="287">
        <v>0</v>
      </c>
      <c r="BN323" s="290">
        <v>0</v>
      </c>
      <c r="BO323" s="291">
        <v>78</v>
      </c>
      <c r="BP323" s="290">
        <v>53.517396584492303</v>
      </c>
      <c r="BQ323" s="287">
        <v>0</v>
      </c>
      <c r="BR323" s="290">
        <v>0</v>
      </c>
      <c r="BS323" s="287">
        <v>0</v>
      </c>
      <c r="BT323" s="290">
        <v>0</v>
      </c>
      <c r="BU323" s="287">
        <v>0</v>
      </c>
      <c r="BV323" s="290">
        <v>0</v>
      </c>
      <c r="BW323" s="287">
        <v>0</v>
      </c>
      <c r="BX323" s="290">
        <v>0</v>
      </c>
      <c r="BY323" s="292">
        <v>0</v>
      </c>
      <c r="BZ323" s="293">
        <v>0</v>
      </c>
      <c r="CA323" s="287">
        <v>150</v>
      </c>
      <c r="CB323" s="290">
        <v>102.91807035479289</v>
      </c>
      <c r="CC323" s="292">
        <v>268</v>
      </c>
      <c r="CD323" s="293">
        <v>183.88028570056329</v>
      </c>
      <c r="CE323" s="287">
        <v>9</v>
      </c>
      <c r="CF323" s="290">
        <v>6.1750842212875732</v>
      </c>
      <c r="CG323" s="287">
        <v>28</v>
      </c>
      <c r="CH323" s="290">
        <v>19.211373132894671</v>
      </c>
      <c r="CI323" s="287">
        <v>647</v>
      </c>
      <c r="CJ323" s="290">
        <v>443.91994346367335</v>
      </c>
      <c r="CK323" s="287">
        <v>242</v>
      </c>
      <c r="CL323" s="290">
        <v>166.04115350573252</v>
      </c>
      <c r="CM323" s="287">
        <v>634</v>
      </c>
      <c r="CN323" s="294">
        <v>435.00037736625802</v>
      </c>
      <c r="CO323" s="287">
        <v>61</v>
      </c>
      <c r="CP323" s="290">
        <v>41.853348610949112</v>
      </c>
      <c r="CQ323" s="287">
        <v>10</v>
      </c>
      <c r="CR323" s="290">
        <v>6.8612046903195258</v>
      </c>
      <c r="CS323" s="292">
        <v>45</v>
      </c>
      <c r="CT323" s="293">
        <v>30.875421106437869</v>
      </c>
      <c r="CU323" s="287">
        <v>12</v>
      </c>
      <c r="CV323" s="290">
        <v>8.2334456283834321</v>
      </c>
      <c r="CW323" s="287">
        <v>291</v>
      </c>
      <c r="CX323" s="290">
        <v>199.66105648829821</v>
      </c>
      <c r="CY323" s="287">
        <v>291</v>
      </c>
      <c r="CZ323" s="290">
        <v>199.66105648829821</v>
      </c>
      <c r="DA323" s="292">
        <v>0</v>
      </c>
      <c r="DB323" s="293">
        <v>0</v>
      </c>
      <c r="DC323" s="292">
        <v>0</v>
      </c>
      <c r="DD323" s="292">
        <v>0</v>
      </c>
      <c r="DE323" s="292">
        <v>0</v>
      </c>
      <c r="DF323" s="292">
        <v>0</v>
      </c>
      <c r="DG323" s="292">
        <v>0</v>
      </c>
      <c r="DH323" s="292">
        <v>0</v>
      </c>
      <c r="DI323" s="292">
        <v>0</v>
      </c>
      <c r="DJ323" s="292">
        <v>0</v>
      </c>
      <c r="DK323" s="292">
        <v>0</v>
      </c>
      <c r="DL323" s="292">
        <v>0</v>
      </c>
      <c r="DM323" s="292">
        <v>0</v>
      </c>
      <c r="DN323" s="292">
        <v>0</v>
      </c>
      <c r="DO323" s="292">
        <v>0</v>
      </c>
      <c r="DP323" s="292">
        <v>0</v>
      </c>
      <c r="DQ323" s="292">
        <v>0</v>
      </c>
      <c r="DR323" s="292">
        <v>0</v>
      </c>
      <c r="DS323" s="292">
        <v>0</v>
      </c>
      <c r="DT323" s="292">
        <v>0</v>
      </c>
      <c r="DU323" s="292">
        <v>0</v>
      </c>
      <c r="DV323" s="292">
        <v>0</v>
      </c>
      <c r="DW323" s="292">
        <v>0</v>
      </c>
      <c r="DX323" s="292">
        <v>0</v>
      </c>
      <c r="DY323" s="292">
        <v>0</v>
      </c>
      <c r="DZ323" s="292">
        <v>0</v>
      </c>
      <c r="EA323" s="292">
        <v>0</v>
      </c>
      <c r="EB323" s="293">
        <v>0</v>
      </c>
      <c r="EC323" s="292">
        <v>0</v>
      </c>
      <c r="ED323" s="292">
        <v>0</v>
      </c>
      <c r="EE323" s="292">
        <v>0</v>
      </c>
      <c r="EF323" s="293">
        <v>0</v>
      </c>
      <c r="EG323" s="292">
        <v>0</v>
      </c>
      <c r="EH323" s="292">
        <v>0</v>
      </c>
      <c r="EI323" s="292">
        <v>0</v>
      </c>
      <c r="EJ323" s="292">
        <v>0</v>
      </c>
      <c r="EK323" s="292">
        <v>0</v>
      </c>
      <c r="EL323" s="292">
        <v>0</v>
      </c>
      <c r="EM323" s="292">
        <v>0</v>
      </c>
      <c r="EN323" s="292">
        <v>0</v>
      </c>
      <c r="EO323" s="292">
        <v>0</v>
      </c>
      <c r="EP323" s="292">
        <v>0</v>
      </c>
      <c r="EQ323" s="292">
        <v>0</v>
      </c>
      <c r="ER323" s="292">
        <v>0</v>
      </c>
      <c r="ES323" s="292">
        <v>0</v>
      </c>
      <c r="ET323" s="292">
        <v>0</v>
      </c>
      <c r="EU323" s="292">
        <v>0</v>
      </c>
      <c r="EV323" s="292">
        <v>0</v>
      </c>
      <c r="EW323" s="292">
        <v>0</v>
      </c>
      <c r="EX323" s="292">
        <v>0</v>
      </c>
      <c r="EY323" s="292">
        <v>0</v>
      </c>
      <c r="EZ323" s="292">
        <v>0</v>
      </c>
      <c r="FA323" s="292">
        <v>0</v>
      </c>
      <c r="FB323" s="292">
        <v>0</v>
      </c>
      <c r="FC323" s="292">
        <v>0</v>
      </c>
      <c r="FD323" s="292">
        <v>0</v>
      </c>
      <c r="FE323" s="292">
        <v>0</v>
      </c>
      <c r="FF323" s="292">
        <v>0</v>
      </c>
      <c r="FG323" s="292">
        <v>0</v>
      </c>
      <c r="FH323" s="292">
        <v>0</v>
      </c>
      <c r="FI323" s="292">
        <v>0</v>
      </c>
      <c r="FJ323" s="292">
        <v>0</v>
      </c>
      <c r="FK323" s="291">
        <v>2</v>
      </c>
      <c r="FL323" s="290">
        <v>1.3722409380639053</v>
      </c>
      <c r="FM323" s="297">
        <v>1</v>
      </c>
      <c r="FN323" s="293">
        <v>0.68612046903195267</v>
      </c>
      <c r="FO323" s="297">
        <v>0</v>
      </c>
      <c r="FP323" s="293">
        <v>0</v>
      </c>
      <c r="FQ323" s="283">
        <v>0</v>
      </c>
      <c r="FR323" s="294">
        <v>0</v>
      </c>
      <c r="FS323" s="283">
        <v>0</v>
      </c>
      <c r="FT323" s="294">
        <v>0</v>
      </c>
      <c r="FU323" s="297">
        <v>37</v>
      </c>
      <c r="FV323" s="293">
        <v>25.386457354182244</v>
      </c>
      <c r="FW323" s="295">
        <v>0</v>
      </c>
      <c r="FX323" s="295">
        <v>0</v>
      </c>
      <c r="FY323" s="295">
        <v>0</v>
      </c>
      <c r="FZ323" s="295">
        <v>0</v>
      </c>
      <c r="GA323" s="295">
        <v>0</v>
      </c>
      <c r="GB323" s="292">
        <v>0</v>
      </c>
      <c r="GC323" s="292">
        <v>0</v>
      </c>
      <c r="GD323" s="292">
        <v>0</v>
      </c>
      <c r="GE323" s="292">
        <v>0</v>
      </c>
      <c r="GF323" s="292">
        <v>0</v>
      </c>
      <c r="GG323" s="293">
        <v>0</v>
      </c>
      <c r="GH323" s="293">
        <v>0</v>
      </c>
      <c r="GI323" s="293">
        <v>0</v>
      </c>
      <c r="GJ323" s="293">
        <v>0</v>
      </c>
      <c r="GK323" s="293">
        <v>0</v>
      </c>
      <c r="GL323" s="293">
        <v>0</v>
      </c>
      <c r="GM323" s="293">
        <v>0</v>
      </c>
      <c r="GN323" s="293">
        <v>0</v>
      </c>
      <c r="GO323" s="293">
        <v>0</v>
      </c>
      <c r="GP323" s="293">
        <v>0</v>
      </c>
      <c r="GQ323" s="293">
        <v>0</v>
      </c>
      <c r="GR323" s="293">
        <v>0</v>
      </c>
      <c r="GS323" s="293">
        <v>0</v>
      </c>
      <c r="GT323" s="293">
        <v>0</v>
      </c>
      <c r="GU323" s="293">
        <v>0</v>
      </c>
      <c r="GV323" s="293">
        <v>0</v>
      </c>
      <c r="GW323" s="293">
        <v>0</v>
      </c>
      <c r="GX323" s="293">
        <v>0</v>
      </c>
      <c r="GY323" s="293">
        <v>0</v>
      </c>
      <c r="GZ323" s="293">
        <v>0</v>
      </c>
      <c r="HA323" s="293">
        <v>0</v>
      </c>
      <c r="HB323" s="293">
        <v>0</v>
      </c>
      <c r="HC323" s="293">
        <v>0</v>
      </c>
      <c r="HD323" s="293">
        <v>0</v>
      </c>
      <c r="HE323" s="293">
        <v>0</v>
      </c>
      <c r="HF323" s="293">
        <v>0</v>
      </c>
      <c r="HG323" s="293">
        <v>0</v>
      </c>
      <c r="HH323" s="293">
        <v>0</v>
      </c>
      <c r="HI323" s="293">
        <v>0</v>
      </c>
      <c r="HJ323" s="134">
        <v>1.3722409380639053</v>
      </c>
      <c r="HK323" s="134">
        <v>8.2334456283834321</v>
      </c>
      <c r="HL323" s="134">
        <v>39.606304074869463</v>
      </c>
      <c r="HM323" s="146">
        <v>88.263070942270801</v>
      </c>
      <c r="HN323" s="146">
        <v>93.357172244805099</v>
      </c>
      <c r="HO323" s="368">
        <v>0.147275405007364</v>
      </c>
      <c r="HP323" s="368">
        <v>0</v>
      </c>
      <c r="HQ323" s="368">
        <v>21.428571428571399</v>
      </c>
      <c r="HR323" s="368">
        <v>0</v>
      </c>
      <c r="HS323" s="134">
        <v>92.857142857142904</v>
      </c>
      <c r="HT323" s="134">
        <v>88.8888888888889</v>
      </c>
      <c r="HU323" s="134">
        <v>0.68728522336769804</v>
      </c>
      <c r="HV323" s="134">
        <v>0.54861322767448994</v>
      </c>
      <c r="HW323" s="134">
        <v>3.17681532304174</v>
      </c>
      <c r="HX323" s="134">
        <v>5.2082263970160501</v>
      </c>
      <c r="HY323" s="146">
        <v>92.539982177403118</v>
      </c>
      <c r="HZ323" s="146">
        <v>92.959256071257499</v>
      </c>
      <c r="IA323" s="386">
        <v>6</v>
      </c>
      <c r="IB323" s="386">
        <v>6</v>
      </c>
      <c r="IC323" s="369">
        <v>0.16168148746968472</v>
      </c>
      <c r="ID323" s="369">
        <v>0.11406844106463879</v>
      </c>
      <c r="IE323" s="369">
        <v>1.7142857142857144</v>
      </c>
      <c r="IF323" s="369">
        <v>1.662049861495845</v>
      </c>
      <c r="IG323" s="146">
        <v>74.857142857142861</v>
      </c>
      <c r="IH323" s="146">
        <v>80.609418282548475</v>
      </c>
      <c r="II323" s="146">
        <v>9.4314201023982758</v>
      </c>
      <c r="IJ323" s="146">
        <v>6.8631178707224336</v>
      </c>
      <c r="IK323" s="146">
        <v>7.8080331618067458</v>
      </c>
      <c r="IL323" s="146">
        <v>11.059781678814632</v>
      </c>
      <c r="IM323" s="148">
        <v>91.174624208339779</v>
      </c>
      <c r="IN323" s="137">
        <v>86.745785783285996</v>
      </c>
      <c r="IO323" s="369">
        <v>0.21881838074398199</v>
      </c>
      <c r="IP323" s="369">
        <v>8.3612040133779306E-2</v>
      </c>
      <c r="IQ323" s="369">
        <v>3.3333333333333299</v>
      </c>
      <c r="IR323" s="369">
        <v>1.4285714285714299</v>
      </c>
      <c r="IS323" s="146">
        <v>71.6666666666667</v>
      </c>
      <c r="IT323" s="146">
        <v>77.142857142857196</v>
      </c>
      <c r="IU323" s="146">
        <v>6.5645514223194699</v>
      </c>
      <c r="IV323" s="146">
        <v>5.8528428093645504</v>
      </c>
      <c r="IW323" s="146">
        <v>5.5470032840722503</v>
      </c>
      <c r="IX323" s="146">
        <v>6.2684401451027796</v>
      </c>
      <c r="IY323" s="341">
        <v>9</v>
      </c>
      <c r="IZ323" s="369">
        <v>0.28562361155188798</v>
      </c>
      <c r="JA323" s="369">
        <v>13.235294117647101</v>
      </c>
      <c r="JB323" s="369">
        <v>95.588235294117695</v>
      </c>
      <c r="JC323" s="369">
        <v>2.15804506505871</v>
      </c>
      <c r="JD323" s="146">
        <v>8.6575642473394208</v>
      </c>
    </row>
    <row r="324" spans="1:264" ht="18" customHeight="1">
      <c r="A324" s="280"/>
      <c r="B324" s="281" t="s">
        <v>87</v>
      </c>
      <c r="C324" s="281" t="s">
        <v>87</v>
      </c>
      <c r="D324" s="282" t="s">
        <v>2061</v>
      </c>
      <c r="E324" s="283" t="s">
        <v>1537</v>
      </c>
      <c r="F324" s="282" t="s">
        <v>143</v>
      </c>
      <c r="G324" s="283" t="s">
        <v>42</v>
      </c>
      <c r="H324" s="284" t="s">
        <v>87</v>
      </c>
      <c r="I324" s="284" t="s">
        <v>87</v>
      </c>
      <c r="J324" s="284" t="s">
        <v>87</v>
      </c>
      <c r="K324" s="284" t="s">
        <v>87</v>
      </c>
      <c r="L324" s="284" t="s">
        <v>87</v>
      </c>
      <c r="M324" s="285">
        <v>72869</v>
      </c>
      <c r="N324" s="284" t="s">
        <v>87</v>
      </c>
      <c r="O324" s="284" t="s">
        <v>87</v>
      </c>
      <c r="P324" s="284" t="s">
        <v>87</v>
      </c>
      <c r="Q324" s="284" t="s">
        <v>87</v>
      </c>
      <c r="R324" s="286">
        <v>102.551150295235</v>
      </c>
      <c r="S324" s="286">
        <v>97.458721549462112</v>
      </c>
      <c r="T324" s="292">
        <v>22.538432390361095</v>
      </c>
      <c r="U324" s="298" t="s">
        <v>88</v>
      </c>
      <c r="V324" s="286">
        <v>7.0984915705412597</v>
      </c>
      <c r="W324" s="286">
        <v>3.904170363797693</v>
      </c>
      <c r="X324" s="286">
        <v>11.002661934338953</v>
      </c>
      <c r="Y324" s="284" t="s">
        <v>87</v>
      </c>
      <c r="Z324" s="284" t="s">
        <v>87</v>
      </c>
      <c r="AA324" s="284" t="s">
        <v>87</v>
      </c>
      <c r="AB324" s="284" t="s">
        <v>87</v>
      </c>
      <c r="AC324" s="284" t="s">
        <v>87</v>
      </c>
      <c r="AD324" s="284" t="s">
        <v>87</v>
      </c>
      <c r="AE324" s="284" t="s">
        <v>87</v>
      </c>
      <c r="AF324" s="284" t="s">
        <v>87</v>
      </c>
      <c r="AG324" s="284" t="s">
        <v>87</v>
      </c>
      <c r="AH324" s="284" t="s">
        <v>87</v>
      </c>
      <c r="AI324" s="284" t="s">
        <v>87</v>
      </c>
      <c r="AJ324" s="284" t="s">
        <v>87</v>
      </c>
      <c r="AK324" s="284" t="s">
        <v>87</v>
      </c>
      <c r="AL324" s="284" t="s">
        <v>87</v>
      </c>
      <c r="AM324" s="284" t="s">
        <v>87</v>
      </c>
      <c r="AN324" s="284" t="s">
        <v>87</v>
      </c>
      <c r="AO324" s="284" t="s">
        <v>87</v>
      </c>
      <c r="AP324" s="284" t="s">
        <v>87</v>
      </c>
      <c r="AQ324" s="284" t="s">
        <v>87</v>
      </c>
      <c r="AR324" s="284" t="s">
        <v>87</v>
      </c>
      <c r="AS324" s="284" t="s">
        <v>87</v>
      </c>
      <c r="AT324" s="284" t="s">
        <v>87</v>
      </c>
      <c r="AU324" s="284" t="s">
        <v>87</v>
      </c>
      <c r="AV324" s="284" t="s">
        <v>87</v>
      </c>
      <c r="AW324" s="288" t="s">
        <v>87</v>
      </c>
      <c r="AX324" s="288" t="s">
        <v>87</v>
      </c>
      <c r="AY324" s="288" t="s">
        <v>87</v>
      </c>
      <c r="AZ324" s="288" t="s">
        <v>87</v>
      </c>
      <c r="BA324" s="288" t="s">
        <v>87</v>
      </c>
      <c r="BB324" s="287">
        <v>5</v>
      </c>
      <c r="BC324" s="287">
        <v>12</v>
      </c>
      <c r="BD324" s="289" t="s">
        <v>88</v>
      </c>
      <c r="BE324" s="289" t="s">
        <v>88</v>
      </c>
      <c r="BF324" s="289" t="s">
        <v>88</v>
      </c>
      <c r="BG324" s="287">
        <v>0</v>
      </c>
      <c r="BH324" s="286">
        <v>0</v>
      </c>
      <c r="BI324" s="287">
        <v>12</v>
      </c>
      <c r="BJ324" s="286">
        <v>16.467908163965472</v>
      </c>
      <c r="BK324" s="287">
        <v>0</v>
      </c>
      <c r="BL324" s="286">
        <v>0</v>
      </c>
      <c r="BM324" s="287">
        <v>0</v>
      </c>
      <c r="BN324" s="290">
        <v>0</v>
      </c>
      <c r="BO324" s="291">
        <v>35</v>
      </c>
      <c r="BP324" s="290">
        <v>48.031398811565964</v>
      </c>
      <c r="BQ324" s="287">
        <v>0</v>
      </c>
      <c r="BR324" s="290">
        <v>0</v>
      </c>
      <c r="BS324" s="287">
        <v>0</v>
      </c>
      <c r="BT324" s="290">
        <v>0</v>
      </c>
      <c r="BU324" s="287">
        <v>0</v>
      </c>
      <c r="BV324" s="290">
        <v>0</v>
      </c>
      <c r="BW324" s="287">
        <v>0</v>
      </c>
      <c r="BX324" s="290">
        <v>0</v>
      </c>
      <c r="BY324" s="287">
        <v>0</v>
      </c>
      <c r="BZ324" s="290">
        <v>0</v>
      </c>
      <c r="CA324" s="287">
        <v>63</v>
      </c>
      <c r="CB324" s="290">
        <v>86.456517860818721</v>
      </c>
      <c r="CC324" s="287">
        <v>0</v>
      </c>
      <c r="CD324" s="290">
        <v>0</v>
      </c>
      <c r="CE324" s="287">
        <v>6</v>
      </c>
      <c r="CF324" s="290">
        <v>8.2339540819827359</v>
      </c>
      <c r="CG324" s="287">
        <v>37</v>
      </c>
      <c r="CH324" s="290">
        <v>50.776050172226874</v>
      </c>
      <c r="CI324" s="287">
        <v>297</v>
      </c>
      <c r="CJ324" s="290">
        <v>407.58072705814544</v>
      </c>
      <c r="CK324" s="287">
        <v>146</v>
      </c>
      <c r="CL324" s="290">
        <v>200.35954932824657</v>
      </c>
      <c r="CM324" s="287">
        <v>0</v>
      </c>
      <c r="CN324" s="294">
        <v>0</v>
      </c>
      <c r="CO324" s="287">
        <v>18</v>
      </c>
      <c r="CP324" s="290">
        <v>24.701862245948206</v>
      </c>
      <c r="CQ324" s="292">
        <v>0</v>
      </c>
      <c r="CR324" s="293">
        <v>0</v>
      </c>
      <c r="CS324" s="287">
        <v>0</v>
      </c>
      <c r="CT324" s="290">
        <v>0</v>
      </c>
      <c r="CU324" s="287">
        <v>8</v>
      </c>
      <c r="CV324" s="290">
        <v>10.978605442643648</v>
      </c>
      <c r="CW324" s="287">
        <v>149</v>
      </c>
      <c r="CX324" s="290">
        <v>204.47652636923797</v>
      </c>
      <c r="CY324" s="287">
        <v>149</v>
      </c>
      <c r="CZ324" s="290">
        <v>204.47652636923797</v>
      </c>
      <c r="DA324" s="292">
        <v>0</v>
      </c>
      <c r="DB324" s="293">
        <v>0</v>
      </c>
      <c r="DC324" s="287">
        <v>0</v>
      </c>
      <c r="DD324" s="287">
        <v>0</v>
      </c>
      <c r="DE324" s="287">
        <v>0</v>
      </c>
      <c r="DF324" s="287">
        <v>0</v>
      </c>
      <c r="DG324" s="287">
        <v>0</v>
      </c>
      <c r="DH324" s="287">
        <v>0</v>
      </c>
      <c r="DI324" s="287">
        <v>0</v>
      </c>
      <c r="DJ324" s="287">
        <v>0</v>
      </c>
      <c r="DK324" s="287">
        <v>0</v>
      </c>
      <c r="DL324" s="287">
        <v>0</v>
      </c>
      <c r="DM324" s="287">
        <v>0</v>
      </c>
      <c r="DN324" s="287">
        <v>0</v>
      </c>
      <c r="DO324" s="287">
        <v>0</v>
      </c>
      <c r="DP324" s="287">
        <v>0</v>
      </c>
      <c r="DQ324" s="287">
        <v>0</v>
      </c>
      <c r="DR324" s="287">
        <v>0</v>
      </c>
      <c r="DS324" s="287">
        <v>0</v>
      </c>
      <c r="DT324" s="287">
        <v>0</v>
      </c>
      <c r="DU324" s="287">
        <v>0</v>
      </c>
      <c r="DV324" s="287">
        <v>0</v>
      </c>
      <c r="DW324" s="287">
        <v>0</v>
      </c>
      <c r="DX324" s="287">
        <v>0</v>
      </c>
      <c r="DY324" s="287">
        <v>0</v>
      </c>
      <c r="DZ324" s="287">
        <v>0</v>
      </c>
      <c r="EA324" s="287">
        <v>0</v>
      </c>
      <c r="EB324" s="290">
        <v>0</v>
      </c>
      <c r="EC324" s="287">
        <v>0</v>
      </c>
      <c r="ED324" s="287">
        <v>0</v>
      </c>
      <c r="EE324" s="287">
        <v>0</v>
      </c>
      <c r="EF324" s="290">
        <v>0</v>
      </c>
      <c r="EG324" s="287">
        <v>0</v>
      </c>
      <c r="EH324" s="287">
        <v>0</v>
      </c>
      <c r="EI324" s="287">
        <v>0</v>
      </c>
      <c r="EJ324" s="287">
        <v>0</v>
      </c>
      <c r="EK324" s="287">
        <v>0</v>
      </c>
      <c r="EL324" s="287">
        <v>0</v>
      </c>
      <c r="EM324" s="287">
        <v>0</v>
      </c>
      <c r="EN324" s="287">
        <v>0</v>
      </c>
      <c r="EO324" s="287">
        <v>0</v>
      </c>
      <c r="EP324" s="287">
        <v>0</v>
      </c>
      <c r="EQ324" s="287">
        <v>0</v>
      </c>
      <c r="ER324" s="287">
        <v>0</v>
      </c>
      <c r="ES324" s="287">
        <v>0</v>
      </c>
      <c r="ET324" s="287">
        <v>0</v>
      </c>
      <c r="EU324" s="287">
        <v>0</v>
      </c>
      <c r="EV324" s="287">
        <v>0</v>
      </c>
      <c r="EW324" s="287">
        <v>0</v>
      </c>
      <c r="EX324" s="287">
        <v>0</v>
      </c>
      <c r="EY324" s="287">
        <v>0</v>
      </c>
      <c r="EZ324" s="287">
        <v>0</v>
      </c>
      <c r="FA324" s="287">
        <v>0</v>
      </c>
      <c r="FB324" s="287">
        <v>0</v>
      </c>
      <c r="FC324" s="287">
        <v>0</v>
      </c>
      <c r="FD324" s="287">
        <v>0</v>
      </c>
      <c r="FE324" s="287">
        <v>0</v>
      </c>
      <c r="FF324" s="287">
        <v>0</v>
      </c>
      <c r="FG324" s="287">
        <v>0</v>
      </c>
      <c r="FH324" s="287">
        <v>0</v>
      </c>
      <c r="FI324" s="287">
        <v>0</v>
      </c>
      <c r="FJ324" s="287">
        <v>0</v>
      </c>
      <c r="FK324" s="291">
        <v>1</v>
      </c>
      <c r="FL324" s="290">
        <v>1.372325680330456</v>
      </c>
      <c r="FM324" s="291">
        <v>1</v>
      </c>
      <c r="FN324" s="290">
        <v>1.372325680330456</v>
      </c>
      <c r="FO324" s="291">
        <v>0</v>
      </c>
      <c r="FP324" s="290">
        <v>0</v>
      </c>
      <c r="FQ324" s="283">
        <v>0</v>
      </c>
      <c r="FR324" s="294">
        <v>0</v>
      </c>
      <c r="FS324" s="283">
        <v>0</v>
      </c>
      <c r="FT324" s="294">
        <v>0</v>
      </c>
      <c r="FU324" s="291">
        <v>0</v>
      </c>
      <c r="FV324" s="290">
        <v>0</v>
      </c>
      <c r="FW324" s="295">
        <v>0</v>
      </c>
      <c r="FX324" s="295">
        <v>0</v>
      </c>
      <c r="FY324" s="295">
        <v>0</v>
      </c>
      <c r="FZ324" s="295">
        <v>0</v>
      </c>
      <c r="GA324" s="295">
        <v>0</v>
      </c>
      <c r="GB324" s="287">
        <v>0</v>
      </c>
      <c r="GC324" s="287">
        <v>0</v>
      </c>
      <c r="GD324" s="287">
        <v>0</v>
      </c>
      <c r="GE324" s="287">
        <v>0</v>
      </c>
      <c r="GF324" s="287">
        <v>0</v>
      </c>
      <c r="GG324" s="290">
        <v>0</v>
      </c>
      <c r="GH324" s="290">
        <v>0</v>
      </c>
      <c r="GI324" s="290">
        <v>0</v>
      </c>
      <c r="GJ324" s="290">
        <v>0</v>
      </c>
      <c r="GK324" s="290">
        <v>0</v>
      </c>
      <c r="GL324" s="290">
        <v>0</v>
      </c>
      <c r="GM324" s="290">
        <v>0</v>
      </c>
      <c r="GN324" s="290">
        <v>0</v>
      </c>
      <c r="GO324" s="290">
        <v>0</v>
      </c>
      <c r="GP324" s="290">
        <v>0</v>
      </c>
      <c r="GQ324" s="290">
        <v>0</v>
      </c>
      <c r="GR324" s="290">
        <v>0</v>
      </c>
      <c r="GS324" s="290">
        <v>0</v>
      </c>
      <c r="GT324" s="290">
        <v>0</v>
      </c>
      <c r="GU324" s="290">
        <v>0</v>
      </c>
      <c r="GV324" s="290">
        <v>0</v>
      </c>
      <c r="GW324" s="290">
        <v>0</v>
      </c>
      <c r="GX324" s="290">
        <v>0</v>
      </c>
      <c r="GY324" s="290">
        <v>0</v>
      </c>
      <c r="GZ324" s="290">
        <v>0</v>
      </c>
      <c r="HA324" s="290">
        <v>0</v>
      </c>
      <c r="HB324" s="290">
        <v>0</v>
      </c>
      <c r="HC324" s="290">
        <v>0</v>
      </c>
      <c r="HD324" s="290">
        <v>0</v>
      </c>
      <c r="HE324" s="290">
        <v>0</v>
      </c>
      <c r="HF324" s="290">
        <v>0</v>
      </c>
      <c r="HG324" s="290">
        <v>0</v>
      </c>
      <c r="HH324" s="290">
        <v>0</v>
      </c>
      <c r="HI324" s="290">
        <v>0</v>
      </c>
      <c r="HJ324" s="134">
        <v>4.116977040991368</v>
      </c>
      <c r="HK324" s="134">
        <v>8.2339540819827359</v>
      </c>
      <c r="HL324" s="134">
        <v>27.034815902509983</v>
      </c>
      <c r="HM324" s="146">
        <v>94.811418495356406</v>
      </c>
      <c r="HN324" s="146">
        <v>103.86723487481601</v>
      </c>
      <c r="HO324" s="368">
        <v>0</v>
      </c>
      <c r="HP324" s="368">
        <v>0</v>
      </c>
      <c r="HQ324" s="368">
        <v>1.0325101158085701</v>
      </c>
      <c r="HR324" s="368">
        <v>1.6951488423373799</v>
      </c>
      <c r="HS324" s="134">
        <v>0</v>
      </c>
      <c r="HT324" s="134">
        <v>0</v>
      </c>
      <c r="HU324" s="134">
        <v>0</v>
      </c>
      <c r="HV324" s="134">
        <v>0</v>
      </c>
      <c r="HW324" s="134">
        <v>0</v>
      </c>
      <c r="HX324" s="134">
        <v>0</v>
      </c>
      <c r="HY324" s="146">
        <v>93.700733642157516</v>
      </c>
      <c r="HZ324" s="146">
        <v>95.803350241932804</v>
      </c>
      <c r="IA324" s="386">
        <v>4</v>
      </c>
      <c r="IB324" s="386">
        <v>2</v>
      </c>
      <c r="IC324" s="369">
        <v>0.16359918200408999</v>
      </c>
      <c r="ID324" s="369">
        <v>5.7971014492753624E-2</v>
      </c>
      <c r="IE324" s="369">
        <v>1.9138755980861244</v>
      </c>
      <c r="IF324" s="369">
        <v>1.0362694300518136</v>
      </c>
      <c r="IG324" s="146">
        <v>75.119617224880386</v>
      </c>
      <c r="IH324" s="146">
        <v>86.010362694300511</v>
      </c>
      <c r="II324" s="146">
        <v>8.5480572597137012</v>
      </c>
      <c r="IJ324" s="146">
        <v>5.5942028985507246</v>
      </c>
      <c r="IK324" s="146">
        <v>6.8299148876796432</v>
      </c>
      <c r="IL324" s="146">
        <v>11.149393605292172</v>
      </c>
      <c r="IM324" s="148">
        <v>108.02559566571774</v>
      </c>
      <c r="IN324" s="137">
        <v>93.230348380958915</v>
      </c>
      <c r="IO324" s="369">
        <v>6.0716454159077102E-2</v>
      </c>
      <c r="IP324" s="369">
        <v>0.18966334755808401</v>
      </c>
      <c r="IQ324" s="369">
        <v>0.775193798449612</v>
      </c>
      <c r="IR324" s="369">
        <v>3.4482758620689702</v>
      </c>
      <c r="IS324" s="146">
        <v>83.720930232558104</v>
      </c>
      <c r="IT324" s="146">
        <v>92.241379310344797</v>
      </c>
      <c r="IU324" s="146">
        <v>7.8324225865209502</v>
      </c>
      <c r="IV324" s="146">
        <v>5.5002370791844504</v>
      </c>
      <c r="IW324" s="146">
        <v>12.3136808126839</v>
      </c>
      <c r="IX324" s="146">
        <v>13.920770085153601</v>
      </c>
      <c r="IY324" s="341">
        <v>6</v>
      </c>
      <c r="IZ324" s="369">
        <v>0.25806451612903197</v>
      </c>
      <c r="JA324" s="369">
        <v>12</v>
      </c>
      <c r="JB324" s="369">
        <v>90</v>
      </c>
      <c r="JC324" s="369">
        <v>2.1505376344085998</v>
      </c>
      <c r="JD324" s="146">
        <v>8.0622932745314202</v>
      </c>
    </row>
    <row r="325" spans="1:264" ht="18" customHeight="1">
      <c r="A325" s="280"/>
      <c r="B325" s="281" t="s">
        <v>87</v>
      </c>
      <c r="C325" s="281" t="s">
        <v>87</v>
      </c>
      <c r="D325" s="282" t="s">
        <v>2062</v>
      </c>
      <c r="E325" s="283" t="s">
        <v>1538</v>
      </c>
      <c r="F325" s="282" t="s">
        <v>143</v>
      </c>
      <c r="G325" s="283" t="s">
        <v>42</v>
      </c>
      <c r="H325" s="284" t="s">
        <v>87</v>
      </c>
      <c r="I325" s="284" t="s">
        <v>87</v>
      </c>
      <c r="J325" s="284" t="s">
        <v>87</v>
      </c>
      <c r="K325" s="284" t="s">
        <v>87</v>
      </c>
      <c r="L325" s="284" t="s">
        <v>87</v>
      </c>
      <c r="M325" s="285">
        <v>75059</v>
      </c>
      <c r="N325" s="284" t="s">
        <v>87</v>
      </c>
      <c r="O325" s="284" t="s">
        <v>87</v>
      </c>
      <c r="P325" s="284" t="s">
        <v>87</v>
      </c>
      <c r="Q325" s="284" t="s">
        <v>87</v>
      </c>
      <c r="R325" s="286">
        <v>97.698062138936237</v>
      </c>
      <c r="S325" s="286">
        <v>95.576697484535529</v>
      </c>
      <c r="T325" s="298" t="s">
        <v>88</v>
      </c>
      <c r="U325" s="298" t="s">
        <v>88</v>
      </c>
      <c r="V325" s="286">
        <v>7.3409461663947795</v>
      </c>
      <c r="W325" s="286">
        <v>6.1174551386623168</v>
      </c>
      <c r="X325" s="286">
        <v>13.458401305057096</v>
      </c>
      <c r="Y325" s="284" t="s">
        <v>87</v>
      </c>
      <c r="Z325" s="284" t="s">
        <v>87</v>
      </c>
      <c r="AA325" s="284" t="s">
        <v>87</v>
      </c>
      <c r="AB325" s="284" t="s">
        <v>87</v>
      </c>
      <c r="AC325" s="284" t="s">
        <v>87</v>
      </c>
      <c r="AD325" s="284" t="s">
        <v>87</v>
      </c>
      <c r="AE325" s="284" t="s">
        <v>87</v>
      </c>
      <c r="AF325" s="284" t="s">
        <v>87</v>
      </c>
      <c r="AG325" s="284" t="s">
        <v>87</v>
      </c>
      <c r="AH325" s="284" t="s">
        <v>87</v>
      </c>
      <c r="AI325" s="284" t="s">
        <v>87</v>
      </c>
      <c r="AJ325" s="284" t="s">
        <v>87</v>
      </c>
      <c r="AK325" s="284" t="s">
        <v>87</v>
      </c>
      <c r="AL325" s="284" t="s">
        <v>87</v>
      </c>
      <c r="AM325" s="284" t="s">
        <v>87</v>
      </c>
      <c r="AN325" s="284" t="s">
        <v>87</v>
      </c>
      <c r="AO325" s="284" t="s">
        <v>87</v>
      </c>
      <c r="AP325" s="284" t="s">
        <v>87</v>
      </c>
      <c r="AQ325" s="284" t="s">
        <v>87</v>
      </c>
      <c r="AR325" s="284" t="s">
        <v>87</v>
      </c>
      <c r="AS325" s="284" t="s">
        <v>87</v>
      </c>
      <c r="AT325" s="284" t="s">
        <v>87</v>
      </c>
      <c r="AU325" s="284" t="s">
        <v>87</v>
      </c>
      <c r="AV325" s="284" t="s">
        <v>87</v>
      </c>
      <c r="AW325" s="288" t="s">
        <v>87</v>
      </c>
      <c r="AX325" s="288" t="s">
        <v>87</v>
      </c>
      <c r="AY325" s="288" t="s">
        <v>87</v>
      </c>
      <c r="AZ325" s="288" t="s">
        <v>87</v>
      </c>
      <c r="BA325" s="288" t="s">
        <v>87</v>
      </c>
      <c r="BB325" s="287">
        <v>5</v>
      </c>
      <c r="BC325" s="287">
        <v>3</v>
      </c>
      <c r="BD325" s="289" t="s">
        <v>88</v>
      </c>
      <c r="BE325" s="289" t="s">
        <v>88</v>
      </c>
      <c r="BF325" s="289" t="s">
        <v>88</v>
      </c>
      <c r="BG325" s="287">
        <v>0</v>
      </c>
      <c r="BH325" s="286">
        <v>0</v>
      </c>
      <c r="BI325" s="287">
        <v>17</v>
      </c>
      <c r="BJ325" s="286">
        <v>22.648849571670286</v>
      </c>
      <c r="BK325" s="287">
        <v>0</v>
      </c>
      <c r="BL325" s="286">
        <v>0</v>
      </c>
      <c r="BM325" s="287">
        <v>0</v>
      </c>
      <c r="BN325" s="290">
        <v>0</v>
      </c>
      <c r="BO325" s="291">
        <v>13</v>
      </c>
      <c r="BP325" s="290">
        <v>17.319708495983161</v>
      </c>
      <c r="BQ325" s="287">
        <v>0</v>
      </c>
      <c r="BR325" s="290">
        <v>0</v>
      </c>
      <c r="BS325" s="287">
        <v>12</v>
      </c>
      <c r="BT325" s="290">
        <v>15.987423227061377</v>
      </c>
      <c r="BU325" s="287">
        <v>0</v>
      </c>
      <c r="BV325" s="290">
        <v>0</v>
      </c>
      <c r="BW325" s="287">
        <v>0</v>
      </c>
      <c r="BX325" s="290">
        <v>0</v>
      </c>
      <c r="BY325" s="292">
        <v>0</v>
      </c>
      <c r="BZ325" s="293">
        <v>0</v>
      </c>
      <c r="CA325" s="287">
        <v>24</v>
      </c>
      <c r="CB325" s="290">
        <v>31.974846454122755</v>
      </c>
      <c r="CC325" s="287">
        <v>0</v>
      </c>
      <c r="CD325" s="290">
        <v>0</v>
      </c>
      <c r="CE325" s="287">
        <v>9</v>
      </c>
      <c r="CF325" s="290">
        <v>11.990567420296035</v>
      </c>
      <c r="CG325" s="287">
        <v>270</v>
      </c>
      <c r="CH325" s="290">
        <v>359.717022608881</v>
      </c>
      <c r="CI325" s="287">
        <v>128</v>
      </c>
      <c r="CJ325" s="290">
        <v>170.53251442198803</v>
      </c>
      <c r="CK325" s="287">
        <v>28</v>
      </c>
      <c r="CL325" s="290">
        <v>37.303987529809888</v>
      </c>
      <c r="CM325" s="287">
        <v>0</v>
      </c>
      <c r="CN325" s="294">
        <v>0</v>
      </c>
      <c r="CO325" s="287">
        <v>12</v>
      </c>
      <c r="CP325" s="290">
        <v>15.987423227061377</v>
      </c>
      <c r="CQ325" s="287">
        <v>2</v>
      </c>
      <c r="CR325" s="290">
        <v>2.6645705378435629</v>
      </c>
      <c r="CS325" s="287">
        <v>0</v>
      </c>
      <c r="CT325" s="290">
        <v>0</v>
      </c>
      <c r="CU325" s="287">
        <v>0</v>
      </c>
      <c r="CV325" s="290">
        <v>0</v>
      </c>
      <c r="CW325" s="287">
        <v>0</v>
      </c>
      <c r="CX325" s="290">
        <v>0</v>
      </c>
      <c r="CY325" s="287">
        <v>0</v>
      </c>
      <c r="CZ325" s="290">
        <v>0</v>
      </c>
      <c r="DA325" s="287">
        <v>0</v>
      </c>
      <c r="DB325" s="290">
        <v>0</v>
      </c>
      <c r="DC325" s="287">
        <v>0</v>
      </c>
      <c r="DD325" s="287">
        <v>0</v>
      </c>
      <c r="DE325" s="287">
        <v>0</v>
      </c>
      <c r="DF325" s="287">
        <v>0</v>
      </c>
      <c r="DG325" s="287">
        <v>0</v>
      </c>
      <c r="DH325" s="287">
        <v>0</v>
      </c>
      <c r="DI325" s="287">
        <v>0</v>
      </c>
      <c r="DJ325" s="287">
        <v>0</v>
      </c>
      <c r="DK325" s="287">
        <v>0</v>
      </c>
      <c r="DL325" s="287">
        <v>0</v>
      </c>
      <c r="DM325" s="287">
        <v>0</v>
      </c>
      <c r="DN325" s="287">
        <v>0</v>
      </c>
      <c r="DO325" s="287">
        <v>0</v>
      </c>
      <c r="DP325" s="287">
        <v>0</v>
      </c>
      <c r="DQ325" s="287">
        <v>0</v>
      </c>
      <c r="DR325" s="287">
        <v>0</v>
      </c>
      <c r="DS325" s="287">
        <v>0</v>
      </c>
      <c r="DT325" s="287">
        <v>0</v>
      </c>
      <c r="DU325" s="287">
        <v>0</v>
      </c>
      <c r="DV325" s="287">
        <v>0</v>
      </c>
      <c r="DW325" s="287">
        <v>0</v>
      </c>
      <c r="DX325" s="287">
        <v>0</v>
      </c>
      <c r="DY325" s="287">
        <v>0</v>
      </c>
      <c r="DZ325" s="287">
        <v>0</v>
      </c>
      <c r="EA325" s="287">
        <v>0</v>
      </c>
      <c r="EB325" s="290">
        <v>0</v>
      </c>
      <c r="EC325" s="287">
        <v>0</v>
      </c>
      <c r="ED325" s="287">
        <v>0</v>
      </c>
      <c r="EE325" s="287">
        <v>0</v>
      </c>
      <c r="EF325" s="290">
        <v>0</v>
      </c>
      <c r="EG325" s="287">
        <v>0</v>
      </c>
      <c r="EH325" s="287">
        <v>0</v>
      </c>
      <c r="EI325" s="287">
        <v>0</v>
      </c>
      <c r="EJ325" s="287">
        <v>0</v>
      </c>
      <c r="EK325" s="287">
        <v>0</v>
      </c>
      <c r="EL325" s="287">
        <v>0</v>
      </c>
      <c r="EM325" s="287">
        <v>0</v>
      </c>
      <c r="EN325" s="287">
        <v>0</v>
      </c>
      <c r="EO325" s="287">
        <v>0</v>
      </c>
      <c r="EP325" s="287">
        <v>0</v>
      </c>
      <c r="EQ325" s="287">
        <v>0</v>
      </c>
      <c r="ER325" s="287">
        <v>0</v>
      </c>
      <c r="ES325" s="287">
        <v>0</v>
      </c>
      <c r="ET325" s="287">
        <v>0</v>
      </c>
      <c r="EU325" s="287">
        <v>0</v>
      </c>
      <c r="EV325" s="287">
        <v>0</v>
      </c>
      <c r="EW325" s="287">
        <v>0</v>
      </c>
      <c r="EX325" s="287">
        <v>0</v>
      </c>
      <c r="EY325" s="287">
        <v>0</v>
      </c>
      <c r="EZ325" s="287">
        <v>0</v>
      </c>
      <c r="FA325" s="287">
        <v>0</v>
      </c>
      <c r="FB325" s="287">
        <v>0</v>
      </c>
      <c r="FC325" s="287">
        <v>0</v>
      </c>
      <c r="FD325" s="287">
        <v>0</v>
      </c>
      <c r="FE325" s="287">
        <v>0</v>
      </c>
      <c r="FF325" s="287">
        <v>0</v>
      </c>
      <c r="FG325" s="287">
        <v>0</v>
      </c>
      <c r="FH325" s="287">
        <v>0</v>
      </c>
      <c r="FI325" s="287">
        <v>0</v>
      </c>
      <c r="FJ325" s="287">
        <v>0</v>
      </c>
      <c r="FK325" s="291">
        <v>1</v>
      </c>
      <c r="FL325" s="290">
        <v>1.3322852689217815</v>
      </c>
      <c r="FM325" s="291">
        <v>0</v>
      </c>
      <c r="FN325" s="290">
        <v>0</v>
      </c>
      <c r="FO325" s="291">
        <v>0</v>
      </c>
      <c r="FP325" s="290">
        <v>0</v>
      </c>
      <c r="FQ325" s="283">
        <v>0</v>
      </c>
      <c r="FR325" s="294">
        <v>0</v>
      </c>
      <c r="FS325" s="283">
        <v>0</v>
      </c>
      <c r="FT325" s="294">
        <v>0</v>
      </c>
      <c r="FU325" s="291">
        <v>0</v>
      </c>
      <c r="FV325" s="290">
        <v>0</v>
      </c>
      <c r="FW325" s="295">
        <v>0</v>
      </c>
      <c r="FX325" s="295">
        <v>0</v>
      </c>
      <c r="FY325" s="295">
        <v>0</v>
      </c>
      <c r="FZ325" s="295">
        <v>0</v>
      </c>
      <c r="GA325" s="295">
        <v>0</v>
      </c>
      <c r="GB325" s="287">
        <v>0</v>
      </c>
      <c r="GC325" s="287">
        <v>0</v>
      </c>
      <c r="GD325" s="287">
        <v>0</v>
      </c>
      <c r="GE325" s="287">
        <v>0</v>
      </c>
      <c r="GF325" s="287">
        <v>0</v>
      </c>
      <c r="GG325" s="290">
        <v>0</v>
      </c>
      <c r="GH325" s="290">
        <v>0</v>
      </c>
      <c r="GI325" s="290">
        <v>0</v>
      </c>
      <c r="GJ325" s="290">
        <v>0</v>
      </c>
      <c r="GK325" s="290">
        <v>0</v>
      </c>
      <c r="GL325" s="290">
        <v>0</v>
      </c>
      <c r="GM325" s="290">
        <v>0</v>
      </c>
      <c r="GN325" s="290">
        <v>0</v>
      </c>
      <c r="GO325" s="290">
        <v>0</v>
      </c>
      <c r="GP325" s="290">
        <v>0</v>
      </c>
      <c r="GQ325" s="290">
        <v>0</v>
      </c>
      <c r="GR325" s="290">
        <v>0</v>
      </c>
      <c r="GS325" s="290">
        <v>0</v>
      </c>
      <c r="GT325" s="290">
        <v>0</v>
      </c>
      <c r="GU325" s="290">
        <v>0</v>
      </c>
      <c r="GV325" s="290">
        <v>0</v>
      </c>
      <c r="GW325" s="290">
        <v>0</v>
      </c>
      <c r="GX325" s="290">
        <v>0</v>
      </c>
      <c r="GY325" s="290">
        <v>0</v>
      </c>
      <c r="GZ325" s="290">
        <v>0</v>
      </c>
      <c r="HA325" s="290">
        <v>0</v>
      </c>
      <c r="HB325" s="290">
        <v>0</v>
      </c>
      <c r="HC325" s="290">
        <v>0</v>
      </c>
      <c r="HD325" s="290">
        <v>0</v>
      </c>
      <c r="HE325" s="290">
        <v>0</v>
      </c>
      <c r="HF325" s="290">
        <v>0</v>
      </c>
      <c r="HG325" s="290">
        <v>0</v>
      </c>
      <c r="HH325" s="290">
        <v>0</v>
      </c>
      <c r="HI325" s="290">
        <v>0</v>
      </c>
      <c r="HJ325" s="134">
        <v>3.9968558067653444</v>
      </c>
      <c r="HK325" s="134">
        <v>11.990567420296035</v>
      </c>
      <c r="HL325" s="134">
        <v>49.294554950105919</v>
      </c>
      <c r="HM325" s="146">
        <v>94.495485255732007</v>
      </c>
      <c r="HN325" s="146">
        <v>90.304430263050705</v>
      </c>
      <c r="HO325" s="368">
        <v>0</v>
      </c>
      <c r="HP325" s="368">
        <v>0</v>
      </c>
      <c r="HQ325" s="368">
        <v>0</v>
      </c>
      <c r="HR325" s="368">
        <v>0</v>
      </c>
      <c r="HS325" s="134">
        <v>0</v>
      </c>
      <c r="HT325" s="134">
        <v>0</v>
      </c>
      <c r="HU325" s="134">
        <v>0</v>
      </c>
      <c r="HV325" s="134">
        <v>0</v>
      </c>
      <c r="HW325" s="134">
        <v>0</v>
      </c>
      <c r="HX325" s="134">
        <v>0</v>
      </c>
      <c r="HY325" s="146">
        <v>91.088436908598766</v>
      </c>
      <c r="HZ325" s="146">
        <v>97.9896309124629</v>
      </c>
      <c r="IA325" s="386">
        <v>4</v>
      </c>
      <c r="IB325" s="386">
        <v>0</v>
      </c>
      <c r="IC325" s="369">
        <v>0.24286581663630846</v>
      </c>
      <c r="ID325" s="369">
        <v>0</v>
      </c>
      <c r="IE325" s="369">
        <v>2.9629629629629632</v>
      </c>
      <c r="IF325" s="369">
        <v>0</v>
      </c>
      <c r="IG325" s="146">
        <v>74.81481481481481</v>
      </c>
      <c r="IH325" s="146">
        <v>74.285714285714292</v>
      </c>
      <c r="II325" s="146">
        <v>8.1967213114754092</v>
      </c>
      <c r="IJ325" s="146">
        <v>6.9513406156901683</v>
      </c>
      <c r="IK325" s="146">
        <v>5.7907509774841586</v>
      </c>
      <c r="IL325" s="146">
        <v>8.12495898142679</v>
      </c>
      <c r="IM325" s="148">
        <v>71.124496689122651</v>
      </c>
      <c r="IN325" s="137">
        <v>80.085503064494759</v>
      </c>
      <c r="IO325" s="369">
        <v>0.21978021978022</v>
      </c>
      <c r="IP325" s="369">
        <v>0.18761726078799201</v>
      </c>
      <c r="IQ325" s="369">
        <v>3.4482758620689702</v>
      </c>
      <c r="IR325" s="369">
        <v>4.1666666666666696</v>
      </c>
      <c r="IS325" s="146">
        <v>82.758620689655203</v>
      </c>
      <c r="IT325" s="146">
        <v>91.6666666666667</v>
      </c>
      <c r="IU325" s="146">
        <v>6.3736263736263696</v>
      </c>
      <c r="IV325" s="146">
        <v>4.5028142589118199</v>
      </c>
      <c r="IW325" s="146">
        <v>6.0082304526749004</v>
      </c>
      <c r="IX325" s="146">
        <v>6.6070321494995996</v>
      </c>
      <c r="IY325" s="341">
        <v>2</v>
      </c>
      <c r="IZ325" s="369">
        <v>0.15785319652723001</v>
      </c>
      <c r="JA325" s="369">
        <v>20</v>
      </c>
      <c r="JB325" s="369">
        <v>80</v>
      </c>
      <c r="JC325" s="369">
        <v>0.789265982636148</v>
      </c>
      <c r="JD325" s="146">
        <v>7.8296252543151503</v>
      </c>
    </row>
    <row r="326" spans="1:264" ht="18" customHeight="1">
      <c r="A326" s="280"/>
      <c r="B326" s="281" t="s">
        <v>87</v>
      </c>
      <c r="C326" s="281" t="s">
        <v>87</v>
      </c>
      <c r="D326" s="282" t="s">
        <v>2063</v>
      </c>
      <c r="E326" s="283" t="s">
        <v>1539</v>
      </c>
      <c r="F326" s="282" t="s">
        <v>143</v>
      </c>
      <c r="G326" s="283" t="s">
        <v>42</v>
      </c>
      <c r="H326" s="284" t="s">
        <v>87</v>
      </c>
      <c r="I326" s="284" t="s">
        <v>87</v>
      </c>
      <c r="J326" s="284" t="s">
        <v>87</v>
      </c>
      <c r="K326" s="284" t="s">
        <v>87</v>
      </c>
      <c r="L326" s="284" t="s">
        <v>87</v>
      </c>
      <c r="M326" s="285">
        <v>101901</v>
      </c>
      <c r="N326" s="284" t="s">
        <v>87</v>
      </c>
      <c r="O326" s="284" t="s">
        <v>87</v>
      </c>
      <c r="P326" s="284" t="s">
        <v>87</v>
      </c>
      <c r="Q326" s="284" t="s">
        <v>87</v>
      </c>
      <c r="R326" s="286">
        <v>99.164695973353616</v>
      </c>
      <c r="S326" s="286">
        <v>93.687398419410897</v>
      </c>
      <c r="T326" s="298" t="s">
        <v>88</v>
      </c>
      <c r="U326" s="298" t="s">
        <v>88</v>
      </c>
      <c r="V326" s="286">
        <v>7.8832116788321169</v>
      </c>
      <c r="W326" s="286">
        <v>12.116788321167883</v>
      </c>
      <c r="X326" s="286">
        <v>20</v>
      </c>
      <c r="Y326" s="284" t="s">
        <v>87</v>
      </c>
      <c r="Z326" s="284" t="s">
        <v>87</v>
      </c>
      <c r="AA326" s="284" t="s">
        <v>87</v>
      </c>
      <c r="AB326" s="284" t="s">
        <v>87</v>
      </c>
      <c r="AC326" s="284" t="s">
        <v>87</v>
      </c>
      <c r="AD326" s="284" t="s">
        <v>87</v>
      </c>
      <c r="AE326" s="284" t="s">
        <v>87</v>
      </c>
      <c r="AF326" s="284" t="s">
        <v>87</v>
      </c>
      <c r="AG326" s="284" t="s">
        <v>87</v>
      </c>
      <c r="AH326" s="284" t="s">
        <v>87</v>
      </c>
      <c r="AI326" s="284" t="s">
        <v>87</v>
      </c>
      <c r="AJ326" s="284" t="s">
        <v>87</v>
      </c>
      <c r="AK326" s="284" t="s">
        <v>87</v>
      </c>
      <c r="AL326" s="284" t="s">
        <v>87</v>
      </c>
      <c r="AM326" s="284" t="s">
        <v>87</v>
      </c>
      <c r="AN326" s="284" t="s">
        <v>87</v>
      </c>
      <c r="AO326" s="284" t="s">
        <v>87</v>
      </c>
      <c r="AP326" s="284" t="s">
        <v>87</v>
      </c>
      <c r="AQ326" s="284" t="s">
        <v>87</v>
      </c>
      <c r="AR326" s="284" t="s">
        <v>87</v>
      </c>
      <c r="AS326" s="284" t="s">
        <v>87</v>
      </c>
      <c r="AT326" s="284" t="s">
        <v>87</v>
      </c>
      <c r="AU326" s="284" t="s">
        <v>87</v>
      </c>
      <c r="AV326" s="284" t="s">
        <v>87</v>
      </c>
      <c r="AW326" s="288" t="s">
        <v>87</v>
      </c>
      <c r="AX326" s="288" t="s">
        <v>87</v>
      </c>
      <c r="AY326" s="288" t="s">
        <v>87</v>
      </c>
      <c r="AZ326" s="288" t="s">
        <v>87</v>
      </c>
      <c r="BA326" s="288" t="s">
        <v>87</v>
      </c>
      <c r="BB326" s="287">
        <v>14</v>
      </c>
      <c r="BC326" s="287">
        <v>19</v>
      </c>
      <c r="BD326" s="289" t="s">
        <v>88</v>
      </c>
      <c r="BE326" s="289" t="s">
        <v>88</v>
      </c>
      <c r="BF326" s="289" t="s">
        <v>88</v>
      </c>
      <c r="BG326" s="287">
        <v>0</v>
      </c>
      <c r="BH326" s="286">
        <v>0</v>
      </c>
      <c r="BI326" s="287">
        <v>13</v>
      </c>
      <c r="BJ326" s="286">
        <v>12.757480299506383</v>
      </c>
      <c r="BK326" s="287">
        <v>0</v>
      </c>
      <c r="BL326" s="286">
        <v>0</v>
      </c>
      <c r="BM326" s="287">
        <v>0</v>
      </c>
      <c r="BN326" s="290">
        <v>0</v>
      </c>
      <c r="BO326" s="291">
        <v>0</v>
      </c>
      <c r="BP326" s="290">
        <v>0</v>
      </c>
      <c r="BQ326" s="287">
        <v>0</v>
      </c>
      <c r="BR326" s="290">
        <v>0</v>
      </c>
      <c r="BS326" s="287">
        <v>0</v>
      </c>
      <c r="BT326" s="290">
        <v>0</v>
      </c>
      <c r="BU326" s="287">
        <v>0</v>
      </c>
      <c r="BV326" s="290">
        <v>0</v>
      </c>
      <c r="BW326" s="287">
        <v>0</v>
      </c>
      <c r="BX326" s="290">
        <v>0</v>
      </c>
      <c r="BY326" s="292">
        <v>0</v>
      </c>
      <c r="BZ326" s="293">
        <v>0</v>
      </c>
      <c r="CA326" s="287">
        <v>4</v>
      </c>
      <c r="CB326" s="290">
        <v>3.9253785536942716</v>
      </c>
      <c r="CC326" s="287">
        <v>0</v>
      </c>
      <c r="CD326" s="290">
        <v>0</v>
      </c>
      <c r="CE326" s="292">
        <v>0</v>
      </c>
      <c r="CF326" s="293">
        <v>0</v>
      </c>
      <c r="CG326" s="287">
        <v>2</v>
      </c>
      <c r="CH326" s="290">
        <v>1.9626892768471358</v>
      </c>
      <c r="CI326" s="287">
        <v>561</v>
      </c>
      <c r="CJ326" s="290">
        <v>550.53434215562163</v>
      </c>
      <c r="CK326" s="287">
        <v>225</v>
      </c>
      <c r="CL326" s="290">
        <v>220.80254364530279</v>
      </c>
      <c r="CM326" s="292">
        <v>0</v>
      </c>
      <c r="CN326" s="296">
        <v>0</v>
      </c>
      <c r="CO326" s="287">
        <v>2</v>
      </c>
      <c r="CP326" s="290">
        <v>1.9626892768471358</v>
      </c>
      <c r="CQ326" s="292">
        <v>0</v>
      </c>
      <c r="CR326" s="293">
        <v>0</v>
      </c>
      <c r="CS326" s="292">
        <v>0</v>
      </c>
      <c r="CT326" s="293">
        <v>0</v>
      </c>
      <c r="CU326" s="287">
        <v>0</v>
      </c>
      <c r="CV326" s="290">
        <v>0</v>
      </c>
      <c r="CW326" s="287">
        <v>0</v>
      </c>
      <c r="CX326" s="290">
        <v>0</v>
      </c>
      <c r="CY326" s="287">
        <v>0</v>
      </c>
      <c r="CZ326" s="290">
        <v>0</v>
      </c>
      <c r="DA326" s="292">
        <v>0</v>
      </c>
      <c r="DB326" s="293">
        <v>0</v>
      </c>
      <c r="DC326" s="292">
        <v>0</v>
      </c>
      <c r="DD326" s="292">
        <v>0</v>
      </c>
      <c r="DE326" s="292">
        <v>0</v>
      </c>
      <c r="DF326" s="292">
        <v>0</v>
      </c>
      <c r="DG326" s="292">
        <v>0</v>
      </c>
      <c r="DH326" s="292">
        <v>0</v>
      </c>
      <c r="DI326" s="292">
        <v>0</v>
      </c>
      <c r="DJ326" s="292">
        <v>0</v>
      </c>
      <c r="DK326" s="292">
        <v>0</v>
      </c>
      <c r="DL326" s="292">
        <v>0</v>
      </c>
      <c r="DM326" s="292">
        <v>0</v>
      </c>
      <c r="DN326" s="292">
        <v>0</v>
      </c>
      <c r="DO326" s="292">
        <v>0</v>
      </c>
      <c r="DP326" s="292">
        <v>0</v>
      </c>
      <c r="DQ326" s="292">
        <v>0</v>
      </c>
      <c r="DR326" s="292">
        <v>0</v>
      </c>
      <c r="DS326" s="292">
        <v>0</v>
      </c>
      <c r="DT326" s="292">
        <v>0</v>
      </c>
      <c r="DU326" s="292">
        <v>0</v>
      </c>
      <c r="DV326" s="292">
        <v>0</v>
      </c>
      <c r="DW326" s="292">
        <v>0</v>
      </c>
      <c r="DX326" s="292">
        <v>0</v>
      </c>
      <c r="DY326" s="292">
        <v>0</v>
      </c>
      <c r="DZ326" s="292">
        <v>0</v>
      </c>
      <c r="EA326" s="292">
        <v>0</v>
      </c>
      <c r="EB326" s="293">
        <v>0</v>
      </c>
      <c r="EC326" s="292">
        <v>0</v>
      </c>
      <c r="ED326" s="292">
        <v>0</v>
      </c>
      <c r="EE326" s="292">
        <v>0</v>
      </c>
      <c r="EF326" s="293">
        <v>0</v>
      </c>
      <c r="EG326" s="292">
        <v>0</v>
      </c>
      <c r="EH326" s="292">
        <v>0</v>
      </c>
      <c r="EI326" s="292">
        <v>0</v>
      </c>
      <c r="EJ326" s="292">
        <v>0</v>
      </c>
      <c r="EK326" s="292">
        <v>0</v>
      </c>
      <c r="EL326" s="292">
        <v>0</v>
      </c>
      <c r="EM326" s="292">
        <v>0</v>
      </c>
      <c r="EN326" s="292">
        <v>0</v>
      </c>
      <c r="EO326" s="292">
        <v>0</v>
      </c>
      <c r="EP326" s="292">
        <v>0</v>
      </c>
      <c r="EQ326" s="292">
        <v>0</v>
      </c>
      <c r="ER326" s="292">
        <v>0</v>
      </c>
      <c r="ES326" s="292">
        <v>0</v>
      </c>
      <c r="ET326" s="292">
        <v>0</v>
      </c>
      <c r="EU326" s="292">
        <v>0</v>
      </c>
      <c r="EV326" s="292">
        <v>0</v>
      </c>
      <c r="EW326" s="292">
        <v>0</v>
      </c>
      <c r="EX326" s="292">
        <v>0</v>
      </c>
      <c r="EY326" s="292">
        <v>0</v>
      </c>
      <c r="EZ326" s="292">
        <v>0</v>
      </c>
      <c r="FA326" s="292">
        <v>0</v>
      </c>
      <c r="FB326" s="292">
        <v>0</v>
      </c>
      <c r="FC326" s="292">
        <v>0</v>
      </c>
      <c r="FD326" s="292">
        <v>0</v>
      </c>
      <c r="FE326" s="292">
        <v>0</v>
      </c>
      <c r="FF326" s="292">
        <v>0</v>
      </c>
      <c r="FG326" s="292">
        <v>0</v>
      </c>
      <c r="FH326" s="292">
        <v>0</v>
      </c>
      <c r="FI326" s="292">
        <v>0</v>
      </c>
      <c r="FJ326" s="292">
        <v>0</v>
      </c>
      <c r="FK326" s="291">
        <v>3</v>
      </c>
      <c r="FL326" s="290">
        <v>2.9440339152707038</v>
      </c>
      <c r="FM326" s="291">
        <v>0</v>
      </c>
      <c r="FN326" s="290">
        <v>0</v>
      </c>
      <c r="FO326" s="297">
        <v>0</v>
      </c>
      <c r="FP326" s="293">
        <v>0</v>
      </c>
      <c r="FQ326" s="283">
        <v>0</v>
      </c>
      <c r="FR326" s="294">
        <v>0</v>
      </c>
      <c r="FS326" s="283">
        <v>0</v>
      </c>
      <c r="FT326" s="294">
        <v>0</v>
      </c>
      <c r="FU326" s="291">
        <v>0</v>
      </c>
      <c r="FV326" s="290">
        <v>0</v>
      </c>
      <c r="FW326" s="295">
        <v>1</v>
      </c>
      <c r="FX326" s="295">
        <v>0</v>
      </c>
      <c r="FY326" s="295">
        <v>0</v>
      </c>
      <c r="FZ326" s="295">
        <v>0</v>
      </c>
      <c r="GA326" s="295">
        <v>1</v>
      </c>
      <c r="GB326" s="292">
        <v>0</v>
      </c>
      <c r="GC326" s="292">
        <v>0</v>
      </c>
      <c r="GD326" s="292">
        <v>0</v>
      </c>
      <c r="GE326" s="292">
        <v>0</v>
      </c>
      <c r="GF326" s="292">
        <v>0</v>
      </c>
      <c r="GG326" s="293">
        <v>0</v>
      </c>
      <c r="GH326" s="293">
        <v>0</v>
      </c>
      <c r="GI326" s="293">
        <v>0</v>
      </c>
      <c r="GJ326" s="293">
        <v>0</v>
      </c>
      <c r="GK326" s="293">
        <v>0</v>
      </c>
      <c r="GL326" s="293">
        <v>0</v>
      </c>
      <c r="GM326" s="293">
        <v>0</v>
      </c>
      <c r="GN326" s="293">
        <v>0</v>
      </c>
      <c r="GO326" s="293">
        <v>0</v>
      </c>
      <c r="GP326" s="293">
        <v>0</v>
      </c>
      <c r="GQ326" s="293">
        <v>0</v>
      </c>
      <c r="GR326" s="293">
        <v>0</v>
      </c>
      <c r="GS326" s="293">
        <v>0</v>
      </c>
      <c r="GT326" s="293">
        <v>0</v>
      </c>
      <c r="GU326" s="293">
        <v>0</v>
      </c>
      <c r="GV326" s="293">
        <v>0</v>
      </c>
      <c r="GW326" s="293">
        <v>0</v>
      </c>
      <c r="GX326" s="293">
        <v>0</v>
      </c>
      <c r="GY326" s="293">
        <v>0</v>
      </c>
      <c r="GZ326" s="293">
        <v>0</v>
      </c>
      <c r="HA326" s="293">
        <v>0</v>
      </c>
      <c r="HB326" s="293">
        <v>0</v>
      </c>
      <c r="HC326" s="293">
        <v>0</v>
      </c>
      <c r="HD326" s="293">
        <v>0</v>
      </c>
      <c r="HE326" s="293">
        <v>0</v>
      </c>
      <c r="HF326" s="293">
        <v>0</v>
      </c>
      <c r="HG326" s="293">
        <v>0</v>
      </c>
      <c r="HH326" s="293">
        <v>0</v>
      </c>
      <c r="HI326" s="293">
        <v>0</v>
      </c>
      <c r="HJ326" s="134">
        <v>0.98134463842356789</v>
      </c>
      <c r="HK326" s="134">
        <v>7.8507571073885432</v>
      </c>
      <c r="HL326" s="134">
        <v>39.351920000785071</v>
      </c>
      <c r="HM326" s="146">
        <v>94.773880881045201</v>
      </c>
      <c r="HN326" s="146">
        <v>91.919704975686599</v>
      </c>
      <c r="HO326" s="368">
        <v>0</v>
      </c>
      <c r="HP326" s="368">
        <v>0.193050193050193</v>
      </c>
      <c r="HQ326" s="368">
        <v>0</v>
      </c>
      <c r="HR326" s="368">
        <v>40</v>
      </c>
      <c r="HS326" s="134">
        <v>100</v>
      </c>
      <c r="HT326" s="134">
        <v>100</v>
      </c>
      <c r="HU326" s="134">
        <v>1.09356014580802</v>
      </c>
      <c r="HV326" s="134">
        <v>0.48262548262548299</v>
      </c>
      <c r="HW326" s="134">
        <v>2.6558428542794199</v>
      </c>
      <c r="HX326" s="134">
        <v>3.46002238551754</v>
      </c>
      <c r="HY326" s="146">
        <v>94.891506446525113</v>
      </c>
      <c r="HZ326" s="146">
        <v>89.057509796717795</v>
      </c>
      <c r="IA326" s="386">
        <v>7</v>
      </c>
      <c r="IB326" s="386">
        <v>4</v>
      </c>
      <c r="IC326" s="369">
        <v>0.21766169154228857</v>
      </c>
      <c r="ID326" s="369">
        <v>9.1638029782359673E-2</v>
      </c>
      <c r="IE326" s="369">
        <v>2.6615969581749046</v>
      </c>
      <c r="IF326" s="369">
        <v>1.4234875444839856</v>
      </c>
      <c r="IG326" s="146">
        <v>80.98859315589354</v>
      </c>
      <c r="IH326" s="146">
        <v>81.85053380782918</v>
      </c>
      <c r="II326" s="146">
        <v>8.1778606965174117</v>
      </c>
      <c r="IJ326" s="146">
        <v>6.4375715922107668</v>
      </c>
      <c r="IK326" s="146">
        <v>8.6740829825616359</v>
      </c>
      <c r="IL326" s="146">
        <v>11.601537787726897</v>
      </c>
      <c r="IM326" s="148">
        <v>82.738907149522092</v>
      </c>
      <c r="IN326" s="137">
        <v>89.076562981176465</v>
      </c>
      <c r="IO326" s="388">
        <v>0.419412822049131</v>
      </c>
      <c r="IP326" s="388">
        <v>0.11997600479904</v>
      </c>
      <c r="IQ326" s="388">
        <v>5</v>
      </c>
      <c r="IR326" s="388">
        <v>1.9607843137254899</v>
      </c>
      <c r="IS326" s="146">
        <v>94.285714285714306</v>
      </c>
      <c r="IT326" s="146">
        <v>95.098039215686299</v>
      </c>
      <c r="IU326" s="146">
        <v>8.3882564409826195</v>
      </c>
      <c r="IV326" s="146">
        <v>6.1187762447510501</v>
      </c>
      <c r="IW326" s="146">
        <v>8.14388489208633</v>
      </c>
      <c r="IX326" s="146">
        <v>9.1704561113407692</v>
      </c>
      <c r="IY326" s="341">
        <v>11</v>
      </c>
      <c r="IZ326" s="369">
        <v>0.36813922356091</v>
      </c>
      <c r="JA326" s="369">
        <v>12.790697674418601</v>
      </c>
      <c r="JB326" s="369">
        <v>77.906976744186096</v>
      </c>
      <c r="JC326" s="369">
        <v>2.87817938420348</v>
      </c>
      <c r="JD326" s="146">
        <v>9.4797800379580508</v>
      </c>
    </row>
    <row r="327" spans="1:264" ht="18" customHeight="1">
      <c r="A327" s="280"/>
      <c r="B327" s="281" t="s">
        <v>87</v>
      </c>
      <c r="C327" s="281" t="s">
        <v>87</v>
      </c>
      <c r="D327" s="282" t="s">
        <v>2064</v>
      </c>
      <c r="E327" s="283" t="s">
        <v>1540</v>
      </c>
      <c r="F327" s="282" t="s">
        <v>143</v>
      </c>
      <c r="G327" s="283" t="s">
        <v>42</v>
      </c>
      <c r="H327" s="284" t="s">
        <v>87</v>
      </c>
      <c r="I327" s="284" t="s">
        <v>87</v>
      </c>
      <c r="J327" s="284" t="s">
        <v>87</v>
      </c>
      <c r="K327" s="284" t="s">
        <v>87</v>
      </c>
      <c r="L327" s="284" t="s">
        <v>87</v>
      </c>
      <c r="M327" s="285">
        <v>89971</v>
      </c>
      <c r="N327" s="284" t="s">
        <v>87</v>
      </c>
      <c r="O327" s="284" t="s">
        <v>87</v>
      </c>
      <c r="P327" s="284" t="s">
        <v>87</v>
      </c>
      <c r="Q327" s="284" t="s">
        <v>87</v>
      </c>
      <c r="R327" s="286">
        <v>93.778386869159092</v>
      </c>
      <c r="S327" s="286">
        <v>92.15683945600847</v>
      </c>
      <c r="T327" s="298" t="s">
        <v>88</v>
      </c>
      <c r="U327" s="298" t="s">
        <v>88</v>
      </c>
      <c r="V327" s="286">
        <v>7.4285714285714288</v>
      </c>
      <c r="W327" s="286">
        <v>7.7551020408163263</v>
      </c>
      <c r="X327" s="286">
        <v>15.183673469387754</v>
      </c>
      <c r="Y327" s="284" t="s">
        <v>87</v>
      </c>
      <c r="Z327" s="284" t="s">
        <v>87</v>
      </c>
      <c r="AA327" s="284" t="s">
        <v>87</v>
      </c>
      <c r="AB327" s="284" t="s">
        <v>87</v>
      </c>
      <c r="AC327" s="284" t="s">
        <v>87</v>
      </c>
      <c r="AD327" s="284" t="s">
        <v>87</v>
      </c>
      <c r="AE327" s="284" t="s">
        <v>87</v>
      </c>
      <c r="AF327" s="284" t="s">
        <v>87</v>
      </c>
      <c r="AG327" s="284" t="s">
        <v>87</v>
      </c>
      <c r="AH327" s="284" t="s">
        <v>87</v>
      </c>
      <c r="AI327" s="284" t="s">
        <v>87</v>
      </c>
      <c r="AJ327" s="284" t="s">
        <v>87</v>
      </c>
      <c r="AK327" s="284" t="s">
        <v>87</v>
      </c>
      <c r="AL327" s="284" t="s">
        <v>87</v>
      </c>
      <c r="AM327" s="284" t="s">
        <v>87</v>
      </c>
      <c r="AN327" s="284" t="s">
        <v>87</v>
      </c>
      <c r="AO327" s="284" t="s">
        <v>87</v>
      </c>
      <c r="AP327" s="284" t="s">
        <v>87</v>
      </c>
      <c r="AQ327" s="284" t="s">
        <v>87</v>
      </c>
      <c r="AR327" s="284" t="s">
        <v>87</v>
      </c>
      <c r="AS327" s="284" t="s">
        <v>87</v>
      </c>
      <c r="AT327" s="284" t="s">
        <v>87</v>
      </c>
      <c r="AU327" s="284" t="s">
        <v>87</v>
      </c>
      <c r="AV327" s="284" t="s">
        <v>87</v>
      </c>
      <c r="AW327" s="288" t="s">
        <v>87</v>
      </c>
      <c r="AX327" s="288" t="s">
        <v>87</v>
      </c>
      <c r="AY327" s="288" t="s">
        <v>87</v>
      </c>
      <c r="AZ327" s="288" t="s">
        <v>87</v>
      </c>
      <c r="BA327" s="288" t="s">
        <v>87</v>
      </c>
      <c r="BB327" s="287">
        <v>6</v>
      </c>
      <c r="BC327" s="287">
        <v>23</v>
      </c>
      <c r="BD327" s="289" t="s">
        <v>88</v>
      </c>
      <c r="BE327" s="289" t="s">
        <v>88</v>
      </c>
      <c r="BF327" s="289" t="s">
        <v>88</v>
      </c>
      <c r="BG327" s="287">
        <v>0</v>
      </c>
      <c r="BH327" s="286">
        <v>0</v>
      </c>
      <c r="BI327" s="287">
        <v>41</v>
      </c>
      <c r="BJ327" s="286">
        <v>45.570239299329785</v>
      </c>
      <c r="BK327" s="287">
        <v>0</v>
      </c>
      <c r="BL327" s="286">
        <v>0</v>
      </c>
      <c r="BM327" s="287">
        <v>0</v>
      </c>
      <c r="BN327" s="290">
        <v>0</v>
      </c>
      <c r="BO327" s="291">
        <v>20</v>
      </c>
      <c r="BP327" s="290">
        <v>22.229385024063308</v>
      </c>
      <c r="BQ327" s="287">
        <v>0</v>
      </c>
      <c r="BR327" s="290">
        <v>0</v>
      </c>
      <c r="BS327" s="287">
        <v>0</v>
      </c>
      <c r="BT327" s="290">
        <v>0</v>
      </c>
      <c r="BU327" s="287">
        <v>0</v>
      </c>
      <c r="BV327" s="290">
        <v>0</v>
      </c>
      <c r="BW327" s="287">
        <v>0</v>
      </c>
      <c r="BX327" s="290">
        <v>0</v>
      </c>
      <c r="BY327" s="292">
        <v>0</v>
      </c>
      <c r="BZ327" s="293">
        <v>0</v>
      </c>
      <c r="CA327" s="287">
        <v>82</v>
      </c>
      <c r="CB327" s="290">
        <v>91.14047859865957</v>
      </c>
      <c r="CC327" s="292">
        <v>0</v>
      </c>
      <c r="CD327" s="293">
        <v>0</v>
      </c>
      <c r="CE327" s="292">
        <v>10</v>
      </c>
      <c r="CF327" s="293">
        <v>11.114692512031654</v>
      </c>
      <c r="CG327" s="287">
        <v>212</v>
      </c>
      <c r="CH327" s="290">
        <v>235.63148125507107</v>
      </c>
      <c r="CI327" s="287">
        <v>357</v>
      </c>
      <c r="CJ327" s="290">
        <v>396.79452267953008</v>
      </c>
      <c r="CK327" s="287">
        <v>183</v>
      </c>
      <c r="CL327" s="290">
        <v>203.3988729701793</v>
      </c>
      <c r="CM327" s="292">
        <v>0</v>
      </c>
      <c r="CN327" s="296">
        <v>0</v>
      </c>
      <c r="CO327" s="287">
        <v>20</v>
      </c>
      <c r="CP327" s="290">
        <v>22.229385024063308</v>
      </c>
      <c r="CQ327" s="287">
        <v>0</v>
      </c>
      <c r="CR327" s="290">
        <v>0</v>
      </c>
      <c r="CS327" s="287">
        <v>0</v>
      </c>
      <c r="CT327" s="290">
        <v>0</v>
      </c>
      <c r="CU327" s="292">
        <v>0</v>
      </c>
      <c r="CV327" s="293">
        <v>0</v>
      </c>
      <c r="CW327" s="292">
        <v>0</v>
      </c>
      <c r="CX327" s="293">
        <v>0</v>
      </c>
      <c r="CY327" s="292">
        <v>0</v>
      </c>
      <c r="CZ327" s="293">
        <v>0</v>
      </c>
      <c r="DA327" s="292">
        <v>0</v>
      </c>
      <c r="DB327" s="293">
        <v>0</v>
      </c>
      <c r="DC327" s="292">
        <v>0</v>
      </c>
      <c r="DD327" s="292">
        <v>0</v>
      </c>
      <c r="DE327" s="292">
        <v>0</v>
      </c>
      <c r="DF327" s="292">
        <v>0</v>
      </c>
      <c r="DG327" s="292">
        <v>0</v>
      </c>
      <c r="DH327" s="292">
        <v>0</v>
      </c>
      <c r="DI327" s="292">
        <v>0</v>
      </c>
      <c r="DJ327" s="292">
        <v>0</v>
      </c>
      <c r="DK327" s="292">
        <v>0</v>
      </c>
      <c r="DL327" s="292">
        <v>0</v>
      </c>
      <c r="DM327" s="292">
        <v>0</v>
      </c>
      <c r="DN327" s="292">
        <v>0</v>
      </c>
      <c r="DO327" s="292">
        <v>0</v>
      </c>
      <c r="DP327" s="292">
        <v>0</v>
      </c>
      <c r="DQ327" s="292">
        <v>0</v>
      </c>
      <c r="DR327" s="292">
        <v>0</v>
      </c>
      <c r="DS327" s="292">
        <v>0</v>
      </c>
      <c r="DT327" s="292">
        <v>0</v>
      </c>
      <c r="DU327" s="292">
        <v>0</v>
      </c>
      <c r="DV327" s="292">
        <v>0</v>
      </c>
      <c r="DW327" s="292">
        <v>0</v>
      </c>
      <c r="DX327" s="292">
        <v>0</v>
      </c>
      <c r="DY327" s="292">
        <v>0</v>
      </c>
      <c r="DZ327" s="292">
        <v>0</v>
      </c>
      <c r="EA327" s="292">
        <v>0</v>
      </c>
      <c r="EB327" s="293">
        <v>0</v>
      </c>
      <c r="EC327" s="292">
        <v>0</v>
      </c>
      <c r="ED327" s="292">
        <v>0</v>
      </c>
      <c r="EE327" s="292">
        <v>0</v>
      </c>
      <c r="EF327" s="293">
        <v>0</v>
      </c>
      <c r="EG327" s="292">
        <v>0</v>
      </c>
      <c r="EH327" s="292">
        <v>0</v>
      </c>
      <c r="EI327" s="292">
        <v>0</v>
      </c>
      <c r="EJ327" s="292">
        <v>0</v>
      </c>
      <c r="EK327" s="292">
        <v>0</v>
      </c>
      <c r="EL327" s="292">
        <v>0</v>
      </c>
      <c r="EM327" s="292">
        <v>0</v>
      </c>
      <c r="EN327" s="292">
        <v>0</v>
      </c>
      <c r="EO327" s="292">
        <v>0</v>
      </c>
      <c r="EP327" s="292">
        <v>0</v>
      </c>
      <c r="EQ327" s="292">
        <v>0</v>
      </c>
      <c r="ER327" s="292">
        <v>0</v>
      </c>
      <c r="ES327" s="292">
        <v>0</v>
      </c>
      <c r="ET327" s="292">
        <v>0</v>
      </c>
      <c r="EU327" s="292">
        <v>0</v>
      </c>
      <c r="EV327" s="292">
        <v>0</v>
      </c>
      <c r="EW327" s="292">
        <v>0</v>
      </c>
      <c r="EX327" s="292">
        <v>0</v>
      </c>
      <c r="EY327" s="292">
        <v>0</v>
      </c>
      <c r="EZ327" s="292">
        <v>0</v>
      </c>
      <c r="FA327" s="292">
        <v>0</v>
      </c>
      <c r="FB327" s="292">
        <v>0</v>
      </c>
      <c r="FC327" s="292">
        <v>0</v>
      </c>
      <c r="FD327" s="292">
        <v>0</v>
      </c>
      <c r="FE327" s="292">
        <v>0</v>
      </c>
      <c r="FF327" s="292">
        <v>0</v>
      </c>
      <c r="FG327" s="292">
        <v>0</v>
      </c>
      <c r="FH327" s="292">
        <v>0</v>
      </c>
      <c r="FI327" s="292">
        <v>0</v>
      </c>
      <c r="FJ327" s="292">
        <v>0</v>
      </c>
      <c r="FK327" s="291">
        <v>3</v>
      </c>
      <c r="FL327" s="290">
        <v>3.3344077536094967</v>
      </c>
      <c r="FM327" s="297">
        <v>0</v>
      </c>
      <c r="FN327" s="293">
        <v>0</v>
      </c>
      <c r="FO327" s="297">
        <v>0</v>
      </c>
      <c r="FP327" s="293">
        <v>0</v>
      </c>
      <c r="FQ327" s="283">
        <v>0</v>
      </c>
      <c r="FR327" s="294">
        <v>0</v>
      </c>
      <c r="FS327" s="283">
        <v>0</v>
      </c>
      <c r="FT327" s="294">
        <v>0</v>
      </c>
      <c r="FU327" s="297">
        <v>0</v>
      </c>
      <c r="FV327" s="293">
        <v>0</v>
      </c>
      <c r="FW327" s="295">
        <v>0</v>
      </c>
      <c r="FX327" s="295">
        <v>0</v>
      </c>
      <c r="FY327" s="295">
        <v>0</v>
      </c>
      <c r="FZ327" s="295">
        <v>0</v>
      </c>
      <c r="GA327" s="295">
        <v>0</v>
      </c>
      <c r="GB327" s="292">
        <v>0</v>
      </c>
      <c r="GC327" s="292">
        <v>0</v>
      </c>
      <c r="GD327" s="292">
        <v>0</v>
      </c>
      <c r="GE327" s="292">
        <v>0</v>
      </c>
      <c r="GF327" s="292">
        <v>0</v>
      </c>
      <c r="GG327" s="293">
        <v>0</v>
      </c>
      <c r="GH327" s="293">
        <v>0</v>
      </c>
      <c r="GI327" s="293">
        <v>0</v>
      </c>
      <c r="GJ327" s="293">
        <v>0</v>
      </c>
      <c r="GK327" s="293">
        <v>0</v>
      </c>
      <c r="GL327" s="293">
        <v>0</v>
      </c>
      <c r="GM327" s="293">
        <v>0</v>
      </c>
      <c r="GN327" s="293">
        <v>0</v>
      </c>
      <c r="GO327" s="293">
        <v>0</v>
      </c>
      <c r="GP327" s="293">
        <v>0</v>
      </c>
      <c r="GQ327" s="293">
        <v>0</v>
      </c>
      <c r="GR327" s="293">
        <v>0</v>
      </c>
      <c r="GS327" s="293">
        <v>0</v>
      </c>
      <c r="GT327" s="293">
        <v>0</v>
      </c>
      <c r="GU327" s="293">
        <v>0</v>
      </c>
      <c r="GV327" s="293">
        <v>0</v>
      </c>
      <c r="GW327" s="293">
        <v>0</v>
      </c>
      <c r="GX327" s="293">
        <v>0</v>
      </c>
      <c r="GY327" s="293">
        <v>0</v>
      </c>
      <c r="GZ327" s="293">
        <v>0</v>
      </c>
      <c r="HA327" s="293">
        <v>0</v>
      </c>
      <c r="HB327" s="293">
        <v>0</v>
      </c>
      <c r="HC327" s="293">
        <v>0</v>
      </c>
      <c r="HD327" s="293">
        <v>0</v>
      </c>
      <c r="HE327" s="293">
        <v>0</v>
      </c>
      <c r="HF327" s="293">
        <v>0</v>
      </c>
      <c r="HG327" s="293">
        <v>0</v>
      </c>
      <c r="HH327" s="293">
        <v>0</v>
      </c>
      <c r="HI327" s="293">
        <v>0</v>
      </c>
      <c r="HJ327" s="134">
        <v>2.2229385024063308</v>
      </c>
      <c r="HK327" s="134">
        <v>0</v>
      </c>
      <c r="HL327" s="134">
        <v>45.492436451745561</v>
      </c>
      <c r="HM327" s="146">
        <v>88.158211066231701</v>
      </c>
      <c r="HN327" s="146">
        <v>86.6887093506962</v>
      </c>
      <c r="HO327" s="368">
        <v>5.8004640371229703E-2</v>
      </c>
      <c r="HP327" s="368">
        <v>0</v>
      </c>
      <c r="HQ327" s="368">
        <v>8.3333333333333304</v>
      </c>
      <c r="HR327" s="368">
        <v>0</v>
      </c>
      <c r="HS327" s="134">
        <v>58.3333333333333</v>
      </c>
      <c r="HT327" s="134">
        <v>82.352941176470594</v>
      </c>
      <c r="HU327" s="134">
        <v>0.69605568445475596</v>
      </c>
      <c r="HV327" s="134">
        <v>0.66955494289090201</v>
      </c>
      <c r="HW327" s="134">
        <v>4.4827778708200698</v>
      </c>
      <c r="HX327" s="134">
        <v>7.0356986421375396</v>
      </c>
      <c r="HY327" s="146">
        <v>83.807635839360756</v>
      </c>
      <c r="HZ327" s="146">
        <v>92.768971607821499</v>
      </c>
      <c r="IA327" s="386">
        <v>4</v>
      </c>
      <c r="IB327" s="386">
        <v>5</v>
      </c>
      <c r="IC327" s="369">
        <v>0.13179571663920922</v>
      </c>
      <c r="ID327" s="369">
        <v>0.12224938875305623</v>
      </c>
      <c r="IE327" s="369">
        <v>1.3377926421404682</v>
      </c>
      <c r="IF327" s="369">
        <v>1.7667844522968199</v>
      </c>
      <c r="IG327" s="146">
        <v>79.598662207357862</v>
      </c>
      <c r="IH327" s="146">
        <v>84.098939929328623</v>
      </c>
      <c r="II327" s="146">
        <v>9.851729818780889</v>
      </c>
      <c r="IJ327" s="146">
        <v>6.9193154034229831</v>
      </c>
      <c r="IK327" s="146">
        <v>8.0765795936592983</v>
      </c>
      <c r="IL327" s="146">
        <v>11.280254079509364</v>
      </c>
      <c r="IM327" s="148">
        <v>77.255382051293367</v>
      </c>
      <c r="IN327" s="137">
        <v>87.245712768257476</v>
      </c>
      <c r="IO327" s="369">
        <v>5.7175528873642099E-2</v>
      </c>
      <c r="IP327" s="388">
        <v>0.110558319513543</v>
      </c>
      <c r="IQ327" s="369">
        <v>0.71428571428571397</v>
      </c>
      <c r="IR327" s="388">
        <v>1.78571428571429</v>
      </c>
      <c r="IS327" s="146">
        <v>83.571428571428598</v>
      </c>
      <c r="IT327" s="146">
        <v>88.392857142857096</v>
      </c>
      <c r="IU327" s="146">
        <v>8.0045740423098906</v>
      </c>
      <c r="IV327" s="146">
        <v>6.1912658927584303</v>
      </c>
      <c r="IW327" s="146">
        <v>9.6485519036771894</v>
      </c>
      <c r="IX327" s="146">
        <v>10.218691000629301</v>
      </c>
      <c r="IY327" s="341">
        <v>12</v>
      </c>
      <c r="IZ327" s="369">
        <v>0.37128712871287101</v>
      </c>
      <c r="JA327" s="369">
        <v>23.529411764705898</v>
      </c>
      <c r="JB327" s="369">
        <v>98.039215686274503</v>
      </c>
      <c r="JC327" s="369">
        <v>1.5779702970297</v>
      </c>
      <c r="JD327" s="146">
        <v>9.3910853137662897</v>
      </c>
    </row>
    <row r="328" spans="1:264" ht="18" customHeight="1">
      <c r="A328" s="280"/>
      <c r="B328" s="281" t="s">
        <v>87</v>
      </c>
      <c r="C328" s="281" t="s">
        <v>87</v>
      </c>
      <c r="D328" s="282" t="s">
        <v>2065</v>
      </c>
      <c r="E328" s="283" t="s">
        <v>1541</v>
      </c>
      <c r="F328" s="282" t="s">
        <v>144</v>
      </c>
      <c r="G328" s="283" t="s">
        <v>43</v>
      </c>
      <c r="H328" s="284" t="s">
        <v>87</v>
      </c>
      <c r="I328" s="284" t="s">
        <v>87</v>
      </c>
      <c r="J328" s="284" t="s">
        <v>87</v>
      </c>
      <c r="K328" s="284" t="s">
        <v>87</v>
      </c>
      <c r="L328" s="284" t="s">
        <v>87</v>
      </c>
      <c r="M328" s="285">
        <v>679508</v>
      </c>
      <c r="N328" s="284" t="s">
        <v>87</v>
      </c>
      <c r="O328" s="284" t="s">
        <v>87</v>
      </c>
      <c r="P328" s="284" t="s">
        <v>87</v>
      </c>
      <c r="Q328" s="284" t="s">
        <v>87</v>
      </c>
      <c r="R328" s="286">
        <v>95.155318236457276</v>
      </c>
      <c r="S328" s="286">
        <v>97.590883030645756</v>
      </c>
      <c r="T328" s="298" t="s">
        <v>88</v>
      </c>
      <c r="U328" s="298" t="s">
        <v>88</v>
      </c>
      <c r="V328" s="286">
        <v>10.855352764914192</v>
      </c>
      <c r="W328" s="286">
        <v>7.2051212203759194</v>
      </c>
      <c r="X328" s="286">
        <v>18.060473985290113</v>
      </c>
      <c r="Y328" s="284" t="s">
        <v>87</v>
      </c>
      <c r="Z328" s="284" t="s">
        <v>87</v>
      </c>
      <c r="AA328" s="284" t="s">
        <v>87</v>
      </c>
      <c r="AB328" s="284" t="s">
        <v>87</v>
      </c>
      <c r="AC328" s="284" t="s">
        <v>87</v>
      </c>
      <c r="AD328" s="284" t="s">
        <v>87</v>
      </c>
      <c r="AE328" s="284" t="s">
        <v>87</v>
      </c>
      <c r="AF328" s="284" t="s">
        <v>87</v>
      </c>
      <c r="AG328" s="284" t="s">
        <v>87</v>
      </c>
      <c r="AH328" s="284" t="s">
        <v>87</v>
      </c>
      <c r="AI328" s="284" t="s">
        <v>87</v>
      </c>
      <c r="AJ328" s="284" t="s">
        <v>87</v>
      </c>
      <c r="AK328" s="284" t="s">
        <v>87</v>
      </c>
      <c r="AL328" s="284" t="s">
        <v>87</v>
      </c>
      <c r="AM328" s="284" t="s">
        <v>87</v>
      </c>
      <c r="AN328" s="284" t="s">
        <v>87</v>
      </c>
      <c r="AO328" s="284" t="s">
        <v>87</v>
      </c>
      <c r="AP328" s="284" t="s">
        <v>87</v>
      </c>
      <c r="AQ328" s="284" t="s">
        <v>87</v>
      </c>
      <c r="AR328" s="284" t="s">
        <v>87</v>
      </c>
      <c r="AS328" s="284" t="s">
        <v>87</v>
      </c>
      <c r="AT328" s="284" t="s">
        <v>87</v>
      </c>
      <c r="AU328" s="284" t="s">
        <v>87</v>
      </c>
      <c r="AV328" s="284" t="s">
        <v>87</v>
      </c>
      <c r="AW328" s="288" t="s">
        <v>87</v>
      </c>
      <c r="AX328" s="288" t="s">
        <v>87</v>
      </c>
      <c r="AY328" s="288" t="s">
        <v>87</v>
      </c>
      <c r="AZ328" s="288" t="s">
        <v>87</v>
      </c>
      <c r="BA328" s="288" t="s">
        <v>87</v>
      </c>
      <c r="BB328" s="287">
        <v>68</v>
      </c>
      <c r="BC328" s="287">
        <v>118</v>
      </c>
      <c r="BD328" s="289" t="s">
        <v>88</v>
      </c>
      <c r="BE328" s="289" t="s">
        <v>88</v>
      </c>
      <c r="BF328" s="289" t="s">
        <v>88</v>
      </c>
      <c r="BG328" s="287">
        <v>286</v>
      </c>
      <c r="BH328" s="286">
        <v>42.089276358777234</v>
      </c>
      <c r="BI328" s="287">
        <v>1409</v>
      </c>
      <c r="BJ328" s="286">
        <v>207.35591045285707</v>
      </c>
      <c r="BK328" s="287">
        <v>83</v>
      </c>
      <c r="BL328" s="286">
        <v>12.214720062162623</v>
      </c>
      <c r="BM328" s="287">
        <v>83</v>
      </c>
      <c r="BN328" s="290">
        <v>12.214720062162623</v>
      </c>
      <c r="BO328" s="291">
        <v>932</v>
      </c>
      <c r="BP328" s="290">
        <v>137.15806142091043</v>
      </c>
      <c r="BQ328" s="287">
        <v>0</v>
      </c>
      <c r="BR328" s="290">
        <v>0</v>
      </c>
      <c r="BS328" s="287">
        <v>26</v>
      </c>
      <c r="BT328" s="290">
        <v>3.8262978507979302</v>
      </c>
      <c r="BU328" s="287">
        <v>0</v>
      </c>
      <c r="BV328" s="290">
        <v>0</v>
      </c>
      <c r="BW328" s="287">
        <v>183</v>
      </c>
      <c r="BX328" s="290">
        <v>26.931250257539276</v>
      </c>
      <c r="BY328" s="292">
        <v>6</v>
      </c>
      <c r="BZ328" s="293">
        <v>0.88299181172259933</v>
      </c>
      <c r="CA328" s="287">
        <v>1201</v>
      </c>
      <c r="CB328" s="290">
        <v>176.74552764647362</v>
      </c>
      <c r="CC328" s="292">
        <v>2104</v>
      </c>
      <c r="CD328" s="293">
        <v>309.6357953107248</v>
      </c>
      <c r="CE328" s="287">
        <v>262</v>
      </c>
      <c r="CF328" s="290">
        <v>38.557309111886838</v>
      </c>
      <c r="CG328" s="287">
        <v>1073</v>
      </c>
      <c r="CH328" s="290">
        <v>157.90836899639149</v>
      </c>
      <c r="CI328" s="287">
        <v>2588</v>
      </c>
      <c r="CJ328" s="290">
        <v>380.8638014563478</v>
      </c>
      <c r="CK328" s="287">
        <v>976</v>
      </c>
      <c r="CL328" s="290">
        <v>143.63333470687616</v>
      </c>
      <c r="CM328" s="287">
        <v>3663</v>
      </c>
      <c r="CN328" s="294">
        <v>539.06650105664687</v>
      </c>
      <c r="CO328" s="287">
        <v>535</v>
      </c>
      <c r="CP328" s="290">
        <v>78.733436545265093</v>
      </c>
      <c r="CQ328" s="292">
        <v>18</v>
      </c>
      <c r="CR328" s="293">
        <v>2.6489754351677979</v>
      </c>
      <c r="CS328" s="292">
        <v>181</v>
      </c>
      <c r="CT328" s="293">
        <v>26.636919653631747</v>
      </c>
      <c r="CU328" s="287">
        <v>145</v>
      </c>
      <c r="CV328" s="290">
        <v>21.338968783296149</v>
      </c>
      <c r="CW328" s="287">
        <v>1560</v>
      </c>
      <c r="CX328" s="290">
        <v>229.57787104787585</v>
      </c>
      <c r="CY328" s="287">
        <v>1534</v>
      </c>
      <c r="CZ328" s="290">
        <v>225.7515731970779</v>
      </c>
      <c r="DA328" s="292">
        <v>26</v>
      </c>
      <c r="DB328" s="293">
        <v>3.8262978507979302</v>
      </c>
      <c r="DC328" s="287">
        <v>24</v>
      </c>
      <c r="DD328" s="287">
        <v>4331</v>
      </c>
      <c r="DE328" s="287">
        <v>2628</v>
      </c>
      <c r="DF328" s="287">
        <v>35006</v>
      </c>
      <c r="DG328" s="287">
        <v>7287</v>
      </c>
      <c r="DH328" s="287">
        <v>1023</v>
      </c>
      <c r="DI328" s="287">
        <v>617</v>
      </c>
      <c r="DJ328" s="287">
        <v>630</v>
      </c>
      <c r="DK328" s="287">
        <v>1226</v>
      </c>
      <c r="DL328" s="287">
        <v>251</v>
      </c>
      <c r="DM328" s="287">
        <v>53</v>
      </c>
      <c r="DN328" s="287">
        <v>2315</v>
      </c>
      <c r="DO328" s="287">
        <v>8</v>
      </c>
      <c r="DP328" s="287">
        <v>447</v>
      </c>
      <c r="DQ328" s="287">
        <v>61</v>
      </c>
      <c r="DR328" s="287">
        <v>3</v>
      </c>
      <c r="DS328" s="287">
        <v>73</v>
      </c>
      <c r="DT328" s="287">
        <v>25452</v>
      </c>
      <c r="DU328" s="287">
        <v>35507</v>
      </c>
      <c r="DV328" s="287">
        <v>12506</v>
      </c>
      <c r="DW328" s="287">
        <v>14325</v>
      </c>
      <c r="DX328" s="287">
        <v>2199</v>
      </c>
      <c r="DY328" s="287">
        <v>1817</v>
      </c>
      <c r="DZ328" s="287">
        <v>16335</v>
      </c>
      <c r="EA328" s="287">
        <v>45672</v>
      </c>
      <c r="EB328" s="290">
        <v>28.371868978805399</v>
      </c>
      <c r="EC328" s="287">
        <v>424</v>
      </c>
      <c r="ED328" s="287">
        <v>15531</v>
      </c>
      <c r="EE328" s="287">
        <v>4451</v>
      </c>
      <c r="EF328" s="290">
        <v>28.658811409439188</v>
      </c>
      <c r="EG328" s="287">
        <v>506</v>
      </c>
      <c r="EH328" s="287">
        <v>289</v>
      </c>
      <c r="EI328" s="287">
        <v>665</v>
      </c>
      <c r="EJ328" s="287">
        <v>150</v>
      </c>
      <c r="EK328" s="287">
        <v>1681</v>
      </c>
      <c r="EL328" s="287">
        <v>27</v>
      </c>
      <c r="EM328" s="287">
        <v>72</v>
      </c>
      <c r="EN328" s="287">
        <v>19</v>
      </c>
      <c r="EO328" s="287">
        <v>64</v>
      </c>
      <c r="EP328" s="287">
        <v>27</v>
      </c>
      <c r="EQ328" s="287">
        <v>221</v>
      </c>
      <c r="ER328" s="287">
        <v>0</v>
      </c>
      <c r="ES328" s="287">
        <v>34</v>
      </c>
      <c r="ET328" s="287">
        <v>45</v>
      </c>
      <c r="EU328" s="287">
        <v>0</v>
      </c>
      <c r="EV328" s="287">
        <v>9194</v>
      </c>
      <c r="EW328" s="287">
        <v>15</v>
      </c>
      <c r="EX328" s="287">
        <v>98</v>
      </c>
      <c r="EY328" s="287">
        <v>1830</v>
      </c>
      <c r="EZ328" s="287">
        <v>60</v>
      </c>
      <c r="FA328" s="287">
        <v>36</v>
      </c>
      <c r="FB328" s="287">
        <v>9</v>
      </c>
      <c r="FC328" s="287">
        <v>74</v>
      </c>
      <c r="FD328" s="287">
        <v>12</v>
      </c>
      <c r="FE328" s="287">
        <v>4</v>
      </c>
      <c r="FF328" s="287">
        <v>116</v>
      </c>
      <c r="FG328" s="287">
        <v>1519</v>
      </c>
      <c r="FH328" s="287">
        <v>1420</v>
      </c>
      <c r="FI328" s="287">
        <v>725</v>
      </c>
      <c r="FJ328" s="287">
        <v>3095</v>
      </c>
      <c r="FK328" s="291">
        <v>64</v>
      </c>
      <c r="FL328" s="290">
        <v>9.4185793250410601</v>
      </c>
      <c r="FM328" s="297">
        <v>22</v>
      </c>
      <c r="FN328" s="293">
        <v>3.237636642982864</v>
      </c>
      <c r="FO328" s="297">
        <v>11</v>
      </c>
      <c r="FP328" s="293">
        <v>1.618818321491432</v>
      </c>
      <c r="FQ328" s="283">
        <v>3</v>
      </c>
      <c r="FR328" s="294">
        <v>0.44149590586129966</v>
      </c>
      <c r="FS328" s="283">
        <v>3</v>
      </c>
      <c r="FT328" s="294">
        <v>0.44149590586129966</v>
      </c>
      <c r="FU328" s="297">
        <v>107</v>
      </c>
      <c r="FV328" s="293">
        <v>15.746687309053019</v>
      </c>
      <c r="FW328" s="295">
        <v>1</v>
      </c>
      <c r="FX328" s="295">
        <v>0</v>
      </c>
      <c r="FY328" s="295">
        <v>0</v>
      </c>
      <c r="FZ328" s="295">
        <v>1</v>
      </c>
      <c r="GA328" s="295">
        <v>1</v>
      </c>
      <c r="GB328" s="287">
        <v>39502</v>
      </c>
      <c r="GC328" s="287">
        <v>2336</v>
      </c>
      <c r="GD328" s="287">
        <v>20066</v>
      </c>
      <c r="GE328" s="287">
        <v>0</v>
      </c>
      <c r="GF328" s="287">
        <v>46</v>
      </c>
      <c r="GG328" s="290">
        <v>868.68</v>
      </c>
      <c r="GH328" s="290">
        <v>2308.12</v>
      </c>
      <c r="GI328" s="290">
        <v>104</v>
      </c>
      <c r="GJ328" s="290">
        <v>45.21</v>
      </c>
      <c r="GK328" s="290">
        <v>10</v>
      </c>
      <c r="GL328" s="290">
        <v>5.2</v>
      </c>
      <c r="GM328" s="290">
        <v>24</v>
      </c>
      <c r="GN328" s="290">
        <v>21</v>
      </c>
      <c r="GO328" s="290">
        <v>9</v>
      </c>
      <c r="GP328" s="290">
        <v>27</v>
      </c>
      <c r="GQ328" s="290">
        <v>10.1</v>
      </c>
      <c r="GR328" s="290">
        <v>3</v>
      </c>
      <c r="GS328" s="290">
        <v>0</v>
      </c>
      <c r="GT328" s="290">
        <v>81.2</v>
      </c>
      <c r="GU328" s="290">
        <v>3</v>
      </c>
      <c r="GV328" s="290">
        <v>10</v>
      </c>
      <c r="GW328" s="290">
        <v>3</v>
      </c>
      <c r="GX328" s="290">
        <v>3</v>
      </c>
      <c r="GY328" s="290">
        <v>13</v>
      </c>
      <c r="GZ328" s="290">
        <v>8.77</v>
      </c>
      <c r="HA328" s="290">
        <v>2</v>
      </c>
      <c r="HB328" s="290">
        <v>1</v>
      </c>
      <c r="HC328" s="290">
        <v>3</v>
      </c>
      <c r="HD328" s="290">
        <v>4</v>
      </c>
      <c r="HE328" s="290">
        <v>11</v>
      </c>
      <c r="HF328" s="290">
        <v>1</v>
      </c>
      <c r="HG328" s="290">
        <v>10</v>
      </c>
      <c r="HH328" s="290">
        <v>31</v>
      </c>
      <c r="HI328" s="290">
        <v>12</v>
      </c>
      <c r="HJ328" s="134">
        <v>3.8262978507979302</v>
      </c>
      <c r="HK328" s="134">
        <v>14.127868987561589</v>
      </c>
      <c r="HL328" s="134">
        <v>59.373841073247114</v>
      </c>
      <c r="HM328" s="146">
        <v>93.857694321497107</v>
      </c>
      <c r="HN328" s="146">
        <v>99.642625179334104</v>
      </c>
      <c r="HO328" s="368">
        <v>9.5188646590515694E-2</v>
      </c>
      <c r="HP328" s="369">
        <v>6.9637883008356494E-2</v>
      </c>
      <c r="HQ328" s="368">
        <v>3.4810126582278502</v>
      </c>
      <c r="HR328" s="369">
        <v>2.4714828897338399</v>
      </c>
      <c r="HS328" s="134">
        <v>93.354430379746802</v>
      </c>
      <c r="HT328" s="134">
        <v>96.387832699619807</v>
      </c>
      <c r="HU328" s="134">
        <v>2.73451021114573</v>
      </c>
      <c r="HV328" s="134">
        <v>2.8176558817227302</v>
      </c>
      <c r="HW328" s="134">
        <v>3.6336418072945</v>
      </c>
      <c r="HX328" s="134">
        <v>6.8840629415718899</v>
      </c>
      <c r="HY328" s="146">
        <v>86.069671020910633</v>
      </c>
      <c r="HZ328" s="146">
        <v>91.453825114715499</v>
      </c>
      <c r="IA328" s="386">
        <v>39</v>
      </c>
      <c r="IB328" s="386">
        <v>31</v>
      </c>
      <c r="IC328" s="369">
        <v>0.34397600987828542</v>
      </c>
      <c r="ID328" s="369">
        <v>0.16698087799622946</v>
      </c>
      <c r="IE328" s="369">
        <v>4.2162162162162158</v>
      </c>
      <c r="IF328" s="369">
        <v>2.8864059590316575</v>
      </c>
      <c r="IG328" s="146">
        <v>87.027027027027032</v>
      </c>
      <c r="IH328" s="146">
        <v>85.102420856610806</v>
      </c>
      <c r="II328" s="146">
        <v>8.1584053624977955</v>
      </c>
      <c r="IJ328" s="146">
        <v>5.7850794505790466</v>
      </c>
      <c r="IK328" s="146">
        <v>3.4355011870019507</v>
      </c>
      <c r="IL328" s="146">
        <v>7.224924033007059</v>
      </c>
      <c r="IM328" s="148">
        <v>63.064979755860676</v>
      </c>
      <c r="IN328" s="137">
        <v>71.792618819531768</v>
      </c>
      <c r="IO328" s="369">
        <v>0.27902650751821401</v>
      </c>
      <c r="IP328" s="369">
        <v>7.9762989972652701E-2</v>
      </c>
      <c r="IQ328" s="369">
        <v>2.3407022106632001</v>
      </c>
      <c r="IR328" s="369">
        <v>1.07692307692308</v>
      </c>
      <c r="IS328" s="146">
        <v>92.327698309492803</v>
      </c>
      <c r="IT328" s="146">
        <v>94.307692307692307</v>
      </c>
      <c r="IU328" s="146">
        <v>11.9206324600837</v>
      </c>
      <c r="IV328" s="146">
        <v>7.4065633546034597</v>
      </c>
      <c r="IW328" s="146">
        <v>6.6983857264231101</v>
      </c>
      <c r="IX328" s="146">
        <v>7.2805820361001903</v>
      </c>
      <c r="IY328" s="341">
        <v>61</v>
      </c>
      <c r="IZ328" s="369">
        <v>0.34615821132675101</v>
      </c>
      <c r="JA328" s="369">
        <v>6.7032967032966999</v>
      </c>
      <c r="JB328" s="369">
        <v>96.263736263736305</v>
      </c>
      <c r="JC328" s="369">
        <v>5.16399954602202</v>
      </c>
      <c r="JD328" s="146">
        <v>9.6134059511887298</v>
      </c>
    </row>
    <row r="329" spans="1:264" ht="18" customHeight="1">
      <c r="A329" s="280"/>
      <c r="B329" s="281" t="s">
        <v>87</v>
      </c>
      <c r="C329" s="281" t="s">
        <v>87</v>
      </c>
      <c r="D329" s="282" t="s">
        <v>2066</v>
      </c>
      <c r="E329" s="283" t="s">
        <v>1542</v>
      </c>
      <c r="F329" s="282" t="s">
        <v>144</v>
      </c>
      <c r="G329" s="283" t="s">
        <v>43</v>
      </c>
      <c r="H329" s="284" t="s">
        <v>87</v>
      </c>
      <c r="I329" s="284" t="s">
        <v>87</v>
      </c>
      <c r="J329" s="284" t="s">
        <v>87</v>
      </c>
      <c r="K329" s="284" t="s">
        <v>87</v>
      </c>
      <c r="L329" s="284" t="s">
        <v>87</v>
      </c>
      <c r="M329" s="285">
        <v>135668</v>
      </c>
      <c r="N329" s="284" t="s">
        <v>87</v>
      </c>
      <c r="O329" s="284" t="s">
        <v>87</v>
      </c>
      <c r="P329" s="284" t="s">
        <v>87</v>
      </c>
      <c r="Q329" s="284" t="s">
        <v>87</v>
      </c>
      <c r="R329" s="286">
        <v>98.163683567628937</v>
      </c>
      <c r="S329" s="286">
        <v>90.90261558079817</v>
      </c>
      <c r="T329" s="298" t="s">
        <v>88</v>
      </c>
      <c r="U329" s="298" t="s">
        <v>88</v>
      </c>
      <c r="V329" s="286">
        <v>6.3143752798925217</v>
      </c>
      <c r="W329" s="286">
        <v>8.9565606806986118</v>
      </c>
      <c r="X329" s="286">
        <v>15.270935960591133</v>
      </c>
      <c r="Y329" s="284" t="s">
        <v>87</v>
      </c>
      <c r="Z329" s="284" t="s">
        <v>87</v>
      </c>
      <c r="AA329" s="284" t="s">
        <v>87</v>
      </c>
      <c r="AB329" s="284" t="s">
        <v>87</v>
      </c>
      <c r="AC329" s="284" t="s">
        <v>87</v>
      </c>
      <c r="AD329" s="284" t="s">
        <v>87</v>
      </c>
      <c r="AE329" s="284" t="s">
        <v>87</v>
      </c>
      <c r="AF329" s="284" t="s">
        <v>87</v>
      </c>
      <c r="AG329" s="284" t="s">
        <v>87</v>
      </c>
      <c r="AH329" s="284" t="s">
        <v>87</v>
      </c>
      <c r="AI329" s="284" t="s">
        <v>87</v>
      </c>
      <c r="AJ329" s="284" t="s">
        <v>87</v>
      </c>
      <c r="AK329" s="284" t="s">
        <v>87</v>
      </c>
      <c r="AL329" s="284" t="s">
        <v>87</v>
      </c>
      <c r="AM329" s="284" t="s">
        <v>87</v>
      </c>
      <c r="AN329" s="284" t="s">
        <v>87</v>
      </c>
      <c r="AO329" s="284" t="s">
        <v>87</v>
      </c>
      <c r="AP329" s="284" t="s">
        <v>87</v>
      </c>
      <c r="AQ329" s="284" t="s">
        <v>87</v>
      </c>
      <c r="AR329" s="284" t="s">
        <v>87</v>
      </c>
      <c r="AS329" s="284" t="s">
        <v>87</v>
      </c>
      <c r="AT329" s="284" t="s">
        <v>87</v>
      </c>
      <c r="AU329" s="284" t="s">
        <v>87</v>
      </c>
      <c r="AV329" s="284" t="s">
        <v>87</v>
      </c>
      <c r="AW329" s="288" t="s">
        <v>87</v>
      </c>
      <c r="AX329" s="288" t="s">
        <v>87</v>
      </c>
      <c r="AY329" s="288" t="s">
        <v>87</v>
      </c>
      <c r="AZ329" s="288" t="s">
        <v>87</v>
      </c>
      <c r="BA329" s="288" t="s">
        <v>87</v>
      </c>
      <c r="BB329" s="287">
        <v>20</v>
      </c>
      <c r="BC329" s="287">
        <v>38</v>
      </c>
      <c r="BD329" s="289" t="s">
        <v>88</v>
      </c>
      <c r="BE329" s="289" t="s">
        <v>88</v>
      </c>
      <c r="BF329" s="289" t="s">
        <v>88</v>
      </c>
      <c r="BG329" s="287">
        <v>0</v>
      </c>
      <c r="BH329" s="286">
        <v>0</v>
      </c>
      <c r="BI329" s="287">
        <v>53</v>
      </c>
      <c r="BJ329" s="286">
        <v>39.065955125748154</v>
      </c>
      <c r="BK329" s="287">
        <v>0</v>
      </c>
      <c r="BL329" s="286">
        <v>0</v>
      </c>
      <c r="BM329" s="287">
        <v>0</v>
      </c>
      <c r="BN329" s="290">
        <v>0</v>
      </c>
      <c r="BO329" s="291">
        <v>34</v>
      </c>
      <c r="BP329" s="290">
        <v>25.061178759913908</v>
      </c>
      <c r="BQ329" s="287">
        <v>0</v>
      </c>
      <c r="BR329" s="290">
        <v>0</v>
      </c>
      <c r="BS329" s="287">
        <v>12</v>
      </c>
      <c r="BT329" s="290">
        <v>8.8451219152637321</v>
      </c>
      <c r="BU329" s="287">
        <v>0</v>
      </c>
      <c r="BV329" s="290">
        <v>0</v>
      </c>
      <c r="BW329" s="287">
        <v>14</v>
      </c>
      <c r="BX329" s="290">
        <v>10.319308901141021</v>
      </c>
      <c r="BY329" s="292">
        <v>0</v>
      </c>
      <c r="BZ329" s="293">
        <v>0</v>
      </c>
      <c r="CA329" s="287">
        <v>89</v>
      </c>
      <c r="CB329" s="290">
        <v>65.601320871539343</v>
      </c>
      <c r="CC329" s="287">
        <v>190</v>
      </c>
      <c r="CD329" s="290">
        <v>140.04776365834243</v>
      </c>
      <c r="CE329" s="287">
        <v>14</v>
      </c>
      <c r="CF329" s="290">
        <v>10.319308901141021</v>
      </c>
      <c r="CG329" s="287">
        <v>67</v>
      </c>
      <c r="CH329" s="290">
        <v>49.385264026889175</v>
      </c>
      <c r="CI329" s="287">
        <v>952</v>
      </c>
      <c r="CJ329" s="290">
        <v>701.71300527758933</v>
      </c>
      <c r="CK329" s="287">
        <v>451</v>
      </c>
      <c r="CL329" s="290">
        <v>332.42916531532859</v>
      </c>
      <c r="CM329" s="287">
        <v>18</v>
      </c>
      <c r="CN329" s="294">
        <v>13.267682872895598</v>
      </c>
      <c r="CO329" s="287">
        <v>22</v>
      </c>
      <c r="CP329" s="290">
        <v>16.216056844650176</v>
      </c>
      <c r="CQ329" s="287">
        <v>10</v>
      </c>
      <c r="CR329" s="290">
        <v>7.3709349293864435</v>
      </c>
      <c r="CS329" s="292">
        <v>17</v>
      </c>
      <c r="CT329" s="293">
        <v>12.530589379956954</v>
      </c>
      <c r="CU329" s="287">
        <v>5</v>
      </c>
      <c r="CV329" s="290">
        <v>3.6854674646932217</v>
      </c>
      <c r="CW329" s="287">
        <v>8</v>
      </c>
      <c r="CX329" s="290">
        <v>5.8967479435091548</v>
      </c>
      <c r="CY329" s="287">
        <v>8</v>
      </c>
      <c r="CZ329" s="290">
        <v>5.8967479435091548</v>
      </c>
      <c r="DA329" s="292">
        <v>0</v>
      </c>
      <c r="DB329" s="293">
        <v>0</v>
      </c>
      <c r="DC329" s="287">
        <v>0</v>
      </c>
      <c r="DD329" s="287">
        <v>0</v>
      </c>
      <c r="DE329" s="287">
        <v>0</v>
      </c>
      <c r="DF329" s="287">
        <v>0</v>
      </c>
      <c r="DG329" s="287">
        <v>0</v>
      </c>
      <c r="DH329" s="287">
        <v>0</v>
      </c>
      <c r="DI329" s="287">
        <v>0</v>
      </c>
      <c r="DJ329" s="287">
        <v>0</v>
      </c>
      <c r="DK329" s="287">
        <v>0</v>
      </c>
      <c r="DL329" s="287">
        <v>0</v>
      </c>
      <c r="DM329" s="287">
        <v>0</v>
      </c>
      <c r="DN329" s="287">
        <v>0</v>
      </c>
      <c r="DO329" s="287">
        <v>0</v>
      </c>
      <c r="DP329" s="287">
        <v>0</v>
      </c>
      <c r="DQ329" s="287">
        <v>0</v>
      </c>
      <c r="DR329" s="287">
        <v>0</v>
      </c>
      <c r="DS329" s="287">
        <v>0</v>
      </c>
      <c r="DT329" s="287">
        <v>0</v>
      </c>
      <c r="DU329" s="287">
        <v>0</v>
      </c>
      <c r="DV329" s="287">
        <v>0</v>
      </c>
      <c r="DW329" s="287">
        <v>0</v>
      </c>
      <c r="DX329" s="287">
        <v>0</v>
      </c>
      <c r="DY329" s="287">
        <v>0</v>
      </c>
      <c r="DZ329" s="287">
        <v>0</v>
      </c>
      <c r="EA329" s="287">
        <v>0</v>
      </c>
      <c r="EB329" s="290">
        <v>0</v>
      </c>
      <c r="EC329" s="287">
        <v>0</v>
      </c>
      <c r="ED329" s="287">
        <v>0</v>
      </c>
      <c r="EE329" s="287">
        <v>0</v>
      </c>
      <c r="EF329" s="290">
        <v>0</v>
      </c>
      <c r="EG329" s="287">
        <v>0</v>
      </c>
      <c r="EH329" s="287">
        <v>0</v>
      </c>
      <c r="EI329" s="287">
        <v>0</v>
      </c>
      <c r="EJ329" s="287">
        <v>0</v>
      </c>
      <c r="EK329" s="287">
        <v>0</v>
      </c>
      <c r="EL329" s="287">
        <v>0</v>
      </c>
      <c r="EM329" s="287">
        <v>0</v>
      </c>
      <c r="EN329" s="287">
        <v>0</v>
      </c>
      <c r="EO329" s="287">
        <v>0</v>
      </c>
      <c r="EP329" s="287">
        <v>0</v>
      </c>
      <c r="EQ329" s="287">
        <v>0</v>
      </c>
      <c r="ER329" s="287">
        <v>0</v>
      </c>
      <c r="ES329" s="287">
        <v>0</v>
      </c>
      <c r="ET329" s="287">
        <v>0</v>
      </c>
      <c r="EU329" s="287">
        <v>0</v>
      </c>
      <c r="EV329" s="287">
        <v>0</v>
      </c>
      <c r="EW329" s="287">
        <v>0</v>
      </c>
      <c r="EX329" s="287">
        <v>0</v>
      </c>
      <c r="EY329" s="287">
        <v>0</v>
      </c>
      <c r="EZ329" s="287">
        <v>0</v>
      </c>
      <c r="FA329" s="287">
        <v>0</v>
      </c>
      <c r="FB329" s="287">
        <v>0</v>
      </c>
      <c r="FC329" s="287">
        <v>0</v>
      </c>
      <c r="FD329" s="287">
        <v>0</v>
      </c>
      <c r="FE329" s="287">
        <v>0</v>
      </c>
      <c r="FF329" s="287">
        <v>0</v>
      </c>
      <c r="FG329" s="287">
        <v>0</v>
      </c>
      <c r="FH329" s="287">
        <v>0</v>
      </c>
      <c r="FI329" s="287">
        <v>0</v>
      </c>
      <c r="FJ329" s="287">
        <v>0</v>
      </c>
      <c r="FK329" s="291">
        <v>8</v>
      </c>
      <c r="FL329" s="290">
        <v>5.8967479435091548</v>
      </c>
      <c r="FM329" s="291">
        <v>0</v>
      </c>
      <c r="FN329" s="290">
        <v>0</v>
      </c>
      <c r="FO329" s="291">
        <v>0</v>
      </c>
      <c r="FP329" s="290">
        <v>0</v>
      </c>
      <c r="FQ329" s="283">
        <v>1</v>
      </c>
      <c r="FR329" s="294">
        <v>0.73709349293864435</v>
      </c>
      <c r="FS329" s="283">
        <v>0</v>
      </c>
      <c r="FT329" s="294">
        <v>0</v>
      </c>
      <c r="FU329" s="291">
        <v>11</v>
      </c>
      <c r="FV329" s="290">
        <v>8.1080284223250878</v>
      </c>
      <c r="FW329" s="295">
        <v>1</v>
      </c>
      <c r="FX329" s="295">
        <v>0</v>
      </c>
      <c r="FY329" s="295">
        <v>1</v>
      </c>
      <c r="FZ329" s="295">
        <v>0</v>
      </c>
      <c r="GA329" s="295">
        <v>0</v>
      </c>
      <c r="GB329" s="287">
        <v>0</v>
      </c>
      <c r="GC329" s="287">
        <v>0</v>
      </c>
      <c r="GD329" s="287">
        <v>0</v>
      </c>
      <c r="GE329" s="287">
        <v>0</v>
      </c>
      <c r="GF329" s="287">
        <v>0</v>
      </c>
      <c r="GG329" s="290">
        <v>0</v>
      </c>
      <c r="GH329" s="290">
        <v>0</v>
      </c>
      <c r="GI329" s="290">
        <v>0</v>
      </c>
      <c r="GJ329" s="290">
        <v>0</v>
      </c>
      <c r="GK329" s="290">
        <v>0</v>
      </c>
      <c r="GL329" s="290">
        <v>0</v>
      </c>
      <c r="GM329" s="290">
        <v>0</v>
      </c>
      <c r="GN329" s="290">
        <v>0</v>
      </c>
      <c r="GO329" s="290">
        <v>0</v>
      </c>
      <c r="GP329" s="290">
        <v>0</v>
      </c>
      <c r="GQ329" s="290">
        <v>0</v>
      </c>
      <c r="GR329" s="290">
        <v>0</v>
      </c>
      <c r="GS329" s="290">
        <v>0</v>
      </c>
      <c r="GT329" s="290">
        <v>0</v>
      </c>
      <c r="GU329" s="290">
        <v>0</v>
      </c>
      <c r="GV329" s="290">
        <v>0</v>
      </c>
      <c r="GW329" s="290">
        <v>0</v>
      </c>
      <c r="GX329" s="290">
        <v>0</v>
      </c>
      <c r="GY329" s="290">
        <v>0</v>
      </c>
      <c r="GZ329" s="290">
        <v>0</v>
      </c>
      <c r="HA329" s="290">
        <v>0</v>
      </c>
      <c r="HB329" s="290">
        <v>0</v>
      </c>
      <c r="HC329" s="290">
        <v>0</v>
      </c>
      <c r="HD329" s="290">
        <v>0</v>
      </c>
      <c r="HE329" s="290">
        <v>0</v>
      </c>
      <c r="HF329" s="290">
        <v>0</v>
      </c>
      <c r="HG329" s="290">
        <v>0</v>
      </c>
      <c r="HH329" s="290">
        <v>0</v>
      </c>
      <c r="HI329" s="290">
        <v>0</v>
      </c>
      <c r="HJ329" s="134">
        <v>4.4225609576318661</v>
      </c>
      <c r="HK329" s="134">
        <v>13.267682872895598</v>
      </c>
      <c r="HL329" s="134">
        <v>37.584397204941467</v>
      </c>
      <c r="HM329" s="146">
        <v>99.085296133682405</v>
      </c>
      <c r="HN329" s="146">
        <v>102.35959956280701</v>
      </c>
      <c r="HO329" s="368">
        <v>3.91644908616188E-2</v>
      </c>
      <c r="HP329" s="369">
        <v>2.7700831024930799E-2</v>
      </c>
      <c r="HQ329" s="368">
        <v>1.7341040462427699</v>
      </c>
      <c r="HR329" s="369">
        <v>1.2345679012345701</v>
      </c>
      <c r="HS329" s="134">
        <v>87.283236994219607</v>
      </c>
      <c r="HT329" s="134">
        <v>92.181069958847701</v>
      </c>
      <c r="HU329" s="134">
        <v>2.2584856396866799</v>
      </c>
      <c r="HV329" s="134">
        <v>2.24376731301939</v>
      </c>
      <c r="HW329" s="134">
        <v>11.6271082958101</v>
      </c>
      <c r="HX329" s="134">
        <v>17.708255370107</v>
      </c>
      <c r="HY329" s="146">
        <v>87.753353863436715</v>
      </c>
      <c r="HZ329" s="146">
        <v>86.213074868870905</v>
      </c>
      <c r="IA329" s="386">
        <v>11</v>
      </c>
      <c r="IB329" s="386">
        <v>11</v>
      </c>
      <c r="IC329" s="369">
        <v>0.19859180357465248</v>
      </c>
      <c r="ID329" s="369">
        <v>0.14319187711533454</v>
      </c>
      <c r="IE329" s="369">
        <v>2.5404157043879905</v>
      </c>
      <c r="IF329" s="369">
        <v>2.8277634961439588</v>
      </c>
      <c r="IG329" s="146">
        <v>66.51270207852194</v>
      </c>
      <c r="IH329" s="146">
        <v>75.064267352185084</v>
      </c>
      <c r="II329" s="146">
        <v>7.8172955407113189</v>
      </c>
      <c r="IJ329" s="146">
        <v>5.0637854725331941</v>
      </c>
      <c r="IK329" s="146">
        <v>8.58200412119362</v>
      </c>
      <c r="IL329" s="146">
        <v>13.397200808322729</v>
      </c>
      <c r="IM329" s="148">
        <v>67.735123783585578</v>
      </c>
      <c r="IN329" s="137">
        <v>61.497213712555435</v>
      </c>
      <c r="IO329" s="369">
        <v>0.175901495162709</v>
      </c>
      <c r="IP329" s="369">
        <v>0.10365379632029</v>
      </c>
      <c r="IQ329" s="369">
        <v>1.3333333333333299</v>
      </c>
      <c r="IR329" s="369">
        <v>1.2345679012345701</v>
      </c>
      <c r="IS329" s="146">
        <v>86.8888888888889</v>
      </c>
      <c r="IT329" s="146">
        <v>94.4444444444444</v>
      </c>
      <c r="IU329" s="146">
        <v>13.1926121372032</v>
      </c>
      <c r="IV329" s="146">
        <v>8.39595750194351</v>
      </c>
      <c r="IW329" s="146">
        <v>13.2213848566082</v>
      </c>
      <c r="IX329" s="146">
        <v>14.963740935233799</v>
      </c>
      <c r="IY329" s="341">
        <v>19</v>
      </c>
      <c r="IZ329" s="369">
        <v>0.27604242336190599</v>
      </c>
      <c r="JA329" s="369">
        <v>6.0126582278480996</v>
      </c>
      <c r="JB329" s="369">
        <v>96.202531645569593</v>
      </c>
      <c r="JC329" s="369">
        <v>4.59102135696644</v>
      </c>
      <c r="JD329" s="146">
        <v>11.874111219220101</v>
      </c>
    </row>
    <row r="330" spans="1:264" ht="18" customHeight="1">
      <c r="A330" s="280"/>
      <c r="B330" s="281" t="s">
        <v>87</v>
      </c>
      <c r="C330" s="281" t="s">
        <v>87</v>
      </c>
      <c r="D330" s="282" t="s">
        <v>2067</v>
      </c>
      <c r="E330" s="283" t="s">
        <v>1543</v>
      </c>
      <c r="F330" s="282" t="s">
        <v>144</v>
      </c>
      <c r="G330" s="283" t="s">
        <v>43</v>
      </c>
      <c r="H330" s="284" t="s">
        <v>87</v>
      </c>
      <c r="I330" s="284" t="s">
        <v>87</v>
      </c>
      <c r="J330" s="284" t="s">
        <v>87</v>
      </c>
      <c r="K330" s="284" t="s">
        <v>87</v>
      </c>
      <c r="L330" s="284" t="s">
        <v>87</v>
      </c>
      <c r="M330" s="285">
        <v>118476</v>
      </c>
      <c r="N330" s="284" t="s">
        <v>87</v>
      </c>
      <c r="O330" s="284" t="s">
        <v>87</v>
      </c>
      <c r="P330" s="284" t="s">
        <v>87</v>
      </c>
      <c r="Q330" s="284" t="s">
        <v>87</v>
      </c>
      <c r="R330" s="286">
        <v>96.137811005115438</v>
      </c>
      <c r="S330" s="286">
        <v>92.318129140264958</v>
      </c>
      <c r="T330" s="298" t="s">
        <v>88</v>
      </c>
      <c r="U330" s="298" t="s">
        <v>88</v>
      </c>
      <c r="V330" s="286">
        <v>7.8692493946731235</v>
      </c>
      <c r="W330" s="286">
        <v>9.1404358353510897</v>
      </c>
      <c r="X330" s="286">
        <v>17.009685230024214</v>
      </c>
      <c r="Y330" s="284" t="s">
        <v>87</v>
      </c>
      <c r="Z330" s="284" t="s">
        <v>87</v>
      </c>
      <c r="AA330" s="284" t="s">
        <v>87</v>
      </c>
      <c r="AB330" s="284" t="s">
        <v>87</v>
      </c>
      <c r="AC330" s="284" t="s">
        <v>87</v>
      </c>
      <c r="AD330" s="284" t="s">
        <v>87</v>
      </c>
      <c r="AE330" s="284" t="s">
        <v>87</v>
      </c>
      <c r="AF330" s="284" t="s">
        <v>87</v>
      </c>
      <c r="AG330" s="284" t="s">
        <v>87</v>
      </c>
      <c r="AH330" s="284" t="s">
        <v>87</v>
      </c>
      <c r="AI330" s="284" t="s">
        <v>87</v>
      </c>
      <c r="AJ330" s="284" t="s">
        <v>87</v>
      </c>
      <c r="AK330" s="284" t="s">
        <v>87</v>
      </c>
      <c r="AL330" s="284" t="s">
        <v>87</v>
      </c>
      <c r="AM330" s="284" t="s">
        <v>87</v>
      </c>
      <c r="AN330" s="284" t="s">
        <v>87</v>
      </c>
      <c r="AO330" s="284" t="s">
        <v>87</v>
      </c>
      <c r="AP330" s="284" t="s">
        <v>87</v>
      </c>
      <c r="AQ330" s="284" t="s">
        <v>87</v>
      </c>
      <c r="AR330" s="284" t="s">
        <v>87</v>
      </c>
      <c r="AS330" s="284" t="s">
        <v>87</v>
      </c>
      <c r="AT330" s="284" t="s">
        <v>87</v>
      </c>
      <c r="AU330" s="284" t="s">
        <v>87</v>
      </c>
      <c r="AV330" s="284" t="s">
        <v>87</v>
      </c>
      <c r="AW330" s="288" t="s">
        <v>87</v>
      </c>
      <c r="AX330" s="288" t="s">
        <v>87</v>
      </c>
      <c r="AY330" s="288" t="s">
        <v>87</v>
      </c>
      <c r="AZ330" s="288" t="s">
        <v>87</v>
      </c>
      <c r="BA330" s="288" t="s">
        <v>87</v>
      </c>
      <c r="BB330" s="287">
        <v>25</v>
      </c>
      <c r="BC330" s="287">
        <v>26</v>
      </c>
      <c r="BD330" s="289" t="s">
        <v>88</v>
      </c>
      <c r="BE330" s="289" t="s">
        <v>88</v>
      </c>
      <c r="BF330" s="289" t="s">
        <v>88</v>
      </c>
      <c r="BG330" s="287">
        <v>15</v>
      </c>
      <c r="BH330" s="286">
        <v>12.660792059151222</v>
      </c>
      <c r="BI330" s="287">
        <v>108</v>
      </c>
      <c r="BJ330" s="286">
        <v>91.157702825888791</v>
      </c>
      <c r="BK330" s="287">
        <v>0</v>
      </c>
      <c r="BL330" s="286">
        <v>0</v>
      </c>
      <c r="BM330" s="287">
        <v>12</v>
      </c>
      <c r="BN330" s="290">
        <v>10.128633647320976</v>
      </c>
      <c r="BO330" s="291">
        <v>56</v>
      </c>
      <c r="BP330" s="290">
        <v>47.266957020831221</v>
      </c>
      <c r="BQ330" s="287">
        <v>0</v>
      </c>
      <c r="BR330" s="290">
        <v>0</v>
      </c>
      <c r="BS330" s="287">
        <v>14</v>
      </c>
      <c r="BT330" s="290">
        <v>11.816739255207805</v>
      </c>
      <c r="BU330" s="287">
        <v>0</v>
      </c>
      <c r="BV330" s="290">
        <v>0</v>
      </c>
      <c r="BW330" s="287">
        <v>14</v>
      </c>
      <c r="BX330" s="290">
        <v>11.816739255207805</v>
      </c>
      <c r="BY330" s="292">
        <v>0</v>
      </c>
      <c r="BZ330" s="293">
        <v>0</v>
      </c>
      <c r="CA330" s="287">
        <v>210</v>
      </c>
      <c r="CB330" s="290">
        <v>177.25108882811708</v>
      </c>
      <c r="CC330" s="287">
        <v>0</v>
      </c>
      <c r="CD330" s="290">
        <v>0</v>
      </c>
      <c r="CE330" s="287">
        <v>21</v>
      </c>
      <c r="CF330" s="290">
        <v>17.725108882811707</v>
      </c>
      <c r="CG330" s="287">
        <v>253</v>
      </c>
      <c r="CH330" s="290">
        <v>213.54535939768394</v>
      </c>
      <c r="CI330" s="287">
        <v>679</v>
      </c>
      <c r="CJ330" s="290">
        <v>573.1118538775786</v>
      </c>
      <c r="CK330" s="287">
        <v>251</v>
      </c>
      <c r="CL330" s="290">
        <v>211.85725378979708</v>
      </c>
      <c r="CM330" s="287">
        <v>46</v>
      </c>
      <c r="CN330" s="294">
        <v>38.826428981397079</v>
      </c>
      <c r="CO330" s="287">
        <v>26</v>
      </c>
      <c r="CP330" s="290">
        <v>21.945372902528781</v>
      </c>
      <c r="CQ330" s="287">
        <v>0</v>
      </c>
      <c r="CR330" s="290">
        <v>0</v>
      </c>
      <c r="CS330" s="287">
        <v>1</v>
      </c>
      <c r="CT330" s="290">
        <v>0.84405280394341475</v>
      </c>
      <c r="CU330" s="287">
        <v>17</v>
      </c>
      <c r="CV330" s="290">
        <v>14.348897667038049</v>
      </c>
      <c r="CW330" s="287">
        <v>327</v>
      </c>
      <c r="CX330" s="290">
        <v>276.00526688949662</v>
      </c>
      <c r="CY330" s="287">
        <v>321</v>
      </c>
      <c r="CZ330" s="290">
        <v>270.94095006583609</v>
      </c>
      <c r="DA330" s="292">
        <v>0</v>
      </c>
      <c r="DB330" s="293">
        <v>0</v>
      </c>
      <c r="DC330" s="287">
        <v>0</v>
      </c>
      <c r="DD330" s="287">
        <v>0</v>
      </c>
      <c r="DE330" s="287">
        <v>202</v>
      </c>
      <c r="DF330" s="287">
        <v>3128</v>
      </c>
      <c r="DG330" s="287">
        <v>0</v>
      </c>
      <c r="DH330" s="287">
        <v>200</v>
      </c>
      <c r="DI330" s="287">
        <v>6</v>
      </c>
      <c r="DJ330" s="287">
        <v>111</v>
      </c>
      <c r="DK330" s="287">
        <v>1</v>
      </c>
      <c r="DL330" s="287">
        <v>0</v>
      </c>
      <c r="DM330" s="287">
        <v>0</v>
      </c>
      <c r="DN330" s="287">
        <v>478</v>
      </c>
      <c r="DO330" s="287">
        <v>0</v>
      </c>
      <c r="DP330" s="287">
        <v>0</v>
      </c>
      <c r="DQ330" s="287">
        <v>14</v>
      </c>
      <c r="DR330" s="287">
        <v>0</v>
      </c>
      <c r="DS330" s="287">
        <v>41</v>
      </c>
      <c r="DT330" s="287">
        <v>0</v>
      </c>
      <c r="DU330" s="287">
        <v>7612</v>
      </c>
      <c r="DV330" s="287">
        <v>70</v>
      </c>
      <c r="DW330" s="287">
        <v>285</v>
      </c>
      <c r="DX330" s="287">
        <v>288</v>
      </c>
      <c r="DY330" s="287">
        <v>284</v>
      </c>
      <c r="DZ330" s="287">
        <v>2220</v>
      </c>
      <c r="EA330" s="287">
        <v>5068</v>
      </c>
      <c r="EB330" s="290">
        <v>24.052880820836599</v>
      </c>
      <c r="EC330" s="287">
        <v>76</v>
      </c>
      <c r="ED330" s="287">
        <v>1607</v>
      </c>
      <c r="EE330" s="287">
        <v>444</v>
      </c>
      <c r="EF330" s="290">
        <v>27.629122588674548</v>
      </c>
      <c r="EG330" s="287">
        <v>19</v>
      </c>
      <c r="EH330" s="287">
        <v>95</v>
      </c>
      <c r="EI330" s="287">
        <v>2</v>
      </c>
      <c r="EJ330" s="287">
        <v>2</v>
      </c>
      <c r="EK330" s="287">
        <v>102</v>
      </c>
      <c r="EL330" s="287">
        <v>0</v>
      </c>
      <c r="EM330" s="287">
        <v>0</v>
      </c>
      <c r="EN330" s="287">
        <v>2</v>
      </c>
      <c r="EO330" s="287">
        <v>7</v>
      </c>
      <c r="EP330" s="287">
        <v>2</v>
      </c>
      <c r="EQ330" s="287">
        <v>0</v>
      </c>
      <c r="ER330" s="287">
        <v>0</v>
      </c>
      <c r="ES330" s="287">
        <v>0</v>
      </c>
      <c r="ET330" s="287">
        <v>0</v>
      </c>
      <c r="EU330" s="287">
        <v>0</v>
      </c>
      <c r="EV330" s="287">
        <v>1268</v>
      </c>
      <c r="EW330" s="287">
        <v>0</v>
      </c>
      <c r="EX330" s="287">
        <v>16</v>
      </c>
      <c r="EY330" s="287">
        <v>0</v>
      </c>
      <c r="EZ330" s="287">
        <v>0</v>
      </c>
      <c r="FA330" s="287">
        <v>12</v>
      </c>
      <c r="FB330" s="287">
        <v>3</v>
      </c>
      <c r="FC330" s="287">
        <v>2</v>
      </c>
      <c r="FD330" s="287">
        <v>4</v>
      </c>
      <c r="FE330" s="287">
        <v>1</v>
      </c>
      <c r="FF330" s="287">
        <v>6</v>
      </c>
      <c r="FG330" s="287">
        <v>86</v>
      </c>
      <c r="FH330" s="287">
        <v>72</v>
      </c>
      <c r="FI330" s="287">
        <v>10</v>
      </c>
      <c r="FJ330" s="287">
        <v>1443</v>
      </c>
      <c r="FK330" s="291">
        <v>7</v>
      </c>
      <c r="FL330" s="290">
        <v>5.9083696276039026</v>
      </c>
      <c r="FM330" s="291">
        <v>1</v>
      </c>
      <c r="FN330" s="290">
        <v>0.84405280394341475</v>
      </c>
      <c r="FO330" s="291">
        <v>0</v>
      </c>
      <c r="FP330" s="290">
        <v>0</v>
      </c>
      <c r="FQ330" s="283">
        <v>0</v>
      </c>
      <c r="FR330" s="294">
        <v>0</v>
      </c>
      <c r="FS330" s="283">
        <v>0</v>
      </c>
      <c r="FT330" s="294">
        <v>0</v>
      </c>
      <c r="FU330" s="291">
        <v>0</v>
      </c>
      <c r="FV330" s="290">
        <v>0</v>
      </c>
      <c r="FW330" s="295">
        <v>2</v>
      </c>
      <c r="FX330" s="295">
        <v>1</v>
      </c>
      <c r="FY330" s="295">
        <v>1</v>
      </c>
      <c r="FZ330" s="295">
        <v>0</v>
      </c>
      <c r="GA330" s="295">
        <v>0</v>
      </c>
      <c r="GB330" s="287">
        <v>4514</v>
      </c>
      <c r="GC330" s="287">
        <v>0</v>
      </c>
      <c r="GD330" s="287">
        <v>1094</v>
      </c>
      <c r="GE330" s="287">
        <v>1</v>
      </c>
      <c r="GF330" s="287">
        <v>15</v>
      </c>
      <c r="GG330" s="290">
        <v>40.1</v>
      </c>
      <c r="GH330" s="290">
        <v>189.9</v>
      </c>
      <c r="GI330" s="290">
        <v>6.4</v>
      </c>
      <c r="GJ330" s="290">
        <v>2</v>
      </c>
      <c r="GK330" s="290">
        <v>1</v>
      </c>
      <c r="GL330" s="290">
        <v>1</v>
      </c>
      <c r="GM330" s="290">
        <v>1</v>
      </c>
      <c r="GN330" s="290">
        <v>0</v>
      </c>
      <c r="GO330" s="290">
        <v>0</v>
      </c>
      <c r="GP330" s="290">
        <v>3</v>
      </c>
      <c r="GQ330" s="290">
        <v>0</v>
      </c>
      <c r="GR330" s="290">
        <v>0</v>
      </c>
      <c r="GS330" s="290">
        <v>0</v>
      </c>
      <c r="GT330" s="290">
        <v>2</v>
      </c>
      <c r="GU330" s="290">
        <v>0</v>
      </c>
      <c r="GV330" s="290">
        <v>0</v>
      </c>
      <c r="GW330" s="290">
        <v>0</v>
      </c>
      <c r="GX330" s="290">
        <v>0</v>
      </c>
      <c r="GY330" s="290">
        <v>2</v>
      </c>
      <c r="GZ330" s="290">
        <v>1</v>
      </c>
      <c r="HA330" s="290">
        <v>0</v>
      </c>
      <c r="HB330" s="290">
        <v>0</v>
      </c>
      <c r="HC330" s="290">
        <v>1</v>
      </c>
      <c r="HD330" s="290">
        <v>0</v>
      </c>
      <c r="HE330" s="290">
        <v>0</v>
      </c>
      <c r="HF330" s="290">
        <v>0</v>
      </c>
      <c r="HG330" s="290">
        <v>0</v>
      </c>
      <c r="HH330" s="290">
        <v>0</v>
      </c>
      <c r="HI330" s="290">
        <v>0</v>
      </c>
      <c r="HJ330" s="134">
        <v>4.2202640197170735</v>
      </c>
      <c r="HK330" s="134">
        <v>22.789425706472198</v>
      </c>
      <c r="HL330" s="134">
        <v>36.631891691144197</v>
      </c>
      <c r="HM330" s="146">
        <v>100.167533326821</v>
      </c>
      <c r="HN330" s="146">
        <v>93.2577712369214</v>
      </c>
      <c r="HO330" s="368">
        <v>0.24982155603140599</v>
      </c>
      <c r="HP330" s="368">
        <v>0.153629496863398</v>
      </c>
      <c r="HQ330" s="368">
        <v>7</v>
      </c>
      <c r="HR330" s="368">
        <v>4</v>
      </c>
      <c r="HS330" s="134">
        <v>94.5</v>
      </c>
      <c r="HT330" s="134">
        <v>93.6666666666667</v>
      </c>
      <c r="HU330" s="134">
        <v>3.5688793718772298</v>
      </c>
      <c r="HV330" s="134">
        <v>3.8407374215849401</v>
      </c>
      <c r="HW330" s="134">
        <v>8.2071922302913602</v>
      </c>
      <c r="HX330" s="134">
        <v>13.0195358594467</v>
      </c>
      <c r="HY330" s="146">
        <v>88.444051341576596</v>
      </c>
      <c r="HZ330" s="146">
        <v>85.386341802245795</v>
      </c>
      <c r="IA330" s="386">
        <v>8</v>
      </c>
      <c r="IB330" s="386">
        <v>4</v>
      </c>
      <c r="IC330" s="369">
        <v>0.19052155275065491</v>
      </c>
      <c r="ID330" s="369">
        <v>6.8858667584782235E-2</v>
      </c>
      <c r="IE330" s="369">
        <v>1.9801980198019802</v>
      </c>
      <c r="IF330" s="369">
        <v>1.0554089709762533</v>
      </c>
      <c r="IG330" s="146">
        <v>85.643564356435647</v>
      </c>
      <c r="IH330" s="146">
        <v>86.80738786279683</v>
      </c>
      <c r="II330" s="146">
        <v>9.6213384139080738</v>
      </c>
      <c r="IJ330" s="146">
        <v>6.5243587536581176</v>
      </c>
      <c r="IK330" s="146">
        <v>8.4131775823598911</v>
      </c>
      <c r="IL330" s="146">
        <v>14.268857617341141</v>
      </c>
      <c r="IM330" s="148">
        <v>67.939044905683133</v>
      </c>
      <c r="IN330" s="137">
        <v>66.665106333160921</v>
      </c>
      <c r="IO330" s="369">
        <v>0.14071294559099401</v>
      </c>
      <c r="IP330" s="388">
        <v>9.1407678244972604E-2</v>
      </c>
      <c r="IQ330" s="369">
        <v>1.1029411764705901</v>
      </c>
      <c r="IR330" s="388">
        <v>1.1834319526627199</v>
      </c>
      <c r="IS330" s="146">
        <v>90.808823529411796</v>
      </c>
      <c r="IT330" s="146">
        <v>94.082840236686394</v>
      </c>
      <c r="IU330" s="146">
        <v>12.7579737335835</v>
      </c>
      <c r="IV330" s="146">
        <v>7.72394881170018</v>
      </c>
      <c r="IW330" s="146">
        <v>9.87063944577279</v>
      </c>
      <c r="IX330" s="146">
        <v>10.339960726558701</v>
      </c>
      <c r="IY330" s="341">
        <v>8</v>
      </c>
      <c r="IZ330" s="369">
        <v>0.148892611204169</v>
      </c>
      <c r="JA330" s="369">
        <v>2.97397769516729</v>
      </c>
      <c r="JB330" s="369">
        <v>95.539033457249104</v>
      </c>
      <c r="JC330" s="369">
        <v>5.0065140517401803</v>
      </c>
      <c r="JD330" s="146">
        <v>15.4145360779686</v>
      </c>
    </row>
    <row r="331" spans="1:264" ht="18" customHeight="1">
      <c r="A331" s="280"/>
      <c r="B331" s="281" t="s">
        <v>87</v>
      </c>
      <c r="C331" s="281" t="s">
        <v>87</v>
      </c>
      <c r="D331" s="282" t="s">
        <v>2068</v>
      </c>
      <c r="E331" s="283" t="s">
        <v>1544</v>
      </c>
      <c r="F331" s="282" t="s">
        <v>144</v>
      </c>
      <c r="G331" s="283" t="s">
        <v>43</v>
      </c>
      <c r="H331" s="284" t="s">
        <v>87</v>
      </c>
      <c r="I331" s="284" t="s">
        <v>87</v>
      </c>
      <c r="J331" s="284" t="s">
        <v>87</v>
      </c>
      <c r="K331" s="284" t="s">
        <v>87</v>
      </c>
      <c r="L331" s="284" t="s">
        <v>87</v>
      </c>
      <c r="M331" s="285">
        <v>85387</v>
      </c>
      <c r="N331" s="284" t="s">
        <v>87</v>
      </c>
      <c r="O331" s="284" t="s">
        <v>87</v>
      </c>
      <c r="P331" s="284" t="s">
        <v>87</v>
      </c>
      <c r="Q331" s="284" t="s">
        <v>87</v>
      </c>
      <c r="R331" s="286">
        <v>99.964746225885008</v>
      </c>
      <c r="S331" s="286">
        <v>95.225153075483348</v>
      </c>
      <c r="T331" s="298" t="s">
        <v>88</v>
      </c>
      <c r="U331" s="298" t="s">
        <v>88</v>
      </c>
      <c r="V331" s="286">
        <v>7.6589595375722546</v>
      </c>
      <c r="W331" s="286">
        <v>9.6820809248554909</v>
      </c>
      <c r="X331" s="286">
        <v>17.341040462427745</v>
      </c>
      <c r="Y331" s="284" t="s">
        <v>87</v>
      </c>
      <c r="Z331" s="284" t="s">
        <v>87</v>
      </c>
      <c r="AA331" s="284" t="s">
        <v>87</v>
      </c>
      <c r="AB331" s="284" t="s">
        <v>87</v>
      </c>
      <c r="AC331" s="284" t="s">
        <v>87</v>
      </c>
      <c r="AD331" s="284" t="s">
        <v>87</v>
      </c>
      <c r="AE331" s="284" t="s">
        <v>87</v>
      </c>
      <c r="AF331" s="284" t="s">
        <v>87</v>
      </c>
      <c r="AG331" s="284" t="s">
        <v>87</v>
      </c>
      <c r="AH331" s="284" t="s">
        <v>87</v>
      </c>
      <c r="AI331" s="284" t="s">
        <v>87</v>
      </c>
      <c r="AJ331" s="284" t="s">
        <v>87</v>
      </c>
      <c r="AK331" s="284" t="s">
        <v>87</v>
      </c>
      <c r="AL331" s="284" t="s">
        <v>87</v>
      </c>
      <c r="AM331" s="284" t="s">
        <v>87</v>
      </c>
      <c r="AN331" s="284" t="s">
        <v>87</v>
      </c>
      <c r="AO331" s="284" t="s">
        <v>87</v>
      </c>
      <c r="AP331" s="284" t="s">
        <v>87</v>
      </c>
      <c r="AQ331" s="284" t="s">
        <v>87</v>
      </c>
      <c r="AR331" s="284" t="s">
        <v>87</v>
      </c>
      <c r="AS331" s="284" t="s">
        <v>87</v>
      </c>
      <c r="AT331" s="284" t="s">
        <v>87</v>
      </c>
      <c r="AU331" s="284" t="s">
        <v>87</v>
      </c>
      <c r="AV331" s="284" t="s">
        <v>87</v>
      </c>
      <c r="AW331" s="288" t="s">
        <v>87</v>
      </c>
      <c r="AX331" s="288" t="s">
        <v>87</v>
      </c>
      <c r="AY331" s="288" t="s">
        <v>87</v>
      </c>
      <c r="AZ331" s="288" t="s">
        <v>87</v>
      </c>
      <c r="BA331" s="288" t="s">
        <v>87</v>
      </c>
      <c r="BB331" s="287">
        <v>31</v>
      </c>
      <c r="BC331" s="287">
        <v>27</v>
      </c>
      <c r="BD331" s="289" t="s">
        <v>88</v>
      </c>
      <c r="BE331" s="289" t="s">
        <v>88</v>
      </c>
      <c r="BF331" s="289" t="s">
        <v>88</v>
      </c>
      <c r="BG331" s="287">
        <v>0</v>
      </c>
      <c r="BH331" s="286">
        <v>0</v>
      </c>
      <c r="BI331" s="287">
        <v>62</v>
      </c>
      <c r="BJ331" s="286">
        <v>72.610584749434921</v>
      </c>
      <c r="BK331" s="287">
        <v>0</v>
      </c>
      <c r="BL331" s="286">
        <v>0</v>
      </c>
      <c r="BM331" s="287">
        <v>0</v>
      </c>
      <c r="BN331" s="290">
        <v>0</v>
      </c>
      <c r="BO331" s="291">
        <v>0</v>
      </c>
      <c r="BP331" s="290">
        <v>0</v>
      </c>
      <c r="BQ331" s="287">
        <v>0</v>
      </c>
      <c r="BR331" s="290">
        <v>0</v>
      </c>
      <c r="BS331" s="287">
        <v>0</v>
      </c>
      <c r="BT331" s="290">
        <v>0</v>
      </c>
      <c r="BU331" s="287">
        <v>0</v>
      </c>
      <c r="BV331" s="290">
        <v>0</v>
      </c>
      <c r="BW331" s="287">
        <v>18</v>
      </c>
      <c r="BX331" s="290">
        <v>21.080492346610139</v>
      </c>
      <c r="BY331" s="292">
        <v>0</v>
      </c>
      <c r="BZ331" s="293">
        <v>0</v>
      </c>
      <c r="CA331" s="287">
        <v>85</v>
      </c>
      <c r="CB331" s="290">
        <v>99.546769414547882</v>
      </c>
      <c r="CC331" s="287">
        <v>215</v>
      </c>
      <c r="CD331" s="290">
        <v>251.79476969562111</v>
      </c>
      <c r="CE331" s="292">
        <v>34</v>
      </c>
      <c r="CF331" s="293">
        <v>39.818707765819155</v>
      </c>
      <c r="CG331" s="287">
        <v>62</v>
      </c>
      <c r="CH331" s="290">
        <v>72.610584749434921</v>
      </c>
      <c r="CI331" s="287">
        <v>504</v>
      </c>
      <c r="CJ331" s="290">
        <v>590.25378570508394</v>
      </c>
      <c r="CK331" s="287">
        <v>234</v>
      </c>
      <c r="CL331" s="290">
        <v>274.04640050593184</v>
      </c>
      <c r="CM331" s="292">
        <v>0</v>
      </c>
      <c r="CN331" s="296">
        <v>0</v>
      </c>
      <c r="CO331" s="287">
        <v>13</v>
      </c>
      <c r="CP331" s="290">
        <v>15.224800028107325</v>
      </c>
      <c r="CQ331" s="292">
        <v>2</v>
      </c>
      <c r="CR331" s="293">
        <v>2.3422769274011266</v>
      </c>
      <c r="CS331" s="292">
        <v>0</v>
      </c>
      <c r="CT331" s="293">
        <v>0</v>
      </c>
      <c r="CU331" s="287">
        <v>7</v>
      </c>
      <c r="CV331" s="290">
        <v>8.197969245903943</v>
      </c>
      <c r="CW331" s="287">
        <v>131</v>
      </c>
      <c r="CX331" s="290">
        <v>153.41913874477379</v>
      </c>
      <c r="CY331" s="287">
        <v>131</v>
      </c>
      <c r="CZ331" s="290">
        <v>153.41913874477379</v>
      </c>
      <c r="DA331" s="287">
        <v>0</v>
      </c>
      <c r="DB331" s="290">
        <v>0</v>
      </c>
      <c r="DC331" s="287">
        <v>10</v>
      </c>
      <c r="DD331" s="287">
        <v>0</v>
      </c>
      <c r="DE331" s="287">
        <v>0</v>
      </c>
      <c r="DF331" s="287">
        <v>3156</v>
      </c>
      <c r="DG331" s="287">
        <v>2939</v>
      </c>
      <c r="DH331" s="287">
        <v>0</v>
      </c>
      <c r="DI331" s="287">
        <v>0</v>
      </c>
      <c r="DJ331" s="287">
        <v>7</v>
      </c>
      <c r="DK331" s="287">
        <v>11</v>
      </c>
      <c r="DL331" s="287">
        <v>43</v>
      </c>
      <c r="DM331" s="287">
        <v>0</v>
      </c>
      <c r="DN331" s="287">
        <v>0</v>
      </c>
      <c r="DO331" s="287">
        <v>0</v>
      </c>
      <c r="DP331" s="287">
        <v>0</v>
      </c>
      <c r="DQ331" s="287">
        <v>0</v>
      </c>
      <c r="DR331" s="287">
        <v>0</v>
      </c>
      <c r="DS331" s="287">
        <v>0</v>
      </c>
      <c r="DT331" s="287">
        <v>7905</v>
      </c>
      <c r="DU331" s="287">
        <v>0</v>
      </c>
      <c r="DV331" s="287">
        <v>658</v>
      </c>
      <c r="DW331" s="287">
        <v>5291</v>
      </c>
      <c r="DX331" s="287">
        <v>0</v>
      </c>
      <c r="DY331" s="287">
        <v>0</v>
      </c>
      <c r="DZ331" s="287">
        <v>0</v>
      </c>
      <c r="EA331" s="287">
        <v>3947</v>
      </c>
      <c r="EB331" s="290">
        <v>13.098555865214101</v>
      </c>
      <c r="EC331" s="287">
        <v>114</v>
      </c>
      <c r="ED331" s="287">
        <v>1329</v>
      </c>
      <c r="EE331" s="287">
        <v>186</v>
      </c>
      <c r="EF331" s="290">
        <v>13.995485327313769</v>
      </c>
      <c r="EG331" s="287">
        <v>15</v>
      </c>
      <c r="EH331" s="287">
        <v>40</v>
      </c>
      <c r="EI331" s="287">
        <v>5</v>
      </c>
      <c r="EJ331" s="287">
        <v>0</v>
      </c>
      <c r="EK331" s="287">
        <v>50</v>
      </c>
      <c r="EL331" s="287">
        <v>0</v>
      </c>
      <c r="EM331" s="287">
        <v>0</v>
      </c>
      <c r="EN331" s="287">
        <v>8</v>
      </c>
      <c r="EO331" s="287">
        <v>1</v>
      </c>
      <c r="EP331" s="287">
        <v>2</v>
      </c>
      <c r="EQ331" s="287">
        <v>1</v>
      </c>
      <c r="ER331" s="287">
        <v>0</v>
      </c>
      <c r="ES331" s="287">
        <v>0</v>
      </c>
      <c r="ET331" s="287">
        <v>0</v>
      </c>
      <c r="EU331" s="287">
        <v>0</v>
      </c>
      <c r="EV331" s="287">
        <v>0</v>
      </c>
      <c r="EW331" s="287">
        <v>0</v>
      </c>
      <c r="EX331" s="287">
        <v>0</v>
      </c>
      <c r="EY331" s="287">
        <v>0</v>
      </c>
      <c r="EZ331" s="287">
        <v>0</v>
      </c>
      <c r="FA331" s="287">
        <v>0</v>
      </c>
      <c r="FB331" s="287">
        <v>0</v>
      </c>
      <c r="FC331" s="287">
        <v>0</v>
      </c>
      <c r="FD331" s="287">
        <v>0</v>
      </c>
      <c r="FE331" s="287">
        <v>0</v>
      </c>
      <c r="FF331" s="287">
        <v>0</v>
      </c>
      <c r="FG331" s="287">
        <v>26</v>
      </c>
      <c r="FH331" s="287">
        <v>48</v>
      </c>
      <c r="FI331" s="287">
        <v>24</v>
      </c>
      <c r="FJ331" s="287">
        <v>854</v>
      </c>
      <c r="FK331" s="291">
        <v>3</v>
      </c>
      <c r="FL331" s="290">
        <v>3.5134153911016899</v>
      </c>
      <c r="FM331" s="297">
        <v>0</v>
      </c>
      <c r="FN331" s="293">
        <v>0</v>
      </c>
      <c r="FO331" s="297">
        <v>0</v>
      </c>
      <c r="FP331" s="293">
        <v>0</v>
      </c>
      <c r="FQ331" s="283">
        <v>0</v>
      </c>
      <c r="FR331" s="294">
        <v>0</v>
      </c>
      <c r="FS331" s="283">
        <v>0</v>
      </c>
      <c r="FT331" s="294">
        <v>0</v>
      </c>
      <c r="FU331" s="291">
        <v>10</v>
      </c>
      <c r="FV331" s="290">
        <v>11.711384637005633</v>
      </c>
      <c r="FW331" s="295">
        <v>0</v>
      </c>
      <c r="FX331" s="295">
        <v>0</v>
      </c>
      <c r="FY331" s="295">
        <v>0</v>
      </c>
      <c r="FZ331" s="295">
        <v>0</v>
      </c>
      <c r="GA331" s="295">
        <v>0</v>
      </c>
      <c r="GB331" s="287">
        <v>0</v>
      </c>
      <c r="GC331" s="287">
        <v>0</v>
      </c>
      <c r="GD331" s="287">
        <v>0</v>
      </c>
      <c r="GE331" s="287">
        <v>0</v>
      </c>
      <c r="GF331" s="287">
        <v>0</v>
      </c>
      <c r="GG331" s="290">
        <v>24.4</v>
      </c>
      <c r="GH331" s="290">
        <v>182.9</v>
      </c>
      <c r="GI331" s="290">
        <v>13</v>
      </c>
      <c r="GJ331" s="290">
        <v>1.9</v>
      </c>
      <c r="GK331" s="290">
        <v>0</v>
      </c>
      <c r="GL331" s="290">
        <v>0</v>
      </c>
      <c r="GM331" s="290">
        <v>1.2</v>
      </c>
      <c r="GN331" s="290">
        <v>0</v>
      </c>
      <c r="GO331" s="290">
        <v>0</v>
      </c>
      <c r="GP331" s="290">
        <v>2.4</v>
      </c>
      <c r="GQ331" s="290">
        <v>0</v>
      </c>
      <c r="GR331" s="290">
        <v>0</v>
      </c>
      <c r="GS331" s="290">
        <v>0</v>
      </c>
      <c r="GT331" s="290">
        <v>1</v>
      </c>
      <c r="GU331" s="290">
        <v>0</v>
      </c>
      <c r="GV331" s="290">
        <v>1</v>
      </c>
      <c r="GW331" s="290">
        <v>0</v>
      </c>
      <c r="GX331" s="290">
        <v>0</v>
      </c>
      <c r="GY331" s="290">
        <v>1</v>
      </c>
      <c r="GZ331" s="290">
        <v>1</v>
      </c>
      <c r="HA331" s="290">
        <v>0</v>
      </c>
      <c r="HB331" s="290">
        <v>0</v>
      </c>
      <c r="HC331" s="290">
        <v>0</v>
      </c>
      <c r="HD331" s="290">
        <v>1</v>
      </c>
      <c r="HE331" s="290">
        <v>0</v>
      </c>
      <c r="HF331" s="290">
        <v>0</v>
      </c>
      <c r="HG331" s="290">
        <v>0</v>
      </c>
      <c r="HH331" s="290">
        <v>10</v>
      </c>
      <c r="HI331" s="290">
        <v>0</v>
      </c>
      <c r="HJ331" s="134">
        <v>2.3422769274011266</v>
      </c>
      <c r="HK331" s="134">
        <v>23.422769274011266</v>
      </c>
      <c r="HL331" s="134">
        <v>43.566350849660957</v>
      </c>
      <c r="HM331" s="146">
        <v>92.254292371971204</v>
      </c>
      <c r="HN331" s="146">
        <v>87.673483029007301</v>
      </c>
      <c r="HO331" s="368">
        <v>0.144796380090498</v>
      </c>
      <c r="HP331" s="368">
        <v>0.12778645463580901</v>
      </c>
      <c r="HQ331" s="368">
        <v>5.5555555555555598</v>
      </c>
      <c r="HR331" s="368">
        <v>4.3902439024390203</v>
      </c>
      <c r="HS331" s="134">
        <v>95.8333333333333</v>
      </c>
      <c r="HT331" s="134">
        <v>95.121951219512198</v>
      </c>
      <c r="HU331" s="134">
        <v>2.6063348416289598</v>
      </c>
      <c r="HV331" s="134">
        <v>2.9106914667045301</v>
      </c>
      <c r="HW331" s="134">
        <v>15.2572867938107</v>
      </c>
      <c r="HX331" s="134">
        <v>20.148035901620201</v>
      </c>
      <c r="HY331" s="146">
        <v>93.666303914990607</v>
      </c>
      <c r="HZ331" s="146">
        <v>97.866745918521701</v>
      </c>
      <c r="IA331" s="386">
        <v>13</v>
      </c>
      <c r="IB331" s="386">
        <v>7</v>
      </c>
      <c r="IC331" s="369">
        <v>0.31122815417763949</v>
      </c>
      <c r="ID331" s="369">
        <v>0.12755102040816327</v>
      </c>
      <c r="IE331" s="369">
        <v>4</v>
      </c>
      <c r="IF331" s="369">
        <v>2.2508038585209005</v>
      </c>
      <c r="IG331" s="146">
        <v>84.307692307692307</v>
      </c>
      <c r="IH331" s="146">
        <v>83.279742765273312</v>
      </c>
      <c r="II331" s="146">
        <v>7.7807038544409863</v>
      </c>
      <c r="IJ331" s="146">
        <v>5.6669096209912535</v>
      </c>
      <c r="IK331" s="146">
        <v>13.458078445483986</v>
      </c>
      <c r="IL331" s="146">
        <v>19.606014687026459</v>
      </c>
      <c r="IM331" s="148">
        <v>81.971165267203034</v>
      </c>
      <c r="IN331" s="137">
        <v>72.97824407600902</v>
      </c>
      <c r="IO331" s="369">
        <v>0.41390728476821198</v>
      </c>
      <c r="IP331" s="369">
        <v>4.2176296921130299E-2</v>
      </c>
      <c r="IQ331" s="369">
        <v>3.4246575342465801</v>
      </c>
      <c r="IR331" s="369">
        <v>0.62111801242235998</v>
      </c>
      <c r="IS331" s="146">
        <v>93.150684931506802</v>
      </c>
      <c r="IT331" s="146">
        <v>93.788819875776397</v>
      </c>
      <c r="IU331" s="146">
        <v>12.0860927152318</v>
      </c>
      <c r="IV331" s="146">
        <v>6.79038380430198</v>
      </c>
      <c r="IW331" s="146">
        <v>15.8097149067804</v>
      </c>
      <c r="IX331" s="146">
        <v>15.5951417004049</v>
      </c>
      <c r="IY331" s="341">
        <v>8</v>
      </c>
      <c r="IZ331" s="369">
        <v>0.16729401923881199</v>
      </c>
      <c r="JA331" s="369">
        <v>5.1612903225806503</v>
      </c>
      <c r="JB331" s="369">
        <v>94.838709677419402</v>
      </c>
      <c r="JC331" s="369">
        <v>3.2413216227519901</v>
      </c>
      <c r="JD331" s="146">
        <v>21.103858258538299</v>
      </c>
    </row>
    <row r="332" spans="1:264" ht="18" customHeight="1">
      <c r="A332" s="280"/>
      <c r="B332" s="281" t="s">
        <v>87</v>
      </c>
      <c r="C332" s="281" t="s">
        <v>87</v>
      </c>
      <c r="D332" s="282" t="s">
        <v>2069</v>
      </c>
      <c r="E332" s="283" t="s">
        <v>1545</v>
      </c>
      <c r="F332" s="282" t="s">
        <v>144</v>
      </c>
      <c r="G332" s="283" t="s">
        <v>43</v>
      </c>
      <c r="H332" s="284" t="s">
        <v>87</v>
      </c>
      <c r="I332" s="284" t="s">
        <v>87</v>
      </c>
      <c r="J332" s="284" t="s">
        <v>87</v>
      </c>
      <c r="K332" s="284" t="s">
        <v>87</v>
      </c>
      <c r="L332" s="284" t="s">
        <v>87</v>
      </c>
      <c r="M332" s="285">
        <v>238167</v>
      </c>
      <c r="N332" s="284" t="s">
        <v>87</v>
      </c>
      <c r="O332" s="284" t="s">
        <v>87</v>
      </c>
      <c r="P332" s="284" t="s">
        <v>87</v>
      </c>
      <c r="Q332" s="284" t="s">
        <v>87</v>
      </c>
      <c r="R332" s="286">
        <v>94.002403626537117</v>
      </c>
      <c r="S332" s="286">
        <v>92.167885278779536</v>
      </c>
      <c r="T332" s="298" t="s">
        <v>88</v>
      </c>
      <c r="U332" s="298" t="s">
        <v>88</v>
      </c>
      <c r="V332" s="286">
        <v>7.9815303430079156</v>
      </c>
      <c r="W332" s="286">
        <v>5.3430079155672816</v>
      </c>
      <c r="X332" s="286">
        <v>13.324538258575197</v>
      </c>
      <c r="Y332" s="284" t="s">
        <v>87</v>
      </c>
      <c r="Z332" s="284" t="s">
        <v>87</v>
      </c>
      <c r="AA332" s="284" t="s">
        <v>87</v>
      </c>
      <c r="AB332" s="284" t="s">
        <v>87</v>
      </c>
      <c r="AC332" s="284" t="s">
        <v>87</v>
      </c>
      <c r="AD332" s="284" t="s">
        <v>87</v>
      </c>
      <c r="AE332" s="284" t="s">
        <v>87</v>
      </c>
      <c r="AF332" s="284" t="s">
        <v>87</v>
      </c>
      <c r="AG332" s="284" t="s">
        <v>87</v>
      </c>
      <c r="AH332" s="284" t="s">
        <v>87</v>
      </c>
      <c r="AI332" s="284" t="s">
        <v>87</v>
      </c>
      <c r="AJ332" s="284" t="s">
        <v>87</v>
      </c>
      <c r="AK332" s="284" t="s">
        <v>87</v>
      </c>
      <c r="AL332" s="284" t="s">
        <v>87</v>
      </c>
      <c r="AM332" s="284" t="s">
        <v>87</v>
      </c>
      <c r="AN332" s="284" t="s">
        <v>87</v>
      </c>
      <c r="AO332" s="284" t="s">
        <v>87</v>
      </c>
      <c r="AP332" s="284" t="s">
        <v>87</v>
      </c>
      <c r="AQ332" s="284" t="s">
        <v>87</v>
      </c>
      <c r="AR332" s="284" t="s">
        <v>87</v>
      </c>
      <c r="AS332" s="284" t="s">
        <v>87</v>
      </c>
      <c r="AT332" s="284" t="s">
        <v>87</v>
      </c>
      <c r="AU332" s="284" t="s">
        <v>87</v>
      </c>
      <c r="AV332" s="284" t="s">
        <v>87</v>
      </c>
      <c r="AW332" s="288" t="s">
        <v>87</v>
      </c>
      <c r="AX332" s="288" t="s">
        <v>87</v>
      </c>
      <c r="AY332" s="288" t="s">
        <v>87</v>
      </c>
      <c r="AZ332" s="288" t="s">
        <v>87</v>
      </c>
      <c r="BA332" s="288" t="s">
        <v>87</v>
      </c>
      <c r="BB332" s="287">
        <v>42</v>
      </c>
      <c r="BC332" s="287">
        <v>48</v>
      </c>
      <c r="BD332" s="289" t="s">
        <v>88</v>
      </c>
      <c r="BE332" s="289" t="s">
        <v>88</v>
      </c>
      <c r="BF332" s="289" t="s">
        <v>88</v>
      </c>
      <c r="BG332" s="287">
        <v>11</v>
      </c>
      <c r="BH332" s="286">
        <v>4.6186079515633987</v>
      </c>
      <c r="BI332" s="287">
        <v>72</v>
      </c>
      <c r="BJ332" s="286">
        <v>30.230888410233153</v>
      </c>
      <c r="BK332" s="287">
        <v>11</v>
      </c>
      <c r="BL332" s="286">
        <v>4.6186079515633987</v>
      </c>
      <c r="BM332" s="287">
        <v>0</v>
      </c>
      <c r="BN332" s="290">
        <v>0</v>
      </c>
      <c r="BO332" s="291">
        <v>82</v>
      </c>
      <c r="BP332" s="290">
        <v>34.429622911654427</v>
      </c>
      <c r="BQ332" s="287">
        <v>11</v>
      </c>
      <c r="BR332" s="290">
        <v>4.6186079515633987</v>
      </c>
      <c r="BS332" s="287">
        <v>0</v>
      </c>
      <c r="BT332" s="290">
        <v>0</v>
      </c>
      <c r="BU332" s="287">
        <v>0</v>
      </c>
      <c r="BV332" s="290">
        <v>0</v>
      </c>
      <c r="BW332" s="287">
        <v>0</v>
      </c>
      <c r="BX332" s="290">
        <v>0</v>
      </c>
      <c r="BY332" s="292">
        <v>0</v>
      </c>
      <c r="BZ332" s="293">
        <v>0</v>
      </c>
      <c r="CA332" s="287">
        <v>143</v>
      </c>
      <c r="CB332" s="290">
        <v>60.041903370324185</v>
      </c>
      <c r="CC332" s="292">
        <v>657</v>
      </c>
      <c r="CD332" s="293">
        <v>275.85685674337753</v>
      </c>
      <c r="CE332" s="287">
        <v>33</v>
      </c>
      <c r="CF332" s="290">
        <v>13.855823854690195</v>
      </c>
      <c r="CG332" s="287">
        <v>283</v>
      </c>
      <c r="CH332" s="290">
        <v>118.82418639022198</v>
      </c>
      <c r="CI332" s="287">
        <v>1069</v>
      </c>
      <c r="CJ332" s="290">
        <v>448.84471820193392</v>
      </c>
      <c r="CK332" s="287">
        <v>284</v>
      </c>
      <c r="CL332" s="290">
        <v>119.24405984036412</v>
      </c>
      <c r="CM332" s="287">
        <v>26</v>
      </c>
      <c r="CN332" s="294">
        <v>10.916709703695307</v>
      </c>
      <c r="CO332" s="287">
        <v>23</v>
      </c>
      <c r="CP332" s="290">
        <v>9.6570893532689244</v>
      </c>
      <c r="CQ332" s="287">
        <v>13</v>
      </c>
      <c r="CR332" s="290">
        <v>5.4583548518476537</v>
      </c>
      <c r="CS332" s="287">
        <v>51</v>
      </c>
      <c r="CT332" s="290">
        <v>21.413545957248484</v>
      </c>
      <c r="CU332" s="287">
        <v>15</v>
      </c>
      <c r="CV332" s="290">
        <v>6.2981017521319069</v>
      </c>
      <c r="CW332" s="287">
        <v>160</v>
      </c>
      <c r="CX332" s="290">
        <v>67.179752022740345</v>
      </c>
      <c r="CY332" s="287">
        <v>160</v>
      </c>
      <c r="CZ332" s="290">
        <v>67.179752022740345</v>
      </c>
      <c r="DA332" s="292">
        <v>0</v>
      </c>
      <c r="DB332" s="293">
        <v>0</v>
      </c>
      <c r="DC332" s="292">
        <v>0</v>
      </c>
      <c r="DD332" s="292">
        <v>0</v>
      </c>
      <c r="DE332" s="292">
        <v>0</v>
      </c>
      <c r="DF332" s="292">
        <v>0</v>
      </c>
      <c r="DG332" s="292">
        <v>0</v>
      </c>
      <c r="DH332" s="292">
        <v>0</v>
      </c>
      <c r="DI332" s="292">
        <v>0</v>
      </c>
      <c r="DJ332" s="292">
        <v>0</v>
      </c>
      <c r="DK332" s="292">
        <v>0</v>
      </c>
      <c r="DL332" s="292">
        <v>0</v>
      </c>
      <c r="DM332" s="292">
        <v>0</v>
      </c>
      <c r="DN332" s="292">
        <v>0</v>
      </c>
      <c r="DO332" s="292">
        <v>0</v>
      </c>
      <c r="DP332" s="292">
        <v>0</v>
      </c>
      <c r="DQ332" s="292">
        <v>0</v>
      </c>
      <c r="DR332" s="292">
        <v>0</v>
      </c>
      <c r="DS332" s="292">
        <v>0</v>
      </c>
      <c r="DT332" s="292">
        <v>0</v>
      </c>
      <c r="DU332" s="292">
        <v>0</v>
      </c>
      <c r="DV332" s="292">
        <v>0</v>
      </c>
      <c r="DW332" s="292">
        <v>0</v>
      </c>
      <c r="DX332" s="292">
        <v>0</v>
      </c>
      <c r="DY332" s="292">
        <v>0</v>
      </c>
      <c r="DZ332" s="292">
        <v>0</v>
      </c>
      <c r="EA332" s="292">
        <v>0</v>
      </c>
      <c r="EB332" s="293">
        <v>0</v>
      </c>
      <c r="EC332" s="292">
        <v>0</v>
      </c>
      <c r="ED332" s="292">
        <v>0</v>
      </c>
      <c r="EE332" s="292">
        <v>0</v>
      </c>
      <c r="EF332" s="293">
        <v>0</v>
      </c>
      <c r="EG332" s="292">
        <v>0</v>
      </c>
      <c r="EH332" s="292">
        <v>0</v>
      </c>
      <c r="EI332" s="292">
        <v>0</v>
      </c>
      <c r="EJ332" s="292">
        <v>0</v>
      </c>
      <c r="EK332" s="292">
        <v>0</v>
      </c>
      <c r="EL332" s="292">
        <v>0</v>
      </c>
      <c r="EM332" s="292">
        <v>0</v>
      </c>
      <c r="EN332" s="292">
        <v>0</v>
      </c>
      <c r="EO332" s="292">
        <v>0</v>
      </c>
      <c r="EP332" s="292">
        <v>0</v>
      </c>
      <c r="EQ332" s="292">
        <v>0</v>
      </c>
      <c r="ER332" s="292">
        <v>0</v>
      </c>
      <c r="ES332" s="292">
        <v>0</v>
      </c>
      <c r="ET332" s="292">
        <v>0</v>
      </c>
      <c r="EU332" s="292">
        <v>0</v>
      </c>
      <c r="EV332" s="292">
        <v>0</v>
      </c>
      <c r="EW332" s="292">
        <v>0</v>
      </c>
      <c r="EX332" s="292">
        <v>0</v>
      </c>
      <c r="EY332" s="292">
        <v>0</v>
      </c>
      <c r="EZ332" s="292">
        <v>0</v>
      </c>
      <c r="FA332" s="292">
        <v>0</v>
      </c>
      <c r="FB332" s="292">
        <v>0</v>
      </c>
      <c r="FC332" s="292">
        <v>0</v>
      </c>
      <c r="FD332" s="292">
        <v>0</v>
      </c>
      <c r="FE332" s="292">
        <v>0</v>
      </c>
      <c r="FF332" s="292">
        <v>0</v>
      </c>
      <c r="FG332" s="292">
        <v>0</v>
      </c>
      <c r="FH332" s="292">
        <v>0</v>
      </c>
      <c r="FI332" s="292">
        <v>0</v>
      </c>
      <c r="FJ332" s="292">
        <v>0</v>
      </c>
      <c r="FK332" s="291">
        <v>5</v>
      </c>
      <c r="FL332" s="290">
        <v>2.0993672507106358</v>
      </c>
      <c r="FM332" s="291">
        <v>1</v>
      </c>
      <c r="FN332" s="290">
        <v>0.41987345014212718</v>
      </c>
      <c r="FO332" s="297">
        <v>0</v>
      </c>
      <c r="FP332" s="293">
        <v>0</v>
      </c>
      <c r="FQ332" s="283">
        <v>0</v>
      </c>
      <c r="FR332" s="294">
        <v>0</v>
      </c>
      <c r="FS332" s="283">
        <v>0</v>
      </c>
      <c r="FT332" s="294">
        <v>0</v>
      </c>
      <c r="FU332" s="291">
        <v>60</v>
      </c>
      <c r="FV332" s="290">
        <v>25.192407008527628</v>
      </c>
      <c r="FW332" s="295">
        <v>1</v>
      </c>
      <c r="FX332" s="295">
        <v>0</v>
      </c>
      <c r="FY332" s="295">
        <v>0</v>
      </c>
      <c r="FZ332" s="295">
        <v>0</v>
      </c>
      <c r="GA332" s="295">
        <v>1</v>
      </c>
      <c r="GB332" s="292">
        <v>0</v>
      </c>
      <c r="GC332" s="292">
        <v>0</v>
      </c>
      <c r="GD332" s="292">
        <v>0</v>
      </c>
      <c r="GE332" s="292">
        <v>0</v>
      </c>
      <c r="GF332" s="292">
        <v>0</v>
      </c>
      <c r="GG332" s="293">
        <v>0</v>
      </c>
      <c r="GH332" s="293">
        <v>0</v>
      </c>
      <c r="GI332" s="293">
        <v>0</v>
      </c>
      <c r="GJ332" s="293">
        <v>0</v>
      </c>
      <c r="GK332" s="293">
        <v>0</v>
      </c>
      <c r="GL332" s="293">
        <v>0</v>
      </c>
      <c r="GM332" s="293">
        <v>0</v>
      </c>
      <c r="GN332" s="293">
        <v>0</v>
      </c>
      <c r="GO332" s="293">
        <v>0</v>
      </c>
      <c r="GP332" s="293">
        <v>0</v>
      </c>
      <c r="GQ332" s="293">
        <v>0</v>
      </c>
      <c r="GR332" s="293">
        <v>0</v>
      </c>
      <c r="GS332" s="293">
        <v>0</v>
      </c>
      <c r="GT332" s="293">
        <v>0</v>
      </c>
      <c r="GU332" s="293">
        <v>0</v>
      </c>
      <c r="GV332" s="293">
        <v>0</v>
      </c>
      <c r="GW332" s="293">
        <v>0</v>
      </c>
      <c r="GX332" s="293">
        <v>0</v>
      </c>
      <c r="GY332" s="293">
        <v>0</v>
      </c>
      <c r="GZ332" s="293">
        <v>0</v>
      </c>
      <c r="HA332" s="293">
        <v>0</v>
      </c>
      <c r="HB332" s="293">
        <v>0</v>
      </c>
      <c r="HC332" s="293">
        <v>0</v>
      </c>
      <c r="HD332" s="293">
        <v>0</v>
      </c>
      <c r="HE332" s="293">
        <v>0</v>
      </c>
      <c r="HF332" s="293">
        <v>0</v>
      </c>
      <c r="HG332" s="293">
        <v>0</v>
      </c>
      <c r="HH332" s="293">
        <v>0</v>
      </c>
      <c r="HI332" s="293">
        <v>0</v>
      </c>
      <c r="HJ332" s="134">
        <v>2.9391141509948899</v>
      </c>
      <c r="HK332" s="134">
        <v>22.673166307674869</v>
      </c>
      <c r="HL332" s="134">
        <v>43.813794522330973</v>
      </c>
      <c r="HM332" s="146">
        <v>89.548553176684095</v>
      </c>
      <c r="HN332" s="146">
        <v>99.710585870880806</v>
      </c>
      <c r="HO332" s="368">
        <v>0.122384041121038</v>
      </c>
      <c r="HP332" s="368">
        <v>7.8328981723237601E-2</v>
      </c>
      <c r="HQ332" s="368">
        <v>6.9930069930069898</v>
      </c>
      <c r="HR332" s="368">
        <v>4.3062200956937797</v>
      </c>
      <c r="HS332" s="134">
        <v>94.4055944055944</v>
      </c>
      <c r="HT332" s="134">
        <v>93.301435406698602</v>
      </c>
      <c r="HU332" s="134">
        <v>1.75009178803084</v>
      </c>
      <c r="HV332" s="134">
        <v>1.8189730200174099</v>
      </c>
      <c r="HW332" s="134">
        <v>4.7201067079729802</v>
      </c>
      <c r="HX332" s="134">
        <v>8.4376087980503396</v>
      </c>
      <c r="HY332" s="146">
        <v>89.900676639238469</v>
      </c>
      <c r="HZ332" s="146">
        <v>87.3554499138409</v>
      </c>
      <c r="IA332" s="386">
        <v>21</v>
      </c>
      <c r="IB332" s="386">
        <v>12</v>
      </c>
      <c r="IC332" s="369">
        <v>0.34431874077717661</v>
      </c>
      <c r="ID332" s="369">
        <v>0.12824623276691247</v>
      </c>
      <c r="IE332" s="369">
        <v>4.061895551257253</v>
      </c>
      <c r="IF332" s="369">
        <v>2.5052192066805845</v>
      </c>
      <c r="IG332" s="146">
        <v>85.686653771760163</v>
      </c>
      <c r="IH332" s="146">
        <v>89.77035490605428</v>
      </c>
      <c r="II332" s="146">
        <v>8.4767994753238227</v>
      </c>
      <c r="IJ332" s="146">
        <v>5.1191621246125898</v>
      </c>
      <c r="IK332" s="146">
        <v>6.0969837786670107</v>
      </c>
      <c r="IL332" s="146">
        <v>11.462450592885375</v>
      </c>
      <c r="IM332" s="148">
        <v>66.976279518814451</v>
      </c>
      <c r="IN332" s="137">
        <v>62.882449074347527</v>
      </c>
      <c r="IO332" s="369">
        <v>0.290697674418605</v>
      </c>
      <c r="IP332" s="388">
        <v>2.1190930281839399E-2</v>
      </c>
      <c r="IQ332" s="369">
        <v>2.35546038543897</v>
      </c>
      <c r="IR332" s="388">
        <v>0.29498525073746301</v>
      </c>
      <c r="IS332" s="146">
        <v>94.860813704496806</v>
      </c>
      <c r="IT332" s="146">
        <v>96.165191740412993</v>
      </c>
      <c r="IU332" s="146">
        <v>12.3414376321353</v>
      </c>
      <c r="IV332" s="146">
        <v>7.18372536554355</v>
      </c>
      <c r="IW332" s="146">
        <v>11.323883726024</v>
      </c>
      <c r="IX332" s="146">
        <v>12.471736284660199</v>
      </c>
      <c r="IY332" s="341">
        <v>26</v>
      </c>
      <c r="IZ332" s="369">
        <v>0.23800805565726799</v>
      </c>
      <c r="JA332" s="369">
        <v>8.84353741496599</v>
      </c>
      <c r="JB332" s="369">
        <v>95.918367346938794</v>
      </c>
      <c r="JC332" s="369">
        <v>2.6913218601244999</v>
      </c>
      <c r="JD332" s="146">
        <v>15.441643285752299</v>
      </c>
    </row>
    <row r="333" spans="1:264" ht="18" customHeight="1">
      <c r="A333" s="280"/>
      <c r="B333" s="281" t="s">
        <v>87</v>
      </c>
      <c r="C333" s="281" t="s">
        <v>87</v>
      </c>
      <c r="D333" s="282" t="s">
        <v>2070</v>
      </c>
      <c r="E333" s="283" t="s">
        <v>1546</v>
      </c>
      <c r="F333" s="282" t="s">
        <v>144</v>
      </c>
      <c r="G333" s="283" t="s">
        <v>43</v>
      </c>
      <c r="H333" s="284" t="s">
        <v>87</v>
      </c>
      <c r="I333" s="284" t="s">
        <v>87</v>
      </c>
      <c r="J333" s="284" t="s">
        <v>87</v>
      </c>
      <c r="K333" s="284" t="s">
        <v>87</v>
      </c>
      <c r="L333" s="284" t="s">
        <v>87</v>
      </c>
      <c r="M333" s="285">
        <v>81277</v>
      </c>
      <c r="N333" s="284" t="s">
        <v>87</v>
      </c>
      <c r="O333" s="284" t="s">
        <v>87</v>
      </c>
      <c r="P333" s="284" t="s">
        <v>87</v>
      </c>
      <c r="Q333" s="284" t="s">
        <v>87</v>
      </c>
      <c r="R333" s="286">
        <v>98.501582461995838</v>
      </c>
      <c r="S333" s="286">
        <v>94.669306686862569</v>
      </c>
      <c r="T333" s="298" t="s">
        <v>88</v>
      </c>
      <c r="U333" s="298" t="s">
        <v>88</v>
      </c>
      <c r="V333" s="286">
        <v>9.1774303195105364</v>
      </c>
      <c r="W333" s="286">
        <v>6.7301155676410609</v>
      </c>
      <c r="X333" s="286">
        <v>15.907545887151597</v>
      </c>
      <c r="Y333" s="284" t="s">
        <v>87</v>
      </c>
      <c r="Z333" s="284" t="s">
        <v>87</v>
      </c>
      <c r="AA333" s="284" t="s">
        <v>87</v>
      </c>
      <c r="AB333" s="284" t="s">
        <v>87</v>
      </c>
      <c r="AC333" s="284" t="s">
        <v>87</v>
      </c>
      <c r="AD333" s="284" t="s">
        <v>87</v>
      </c>
      <c r="AE333" s="284" t="s">
        <v>87</v>
      </c>
      <c r="AF333" s="284" t="s">
        <v>87</v>
      </c>
      <c r="AG333" s="284" t="s">
        <v>87</v>
      </c>
      <c r="AH333" s="284" t="s">
        <v>87</v>
      </c>
      <c r="AI333" s="284" t="s">
        <v>87</v>
      </c>
      <c r="AJ333" s="284" t="s">
        <v>87</v>
      </c>
      <c r="AK333" s="284" t="s">
        <v>87</v>
      </c>
      <c r="AL333" s="284" t="s">
        <v>87</v>
      </c>
      <c r="AM333" s="284" t="s">
        <v>87</v>
      </c>
      <c r="AN333" s="284" t="s">
        <v>87</v>
      </c>
      <c r="AO333" s="284" t="s">
        <v>87</v>
      </c>
      <c r="AP333" s="284" t="s">
        <v>87</v>
      </c>
      <c r="AQ333" s="284" t="s">
        <v>87</v>
      </c>
      <c r="AR333" s="284" t="s">
        <v>87</v>
      </c>
      <c r="AS333" s="284" t="s">
        <v>87</v>
      </c>
      <c r="AT333" s="284" t="s">
        <v>87</v>
      </c>
      <c r="AU333" s="284" t="s">
        <v>87</v>
      </c>
      <c r="AV333" s="284" t="s">
        <v>87</v>
      </c>
      <c r="AW333" s="288" t="s">
        <v>87</v>
      </c>
      <c r="AX333" s="288" t="s">
        <v>87</v>
      </c>
      <c r="AY333" s="288" t="s">
        <v>87</v>
      </c>
      <c r="AZ333" s="288" t="s">
        <v>87</v>
      </c>
      <c r="BA333" s="288" t="s">
        <v>87</v>
      </c>
      <c r="BB333" s="287">
        <v>16</v>
      </c>
      <c r="BC333" s="287">
        <v>14</v>
      </c>
      <c r="BD333" s="289" t="s">
        <v>88</v>
      </c>
      <c r="BE333" s="289" t="s">
        <v>88</v>
      </c>
      <c r="BF333" s="289" t="s">
        <v>88</v>
      </c>
      <c r="BG333" s="287">
        <v>0</v>
      </c>
      <c r="BH333" s="286">
        <v>0</v>
      </c>
      <c r="BI333" s="287">
        <v>16</v>
      </c>
      <c r="BJ333" s="286">
        <v>19.685765960849931</v>
      </c>
      <c r="BK333" s="287">
        <v>0</v>
      </c>
      <c r="BL333" s="286">
        <v>0</v>
      </c>
      <c r="BM333" s="287">
        <v>0</v>
      </c>
      <c r="BN333" s="290">
        <v>0</v>
      </c>
      <c r="BO333" s="291">
        <v>13</v>
      </c>
      <c r="BP333" s="290">
        <v>15.994684843190571</v>
      </c>
      <c r="BQ333" s="287">
        <v>0</v>
      </c>
      <c r="BR333" s="290">
        <v>0</v>
      </c>
      <c r="BS333" s="287">
        <v>12</v>
      </c>
      <c r="BT333" s="290">
        <v>14.764324470637451</v>
      </c>
      <c r="BU333" s="287">
        <v>0</v>
      </c>
      <c r="BV333" s="290">
        <v>0</v>
      </c>
      <c r="BW333" s="287">
        <v>0</v>
      </c>
      <c r="BX333" s="290">
        <v>0</v>
      </c>
      <c r="BY333" s="292">
        <v>0</v>
      </c>
      <c r="BZ333" s="293">
        <v>0</v>
      </c>
      <c r="CA333" s="287">
        <v>4</v>
      </c>
      <c r="CB333" s="290">
        <v>4.9214414902124828</v>
      </c>
      <c r="CC333" s="287">
        <v>0</v>
      </c>
      <c r="CD333" s="290">
        <v>0</v>
      </c>
      <c r="CE333" s="292">
        <v>0</v>
      </c>
      <c r="CF333" s="293">
        <v>0</v>
      </c>
      <c r="CG333" s="287">
        <v>8</v>
      </c>
      <c r="CH333" s="290">
        <v>9.8428829804249656</v>
      </c>
      <c r="CI333" s="287">
        <v>199</v>
      </c>
      <c r="CJ333" s="290">
        <v>244.84171413807107</v>
      </c>
      <c r="CK333" s="287">
        <v>49</v>
      </c>
      <c r="CL333" s="290">
        <v>60.287658255102926</v>
      </c>
      <c r="CM333" s="292">
        <v>0</v>
      </c>
      <c r="CN333" s="296">
        <v>0</v>
      </c>
      <c r="CO333" s="287">
        <v>0</v>
      </c>
      <c r="CP333" s="290">
        <v>0</v>
      </c>
      <c r="CQ333" s="292">
        <v>0</v>
      </c>
      <c r="CR333" s="293">
        <v>0</v>
      </c>
      <c r="CS333" s="292">
        <v>7</v>
      </c>
      <c r="CT333" s="293">
        <v>8.6125226078718455</v>
      </c>
      <c r="CU333" s="287">
        <v>0</v>
      </c>
      <c r="CV333" s="290">
        <v>0</v>
      </c>
      <c r="CW333" s="287">
        <v>0</v>
      </c>
      <c r="CX333" s="290">
        <v>0</v>
      </c>
      <c r="CY333" s="287">
        <v>0</v>
      </c>
      <c r="CZ333" s="290">
        <v>0</v>
      </c>
      <c r="DA333" s="292">
        <v>0</v>
      </c>
      <c r="DB333" s="293">
        <v>0</v>
      </c>
      <c r="DC333" s="292">
        <v>0</v>
      </c>
      <c r="DD333" s="292">
        <v>0</v>
      </c>
      <c r="DE333" s="292">
        <v>0</v>
      </c>
      <c r="DF333" s="292">
        <v>0</v>
      </c>
      <c r="DG333" s="292">
        <v>0</v>
      </c>
      <c r="DH333" s="292">
        <v>0</v>
      </c>
      <c r="DI333" s="292">
        <v>0</v>
      </c>
      <c r="DJ333" s="292">
        <v>0</v>
      </c>
      <c r="DK333" s="292">
        <v>0</v>
      </c>
      <c r="DL333" s="292">
        <v>0</v>
      </c>
      <c r="DM333" s="292">
        <v>0</v>
      </c>
      <c r="DN333" s="292">
        <v>0</v>
      </c>
      <c r="DO333" s="292">
        <v>0</v>
      </c>
      <c r="DP333" s="292">
        <v>0</v>
      </c>
      <c r="DQ333" s="292">
        <v>0</v>
      </c>
      <c r="DR333" s="292">
        <v>0</v>
      </c>
      <c r="DS333" s="292">
        <v>0</v>
      </c>
      <c r="DT333" s="292">
        <v>0</v>
      </c>
      <c r="DU333" s="292">
        <v>0</v>
      </c>
      <c r="DV333" s="292">
        <v>0</v>
      </c>
      <c r="DW333" s="292">
        <v>0</v>
      </c>
      <c r="DX333" s="292">
        <v>0</v>
      </c>
      <c r="DY333" s="292">
        <v>0</v>
      </c>
      <c r="DZ333" s="292">
        <v>0</v>
      </c>
      <c r="EA333" s="292">
        <v>0</v>
      </c>
      <c r="EB333" s="293">
        <v>0</v>
      </c>
      <c r="EC333" s="292">
        <v>0</v>
      </c>
      <c r="ED333" s="292">
        <v>0</v>
      </c>
      <c r="EE333" s="292">
        <v>0</v>
      </c>
      <c r="EF333" s="293">
        <v>0</v>
      </c>
      <c r="EG333" s="292">
        <v>0</v>
      </c>
      <c r="EH333" s="292">
        <v>0</v>
      </c>
      <c r="EI333" s="292">
        <v>0</v>
      </c>
      <c r="EJ333" s="292">
        <v>0</v>
      </c>
      <c r="EK333" s="292">
        <v>0</v>
      </c>
      <c r="EL333" s="292">
        <v>0</v>
      </c>
      <c r="EM333" s="292">
        <v>0</v>
      </c>
      <c r="EN333" s="292">
        <v>0</v>
      </c>
      <c r="EO333" s="292">
        <v>0</v>
      </c>
      <c r="EP333" s="292">
        <v>0</v>
      </c>
      <c r="EQ333" s="292">
        <v>0</v>
      </c>
      <c r="ER333" s="292">
        <v>0</v>
      </c>
      <c r="ES333" s="292">
        <v>0</v>
      </c>
      <c r="ET333" s="292">
        <v>0</v>
      </c>
      <c r="EU333" s="292">
        <v>0</v>
      </c>
      <c r="EV333" s="292">
        <v>0</v>
      </c>
      <c r="EW333" s="292">
        <v>0</v>
      </c>
      <c r="EX333" s="292">
        <v>0</v>
      </c>
      <c r="EY333" s="292">
        <v>0</v>
      </c>
      <c r="EZ333" s="292">
        <v>0</v>
      </c>
      <c r="FA333" s="292">
        <v>0</v>
      </c>
      <c r="FB333" s="292">
        <v>0</v>
      </c>
      <c r="FC333" s="292">
        <v>0</v>
      </c>
      <c r="FD333" s="292">
        <v>0</v>
      </c>
      <c r="FE333" s="292">
        <v>0</v>
      </c>
      <c r="FF333" s="292">
        <v>0</v>
      </c>
      <c r="FG333" s="292">
        <v>0</v>
      </c>
      <c r="FH333" s="292">
        <v>0</v>
      </c>
      <c r="FI333" s="292">
        <v>0</v>
      </c>
      <c r="FJ333" s="292">
        <v>0</v>
      </c>
      <c r="FK333" s="291">
        <v>2</v>
      </c>
      <c r="FL333" s="290">
        <v>2.4607207451062414</v>
      </c>
      <c r="FM333" s="291">
        <v>0</v>
      </c>
      <c r="FN333" s="290">
        <v>0</v>
      </c>
      <c r="FO333" s="297">
        <v>0</v>
      </c>
      <c r="FP333" s="293">
        <v>0</v>
      </c>
      <c r="FQ333" s="283">
        <v>0</v>
      </c>
      <c r="FR333" s="294">
        <v>0</v>
      </c>
      <c r="FS333" s="283">
        <v>0</v>
      </c>
      <c r="FT333" s="294">
        <v>0</v>
      </c>
      <c r="FU333" s="291">
        <v>0</v>
      </c>
      <c r="FV333" s="290">
        <v>0</v>
      </c>
      <c r="FW333" s="295">
        <v>0</v>
      </c>
      <c r="FX333" s="295">
        <v>0</v>
      </c>
      <c r="FY333" s="295">
        <v>0</v>
      </c>
      <c r="FZ333" s="295">
        <v>0</v>
      </c>
      <c r="GA333" s="295">
        <v>0</v>
      </c>
      <c r="GB333" s="292">
        <v>0</v>
      </c>
      <c r="GC333" s="292">
        <v>0</v>
      </c>
      <c r="GD333" s="292">
        <v>0</v>
      </c>
      <c r="GE333" s="292">
        <v>0</v>
      </c>
      <c r="GF333" s="292">
        <v>0</v>
      </c>
      <c r="GG333" s="293">
        <v>0</v>
      </c>
      <c r="GH333" s="293">
        <v>0</v>
      </c>
      <c r="GI333" s="293">
        <v>0</v>
      </c>
      <c r="GJ333" s="293">
        <v>0</v>
      </c>
      <c r="GK333" s="293">
        <v>0</v>
      </c>
      <c r="GL333" s="293">
        <v>0</v>
      </c>
      <c r="GM333" s="293">
        <v>0</v>
      </c>
      <c r="GN333" s="293">
        <v>0</v>
      </c>
      <c r="GO333" s="293">
        <v>0</v>
      </c>
      <c r="GP333" s="293">
        <v>0</v>
      </c>
      <c r="GQ333" s="293">
        <v>0</v>
      </c>
      <c r="GR333" s="293">
        <v>0</v>
      </c>
      <c r="GS333" s="293">
        <v>0</v>
      </c>
      <c r="GT333" s="293">
        <v>0</v>
      </c>
      <c r="GU333" s="293">
        <v>0</v>
      </c>
      <c r="GV333" s="293">
        <v>0</v>
      </c>
      <c r="GW333" s="293">
        <v>0</v>
      </c>
      <c r="GX333" s="293">
        <v>0</v>
      </c>
      <c r="GY333" s="293">
        <v>0</v>
      </c>
      <c r="GZ333" s="293">
        <v>0</v>
      </c>
      <c r="HA333" s="293">
        <v>0</v>
      </c>
      <c r="HB333" s="293">
        <v>0</v>
      </c>
      <c r="HC333" s="293">
        <v>0</v>
      </c>
      <c r="HD333" s="293">
        <v>0</v>
      </c>
      <c r="HE333" s="293">
        <v>0</v>
      </c>
      <c r="HF333" s="293">
        <v>0</v>
      </c>
      <c r="HG333" s="293">
        <v>0</v>
      </c>
      <c r="HH333" s="293">
        <v>0</v>
      </c>
      <c r="HI333" s="293">
        <v>0</v>
      </c>
      <c r="HJ333" s="134">
        <v>0</v>
      </c>
      <c r="HK333" s="134">
        <v>7.3821622353187255</v>
      </c>
      <c r="HL333" s="134">
        <v>33.40428411481723</v>
      </c>
      <c r="HM333" s="146">
        <v>96.525885811595899</v>
      </c>
      <c r="HN333" s="146">
        <v>89.048052321927003</v>
      </c>
      <c r="HO333" s="369">
        <v>0.121182743577315</v>
      </c>
      <c r="HP333" s="369">
        <v>1.8109380659181499E-2</v>
      </c>
      <c r="HQ333" s="369">
        <v>5.6818181818181799</v>
      </c>
      <c r="HR333" s="369">
        <v>0.71942446043165498</v>
      </c>
      <c r="HS333" s="146">
        <v>89.772727272727295</v>
      </c>
      <c r="HT333" s="146">
        <v>86.330935251798607</v>
      </c>
      <c r="HU333" s="146">
        <v>2.1328162869607401</v>
      </c>
      <c r="HV333" s="146">
        <v>2.5172039116262201</v>
      </c>
      <c r="HW333" s="146">
        <v>9.8250837365091197</v>
      </c>
      <c r="HX333" s="146">
        <v>13.6745176647457</v>
      </c>
      <c r="HY333" s="146">
        <v>95.394270220301223</v>
      </c>
      <c r="HZ333" s="146">
        <v>89.062650754264098</v>
      </c>
      <c r="IA333" s="386">
        <v>6</v>
      </c>
      <c r="IB333" s="386">
        <v>3</v>
      </c>
      <c r="IC333" s="369">
        <v>0.15584415584415584</v>
      </c>
      <c r="ID333" s="369">
        <v>6.3264445381695483E-2</v>
      </c>
      <c r="IE333" s="369">
        <v>1.9047619047619049</v>
      </c>
      <c r="IF333" s="369">
        <v>1.0752688172043012</v>
      </c>
      <c r="IG333" s="146">
        <v>68.571428571428569</v>
      </c>
      <c r="IH333" s="146">
        <v>78.136200716845877</v>
      </c>
      <c r="II333" s="146">
        <v>8.1818181818181817</v>
      </c>
      <c r="IJ333" s="146">
        <v>5.8835934204976805</v>
      </c>
      <c r="IK333" s="146">
        <v>11.555638258280611</v>
      </c>
      <c r="IL333" s="146">
        <v>16.173891255324481</v>
      </c>
      <c r="IM333" s="148">
        <v>73.965046412058683</v>
      </c>
      <c r="IN333" s="137">
        <v>75.693182877949184</v>
      </c>
      <c r="IO333" s="369">
        <v>0.194779898714453</v>
      </c>
      <c r="IP333" s="369">
        <v>3.9856516540454398E-2</v>
      </c>
      <c r="IQ333" s="369">
        <v>1.40845070422535</v>
      </c>
      <c r="IR333" s="369">
        <v>0.45871559633027498</v>
      </c>
      <c r="IS333" s="146">
        <v>87.887323943661997</v>
      </c>
      <c r="IT333" s="146">
        <v>92.201834862385297</v>
      </c>
      <c r="IU333" s="146">
        <v>13.829372808726101</v>
      </c>
      <c r="IV333" s="146">
        <v>8.68872060581905</v>
      </c>
      <c r="IW333" s="146">
        <v>16.8212790411296</v>
      </c>
      <c r="IX333" s="146">
        <v>16.900589652022301</v>
      </c>
      <c r="IY333" s="341">
        <v>8</v>
      </c>
      <c r="IZ333" s="369">
        <v>0.20020020020019999</v>
      </c>
      <c r="JA333" s="369">
        <v>4.1237113402061896</v>
      </c>
      <c r="JB333" s="369">
        <v>94.329896907216494</v>
      </c>
      <c r="JC333" s="369">
        <v>4.8548548548548496</v>
      </c>
      <c r="JD333" s="146">
        <v>17.038336256577299</v>
      </c>
    </row>
    <row r="334" spans="1:264" ht="18" customHeight="1">
      <c r="A334" s="280"/>
      <c r="B334" s="281" t="s">
        <v>87</v>
      </c>
      <c r="C334" s="281" t="s">
        <v>87</v>
      </c>
      <c r="D334" s="282" t="s">
        <v>2071</v>
      </c>
      <c r="E334" s="283" t="s">
        <v>1547</v>
      </c>
      <c r="F334" s="282" t="s">
        <v>144</v>
      </c>
      <c r="G334" s="283" t="s">
        <v>43</v>
      </c>
      <c r="H334" s="284" t="s">
        <v>87</v>
      </c>
      <c r="I334" s="284" t="s">
        <v>87</v>
      </c>
      <c r="J334" s="284" t="s">
        <v>87</v>
      </c>
      <c r="K334" s="284" t="s">
        <v>87</v>
      </c>
      <c r="L334" s="284" t="s">
        <v>87</v>
      </c>
      <c r="M334" s="285">
        <v>156787</v>
      </c>
      <c r="N334" s="284" t="s">
        <v>87</v>
      </c>
      <c r="O334" s="284" t="s">
        <v>87</v>
      </c>
      <c r="P334" s="284" t="s">
        <v>87</v>
      </c>
      <c r="Q334" s="284" t="s">
        <v>87</v>
      </c>
      <c r="R334" s="286">
        <v>97.16905639038815</v>
      </c>
      <c r="S334" s="286">
        <v>95.473056498239004</v>
      </c>
      <c r="T334" s="298" t="s">
        <v>88</v>
      </c>
      <c r="U334" s="298" t="s">
        <v>88</v>
      </c>
      <c r="V334" s="286">
        <v>9.7781429745275261</v>
      </c>
      <c r="W334" s="286">
        <v>11.955628594905505</v>
      </c>
      <c r="X334" s="286">
        <v>21.733771569433031</v>
      </c>
      <c r="Y334" s="284" t="s">
        <v>87</v>
      </c>
      <c r="Z334" s="284" t="s">
        <v>87</v>
      </c>
      <c r="AA334" s="284" t="s">
        <v>87</v>
      </c>
      <c r="AB334" s="284" t="s">
        <v>87</v>
      </c>
      <c r="AC334" s="284" t="s">
        <v>87</v>
      </c>
      <c r="AD334" s="284" t="s">
        <v>87</v>
      </c>
      <c r="AE334" s="284" t="s">
        <v>87</v>
      </c>
      <c r="AF334" s="284" t="s">
        <v>87</v>
      </c>
      <c r="AG334" s="284" t="s">
        <v>87</v>
      </c>
      <c r="AH334" s="284" t="s">
        <v>87</v>
      </c>
      <c r="AI334" s="284" t="s">
        <v>87</v>
      </c>
      <c r="AJ334" s="284" t="s">
        <v>87</v>
      </c>
      <c r="AK334" s="284" t="s">
        <v>87</v>
      </c>
      <c r="AL334" s="284" t="s">
        <v>87</v>
      </c>
      <c r="AM334" s="284" t="s">
        <v>87</v>
      </c>
      <c r="AN334" s="284" t="s">
        <v>87</v>
      </c>
      <c r="AO334" s="284" t="s">
        <v>87</v>
      </c>
      <c r="AP334" s="284" t="s">
        <v>87</v>
      </c>
      <c r="AQ334" s="284" t="s">
        <v>87</v>
      </c>
      <c r="AR334" s="284" t="s">
        <v>87</v>
      </c>
      <c r="AS334" s="284" t="s">
        <v>87</v>
      </c>
      <c r="AT334" s="284" t="s">
        <v>87</v>
      </c>
      <c r="AU334" s="284" t="s">
        <v>87</v>
      </c>
      <c r="AV334" s="284" t="s">
        <v>87</v>
      </c>
      <c r="AW334" s="288" t="s">
        <v>87</v>
      </c>
      <c r="AX334" s="288" t="s">
        <v>87</v>
      </c>
      <c r="AY334" s="288" t="s">
        <v>87</v>
      </c>
      <c r="AZ334" s="288" t="s">
        <v>87</v>
      </c>
      <c r="BA334" s="288" t="s">
        <v>87</v>
      </c>
      <c r="BB334" s="287">
        <v>27</v>
      </c>
      <c r="BC334" s="287">
        <v>13</v>
      </c>
      <c r="BD334" s="289" t="s">
        <v>88</v>
      </c>
      <c r="BE334" s="289" t="s">
        <v>88</v>
      </c>
      <c r="BF334" s="289" t="s">
        <v>88</v>
      </c>
      <c r="BG334" s="287">
        <v>0</v>
      </c>
      <c r="BH334" s="286">
        <v>0</v>
      </c>
      <c r="BI334" s="287">
        <v>99</v>
      </c>
      <c r="BJ334" s="286">
        <v>63.142990171379012</v>
      </c>
      <c r="BK334" s="287">
        <v>0</v>
      </c>
      <c r="BL334" s="286">
        <v>0</v>
      </c>
      <c r="BM334" s="287">
        <v>0</v>
      </c>
      <c r="BN334" s="290">
        <v>0</v>
      </c>
      <c r="BO334" s="291">
        <v>58</v>
      </c>
      <c r="BP334" s="290">
        <v>36.992862928686691</v>
      </c>
      <c r="BQ334" s="287">
        <v>0</v>
      </c>
      <c r="BR334" s="290">
        <v>0</v>
      </c>
      <c r="BS334" s="287">
        <v>0</v>
      </c>
      <c r="BT334" s="290">
        <v>0</v>
      </c>
      <c r="BU334" s="287">
        <v>0</v>
      </c>
      <c r="BV334" s="290">
        <v>0</v>
      </c>
      <c r="BW334" s="287">
        <v>57</v>
      </c>
      <c r="BX334" s="290">
        <v>36.355054947157605</v>
      </c>
      <c r="BY334" s="292">
        <v>0</v>
      </c>
      <c r="BZ334" s="293">
        <v>0</v>
      </c>
      <c r="CA334" s="287">
        <v>140</v>
      </c>
      <c r="CB334" s="290">
        <v>89.293117414071318</v>
      </c>
      <c r="CC334" s="292">
        <v>0</v>
      </c>
      <c r="CD334" s="293">
        <v>0</v>
      </c>
      <c r="CE334" s="287">
        <v>39</v>
      </c>
      <c r="CF334" s="290">
        <v>24.874511279634152</v>
      </c>
      <c r="CG334" s="287">
        <v>409</v>
      </c>
      <c r="CH334" s="290">
        <v>260.86346444539407</v>
      </c>
      <c r="CI334" s="287">
        <v>678</v>
      </c>
      <c r="CJ334" s="290">
        <v>432.43381147671687</v>
      </c>
      <c r="CK334" s="287">
        <v>224</v>
      </c>
      <c r="CL334" s="290">
        <v>142.8689878625141</v>
      </c>
      <c r="CM334" s="292">
        <v>0</v>
      </c>
      <c r="CN334" s="296">
        <v>0</v>
      </c>
      <c r="CO334" s="287">
        <v>40</v>
      </c>
      <c r="CP334" s="290">
        <v>25.512319261163231</v>
      </c>
      <c r="CQ334" s="292">
        <v>4</v>
      </c>
      <c r="CR334" s="293">
        <v>2.5512319261163232</v>
      </c>
      <c r="CS334" s="292">
        <v>0</v>
      </c>
      <c r="CT334" s="293">
        <v>0</v>
      </c>
      <c r="CU334" s="292">
        <v>11</v>
      </c>
      <c r="CV334" s="293">
        <v>7.0158877968198894</v>
      </c>
      <c r="CW334" s="292">
        <v>23</v>
      </c>
      <c r="CX334" s="293">
        <v>14.669583575168859</v>
      </c>
      <c r="CY334" s="292">
        <v>23</v>
      </c>
      <c r="CZ334" s="293">
        <v>14.669583575168859</v>
      </c>
      <c r="DA334" s="292">
        <v>0</v>
      </c>
      <c r="DB334" s="293">
        <v>0</v>
      </c>
      <c r="DC334" s="292">
        <v>0</v>
      </c>
      <c r="DD334" s="292">
        <v>0</v>
      </c>
      <c r="DE334" s="292">
        <v>0</v>
      </c>
      <c r="DF334" s="292">
        <v>0</v>
      </c>
      <c r="DG334" s="292">
        <v>0</v>
      </c>
      <c r="DH334" s="292">
        <v>0</v>
      </c>
      <c r="DI334" s="292">
        <v>0</v>
      </c>
      <c r="DJ334" s="292">
        <v>0</v>
      </c>
      <c r="DK334" s="292">
        <v>0</v>
      </c>
      <c r="DL334" s="292">
        <v>0</v>
      </c>
      <c r="DM334" s="292">
        <v>0</v>
      </c>
      <c r="DN334" s="292">
        <v>0</v>
      </c>
      <c r="DO334" s="292">
        <v>0</v>
      </c>
      <c r="DP334" s="292">
        <v>0</v>
      </c>
      <c r="DQ334" s="292">
        <v>0</v>
      </c>
      <c r="DR334" s="292">
        <v>0</v>
      </c>
      <c r="DS334" s="292">
        <v>0</v>
      </c>
      <c r="DT334" s="292">
        <v>0</v>
      </c>
      <c r="DU334" s="292">
        <v>0</v>
      </c>
      <c r="DV334" s="292">
        <v>0</v>
      </c>
      <c r="DW334" s="292">
        <v>0</v>
      </c>
      <c r="DX334" s="292">
        <v>0</v>
      </c>
      <c r="DY334" s="292">
        <v>0</v>
      </c>
      <c r="DZ334" s="292">
        <v>0</v>
      </c>
      <c r="EA334" s="292">
        <v>0</v>
      </c>
      <c r="EB334" s="293">
        <v>0</v>
      </c>
      <c r="EC334" s="292">
        <v>0</v>
      </c>
      <c r="ED334" s="292">
        <v>0</v>
      </c>
      <c r="EE334" s="292">
        <v>0</v>
      </c>
      <c r="EF334" s="293">
        <v>0</v>
      </c>
      <c r="EG334" s="292">
        <v>0</v>
      </c>
      <c r="EH334" s="292">
        <v>0</v>
      </c>
      <c r="EI334" s="292">
        <v>0</v>
      </c>
      <c r="EJ334" s="292">
        <v>0</v>
      </c>
      <c r="EK334" s="292">
        <v>0</v>
      </c>
      <c r="EL334" s="292">
        <v>0</v>
      </c>
      <c r="EM334" s="292">
        <v>0</v>
      </c>
      <c r="EN334" s="292">
        <v>0</v>
      </c>
      <c r="EO334" s="292">
        <v>0</v>
      </c>
      <c r="EP334" s="292">
        <v>0</v>
      </c>
      <c r="EQ334" s="292">
        <v>0</v>
      </c>
      <c r="ER334" s="292">
        <v>0</v>
      </c>
      <c r="ES334" s="292">
        <v>0</v>
      </c>
      <c r="ET334" s="292">
        <v>0</v>
      </c>
      <c r="EU334" s="292">
        <v>0</v>
      </c>
      <c r="EV334" s="292">
        <v>0</v>
      </c>
      <c r="EW334" s="292">
        <v>0</v>
      </c>
      <c r="EX334" s="292">
        <v>0</v>
      </c>
      <c r="EY334" s="292">
        <v>0</v>
      </c>
      <c r="EZ334" s="292">
        <v>0</v>
      </c>
      <c r="FA334" s="292">
        <v>0</v>
      </c>
      <c r="FB334" s="292">
        <v>0</v>
      </c>
      <c r="FC334" s="292">
        <v>0</v>
      </c>
      <c r="FD334" s="292">
        <v>0</v>
      </c>
      <c r="FE334" s="292">
        <v>0</v>
      </c>
      <c r="FF334" s="292">
        <v>0</v>
      </c>
      <c r="FG334" s="292">
        <v>0</v>
      </c>
      <c r="FH334" s="292">
        <v>0</v>
      </c>
      <c r="FI334" s="292">
        <v>0</v>
      </c>
      <c r="FJ334" s="292">
        <v>0</v>
      </c>
      <c r="FK334" s="297">
        <v>4</v>
      </c>
      <c r="FL334" s="293">
        <v>2.5512319261163232</v>
      </c>
      <c r="FM334" s="297">
        <v>2</v>
      </c>
      <c r="FN334" s="293">
        <v>1.2756159630581616</v>
      </c>
      <c r="FO334" s="297">
        <v>0</v>
      </c>
      <c r="FP334" s="293">
        <v>0</v>
      </c>
      <c r="FQ334" s="283">
        <v>1</v>
      </c>
      <c r="FR334" s="294">
        <v>0.6378079815290808</v>
      </c>
      <c r="FS334" s="283">
        <v>0</v>
      </c>
      <c r="FT334" s="294">
        <v>0</v>
      </c>
      <c r="FU334" s="297">
        <v>0</v>
      </c>
      <c r="FV334" s="293">
        <v>0</v>
      </c>
      <c r="FW334" s="295">
        <v>0</v>
      </c>
      <c r="FX334" s="295">
        <v>0</v>
      </c>
      <c r="FY334" s="295">
        <v>0</v>
      </c>
      <c r="FZ334" s="295">
        <v>0</v>
      </c>
      <c r="GA334" s="295">
        <v>0</v>
      </c>
      <c r="GB334" s="292">
        <v>0</v>
      </c>
      <c r="GC334" s="292">
        <v>0</v>
      </c>
      <c r="GD334" s="292">
        <v>0</v>
      </c>
      <c r="GE334" s="292">
        <v>0</v>
      </c>
      <c r="GF334" s="292">
        <v>0</v>
      </c>
      <c r="GG334" s="293">
        <v>0</v>
      </c>
      <c r="GH334" s="293">
        <v>0</v>
      </c>
      <c r="GI334" s="293">
        <v>0</v>
      </c>
      <c r="GJ334" s="293">
        <v>0</v>
      </c>
      <c r="GK334" s="293">
        <v>0</v>
      </c>
      <c r="GL334" s="293">
        <v>0</v>
      </c>
      <c r="GM334" s="293">
        <v>0</v>
      </c>
      <c r="GN334" s="293">
        <v>0</v>
      </c>
      <c r="GO334" s="293">
        <v>0</v>
      </c>
      <c r="GP334" s="293">
        <v>0</v>
      </c>
      <c r="GQ334" s="293">
        <v>0</v>
      </c>
      <c r="GR334" s="293">
        <v>0</v>
      </c>
      <c r="GS334" s="293">
        <v>0</v>
      </c>
      <c r="GT334" s="293">
        <v>0</v>
      </c>
      <c r="GU334" s="293">
        <v>0</v>
      </c>
      <c r="GV334" s="293">
        <v>0</v>
      </c>
      <c r="GW334" s="293">
        <v>0</v>
      </c>
      <c r="GX334" s="293">
        <v>0</v>
      </c>
      <c r="GY334" s="293">
        <v>0</v>
      </c>
      <c r="GZ334" s="293">
        <v>0</v>
      </c>
      <c r="HA334" s="293">
        <v>0</v>
      </c>
      <c r="HB334" s="293">
        <v>0</v>
      </c>
      <c r="HC334" s="293">
        <v>0</v>
      </c>
      <c r="HD334" s="293">
        <v>0</v>
      </c>
      <c r="HE334" s="293">
        <v>0</v>
      </c>
      <c r="HF334" s="293">
        <v>0</v>
      </c>
      <c r="HG334" s="293">
        <v>0</v>
      </c>
      <c r="HH334" s="293">
        <v>0</v>
      </c>
      <c r="HI334" s="293">
        <v>0</v>
      </c>
      <c r="HJ334" s="134">
        <v>1.9134239445872425</v>
      </c>
      <c r="HK334" s="134">
        <v>17.220815501285184</v>
      </c>
      <c r="HL334" s="134">
        <v>42.337693813900387</v>
      </c>
      <c r="HM334" s="146">
        <v>93.681267945891307</v>
      </c>
      <c r="HN334" s="146">
        <v>96.817480318268906</v>
      </c>
      <c r="HO334" s="369">
        <v>0.111856823266219</v>
      </c>
      <c r="HP334" s="369">
        <v>0</v>
      </c>
      <c r="HQ334" s="369">
        <v>3.4682080924855501</v>
      </c>
      <c r="HR334" s="369">
        <v>0</v>
      </c>
      <c r="HS334" s="146">
        <v>86.127167630057798</v>
      </c>
      <c r="HT334" s="146">
        <v>93.069306930693102</v>
      </c>
      <c r="HU334" s="146">
        <v>3.2252050708426498</v>
      </c>
      <c r="HV334" s="146">
        <v>2.88901601830664</v>
      </c>
      <c r="HW334" s="146">
        <v>7.3325406262386101</v>
      </c>
      <c r="HX334" s="146">
        <v>10.0528927778503</v>
      </c>
      <c r="HY334" s="146">
        <v>97.267996416367012</v>
      </c>
      <c r="HZ334" s="146">
        <v>87.884927356243196</v>
      </c>
      <c r="IA334" s="386">
        <v>10</v>
      </c>
      <c r="IB334" s="386">
        <v>2</v>
      </c>
      <c r="IC334" s="369">
        <v>0.21097046413502107</v>
      </c>
      <c r="ID334" s="369">
        <v>3.1186652112895681E-2</v>
      </c>
      <c r="IE334" s="369">
        <v>2.3980815347721824</v>
      </c>
      <c r="IF334" s="369">
        <v>0.48543689320388345</v>
      </c>
      <c r="IG334" s="146">
        <v>74.580335731414877</v>
      </c>
      <c r="IH334" s="146">
        <v>77.669902912621353</v>
      </c>
      <c r="II334" s="146">
        <v>8.7974683544303787</v>
      </c>
      <c r="IJ334" s="146">
        <v>6.4244503352565099</v>
      </c>
      <c r="IK334" s="146">
        <v>7.0421139554087535</v>
      </c>
      <c r="IL334" s="146">
        <v>10.258586913934961</v>
      </c>
      <c r="IM334" s="148">
        <v>72.640010350906962</v>
      </c>
      <c r="IN334" s="137">
        <v>69.811639687403371</v>
      </c>
      <c r="IO334" s="369">
        <v>0.35900783289817201</v>
      </c>
      <c r="IP334" s="369">
        <v>3.1725888324873101E-2</v>
      </c>
      <c r="IQ334" s="369">
        <v>2.4122807017543901</v>
      </c>
      <c r="IR334" s="369">
        <v>0.33333333333333298</v>
      </c>
      <c r="IS334" s="146">
        <v>85.964912280701796</v>
      </c>
      <c r="IT334" s="146">
        <v>95</v>
      </c>
      <c r="IU334" s="146">
        <v>14.882506527415099</v>
      </c>
      <c r="IV334" s="146">
        <v>9.5177664974619294</v>
      </c>
      <c r="IW334" s="146">
        <v>9.9471142791446301</v>
      </c>
      <c r="IX334" s="146">
        <v>10.491337427811899</v>
      </c>
      <c r="IY334" s="341">
        <v>9</v>
      </c>
      <c r="IZ334" s="369">
        <v>0.11750881316098701</v>
      </c>
      <c r="JA334" s="369">
        <v>4.4554455445544496</v>
      </c>
      <c r="JB334" s="369">
        <v>97.029702970296995</v>
      </c>
      <c r="JC334" s="369">
        <v>2.6374200287243799</v>
      </c>
      <c r="JD334" s="146">
        <v>19.262910491610601</v>
      </c>
    </row>
    <row r="335" spans="1:264" ht="18" customHeight="1">
      <c r="A335" s="280"/>
      <c r="B335" s="281" t="s">
        <v>87</v>
      </c>
      <c r="C335" s="281" t="s">
        <v>87</v>
      </c>
      <c r="D335" s="282" t="s">
        <v>2072</v>
      </c>
      <c r="E335" s="283" t="s">
        <v>1548</v>
      </c>
      <c r="F335" s="282" t="s">
        <v>144</v>
      </c>
      <c r="G335" s="283" t="s">
        <v>43</v>
      </c>
      <c r="H335" s="284" t="s">
        <v>87</v>
      </c>
      <c r="I335" s="284" t="s">
        <v>87</v>
      </c>
      <c r="J335" s="284" t="s">
        <v>87</v>
      </c>
      <c r="K335" s="284" t="s">
        <v>87</v>
      </c>
      <c r="L335" s="284" t="s">
        <v>87</v>
      </c>
      <c r="M335" s="285">
        <v>42760</v>
      </c>
      <c r="N335" s="284" t="s">
        <v>87</v>
      </c>
      <c r="O335" s="284" t="s">
        <v>87</v>
      </c>
      <c r="P335" s="284" t="s">
        <v>87</v>
      </c>
      <c r="Q335" s="284" t="s">
        <v>87</v>
      </c>
      <c r="R335" s="286">
        <v>101.92565626647132</v>
      </c>
      <c r="S335" s="286">
        <v>95.124082900306348</v>
      </c>
      <c r="T335" s="287">
        <v>10.069837444518271</v>
      </c>
      <c r="U335" s="298" t="s">
        <v>88</v>
      </c>
      <c r="V335" s="286">
        <v>9.3314763231197784</v>
      </c>
      <c r="W335" s="286">
        <v>6.2674094707520887</v>
      </c>
      <c r="X335" s="286">
        <v>15.598885793871867</v>
      </c>
      <c r="Y335" s="284" t="s">
        <v>87</v>
      </c>
      <c r="Z335" s="284" t="s">
        <v>87</v>
      </c>
      <c r="AA335" s="284" t="s">
        <v>87</v>
      </c>
      <c r="AB335" s="284" t="s">
        <v>87</v>
      </c>
      <c r="AC335" s="284" t="s">
        <v>87</v>
      </c>
      <c r="AD335" s="284" t="s">
        <v>87</v>
      </c>
      <c r="AE335" s="284" t="s">
        <v>87</v>
      </c>
      <c r="AF335" s="284" t="s">
        <v>87</v>
      </c>
      <c r="AG335" s="284" t="s">
        <v>87</v>
      </c>
      <c r="AH335" s="284" t="s">
        <v>87</v>
      </c>
      <c r="AI335" s="284" t="s">
        <v>87</v>
      </c>
      <c r="AJ335" s="284" t="s">
        <v>87</v>
      </c>
      <c r="AK335" s="284" t="s">
        <v>87</v>
      </c>
      <c r="AL335" s="284" t="s">
        <v>87</v>
      </c>
      <c r="AM335" s="284" t="s">
        <v>87</v>
      </c>
      <c r="AN335" s="284" t="s">
        <v>87</v>
      </c>
      <c r="AO335" s="284" t="s">
        <v>87</v>
      </c>
      <c r="AP335" s="284" t="s">
        <v>87</v>
      </c>
      <c r="AQ335" s="284" t="s">
        <v>87</v>
      </c>
      <c r="AR335" s="284" t="s">
        <v>87</v>
      </c>
      <c r="AS335" s="284" t="s">
        <v>87</v>
      </c>
      <c r="AT335" s="284" t="s">
        <v>87</v>
      </c>
      <c r="AU335" s="284" t="s">
        <v>87</v>
      </c>
      <c r="AV335" s="284" t="s">
        <v>87</v>
      </c>
      <c r="AW335" s="288" t="s">
        <v>87</v>
      </c>
      <c r="AX335" s="288" t="s">
        <v>87</v>
      </c>
      <c r="AY335" s="288" t="s">
        <v>87</v>
      </c>
      <c r="AZ335" s="288" t="s">
        <v>87</v>
      </c>
      <c r="BA335" s="288" t="s">
        <v>87</v>
      </c>
      <c r="BB335" s="287">
        <v>9</v>
      </c>
      <c r="BC335" s="287">
        <v>6</v>
      </c>
      <c r="BD335" s="289" t="s">
        <v>88</v>
      </c>
      <c r="BE335" s="289" t="s">
        <v>88</v>
      </c>
      <c r="BF335" s="289" t="s">
        <v>88</v>
      </c>
      <c r="BG335" s="287">
        <v>0</v>
      </c>
      <c r="BH335" s="286">
        <v>0</v>
      </c>
      <c r="BI335" s="287">
        <v>0</v>
      </c>
      <c r="BJ335" s="286">
        <v>0</v>
      </c>
      <c r="BK335" s="287">
        <v>0</v>
      </c>
      <c r="BL335" s="286">
        <v>0</v>
      </c>
      <c r="BM335" s="287">
        <v>0</v>
      </c>
      <c r="BN335" s="290">
        <v>0</v>
      </c>
      <c r="BO335" s="291">
        <v>0</v>
      </c>
      <c r="BP335" s="290">
        <v>0</v>
      </c>
      <c r="BQ335" s="287">
        <v>0</v>
      </c>
      <c r="BR335" s="290">
        <v>0</v>
      </c>
      <c r="BS335" s="287">
        <v>0</v>
      </c>
      <c r="BT335" s="290">
        <v>0</v>
      </c>
      <c r="BU335" s="287">
        <v>0</v>
      </c>
      <c r="BV335" s="290">
        <v>0</v>
      </c>
      <c r="BW335" s="287">
        <v>0</v>
      </c>
      <c r="BX335" s="290">
        <v>0</v>
      </c>
      <c r="BY335" s="292">
        <v>0</v>
      </c>
      <c r="BZ335" s="293">
        <v>0</v>
      </c>
      <c r="CA335" s="287">
        <v>13</v>
      </c>
      <c r="CB335" s="290">
        <v>30.402245088868103</v>
      </c>
      <c r="CC335" s="292">
        <v>0</v>
      </c>
      <c r="CD335" s="293">
        <v>0</v>
      </c>
      <c r="CE335" s="292">
        <v>8</v>
      </c>
      <c r="CF335" s="293">
        <v>18.709073900841908</v>
      </c>
      <c r="CG335" s="287">
        <v>13</v>
      </c>
      <c r="CH335" s="290">
        <v>30.402245088868103</v>
      </c>
      <c r="CI335" s="287">
        <v>83</v>
      </c>
      <c r="CJ335" s="290">
        <v>194.10664172123481</v>
      </c>
      <c r="CK335" s="287">
        <v>13</v>
      </c>
      <c r="CL335" s="290">
        <v>30.402245088868103</v>
      </c>
      <c r="CM335" s="292">
        <v>0</v>
      </c>
      <c r="CN335" s="296">
        <v>0</v>
      </c>
      <c r="CO335" s="287">
        <v>3</v>
      </c>
      <c r="CP335" s="290">
        <v>7.0159027128157163</v>
      </c>
      <c r="CQ335" s="292">
        <v>0</v>
      </c>
      <c r="CR335" s="293">
        <v>0</v>
      </c>
      <c r="CS335" s="287">
        <v>13</v>
      </c>
      <c r="CT335" s="290">
        <v>30.402245088868103</v>
      </c>
      <c r="CU335" s="292">
        <v>0</v>
      </c>
      <c r="CV335" s="293">
        <v>0</v>
      </c>
      <c r="CW335" s="292">
        <v>0</v>
      </c>
      <c r="CX335" s="293">
        <v>0</v>
      </c>
      <c r="CY335" s="292">
        <v>0</v>
      </c>
      <c r="CZ335" s="293">
        <v>0</v>
      </c>
      <c r="DA335" s="292">
        <v>0</v>
      </c>
      <c r="DB335" s="293">
        <v>0</v>
      </c>
      <c r="DC335" s="292">
        <v>0</v>
      </c>
      <c r="DD335" s="292">
        <v>0</v>
      </c>
      <c r="DE335" s="292">
        <v>0</v>
      </c>
      <c r="DF335" s="292">
        <v>0</v>
      </c>
      <c r="DG335" s="292">
        <v>0</v>
      </c>
      <c r="DH335" s="292">
        <v>32</v>
      </c>
      <c r="DI335" s="292">
        <v>0</v>
      </c>
      <c r="DJ335" s="292">
        <v>0</v>
      </c>
      <c r="DK335" s="292">
        <v>0</v>
      </c>
      <c r="DL335" s="292">
        <v>0</v>
      </c>
      <c r="DM335" s="292">
        <v>0</v>
      </c>
      <c r="DN335" s="292">
        <v>0</v>
      </c>
      <c r="DO335" s="292">
        <v>30</v>
      </c>
      <c r="DP335" s="292">
        <v>0</v>
      </c>
      <c r="DQ335" s="292">
        <v>0</v>
      </c>
      <c r="DR335" s="292">
        <v>0</v>
      </c>
      <c r="DS335" s="292">
        <v>0</v>
      </c>
      <c r="DT335" s="292">
        <v>0</v>
      </c>
      <c r="DU335" s="292">
        <v>0</v>
      </c>
      <c r="DV335" s="292">
        <v>0</v>
      </c>
      <c r="DW335" s="292">
        <v>617</v>
      </c>
      <c r="DX335" s="292">
        <v>0</v>
      </c>
      <c r="DY335" s="292">
        <v>0</v>
      </c>
      <c r="DZ335" s="292">
        <v>0</v>
      </c>
      <c r="EA335" s="292">
        <v>3201</v>
      </c>
      <c r="EB335" s="293">
        <v>11.402686660418601</v>
      </c>
      <c r="EC335" s="292">
        <v>58</v>
      </c>
      <c r="ED335" s="292">
        <v>1068</v>
      </c>
      <c r="EE335" s="292">
        <v>133</v>
      </c>
      <c r="EF335" s="293">
        <v>12.45318352059925</v>
      </c>
      <c r="EG335" s="292">
        <v>20</v>
      </c>
      <c r="EH335" s="292">
        <v>28</v>
      </c>
      <c r="EI335" s="292">
        <v>2</v>
      </c>
      <c r="EJ335" s="292">
        <v>0</v>
      </c>
      <c r="EK335" s="292">
        <v>0</v>
      </c>
      <c r="EL335" s="292">
        <v>0</v>
      </c>
      <c r="EM335" s="292">
        <v>0</v>
      </c>
      <c r="EN335" s="292">
        <v>0</v>
      </c>
      <c r="EO335" s="292">
        <v>1</v>
      </c>
      <c r="EP335" s="292">
        <v>4</v>
      </c>
      <c r="EQ335" s="292">
        <v>0</v>
      </c>
      <c r="ER335" s="292">
        <v>0</v>
      </c>
      <c r="ES335" s="292">
        <v>0</v>
      </c>
      <c r="ET335" s="292">
        <v>0</v>
      </c>
      <c r="EU335" s="292">
        <v>0</v>
      </c>
      <c r="EV335" s="292">
        <v>0</v>
      </c>
      <c r="EW335" s="292">
        <v>0</v>
      </c>
      <c r="EX335" s="292">
        <v>0</v>
      </c>
      <c r="EY335" s="292">
        <v>0</v>
      </c>
      <c r="EZ335" s="292">
        <v>0</v>
      </c>
      <c r="FA335" s="292">
        <v>0</v>
      </c>
      <c r="FB335" s="292">
        <v>0</v>
      </c>
      <c r="FC335" s="292">
        <v>0</v>
      </c>
      <c r="FD335" s="292">
        <v>0</v>
      </c>
      <c r="FE335" s="292">
        <v>0</v>
      </c>
      <c r="FF335" s="292">
        <v>0</v>
      </c>
      <c r="FG335" s="292">
        <v>13</v>
      </c>
      <c r="FH335" s="292">
        <v>20</v>
      </c>
      <c r="FI335" s="292">
        <v>0</v>
      </c>
      <c r="FJ335" s="292">
        <v>780</v>
      </c>
      <c r="FK335" s="291">
        <v>0</v>
      </c>
      <c r="FL335" s="290">
        <v>0</v>
      </c>
      <c r="FM335" s="291">
        <v>0</v>
      </c>
      <c r="FN335" s="290">
        <v>0</v>
      </c>
      <c r="FO335" s="297">
        <v>0</v>
      </c>
      <c r="FP335" s="293">
        <v>0</v>
      </c>
      <c r="FQ335" s="283">
        <v>0</v>
      </c>
      <c r="FR335" s="294">
        <v>0</v>
      </c>
      <c r="FS335" s="283">
        <v>0</v>
      </c>
      <c r="FT335" s="294">
        <v>0</v>
      </c>
      <c r="FU335" s="297">
        <v>0</v>
      </c>
      <c r="FV335" s="293">
        <v>0</v>
      </c>
      <c r="FW335" s="295">
        <v>0</v>
      </c>
      <c r="FX335" s="295">
        <v>0</v>
      </c>
      <c r="FY335" s="295">
        <v>0</v>
      </c>
      <c r="FZ335" s="295">
        <v>0</v>
      </c>
      <c r="GA335" s="295">
        <v>0</v>
      </c>
      <c r="GB335" s="292">
        <v>0</v>
      </c>
      <c r="GC335" s="292">
        <v>0</v>
      </c>
      <c r="GD335" s="292">
        <v>0</v>
      </c>
      <c r="GE335" s="292">
        <v>0</v>
      </c>
      <c r="GF335" s="292">
        <v>0</v>
      </c>
      <c r="GG335" s="293">
        <v>27.38</v>
      </c>
      <c r="GH335" s="293">
        <v>85</v>
      </c>
      <c r="GI335" s="293">
        <v>6</v>
      </c>
      <c r="GJ335" s="293">
        <v>1.8</v>
      </c>
      <c r="GK335" s="293">
        <v>0</v>
      </c>
      <c r="GL335" s="293">
        <v>0</v>
      </c>
      <c r="GM335" s="293">
        <v>2</v>
      </c>
      <c r="GN335" s="293">
        <v>0</v>
      </c>
      <c r="GO335" s="293">
        <v>0</v>
      </c>
      <c r="GP335" s="293">
        <v>2.0499999999999998</v>
      </c>
      <c r="GQ335" s="293">
        <v>0</v>
      </c>
      <c r="GR335" s="293">
        <v>0</v>
      </c>
      <c r="GS335" s="293">
        <v>0</v>
      </c>
      <c r="GT335" s="293">
        <v>2</v>
      </c>
      <c r="GU335" s="293">
        <v>0</v>
      </c>
      <c r="GV335" s="293">
        <v>0</v>
      </c>
      <c r="GW335" s="293">
        <v>0</v>
      </c>
      <c r="GX335" s="293">
        <v>0</v>
      </c>
      <c r="GY335" s="293">
        <v>0</v>
      </c>
      <c r="GZ335" s="293">
        <v>0</v>
      </c>
      <c r="HA335" s="293">
        <v>0</v>
      </c>
      <c r="HB335" s="293">
        <v>0</v>
      </c>
      <c r="HC335" s="293">
        <v>0</v>
      </c>
      <c r="HD335" s="293">
        <v>0</v>
      </c>
      <c r="HE335" s="293">
        <v>0</v>
      </c>
      <c r="HF335" s="293">
        <v>0</v>
      </c>
      <c r="HG335" s="293">
        <v>0</v>
      </c>
      <c r="HH335" s="293">
        <v>4</v>
      </c>
      <c r="HI335" s="293">
        <v>0.05</v>
      </c>
      <c r="HJ335" s="134">
        <v>2.3386342376052385</v>
      </c>
      <c r="HK335" s="134">
        <v>7.0159027128157163</v>
      </c>
      <c r="HL335" s="134">
        <v>33.910196445275957</v>
      </c>
      <c r="HM335" s="146">
        <v>106.404650461187</v>
      </c>
      <c r="HN335" s="146">
        <v>99.133501049654797</v>
      </c>
      <c r="HO335" s="369">
        <v>9.52834683182468E-2</v>
      </c>
      <c r="HP335" s="369">
        <v>3.51123595505618E-2</v>
      </c>
      <c r="HQ335" s="369">
        <v>4.3478260869565197</v>
      </c>
      <c r="HR335" s="369">
        <v>0.96153846153846201</v>
      </c>
      <c r="HS335" s="134">
        <v>95.652173913043498</v>
      </c>
      <c r="HT335" s="134">
        <v>95.192307692307693</v>
      </c>
      <c r="HU335" s="134">
        <v>2.1915197713196801</v>
      </c>
      <c r="HV335" s="134">
        <v>3.6516853932584299</v>
      </c>
      <c r="HW335" s="134">
        <v>10.5653787382668</v>
      </c>
      <c r="HX335" s="134">
        <v>13.5960241391551</v>
      </c>
      <c r="HY335" s="146">
        <v>96.058490192182745</v>
      </c>
      <c r="HZ335" s="146">
        <v>87.701079650277094</v>
      </c>
      <c r="IA335" s="386">
        <v>5</v>
      </c>
      <c r="IB335" s="386">
        <v>2</v>
      </c>
      <c r="IC335" s="369">
        <v>0.33944331296673458</v>
      </c>
      <c r="ID335" s="369">
        <v>0.10542962572482868</v>
      </c>
      <c r="IE335" s="369">
        <v>3.7593984962406015</v>
      </c>
      <c r="IF335" s="369">
        <v>1.4598540145985401</v>
      </c>
      <c r="IG335" s="146">
        <v>81.954887218045116</v>
      </c>
      <c r="IH335" s="146">
        <v>85.40145985401459</v>
      </c>
      <c r="II335" s="146">
        <v>9.0291921249151397</v>
      </c>
      <c r="IJ335" s="146">
        <v>7.2219293621507639</v>
      </c>
      <c r="IK335" s="146">
        <v>8.9075447012647189</v>
      </c>
      <c r="IL335" s="146">
        <v>12.483729736125902</v>
      </c>
      <c r="IM335" s="148">
        <v>84.70572383582531</v>
      </c>
      <c r="IN335" s="137">
        <v>80.186082909181081</v>
      </c>
      <c r="IO335" s="369">
        <v>0.213675213675214</v>
      </c>
      <c r="IP335" s="369">
        <v>0</v>
      </c>
      <c r="IQ335" s="369">
        <v>1.5037593984962401</v>
      </c>
      <c r="IR335" s="369">
        <v>0</v>
      </c>
      <c r="IS335" s="146">
        <v>85.714285714285694</v>
      </c>
      <c r="IT335" s="146">
        <v>96.296296296296305</v>
      </c>
      <c r="IU335" s="146">
        <v>14.2094017094017</v>
      </c>
      <c r="IV335" s="146">
        <v>8.8524590163934391</v>
      </c>
      <c r="IW335" s="146">
        <v>10.4838709677419</v>
      </c>
      <c r="IX335" s="146">
        <v>11.7761873780091</v>
      </c>
      <c r="IY335" s="341">
        <v>3</v>
      </c>
      <c r="IZ335" s="369">
        <v>0.15384615384615399</v>
      </c>
      <c r="JA335" s="369">
        <v>3.4090909090909101</v>
      </c>
      <c r="JB335" s="369">
        <v>94.318181818181799</v>
      </c>
      <c r="JC335" s="369">
        <v>4.5128205128205101</v>
      </c>
      <c r="JD335" s="146">
        <v>17.145899893503699</v>
      </c>
    </row>
    <row r="336" spans="1:264" ht="18" customHeight="1">
      <c r="A336" s="280"/>
      <c r="B336" s="281" t="s">
        <v>87</v>
      </c>
      <c r="C336" s="281" t="s">
        <v>87</v>
      </c>
      <c r="D336" s="282" t="s">
        <v>2073</v>
      </c>
      <c r="E336" s="283" t="s">
        <v>1549</v>
      </c>
      <c r="F336" s="282" t="s">
        <v>144</v>
      </c>
      <c r="G336" s="283" t="s">
        <v>43</v>
      </c>
      <c r="H336" s="284" t="s">
        <v>87</v>
      </c>
      <c r="I336" s="284" t="s">
        <v>87</v>
      </c>
      <c r="J336" s="284" t="s">
        <v>87</v>
      </c>
      <c r="K336" s="284" t="s">
        <v>87</v>
      </c>
      <c r="L336" s="284" t="s">
        <v>87</v>
      </c>
      <c r="M336" s="285">
        <v>110147</v>
      </c>
      <c r="N336" s="284" t="s">
        <v>87</v>
      </c>
      <c r="O336" s="284" t="s">
        <v>87</v>
      </c>
      <c r="P336" s="284" t="s">
        <v>87</v>
      </c>
      <c r="Q336" s="284" t="s">
        <v>87</v>
      </c>
      <c r="R336" s="286">
        <v>100.17406220101522</v>
      </c>
      <c r="S336" s="286">
        <v>97.990930356624361</v>
      </c>
      <c r="T336" s="292">
        <v>2.1424577294378651</v>
      </c>
      <c r="U336" s="298" t="s">
        <v>88</v>
      </c>
      <c r="V336" s="286">
        <v>14.619565217391303</v>
      </c>
      <c r="W336" s="286">
        <v>10.543478260869566</v>
      </c>
      <c r="X336" s="286">
        <v>25.163043478260871</v>
      </c>
      <c r="Y336" s="284" t="s">
        <v>87</v>
      </c>
      <c r="Z336" s="284" t="s">
        <v>87</v>
      </c>
      <c r="AA336" s="284" t="s">
        <v>87</v>
      </c>
      <c r="AB336" s="284" t="s">
        <v>87</v>
      </c>
      <c r="AC336" s="284" t="s">
        <v>87</v>
      </c>
      <c r="AD336" s="284" t="s">
        <v>87</v>
      </c>
      <c r="AE336" s="284" t="s">
        <v>87</v>
      </c>
      <c r="AF336" s="284" t="s">
        <v>87</v>
      </c>
      <c r="AG336" s="284" t="s">
        <v>87</v>
      </c>
      <c r="AH336" s="284" t="s">
        <v>87</v>
      </c>
      <c r="AI336" s="284" t="s">
        <v>87</v>
      </c>
      <c r="AJ336" s="284" t="s">
        <v>87</v>
      </c>
      <c r="AK336" s="284" t="s">
        <v>87</v>
      </c>
      <c r="AL336" s="284" t="s">
        <v>87</v>
      </c>
      <c r="AM336" s="284" t="s">
        <v>87</v>
      </c>
      <c r="AN336" s="284" t="s">
        <v>87</v>
      </c>
      <c r="AO336" s="284" t="s">
        <v>87</v>
      </c>
      <c r="AP336" s="284" t="s">
        <v>87</v>
      </c>
      <c r="AQ336" s="284" t="s">
        <v>87</v>
      </c>
      <c r="AR336" s="284" t="s">
        <v>87</v>
      </c>
      <c r="AS336" s="284" t="s">
        <v>87</v>
      </c>
      <c r="AT336" s="284" t="s">
        <v>87</v>
      </c>
      <c r="AU336" s="284" t="s">
        <v>87</v>
      </c>
      <c r="AV336" s="284" t="s">
        <v>87</v>
      </c>
      <c r="AW336" s="288" t="s">
        <v>87</v>
      </c>
      <c r="AX336" s="288" t="s">
        <v>87</v>
      </c>
      <c r="AY336" s="288" t="s">
        <v>87</v>
      </c>
      <c r="AZ336" s="288" t="s">
        <v>87</v>
      </c>
      <c r="BA336" s="288" t="s">
        <v>87</v>
      </c>
      <c r="BB336" s="287">
        <v>26</v>
      </c>
      <c r="BC336" s="287">
        <v>23</v>
      </c>
      <c r="BD336" s="289" t="s">
        <v>88</v>
      </c>
      <c r="BE336" s="289" t="s">
        <v>88</v>
      </c>
      <c r="BF336" s="289" t="s">
        <v>88</v>
      </c>
      <c r="BG336" s="287">
        <v>0</v>
      </c>
      <c r="BH336" s="286">
        <v>0</v>
      </c>
      <c r="BI336" s="287">
        <v>31</v>
      </c>
      <c r="BJ336" s="286">
        <v>28.144207286626052</v>
      </c>
      <c r="BK336" s="287">
        <v>0</v>
      </c>
      <c r="BL336" s="286">
        <v>0</v>
      </c>
      <c r="BM336" s="287">
        <v>0</v>
      </c>
      <c r="BN336" s="290">
        <v>0</v>
      </c>
      <c r="BO336" s="291">
        <v>23</v>
      </c>
      <c r="BP336" s="290">
        <v>20.881186051367717</v>
      </c>
      <c r="BQ336" s="287">
        <v>0</v>
      </c>
      <c r="BR336" s="290">
        <v>0</v>
      </c>
      <c r="BS336" s="287">
        <v>0</v>
      </c>
      <c r="BT336" s="290">
        <v>0</v>
      </c>
      <c r="BU336" s="287">
        <v>0</v>
      </c>
      <c r="BV336" s="290">
        <v>0</v>
      </c>
      <c r="BW336" s="287">
        <v>11</v>
      </c>
      <c r="BX336" s="290">
        <v>9.9866541984802133</v>
      </c>
      <c r="BY336" s="292">
        <v>0</v>
      </c>
      <c r="BZ336" s="293">
        <v>0</v>
      </c>
      <c r="CA336" s="287">
        <v>84</v>
      </c>
      <c r="CB336" s="290">
        <v>76.261722970212531</v>
      </c>
      <c r="CC336" s="292">
        <v>0</v>
      </c>
      <c r="CD336" s="293">
        <v>0</v>
      </c>
      <c r="CE336" s="292">
        <v>19</v>
      </c>
      <c r="CF336" s="293">
        <v>17.249675433738552</v>
      </c>
      <c r="CG336" s="287">
        <v>91</v>
      </c>
      <c r="CH336" s="290">
        <v>82.61686655106358</v>
      </c>
      <c r="CI336" s="287">
        <v>440</v>
      </c>
      <c r="CJ336" s="290">
        <v>399.4661679392085</v>
      </c>
      <c r="CK336" s="287">
        <v>140</v>
      </c>
      <c r="CL336" s="290">
        <v>127.10287161702088</v>
      </c>
      <c r="CM336" s="292">
        <v>5</v>
      </c>
      <c r="CN336" s="296">
        <v>4.5393882720364598</v>
      </c>
      <c r="CO336" s="287">
        <v>15</v>
      </c>
      <c r="CP336" s="290">
        <v>13.618164816109381</v>
      </c>
      <c r="CQ336" s="287">
        <v>2</v>
      </c>
      <c r="CR336" s="290">
        <v>1.8157553088145841</v>
      </c>
      <c r="CS336" s="292">
        <v>1</v>
      </c>
      <c r="CT336" s="293">
        <v>0.90787765440729207</v>
      </c>
      <c r="CU336" s="292">
        <v>7</v>
      </c>
      <c r="CV336" s="293">
        <v>6.3551435808510446</v>
      </c>
      <c r="CW336" s="292">
        <v>113</v>
      </c>
      <c r="CX336" s="293">
        <v>102.59017494802401</v>
      </c>
      <c r="CY336" s="292">
        <v>0</v>
      </c>
      <c r="CZ336" s="293">
        <v>0</v>
      </c>
      <c r="DA336" s="292">
        <v>0</v>
      </c>
      <c r="DB336" s="293">
        <v>0</v>
      </c>
      <c r="DC336" s="292">
        <v>0</v>
      </c>
      <c r="DD336" s="292">
        <v>0</v>
      </c>
      <c r="DE336" s="292">
        <v>0</v>
      </c>
      <c r="DF336" s="292">
        <v>0</v>
      </c>
      <c r="DG336" s="292">
        <v>0</v>
      </c>
      <c r="DH336" s="292">
        <v>0</v>
      </c>
      <c r="DI336" s="292">
        <v>0</v>
      </c>
      <c r="DJ336" s="292">
        <v>0</v>
      </c>
      <c r="DK336" s="292">
        <v>0</v>
      </c>
      <c r="DL336" s="292">
        <v>0</v>
      </c>
      <c r="DM336" s="292">
        <v>0</v>
      </c>
      <c r="DN336" s="292">
        <v>0</v>
      </c>
      <c r="DO336" s="292">
        <v>0</v>
      </c>
      <c r="DP336" s="292">
        <v>0</v>
      </c>
      <c r="DQ336" s="292">
        <v>0</v>
      </c>
      <c r="DR336" s="292">
        <v>0</v>
      </c>
      <c r="DS336" s="292">
        <v>0</v>
      </c>
      <c r="DT336" s="292">
        <v>0</v>
      </c>
      <c r="DU336" s="292">
        <v>0</v>
      </c>
      <c r="DV336" s="292">
        <v>0</v>
      </c>
      <c r="DW336" s="292">
        <v>0</v>
      </c>
      <c r="DX336" s="292">
        <v>0</v>
      </c>
      <c r="DY336" s="292">
        <v>0</v>
      </c>
      <c r="DZ336" s="292">
        <v>0</v>
      </c>
      <c r="EA336" s="292">
        <v>0</v>
      </c>
      <c r="EB336" s="293">
        <v>0</v>
      </c>
      <c r="EC336" s="292">
        <v>0</v>
      </c>
      <c r="ED336" s="292">
        <v>0</v>
      </c>
      <c r="EE336" s="292">
        <v>0</v>
      </c>
      <c r="EF336" s="293">
        <v>0</v>
      </c>
      <c r="EG336" s="292">
        <v>0</v>
      </c>
      <c r="EH336" s="292">
        <v>0</v>
      </c>
      <c r="EI336" s="292">
        <v>0</v>
      </c>
      <c r="EJ336" s="292">
        <v>0</v>
      </c>
      <c r="EK336" s="292">
        <v>0</v>
      </c>
      <c r="EL336" s="292">
        <v>0</v>
      </c>
      <c r="EM336" s="292">
        <v>0</v>
      </c>
      <c r="EN336" s="292">
        <v>0</v>
      </c>
      <c r="EO336" s="292">
        <v>0</v>
      </c>
      <c r="EP336" s="292">
        <v>0</v>
      </c>
      <c r="EQ336" s="292">
        <v>0</v>
      </c>
      <c r="ER336" s="292">
        <v>0</v>
      </c>
      <c r="ES336" s="292">
        <v>0</v>
      </c>
      <c r="ET336" s="292">
        <v>0</v>
      </c>
      <c r="EU336" s="292">
        <v>0</v>
      </c>
      <c r="EV336" s="292">
        <v>0</v>
      </c>
      <c r="EW336" s="292">
        <v>0</v>
      </c>
      <c r="EX336" s="292">
        <v>0</v>
      </c>
      <c r="EY336" s="292">
        <v>0</v>
      </c>
      <c r="EZ336" s="292">
        <v>0</v>
      </c>
      <c r="FA336" s="292">
        <v>0</v>
      </c>
      <c r="FB336" s="292">
        <v>0</v>
      </c>
      <c r="FC336" s="292">
        <v>0</v>
      </c>
      <c r="FD336" s="292">
        <v>0</v>
      </c>
      <c r="FE336" s="292">
        <v>0</v>
      </c>
      <c r="FF336" s="292">
        <v>0</v>
      </c>
      <c r="FG336" s="292">
        <v>0</v>
      </c>
      <c r="FH336" s="292">
        <v>0</v>
      </c>
      <c r="FI336" s="292">
        <v>0</v>
      </c>
      <c r="FJ336" s="292">
        <v>0</v>
      </c>
      <c r="FK336" s="291">
        <v>3</v>
      </c>
      <c r="FL336" s="290">
        <v>2.7236329632218763</v>
      </c>
      <c r="FM336" s="297">
        <v>1</v>
      </c>
      <c r="FN336" s="293">
        <v>0.90787765440729207</v>
      </c>
      <c r="FO336" s="297">
        <v>0</v>
      </c>
      <c r="FP336" s="293">
        <v>0</v>
      </c>
      <c r="FQ336" s="283">
        <v>0</v>
      </c>
      <c r="FR336" s="294">
        <v>0</v>
      </c>
      <c r="FS336" s="283">
        <v>0</v>
      </c>
      <c r="FT336" s="294">
        <v>0</v>
      </c>
      <c r="FU336" s="297">
        <v>0</v>
      </c>
      <c r="FV336" s="293">
        <v>0</v>
      </c>
      <c r="FW336" s="295">
        <v>0</v>
      </c>
      <c r="FX336" s="295">
        <v>0</v>
      </c>
      <c r="FY336" s="295">
        <v>0</v>
      </c>
      <c r="FZ336" s="295">
        <v>0</v>
      </c>
      <c r="GA336" s="295">
        <v>0</v>
      </c>
      <c r="GB336" s="292">
        <v>0</v>
      </c>
      <c r="GC336" s="292">
        <v>0</v>
      </c>
      <c r="GD336" s="292">
        <v>0</v>
      </c>
      <c r="GE336" s="292">
        <v>0</v>
      </c>
      <c r="GF336" s="292">
        <v>0</v>
      </c>
      <c r="GG336" s="293">
        <v>0</v>
      </c>
      <c r="GH336" s="293">
        <v>0</v>
      </c>
      <c r="GI336" s="293">
        <v>0</v>
      </c>
      <c r="GJ336" s="293">
        <v>0</v>
      </c>
      <c r="GK336" s="293">
        <v>0</v>
      </c>
      <c r="GL336" s="293">
        <v>0</v>
      </c>
      <c r="GM336" s="293">
        <v>0</v>
      </c>
      <c r="GN336" s="293">
        <v>0</v>
      </c>
      <c r="GO336" s="293">
        <v>0</v>
      </c>
      <c r="GP336" s="293">
        <v>0</v>
      </c>
      <c r="GQ336" s="293">
        <v>0</v>
      </c>
      <c r="GR336" s="293">
        <v>0</v>
      </c>
      <c r="GS336" s="293">
        <v>0</v>
      </c>
      <c r="GT336" s="293">
        <v>0</v>
      </c>
      <c r="GU336" s="293">
        <v>0</v>
      </c>
      <c r="GV336" s="293">
        <v>0</v>
      </c>
      <c r="GW336" s="293">
        <v>0</v>
      </c>
      <c r="GX336" s="293">
        <v>0</v>
      </c>
      <c r="GY336" s="293">
        <v>0</v>
      </c>
      <c r="GZ336" s="293">
        <v>0</v>
      </c>
      <c r="HA336" s="293">
        <v>0</v>
      </c>
      <c r="HB336" s="293">
        <v>0</v>
      </c>
      <c r="HC336" s="293">
        <v>0</v>
      </c>
      <c r="HD336" s="293">
        <v>0</v>
      </c>
      <c r="HE336" s="293">
        <v>0</v>
      </c>
      <c r="HF336" s="293">
        <v>0</v>
      </c>
      <c r="HG336" s="293">
        <v>0</v>
      </c>
      <c r="HH336" s="293">
        <v>0</v>
      </c>
      <c r="HI336" s="293">
        <v>0</v>
      </c>
      <c r="HJ336" s="134">
        <v>4.5393882720364598</v>
      </c>
      <c r="HK336" s="134">
        <v>17.249675433738552</v>
      </c>
      <c r="HL336" s="134">
        <v>57.232607333835695</v>
      </c>
      <c r="HM336" s="146">
        <v>94.767886199179401</v>
      </c>
      <c r="HN336" s="146">
        <v>99.930124958220503</v>
      </c>
      <c r="HO336" s="368">
        <v>0.175370226032736</v>
      </c>
      <c r="HP336" s="369">
        <v>6.1190148386109797E-2</v>
      </c>
      <c r="HQ336" s="368">
        <v>13.4328358208955</v>
      </c>
      <c r="HR336" s="369">
        <v>4.7619047619047601</v>
      </c>
      <c r="HS336" s="134">
        <v>83.582089552238799</v>
      </c>
      <c r="HT336" s="134">
        <v>92.857142857142904</v>
      </c>
      <c r="HU336" s="134">
        <v>1.30553390491037</v>
      </c>
      <c r="HV336" s="134">
        <v>1.2849931161083099</v>
      </c>
      <c r="HW336" s="134">
        <v>11.870698644421299</v>
      </c>
      <c r="HX336" s="134">
        <v>15.832199546485301</v>
      </c>
      <c r="HY336" s="146">
        <v>98.967579396850837</v>
      </c>
      <c r="HZ336" s="146">
        <v>100.00745170214201</v>
      </c>
      <c r="IA336" s="386">
        <v>13</v>
      </c>
      <c r="IB336" s="386">
        <v>6</v>
      </c>
      <c r="IC336" s="369">
        <v>0.3276209677419355</v>
      </c>
      <c r="ID336" s="369">
        <v>0.11773940345368916</v>
      </c>
      <c r="IE336" s="369">
        <v>3.3942558746736298</v>
      </c>
      <c r="IF336" s="369">
        <v>1.9607843137254901</v>
      </c>
      <c r="IG336" s="146">
        <v>72.845953002610969</v>
      </c>
      <c r="IH336" s="146">
        <v>75.490196078431367</v>
      </c>
      <c r="II336" s="146">
        <v>9.652217741935484</v>
      </c>
      <c r="IJ336" s="146">
        <v>6.004709576138147</v>
      </c>
      <c r="IK336" s="146">
        <v>10.468997746807977</v>
      </c>
      <c r="IL336" s="146">
        <v>14.717632104594152</v>
      </c>
      <c r="IM336" s="148">
        <v>75.771054802840325</v>
      </c>
      <c r="IN336" s="137">
        <v>80.504559229647555</v>
      </c>
      <c r="IO336" s="369">
        <v>0.12618296529968501</v>
      </c>
      <c r="IP336" s="369">
        <v>6.8681318681318701E-2</v>
      </c>
      <c r="IQ336" s="369">
        <v>1.0309278350515501</v>
      </c>
      <c r="IR336" s="369">
        <v>0.970873786407767</v>
      </c>
      <c r="IS336" s="146">
        <v>78.608247422680407</v>
      </c>
      <c r="IT336" s="146">
        <v>85.4368932038835</v>
      </c>
      <c r="IU336" s="146">
        <v>12.239747634069399</v>
      </c>
      <c r="IV336" s="146">
        <v>7.0741758241758204</v>
      </c>
      <c r="IW336" s="146">
        <v>13.8685295464956</v>
      </c>
      <c r="IX336" s="146">
        <v>15.1492302858938</v>
      </c>
      <c r="IY336" s="341">
        <v>8</v>
      </c>
      <c r="IZ336" s="369">
        <v>0.13236267372600899</v>
      </c>
      <c r="JA336" s="369">
        <v>2.64900662251656</v>
      </c>
      <c r="JB336" s="369">
        <v>89.403973509933806</v>
      </c>
      <c r="JC336" s="369">
        <v>4.9966909331568496</v>
      </c>
      <c r="JD336" s="146">
        <v>22.639455782312901</v>
      </c>
    </row>
    <row r="337" spans="1:264" ht="18" customHeight="1">
      <c r="A337" s="280"/>
      <c r="B337" s="281" t="s">
        <v>87</v>
      </c>
      <c r="C337" s="281" t="s">
        <v>87</v>
      </c>
      <c r="D337" s="282" t="s">
        <v>2074</v>
      </c>
      <c r="E337" s="283" t="s">
        <v>1335</v>
      </c>
      <c r="F337" s="282" t="s">
        <v>145</v>
      </c>
      <c r="G337" s="283" t="s">
        <v>44</v>
      </c>
      <c r="H337" s="284" t="s">
        <v>87</v>
      </c>
      <c r="I337" s="284" t="s">
        <v>87</v>
      </c>
      <c r="J337" s="284" t="s">
        <v>87</v>
      </c>
      <c r="K337" s="284" t="s">
        <v>87</v>
      </c>
      <c r="L337" s="284" t="s">
        <v>87</v>
      </c>
      <c r="M337" s="285">
        <v>101444</v>
      </c>
      <c r="N337" s="284" t="s">
        <v>87</v>
      </c>
      <c r="O337" s="284" t="s">
        <v>87</v>
      </c>
      <c r="P337" s="284" t="s">
        <v>87</v>
      </c>
      <c r="Q337" s="284" t="s">
        <v>87</v>
      </c>
      <c r="R337" s="286">
        <v>85.946079309265102</v>
      </c>
      <c r="S337" s="286">
        <v>85.670700077876276</v>
      </c>
      <c r="T337" s="298" t="s">
        <v>88</v>
      </c>
      <c r="U337" s="298" t="s">
        <v>88</v>
      </c>
      <c r="V337" s="286">
        <v>11.753731343283583</v>
      </c>
      <c r="W337" s="286">
        <v>7.4626865671641784</v>
      </c>
      <c r="X337" s="286">
        <v>19.21641791044776</v>
      </c>
      <c r="Y337" s="284" t="s">
        <v>87</v>
      </c>
      <c r="Z337" s="284" t="s">
        <v>87</v>
      </c>
      <c r="AA337" s="284" t="s">
        <v>87</v>
      </c>
      <c r="AB337" s="284" t="s">
        <v>87</v>
      </c>
      <c r="AC337" s="284" t="s">
        <v>87</v>
      </c>
      <c r="AD337" s="284" t="s">
        <v>87</v>
      </c>
      <c r="AE337" s="284" t="s">
        <v>87</v>
      </c>
      <c r="AF337" s="284" t="s">
        <v>87</v>
      </c>
      <c r="AG337" s="284" t="s">
        <v>87</v>
      </c>
      <c r="AH337" s="284" t="s">
        <v>87</v>
      </c>
      <c r="AI337" s="284" t="s">
        <v>87</v>
      </c>
      <c r="AJ337" s="284" t="s">
        <v>87</v>
      </c>
      <c r="AK337" s="284" t="s">
        <v>87</v>
      </c>
      <c r="AL337" s="284" t="s">
        <v>87</v>
      </c>
      <c r="AM337" s="284" t="s">
        <v>87</v>
      </c>
      <c r="AN337" s="284" t="s">
        <v>87</v>
      </c>
      <c r="AO337" s="284" t="s">
        <v>87</v>
      </c>
      <c r="AP337" s="284" t="s">
        <v>87</v>
      </c>
      <c r="AQ337" s="284" t="s">
        <v>87</v>
      </c>
      <c r="AR337" s="284" t="s">
        <v>87</v>
      </c>
      <c r="AS337" s="284" t="s">
        <v>87</v>
      </c>
      <c r="AT337" s="284" t="s">
        <v>87</v>
      </c>
      <c r="AU337" s="284" t="s">
        <v>87</v>
      </c>
      <c r="AV337" s="284" t="s">
        <v>87</v>
      </c>
      <c r="AW337" s="288" t="s">
        <v>87</v>
      </c>
      <c r="AX337" s="288" t="s">
        <v>87</v>
      </c>
      <c r="AY337" s="288" t="s">
        <v>87</v>
      </c>
      <c r="AZ337" s="288" t="s">
        <v>87</v>
      </c>
      <c r="BA337" s="288" t="s">
        <v>87</v>
      </c>
      <c r="BB337" s="287">
        <v>14</v>
      </c>
      <c r="BC337" s="287">
        <v>7</v>
      </c>
      <c r="BD337" s="289" t="s">
        <v>88</v>
      </c>
      <c r="BE337" s="289" t="s">
        <v>88</v>
      </c>
      <c r="BF337" s="289" t="s">
        <v>88</v>
      </c>
      <c r="BG337" s="287">
        <v>0</v>
      </c>
      <c r="BH337" s="286">
        <v>0</v>
      </c>
      <c r="BI337" s="287">
        <v>87</v>
      </c>
      <c r="BJ337" s="286">
        <v>85.761602460470797</v>
      </c>
      <c r="BK337" s="287">
        <v>0</v>
      </c>
      <c r="BL337" s="286">
        <v>0</v>
      </c>
      <c r="BM337" s="287">
        <v>0</v>
      </c>
      <c r="BN337" s="290">
        <v>0</v>
      </c>
      <c r="BO337" s="291">
        <v>0</v>
      </c>
      <c r="BP337" s="290">
        <v>0</v>
      </c>
      <c r="BQ337" s="287">
        <v>0</v>
      </c>
      <c r="BR337" s="290">
        <v>0</v>
      </c>
      <c r="BS337" s="287">
        <v>0</v>
      </c>
      <c r="BT337" s="290">
        <v>0</v>
      </c>
      <c r="BU337" s="287">
        <v>0</v>
      </c>
      <c r="BV337" s="290">
        <v>0</v>
      </c>
      <c r="BW337" s="287">
        <v>0</v>
      </c>
      <c r="BX337" s="290">
        <v>0</v>
      </c>
      <c r="BY337" s="287">
        <v>0</v>
      </c>
      <c r="BZ337" s="290">
        <v>0</v>
      </c>
      <c r="CA337" s="287">
        <v>81</v>
      </c>
      <c r="CB337" s="290">
        <v>79.847009187334876</v>
      </c>
      <c r="CC337" s="287">
        <v>0</v>
      </c>
      <c r="CD337" s="290">
        <v>0</v>
      </c>
      <c r="CE337" s="287">
        <v>19</v>
      </c>
      <c r="CF337" s="290">
        <v>18.729545364930406</v>
      </c>
      <c r="CG337" s="287">
        <v>26</v>
      </c>
      <c r="CH337" s="290">
        <v>25.629904183588977</v>
      </c>
      <c r="CI337" s="287">
        <v>171</v>
      </c>
      <c r="CJ337" s="290">
        <v>168.56590828437365</v>
      </c>
      <c r="CK337" s="287">
        <v>58</v>
      </c>
      <c r="CL337" s="290">
        <v>57.174401640313874</v>
      </c>
      <c r="CM337" s="287">
        <v>0</v>
      </c>
      <c r="CN337" s="294">
        <v>0</v>
      </c>
      <c r="CO337" s="287">
        <v>22</v>
      </c>
      <c r="CP337" s="290">
        <v>21.686842001498366</v>
      </c>
      <c r="CQ337" s="287">
        <v>0</v>
      </c>
      <c r="CR337" s="290">
        <v>0</v>
      </c>
      <c r="CS337" s="287">
        <v>6</v>
      </c>
      <c r="CT337" s="290">
        <v>5.9145932731359174</v>
      </c>
      <c r="CU337" s="287">
        <v>0</v>
      </c>
      <c r="CV337" s="290">
        <v>0</v>
      </c>
      <c r="CW337" s="287">
        <v>0</v>
      </c>
      <c r="CX337" s="290">
        <v>0</v>
      </c>
      <c r="CY337" s="287">
        <v>0</v>
      </c>
      <c r="CZ337" s="290">
        <v>0</v>
      </c>
      <c r="DA337" s="287">
        <v>0</v>
      </c>
      <c r="DB337" s="290">
        <v>0</v>
      </c>
      <c r="DC337" s="287">
        <v>0</v>
      </c>
      <c r="DD337" s="287">
        <v>0</v>
      </c>
      <c r="DE337" s="287">
        <v>0</v>
      </c>
      <c r="DF337" s="287">
        <v>3875</v>
      </c>
      <c r="DG337" s="287">
        <v>0</v>
      </c>
      <c r="DH337" s="287">
        <v>0</v>
      </c>
      <c r="DI337" s="287">
        <v>1</v>
      </c>
      <c r="DJ337" s="287">
        <v>0</v>
      </c>
      <c r="DK337" s="287">
        <v>0</v>
      </c>
      <c r="DL337" s="287">
        <v>0</v>
      </c>
      <c r="DM337" s="287">
        <v>0</v>
      </c>
      <c r="DN337" s="287">
        <v>0</v>
      </c>
      <c r="DO337" s="287">
        <v>0</v>
      </c>
      <c r="DP337" s="287">
        <v>0</v>
      </c>
      <c r="DQ337" s="287">
        <v>0</v>
      </c>
      <c r="DR337" s="287">
        <v>0</v>
      </c>
      <c r="DS337" s="287">
        <v>0</v>
      </c>
      <c r="DT337" s="287">
        <v>0</v>
      </c>
      <c r="DU337" s="287">
        <v>8044</v>
      </c>
      <c r="DV337" s="287">
        <v>982</v>
      </c>
      <c r="DW337" s="287">
        <v>3857</v>
      </c>
      <c r="DX337" s="287">
        <v>0</v>
      </c>
      <c r="DY337" s="287">
        <v>0</v>
      </c>
      <c r="DZ337" s="287">
        <v>0</v>
      </c>
      <c r="EA337" s="287">
        <v>4006</v>
      </c>
      <c r="EB337" s="290">
        <v>10.7089365951073</v>
      </c>
      <c r="EC337" s="287">
        <v>57</v>
      </c>
      <c r="ED337" s="287">
        <v>1430</v>
      </c>
      <c r="EE337" s="287">
        <v>163</v>
      </c>
      <c r="EF337" s="290">
        <v>11.398601398601398</v>
      </c>
      <c r="EG337" s="287">
        <v>14</v>
      </c>
      <c r="EH337" s="287">
        <v>40</v>
      </c>
      <c r="EI337" s="287">
        <v>16</v>
      </c>
      <c r="EJ337" s="287">
        <v>2</v>
      </c>
      <c r="EK337" s="287">
        <v>92</v>
      </c>
      <c r="EL337" s="287">
        <v>0</v>
      </c>
      <c r="EM337" s="287">
        <v>0</v>
      </c>
      <c r="EN337" s="287">
        <v>5</v>
      </c>
      <c r="EO337" s="287">
        <v>16</v>
      </c>
      <c r="EP337" s="287">
        <v>25</v>
      </c>
      <c r="EQ337" s="287">
        <v>9</v>
      </c>
      <c r="ER337" s="287">
        <v>0</v>
      </c>
      <c r="ES337" s="287">
        <v>1</v>
      </c>
      <c r="ET337" s="287">
        <v>0</v>
      </c>
      <c r="EU337" s="287">
        <v>0</v>
      </c>
      <c r="EV337" s="287">
        <v>0</v>
      </c>
      <c r="EW337" s="287">
        <v>0</v>
      </c>
      <c r="EX337" s="287">
        <v>0</v>
      </c>
      <c r="EY337" s="287">
        <v>0</v>
      </c>
      <c r="EZ337" s="287">
        <v>0</v>
      </c>
      <c r="FA337" s="287">
        <v>0</v>
      </c>
      <c r="FB337" s="287">
        <v>0</v>
      </c>
      <c r="FC337" s="287">
        <v>0</v>
      </c>
      <c r="FD337" s="287">
        <v>0</v>
      </c>
      <c r="FE337" s="287">
        <v>0</v>
      </c>
      <c r="FF337" s="287">
        <v>0</v>
      </c>
      <c r="FG337" s="287">
        <v>64</v>
      </c>
      <c r="FH337" s="287">
        <v>74</v>
      </c>
      <c r="FI337" s="287">
        <v>87</v>
      </c>
      <c r="FJ337" s="287">
        <v>2361</v>
      </c>
      <c r="FK337" s="291">
        <v>5</v>
      </c>
      <c r="FL337" s="290">
        <v>4.9288277276132639</v>
      </c>
      <c r="FM337" s="291">
        <v>2</v>
      </c>
      <c r="FN337" s="290">
        <v>1.9715310910453057</v>
      </c>
      <c r="FO337" s="291">
        <v>0</v>
      </c>
      <c r="FP337" s="290">
        <v>0</v>
      </c>
      <c r="FQ337" s="283">
        <v>0</v>
      </c>
      <c r="FR337" s="294">
        <v>0</v>
      </c>
      <c r="FS337" s="283">
        <v>0</v>
      </c>
      <c r="FT337" s="294">
        <v>0</v>
      </c>
      <c r="FU337" s="291">
        <v>0</v>
      </c>
      <c r="FV337" s="290">
        <v>0</v>
      </c>
      <c r="FW337" s="295">
        <v>0</v>
      </c>
      <c r="FX337" s="295">
        <v>0</v>
      </c>
      <c r="FY337" s="295">
        <v>0</v>
      </c>
      <c r="FZ337" s="295">
        <v>0</v>
      </c>
      <c r="GA337" s="295">
        <v>0</v>
      </c>
      <c r="GB337" s="287">
        <v>0</v>
      </c>
      <c r="GC337" s="287">
        <v>0</v>
      </c>
      <c r="GD337" s="287">
        <v>0</v>
      </c>
      <c r="GE337" s="287">
        <v>0</v>
      </c>
      <c r="GF337" s="287">
        <v>0</v>
      </c>
      <c r="GG337" s="290">
        <v>34.200000000000003</v>
      </c>
      <c r="GH337" s="290">
        <v>203.2</v>
      </c>
      <c r="GI337" s="290">
        <v>13</v>
      </c>
      <c r="GJ337" s="290">
        <v>1.3</v>
      </c>
      <c r="GK337" s="290">
        <v>0</v>
      </c>
      <c r="GL337" s="290">
        <v>1</v>
      </c>
      <c r="GM337" s="290">
        <v>1</v>
      </c>
      <c r="GN337" s="290">
        <v>0</v>
      </c>
      <c r="GO337" s="290">
        <v>0</v>
      </c>
      <c r="GP337" s="290">
        <v>2.2000000000000002</v>
      </c>
      <c r="GQ337" s="290">
        <v>0.2</v>
      </c>
      <c r="GR337" s="290">
        <v>0</v>
      </c>
      <c r="GS337" s="290">
        <v>0</v>
      </c>
      <c r="GT337" s="290">
        <v>4.2</v>
      </c>
      <c r="GU337" s="290">
        <v>0</v>
      </c>
      <c r="GV337" s="290">
        <v>1</v>
      </c>
      <c r="GW337" s="290">
        <v>0</v>
      </c>
      <c r="GX337" s="290">
        <v>0</v>
      </c>
      <c r="GY337" s="290">
        <v>0</v>
      </c>
      <c r="GZ337" s="290">
        <v>3</v>
      </c>
      <c r="HA337" s="290">
        <v>0</v>
      </c>
      <c r="HB337" s="290">
        <v>0</v>
      </c>
      <c r="HC337" s="290">
        <v>0</v>
      </c>
      <c r="HD337" s="290">
        <v>1</v>
      </c>
      <c r="HE337" s="290">
        <v>0</v>
      </c>
      <c r="HF337" s="290">
        <v>0</v>
      </c>
      <c r="HG337" s="290">
        <v>0</v>
      </c>
      <c r="HH337" s="290">
        <v>9</v>
      </c>
      <c r="HI337" s="290">
        <v>0</v>
      </c>
      <c r="HJ337" s="134">
        <v>0.98576554552265283</v>
      </c>
      <c r="HK337" s="134">
        <v>5.9145932731359174</v>
      </c>
      <c r="HL337" s="134">
        <v>22.623319269744883</v>
      </c>
      <c r="HM337" s="146">
        <v>91.485972848397395</v>
      </c>
      <c r="HN337" s="146">
        <v>80.7555730674448</v>
      </c>
      <c r="HO337" s="368">
        <v>5.3542744958058199E-2</v>
      </c>
      <c r="HP337" s="368">
        <v>0</v>
      </c>
      <c r="HQ337" s="368">
        <v>5.2631578947368398</v>
      </c>
      <c r="HR337" s="368">
        <v>0</v>
      </c>
      <c r="HS337" s="134">
        <v>52.631578947368403</v>
      </c>
      <c r="HT337" s="134">
        <v>81.818181818181799</v>
      </c>
      <c r="HU337" s="134">
        <v>1.0173121542031101</v>
      </c>
      <c r="HV337" s="134">
        <v>0.56468172484599599</v>
      </c>
      <c r="HW337" s="134">
        <v>14.013553860006599</v>
      </c>
      <c r="HX337" s="134">
        <v>14.625760380851601</v>
      </c>
      <c r="HY337" s="146">
        <v>106.19252054106678</v>
      </c>
      <c r="HZ337" s="146">
        <v>79.636754341315907</v>
      </c>
      <c r="IA337" s="386">
        <v>10</v>
      </c>
      <c r="IB337" s="386">
        <v>1</v>
      </c>
      <c r="IC337" s="369">
        <v>0.33411293017039762</v>
      </c>
      <c r="ID337" s="369">
        <v>2.8620492272467084E-2</v>
      </c>
      <c r="IE337" s="369">
        <v>3.7313432835820892</v>
      </c>
      <c r="IF337" s="369">
        <v>0.46511627906976744</v>
      </c>
      <c r="IG337" s="146">
        <v>66.044776119402982</v>
      </c>
      <c r="IH337" s="146">
        <v>62.325581395348841</v>
      </c>
      <c r="II337" s="146">
        <v>8.9542265285666556</v>
      </c>
      <c r="IJ337" s="146">
        <v>6.153405838580424</v>
      </c>
      <c r="IK337" s="146">
        <v>8.8052698924221602</v>
      </c>
      <c r="IL337" s="146">
        <v>10.521026183549326</v>
      </c>
      <c r="IM337" s="148">
        <v>50.164049765465926</v>
      </c>
      <c r="IN337" s="137">
        <v>48.884933748330397</v>
      </c>
      <c r="IO337" s="369">
        <v>7.4074074074074098E-2</v>
      </c>
      <c r="IP337" s="369">
        <v>0.19512195121951201</v>
      </c>
      <c r="IQ337" s="369">
        <v>1.47058823529412</v>
      </c>
      <c r="IR337" s="369">
        <v>5.2631578947368398</v>
      </c>
      <c r="IS337" s="146">
        <v>82.352941176470594</v>
      </c>
      <c r="IT337" s="146">
        <v>81.578947368421098</v>
      </c>
      <c r="IU337" s="146">
        <v>5.0370370370370399</v>
      </c>
      <c r="IV337" s="146">
        <v>3.7073170731707301</v>
      </c>
      <c r="IW337" s="146">
        <v>6.7124125280250002</v>
      </c>
      <c r="IX337" s="146">
        <v>6.9539742502505604</v>
      </c>
      <c r="IY337" s="341">
        <v>3</v>
      </c>
      <c r="IZ337" s="369">
        <v>0.15015015015015001</v>
      </c>
      <c r="JA337" s="369">
        <v>5.3571428571428603</v>
      </c>
      <c r="JB337" s="369">
        <v>66.071428571428598</v>
      </c>
      <c r="JC337" s="369">
        <v>2.8028028028028</v>
      </c>
      <c r="JD337" s="146">
        <v>6.9399629727585301</v>
      </c>
    </row>
    <row r="338" spans="1:264" ht="18" customHeight="1">
      <c r="A338" s="280"/>
      <c r="B338" s="281" t="s">
        <v>87</v>
      </c>
      <c r="C338" s="281" t="s">
        <v>87</v>
      </c>
      <c r="D338" s="282" t="s">
        <v>2075</v>
      </c>
      <c r="E338" s="283" t="s">
        <v>1466</v>
      </c>
      <c r="F338" s="282" t="s">
        <v>145</v>
      </c>
      <c r="G338" s="283" t="s">
        <v>44</v>
      </c>
      <c r="H338" s="284" t="s">
        <v>87</v>
      </c>
      <c r="I338" s="284" t="s">
        <v>87</v>
      </c>
      <c r="J338" s="284" t="s">
        <v>87</v>
      </c>
      <c r="K338" s="284" t="s">
        <v>87</v>
      </c>
      <c r="L338" s="284" t="s">
        <v>87</v>
      </c>
      <c r="M338" s="285">
        <v>499000</v>
      </c>
      <c r="N338" s="284" t="s">
        <v>87</v>
      </c>
      <c r="O338" s="284" t="s">
        <v>87</v>
      </c>
      <c r="P338" s="284" t="s">
        <v>87</v>
      </c>
      <c r="Q338" s="284" t="s">
        <v>87</v>
      </c>
      <c r="R338" s="286">
        <v>91.41121753552531</v>
      </c>
      <c r="S338" s="286">
        <v>91.315629244639624</v>
      </c>
      <c r="T338" s="298" t="s">
        <v>88</v>
      </c>
      <c r="U338" s="298" t="s">
        <v>88</v>
      </c>
      <c r="V338" s="286">
        <v>11.590628853267571</v>
      </c>
      <c r="W338" s="286">
        <v>5.2034525277435266</v>
      </c>
      <c r="X338" s="286">
        <v>16.794081381011097</v>
      </c>
      <c r="Y338" s="284" t="s">
        <v>87</v>
      </c>
      <c r="Z338" s="284" t="s">
        <v>87</v>
      </c>
      <c r="AA338" s="284" t="s">
        <v>87</v>
      </c>
      <c r="AB338" s="284" t="s">
        <v>87</v>
      </c>
      <c r="AC338" s="284" t="s">
        <v>87</v>
      </c>
      <c r="AD338" s="284" t="s">
        <v>87</v>
      </c>
      <c r="AE338" s="284" t="s">
        <v>87</v>
      </c>
      <c r="AF338" s="284" t="s">
        <v>87</v>
      </c>
      <c r="AG338" s="284" t="s">
        <v>87</v>
      </c>
      <c r="AH338" s="284" t="s">
        <v>87</v>
      </c>
      <c r="AI338" s="284" t="s">
        <v>87</v>
      </c>
      <c r="AJ338" s="284" t="s">
        <v>87</v>
      </c>
      <c r="AK338" s="284" t="s">
        <v>87</v>
      </c>
      <c r="AL338" s="284" t="s">
        <v>87</v>
      </c>
      <c r="AM338" s="284" t="s">
        <v>87</v>
      </c>
      <c r="AN338" s="284" t="s">
        <v>87</v>
      </c>
      <c r="AO338" s="284" t="s">
        <v>87</v>
      </c>
      <c r="AP338" s="284" t="s">
        <v>87</v>
      </c>
      <c r="AQ338" s="284" t="s">
        <v>87</v>
      </c>
      <c r="AR338" s="284" t="s">
        <v>87</v>
      </c>
      <c r="AS338" s="284" t="s">
        <v>87</v>
      </c>
      <c r="AT338" s="284" t="s">
        <v>87</v>
      </c>
      <c r="AU338" s="284" t="s">
        <v>87</v>
      </c>
      <c r="AV338" s="284" t="s">
        <v>87</v>
      </c>
      <c r="AW338" s="288" t="s">
        <v>87</v>
      </c>
      <c r="AX338" s="288" t="s">
        <v>87</v>
      </c>
      <c r="AY338" s="288" t="s">
        <v>87</v>
      </c>
      <c r="AZ338" s="288" t="s">
        <v>87</v>
      </c>
      <c r="BA338" s="288" t="s">
        <v>87</v>
      </c>
      <c r="BB338" s="287">
        <v>43</v>
      </c>
      <c r="BC338" s="287">
        <v>64</v>
      </c>
      <c r="BD338" s="289" t="s">
        <v>88</v>
      </c>
      <c r="BE338" s="289" t="s">
        <v>88</v>
      </c>
      <c r="BF338" s="289" t="s">
        <v>88</v>
      </c>
      <c r="BG338" s="287">
        <v>46</v>
      </c>
      <c r="BH338" s="286">
        <v>9.2184368737474944</v>
      </c>
      <c r="BI338" s="287">
        <v>446</v>
      </c>
      <c r="BJ338" s="286">
        <v>89.37875751503006</v>
      </c>
      <c r="BK338" s="287">
        <v>0</v>
      </c>
      <c r="BL338" s="286">
        <v>0</v>
      </c>
      <c r="BM338" s="287">
        <v>21</v>
      </c>
      <c r="BN338" s="290">
        <v>4.2084168336673349</v>
      </c>
      <c r="BO338" s="291">
        <v>95</v>
      </c>
      <c r="BP338" s="290">
        <v>19.038076152304608</v>
      </c>
      <c r="BQ338" s="287">
        <v>0</v>
      </c>
      <c r="BR338" s="290">
        <v>0</v>
      </c>
      <c r="BS338" s="287">
        <v>0</v>
      </c>
      <c r="BT338" s="290">
        <v>0</v>
      </c>
      <c r="BU338" s="287">
        <v>0</v>
      </c>
      <c r="BV338" s="290">
        <v>0</v>
      </c>
      <c r="BW338" s="287">
        <v>99</v>
      </c>
      <c r="BX338" s="290">
        <v>19.839679358717433</v>
      </c>
      <c r="BY338" s="292">
        <v>815</v>
      </c>
      <c r="BZ338" s="293">
        <v>163.32665330661322</v>
      </c>
      <c r="CA338" s="287">
        <v>711</v>
      </c>
      <c r="CB338" s="290">
        <v>142.48496993987976</v>
      </c>
      <c r="CC338" s="287">
        <v>517</v>
      </c>
      <c r="CD338" s="290">
        <v>103.60721442885773</v>
      </c>
      <c r="CE338" s="287">
        <v>55</v>
      </c>
      <c r="CF338" s="290">
        <v>11.022044088176353</v>
      </c>
      <c r="CG338" s="287">
        <v>1005</v>
      </c>
      <c r="CH338" s="290">
        <v>201.40280561122245</v>
      </c>
      <c r="CI338" s="287">
        <v>589</v>
      </c>
      <c r="CJ338" s="290">
        <v>118.03607214428858</v>
      </c>
      <c r="CK338" s="287">
        <v>203</v>
      </c>
      <c r="CL338" s="290">
        <v>40.681362725450903</v>
      </c>
      <c r="CM338" s="287">
        <v>582</v>
      </c>
      <c r="CN338" s="294">
        <v>116.63326653306613</v>
      </c>
      <c r="CO338" s="287">
        <v>123</v>
      </c>
      <c r="CP338" s="290">
        <v>24.649298597194392</v>
      </c>
      <c r="CQ338" s="287">
        <v>0</v>
      </c>
      <c r="CR338" s="290">
        <v>0</v>
      </c>
      <c r="CS338" s="287">
        <v>1</v>
      </c>
      <c r="CT338" s="290">
        <v>0.20040080160320642</v>
      </c>
      <c r="CU338" s="287">
        <v>45</v>
      </c>
      <c r="CV338" s="290">
        <v>9.0180360721442892</v>
      </c>
      <c r="CW338" s="287">
        <v>1048</v>
      </c>
      <c r="CX338" s="290">
        <v>210.02004008016033</v>
      </c>
      <c r="CY338" s="287">
        <v>1048</v>
      </c>
      <c r="CZ338" s="290">
        <v>210.02004008016033</v>
      </c>
      <c r="DA338" s="292">
        <v>0</v>
      </c>
      <c r="DB338" s="293">
        <v>0</v>
      </c>
      <c r="DC338" s="287">
        <v>0</v>
      </c>
      <c r="DD338" s="287">
        <v>70</v>
      </c>
      <c r="DE338" s="287">
        <v>88</v>
      </c>
      <c r="DF338" s="287">
        <v>12540</v>
      </c>
      <c r="DG338" s="287">
        <v>0</v>
      </c>
      <c r="DH338" s="287">
        <v>190</v>
      </c>
      <c r="DI338" s="287">
        <v>90</v>
      </c>
      <c r="DJ338" s="287">
        <v>21</v>
      </c>
      <c r="DK338" s="287">
        <v>6</v>
      </c>
      <c r="DL338" s="287">
        <v>164</v>
      </c>
      <c r="DM338" s="287">
        <v>0</v>
      </c>
      <c r="DN338" s="287">
        <v>1409</v>
      </c>
      <c r="DO338" s="287">
        <v>203</v>
      </c>
      <c r="DP338" s="287">
        <v>37</v>
      </c>
      <c r="DQ338" s="287">
        <v>0</v>
      </c>
      <c r="DR338" s="287">
        <v>0</v>
      </c>
      <c r="DS338" s="287">
        <v>96</v>
      </c>
      <c r="DT338" s="287">
        <v>7364</v>
      </c>
      <c r="DU338" s="287">
        <v>0</v>
      </c>
      <c r="DV338" s="287">
        <v>2551</v>
      </c>
      <c r="DW338" s="287">
        <v>4823</v>
      </c>
      <c r="DX338" s="287">
        <v>588</v>
      </c>
      <c r="DY338" s="287">
        <v>602</v>
      </c>
      <c r="DZ338" s="287">
        <v>7599</v>
      </c>
      <c r="EA338" s="287">
        <v>14087</v>
      </c>
      <c r="EB338" s="290">
        <v>11.152126073685</v>
      </c>
      <c r="EC338" s="287">
        <v>152</v>
      </c>
      <c r="ED338" s="287">
        <v>4907</v>
      </c>
      <c r="EE338" s="287">
        <v>472</v>
      </c>
      <c r="EF338" s="290">
        <v>9.6189117587120432</v>
      </c>
      <c r="EG338" s="287">
        <v>44</v>
      </c>
      <c r="EH338" s="287">
        <v>61</v>
      </c>
      <c r="EI338" s="287">
        <v>18</v>
      </c>
      <c r="EJ338" s="287">
        <v>19</v>
      </c>
      <c r="EK338" s="287">
        <v>155</v>
      </c>
      <c r="EL338" s="287">
        <v>0</v>
      </c>
      <c r="EM338" s="287">
        <v>5</v>
      </c>
      <c r="EN338" s="287">
        <v>4</v>
      </c>
      <c r="EO338" s="287">
        <v>14</v>
      </c>
      <c r="EP338" s="287">
        <v>7</v>
      </c>
      <c r="EQ338" s="287">
        <v>15</v>
      </c>
      <c r="ER338" s="287">
        <v>0</v>
      </c>
      <c r="ES338" s="287">
        <v>0</v>
      </c>
      <c r="ET338" s="287">
        <v>0</v>
      </c>
      <c r="EU338" s="287">
        <v>0</v>
      </c>
      <c r="EV338" s="287">
        <v>5196</v>
      </c>
      <c r="EW338" s="287">
        <v>0</v>
      </c>
      <c r="EX338" s="287">
        <v>40</v>
      </c>
      <c r="EY338" s="287">
        <v>931</v>
      </c>
      <c r="EZ338" s="287">
        <v>0</v>
      </c>
      <c r="FA338" s="287">
        <v>2</v>
      </c>
      <c r="FB338" s="287">
        <v>0</v>
      </c>
      <c r="FC338" s="287">
        <v>1</v>
      </c>
      <c r="FD338" s="287">
        <v>4</v>
      </c>
      <c r="FE338" s="287">
        <v>3</v>
      </c>
      <c r="FF338" s="287">
        <v>13</v>
      </c>
      <c r="FG338" s="287">
        <v>161</v>
      </c>
      <c r="FH338" s="287">
        <v>201</v>
      </c>
      <c r="FI338" s="287">
        <v>133</v>
      </c>
      <c r="FJ338" s="287">
        <v>1168</v>
      </c>
      <c r="FK338" s="291">
        <v>13</v>
      </c>
      <c r="FL338" s="290">
        <v>2.6052104208416833</v>
      </c>
      <c r="FM338" s="297">
        <v>7</v>
      </c>
      <c r="FN338" s="293">
        <v>1.402805611222445</v>
      </c>
      <c r="FO338" s="297">
        <v>1</v>
      </c>
      <c r="FP338" s="293">
        <v>0.20040080160320642</v>
      </c>
      <c r="FQ338" s="283">
        <v>2</v>
      </c>
      <c r="FR338" s="294">
        <v>0.40080160320641284</v>
      </c>
      <c r="FS338" s="283">
        <v>0</v>
      </c>
      <c r="FT338" s="294">
        <v>0</v>
      </c>
      <c r="FU338" s="291">
        <v>40</v>
      </c>
      <c r="FV338" s="290">
        <v>8.0160320641282556</v>
      </c>
      <c r="FW338" s="295">
        <v>0</v>
      </c>
      <c r="FX338" s="295">
        <v>0</v>
      </c>
      <c r="FY338" s="295">
        <v>0</v>
      </c>
      <c r="FZ338" s="295">
        <v>0</v>
      </c>
      <c r="GA338" s="295">
        <v>0</v>
      </c>
      <c r="GB338" s="287">
        <v>8681</v>
      </c>
      <c r="GC338" s="287">
        <v>538</v>
      </c>
      <c r="GD338" s="287">
        <v>3602</v>
      </c>
      <c r="GE338" s="287">
        <v>0</v>
      </c>
      <c r="GF338" s="287">
        <v>6</v>
      </c>
      <c r="GG338" s="290">
        <v>224.1</v>
      </c>
      <c r="GH338" s="290">
        <v>478.5</v>
      </c>
      <c r="GI338" s="290">
        <v>27.2</v>
      </c>
      <c r="GJ338" s="290">
        <v>5</v>
      </c>
      <c r="GK338" s="290">
        <v>2</v>
      </c>
      <c r="GL338" s="290">
        <v>1</v>
      </c>
      <c r="GM338" s="290">
        <v>2</v>
      </c>
      <c r="GN338" s="290">
        <v>1</v>
      </c>
      <c r="GO338" s="290">
        <v>0</v>
      </c>
      <c r="GP338" s="290">
        <v>4</v>
      </c>
      <c r="GQ338" s="290">
        <v>0</v>
      </c>
      <c r="GR338" s="290">
        <v>1</v>
      </c>
      <c r="GS338" s="290">
        <v>0</v>
      </c>
      <c r="GT338" s="290">
        <v>9</v>
      </c>
      <c r="GU338" s="290">
        <v>1</v>
      </c>
      <c r="GV338" s="290">
        <v>1</v>
      </c>
      <c r="GW338" s="290">
        <v>1</v>
      </c>
      <c r="GX338" s="290">
        <v>0</v>
      </c>
      <c r="GY338" s="290">
        <v>1</v>
      </c>
      <c r="GZ338" s="290">
        <v>2</v>
      </c>
      <c r="HA338" s="290">
        <v>0</v>
      </c>
      <c r="HB338" s="290">
        <v>0</v>
      </c>
      <c r="HC338" s="290">
        <v>0</v>
      </c>
      <c r="HD338" s="290">
        <v>0</v>
      </c>
      <c r="HE338" s="290">
        <v>1</v>
      </c>
      <c r="HF338" s="290">
        <v>0</v>
      </c>
      <c r="HG338" s="290">
        <v>0</v>
      </c>
      <c r="HH338" s="290">
        <v>0</v>
      </c>
      <c r="HI338" s="290">
        <v>1.8</v>
      </c>
      <c r="HJ338" s="134">
        <v>1.002004008016032</v>
      </c>
      <c r="HK338" s="134">
        <v>4.408817635270541</v>
      </c>
      <c r="HL338" s="134">
        <v>28.396793587174354</v>
      </c>
      <c r="HM338" s="146">
        <v>98.385867160706198</v>
      </c>
      <c r="HN338" s="146">
        <v>100.555316371595</v>
      </c>
      <c r="HO338" s="368">
        <v>3.7464876678114302E-2</v>
      </c>
      <c r="HP338" s="369">
        <v>4.9147294441440996E-3</v>
      </c>
      <c r="HQ338" s="368">
        <v>1.71428571428571</v>
      </c>
      <c r="HR338" s="369">
        <v>0.27855153203342597</v>
      </c>
      <c r="HS338" s="134">
        <v>63.428571428571402</v>
      </c>
      <c r="HT338" s="134">
        <v>67.688022284122596</v>
      </c>
      <c r="HU338" s="134">
        <v>2.1854511395566698</v>
      </c>
      <c r="HV338" s="134">
        <v>1.76438787044773</v>
      </c>
      <c r="HW338" s="134">
        <v>8.9791882940333192</v>
      </c>
      <c r="HX338" s="134">
        <v>11.262118509809399</v>
      </c>
      <c r="HY338" s="146">
        <v>114.39786561359291</v>
      </c>
      <c r="HZ338" s="146">
        <v>91.9914829135394</v>
      </c>
      <c r="IA338" s="386">
        <v>31</v>
      </c>
      <c r="IB338" s="386">
        <v>15</v>
      </c>
      <c r="IC338" s="369">
        <v>0.25666501076337139</v>
      </c>
      <c r="ID338" s="369">
        <v>9.0448625180897246E-2</v>
      </c>
      <c r="IE338" s="369">
        <v>3.1187122736418509</v>
      </c>
      <c r="IF338" s="369">
        <v>1.5906680805938493</v>
      </c>
      <c r="IG338" s="146">
        <v>52.414486921529182</v>
      </c>
      <c r="IH338" s="146">
        <v>56.309650053022267</v>
      </c>
      <c r="II338" s="146">
        <v>8.2298393773803618</v>
      </c>
      <c r="IJ338" s="146">
        <v>5.6862035697057403</v>
      </c>
      <c r="IK338" s="146">
        <v>6.8851648623263637</v>
      </c>
      <c r="IL338" s="146">
        <v>9.7097535944521383</v>
      </c>
      <c r="IM338" s="148">
        <v>58.574502796774382</v>
      </c>
      <c r="IN338" s="137">
        <v>56.509167430933715</v>
      </c>
      <c r="IO338" s="369">
        <v>7.2141397138391294E-2</v>
      </c>
      <c r="IP338" s="369">
        <v>2.0727536532283101E-2</v>
      </c>
      <c r="IQ338" s="369">
        <v>1.0204081632653099</v>
      </c>
      <c r="IR338" s="369">
        <v>0.37383177570093501</v>
      </c>
      <c r="IS338" s="146">
        <v>74.489795918367307</v>
      </c>
      <c r="IT338" s="146">
        <v>82.990654205607498</v>
      </c>
      <c r="IU338" s="146">
        <v>7.0698569195623397</v>
      </c>
      <c r="IV338" s="146">
        <v>5.5446160223857399</v>
      </c>
      <c r="IW338" s="146">
        <v>8.4588333622443308</v>
      </c>
      <c r="IX338" s="146">
        <v>9.7552035189494095</v>
      </c>
      <c r="IY338" s="341">
        <v>44</v>
      </c>
      <c r="IZ338" s="369">
        <v>0.36685009171252297</v>
      </c>
      <c r="JA338" s="369">
        <v>4.3478260869565197</v>
      </c>
      <c r="JB338" s="369">
        <v>85.079051383399204</v>
      </c>
      <c r="JC338" s="369">
        <v>8.4375521093880295</v>
      </c>
      <c r="JD338" s="146">
        <v>9.2629124820659996</v>
      </c>
    </row>
    <row r="339" spans="1:264" ht="18" customHeight="1">
      <c r="A339" s="280"/>
      <c r="B339" s="281" t="s">
        <v>87</v>
      </c>
      <c r="C339" s="281" t="s">
        <v>87</v>
      </c>
      <c r="D339" s="282" t="s">
        <v>2076</v>
      </c>
      <c r="E339" s="283" t="s">
        <v>1327</v>
      </c>
      <c r="F339" s="282" t="s">
        <v>145</v>
      </c>
      <c r="G339" s="283" t="s">
        <v>44</v>
      </c>
      <c r="H339" s="284" t="s">
        <v>87</v>
      </c>
      <c r="I339" s="284" t="s">
        <v>87</v>
      </c>
      <c r="J339" s="284" t="s">
        <v>87</v>
      </c>
      <c r="K339" s="284" t="s">
        <v>87</v>
      </c>
      <c r="L339" s="284" t="s">
        <v>87</v>
      </c>
      <c r="M339" s="285">
        <v>727337</v>
      </c>
      <c r="N339" s="284" t="s">
        <v>87</v>
      </c>
      <c r="O339" s="284" t="s">
        <v>87</v>
      </c>
      <c r="P339" s="284" t="s">
        <v>87</v>
      </c>
      <c r="Q339" s="284" t="s">
        <v>87</v>
      </c>
      <c r="R339" s="286">
        <v>90.558667175348191</v>
      </c>
      <c r="S339" s="286">
        <v>93.82530941914041</v>
      </c>
      <c r="T339" s="298" t="s">
        <v>88</v>
      </c>
      <c r="U339" s="298" t="s">
        <v>88</v>
      </c>
      <c r="V339" s="286">
        <v>12.594242631939684</v>
      </c>
      <c r="W339" s="286">
        <v>7.3166552433173413</v>
      </c>
      <c r="X339" s="286">
        <v>19.910897875257024</v>
      </c>
      <c r="Y339" s="284" t="s">
        <v>87</v>
      </c>
      <c r="Z339" s="284" t="s">
        <v>87</v>
      </c>
      <c r="AA339" s="284" t="s">
        <v>87</v>
      </c>
      <c r="AB339" s="284" t="s">
        <v>87</v>
      </c>
      <c r="AC339" s="284" t="s">
        <v>87</v>
      </c>
      <c r="AD339" s="284" t="s">
        <v>87</v>
      </c>
      <c r="AE339" s="284" t="s">
        <v>87</v>
      </c>
      <c r="AF339" s="284" t="s">
        <v>87</v>
      </c>
      <c r="AG339" s="284" t="s">
        <v>87</v>
      </c>
      <c r="AH339" s="284" t="s">
        <v>87</v>
      </c>
      <c r="AI339" s="284" t="s">
        <v>87</v>
      </c>
      <c r="AJ339" s="284" t="s">
        <v>87</v>
      </c>
      <c r="AK339" s="284" t="s">
        <v>87</v>
      </c>
      <c r="AL339" s="284" t="s">
        <v>87</v>
      </c>
      <c r="AM339" s="284" t="s">
        <v>87</v>
      </c>
      <c r="AN339" s="284" t="s">
        <v>87</v>
      </c>
      <c r="AO339" s="284" t="s">
        <v>87</v>
      </c>
      <c r="AP339" s="284" t="s">
        <v>87</v>
      </c>
      <c r="AQ339" s="284" t="s">
        <v>87</v>
      </c>
      <c r="AR339" s="284" t="s">
        <v>87</v>
      </c>
      <c r="AS339" s="284" t="s">
        <v>87</v>
      </c>
      <c r="AT339" s="284" t="s">
        <v>87</v>
      </c>
      <c r="AU339" s="284" t="s">
        <v>87</v>
      </c>
      <c r="AV339" s="284" t="s">
        <v>87</v>
      </c>
      <c r="AW339" s="288" t="s">
        <v>87</v>
      </c>
      <c r="AX339" s="288" t="s">
        <v>87</v>
      </c>
      <c r="AY339" s="288" t="s">
        <v>87</v>
      </c>
      <c r="AZ339" s="288" t="s">
        <v>87</v>
      </c>
      <c r="BA339" s="288" t="s">
        <v>87</v>
      </c>
      <c r="BB339" s="287">
        <v>71</v>
      </c>
      <c r="BC339" s="287">
        <v>92</v>
      </c>
      <c r="BD339" s="289" t="s">
        <v>88</v>
      </c>
      <c r="BE339" s="289" t="s">
        <v>88</v>
      </c>
      <c r="BF339" s="289" t="s">
        <v>88</v>
      </c>
      <c r="BG339" s="287">
        <v>65</v>
      </c>
      <c r="BH339" s="286">
        <v>8.9367102182344631</v>
      </c>
      <c r="BI339" s="287">
        <v>911</v>
      </c>
      <c r="BJ339" s="286">
        <v>125.25143090479379</v>
      </c>
      <c r="BK339" s="287">
        <v>0</v>
      </c>
      <c r="BL339" s="286">
        <v>0</v>
      </c>
      <c r="BM339" s="287">
        <v>53</v>
      </c>
      <c r="BN339" s="290">
        <v>7.2868560240988698</v>
      </c>
      <c r="BO339" s="291">
        <v>328</v>
      </c>
      <c r="BP339" s="290">
        <v>45.096014639706212</v>
      </c>
      <c r="BQ339" s="287">
        <v>0</v>
      </c>
      <c r="BR339" s="290">
        <v>0</v>
      </c>
      <c r="BS339" s="287">
        <v>22</v>
      </c>
      <c r="BT339" s="290">
        <v>3.0247326892485877</v>
      </c>
      <c r="BU339" s="287">
        <v>0</v>
      </c>
      <c r="BV339" s="290">
        <v>0</v>
      </c>
      <c r="BW339" s="287">
        <v>106</v>
      </c>
      <c r="BX339" s="290">
        <v>14.57371204819774</v>
      </c>
      <c r="BY339" s="287">
        <v>12</v>
      </c>
      <c r="BZ339" s="290">
        <v>1.6498541941355935</v>
      </c>
      <c r="CA339" s="287">
        <v>844</v>
      </c>
      <c r="CB339" s="290">
        <v>116.03974498753674</v>
      </c>
      <c r="CC339" s="292">
        <v>62</v>
      </c>
      <c r="CD339" s="293">
        <v>8.524246669700565</v>
      </c>
      <c r="CE339" s="287">
        <v>117</v>
      </c>
      <c r="CF339" s="290">
        <v>16.086078392822035</v>
      </c>
      <c r="CG339" s="287">
        <v>1179</v>
      </c>
      <c r="CH339" s="290">
        <v>162.09817457382204</v>
      </c>
      <c r="CI339" s="287">
        <v>2393</v>
      </c>
      <c r="CJ339" s="290">
        <v>329.00842388053957</v>
      </c>
      <c r="CK339" s="287">
        <v>658</v>
      </c>
      <c r="CL339" s="290">
        <v>90.467004978435043</v>
      </c>
      <c r="CM339" s="287">
        <v>2811</v>
      </c>
      <c r="CN339" s="294">
        <v>386.47834497626275</v>
      </c>
      <c r="CO339" s="287">
        <v>220</v>
      </c>
      <c r="CP339" s="290">
        <v>30.247326892485876</v>
      </c>
      <c r="CQ339" s="292">
        <v>5</v>
      </c>
      <c r="CR339" s="293">
        <v>0.68743924755649721</v>
      </c>
      <c r="CS339" s="292">
        <v>135</v>
      </c>
      <c r="CT339" s="293">
        <v>18.560859684025424</v>
      </c>
      <c r="CU339" s="287">
        <v>104</v>
      </c>
      <c r="CV339" s="290">
        <v>14.298736349175142</v>
      </c>
      <c r="CW339" s="287">
        <v>1961</v>
      </c>
      <c r="CX339" s="290">
        <v>269.61367289165821</v>
      </c>
      <c r="CY339" s="292">
        <v>1943</v>
      </c>
      <c r="CZ339" s="293">
        <v>267.13889160045483</v>
      </c>
      <c r="DA339" s="292">
        <v>0</v>
      </c>
      <c r="DB339" s="293">
        <v>0</v>
      </c>
      <c r="DC339" s="287">
        <v>0</v>
      </c>
      <c r="DD339" s="287">
        <v>333</v>
      </c>
      <c r="DE339" s="287">
        <v>937</v>
      </c>
      <c r="DF339" s="287">
        <v>18826</v>
      </c>
      <c r="DG339" s="287">
        <v>0</v>
      </c>
      <c r="DH339" s="287">
        <v>30</v>
      </c>
      <c r="DI339" s="287">
        <v>0</v>
      </c>
      <c r="DJ339" s="287">
        <v>144</v>
      </c>
      <c r="DK339" s="287">
        <v>386</v>
      </c>
      <c r="DL339" s="287">
        <v>55</v>
      </c>
      <c r="DM339" s="287">
        <v>0</v>
      </c>
      <c r="DN339" s="287">
        <v>1109</v>
      </c>
      <c r="DO339" s="287">
        <v>207</v>
      </c>
      <c r="DP339" s="287">
        <v>98</v>
      </c>
      <c r="DQ339" s="287">
        <v>79</v>
      </c>
      <c r="DR339" s="287">
        <v>0</v>
      </c>
      <c r="DS339" s="287">
        <v>0</v>
      </c>
      <c r="DT339" s="287">
        <v>12410</v>
      </c>
      <c r="DU339" s="287">
        <v>22766</v>
      </c>
      <c r="DV339" s="287">
        <v>3715</v>
      </c>
      <c r="DW339" s="287">
        <v>8948</v>
      </c>
      <c r="DX339" s="287">
        <v>1171</v>
      </c>
      <c r="DY339" s="287">
        <v>1037</v>
      </c>
      <c r="DZ339" s="287">
        <v>9862</v>
      </c>
      <c r="EA339" s="287">
        <v>24909</v>
      </c>
      <c r="EB339" s="290">
        <v>25.645349070617002</v>
      </c>
      <c r="EC339" s="287">
        <v>231</v>
      </c>
      <c r="ED339" s="287">
        <v>8462</v>
      </c>
      <c r="EE339" s="287">
        <v>1915</v>
      </c>
      <c r="EF339" s="290">
        <v>22.630583786338924</v>
      </c>
      <c r="EG339" s="287">
        <v>166</v>
      </c>
      <c r="EH339" s="287">
        <v>112</v>
      </c>
      <c r="EI339" s="287">
        <v>71</v>
      </c>
      <c r="EJ339" s="287">
        <v>146</v>
      </c>
      <c r="EK339" s="287">
        <v>395</v>
      </c>
      <c r="EL339" s="287">
        <v>0</v>
      </c>
      <c r="EM339" s="287">
        <v>13</v>
      </c>
      <c r="EN339" s="287">
        <v>6</v>
      </c>
      <c r="EO339" s="287">
        <v>26</v>
      </c>
      <c r="EP339" s="287">
        <v>14</v>
      </c>
      <c r="EQ339" s="287">
        <v>37</v>
      </c>
      <c r="ER339" s="287">
        <v>0</v>
      </c>
      <c r="ES339" s="287">
        <v>1</v>
      </c>
      <c r="ET339" s="287">
        <v>0</v>
      </c>
      <c r="EU339" s="287">
        <v>0</v>
      </c>
      <c r="EV339" s="287">
        <v>6444</v>
      </c>
      <c r="EW339" s="287">
        <v>0</v>
      </c>
      <c r="EX339" s="287">
        <v>27</v>
      </c>
      <c r="EY339" s="287">
        <v>2183</v>
      </c>
      <c r="EZ339" s="287">
        <v>55</v>
      </c>
      <c r="FA339" s="287">
        <v>12</v>
      </c>
      <c r="FB339" s="287">
        <v>2</v>
      </c>
      <c r="FC339" s="287">
        <v>5</v>
      </c>
      <c r="FD339" s="287">
        <v>8</v>
      </c>
      <c r="FE339" s="287">
        <v>5</v>
      </c>
      <c r="FF339" s="287">
        <v>59</v>
      </c>
      <c r="FG339" s="287">
        <v>796</v>
      </c>
      <c r="FH339" s="287">
        <v>921</v>
      </c>
      <c r="FI339" s="287">
        <v>302</v>
      </c>
      <c r="FJ339" s="287">
        <v>2563</v>
      </c>
      <c r="FK339" s="291">
        <v>36</v>
      </c>
      <c r="FL339" s="290">
        <v>4.9495625824067799</v>
      </c>
      <c r="FM339" s="291">
        <v>15</v>
      </c>
      <c r="FN339" s="290">
        <v>2.0623177426694919</v>
      </c>
      <c r="FO339" s="297">
        <v>2</v>
      </c>
      <c r="FP339" s="293">
        <v>0.27497569902259889</v>
      </c>
      <c r="FQ339" s="283">
        <v>6</v>
      </c>
      <c r="FR339" s="294">
        <v>0.82492709706779677</v>
      </c>
      <c r="FS339" s="283">
        <v>1</v>
      </c>
      <c r="FT339" s="294">
        <v>0.13748784951129944</v>
      </c>
      <c r="FU339" s="297">
        <v>68</v>
      </c>
      <c r="FV339" s="293">
        <v>9.3491737667683612</v>
      </c>
      <c r="FW339" s="295">
        <v>0</v>
      </c>
      <c r="FX339" s="295">
        <v>0</v>
      </c>
      <c r="FY339" s="295">
        <v>0</v>
      </c>
      <c r="FZ339" s="295">
        <v>0</v>
      </c>
      <c r="GA339" s="295">
        <v>0</v>
      </c>
      <c r="GB339" s="287">
        <v>16081</v>
      </c>
      <c r="GC339" s="287">
        <v>5865</v>
      </c>
      <c r="GD339" s="287">
        <v>7445</v>
      </c>
      <c r="GE339" s="287">
        <v>0</v>
      </c>
      <c r="GF339" s="287">
        <v>38</v>
      </c>
      <c r="GG339" s="290">
        <v>521.5</v>
      </c>
      <c r="GH339" s="290">
        <v>1125</v>
      </c>
      <c r="GI339" s="290">
        <v>61.8</v>
      </c>
      <c r="GJ339" s="290">
        <v>25.2</v>
      </c>
      <c r="GK339" s="290">
        <v>3</v>
      </c>
      <c r="GL339" s="290">
        <v>10</v>
      </c>
      <c r="GM339" s="290">
        <v>9</v>
      </c>
      <c r="GN339" s="290">
        <v>7</v>
      </c>
      <c r="GO339" s="290">
        <v>2</v>
      </c>
      <c r="GP339" s="290">
        <v>18.8</v>
      </c>
      <c r="GQ339" s="290">
        <v>3</v>
      </c>
      <c r="GR339" s="290">
        <v>1</v>
      </c>
      <c r="GS339" s="290">
        <v>0</v>
      </c>
      <c r="GT339" s="290">
        <v>34.1</v>
      </c>
      <c r="GU339" s="290">
        <v>3</v>
      </c>
      <c r="GV339" s="290">
        <v>2</v>
      </c>
      <c r="GW339" s="290">
        <v>0</v>
      </c>
      <c r="GX339" s="290">
        <v>0</v>
      </c>
      <c r="GY339" s="290">
        <v>1</v>
      </c>
      <c r="GZ339" s="290">
        <v>8</v>
      </c>
      <c r="HA339" s="290">
        <v>2</v>
      </c>
      <c r="HB339" s="290">
        <v>1</v>
      </c>
      <c r="HC339" s="290">
        <v>2</v>
      </c>
      <c r="HD339" s="290">
        <v>2</v>
      </c>
      <c r="HE339" s="290">
        <v>2</v>
      </c>
      <c r="HF339" s="290">
        <v>1</v>
      </c>
      <c r="HG339" s="290">
        <v>1</v>
      </c>
      <c r="HH339" s="290">
        <v>21</v>
      </c>
      <c r="HI339" s="290">
        <v>2.2000000000000002</v>
      </c>
      <c r="HJ339" s="134">
        <v>1.5123663446242939</v>
      </c>
      <c r="HK339" s="134">
        <v>7.2868560240988698</v>
      </c>
      <c r="HL339" s="134">
        <v>32.962711920334037</v>
      </c>
      <c r="HM339" s="146">
        <v>92.622917957484304</v>
      </c>
      <c r="HN339" s="146">
        <v>94.6347620015693</v>
      </c>
      <c r="HO339" s="368">
        <v>3.7950664136622403E-2</v>
      </c>
      <c r="HP339" s="368">
        <v>4.6565774155995297E-2</v>
      </c>
      <c r="HQ339" s="368">
        <v>1.52505446623094</v>
      </c>
      <c r="HR339" s="368">
        <v>2.09424083769634</v>
      </c>
      <c r="HS339" s="134">
        <v>59.259259259259302</v>
      </c>
      <c r="HT339" s="134">
        <v>66.143106457242595</v>
      </c>
      <c r="HU339" s="134">
        <v>2.4884792626728101</v>
      </c>
      <c r="HV339" s="134">
        <v>2.2235157159487802</v>
      </c>
      <c r="HW339" s="134">
        <v>6.6123929525991398</v>
      </c>
      <c r="HX339" s="134">
        <v>10.231063545879101</v>
      </c>
      <c r="HY339" s="146">
        <v>113.02756701066289</v>
      </c>
      <c r="HZ339" s="146">
        <v>98.252366574180797</v>
      </c>
      <c r="IA339" s="386">
        <v>44</v>
      </c>
      <c r="IB339" s="386">
        <v>17</v>
      </c>
      <c r="IC339" s="369">
        <v>0.26358353800994427</v>
      </c>
      <c r="ID339" s="369">
        <v>6.9187253266045329E-2</v>
      </c>
      <c r="IE339" s="369">
        <v>2.7295285359801489</v>
      </c>
      <c r="IF339" s="369">
        <v>1.0011778563015312</v>
      </c>
      <c r="IG339" s="146">
        <v>57.009925558312659</v>
      </c>
      <c r="IH339" s="146">
        <v>58.892815076560659</v>
      </c>
      <c r="II339" s="146">
        <v>9.6567423470915958</v>
      </c>
      <c r="IJ339" s="146">
        <v>6.9105856497497049</v>
      </c>
      <c r="IK339" s="146">
        <v>6.1051110020182184</v>
      </c>
      <c r="IL339" s="146">
        <v>10.172514739321651</v>
      </c>
      <c r="IM339" s="148">
        <v>57.411077261708442</v>
      </c>
      <c r="IN339" s="137">
        <v>59.044302191833843</v>
      </c>
      <c r="IO339" s="369">
        <v>0.16761649346295701</v>
      </c>
      <c r="IP339" s="369">
        <v>5.1473426843392102E-2</v>
      </c>
      <c r="IQ339" s="369">
        <v>2.4937655860349102</v>
      </c>
      <c r="IR339" s="369">
        <v>0.94786729857819896</v>
      </c>
      <c r="IS339" s="146">
        <v>60.099750623441402</v>
      </c>
      <c r="IT339" s="146">
        <v>62.7962085308057</v>
      </c>
      <c r="IU339" s="146">
        <v>6.7214213878645701</v>
      </c>
      <c r="IV339" s="146">
        <v>5.4304465319778696</v>
      </c>
      <c r="IW339" s="146">
        <v>9.7976363930710697</v>
      </c>
      <c r="IX339" s="146">
        <v>12.568785731109299</v>
      </c>
      <c r="IY339" s="341">
        <v>45</v>
      </c>
      <c r="IZ339" s="369">
        <v>0.28781579788935102</v>
      </c>
      <c r="JA339" s="369">
        <v>3.2774945375090998</v>
      </c>
      <c r="JB339" s="369">
        <v>74.799708667152203</v>
      </c>
      <c r="JC339" s="369">
        <v>8.7815797889350797</v>
      </c>
      <c r="JD339" s="146">
        <v>7.8208374169661301</v>
      </c>
    </row>
    <row r="340" spans="1:264" ht="18" customHeight="1">
      <c r="A340" s="280"/>
      <c r="B340" s="281" t="s">
        <v>87</v>
      </c>
      <c r="C340" s="281" t="s">
        <v>87</v>
      </c>
      <c r="D340" s="282" t="s">
        <v>2077</v>
      </c>
      <c r="E340" s="283" t="s">
        <v>1279</v>
      </c>
      <c r="F340" s="282" t="s">
        <v>145</v>
      </c>
      <c r="G340" s="283" t="s">
        <v>44</v>
      </c>
      <c r="H340" s="284" t="s">
        <v>87</v>
      </c>
      <c r="I340" s="284" t="s">
        <v>87</v>
      </c>
      <c r="J340" s="284" t="s">
        <v>87</v>
      </c>
      <c r="K340" s="284" t="s">
        <v>87</v>
      </c>
      <c r="L340" s="284" t="s">
        <v>87</v>
      </c>
      <c r="M340" s="285">
        <v>52380</v>
      </c>
      <c r="N340" s="284" t="s">
        <v>87</v>
      </c>
      <c r="O340" s="284" t="s">
        <v>87</v>
      </c>
      <c r="P340" s="284" t="s">
        <v>87</v>
      </c>
      <c r="Q340" s="284" t="s">
        <v>87</v>
      </c>
      <c r="R340" s="286">
        <v>92.969905008236211</v>
      </c>
      <c r="S340" s="286">
        <v>81.493621112687734</v>
      </c>
      <c r="T340" s="298" t="s">
        <v>88</v>
      </c>
      <c r="U340" s="298" t="s">
        <v>88</v>
      </c>
      <c r="V340" s="286">
        <v>16.468842729970326</v>
      </c>
      <c r="W340" s="286">
        <v>15.281899109792285</v>
      </c>
      <c r="X340" s="286">
        <v>31.750741839762615</v>
      </c>
      <c r="Y340" s="284" t="s">
        <v>87</v>
      </c>
      <c r="Z340" s="284" t="s">
        <v>87</v>
      </c>
      <c r="AA340" s="284" t="s">
        <v>87</v>
      </c>
      <c r="AB340" s="284" t="s">
        <v>87</v>
      </c>
      <c r="AC340" s="284" t="s">
        <v>87</v>
      </c>
      <c r="AD340" s="284" t="s">
        <v>87</v>
      </c>
      <c r="AE340" s="284" t="s">
        <v>87</v>
      </c>
      <c r="AF340" s="284" t="s">
        <v>87</v>
      </c>
      <c r="AG340" s="284" t="s">
        <v>87</v>
      </c>
      <c r="AH340" s="284" t="s">
        <v>87</v>
      </c>
      <c r="AI340" s="284" t="s">
        <v>87</v>
      </c>
      <c r="AJ340" s="284" t="s">
        <v>87</v>
      </c>
      <c r="AK340" s="284" t="s">
        <v>87</v>
      </c>
      <c r="AL340" s="284" t="s">
        <v>87</v>
      </c>
      <c r="AM340" s="284" t="s">
        <v>87</v>
      </c>
      <c r="AN340" s="284" t="s">
        <v>87</v>
      </c>
      <c r="AO340" s="284" t="s">
        <v>87</v>
      </c>
      <c r="AP340" s="284" t="s">
        <v>87</v>
      </c>
      <c r="AQ340" s="284" t="s">
        <v>87</v>
      </c>
      <c r="AR340" s="284" t="s">
        <v>87</v>
      </c>
      <c r="AS340" s="284" t="s">
        <v>87</v>
      </c>
      <c r="AT340" s="284" t="s">
        <v>87</v>
      </c>
      <c r="AU340" s="284" t="s">
        <v>87</v>
      </c>
      <c r="AV340" s="284" t="s">
        <v>87</v>
      </c>
      <c r="AW340" s="288" t="s">
        <v>87</v>
      </c>
      <c r="AX340" s="288" t="s">
        <v>87</v>
      </c>
      <c r="AY340" s="288" t="s">
        <v>87</v>
      </c>
      <c r="AZ340" s="288" t="s">
        <v>87</v>
      </c>
      <c r="BA340" s="288" t="s">
        <v>87</v>
      </c>
      <c r="BB340" s="287">
        <v>3</v>
      </c>
      <c r="BC340" s="287">
        <v>11</v>
      </c>
      <c r="BD340" s="289" t="s">
        <v>88</v>
      </c>
      <c r="BE340" s="289" t="s">
        <v>88</v>
      </c>
      <c r="BF340" s="289" t="s">
        <v>88</v>
      </c>
      <c r="BG340" s="287">
        <v>0</v>
      </c>
      <c r="BH340" s="286">
        <v>0</v>
      </c>
      <c r="BI340" s="287">
        <v>57</v>
      </c>
      <c r="BJ340" s="286">
        <v>108.82016036655212</v>
      </c>
      <c r="BK340" s="287">
        <v>0</v>
      </c>
      <c r="BL340" s="286">
        <v>0</v>
      </c>
      <c r="BM340" s="287">
        <v>0</v>
      </c>
      <c r="BN340" s="290">
        <v>0</v>
      </c>
      <c r="BO340" s="291">
        <v>0</v>
      </c>
      <c r="BP340" s="290">
        <v>0</v>
      </c>
      <c r="BQ340" s="287">
        <v>0</v>
      </c>
      <c r="BR340" s="290">
        <v>0</v>
      </c>
      <c r="BS340" s="287">
        <v>0</v>
      </c>
      <c r="BT340" s="290">
        <v>0</v>
      </c>
      <c r="BU340" s="287">
        <v>0</v>
      </c>
      <c r="BV340" s="290">
        <v>0</v>
      </c>
      <c r="BW340" s="287">
        <v>0</v>
      </c>
      <c r="BX340" s="290">
        <v>0</v>
      </c>
      <c r="BY340" s="292">
        <v>0</v>
      </c>
      <c r="BZ340" s="293">
        <v>0</v>
      </c>
      <c r="CA340" s="287">
        <v>55</v>
      </c>
      <c r="CB340" s="290">
        <v>105.00190912562047</v>
      </c>
      <c r="CC340" s="287">
        <v>0</v>
      </c>
      <c r="CD340" s="290">
        <v>0</v>
      </c>
      <c r="CE340" s="287">
        <v>7</v>
      </c>
      <c r="CF340" s="290">
        <v>13.363879343260786</v>
      </c>
      <c r="CG340" s="287">
        <v>72</v>
      </c>
      <c r="CH340" s="290">
        <v>137.45704467353954</v>
      </c>
      <c r="CI340" s="287">
        <v>106</v>
      </c>
      <c r="CJ340" s="290">
        <v>202.36731576937763</v>
      </c>
      <c r="CK340" s="287">
        <v>42</v>
      </c>
      <c r="CL340" s="290">
        <v>80.183276059564719</v>
      </c>
      <c r="CM340" s="292">
        <v>0</v>
      </c>
      <c r="CN340" s="296">
        <v>0</v>
      </c>
      <c r="CO340" s="287">
        <v>8</v>
      </c>
      <c r="CP340" s="290">
        <v>15.273004963726612</v>
      </c>
      <c r="CQ340" s="287">
        <v>0</v>
      </c>
      <c r="CR340" s="290">
        <v>0</v>
      </c>
      <c r="CS340" s="287">
        <v>0</v>
      </c>
      <c r="CT340" s="290">
        <v>0</v>
      </c>
      <c r="CU340" s="287">
        <v>0</v>
      </c>
      <c r="CV340" s="290">
        <v>0</v>
      </c>
      <c r="CW340" s="287">
        <v>0</v>
      </c>
      <c r="CX340" s="290">
        <v>0</v>
      </c>
      <c r="CY340" s="292">
        <v>0</v>
      </c>
      <c r="CZ340" s="293">
        <v>0</v>
      </c>
      <c r="DA340" s="292">
        <v>0</v>
      </c>
      <c r="DB340" s="293">
        <v>0</v>
      </c>
      <c r="DC340" s="287">
        <v>0</v>
      </c>
      <c r="DD340" s="287">
        <v>0</v>
      </c>
      <c r="DE340" s="287">
        <v>0</v>
      </c>
      <c r="DF340" s="287">
        <v>0</v>
      </c>
      <c r="DG340" s="287">
        <v>0</v>
      </c>
      <c r="DH340" s="287">
        <v>0</v>
      </c>
      <c r="DI340" s="287">
        <v>0</v>
      </c>
      <c r="DJ340" s="287">
        <v>0</v>
      </c>
      <c r="DK340" s="287">
        <v>0</v>
      </c>
      <c r="DL340" s="287">
        <v>0</v>
      </c>
      <c r="DM340" s="287">
        <v>0</v>
      </c>
      <c r="DN340" s="287">
        <v>0</v>
      </c>
      <c r="DO340" s="287">
        <v>0</v>
      </c>
      <c r="DP340" s="287">
        <v>0</v>
      </c>
      <c r="DQ340" s="287">
        <v>0</v>
      </c>
      <c r="DR340" s="287">
        <v>0</v>
      </c>
      <c r="DS340" s="287">
        <v>0</v>
      </c>
      <c r="DT340" s="287">
        <v>0</v>
      </c>
      <c r="DU340" s="287">
        <v>0</v>
      </c>
      <c r="DV340" s="287">
        <v>0</v>
      </c>
      <c r="DW340" s="287">
        <v>0</v>
      </c>
      <c r="DX340" s="287">
        <v>0</v>
      </c>
      <c r="DY340" s="287">
        <v>0</v>
      </c>
      <c r="DZ340" s="287">
        <v>0</v>
      </c>
      <c r="EA340" s="287">
        <v>0</v>
      </c>
      <c r="EB340" s="290">
        <v>0</v>
      </c>
      <c r="EC340" s="287">
        <v>0</v>
      </c>
      <c r="ED340" s="287">
        <v>0</v>
      </c>
      <c r="EE340" s="287">
        <v>0</v>
      </c>
      <c r="EF340" s="290">
        <v>0</v>
      </c>
      <c r="EG340" s="287">
        <v>0</v>
      </c>
      <c r="EH340" s="287">
        <v>0</v>
      </c>
      <c r="EI340" s="287">
        <v>0</v>
      </c>
      <c r="EJ340" s="287">
        <v>0</v>
      </c>
      <c r="EK340" s="287">
        <v>0</v>
      </c>
      <c r="EL340" s="287">
        <v>0</v>
      </c>
      <c r="EM340" s="287">
        <v>0</v>
      </c>
      <c r="EN340" s="287">
        <v>0</v>
      </c>
      <c r="EO340" s="287">
        <v>0</v>
      </c>
      <c r="EP340" s="287">
        <v>0</v>
      </c>
      <c r="EQ340" s="287">
        <v>0</v>
      </c>
      <c r="ER340" s="287">
        <v>0</v>
      </c>
      <c r="ES340" s="287">
        <v>0</v>
      </c>
      <c r="ET340" s="287">
        <v>0</v>
      </c>
      <c r="EU340" s="287">
        <v>0</v>
      </c>
      <c r="EV340" s="287">
        <v>0</v>
      </c>
      <c r="EW340" s="287">
        <v>0</v>
      </c>
      <c r="EX340" s="287">
        <v>0</v>
      </c>
      <c r="EY340" s="287">
        <v>0</v>
      </c>
      <c r="EZ340" s="287">
        <v>0</v>
      </c>
      <c r="FA340" s="287">
        <v>0</v>
      </c>
      <c r="FB340" s="287">
        <v>0</v>
      </c>
      <c r="FC340" s="287">
        <v>0</v>
      </c>
      <c r="FD340" s="287">
        <v>0</v>
      </c>
      <c r="FE340" s="287">
        <v>0</v>
      </c>
      <c r="FF340" s="287">
        <v>0</v>
      </c>
      <c r="FG340" s="287">
        <v>0</v>
      </c>
      <c r="FH340" s="287">
        <v>0</v>
      </c>
      <c r="FI340" s="287">
        <v>0</v>
      </c>
      <c r="FJ340" s="287">
        <v>0</v>
      </c>
      <c r="FK340" s="291">
        <v>1</v>
      </c>
      <c r="FL340" s="290">
        <v>1.9091256204658265</v>
      </c>
      <c r="FM340" s="297">
        <v>1</v>
      </c>
      <c r="FN340" s="293">
        <v>1.9091256204658265</v>
      </c>
      <c r="FO340" s="297">
        <v>0</v>
      </c>
      <c r="FP340" s="293">
        <v>0</v>
      </c>
      <c r="FQ340" s="283">
        <v>0</v>
      </c>
      <c r="FR340" s="294">
        <v>0</v>
      </c>
      <c r="FS340" s="283">
        <v>0</v>
      </c>
      <c r="FT340" s="294">
        <v>0</v>
      </c>
      <c r="FU340" s="291">
        <v>0</v>
      </c>
      <c r="FV340" s="290">
        <v>0</v>
      </c>
      <c r="FW340" s="295">
        <v>0</v>
      </c>
      <c r="FX340" s="295">
        <v>0</v>
      </c>
      <c r="FY340" s="295">
        <v>0</v>
      </c>
      <c r="FZ340" s="295">
        <v>0</v>
      </c>
      <c r="GA340" s="295">
        <v>0</v>
      </c>
      <c r="GB340" s="287">
        <v>0</v>
      </c>
      <c r="GC340" s="287">
        <v>0</v>
      </c>
      <c r="GD340" s="287">
        <v>0</v>
      </c>
      <c r="GE340" s="287">
        <v>0</v>
      </c>
      <c r="GF340" s="287">
        <v>0</v>
      </c>
      <c r="GG340" s="290">
        <v>0</v>
      </c>
      <c r="GH340" s="290">
        <v>0</v>
      </c>
      <c r="GI340" s="290">
        <v>0</v>
      </c>
      <c r="GJ340" s="290">
        <v>0</v>
      </c>
      <c r="GK340" s="290">
        <v>0</v>
      </c>
      <c r="GL340" s="290">
        <v>0</v>
      </c>
      <c r="GM340" s="290">
        <v>0</v>
      </c>
      <c r="GN340" s="290">
        <v>0</v>
      </c>
      <c r="GO340" s="290">
        <v>0</v>
      </c>
      <c r="GP340" s="290">
        <v>0</v>
      </c>
      <c r="GQ340" s="290">
        <v>0</v>
      </c>
      <c r="GR340" s="290">
        <v>0</v>
      </c>
      <c r="GS340" s="290">
        <v>0</v>
      </c>
      <c r="GT340" s="290">
        <v>0</v>
      </c>
      <c r="GU340" s="290">
        <v>0</v>
      </c>
      <c r="GV340" s="290">
        <v>0</v>
      </c>
      <c r="GW340" s="290">
        <v>0</v>
      </c>
      <c r="GX340" s="290">
        <v>0</v>
      </c>
      <c r="GY340" s="290">
        <v>0</v>
      </c>
      <c r="GZ340" s="290">
        <v>0</v>
      </c>
      <c r="HA340" s="290">
        <v>0</v>
      </c>
      <c r="HB340" s="290">
        <v>0</v>
      </c>
      <c r="HC340" s="290">
        <v>0</v>
      </c>
      <c r="HD340" s="290">
        <v>0</v>
      </c>
      <c r="HE340" s="290">
        <v>0</v>
      </c>
      <c r="HF340" s="290">
        <v>0</v>
      </c>
      <c r="HG340" s="290">
        <v>0</v>
      </c>
      <c r="HH340" s="290">
        <v>0</v>
      </c>
      <c r="HI340" s="290">
        <v>0</v>
      </c>
      <c r="HJ340" s="134">
        <v>0</v>
      </c>
      <c r="HK340" s="134">
        <v>13.363879343260786</v>
      </c>
      <c r="HL340" s="134">
        <v>35.509736540664377</v>
      </c>
      <c r="HM340" s="146">
        <v>101.13500000000001</v>
      </c>
      <c r="HN340" s="146">
        <v>95.596000000000004</v>
      </c>
      <c r="HO340" s="368">
        <v>0</v>
      </c>
      <c r="HP340" s="368">
        <v>0</v>
      </c>
      <c r="HQ340" s="368">
        <v>0</v>
      </c>
      <c r="HR340" s="368">
        <v>0</v>
      </c>
      <c r="HS340" s="134">
        <v>52.631578947368403</v>
      </c>
      <c r="HT340" s="134">
        <v>77.272727272727295</v>
      </c>
      <c r="HU340" s="134">
        <v>1.59798149705635</v>
      </c>
      <c r="HV340" s="134">
        <v>1.6819571865443399</v>
      </c>
      <c r="HW340" s="134">
        <v>6.3316415675181004</v>
      </c>
      <c r="HX340" s="134">
        <v>7.4190084123859004</v>
      </c>
      <c r="HY340" s="146">
        <v>125.047</v>
      </c>
      <c r="HZ340" s="146">
        <v>79.832999999999998</v>
      </c>
      <c r="IA340" s="386">
        <v>2</v>
      </c>
      <c r="IB340" s="386">
        <v>1</v>
      </c>
      <c r="IC340" s="369">
        <v>0.24937655860349126</v>
      </c>
      <c r="ID340" s="369">
        <v>0.10319917440660474</v>
      </c>
      <c r="IE340" s="369">
        <v>3.0303030303030303</v>
      </c>
      <c r="IF340" s="369">
        <v>1.4492753623188406</v>
      </c>
      <c r="IG340" s="146">
        <v>69.696969696969703</v>
      </c>
      <c r="IH340" s="146">
        <v>75.362318840579718</v>
      </c>
      <c r="II340" s="146">
        <v>8.2294264339152114</v>
      </c>
      <c r="IJ340" s="146">
        <v>7.1207430340557281</v>
      </c>
      <c r="IK340" s="146">
        <v>4.3431233879690483</v>
      </c>
      <c r="IL340" s="146">
        <v>5.9692142473599423</v>
      </c>
      <c r="IM340" s="148">
        <v>53.962999999999994</v>
      </c>
      <c r="IN340" s="137">
        <v>42.277000000000001</v>
      </c>
      <c r="IO340" s="369">
        <v>0.23640661938534299</v>
      </c>
      <c r="IP340" s="369">
        <v>0</v>
      </c>
      <c r="IQ340" s="369">
        <v>3.125</v>
      </c>
      <c r="IR340" s="369">
        <v>0</v>
      </c>
      <c r="IS340" s="146">
        <v>78.125</v>
      </c>
      <c r="IT340" s="146">
        <v>75</v>
      </c>
      <c r="IU340" s="146">
        <v>7.5650118203309704</v>
      </c>
      <c r="IV340" s="146">
        <v>1.99004975124378</v>
      </c>
      <c r="IW340" s="146">
        <v>4.6812040767954501</v>
      </c>
      <c r="IX340" s="146">
        <v>4.90992133976148</v>
      </c>
      <c r="IY340" s="341">
        <v>8</v>
      </c>
      <c r="IZ340" s="369">
        <v>0.56697377746279198</v>
      </c>
      <c r="JA340" s="369">
        <v>7.6190476190476204</v>
      </c>
      <c r="JB340" s="369">
        <v>91.428571428571402</v>
      </c>
      <c r="JC340" s="369">
        <v>7.4415308291991504</v>
      </c>
      <c r="JD340" s="146">
        <v>9.6831931269017399</v>
      </c>
    </row>
    <row r="341" spans="1:264" ht="18" customHeight="1">
      <c r="A341" s="280"/>
      <c r="B341" s="281" t="s">
        <v>87</v>
      </c>
      <c r="C341" s="281" t="s">
        <v>87</v>
      </c>
      <c r="D341" s="282" t="s">
        <v>2078</v>
      </c>
      <c r="E341" s="283" t="s">
        <v>1550</v>
      </c>
      <c r="F341" s="282" t="s">
        <v>145</v>
      </c>
      <c r="G341" s="283" t="s">
        <v>44</v>
      </c>
      <c r="H341" s="284" t="s">
        <v>87</v>
      </c>
      <c r="I341" s="284" t="s">
        <v>87</v>
      </c>
      <c r="J341" s="284" t="s">
        <v>87</v>
      </c>
      <c r="K341" s="284" t="s">
        <v>87</v>
      </c>
      <c r="L341" s="284" t="s">
        <v>87</v>
      </c>
      <c r="M341" s="285">
        <v>53405</v>
      </c>
      <c r="N341" s="284" t="s">
        <v>87</v>
      </c>
      <c r="O341" s="284" t="s">
        <v>87</v>
      </c>
      <c r="P341" s="284" t="s">
        <v>87</v>
      </c>
      <c r="Q341" s="284" t="s">
        <v>87</v>
      </c>
      <c r="R341" s="286">
        <v>91.309925715969413</v>
      </c>
      <c r="S341" s="286">
        <v>94.302632967954551</v>
      </c>
      <c r="T341" s="298" t="s">
        <v>88</v>
      </c>
      <c r="U341" s="298" t="s">
        <v>88</v>
      </c>
      <c r="V341" s="286">
        <v>15.384615384615385</v>
      </c>
      <c r="W341" s="286">
        <v>3.6538461538461542</v>
      </c>
      <c r="X341" s="286">
        <v>19.038461538461537</v>
      </c>
      <c r="Y341" s="284" t="s">
        <v>87</v>
      </c>
      <c r="Z341" s="284" t="s">
        <v>87</v>
      </c>
      <c r="AA341" s="284" t="s">
        <v>87</v>
      </c>
      <c r="AB341" s="284" t="s">
        <v>87</v>
      </c>
      <c r="AC341" s="284" t="s">
        <v>87</v>
      </c>
      <c r="AD341" s="284" t="s">
        <v>87</v>
      </c>
      <c r="AE341" s="284" t="s">
        <v>87</v>
      </c>
      <c r="AF341" s="284" t="s">
        <v>87</v>
      </c>
      <c r="AG341" s="284" t="s">
        <v>87</v>
      </c>
      <c r="AH341" s="284" t="s">
        <v>87</v>
      </c>
      <c r="AI341" s="284" t="s">
        <v>87</v>
      </c>
      <c r="AJ341" s="284" t="s">
        <v>87</v>
      </c>
      <c r="AK341" s="284" t="s">
        <v>87</v>
      </c>
      <c r="AL341" s="284" t="s">
        <v>87</v>
      </c>
      <c r="AM341" s="284" t="s">
        <v>87</v>
      </c>
      <c r="AN341" s="284" t="s">
        <v>87</v>
      </c>
      <c r="AO341" s="284" t="s">
        <v>87</v>
      </c>
      <c r="AP341" s="284" t="s">
        <v>87</v>
      </c>
      <c r="AQ341" s="284" t="s">
        <v>87</v>
      </c>
      <c r="AR341" s="284" t="s">
        <v>87</v>
      </c>
      <c r="AS341" s="284" t="s">
        <v>87</v>
      </c>
      <c r="AT341" s="284" t="s">
        <v>87</v>
      </c>
      <c r="AU341" s="284" t="s">
        <v>87</v>
      </c>
      <c r="AV341" s="284" t="s">
        <v>87</v>
      </c>
      <c r="AW341" s="288" t="s">
        <v>87</v>
      </c>
      <c r="AX341" s="288" t="s">
        <v>87</v>
      </c>
      <c r="AY341" s="288" t="s">
        <v>87</v>
      </c>
      <c r="AZ341" s="288" t="s">
        <v>87</v>
      </c>
      <c r="BA341" s="288" t="s">
        <v>87</v>
      </c>
      <c r="BB341" s="287">
        <v>4</v>
      </c>
      <c r="BC341" s="287">
        <v>4</v>
      </c>
      <c r="BD341" s="289" t="s">
        <v>88</v>
      </c>
      <c r="BE341" s="289" t="s">
        <v>88</v>
      </c>
      <c r="BF341" s="289" t="s">
        <v>88</v>
      </c>
      <c r="BG341" s="287">
        <v>0</v>
      </c>
      <c r="BH341" s="286">
        <v>0</v>
      </c>
      <c r="BI341" s="287">
        <v>19</v>
      </c>
      <c r="BJ341" s="286">
        <v>35.577193146709106</v>
      </c>
      <c r="BK341" s="287">
        <v>0</v>
      </c>
      <c r="BL341" s="286">
        <v>0</v>
      </c>
      <c r="BM341" s="287">
        <v>0</v>
      </c>
      <c r="BN341" s="290">
        <v>0</v>
      </c>
      <c r="BO341" s="291">
        <v>0</v>
      </c>
      <c r="BP341" s="290">
        <v>0</v>
      </c>
      <c r="BQ341" s="287">
        <v>0</v>
      </c>
      <c r="BR341" s="290">
        <v>0</v>
      </c>
      <c r="BS341" s="287">
        <v>0</v>
      </c>
      <c r="BT341" s="290">
        <v>0</v>
      </c>
      <c r="BU341" s="287">
        <v>0</v>
      </c>
      <c r="BV341" s="290">
        <v>0</v>
      </c>
      <c r="BW341" s="287">
        <v>0</v>
      </c>
      <c r="BX341" s="290">
        <v>0</v>
      </c>
      <c r="BY341" s="292">
        <v>0</v>
      </c>
      <c r="BZ341" s="293">
        <v>0</v>
      </c>
      <c r="CA341" s="287">
        <v>62</v>
      </c>
      <c r="CB341" s="290">
        <v>116.09399868926131</v>
      </c>
      <c r="CC341" s="287">
        <v>0</v>
      </c>
      <c r="CD341" s="290">
        <v>0</v>
      </c>
      <c r="CE341" s="287">
        <v>5</v>
      </c>
      <c r="CF341" s="290">
        <v>9.3624192491339766</v>
      </c>
      <c r="CG341" s="287">
        <v>140</v>
      </c>
      <c r="CH341" s="290">
        <v>262.14773897575134</v>
      </c>
      <c r="CI341" s="287">
        <v>96</v>
      </c>
      <c r="CJ341" s="290">
        <v>179.75844958337234</v>
      </c>
      <c r="CK341" s="287">
        <v>72</v>
      </c>
      <c r="CL341" s="290">
        <v>134.81883718752925</v>
      </c>
      <c r="CM341" s="287">
        <v>1098</v>
      </c>
      <c r="CN341" s="294">
        <v>2055.987267109821</v>
      </c>
      <c r="CO341" s="287">
        <v>26</v>
      </c>
      <c r="CP341" s="290">
        <v>48.684580095496678</v>
      </c>
      <c r="CQ341" s="287">
        <v>0</v>
      </c>
      <c r="CR341" s="290">
        <v>0</v>
      </c>
      <c r="CS341" s="287">
        <v>0</v>
      </c>
      <c r="CT341" s="290">
        <v>0</v>
      </c>
      <c r="CU341" s="287">
        <v>0</v>
      </c>
      <c r="CV341" s="290">
        <v>0</v>
      </c>
      <c r="CW341" s="287">
        <v>0</v>
      </c>
      <c r="CX341" s="290">
        <v>0</v>
      </c>
      <c r="CY341" s="287">
        <v>0</v>
      </c>
      <c r="CZ341" s="290">
        <v>0</v>
      </c>
      <c r="DA341" s="292">
        <v>0</v>
      </c>
      <c r="DB341" s="293">
        <v>0</v>
      </c>
      <c r="DC341" s="287">
        <v>0</v>
      </c>
      <c r="DD341" s="287">
        <v>0</v>
      </c>
      <c r="DE341" s="287">
        <v>2</v>
      </c>
      <c r="DF341" s="287">
        <v>4808</v>
      </c>
      <c r="DG341" s="287">
        <v>0</v>
      </c>
      <c r="DH341" s="287">
        <v>1</v>
      </c>
      <c r="DI341" s="287">
        <v>1</v>
      </c>
      <c r="DJ341" s="287">
        <v>13</v>
      </c>
      <c r="DK341" s="287">
        <v>27</v>
      </c>
      <c r="DL341" s="287">
        <v>4</v>
      </c>
      <c r="DM341" s="287">
        <v>0</v>
      </c>
      <c r="DN341" s="287">
        <v>0</v>
      </c>
      <c r="DO341" s="287">
        <v>160</v>
      </c>
      <c r="DP341" s="287">
        <v>0</v>
      </c>
      <c r="DQ341" s="287">
        <v>0</v>
      </c>
      <c r="DR341" s="287">
        <v>0</v>
      </c>
      <c r="DS341" s="287">
        <v>0</v>
      </c>
      <c r="DT341" s="287">
        <v>0</v>
      </c>
      <c r="DU341" s="287">
        <v>7079</v>
      </c>
      <c r="DV341" s="287">
        <v>649</v>
      </c>
      <c r="DW341" s="287">
        <v>1555</v>
      </c>
      <c r="DX341" s="287">
        <v>0</v>
      </c>
      <c r="DY341" s="287">
        <v>0</v>
      </c>
      <c r="DZ341" s="287">
        <v>0</v>
      </c>
      <c r="EA341" s="287">
        <v>5413</v>
      </c>
      <c r="EB341" s="290">
        <v>8.6643266210973593</v>
      </c>
      <c r="EC341" s="287">
        <v>75</v>
      </c>
      <c r="ED341" s="287">
        <v>1802</v>
      </c>
      <c r="EE341" s="287">
        <v>117</v>
      </c>
      <c r="EF341" s="290">
        <v>6.4927857935627085</v>
      </c>
      <c r="EG341" s="287">
        <v>8</v>
      </c>
      <c r="EH341" s="287">
        <v>26</v>
      </c>
      <c r="EI341" s="287">
        <v>4</v>
      </c>
      <c r="EJ341" s="287">
        <v>0</v>
      </c>
      <c r="EK341" s="287">
        <v>28</v>
      </c>
      <c r="EL341" s="287">
        <v>0</v>
      </c>
      <c r="EM341" s="287">
        <v>0</v>
      </c>
      <c r="EN341" s="287">
        <v>12</v>
      </c>
      <c r="EO341" s="287">
        <v>11</v>
      </c>
      <c r="EP341" s="287">
        <v>7</v>
      </c>
      <c r="EQ341" s="287">
        <v>0</v>
      </c>
      <c r="ER341" s="287">
        <v>0</v>
      </c>
      <c r="ES341" s="287">
        <v>0</v>
      </c>
      <c r="ET341" s="287">
        <v>0</v>
      </c>
      <c r="EU341" s="287">
        <v>0</v>
      </c>
      <c r="EV341" s="287">
        <v>0</v>
      </c>
      <c r="EW341" s="287">
        <v>0</v>
      </c>
      <c r="EX341" s="287">
        <v>0</v>
      </c>
      <c r="EY341" s="287">
        <v>0</v>
      </c>
      <c r="EZ341" s="287">
        <v>0</v>
      </c>
      <c r="FA341" s="287">
        <v>0</v>
      </c>
      <c r="FB341" s="287">
        <v>0</v>
      </c>
      <c r="FC341" s="287">
        <v>0</v>
      </c>
      <c r="FD341" s="287">
        <v>0</v>
      </c>
      <c r="FE341" s="287">
        <v>0</v>
      </c>
      <c r="FF341" s="287">
        <v>0</v>
      </c>
      <c r="FG341" s="287">
        <v>6</v>
      </c>
      <c r="FH341" s="287">
        <v>88</v>
      </c>
      <c r="FI341" s="287">
        <v>19</v>
      </c>
      <c r="FJ341" s="287">
        <v>589</v>
      </c>
      <c r="FK341" s="291">
        <v>1</v>
      </c>
      <c r="FL341" s="290">
        <v>1.8724838498267953</v>
      </c>
      <c r="FM341" s="291">
        <v>0</v>
      </c>
      <c r="FN341" s="290">
        <v>0</v>
      </c>
      <c r="FO341" s="297">
        <v>0</v>
      </c>
      <c r="FP341" s="293">
        <v>0</v>
      </c>
      <c r="FQ341" s="283">
        <v>0</v>
      </c>
      <c r="FR341" s="294">
        <v>0</v>
      </c>
      <c r="FS341" s="283">
        <v>0</v>
      </c>
      <c r="FT341" s="294">
        <v>0</v>
      </c>
      <c r="FU341" s="291">
        <v>0</v>
      </c>
      <c r="FV341" s="290">
        <v>0</v>
      </c>
      <c r="FW341" s="295">
        <v>0</v>
      </c>
      <c r="FX341" s="295">
        <v>0</v>
      </c>
      <c r="FY341" s="295">
        <v>0</v>
      </c>
      <c r="FZ341" s="295">
        <v>0</v>
      </c>
      <c r="GA341" s="295">
        <v>0</v>
      </c>
      <c r="GB341" s="287">
        <v>0</v>
      </c>
      <c r="GC341" s="287">
        <v>0</v>
      </c>
      <c r="GD341" s="287">
        <v>0</v>
      </c>
      <c r="GE341" s="287">
        <v>0</v>
      </c>
      <c r="GF341" s="287">
        <v>0</v>
      </c>
      <c r="GG341" s="290">
        <v>50</v>
      </c>
      <c r="GH341" s="290">
        <v>199.9</v>
      </c>
      <c r="GI341" s="290">
        <v>8</v>
      </c>
      <c r="GJ341" s="290">
        <v>0</v>
      </c>
      <c r="GK341" s="290">
        <v>0</v>
      </c>
      <c r="GL341" s="290">
        <v>0</v>
      </c>
      <c r="GM341" s="290">
        <v>2</v>
      </c>
      <c r="GN341" s="290">
        <v>1</v>
      </c>
      <c r="GO341" s="290">
        <v>1</v>
      </c>
      <c r="GP341" s="290">
        <v>0</v>
      </c>
      <c r="GQ341" s="290">
        <v>0</v>
      </c>
      <c r="GR341" s="290">
        <v>0</v>
      </c>
      <c r="GS341" s="290">
        <v>0</v>
      </c>
      <c r="GT341" s="290">
        <v>5</v>
      </c>
      <c r="GU341" s="290">
        <v>0</v>
      </c>
      <c r="GV341" s="290">
        <v>1</v>
      </c>
      <c r="GW341" s="290">
        <v>0</v>
      </c>
      <c r="GX341" s="290">
        <v>0</v>
      </c>
      <c r="GY341" s="290">
        <v>1</v>
      </c>
      <c r="GZ341" s="290">
        <v>2</v>
      </c>
      <c r="HA341" s="290">
        <v>0</v>
      </c>
      <c r="HB341" s="290">
        <v>0</v>
      </c>
      <c r="HC341" s="290">
        <v>0</v>
      </c>
      <c r="HD341" s="290">
        <v>0</v>
      </c>
      <c r="HE341" s="290">
        <v>1</v>
      </c>
      <c r="HF341" s="290">
        <v>0</v>
      </c>
      <c r="HG341" s="290">
        <v>0</v>
      </c>
      <c r="HH341" s="290">
        <v>2</v>
      </c>
      <c r="HI341" s="290">
        <v>0</v>
      </c>
      <c r="HJ341" s="134">
        <v>0</v>
      </c>
      <c r="HK341" s="134">
        <v>3.7449676996535906</v>
      </c>
      <c r="HL341" s="134">
        <v>23.780544892800297</v>
      </c>
      <c r="HM341" s="146">
        <v>105.756706151717</v>
      </c>
      <c r="HN341" s="146">
        <v>126.758</v>
      </c>
      <c r="HO341" s="368">
        <v>0</v>
      </c>
      <c r="HP341" s="368">
        <v>0</v>
      </c>
      <c r="HQ341" s="368">
        <v>0</v>
      </c>
      <c r="HR341" s="368">
        <v>0</v>
      </c>
      <c r="HS341" s="134">
        <v>85.714285714285694</v>
      </c>
      <c r="HT341" s="134">
        <v>94.117647058823493</v>
      </c>
      <c r="HU341" s="134">
        <v>1.03194103194103</v>
      </c>
      <c r="HV341" s="134">
        <v>0.77838827838827795</v>
      </c>
      <c r="HW341" s="134">
        <v>8.0530827563468499</v>
      </c>
      <c r="HX341" s="134">
        <v>9.8930481283422491</v>
      </c>
      <c r="HY341" s="146">
        <v>104.10300000000001</v>
      </c>
      <c r="HZ341" s="146">
        <v>98.608999999999995</v>
      </c>
      <c r="IA341" s="386">
        <v>3</v>
      </c>
      <c r="IB341" s="386">
        <v>1</v>
      </c>
      <c r="IC341" s="369">
        <v>0.24135156878519709</v>
      </c>
      <c r="ID341" s="369">
        <v>7.0126227208976155E-2</v>
      </c>
      <c r="IE341" s="369">
        <v>3.1578947368421053</v>
      </c>
      <c r="IF341" s="369">
        <v>1.639344262295082</v>
      </c>
      <c r="IG341" s="146">
        <v>69.473684210526315</v>
      </c>
      <c r="IH341" s="146">
        <v>75.409836065573771</v>
      </c>
      <c r="II341" s="146">
        <v>7.6427996781979077</v>
      </c>
      <c r="IJ341" s="146">
        <v>4.2776998597475453</v>
      </c>
      <c r="IK341" s="146">
        <v>6.4787339268051429</v>
      </c>
      <c r="IL341" s="146">
        <v>8.5008297990042401</v>
      </c>
      <c r="IM341" s="148">
        <v>59.901000000000003</v>
      </c>
      <c r="IN341" s="137">
        <v>55.737999999999985</v>
      </c>
      <c r="IO341" s="369">
        <v>0.269541778975741</v>
      </c>
      <c r="IP341" s="369">
        <v>0.25188916876574302</v>
      </c>
      <c r="IQ341" s="369">
        <v>3.125</v>
      </c>
      <c r="IR341" s="369">
        <v>6.25</v>
      </c>
      <c r="IS341" s="146">
        <v>59.375</v>
      </c>
      <c r="IT341" s="146">
        <v>93.75</v>
      </c>
      <c r="IU341" s="146">
        <v>8.6253369272237208</v>
      </c>
      <c r="IV341" s="146">
        <v>4.0302267002518901</v>
      </c>
      <c r="IW341" s="146">
        <v>3.2514271531397401</v>
      </c>
      <c r="IX341" s="146">
        <v>4.7748391708363096</v>
      </c>
      <c r="IY341" s="341">
        <v>1</v>
      </c>
      <c r="IZ341" s="369">
        <v>8.2781456953642404E-2</v>
      </c>
      <c r="JA341" s="369">
        <v>1.25</v>
      </c>
      <c r="JB341" s="369">
        <v>87.5</v>
      </c>
      <c r="JC341" s="369">
        <v>6.6225165562913899</v>
      </c>
      <c r="JD341" s="146">
        <v>11.2668264798082</v>
      </c>
    </row>
    <row r="342" spans="1:264">
      <c r="BB342" s="301"/>
      <c r="BC342" s="301"/>
      <c r="BD342" s="301"/>
      <c r="BE342" s="301"/>
      <c r="BF342" s="301"/>
      <c r="BG342" s="301"/>
      <c r="BH342" s="301"/>
      <c r="BI342" s="301"/>
      <c r="BJ342" s="301"/>
      <c r="BK342" s="301"/>
      <c r="BL342" s="301"/>
      <c r="BM342" s="301"/>
      <c r="BN342" s="301"/>
      <c r="BO342" s="301"/>
      <c r="BP342" s="301"/>
      <c r="BQ342" s="301"/>
      <c r="BR342" s="301"/>
      <c r="BS342" s="301"/>
      <c r="BT342" s="301"/>
      <c r="BU342" s="301"/>
      <c r="BV342" s="301"/>
      <c r="BW342" s="301"/>
      <c r="BX342" s="301"/>
      <c r="BY342" s="301"/>
      <c r="BZ342" s="301"/>
      <c r="CA342" s="301"/>
      <c r="CB342" s="301"/>
    </row>
  </sheetData>
  <autoFilter ref="A6:HI341" xr:uid="{00000000-0009-0000-0000-000005000000}"/>
  <mergeCells count="106">
    <mergeCell ref="JC5:JC6"/>
    <mergeCell ref="JD5:JD6"/>
    <mergeCell ref="IT5:IT6"/>
    <mergeCell ref="IU5:IU6"/>
    <mergeCell ref="IV5:IV6"/>
    <mergeCell ref="IW5:IW6"/>
    <mergeCell ref="IX5:IX6"/>
    <mergeCell ref="IY4:JD4"/>
    <mergeCell ref="IY5:IY6"/>
    <mergeCell ref="IZ5:IZ6"/>
    <mergeCell ref="JA5:JA6"/>
    <mergeCell ref="JB5:JB6"/>
    <mergeCell ref="IN4:IN6"/>
    <mergeCell ref="IO5:IO6"/>
    <mergeCell ref="IP5:IP6"/>
    <mergeCell ref="IQ5:IQ6"/>
    <mergeCell ref="IR5:IR6"/>
    <mergeCell ref="IS5:IS6"/>
    <mergeCell ref="IH5:IH6"/>
    <mergeCell ref="II5:II6"/>
    <mergeCell ref="IJ5:IJ6"/>
    <mergeCell ref="IK5:IK6"/>
    <mergeCell ref="IL5:IL6"/>
    <mergeCell ref="IM4:IM6"/>
    <mergeCell ref="HO5:HO6"/>
    <mergeCell ref="HP5:HP6"/>
    <mergeCell ref="HQ5:HQ6"/>
    <mergeCell ref="HR5:HR6"/>
    <mergeCell ref="HS5:HS6"/>
    <mergeCell ref="HT5:HT6"/>
    <mergeCell ref="HU5:HU6"/>
    <mergeCell ref="IE5:IE6"/>
    <mergeCell ref="IF5:IF6"/>
    <mergeCell ref="HV5:HV6"/>
    <mergeCell ref="HW5:HW6"/>
    <mergeCell ref="HX5:HX6"/>
    <mergeCell ref="HY4:HY6"/>
    <mergeCell ref="HZ4:HZ6"/>
    <mergeCell ref="IA4:IL4"/>
    <mergeCell ref="IA5:IA6"/>
    <mergeCell ref="IB5:IB6"/>
    <mergeCell ref="IC5:IC6"/>
    <mergeCell ref="ID5:ID6"/>
    <mergeCell ref="IG5:IG6"/>
    <mergeCell ref="HM4:HM6"/>
    <mergeCell ref="HN4:HN6"/>
    <mergeCell ref="FQ5:FT5"/>
    <mergeCell ref="FU5:FV5"/>
    <mergeCell ref="FW5:HI5"/>
    <mergeCell ref="HJ5:HJ6"/>
    <mergeCell ref="HK5:HK6"/>
    <mergeCell ref="HL5:HL6"/>
    <mergeCell ref="FK5:FK6"/>
    <mergeCell ref="FL5:FL6"/>
    <mergeCell ref="FM5:FM6"/>
    <mergeCell ref="FN5:FN6"/>
    <mergeCell ref="FO5:FO6"/>
    <mergeCell ref="FP5:FP6"/>
    <mergeCell ref="BY5:CH5"/>
    <mergeCell ref="CI5:CN5"/>
    <mergeCell ref="CO5:CP5"/>
    <mergeCell ref="CQ5:CT5"/>
    <mergeCell ref="CU5:DB5"/>
    <mergeCell ref="DC5:FJ5"/>
    <mergeCell ref="AY5:AY6"/>
    <mergeCell ref="AZ5:AZ6"/>
    <mergeCell ref="BA5:BA6"/>
    <mergeCell ref="BB5:BC5"/>
    <mergeCell ref="BD5:BF5"/>
    <mergeCell ref="BG5:BX5"/>
    <mergeCell ref="AK5:AR5"/>
    <mergeCell ref="AS5:AS6"/>
    <mergeCell ref="AT5:AT6"/>
    <mergeCell ref="AV5:AV6"/>
    <mergeCell ref="AW5:AW6"/>
    <mergeCell ref="AX5:AX6"/>
    <mergeCell ref="Y5:Y6"/>
    <mergeCell ref="Z5:Z6"/>
    <mergeCell ref="AA5:AA6"/>
    <mergeCell ref="AB5:AB6"/>
    <mergeCell ref="AC5:AF5"/>
    <mergeCell ref="AG5:AJ5"/>
    <mergeCell ref="S5:S6"/>
    <mergeCell ref="T5:T6"/>
    <mergeCell ref="U5:U6"/>
    <mergeCell ref="V5:V6"/>
    <mergeCell ref="W5:W6"/>
    <mergeCell ref="X5:X6"/>
    <mergeCell ref="M5:M6"/>
    <mergeCell ref="N5:N6"/>
    <mergeCell ref="O5:O6"/>
    <mergeCell ref="P5:P6"/>
    <mergeCell ref="Q5:Q6"/>
    <mergeCell ref="R5:R6"/>
    <mergeCell ref="G5:G6"/>
    <mergeCell ref="H5:H6"/>
    <mergeCell ref="I5:I6"/>
    <mergeCell ref="J5:J6"/>
    <mergeCell ref="K5:K6"/>
    <mergeCell ref="L5:L6"/>
    <mergeCell ref="A5:A6"/>
    <mergeCell ref="B5:B6"/>
    <mergeCell ref="C5:C6"/>
    <mergeCell ref="D5:D6"/>
    <mergeCell ref="E5:E6"/>
    <mergeCell ref="F5:F6"/>
  </mergeCells>
  <phoneticPr fontId="6"/>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6E48B-2B6C-4F3C-B167-27FF57A04779}">
  <dimension ref="A1:JO53"/>
  <sheetViews>
    <sheetView zoomScale="80" zoomScaleNormal="80" workbookViewId="0">
      <pane xSplit="3" ySplit="6" topLeftCell="D7" activePane="bottomRight" state="frozen"/>
      <selection pane="topRight" activeCell="D1" sqref="D1"/>
      <selection pane="bottomLeft" activeCell="A7" sqref="A7"/>
      <selection pane="bottomRight" activeCell="IA8" sqref="IA8"/>
    </sheetView>
  </sheetViews>
  <sheetFormatPr defaultColWidth="9" defaultRowHeight="18"/>
  <cols>
    <col min="1" max="1" width="10.58203125" style="37" customWidth="1"/>
    <col min="2" max="275" width="20.58203125" style="37" customWidth="1"/>
    <col min="276" max="16384" width="9" style="37"/>
  </cols>
  <sheetData>
    <row r="1" spans="1:275">
      <c r="A1" s="36" t="s">
        <v>79</v>
      </c>
      <c r="B1" s="36" t="s">
        <v>199</v>
      </c>
      <c r="C1" s="36" t="s">
        <v>199</v>
      </c>
      <c r="D1" s="36" t="s">
        <v>199</v>
      </c>
      <c r="E1" s="36" t="s">
        <v>199</v>
      </c>
      <c r="F1" s="36" t="s">
        <v>199</v>
      </c>
      <c r="G1" s="36" t="s">
        <v>199</v>
      </c>
      <c r="H1" s="36" t="s">
        <v>199</v>
      </c>
      <c r="I1" s="36" t="s">
        <v>199</v>
      </c>
      <c r="J1" s="36" t="s">
        <v>199</v>
      </c>
      <c r="K1" s="36" t="s">
        <v>199</v>
      </c>
      <c r="L1" s="36" t="s">
        <v>199</v>
      </c>
      <c r="M1" s="36" t="s">
        <v>199</v>
      </c>
      <c r="N1" s="36" t="s">
        <v>199</v>
      </c>
      <c r="O1" s="36" t="s">
        <v>199</v>
      </c>
      <c r="P1" s="36" t="s">
        <v>199</v>
      </c>
      <c r="Q1" s="36" t="s">
        <v>199</v>
      </c>
      <c r="R1" s="36" t="s">
        <v>199</v>
      </c>
      <c r="S1" s="36" t="s">
        <v>199</v>
      </c>
      <c r="T1" s="36" t="s">
        <v>199</v>
      </c>
      <c r="U1" s="36" t="s">
        <v>199</v>
      </c>
      <c r="V1" s="36" t="s">
        <v>199</v>
      </c>
      <c r="W1" s="36" t="s">
        <v>199</v>
      </c>
      <c r="X1" s="36" t="s">
        <v>199</v>
      </c>
      <c r="Y1" s="36" t="s">
        <v>199</v>
      </c>
      <c r="Z1" s="36" t="s">
        <v>199</v>
      </c>
      <c r="AA1" s="36" t="s">
        <v>199</v>
      </c>
      <c r="AB1" s="36" t="s">
        <v>199</v>
      </c>
      <c r="AC1" s="36" t="s">
        <v>199</v>
      </c>
      <c r="AD1" s="36" t="s">
        <v>199</v>
      </c>
      <c r="AE1" s="36" t="s">
        <v>199</v>
      </c>
      <c r="AF1" s="36" t="s">
        <v>199</v>
      </c>
      <c r="AG1" s="36" t="s">
        <v>199</v>
      </c>
      <c r="AH1" s="36" t="s">
        <v>199</v>
      </c>
      <c r="AI1" s="36" t="s">
        <v>199</v>
      </c>
      <c r="AJ1" s="36" t="s">
        <v>199</v>
      </c>
      <c r="AK1" s="36" t="s">
        <v>199</v>
      </c>
      <c r="AL1" s="36" t="s">
        <v>199</v>
      </c>
      <c r="AM1" s="36" t="s">
        <v>199</v>
      </c>
      <c r="AN1" s="36" t="s">
        <v>199</v>
      </c>
      <c r="AO1" s="36" t="s">
        <v>199</v>
      </c>
      <c r="AP1" s="36" t="s">
        <v>199</v>
      </c>
      <c r="AQ1" s="36" t="s">
        <v>199</v>
      </c>
      <c r="AR1" s="36" t="s">
        <v>199</v>
      </c>
      <c r="AS1" s="36" t="s">
        <v>199</v>
      </c>
      <c r="AT1" s="36" t="s">
        <v>199</v>
      </c>
      <c r="AU1" s="36" t="s">
        <v>199</v>
      </c>
      <c r="AV1" s="36" t="s">
        <v>199</v>
      </c>
      <c r="AW1" s="36" t="s">
        <v>199</v>
      </c>
      <c r="AX1" s="36" t="s">
        <v>199</v>
      </c>
      <c r="AY1" s="36" t="s">
        <v>199</v>
      </c>
      <c r="AZ1" s="36" t="s">
        <v>199</v>
      </c>
      <c r="BA1" s="36" t="s">
        <v>199</v>
      </c>
      <c r="BB1" s="36" t="s">
        <v>199</v>
      </c>
      <c r="BC1" s="36" t="s">
        <v>199</v>
      </c>
      <c r="BD1" s="36" t="s">
        <v>199</v>
      </c>
      <c r="BE1" s="36" t="s">
        <v>199</v>
      </c>
      <c r="BF1" s="36" t="s">
        <v>199</v>
      </c>
      <c r="BG1" s="36" t="s">
        <v>199</v>
      </c>
      <c r="BH1" s="36" t="s">
        <v>199</v>
      </c>
      <c r="BI1" s="36" t="s">
        <v>199</v>
      </c>
      <c r="BJ1" s="36" t="s">
        <v>199</v>
      </c>
      <c r="BK1" s="36" t="s">
        <v>199</v>
      </c>
      <c r="BL1" s="36" t="s">
        <v>199</v>
      </c>
      <c r="BM1" s="36" t="s">
        <v>199</v>
      </c>
      <c r="BN1" s="36" t="s">
        <v>199</v>
      </c>
      <c r="BO1" s="36" t="s">
        <v>199</v>
      </c>
      <c r="BP1" s="36" t="s">
        <v>199</v>
      </c>
      <c r="BQ1" s="36" t="s">
        <v>199</v>
      </c>
      <c r="BR1" s="36" t="s">
        <v>199</v>
      </c>
      <c r="BS1" s="36" t="s">
        <v>199</v>
      </c>
      <c r="BT1" s="36" t="s">
        <v>199</v>
      </c>
      <c r="BU1" s="36" t="s">
        <v>199</v>
      </c>
      <c r="BV1" s="36" t="s">
        <v>199</v>
      </c>
      <c r="BW1" s="36" t="s">
        <v>199</v>
      </c>
      <c r="BX1" s="36" t="s">
        <v>199</v>
      </c>
      <c r="BY1" s="36" t="s">
        <v>199</v>
      </c>
      <c r="BZ1" s="36" t="s">
        <v>199</v>
      </c>
      <c r="CA1" s="36" t="s">
        <v>199</v>
      </c>
      <c r="CB1" s="36" t="s">
        <v>199</v>
      </c>
      <c r="CC1" s="36" t="s">
        <v>199</v>
      </c>
      <c r="CD1" s="36" t="s">
        <v>199</v>
      </c>
      <c r="CE1" s="36" t="s">
        <v>199</v>
      </c>
      <c r="CF1" s="36" t="s">
        <v>199</v>
      </c>
      <c r="CG1" s="36" t="s">
        <v>199</v>
      </c>
      <c r="CH1" s="36" t="s">
        <v>199</v>
      </c>
      <c r="CI1" s="36" t="s">
        <v>199</v>
      </c>
      <c r="CJ1" s="36" t="s">
        <v>199</v>
      </c>
      <c r="CK1" s="36" t="s">
        <v>199</v>
      </c>
      <c r="CL1" s="36" t="s">
        <v>199</v>
      </c>
      <c r="CM1" s="36" t="s">
        <v>199</v>
      </c>
      <c r="CN1" s="36" t="s">
        <v>199</v>
      </c>
      <c r="CO1" s="36" t="s">
        <v>199</v>
      </c>
      <c r="CP1" s="36" t="s">
        <v>199</v>
      </c>
      <c r="CQ1" s="36" t="s">
        <v>199</v>
      </c>
      <c r="CR1" s="36" t="s">
        <v>199</v>
      </c>
      <c r="CS1" s="36" t="s">
        <v>199</v>
      </c>
      <c r="CT1" s="36" t="s">
        <v>199</v>
      </c>
      <c r="CU1" s="36" t="s">
        <v>199</v>
      </c>
      <c r="CV1" s="36" t="s">
        <v>199</v>
      </c>
      <c r="CW1" s="36" t="s">
        <v>199</v>
      </c>
      <c r="CX1" s="36" t="s">
        <v>199</v>
      </c>
      <c r="CY1" s="36" t="s">
        <v>199</v>
      </c>
      <c r="CZ1" s="36" t="s">
        <v>199</v>
      </c>
      <c r="DA1" s="36" t="s">
        <v>199</v>
      </c>
      <c r="DB1" s="36" t="s">
        <v>199</v>
      </c>
      <c r="DC1" s="36" t="s">
        <v>199</v>
      </c>
      <c r="DD1" s="36" t="s">
        <v>199</v>
      </c>
      <c r="DE1" s="36" t="s">
        <v>199</v>
      </c>
      <c r="DF1" s="36" t="s">
        <v>199</v>
      </c>
      <c r="DG1" s="36" t="s">
        <v>199</v>
      </c>
      <c r="DH1" s="36" t="s">
        <v>199</v>
      </c>
      <c r="DI1" s="36" t="s">
        <v>199</v>
      </c>
      <c r="DJ1" s="36" t="s">
        <v>199</v>
      </c>
      <c r="DK1" s="36" t="s">
        <v>199</v>
      </c>
      <c r="DL1" s="36" t="s">
        <v>199</v>
      </c>
      <c r="DM1" s="36" t="s">
        <v>199</v>
      </c>
      <c r="DN1" s="36" t="s">
        <v>199</v>
      </c>
      <c r="DO1" s="36" t="s">
        <v>199</v>
      </c>
      <c r="DP1" s="36" t="s">
        <v>199</v>
      </c>
      <c r="DQ1" s="36" t="s">
        <v>199</v>
      </c>
      <c r="DR1" s="36" t="s">
        <v>199</v>
      </c>
      <c r="DS1" s="36" t="s">
        <v>199</v>
      </c>
      <c r="DT1" s="36" t="s">
        <v>199</v>
      </c>
      <c r="DU1" s="36" t="s">
        <v>199</v>
      </c>
      <c r="DV1" s="36" t="s">
        <v>199</v>
      </c>
      <c r="DW1" s="36" t="s">
        <v>199</v>
      </c>
      <c r="DX1" s="36" t="s">
        <v>199</v>
      </c>
      <c r="DY1" s="36" t="s">
        <v>199</v>
      </c>
      <c r="DZ1" s="36" t="s">
        <v>199</v>
      </c>
      <c r="EA1" s="36" t="s">
        <v>199</v>
      </c>
      <c r="EB1" s="36" t="s">
        <v>199</v>
      </c>
      <c r="EC1" s="36" t="s">
        <v>199</v>
      </c>
      <c r="ED1" s="36" t="s">
        <v>199</v>
      </c>
      <c r="EE1" s="36" t="s">
        <v>199</v>
      </c>
      <c r="EF1" s="36" t="s">
        <v>199</v>
      </c>
      <c r="EG1" s="36" t="s">
        <v>199</v>
      </c>
      <c r="EH1" s="36" t="s">
        <v>199</v>
      </c>
      <c r="EI1" s="36" t="s">
        <v>199</v>
      </c>
      <c r="EJ1" s="36" t="s">
        <v>199</v>
      </c>
      <c r="EK1" s="36" t="s">
        <v>199</v>
      </c>
      <c r="EL1" s="36" t="s">
        <v>199</v>
      </c>
      <c r="EM1" s="36" t="s">
        <v>199</v>
      </c>
      <c r="EN1" s="36" t="s">
        <v>199</v>
      </c>
      <c r="EO1" s="36" t="s">
        <v>199</v>
      </c>
      <c r="EP1" s="36" t="s">
        <v>199</v>
      </c>
      <c r="EQ1" s="36" t="s">
        <v>199</v>
      </c>
      <c r="ER1" s="36" t="s">
        <v>199</v>
      </c>
      <c r="ES1" s="36" t="s">
        <v>199</v>
      </c>
      <c r="ET1" s="36" t="s">
        <v>199</v>
      </c>
      <c r="EU1" s="36" t="s">
        <v>199</v>
      </c>
      <c r="EV1" s="36" t="s">
        <v>199</v>
      </c>
      <c r="EW1" s="36" t="s">
        <v>199</v>
      </c>
      <c r="EX1" s="36" t="s">
        <v>199</v>
      </c>
      <c r="EY1" s="36" t="s">
        <v>199</v>
      </c>
      <c r="EZ1" s="36" t="s">
        <v>199</v>
      </c>
      <c r="FA1" s="36" t="s">
        <v>199</v>
      </c>
      <c r="FB1" s="36" t="s">
        <v>199</v>
      </c>
      <c r="FC1" s="36" t="s">
        <v>199</v>
      </c>
      <c r="FD1" s="36" t="s">
        <v>199</v>
      </c>
      <c r="FE1" s="36" t="s">
        <v>199</v>
      </c>
      <c r="FF1" s="36" t="s">
        <v>199</v>
      </c>
      <c r="FG1" s="36" t="s">
        <v>199</v>
      </c>
      <c r="FH1" s="36" t="s">
        <v>199</v>
      </c>
      <c r="FI1" s="36" t="s">
        <v>199</v>
      </c>
      <c r="FJ1" s="36" t="s">
        <v>199</v>
      </c>
      <c r="FK1" s="36" t="s">
        <v>199</v>
      </c>
      <c r="FL1" s="36" t="s">
        <v>199</v>
      </c>
      <c r="FM1" s="36" t="s">
        <v>199</v>
      </c>
      <c r="FN1" s="36" t="s">
        <v>199</v>
      </c>
      <c r="FO1" s="36" t="s">
        <v>199</v>
      </c>
      <c r="FP1" s="36" t="s">
        <v>199</v>
      </c>
      <c r="FQ1" s="36" t="s">
        <v>199</v>
      </c>
      <c r="FR1" s="36" t="s">
        <v>199</v>
      </c>
      <c r="FS1" s="36" t="s">
        <v>199</v>
      </c>
      <c r="FT1" s="36" t="s">
        <v>199</v>
      </c>
      <c r="FU1" s="36" t="s">
        <v>199</v>
      </c>
      <c r="FV1" s="36" t="s">
        <v>199</v>
      </c>
      <c r="FW1" s="36" t="s">
        <v>199</v>
      </c>
      <c r="FX1" s="36" t="s">
        <v>199</v>
      </c>
      <c r="FY1" s="36" t="s">
        <v>199</v>
      </c>
      <c r="FZ1" s="36" t="s">
        <v>199</v>
      </c>
      <c r="GA1" s="36" t="s">
        <v>199</v>
      </c>
      <c r="GB1" s="36" t="s">
        <v>199</v>
      </c>
      <c r="GC1" s="36" t="s">
        <v>199</v>
      </c>
      <c r="GD1" s="36" t="s">
        <v>199</v>
      </c>
      <c r="GE1" s="36" t="s">
        <v>199</v>
      </c>
      <c r="GF1" s="36" t="s">
        <v>199</v>
      </c>
      <c r="GG1" s="36" t="s">
        <v>199</v>
      </c>
      <c r="GH1" s="36" t="s">
        <v>199</v>
      </c>
      <c r="GI1" s="36" t="s">
        <v>199</v>
      </c>
      <c r="GJ1" s="36" t="s">
        <v>199</v>
      </c>
      <c r="GK1" s="36" t="s">
        <v>199</v>
      </c>
      <c r="GL1" s="36" t="s">
        <v>199</v>
      </c>
      <c r="GM1" s="36" t="s">
        <v>199</v>
      </c>
      <c r="GN1" s="36" t="s">
        <v>199</v>
      </c>
      <c r="GO1" s="36" t="s">
        <v>199</v>
      </c>
      <c r="GP1" s="36" t="s">
        <v>199</v>
      </c>
      <c r="GQ1" s="36" t="s">
        <v>199</v>
      </c>
      <c r="GR1" s="36" t="s">
        <v>199</v>
      </c>
      <c r="GS1" s="36" t="s">
        <v>199</v>
      </c>
      <c r="GT1" s="36" t="s">
        <v>199</v>
      </c>
      <c r="GU1" s="36" t="s">
        <v>199</v>
      </c>
      <c r="GV1" s="36" t="s">
        <v>199</v>
      </c>
      <c r="GW1" s="36" t="s">
        <v>199</v>
      </c>
      <c r="GX1" s="36" t="s">
        <v>199</v>
      </c>
      <c r="GY1" s="36" t="s">
        <v>199</v>
      </c>
      <c r="GZ1" s="36" t="s">
        <v>199</v>
      </c>
      <c r="HA1" s="36" t="s">
        <v>199</v>
      </c>
      <c r="HB1" s="36" t="s">
        <v>199</v>
      </c>
      <c r="HC1" s="36" t="s">
        <v>199</v>
      </c>
      <c r="HD1" s="36" t="s">
        <v>199</v>
      </c>
      <c r="HE1" s="36" t="s">
        <v>199</v>
      </c>
      <c r="HF1" s="36" t="s">
        <v>199</v>
      </c>
      <c r="HG1" s="36" t="s">
        <v>199</v>
      </c>
      <c r="HH1" s="36" t="s">
        <v>199</v>
      </c>
      <c r="HI1" s="36" t="s">
        <v>199</v>
      </c>
      <c r="HJ1" s="36" t="s">
        <v>199</v>
      </c>
      <c r="HK1" s="36" t="s">
        <v>199</v>
      </c>
      <c r="HL1" s="36" t="s">
        <v>199</v>
      </c>
      <c r="HM1" s="36" t="s">
        <v>199</v>
      </c>
      <c r="HN1" s="36" t="s">
        <v>199</v>
      </c>
      <c r="HO1" s="36" t="s">
        <v>199</v>
      </c>
      <c r="HP1" s="36" t="s">
        <v>199</v>
      </c>
      <c r="HQ1" s="36" t="s">
        <v>199</v>
      </c>
      <c r="HR1" s="36" t="s">
        <v>199</v>
      </c>
      <c r="HS1" s="36" t="s">
        <v>199</v>
      </c>
      <c r="HT1" s="36" t="s">
        <v>199</v>
      </c>
      <c r="HU1" s="36" t="s">
        <v>199</v>
      </c>
      <c r="HV1" s="36" t="s">
        <v>199</v>
      </c>
      <c r="HW1" s="36" t="s">
        <v>199</v>
      </c>
      <c r="HX1" s="36" t="s">
        <v>199</v>
      </c>
      <c r="HY1" s="36" t="s">
        <v>199</v>
      </c>
      <c r="HZ1" s="36" t="s">
        <v>199</v>
      </c>
      <c r="IA1" s="36" t="s">
        <v>199</v>
      </c>
      <c r="IB1" s="36" t="s">
        <v>199</v>
      </c>
      <c r="IC1" s="36" t="s">
        <v>199</v>
      </c>
      <c r="ID1" s="36" t="s">
        <v>199</v>
      </c>
      <c r="IE1" s="36" t="s">
        <v>199</v>
      </c>
      <c r="IF1" s="36" t="s">
        <v>199</v>
      </c>
      <c r="IG1" s="36" t="s">
        <v>199</v>
      </c>
      <c r="IH1" s="36" t="s">
        <v>199</v>
      </c>
      <c r="II1" s="36" t="s">
        <v>199</v>
      </c>
      <c r="IJ1" s="36" t="s">
        <v>199</v>
      </c>
      <c r="IK1" s="36" t="s">
        <v>199</v>
      </c>
      <c r="IL1" s="36" t="s">
        <v>199</v>
      </c>
      <c r="IM1" s="36" t="s">
        <v>199</v>
      </c>
      <c r="IN1" s="36" t="s">
        <v>199</v>
      </c>
      <c r="IO1" s="36" t="s">
        <v>199</v>
      </c>
      <c r="IP1" s="36" t="s">
        <v>199</v>
      </c>
      <c r="IQ1" s="36" t="s">
        <v>199</v>
      </c>
      <c r="IR1" s="36" t="s">
        <v>199</v>
      </c>
      <c r="IS1" s="36" t="s">
        <v>199</v>
      </c>
      <c r="IT1" s="36" t="s">
        <v>199</v>
      </c>
      <c r="IU1" s="36" t="s">
        <v>199</v>
      </c>
      <c r="IV1" s="36" t="s">
        <v>199</v>
      </c>
      <c r="IW1" s="36" t="s">
        <v>199</v>
      </c>
      <c r="IX1" s="36" t="s">
        <v>199</v>
      </c>
      <c r="IY1" s="36" t="s">
        <v>199</v>
      </c>
      <c r="IZ1" s="36" t="s">
        <v>199</v>
      </c>
      <c r="JA1" s="36" t="s">
        <v>199</v>
      </c>
      <c r="JB1" s="36" t="s">
        <v>199</v>
      </c>
      <c r="JC1" s="36" t="s">
        <v>199</v>
      </c>
      <c r="JD1" s="36" t="s">
        <v>199</v>
      </c>
      <c r="JE1" s="36" t="s">
        <v>199</v>
      </c>
      <c r="JF1" s="36"/>
      <c r="JG1" s="36"/>
      <c r="JH1" s="36"/>
      <c r="JI1" s="36"/>
      <c r="JJ1" s="36"/>
      <c r="JK1" s="36"/>
      <c r="JL1" s="36"/>
      <c r="JM1" s="36"/>
      <c r="JN1" s="36"/>
      <c r="JO1" s="36"/>
    </row>
    <row r="2" spans="1:275">
      <c r="A2" s="38" t="s">
        <v>200</v>
      </c>
      <c r="B2" s="38">
        <v>0</v>
      </c>
      <c r="C2" s="38">
        <v>0</v>
      </c>
      <c r="D2" s="38">
        <v>0</v>
      </c>
      <c r="E2" s="38">
        <v>0</v>
      </c>
      <c r="F2" s="38">
        <v>0</v>
      </c>
      <c r="G2" s="38">
        <v>0</v>
      </c>
      <c r="H2" s="38">
        <v>1</v>
      </c>
      <c r="I2" s="38">
        <v>1</v>
      </c>
      <c r="J2" s="38">
        <v>1</v>
      </c>
      <c r="K2" s="38">
        <v>2</v>
      </c>
      <c r="L2" s="38">
        <v>2</v>
      </c>
      <c r="M2" s="38">
        <v>2</v>
      </c>
      <c r="N2" s="38">
        <v>2</v>
      </c>
      <c r="O2" s="38">
        <v>2</v>
      </c>
      <c r="P2" s="38">
        <v>2</v>
      </c>
      <c r="Q2" s="38">
        <v>2</v>
      </c>
      <c r="R2" s="38">
        <v>3</v>
      </c>
      <c r="S2" s="38">
        <v>3</v>
      </c>
      <c r="T2" s="38">
        <v>3</v>
      </c>
      <c r="U2" s="38">
        <v>3</v>
      </c>
      <c r="V2" s="38">
        <v>4</v>
      </c>
      <c r="W2" s="38">
        <v>4</v>
      </c>
      <c r="X2" s="38">
        <v>4</v>
      </c>
      <c r="Y2" s="38">
        <v>4</v>
      </c>
      <c r="Z2" s="38">
        <v>5</v>
      </c>
      <c r="AA2" s="38">
        <v>5</v>
      </c>
      <c r="AB2" s="38">
        <v>5</v>
      </c>
      <c r="AC2" s="38">
        <v>5</v>
      </c>
      <c r="AD2" s="38">
        <v>5</v>
      </c>
      <c r="AE2" s="38">
        <v>5</v>
      </c>
      <c r="AF2" s="38">
        <v>5</v>
      </c>
      <c r="AG2" s="38">
        <v>5</v>
      </c>
      <c r="AH2" s="38">
        <v>5</v>
      </c>
      <c r="AI2" s="38">
        <v>5</v>
      </c>
      <c r="AJ2" s="38">
        <v>5</v>
      </c>
      <c r="AK2" s="38">
        <v>5</v>
      </c>
      <c r="AL2" s="38">
        <v>5</v>
      </c>
      <c r="AM2" s="38">
        <v>5</v>
      </c>
      <c r="AN2" s="38">
        <v>6</v>
      </c>
      <c r="AO2" s="38">
        <v>6</v>
      </c>
      <c r="AP2" s="38">
        <v>6</v>
      </c>
      <c r="AQ2" s="38">
        <v>6</v>
      </c>
      <c r="AR2" s="38">
        <v>6</v>
      </c>
      <c r="AS2" s="38">
        <v>6</v>
      </c>
      <c r="AT2" s="38">
        <v>6</v>
      </c>
      <c r="AU2" s="38">
        <v>6</v>
      </c>
      <c r="AV2" s="38">
        <v>6</v>
      </c>
      <c r="AW2" s="38">
        <v>6</v>
      </c>
      <c r="AX2" s="38">
        <v>6</v>
      </c>
      <c r="AY2" s="38">
        <v>7</v>
      </c>
      <c r="AZ2" s="38">
        <v>7</v>
      </c>
      <c r="BA2" s="38">
        <v>7</v>
      </c>
      <c r="BB2" s="38">
        <v>7</v>
      </c>
      <c r="BC2" s="38">
        <v>7</v>
      </c>
      <c r="BD2" s="38">
        <v>7</v>
      </c>
      <c r="BE2" s="38">
        <v>7</v>
      </c>
      <c r="BF2" s="38">
        <v>7</v>
      </c>
      <c r="BG2" s="38">
        <v>7</v>
      </c>
      <c r="BH2" s="38">
        <v>7</v>
      </c>
      <c r="BI2" s="38">
        <v>7</v>
      </c>
      <c r="BJ2" s="38">
        <v>7</v>
      </c>
      <c r="BK2" s="38">
        <v>7</v>
      </c>
      <c r="BL2" s="38">
        <v>7</v>
      </c>
      <c r="BM2" s="38">
        <v>7</v>
      </c>
      <c r="BN2" s="38">
        <v>7</v>
      </c>
      <c r="BO2" s="38">
        <v>8</v>
      </c>
      <c r="BP2" s="38">
        <v>8</v>
      </c>
      <c r="BQ2" s="38">
        <v>8</v>
      </c>
      <c r="BR2" s="38">
        <v>8</v>
      </c>
      <c r="BS2" s="38">
        <v>8</v>
      </c>
      <c r="BT2" s="38">
        <v>8</v>
      </c>
      <c r="BU2" s="38">
        <v>8</v>
      </c>
      <c r="BV2" s="38">
        <v>8</v>
      </c>
      <c r="BW2" s="38">
        <v>8</v>
      </c>
      <c r="BX2" s="38">
        <v>8</v>
      </c>
      <c r="BY2" s="38">
        <v>8</v>
      </c>
      <c r="BZ2" s="38">
        <v>8</v>
      </c>
      <c r="CA2" s="38">
        <v>8</v>
      </c>
      <c r="CB2" s="38">
        <v>8</v>
      </c>
      <c r="CC2" s="38">
        <v>8</v>
      </c>
      <c r="CD2" s="38">
        <v>8</v>
      </c>
      <c r="CE2" s="38">
        <v>8</v>
      </c>
      <c r="CF2" s="38">
        <v>8</v>
      </c>
      <c r="CG2" s="38">
        <v>8</v>
      </c>
      <c r="CH2" s="38">
        <v>8</v>
      </c>
      <c r="CI2" s="38">
        <v>8</v>
      </c>
      <c r="CJ2" s="38">
        <v>8</v>
      </c>
      <c r="CK2" s="38">
        <v>8</v>
      </c>
      <c r="CL2" s="38">
        <v>8</v>
      </c>
      <c r="CM2" s="38">
        <v>8</v>
      </c>
      <c r="CN2" s="38">
        <v>8</v>
      </c>
      <c r="CO2" s="38">
        <v>8</v>
      </c>
      <c r="CP2" s="38">
        <v>8</v>
      </c>
      <c r="CQ2" s="38">
        <v>8</v>
      </c>
      <c r="CR2" s="38">
        <v>8</v>
      </c>
      <c r="CS2" s="38">
        <v>8</v>
      </c>
      <c r="CT2" s="38">
        <v>8</v>
      </c>
      <c r="CU2" s="38">
        <v>8</v>
      </c>
      <c r="CV2" s="38">
        <v>8</v>
      </c>
      <c r="CW2" s="38">
        <v>8</v>
      </c>
      <c r="CX2" s="38">
        <v>8</v>
      </c>
      <c r="CY2" s="38">
        <v>8</v>
      </c>
      <c r="CZ2" s="38">
        <v>8</v>
      </c>
      <c r="DA2" s="38">
        <v>8</v>
      </c>
      <c r="DB2" s="38">
        <v>8</v>
      </c>
      <c r="DC2" s="38">
        <v>8</v>
      </c>
      <c r="DD2" s="38">
        <v>8</v>
      </c>
      <c r="DE2" s="38">
        <v>8</v>
      </c>
      <c r="DF2" s="38">
        <v>8</v>
      </c>
      <c r="DG2" s="38">
        <v>8</v>
      </c>
      <c r="DH2" s="38">
        <v>8</v>
      </c>
      <c r="DI2" s="38">
        <v>8</v>
      </c>
      <c r="DJ2" s="38">
        <v>8</v>
      </c>
      <c r="DK2" s="38">
        <v>8</v>
      </c>
      <c r="DL2" s="38">
        <v>8</v>
      </c>
      <c r="DM2" s="38">
        <v>8</v>
      </c>
      <c r="DN2" s="38">
        <v>8</v>
      </c>
      <c r="DO2" s="38">
        <v>8</v>
      </c>
      <c r="DP2" s="38">
        <v>8</v>
      </c>
      <c r="DQ2" s="38">
        <v>8</v>
      </c>
      <c r="DR2" s="38">
        <v>8</v>
      </c>
      <c r="DS2" s="38">
        <v>8</v>
      </c>
      <c r="DT2" s="38">
        <v>8</v>
      </c>
      <c r="DU2" s="38">
        <v>8</v>
      </c>
      <c r="DV2" s="38">
        <v>8</v>
      </c>
      <c r="DW2" s="38">
        <v>8</v>
      </c>
      <c r="DX2" s="38">
        <v>8</v>
      </c>
      <c r="DY2" s="38">
        <v>8</v>
      </c>
      <c r="DZ2" s="38">
        <v>8</v>
      </c>
      <c r="EA2" s="38">
        <v>8</v>
      </c>
      <c r="EB2" s="38">
        <v>8</v>
      </c>
      <c r="EC2" s="38">
        <v>8</v>
      </c>
      <c r="ED2" s="38">
        <v>8</v>
      </c>
      <c r="EE2" s="38">
        <v>8</v>
      </c>
      <c r="EF2" s="38">
        <v>8</v>
      </c>
      <c r="EG2" s="38">
        <v>8</v>
      </c>
      <c r="EH2" s="38">
        <v>8</v>
      </c>
      <c r="EI2" s="38">
        <v>8</v>
      </c>
      <c r="EJ2" s="38">
        <v>8</v>
      </c>
      <c r="EK2" s="38">
        <v>8</v>
      </c>
      <c r="EL2" s="38">
        <v>8</v>
      </c>
      <c r="EM2" s="38">
        <v>8</v>
      </c>
      <c r="EN2" s="38">
        <v>8</v>
      </c>
      <c r="EO2" s="38">
        <v>8</v>
      </c>
      <c r="EP2" s="38">
        <v>8</v>
      </c>
      <c r="EQ2" s="38">
        <v>8</v>
      </c>
      <c r="ER2" s="38">
        <v>8</v>
      </c>
      <c r="ES2" s="38">
        <v>8</v>
      </c>
      <c r="ET2" s="38">
        <v>9</v>
      </c>
      <c r="EU2" s="38">
        <v>10</v>
      </c>
      <c r="EV2" s="38">
        <v>11</v>
      </c>
      <c r="EW2" s="38">
        <v>11</v>
      </c>
      <c r="EX2" s="38">
        <v>11</v>
      </c>
      <c r="EY2" s="38">
        <v>11</v>
      </c>
      <c r="EZ2" s="38">
        <v>11</v>
      </c>
      <c r="FA2" s="38">
        <v>11</v>
      </c>
      <c r="FB2" s="38">
        <v>11</v>
      </c>
      <c r="FC2" s="38">
        <v>11</v>
      </c>
      <c r="FD2" s="38">
        <v>11</v>
      </c>
      <c r="FE2" s="38">
        <v>11</v>
      </c>
      <c r="FF2" s="38">
        <v>11</v>
      </c>
      <c r="FG2" s="38">
        <v>11</v>
      </c>
      <c r="FH2" s="38">
        <v>11</v>
      </c>
      <c r="FI2" s="38">
        <v>11</v>
      </c>
      <c r="FJ2" s="38">
        <v>11</v>
      </c>
      <c r="FK2" s="38">
        <v>11</v>
      </c>
      <c r="FL2" s="38">
        <v>11</v>
      </c>
      <c r="FM2" s="38">
        <v>11</v>
      </c>
      <c r="FN2" s="38">
        <v>11</v>
      </c>
      <c r="FO2" s="38">
        <v>11</v>
      </c>
      <c r="FP2" s="38">
        <v>11</v>
      </c>
      <c r="FQ2" s="38">
        <v>11</v>
      </c>
      <c r="FR2" s="38">
        <v>11</v>
      </c>
      <c r="FS2" s="38">
        <v>11</v>
      </c>
      <c r="FT2" s="38">
        <v>11</v>
      </c>
      <c r="FU2" s="38">
        <v>11</v>
      </c>
      <c r="FV2" s="38">
        <v>11</v>
      </c>
      <c r="FW2" s="38">
        <v>11</v>
      </c>
      <c r="FX2" s="38">
        <v>11</v>
      </c>
      <c r="FY2" s="38">
        <v>11</v>
      </c>
      <c r="FZ2" s="38">
        <v>11</v>
      </c>
      <c r="GA2" s="38">
        <v>11</v>
      </c>
      <c r="GB2" s="38">
        <v>11</v>
      </c>
      <c r="GC2" s="38">
        <v>11</v>
      </c>
      <c r="GD2" s="38">
        <v>11</v>
      </c>
      <c r="GE2" s="38">
        <v>11</v>
      </c>
      <c r="GF2" s="38">
        <v>11</v>
      </c>
      <c r="GG2" s="38">
        <v>11</v>
      </c>
      <c r="GH2" s="38">
        <v>11</v>
      </c>
      <c r="GI2" s="38">
        <v>11</v>
      </c>
      <c r="GJ2" s="38">
        <v>11</v>
      </c>
      <c r="GK2" s="38">
        <v>11</v>
      </c>
      <c r="GL2" s="38">
        <v>11</v>
      </c>
      <c r="GM2" s="38">
        <v>11</v>
      </c>
      <c r="GN2" s="38">
        <v>11</v>
      </c>
      <c r="GO2" s="38">
        <v>11</v>
      </c>
      <c r="GP2" s="38">
        <v>11</v>
      </c>
      <c r="GQ2" s="38">
        <v>11</v>
      </c>
      <c r="GR2" s="38">
        <v>11</v>
      </c>
      <c r="GS2" s="38">
        <v>11</v>
      </c>
      <c r="GT2" s="38">
        <v>11</v>
      </c>
      <c r="GU2" s="38">
        <v>11</v>
      </c>
      <c r="GV2" s="38">
        <v>11</v>
      </c>
      <c r="GW2" s="38">
        <v>11</v>
      </c>
      <c r="GX2" s="38">
        <v>11</v>
      </c>
      <c r="GY2" s="38">
        <v>11</v>
      </c>
      <c r="GZ2" s="38">
        <v>11</v>
      </c>
      <c r="HA2" s="38">
        <v>11</v>
      </c>
      <c r="HB2" s="38">
        <v>11</v>
      </c>
      <c r="HC2" s="38">
        <v>11</v>
      </c>
      <c r="HD2" s="38">
        <v>11</v>
      </c>
      <c r="HE2" s="38">
        <v>11</v>
      </c>
      <c r="HF2" s="38">
        <v>11</v>
      </c>
      <c r="HG2" s="38">
        <v>11</v>
      </c>
      <c r="HH2" s="38">
        <v>11</v>
      </c>
      <c r="HI2" s="38">
        <v>11</v>
      </c>
      <c r="HJ2" s="38">
        <v>11</v>
      </c>
      <c r="HK2" s="38">
        <v>11</v>
      </c>
      <c r="HL2" s="38">
        <v>11</v>
      </c>
      <c r="HM2" s="38">
        <v>11</v>
      </c>
      <c r="HN2" s="38">
        <v>11</v>
      </c>
      <c r="HO2" s="38">
        <v>11</v>
      </c>
      <c r="HP2" s="38">
        <v>11</v>
      </c>
      <c r="HQ2" s="38">
        <v>11</v>
      </c>
      <c r="HR2" s="38">
        <v>11</v>
      </c>
      <c r="HS2" s="38">
        <v>11</v>
      </c>
      <c r="HT2" s="38">
        <v>11</v>
      </c>
      <c r="HU2" s="38">
        <v>11</v>
      </c>
      <c r="HV2" s="38">
        <v>11</v>
      </c>
      <c r="HW2" s="38">
        <v>11</v>
      </c>
      <c r="HX2" s="38">
        <v>12</v>
      </c>
      <c r="HY2" s="38">
        <v>12</v>
      </c>
      <c r="HZ2" s="38">
        <v>12</v>
      </c>
      <c r="IA2" s="38">
        <v>12</v>
      </c>
      <c r="IB2" s="38">
        <v>12</v>
      </c>
      <c r="IC2" s="38">
        <v>12</v>
      </c>
      <c r="ID2" s="38">
        <v>12</v>
      </c>
      <c r="IE2" s="38">
        <v>12</v>
      </c>
      <c r="IF2" s="38">
        <v>12</v>
      </c>
      <c r="IG2" s="38">
        <v>12</v>
      </c>
      <c r="IH2" s="38">
        <v>13</v>
      </c>
      <c r="II2" s="38">
        <v>13</v>
      </c>
      <c r="IJ2" s="38">
        <v>13</v>
      </c>
      <c r="IK2" s="38">
        <v>13</v>
      </c>
      <c r="IL2" s="38">
        <v>13</v>
      </c>
      <c r="IM2" s="38">
        <v>13</v>
      </c>
      <c r="IN2" s="38">
        <v>13</v>
      </c>
      <c r="IO2" s="38">
        <v>13</v>
      </c>
      <c r="IP2" s="38">
        <v>13</v>
      </c>
      <c r="IQ2" s="38">
        <v>13</v>
      </c>
      <c r="IR2" s="38">
        <v>14</v>
      </c>
      <c r="IS2" s="38">
        <v>14</v>
      </c>
      <c r="IT2" s="38">
        <v>14</v>
      </c>
      <c r="IU2" s="38">
        <v>14</v>
      </c>
      <c r="IV2" s="38">
        <v>14</v>
      </c>
      <c r="IW2" s="38">
        <v>14</v>
      </c>
      <c r="IX2" s="38">
        <v>15</v>
      </c>
      <c r="IY2" s="38">
        <v>16</v>
      </c>
      <c r="IZ2" s="38">
        <v>16</v>
      </c>
      <c r="JA2" s="38">
        <v>16</v>
      </c>
      <c r="JB2" s="38">
        <v>16</v>
      </c>
      <c r="JC2" s="38">
        <v>17</v>
      </c>
      <c r="JD2" s="38">
        <v>17</v>
      </c>
      <c r="JE2" s="38">
        <v>17</v>
      </c>
      <c r="JF2" s="38">
        <v>1</v>
      </c>
      <c r="JG2" s="302">
        <f>JF2+1</f>
        <v>2</v>
      </c>
      <c r="JH2" s="302">
        <f t="shared" ref="JH2:JL2" si="0">JG2+1</f>
        <v>3</v>
      </c>
      <c r="JI2" s="302">
        <f>JH2+1</f>
        <v>4</v>
      </c>
      <c r="JJ2" s="302">
        <f t="shared" si="0"/>
        <v>5</v>
      </c>
      <c r="JK2" s="302">
        <f t="shared" si="0"/>
        <v>6</v>
      </c>
      <c r="JL2" s="302">
        <f t="shared" si="0"/>
        <v>7</v>
      </c>
      <c r="JM2" s="302">
        <f>JL2+1</f>
        <v>8</v>
      </c>
      <c r="JN2" s="302">
        <f t="shared" ref="JN2:JO2" si="1">JM2+1</f>
        <v>9</v>
      </c>
      <c r="JO2" s="302">
        <f t="shared" si="1"/>
        <v>10</v>
      </c>
    </row>
    <row r="3" spans="1:275">
      <c r="A3" s="39" t="s">
        <v>201</v>
      </c>
      <c r="B3" s="40">
        <v>1</v>
      </c>
      <c r="C3" s="40">
        <v>2</v>
      </c>
      <c r="D3" s="40">
        <v>3</v>
      </c>
      <c r="E3" s="40">
        <v>4</v>
      </c>
      <c r="F3" s="40">
        <v>5</v>
      </c>
      <c r="G3" s="40">
        <v>6</v>
      </c>
      <c r="H3" s="40">
        <v>7</v>
      </c>
      <c r="I3" s="40">
        <v>8</v>
      </c>
      <c r="J3" s="40">
        <v>9</v>
      </c>
      <c r="K3" s="40">
        <v>10</v>
      </c>
      <c r="L3" s="40">
        <v>11</v>
      </c>
      <c r="M3" s="40">
        <v>12</v>
      </c>
      <c r="N3" s="40">
        <v>13</v>
      </c>
      <c r="O3" s="40">
        <v>14</v>
      </c>
      <c r="P3" s="40">
        <v>15</v>
      </c>
      <c r="Q3" s="40">
        <v>16</v>
      </c>
      <c r="R3" s="40">
        <v>17</v>
      </c>
      <c r="S3" s="40">
        <v>18</v>
      </c>
      <c r="T3" s="40">
        <v>19</v>
      </c>
      <c r="U3" s="40">
        <v>20</v>
      </c>
      <c r="V3" s="40">
        <v>21</v>
      </c>
      <c r="W3" s="40">
        <v>22</v>
      </c>
      <c r="X3" s="40">
        <v>23</v>
      </c>
      <c r="Y3" s="40">
        <v>24</v>
      </c>
      <c r="Z3" s="40">
        <v>25</v>
      </c>
      <c r="AA3" s="40">
        <v>26</v>
      </c>
      <c r="AB3" s="40">
        <v>27</v>
      </c>
      <c r="AC3" s="40">
        <v>28</v>
      </c>
      <c r="AD3" s="40">
        <v>29</v>
      </c>
      <c r="AE3" s="40">
        <v>30</v>
      </c>
      <c r="AF3" s="40">
        <v>31</v>
      </c>
      <c r="AG3" s="40">
        <v>32</v>
      </c>
      <c r="AH3" s="40">
        <v>33</v>
      </c>
      <c r="AI3" s="40">
        <v>34</v>
      </c>
      <c r="AJ3" s="40">
        <v>35</v>
      </c>
      <c r="AK3" s="40">
        <v>36</v>
      </c>
      <c r="AL3" s="40">
        <v>37</v>
      </c>
      <c r="AM3" s="40">
        <v>38</v>
      </c>
      <c r="AN3" s="40">
        <v>39</v>
      </c>
      <c r="AO3" s="40">
        <v>40</v>
      </c>
      <c r="AP3" s="40">
        <v>41</v>
      </c>
      <c r="AQ3" s="40">
        <v>42</v>
      </c>
      <c r="AR3" s="40">
        <v>43</v>
      </c>
      <c r="AS3" s="40">
        <v>44</v>
      </c>
      <c r="AT3" s="40">
        <v>45</v>
      </c>
      <c r="AU3" s="40">
        <v>46</v>
      </c>
      <c r="AV3" s="40">
        <v>47</v>
      </c>
      <c r="AW3" s="40">
        <v>48</v>
      </c>
      <c r="AX3" s="40">
        <v>49</v>
      </c>
      <c r="AY3" s="40">
        <v>50</v>
      </c>
      <c r="AZ3" s="40">
        <v>51</v>
      </c>
      <c r="BA3" s="40">
        <v>52</v>
      </c>
      <c r="BB3" s="40">
        <v>53</v>
      </c>
      <c r="BC3" s="40">
        <v>54</v>
      </c>
      <c r="BD3" s="40">
        <v>55</v>
      </c>
      <c r="BE3" s="40">
        <v>56</v>
      </c>
      <c r="BF3" s="40">
        <v>57</v>
      </c>
      <c r="BG3" s="40">
        <v>58</v>
      </c>
      <c r="BH3" s="40">
        <v>59</v>
      </c>
      <c r="BI3" s="40">
        <v>60</v>
      </c>
      <c r="BJ3" s="40">
        <v>61</v>
      </c>
      <c r="BK3" s="40">
        <v>62</v>
      </c>
      <c r="BL3" s="40">
        <v>63</v>
      </c>
      <c r="BM3" s="40">
        <v>64</v>
      </c>
      <c r="BN3" s="40">
        <v>65</v>
      </c>
      <c r="BO3" s="40">
        <v>66</v>
      </c>
      <c r="BP3" s="40">
        <v>67</v>
      </c>
      <c r="BQ3" s="40">
        <v>68</v>
      </c>
      <c r="BR3" s="40">
        <v>69</v>
      </c>
      <c r="BS3" s="40">
        <v>70</v>
      </c>
      <c r="BT3" s="40">
        <v>71</v>
      </c>
      <c r="BU3" s="40">
        <v>72</v>
      </c>
      <c r="BV3" s="40">
        <v>73</v>
      </c>
      <c r="BW3" s="40">
        <v>74</v>
      </c>
      <c r="BX3" s="40">
        <v>75</v>
      </c>
      <c r="BY3" s="40">
        <v>76</v>
      </c>
      <c r="BZ3" s="40">
        <v>77</v>
      </c>
      <c r="CA3" s="40">
        <v>78</v>
      </c>
      <c r="CB3" s="40">
        <v>79</v>
      </c>
      <c r="CC3" s="40">
        <v>80</v>
      </c>
      <c r="CD3" s="40">
        <v>81</v>
      </c>
      <c r="CE3" s="40">
        <v>82</v>
      </c>
      <c r="CF3" s="40">
        <v>83</v>
      </c>
      <c r="CG3" s="40">
        <v>84</v>
      </c>
      <c r="CH3" s="40">
        <v>85</v>
      </c>
      <c r="CI3" s="40">
        <v>86</v>
      </c>
      <c r="CJ3" s="40">
        <v>87</v>
      </c>
      <c r="CK3" s="40">
        <v>88</v>
      </c>
      <c r="CL3" s="40">
        <v>89</v>
      </c>
      <c r="CM3" s="40">
        <v>90</v>
      </c>
      <c r="CN3" s="40">
        <v>91</v>
      </c>
      <c r="CO3" s="40">
        <v>92</v>
      </c>
      <c r="CP3" s="40">
        <v>93</v>
      </c>
      <c r="CQ3" s="40">
        <v>94</v>
      </c>
      <c r="CR3" s="40">
        <v>95</v>
      </c>
      <c r="CS3" s="40">
        <v>96</v>
      </c>
      <c r="CT3" s="40">
        <v>97</v>
      </c>
      <c r="CU3" s="40">
        <v>98</v>
      </c>
      <c r="CV3" s="40">
        <v>99</v>
      </c>
      <c r="CW3" s="40">
        <v>100</v>
      </c>
      <c r="CX3" s="40">
        <v>101</v>
      </c>
      <c r="CY3" s="40">
        <v>102</v>
      </c>
      <c r="CZ3" s="40">
        <v>103</v>
      </c>
      <c r="DA3" s="40">
        <v>104</v>
      </c>
      <c r="DB3" s="40">
        <v>105</v>
      </c>
      <c r="DC3" s="40">
        <v>106</v>
      </c>
      <c r="DD3" s="40">
        <v>107</v>
      </c>
      <c r="DE3" s="40">
        <v>108</v>
      </c>
      <c r="DF3" s="40">
        <v>109</v>
      </c>
      <c r="DG3" s="40">
        <v>110</v>
      </c>
      <c r="DH3" s="40">
        <v>111</v>
      </c>
      <c r="DI3" s="40">
        <v>112</v>
      </c>
      <c r="DJ3" s="40">
        <v>113</v>
      </c>
      <c r="DK3" s="40">
        <v>114</v>
      </c>
      <c r="DL3" s="40">
        <v>115</v>
      </c>
      <c r="DM3" s="40">
        <v>116</v>
      </c>
      <c r="DN3" s="40">
        <v>117</v>
      </c>
      <c r="DO3" s="40">
        <v>118</v>
      </c>
      <c r="DP3" s="40">
        <v>119</v>
      </c>
      <c r="DQ3" s="40">
        <v>120</v>
      </c>
      <c r="DR3" s="40">
        <v>121</v>
      </c>
      <c r="DS3" s="40">
        <v>122</v>
      </c>
      <c r="DT3" s="40">
        <v>123</v>
      </c>
      <c r="DU3" s="40">
        <v>124</v>
      </c>
      <c r="DV3" s="40">
        <v>125</v>
      </c>
      <c r="DW3" s="40">
        <v>126</v>
      </c>
      <c r="DX3" s="40">
        <v>127</v>
      </c>
      <c r="DY3" s="40">
        <v>128</v>
      </c>
      <c r="DZ3" s="40">
        <v>129</v>
      </c>
      <c r="EA3" s="40">
        <v>130</v>
      </c>
      <c r="EB3" s="40">
        <v>131</v>
      </c>
      <c r="EC3" s="40">
        <v>132</v>
      </c>
      <c r="ED3" s="40">
        <v>133</v>
      </c>
      <c r="EE3" s="40">
        <v>134</v>
      </c>
      <c r="EF3" s="40">
        <v>135</v>
      </c>
      <c r="EG3" s="40">
        <v>136</v>
      </c>
      <c r="EH3" s="40">
        <v>137</v>
      </c>
      <c r="EI3" s="40">
        <v>138</v>
      </c>
      <c r="EJ3" s="40">
        <v>139</v>
      </c>
      <c r="EK3" s="40">
        <v>140</v>
      </c>
      <c r="EL3" s="40">
        <v>141</v>
      </c>
      <c r="EM3" s="40">
        <v>142</v>
      </c>
      <c r="EN3" s="40">
        <v>143</v>
      </c>
      <c r="EO3" s="40">
        <v>144</v>
      </c>
      <c r="EP3" s="40">
        <v>145</v>
      </c>
      <c r="EQ3" s="40">
        <v>146</v>
      </c>
      <c r="ER3" s="40">
        <v>147</v>
      </c>
      <c r="ES3" s="40">
        <v>148</v>
      </c>
      <c r="ET3" s="40">
        <v>149</v>
      </c>
      <c r="EU3" s="40">
        <v>150</v>
      </c>
      <c r="EV3" s="40">
        <v>151</v>
      </c>
      <c r="EW3" s="40">
        <v>152</v>
      </c>
      <c r="EX3" s="40">
        <v>153</v>
      </c>
      <c r="EY3" s="40">
        <v>154</v>
      </c>
      <c r="EZ3" s="40">
        <v>155</v>
      </c>
      <c r="FA3" s="40">
        <v>156</v>
      </c>
      <c r="FB3" s="40">
        <v>157</v>
      </c>
      <c r="FC3" s="40">
        <v>158</v>
      </c>
      <c r="FD3" s="40">
        <v>159</v>
      </c>
      <c r="FE3" s="40">
        <v>160</v>
      </c>
      <c r="FF3" s="40">
        <v>161</v>
      </c>
      <c r="FG3" s="40">
        <v>162</v>
      </c>
      <c r="FH3" s="40">
        <v>163</v>
      </c>
      <c r="FI3" s="40">
        <v>164</v>
      </c>
      <c r="FJ3" s="40">
        <v>165</v>
      </c>
      <c r="FK3" s="40">
        <v>166</v>
      </c>
      <c r="FL3" s="40">
        <v>167</v>
      </c>
      <c r="FM3" s="40">
        <v>168</v>
      </c>
      <c r="FN3" s="40">
        <v>169</v>
      </c>
      <c r="FO3" s="40">
        <v>170</v>
      </c>
      <c r="FP3" s="40">
        <v>171</v>
      </c>
      <c r="FQ3" s="40">
        <v>172</v>
      </c>
      <c r="FR3" s="40">
        <v>173</v>
      </c>
      <c r="FS3" s="40">
        <v>174</v>
      </c>
      <c r="FT3" s="40">
        <v>175</v>
      </c>
      <c r="FU3" s="40">
        <v>176</v>
      </c>
      <c r="FV3" s="40">
        <v>177</v>
      </c>
      <c r="FW3" s="40">
        <v>178</v>
      </c>
      <c r="FX3" s="40">
        <v>179</v>
      </c>
      <c r="FY3" s="40">
        <v>180</v>
      </c>
      <c r="FZ3" s="40">
        <v>181</v>
      </c>
      <c r="GA3" s="40">
        <v>182</v>
      </c>
      <c r="GB3" s="40">
        <v>183</v>
      </c>
      <c r="GC3" s="40">
        <v>184</v>
      </c>
      <c r="GD3" s="40">
        <v>185</v>
      </c>
      <c r="GE3" s="40">
        <v>186</v>
      </c>
      <c r="GF3" s="40">
        <v>187</v>
      </c>
      <c r="GG3" s="40">
        <v>188</v>
      </c>
      <c r="GH3" s="40">
        <v>189</v>
      </c>
      <c r="GI3" s="40">
        <v>190</v>
      </c>
      <c r="GJ3" s="40">
        <v>191</v>
      </c>
      <c r="GK3" s="40">
        <v>192</v>
      </c>
      <c r="GL3" s="40">
        <v>193</v>
      </c>
      <c r="GM3" s="40">
        <v>194</v>
      </c>
      <c r="GN3" s="40">
        <v>195</v>
      </c>
      <c r="GO3" s="40">
        <v>196</v>
      </c>
      <c r="GP3" s="40">
        <v>197</v>
      </c>
      <c r="GQ3" s="40">
        <v>198</v>
      </c>
      <c r="GR3" s="40">
        <v>199</v>
      </c>
      <c r="GS3" s="40">
        <v>200</v>
      </c>
      <c r="GT3" s="40">
        <v>201</v>
      </c>
      <c r="GU3" s="40">
        <v>202</v>
      </c>
      <c r="GV3" s="40">
        <v>203</v>
      </c>
      <c r="GW3" s="40">
        <v>204</v>
      </c>
      <c r="GX3" s="40">
        <v>205</v>
      </c>
      <c r="GY3" s="40">
        <v>206</v>
      </c>
      <c r="GZ3" s="40">
        <v>207</v>
      </c>
      <c r="HA3" s="40">
        <v>208</v>
      </c>
      <c r="HB3" s="40">
        <v>209</v>
      </c>
      <c r="HC3" s="40">
        <v>210</v>
      </c>
      <c r="HD3" s="40">
        <v>211</v>
      </c>
      <c r="HE3" s="40">
        <v>212</v>
      </c>
      <c r="HF3" s="40">
        <v>213</v>
      </c>
      <c r="HG3" s="40">
        <v>214</v>
      </c>
      <c r="HH3" s="40">
        <v>215</v>
      </c>
      <c r="HI3" s="40">
        <v>216</v>
      </c>
      <c r="HJ3" s="40">
        <v>217</v>
      </c>
      <c r="HK3" s="40">
        <v>218</v>
      </c>
      <c r="HL3" s="40">
        <v>219</v>
      </c>
      <c r="HM3" s="40">
        <v>220</v>
      </c>
      <c r="HN3" s="40">
        <v>221</v>
      </c>
      <c r="HO3" s="40">
        <v>222</v>
      </c>
      <c r="HP3" s="40">
        <v>223</v>
      </c>
      <c r="HQ3" s="40">
        <v>224</v>
      </c>
      <c r="HR3" s="40">
        <v>225</v>
      </c>
      <c r="HS3" s="40">
        <v>226</v>
      </c>
      <c r="HT3" s="40">
        <v>227</v>
      </c>
      <c r="HU3" s="40">
        <v>228</v>
      </c>
      <c r="HV3" s="40">
        <v>229</v>
      </c>
      <c r="HW3" s="40">
        <v>230</v>
      </c>
      <c r="HX3" s="40">
        <v>231</v>
      </c>
      <c r="HY3" s="40">
        <v>232</v>
      </c>
      <c r="HZ3" s="40">
        <v>233</v>
      </c>
      <c r="IA3" s="40">
        <v>234</v>
      </c>
      <c r="IB3" s="40">
        <v>235</v>
      </c>
      <c r="IC3" s="40">
        <v>236</v>
      </c>
      <c r="ID3" s="40">
        <v>237</v>
      </c>
      <c r="IE3" s="40">
        <v>238</v>
      </c>
      <c r="IF3" s="40">
        <v>239</v>
      </c>
      <c r="IG3" s="40">
        <v>240</v>
      </c>
      <c r="IH3" s="40">
        <v>241</v>
      </c>
      <c r="II3" s="40">
        <v>242</v>
      </c>
      <c r="IJ3" s="40">
        <v>243</v>
      </c>
      <c r="IK3" s="40">
        <v>244</v>
      </c>
      <c r="IL3" s="40">
        <v>245</v>
      </c>
      <c r="IM3" s="40">
        <v>246</v>
      </c>
      <c r="IN3" s="40">
        <v>247</v>
      </c>
      <c r="IO3" s="40">
        <v>248</v>
      </c>
      <c r="IP3" s="40">
        <v>249</v>
      </c>
      <c r="IQ3" s="40">
        <v>250</v>
      </c>
      <c r="IR3" s="40">
        <v>251</v>
      </c>
      <c r="IS3" s="40">
        <v>252</v>
      </c>
      <c r="IT3" s="40">
        <v>253</v>
      </c>
      <c r="IU3" s="40">
        <v>254</v>
      </c>
      <c r="IV3" s="40">
        <v>255</v>
      </c>
      <c r="IW3" s="40">
        <v>256</v>
      </c>
      <c r="IX3" s="40">
        <v>257</v>
      </c>
      <c r="IY3" s="40">
        <v>258</v>
      </c>
      <c r="IZ3" s="40">
        <v>259</v>
      </c>
      <c r="JA3" s="40">
        <v>260</v>
      </c>
      <c r="JB3" s="40">
        <v>261</v>
      </c>
      <c r="JC3" s="40">
        <v>262</v>
      </c>
      <c r="JD3" s="40">
        <v>263</v>
      </c>
      <c r="JE3" s="40">
        <v>264</v>
      </c>
      <c r="JF3" s="40" t="str">
        <f>"※" &amp; 300+JF2</f>
        <v>※301</v>
      </c>
      <c r="JG3" s="40" t="str">
        <f>"※" &amp; 300+JG2</f>
        <v>※302</v>
      </c>
      <c r="JH3" s="40" t="str">
        <f t="shared" ref="JH3:JO3" si="2">"※" &amp; 300+JH2</f>
        <v>※303</v>
      </c>
      <c r="JI3" s="40" t="str">
        <f t="shared" si="2"/>
        <v>※304</v>
      </c>
      <c r="JJ3" s="40" t="str">
        <f t="shared" si="2"/>
        <v>※305</v>
      </c>
      <c r="JK3" s="40" t="str">
        <f t="shared" si="2"/>
        <v>※306</v>
      </c>
      <c r="JL3" s="40" t="str">
        <f t="shared" si="2"/>
        <v>※307</v>
      </c>
      <c r="JM3" s="40" t="str">
        <f t="shared" si="2"/>
        <v>※308</v>
      </c>
      <c r="JN3" s="40" t="str">
        <f t="shared" si="2"/>
        <v>※309</v>
      </c>
      <c r="JO3" s="40" t="str">
        <f t="shared" si="2"/>
        <v>※310</v>
      </c>
    </row>
    <row r="4" spans="1:275">
      <c r="A4" s="41" t="s">
        <v>202</v>
      </c>
      <c r="B4" s="41" t="s">
        <v>203</v>
      </c>
      <c r="C4" s="41" t="s">
        <v>203</v>
      </c>
      <c r="D4" s="41" t="s">
        <v>203</v>
      </c>
      <c r="E4" s="41" t="s">
        <v>203</v>
      </c>
      <c r="F4" s="41" t="s">
        <v>203</v>
      </c>
      <c r="G4" s="41" t="s">
        <v>203</v>
      </c>
      <c r="H4" s="41" t="s">
        <v>204</v>
      </c>
      <c r="I4" s="41" t="s">
        <v>205</v>
      </c>
      <c r="J4" s="41" t="s">
        <v>205</v>
      </c>
      <c r="K4" s="41" t="s">
        <v>206</v>
      </c>
      <c r="L4" s="41" t="s">
        <v>206</v>
      </c>
      <c r="M4" s="41" t="s">
        <v>206</v>
      </c>
      <c r="N4" s="41" t="s">
        <v>207</v>
      </c>
      <c r="O4" s="41" t="s">
        <v>207</v>
      </c>
      <c r="P4" s="41" t="s">
        <v>207</v>
      </c>
      <c r="Q4" s="41" t="s">
        <v>207</v>
      </c>
      <c r="R4" s="41" t="s">
        <v>208</v>
      </c>
      <c r="S4" s="41" t="s">
        <v>208</v>
      </c>
      <c r="T4" s="41" t="s">
        <v>208</v>
      </c>
      <c r="U4" s="41" t="s">
        <v>208</v>
      </c>
      <c r="V4" s="41" t="s">
        <v>209</v>
      </c>
      <c r="W4" s="41" t="s">
        <v>209</v>
      </c>
      <c r="X4" s="41" t="s">
        <v>209</v>
      </c>
      <c r="Y4" s="41" t="s">
        <v>209</v>
      </c>
      <c r="Z4" s="41" t="s">
        <v>210</v>
      </c>
      <c r="AA4" s="41" t="s">
        <v>210</v>
      </c>
      <c r="AB4" s="41" t="s">
        <v>210</v>
      </c>
      <c r="AC4" s="41" t="s">
        <v>210</v>
      </c>
      <c r="AD4" s="41" t="s">
        <v>210</v>
      </c>
      <c r="AE4" s="41" t="s">
        <v>210</v>
      </c>
      <c r="AF4" s="41" t="s">
        <v>210</v>
      </c>
      <c r="AG4" s="41" t="s">
        <v>210</v>
      </c>
      <c r="AH4" s="41" t="s">
        <v>210</v>
      </c>
      <c r="AI4" s="41" t="s">
        <v>210</v>
      </c>
      <c r="AJ4" s="41" t="s">
        <v>210</v>
      </c>
      <c r="AK4" s="41" t="s">
        <v>210</v>
      </c>
      <c r="AL4" s="41" t="s">
        <v>210</v>
      </c>
      <c r="AM4" s="41" t="s">
        <v>210</v>
      </c>
      <c r="AN4" s="41" t="s">
        <v>211</v>
      </c>
      <c r="AO4" s="41" t="s">
        <v>211</v>
      </c>
      <c r="AP4" s="41" t="s">
        <v>211</v>
      </c>
      <c r="AQ4" s="41" t="s">
        <v>211</v>
      </c>
      <c r="AR4" s="41" t="s">
        <v>211</v>
      </c>
      <c r="AS4" s="41" t="s">
        <v>211</v>
      </c>
      <c r="AT4" s="41" t="s">
        <v>211</v>
      </c>
      <c r="AU4" s="41" t="s">
        <v>211</v>
      </c>
      <c r="AV4" s="41" t="s">
        <v>211</v>
      </c>
      <c r="AW4" s="41" t="s">
        <v>211</v>
      </c>
      <c r="AX4" s="41" t="s">
        <v>211</v>
      </c>
      <c r="AY4" s="41" t="s">
        <v>212</v>
      </c>
      <c r="AZ4" s="41" t="s">
        <v>212</v>
      </c>
      <c r="BA4" s="41" t="s">
        <v>212</v>
      </c>
      <c r="BB4" s="41" t="s">
        <v>212</v>
      </c>
      <c r="BC4" s="41" t="s">
        <v>212</v>
      </c>
      <c r="BD4" s="41" t="s">
        <v>212</v>
      </c>
      <c r="BE4" s="41" t="s">
        <v>212</v>
      </c>
      <c r="BF4" s="41" t="s">
        <v>212</v>
      </c>
      <c r="BG4" s="41" t="s">
        <v>212</v>
      </c>
      <c r="BH4" s="41" t="s">
        <v>212</v>
      </c>
      <c r="BI4" s="41" t="s">
        <v>212</v>
      </c>
      <c r="BJ4" s="41" t="s">
        <v>212</v>
      </c>
      <c r="BK4" s="41" t="s">
        <v>212</v>
      </c>
      <c r="BL4" s="41" t="s">
        <v>212</v>
      </c>
      <c r="BM4" s="41" t="s">
        <v>212</v>
      </c>
      <c r="BN4" s="41" t="s">
        <v>212</v>
      </c>
      <c r="BO4" s="41" t="s">
        <v>213</v>
      </c>
      <c r="BP4" s="41" t="s">
        <v>213</v>
      </c>
      <c r="BQ4" s="41" t="s">
        <v>213</v>
      </c>
      <c r="BR4" s="41" t="s">
        <v>213</v>
      </c>
      <c r="BS4" s="41" t="s">
        <v>213</v>
      </c>
      <c r="BT4" s="41" t="s">
        <v>213</v>
      </c>
      <c r="BU4" s="41" t="s">
        <v>213</v>
      </c>
      <c r="BV4" s="41" t="s">
        <v>213</v>
      </c>
      <c r="BW4" s="41" t="s">
        <v>213</v>
      </c>
      <c r="BX4" s="41" t="s">
        <v>213</v>
      </c>
      <c r="BY4" s="41" t="s">
        <v>213</v>
      </c>
      <c r="BZ4" s="41" t="s">
        <v>213</v>
      </c>
      <c r="CA4" s="41" t="s">
        <v>213</v>
      </c>
      <c r="CB4" s="41" t="s">
        <v>213</v>
      </c>
      <c r="CC4" s="41" t="s">
        <v>213</v>
      </c>
      <c r="CD4" s="41" t="s">
        <v>213</v>
      </c>
      <c r="CE4" s="41" t="s">
        <v>213</v>
      </c>
      <c r="CF4" s="41" t="s">
        <v>213</v>
      </c>
      <c r="CG4" s="41" t="s">
        <v>213</v>
      </c>
      <c r="CH4" s="41" t="s">
        <v>213</v>
      </c>
      <c r="CI4" s="41" t="s">
        <v>213</v>
      </c>
      <c r="CJ4" s="41" t="s">
        <v>213</v>
      </c>
      <c r="CK4" s="41" t="s">
        <v>213</v>
      </c>
      <c r="CL4" s="41" t="s">
        <v>213</v>
      </c>
      <c r="CM4" s="41" t="s">
        <v>213</v>
      </c>
      <c r="CN4" s="41" t="s">
        <v>213</v>
      </c>
      <c r="CO4" s="41" t="s">
        <v>213</v>
      </c>
      <c r="CP4" s="41" t="s">
        <v>213</v>
      </c>
      <c r="CQ4" s="41" t="s">
        <v>213</v>
      </c>
      <c r="CR4" s="41" t="s">
        <v>213</v>
      </c>
      <c r="CS4" s="41" t="s">
        <v>213</v>
      </c>
      <c r="CT4" s="41" t="s">
        <v>213</v>
      </c>
      <c r="CU4" s="41" t="s">
        <v>213</v>
      </c>
      <c r="CV4" s="41" t="s">
        <v>213</v>
      </c>
      <c r="CW4" s="41" t="s">
        <v>213</v>
      </c>
      <c r="CX4" s="41" t="s">
        <v>213</v>
      </c>
      <c r="CY4" s="41" t="s">
        <v>213</v>
      </c>
      <c r="CZ4" s="41" t="s">
        <v>213</v>
      </c>
      <c r="DA4" s="41" t="s">
        <v>213</v>
      </c>
      <c r="DB4" s="41" t="s">
        <v>213</v>
      </c>
      <c r="DC4" s="41" t="s">
        <v>213</v>
      </c>
      <c r="DD4" s="41" t="s">
        <v>213</v>
      </c>
      <c r="DE4" s="41" t="s">
        <v>213</v>
      </c>
      <c r="DF4" s="41" t="s">
        <v>213</v>
      </c>
      <c r="DG4" s="41" t="s">
        <v>213</v>
      </c>
      <c r="DH4" s="41" t="s">
        <v>213</v>
      </c>
      <c r="DI4" s="41" t="s">
        <v>213</v>
      </c>
      <c r="DJ4" s="41" t="s">
        <v>213</v>
      </c>
      <c r="DK4" s="41" t="s">
        <v>213</v>
      </c>
      <c r="DL4" s="41" t="s">
        <v>213</v>
      </c>
      <c r="DM4" s="41" t="s">
        <v>213</v>
      </c>
      <c r="DN4" s="41" t="s">
        <v>213</v>
      </c>
      <c r="DO4" s="41" t="s">
        <v>213</v>
      </c>
      <c r="DP4" s="41" t="s">
        <v>213</v>
      </c>
      <c r="DQ4" s="41" t="s">
        <v>213</v>
      </c>
      <c r="DR4" s="41" t="s">
        <v>213</v>
      </c>
      <c r="DS4" s="41" t="s">
        <v>213</v>
      </c>
      <c r="DT4" s="41" t="s">
        <v>213</v>
      </c>
      <c r="DU4" s="41" t="s">
        <v>213</v>
      </c>
      <c r="DV4" s="41" t="s">
        <v>213</v>
      </c>
      <c r="DW4" s="41" t="s">
        <v>213</v>
      </c>
      <c r="DX4" s="41" t="s">
        <v>213</v>
      </c>
      <c r="DY4" s="41" t="s">
        <v>213</v>
      </c>
      <c r="DZ4" s="41" t="s">
        <v>213</v>
      </c>
      <c r="EA4" s="41" t="s">
        <v>213</v>
      </c>
      <c r="EB4" s="41" t="s">
        <v>213</v>
      </c>
      <c r="EC4" s="41" t="s">
        <v>213</v>
      </c>
      <c r="ED4" s="41" t="s">
        <v>213</v>
      </c>
      <c r="EE4" s="41" t="s">
        <v>213</v>
      </c>
      <c r="EF4" s="41" t="s">
        <v>213</v>
      </c>
      <c r="EG4" s="41" t="s">
        <v>213</v>
      </c>
      <c r="EH4" s="41" t="s">
        <v>213</v>
      </c>
      <c r="EI4" s="41" t="s">
        <v>213</v>
      </c>
      <c r="EJ4" s="41" t="s">
        <v>213</v>
      </c>
      <c r="EK4" s="41" t="s">
        <v>213</v>
      </c>
      <c r="EL4" s="41" t="s">
        <v>213</v>
      </c>
      <c r="EM4" s="41" t="s">
        <v>213</v>
      </c>
      <c r="EN4" s="41" t="s">
        <v>213</v>
      </c>
      <c r="EO4" s="41" t="s">
        <v>213</v>
      </c>
      <c r="EP4" s="41" t="s">
        <v>213</v>
      </c>
      <c r="EQ4" s="41" t="s">
        <v>213</v>
      </c>
      <c r="ER4" s="41" t="s">
        <v>213</v>
      </c>
      <c r="ES4" s="41" t="s">
        <v>213</v>
      </c>
      <c r="ET4" s="41" t="s">
        <v>214</v>
      </c>
      <c r="EU4" s="41" t="s">
        <v>215</v>
      </c>
      <c r="EV4" s="41" t="s">
        <v>216</v>
      </c>
      <c r="EW4" s="41" t="s">
        <v>216</v>
      </c>
      <c r="EX4" s="41" t="s">
        <v>216</v>
      </c>
      <c r="EY4" s="41" t="s">
        <v>216</v>
      </c>
      <c r="EZ4" s="41" t="s">
        <v>216</v>
      </c>
      <c r="FA4" s="41" t="s">
        <v>216</v>
      </c>
      <c r="FB4" s="41" t="s">
        <v>216</v>
      </c>
      <c r="FC4" s="41" t="s">
        <v>216</v>
      </c>
      <c r="FD4" s="41" t="s">
        <v>216</v>
      </c>
      <c r="FE4" s="41" t="s">
        <v>216</v>
      </c>
      <c r="FF4" s="41" t="s">
        <v>216</v>
      </c>
      <c r="FG4" s="41" t="s">
        <v>216</v>
      </c>
      <c r="FH4" s="41" t="s">
        <v>216</v>
      </c>
      <c r="FI4" s="41" t="s">
        <v>216</v>
      </c>
      <c r="FJ4" s="41" t="s">
        <v>216</v>
      </c>
      <c r="FK4" s="41" t="s">
        <v>216</v>
      </c>
      <c r="FL4" s="41" t="s">
        <v>216</v>
      </c>
      <c r="FM4" s="41" t="s">
        <v>216</v>
      </c>
      <c r="FN4" s="41" t="s">
        <v>216</v>
      </c>
      <c r="FO4" s="41" t="s">
        <v>216</v>
      </c>
      <c r="FP4" s="41" t="s">
        <v>216</v>
      </c>
      <c r="FQ4" s="41" t="s">
        <v>216</v>
      </c>
      <c r="FR4" s="41" t="s">
        <v>216</v>
      </c>
      <c r="FS4" s="41" t="s">
        <v>216</v>
      </c>
      <c r="FT4" s="41" t="s">
        <v>216</v>
      </c>
      <c r="FU4" s="41" t="s">
        <v>216</v>
      </c>
      <c r="FV4" s="41" t="s">
        <v>216</v>
      </c>
      <c r="FW4" s="41" t="s">
        <v>216</v>
      </c>
      <c r="FX4" s="41" t="s">
        <v>216</v>
      </c>
      <c r="FY4" s="41" t="s">
        <v>216</v>
      </c>
      <c r="FZ4" s="41" t="s">
        <v>216</v>
      </c>
      <c r="GA4" s="41" t="s">
        <v>216</v>
      </c>
      <c r="GB4" s="41" t="s">
        <v>216</v>
      </c>
      <c r="GC4" s="41" t="s">
        <v>216</v>
      </c>
      <c r="GD4" s="41" t="s">
        <v>216</v>
      </c>
      <c r="GE4" s="41" t="s">
        <v>216</v>
      </c>
      <c r="GF4" s="41" t="s">
        <v>216</v>
      </c>
      <c r="GG4" s="41" t="s">
        <v>216</v>
      </c>
      <c r="GH4" s="41" t="s">
        <v>216</v>
      </c>
      <c r="GI4" s="41" t="s">
        <v>216</v>
      </c>
      <c r="GJ4" s="41" t="s">
        <v>216</v>
      </c>
      <c r="GK4" s="41" t="s">
        <v>216</v>
      </c>
      <c r="GL4" s="41" t="s">
        <v>216</v>
      </c>
      <c r="GM4" s="41" t="s">
        <v>216</v>
      </c>
      <c r="GN4" s="41" t="s">
        <v>216</v>
      </c>
      <c r="GO4" s="41" t="s">
        <v>216</v>
      </c>
      <c r="GP4" s="41" t="s">
        <v>216</v>
      </c>
      <c r="GQ4" s="41" t="s">
        <v>216</v>
      </c>
      <c r="GR4" s="41" t="s">
        <v>216</v>
      </c>
      <c r="GS4" s="41" t="s">
        <v>216</v>
      </c>
      <c r="GT4" s="41" t="s">
        <v>216</v>
      </c>
      <c r="GU4" s="41" t="s">
        <v>216</v>
      </c>
      <c r="GV4" s="41" t="s">
        <v>216</v>
      </c>
      <c r="GW4" s="41" t="s">
        <v>216</v>
      </c>
      <c r="GX4" s="41" t="s">
        <v>216</v>
      </c>
      <c r="GY4" s="41" t="s">
        <v>216</v>
      </c>
      <c r="GZ4" s="41" t="s">
        <v>216</v>
      </c>
      <c r="HA4" s="41" t="s">
        <v>216</v>
      </c>
      <c r="HB4" s="41" t="s">
        <v>216</v>
      </c>
      <c r="HC4" s="41" t="s">
        <v>216</v>
      </c>
      <c r="HD4" s="41" t="s">
        <v>216</v>
      </c>
      <c r="HE4" s="41" t="s">
        <v>216</v>
      </c>
      <c r="HF4" s="41" t="s">
        <v>216</v>
      </c>
      <c r="HG4" s="41" t="s">
        <v>216</v>
      </c>
      <c r="HH4" s="41" t="s">
        <v>216</v>
      </c>
      <c r="HI4" s="41" t="s">
        <v>216</v>
      </c>
      <c r="HJ4" s="41" t="s">
        <v>216</v>
      </c>
      <c r="HK4" s="41" t="s">
        <v>216</v>
      </c>
      <c r="HL4" s="41" t="s">
        <v>216</v>
      </c>
      <c r="HM4" s="41" t="s">
        <v>216</v>
      </c>
      <c r="HN4" s="41" t="s">
        <v>216</v>
      </c>
      <c r="HO4" s="41" t="s">
        <v>216</v>
      </c>
      <c r="HP4" s="41" t="s">
        <v>216</v>
      </c>
      <c r="HQ4" s="41" t="s">
        <v>216</v>
      </c>
      <c r="HR4" s="41" t="s">
        <v>216</v>
      </c>
      <c r="HS4" s="41" t="s">
        <v>216</v>
      </c>
      <c r="HT4" s="41" t="s">
        <v>216</v>
      </c>
      <c r="HU4" s="41" t="s">
        <v>216</v>
      </c>
      <c r="HV4" s="41" t="s">
        <v>216</v>
      </c>
      <c r="HW4" s="41" t="s">
        <v>216</v>
      </c>
      <c r="HX4" s="41" t="s">
        <v>217</v>
      </c>
      <c r="HY4" s="41" t="s">
        <v>217</v>
      </c>
      <c r="HZ4" s="41" t="s">
        <v>217</v>
      </c>
      <c r="IA4" s="41" t="s">
        <v>217</v>
      </c>
      <c r="IB4" s="41" t="s">
        <v>217</v>
      </c>
      <c r="IC4" s="41" t="s">
        <v>217</v>
      </c>
      <c r="ID4" s="41" t="s">
        <v>217</v>
      </c>
      <c r="IE4" s="41" t="s">
        <v>217</v>
      </c>
      <c r="IF4" s="41" t="s">
        <v>217</v>
      </c>
      <c r="IG4" s="41" t="s">
        <v>217</v>
      </c>
      <c r="IH4" s="41" t="s">
        <v>218</v>
      </c>
      <c r="II4" s="41" t="s">
        <v>218</v>
      </c>
      <c r="IJ4" s="41" t="s">
        <v>218</v>
      </c>
      <c r="IK4" s="41" t="s">
        <v>218</v>
      </c>
      <c r="IL4" s="41" t="s">
        <v>218</v>
      </c>
      <c r="IM4" s="41" t="s">
        <v>218</v>
      </c>
      <c r="IN4" s="41" t="s">
        <v>218</v>
      </c>
      <c r="IO4" s="41" t="s">
        <v>218</v>
      </c>
      <c r="IP4" s="41" t="s">
        <v>218</v>
      </c>
      <c r="IQ4" s="41" t="s">
        <v>218</v>
      </c>
      <c r="IR4" s="41" t="s">
        <v>219</v>
      </c>
      <c r="IS4" s="41" t="s">
        <v>219</v>
      </c>
      <c r="IT4" s="41" t="s">
        <v>219</v>
      </c>
      <c r="IU4" s="41" t="s">
        <v>219</v>
      </c>
      <c r="IV4" s="41" t="s">
        <v>219</v>
      </c>
      <c r="IW4" s="41" t="s">
        <v>219</v>
      </c>
      <c r="IX4" s="41" t="s">
        <v>220</v>
      </c>
      <c r="IY4" s="41" t="s">
        <v>221</v>
      </c>
      <c r="IZ4" s="41" t="s">
        <v>221</v>
      </c>
      <c r="JA4" s="41" t="s">
        <v>221</v>
      </c>
      <c r="JB4" s="41" t="s">
        <v>221</v>
      </c>
      <c r="JC4" s="41" t="s">
        <v>222</v>
      </c>
      <c r="JD4" s="41" t="s">
        <v>222</v>
      </c>
      <c r="JE4" s="41" t="s">
        <v>222</v>
      </c>
      <c r="JF4" s="41"/>
      <c r="JG4" s="41"/>
      <c r="JH4" s="41"/>
      <c r="JI4" s="41"/>
      <c r="JJ4" s="41"/>
      <c r="JK4" s="41"/>
      <c r="JL4" s="41"/>
      <c r="JM4" s="41"/>
      <c r="JN4" s="41"/>
      <c r="JO4" s="41"/>
    </row>
    <row r="5" spans="1:275" ht="60" customHeight="1">
      <c r="A5" s="42" t="s">
        <v>223</v>
      </c>
      <c r="B5" s="42" t="s">
        <v>224</v>
      </c>
      <c r="C5" s="42" t="s">
        <v>225</v>
      </c>
      <c r="D5" s="42" t="s">
        <v>226</v>
      </c>
      <c r="E5" s="42" t="s">
        <v>227</v>
      </c>
      <c r="F5" s="42" t="s">
        <v>228</v>
      </c>
      <c r="G5" s="42" t="s">
        <v>229</v>
      </c>
      <c r="H5" s="42" t="s">
        <v>230</v>
      </c>
      <c r="I5" s="42" t="s">
        <v>231</v>
      </c>
      <c r="J5" s="42" t="s">
        <v>232</v>
      </c>
      <c r="K5" s="42" t="s">
        <v>233</v>
      </c>
      <c r="L5" s="42" t="s">
        <v>234</v>
      </c>
      <c r="M5" s="42" t="s">
        <v>235</v>
      </c>
      <c r="N5" s="42" t="s">
        <v>236</v>
      </c>
      <c r="O5" s="42" t="s">
        <v>237</v>
      </c>
      <c r="P5" s="42" t="s">
        <v>238</v>
      </c>
      <c r="Q5" s="42" t="s">
        <v>239</v>
      </c>
      <c r="R5" s="42" t="s">
        <v>240</v>
      </c>
      <c r="S5" s="42" t="s">
        <v>241</v>
      </c>
      <c r="T5" s="42" t="s">
        <v>242</v>
      </c>
      <c r="U5" s="42" t="s">
        <v>243</v>
      </c>
      <c r="V5" s="42" t="s">
        <v>244</v>
      </c>
      <c r="W5" s="42" t="s">
        <v>245</v>
      </c>
      <c r="X5" s="42" t="s">
        <v>246</v>
      </c>
      <c r="Y5" s="42" t="s">
        <v>247</v>
      </c>
      <c r="Z5" s="42" t="s">
        <v>248</v>
      </c>
      <c r="AA5" s="42" t="s">
        <v>249</v>
      </c>
      <c r="AB5" s="42" t="s">
        <v>250</v>
      </c>
      <c r="AC5" s="42" t="s">
        <v>251</v>
      </c>
      <c r="AD5" s="42" t="s">
        <v>252</v>
      </c>
      <c r="AE5" s="42" t="s">
        <v>253</v>
      </c>
      <c r="AF5" s="42" t="s">
        <v>254</v>
      </c>
      <c r="AG5" s="42" t="s">
        <v>255</v>
      </c>
      <c r="AH5" s="42" t="s">
        <v>256</v>
      </c>
      <c r="AI5" s="42" t="s">
        <v>257</v>
      </c>
      <c r="AJ5" s="42" t="s">
        <v>258</v>
      </c>
      <c r="AK5" s="42" t="s">
        <v>259</v>
      </c>
      <c r="AL5" s="42" t="s">
        <v>260</v>
      </c>
      <c r="AM5" s="42" t="s">
        <v>261</v>
      </c>
      <c r="AN5" s="42" t="s">
        <v>262</v>
      </c>
      <c r="AO5" s="42" t="s">
        <v>262</v>
      </c>
      <c r="AP5" s="42" t="s">
        <v>262</v>
      </c>
      <c r="AQ5" s="42" t="s">
        <v>263</v>
      </c>
      <c r="AR5" s="42" t="s">
        <v>264</v>
      </c>
      <c r="AS5" s="42" t="s">
        <v>265</v>
      </c>
      <c r="AT5" s="42" t="s">
        <v>266</v>
      </c>
      <c r="AU5" s="42" t="s">
        <v>267</v>
      </c>
      <c r="AV5" s="42" t="s">
        <v>268</v>
      </c>
      <c r="AW5" s="42" t="s">
        <v>269</v>
      </c>
      <c r="AX5" s="42" t="s">
        <v>270</v>
      </c>
      <c r="AY5" s="42" t="s">
        <v>271</v>
      </c>
      <c r="AZ5" s="42" t="s">
        <v>272</v>
      </c>
      <c r="BA5" s="42" t="s">
        <v>272</v>
      </c>
      <c r="BB5" s="42" t="s">
        <v>272</v>
      </c>
      <c r="BC5" s="42" t="s">
        <v>273</v>
      </c>
      <c r="BD5" s="42" t="s">
        <v>273</v>
      </c>
      <c r="BE5" s="42" t="s">
        <v>273</v>
      </c>
      <c r="BF5" s="42" t="s">
        <v>274</v>
      </c>
      <c r="BG5" s="42" t="s">
        <v>274</v>
      </c>
      <c r="BH5" s="42" t="s">
        <v>274</v>
      </c>
      <c r="BI5" s="42" t="s">
        <v>275</v>
      </c>
      <c r="BJ5" s="42" t="s">
        <v>275</v>
      </c>
      <c r="BK5" s="42" t="s">
        <v>275</v>
      </c>
      <c r="BL5" s="42" t="s">
        <v>276</v>
      </c>
      <c r="BM5" s="42" t="s">
        <v>276</v>
      </c>
      <c r="BN5" s="42" t="s">
        <v>276</v>
      </c>
      <c r="BO5" s="42" t="s">
        <v>277</v>
      </c>
      <c r="BP5" s="42" t="s">
        <v>278</v>
      </c>
      <c r="BQ5" s="42" t="s">
        <v>279</v>
      </c>
      <c r="BR5" s="42" t="s">
        <v>280</v>
      </c>
      <c r="BS5" s="42" t="s">
        <v>280</v>
      </c>
      <c r="BT5" s="42" t="s">
        <v>280</v>
      </c>
      <c r="BU5" s="42" t="s">
        <v>281</v>
      </c>
      <c r="BV5" s="42" t="s">
        <v>281</v>
      </c>
      <c r="BW5" s="42" t="s">
        <v>281</v>
      </c>
      <c r="BX5" s="42" t="s">
        <v>282</v>
      </c>
      <c r="BY5" s="42" t="s">
        <v>282</v>
      </c>
      <c r="BZ5" s="42" t="s">
        <v>282</v>
      </c>
      <c r="CA5" s="42" t="s">
        <v>283</v>
      </c>
      <c r="CB5" s="42" t="s">
        <v>283</v>
      </c>
      <c r="CC5" s="42" t="s">
        <v>283</v>
      </c>
      <c r="CD5" s="42" t="s">
        <v>284</v>
      </c>
      <c r="CE5" s="42" t="s">
        <v>284</v>
      </c>
      <c r="CF5" s="42" t="s">
        <v>284</v>
      </c>
      <c r="CG5" s="42" t="s">
        <v>285</v>
      </c>
      <c r="CH5" s="42" t="s">
        <v>285</v>
      </c>
      <c r="CI5" s="42" t="s">
        <v>285</v>
      </c>
      <c r="CJ5" s="42" t="s">
        <v>286</v>
      </c>
      <c r="CK5" s="42" t="s">
        <v>286</v>
      </c>
      <c r="CL5" s="42" t="s">
        <v>286</v>
      </c>
      <c r="CM5" s="42" t="s">
        <v>287</v>
      </c>
      <c r="CN5" s="42" t="s">
        <v>287</v>
      </c>
      <c r="CO5" s="42" t="s">
        <v>287</v>
      </c>
      <c r="CP5" s="42" t="s">
        <v>288</v>
      </c>
      <c r="CQ5" s="42" t="s">
        <v>288</v>
      </c>
      <c r="CR5" s="42" t="s">
        <v>288</v>
      </c>
      <c r="CS5" s="42" t="s">
        <v>289</v>
      </c>
      <c r="CT5" s="42" t="s">
        <v>290</v>
      </c>
      <c r="CU5" s="42" t="s">
        <v>290</v>
      </c>
      <c r="CV5" s="42" t="s">
        <v>290</v>
      </c>
      <c r="CW5" s="42" t="s">
        <v>291</v>
      </c>
      <c r="CX5" s="42" t="s">
        <v>292</v>
      </c>
      <c r="CY5" s="42" t="s">
        <v>292</v>
      </c>
      <c r="CZ5" s="42" t="s">
        <v>293</v>
      </c>
      <c r="DA5" s="42" t="s">
        <v>294</v>
      </c>
      <c r="DB5" s="42" t="s">
        <v>294</v>
      </c>
      <c r="DC5" s="42" t="s">
        <v>294</v>
      </c>
      <c r="DD5" s="42" t="s">
        <v>295</v>
      </c>
      <c r="DE5" s="42" t="s">
        <v>295</v>
      </c>
      <c r="DF5" s="42" t="s">
        <v>295</v>
      </c>
      <c r="DG5" s="42" t="s">
        <v>296</v>
      </c>
      <c r="DH5" s="42" t="s">
        <v>296</v>
      </c>
      <c r="DI5" s="42" t="s">
        <v>296</v>
      </c>
      <c r="DJ5" s="42" t="s">
        <v>297</v>
      </c>
      <c r="DK5" s="42" t="s">
        <v>297</v>
      </c>
      <c r="DL5" s="42" t="s">
        <v>297</v>
      </c>
      <c r="DM5" s="42" t="s">
        <v>298</v>
      </c>
      <c r="DN5" s="42" t="s">
        <v>298</v>
      </c>
      <c r="DO5" s="42" t="s">
        <v>298</v>
      </c>
      <c r="DP5" s="42" t="s">
        <v>299</v>
      </c>
      <c r="DQ5" s="42" t="s">
        <v>299</v>
      </c>
      <c r="DR5" s="42" t="s">
        <v>299</v>
      </c>
      <c r="DS5" s="42" t="s">
        <v>300</v>
      </c>
      <c r="DT5" s="42" t="s">
        <v>300</v>
      </c>
      <c r="DU5" s="42" t="s">
        <v>300</v>
      </c>
      <c r="DV5" s="42" t="s">
        <v>301</v>
      </c>
      <c r="DW5" s="42" t="s">
        <v>301</v>
      </c>
      <c r="DX5" s="42" t="s">
        <v>301</v>
      </c>
      <c r="DY5" s="42" t="s">
        <v>302</v>
      </c>
      <c r="DZ5" s="42" t="s">
        <v>302</v>
      </c>
      <c r="EA5" s="42" t="s">
        <v>302</v>
      </c>
      <c r="EB5" s="42" t="s">
        <v>303</v>
      </c>
      <c r="EC5" s="42" t="s">
        <v>303</v>
      </c>
      <c r="ED5" s="42" t="s">
        <v>303</v>
      </c>
      <c r="EE5" s="42" t="s">
        <v>304</v>
      </c>
      <c r="EF5" s="42" t="s">
        <v>305</v>
      </c>
      <c r="EG5" s="42" t="s">
        <v>305</v>
      </c>
      <c r="EH5" s="42" t="s">
        <v>305</v>
      </c>
      <c r="EI5" s="42" t="s">
        <v>306</v>
      </c>
      <c r="EJ5" s="42" t="s">
        <v>306</v>
      </c>
      <c r="EK5" s="42" t="s">
        <v>306</v>
      </c>
      <c r="EL5" s="42" t="s">
        <v>307</v>
      </c>
      <c r="EM5" s="42" t="s">
        <v>308</v>
      </c>
      <c r="EN5" s="42" t="s">
        <v>308</v>
      </c>
      <c r="EO5" s="42" t="s">
        <v>308</v>
      </c>
      <c r="EP5" s="42" t="s">
        <v>309</v>
      </c>
      <c r="EQ5" s="42" t="s">
        <v>309</v>
      </c>
      <c r="ER5" s="42" t="s">
        <v>309</v>
      </c>
      <c r="ES5" s="42" t="s">
        <v>310</v>
      </c>
      <c r="ET5" s="42" t="s">
        <v>311</v>
      </c>
      <c r="EU5" s="42" t="s">
        <v>312</v>
      </c>
      <c r="EV5" s="42" t="s">
        <v>313</v>
      </c>
      <c r="EW5" s="42" t="s">
        <v>313</v>
      </c>
      <c r="EX5" s="42" t="s">
        <v>313</v>
      </c>
      <c r="EY5" s="42" t="s">
        <v>314</v>
      </c>
      <c r="EZ5" s="42" t="s">
        <v>315</v>
      </c>
      <c r="FA5" s="42" t="s">
        <v>315</v>
      </c>
      <c r="FB5" s="42" t="s">
        <v>315</v>
      </c>
      <c r="FC5" s="42" t="s">
        <v>316</v>
      </c>
      <c r="FD5" s="42" t="s">
        <v>317</v>
      </c>
      <c r="FE5" s="42" t="s">
        <v>317</v>
      </c>
      <c r="FF5" s="42" t="s">
        <v>317</v>
      </c>
      <c r="FG5" s="42" t="s">
        <v>318</v>
      </c>
      <c r="FH5" s="42" t="s">
        <v>318</v>
      </c>
      <c r="FI5" s="42" t="s">
        <v>318</v>
      </c>
      <c r="FJ5" s="42" t="s">
        <v>319</v>
      </c>
      <c r="FK5" s="42" t="s">
        <v>319</v>
      </c>
      <c r="FL5" s="42" t="s">
        <v>319</v>
      </c>
      <c r="FM5" s="42" t="s">
        <v>320</v>
      </c>
      <c r="FN5" s="42" t="s">
        <v>320</v>
      </c>
      <c r="FO5" s="42" t="s">
        <v>320</v>
      </c>
      <c r="FP5" s="42" t="s">
        <v>321</v>
      </c>
      <c r="FQ5" s="42" t="s">
        <v>321</v>
      </c>
      <c r="FR5" s="42" t="s">
        <v>321</v>
      </c>
      <c r="FS5" s="42" t="s">
        <v>322</v>
      </c>
      <c r="FT5" s="42" t="s">
        <v>322</v>
      </c>
      <c r="FU5" s="42" t="s">
        <v>322</v>
      </c>
      <c r="FV5" s="42" t="s">
        <v>323</v>
      </c>
      <c r="FW5" s="42" t="s">
        <v>324</v>
      </c>
      <c r="FX5" s="42" t="s">
        <v>325</v>
      </c>
      <c r="FY5" s="42" t="s">
        <v>325</v>
      </c>
      <c r="FZ5" s="42" t="s">
        <v>325</v>
      </c>
      <c r="GA5" s="42" t="s">
        <v>326</v>
      </c>
      <c r="GB5" s="42" t="s">
        <v>326</v>
      </c>
      <c r="GC5" s="42" t="s">
        <v>326</v>
      </c>
      <c r="GD5" s="42" t="s">
        <v>327</v>
      </c>
      <c r="GE5" s="42" t="s">
        <v>327</v>
      </c>
      <c r="GF5" s="42" t="s">
        <v>327</v>
      </c>
      <c r="GG5" s="42" t="s">
        <v>328</v>
      </c>
      <c r="GH5" s="42" t="s">
        <v>328</v>
      </c>
      <c r="GI5" s="42" t="s">
        <v>328</v>
      </c>
      <c r="GJ5" s="42" t="s">
        <v>329</v>
      </c>
      <c r="GK5" s="42" t="s">
        <v>329</v>
      </c>
      <c r="GL5" s="42" t="s">
        <v>329</v>
      </c>
      <c r="GM5" s="42" t="s">
        <v>330</v>
      </c>
      <c r="GN5" s="42" t="s">
        <v>330</v>
      </c>
      <c r="GO5" s="42" t="s">
        <v>330</v>
      </c>
      <c r="GP5" s="42" t="s">
        <v>331</v>
      </c>
      <c r="GQ5" s="42" t="s">
        <v>331</v>
      </c>
      <c r="GR5" s="42" t="s">
        <v>331</v>
      </c>
      <c r="GS5" s="42" t="s">
        <v>332</v>
      </c>
      <c r="GT5" s="42" t="s">
        <v>332</v>
      </c>
      <c r="GU5" s="42" t="s">
        <v>332</v>
      </c>
      <c r="GV5" s="42" t="s">
        <v>333</v>
      </c>
      <c r="GW5" s="42" t="s">
        <v>333</v>
      </c>
      <c r="GX5" s="42" t="s">
        <v>333</v>
      </c>
      <c r="GY5" s="42" t="s">
        <v>334</v>
      </c>
      <c r="GZ5" s="42" t="s">
        <v>334</v>
      </c>
      <c r="HA5" s="42" t="s">
        <v>334</v>
      </c>
      <c r="HB5" s="42" t="s">
        <v>335</v>
      </c>
      <c r="HC5" s="42" t="s">
        <v>335</v>
      </c>
      <c r="HD5" s="42" t="s">
        <v>335</v>
      </c>
      <c r="HE5" s="42" t="s">
        <v>336</v>
      </c>
      <c r="HF5" s="42" t="s">
        <v>336</v>
      </c>
      <c r="HG5" s="42" t="s">
        <v>336</v>
      </c>
      <c r="HH5" s="42" t="s">
        <v>337</v>
      </c>
      <c r="HI5" s="42" t="s">
        <v>338</v>
      </c>
      <c r="HJ5" s="42" t="s">
        <v>338</v>
      </c>
      <c r="HK5" s="42" t="s">
        <v>338</v>
      </c>
      <c r="HL5" s="42" t="s">
        <v>339</v>
      </c>
      <c r="HM5" s="42" t="s">
        <v>339</v>
      </c>
      <c r="HN5" s="42" t="s">
        <v>339</v>
      </c>
      <c r="HO5" s="42" t="s">
        <v>340</v>
      </c>
      <c r="HP5" s="42" t="s">
        <v>340</v>
      </c>
      <c r="HQ5" s="42" t="s">
        <v>340</v>
      </c>
      <c r="HR5" s="42" t="s">
        <v>341</v>
      </c>
      <c r="HS5" s="42" t="s">
        <v>341</v>
      </c>
      <c r="HT5" s="42" t="s">
        <v>341</v>
      </c>
      <c r="HU5" s="42" t="s">
        <v>342</v>
      </c>
      <c r="HV5" s="42" t="s">
        <v>342</v>
      </c>
      <c r="HW5" s="42" t="s">
        <v>342</v>
      </c>
      <c r="HX5" s="42" t="s">
        <v>343</v>
      </c>
      <c r="HY5" s="42" t="s">
        <v>344</v>
      </c>
      <c r="HZ5" s="42" t="s">
        <v>345</v>
      </c>
      <c r="IA5" s="42" t="s">
        <v>346</v>
      </c>
      <c r="IB5" s="42" t="s">
        <v>346</v>
      </c>
      <c r="IC5" s="42" t="s">
        <v>346</v>
      </c>
      <c r="ID5" s="42" t="s">
        <v>347</v>
      </c>
      <c r="IE5" s="42" t="s">
        <v>348</v>
      </c>
      <c r="IF5" s="42" t="s">
        <v>349</v>
      </c>
      <c r="IG5" s="42" t="s">
        <v>350</v>
      </c>
      <c r="IH5" s="42" t="s">
        <v>351</v>
      </c>
      <c r="II5" s="42" t="s">
        <v>352</v>
      </c>
      <c r="IJ5" s="42" t="s">
        <v>353</v>
      </c>
      <c r="IK5" s="42" t="s">
        <v>354</v>
      </c>
      <c r="IL5" s="42" t="s">
        <v>355</v>
      </c>
      <c r="IM5" s="42" t="s">
        <v>356</v>
      </c>
      <c r="IN5" s="42" t="s">
        <v>357</v>
      </c>
      <c r="IO5" s="42" t="s">
        <v>358</v>
      </c>
      <c r="IP5" s="42" t="s">
        <v>359</v>
      </c>
      <c r="IQ5" s="42" t="s">
        <v>360</v>
      </c>
      <c r="IR5" s="42" t="s">
        <v>361</v>
      </c>
      <c r="IS5" s="42" t="s">
        <v>361</v>
      </c>
      <c r="IT5" s="42" t="s">
        <v>361</v>
      </c>
      <c r="IU5" s="42" t="s">
        <v>362</v>
      </c>
      <c r="IV5" s="42" t="s">
        <v>362</v>
      </c>
      <c r="IW5" s="42" t="s">
        <v>362</v>
      </c>
      <c r="IX5" s="42" t="s">
        <v>363</v>
      </c>
      <c r="IY5" s="42" t="s">
        <v>364</v>
      </c>
      <c r="IZ5" s="42" t="s">
        <v>365</v>
      </c>
      <c r="JA5" s="42" t="s">
        <v>366</v>
      </c>
      <c r="JB5" s="42" t="s">
        <v>367</v>
      </c>
      <c r="JC5" s="42" t="s">
        <v>368</v>
      </c>
      <c r="JD5" s="42" t="s">
        <v>368</v>
      </c>
      <c r="JE5" s="42" t="s">
        <v>368</v>
      </c>
      <c r="JF5" s="42" t="s">
        <v>2274</v>
      </c>
      <c r="JG5" s="42" t="s">
        <v>2275</v>
      </c>
      <c r="JH5" s="42" t="s">
        <v>2276</v>
      </c>
      <c r="JI5" s="42" t="s">
        <v>2277</v>
      </c>
      <c r="JJ5" s="42" t="s">
        <v>2278</v>
      </c>
      <c r="JK5" s="42" t="s">
        <v>2279</v>
      </c>
      <c r="JL5" s="42" t="s">
        <v>2280</v>
      </c>
      <c r="JM5" s="42" t="s">
        <v>2281</v>
      </c>
      <c r="JN5" s="42" t="s">
        <v>2282</v>
      </c>
      <c r="JO5" s="42" t="s">
        <v>2283</v>
      </c>
    </row>
    <row r="6" spans="1:275" ht="18.75" customHeight="1">
      <c r="A6" s="43"/>
      <c r="B6" s="43"/>
      <c r="C6" s="43"/>
      <c r="D6" s="43"/>
      <c r="E6" s="43"/>
      <c r="F6" s="43"/>
      <c r="G6" s="43"/>
      <c r="H6" s="44" t="s">
        <v>369</v>
      </c>
      <c r="I6" s="44" t="s">
        <v>369</v>
      </c>
      <c r="J6" s="44" t="s">
        <v>369</v>
      </c>
      <c r="K6" s="44" t="s">
        <v>370</v>
      </c>
      <c r="L6" s="44" t="s">
        <v>370</v>
      </c>
      <c r="M6" s="44" t="s">
        <v>370</v>
      </c>
      <c r="N6" s="44" t="s">
        <v>370</v>
      </c>
      <c r="O6" s="44" t="s">
        <v>370</v>
      </c>
      <c r="P6" s="44" t="s">
        <v>370</v>
      </c>
      <c r="Q6" s="44" t="s">
        <v>370</v>
      </c>
      <c r="R6" s="44" t="s">
        <v>370</v>
      </c>
      <c r="S6" s="44" t="s">
        <v>370</v>
      </c>
      <c r="T6" s="44" t="s">
        <v>370</v>
      </c>
      <c r="U6" s="44" t="s">
        <v>370</v>
      </c>
      <c r="V6" s="44" t="s">
        <v>370</v>
      </c>
      <c r="W6" s="44" t="s">
        <v>370</v>
      </c>
      <c r="X6" s="44" t="s">
        <v>370</v>
      </c>
      <c r="Y6" s="44" t="s">
        <v>370</v>
      </c>
      <c r="Z6" s="44" t="s">
        <v>370</v>
      </c>
      <c r="AA6" s="44" t="s">
        <v>369</v>
      </c>
      <c r="AB6" s="44" t="s">
        <v>370</v>
      </c>
      <c r="AC6" s="44" t="s">
        <v>369</v>
      </c>
      <c r="AD6" s="44" t="s">
        <v>370</v>
      </c>
      <c r="AE6" s="44" t="s">
        <v>370</v>
      </c>
      <c r="AF6" s="44" t="s">
        <v>370</v>
      </c>
      <c r="AG6" s="44" t="s">
        <v>370</v>
      </c>
      <c r="AH6" s="44" t="s">
        <v>370</v>
      </c>
      <c r="AI6" s="44" t="s">
        <v>370</v>
      </c>
      <c r="AJ6" s="44" t="s">
        <v>370</v>
      </c>
      <c r="AK6" s="44" t="s">
        <v>370</v>
      </c>
      <c r="AL6" s="44" t="s">
        <v>369</v>
      </c>
      <c r="AM6" s="44" t="s">
        <v>370</v>
      </c>
      <c r="AN6" s="44" t="s">
        <v>370</v>
      </c>
      <c r="AO6" s="44" t="s">
        <v>369</v>
      </c>
      <c r="AP6" s="44" t="s">
        <v>371</v>
      </c>
      <c r="AQ6" s="44" t="s">
        <v>369</v>
      </c>
      <c r="AR6" s="44" t="s">
        <v>369</v>
      </c>
      <c r="AS6" s="44" t="s">
        <v>369</v>
      </c>
      <c r="AT6" s="44" t="s">
        <v>369</v>
      </c>
      <c r="AU6" s="44" t="s">
        <v>369</v>
      </c>
      <c r="AV6" s="44" t="s">
        <v>369</v>
      </c>
      <c r="AW6" s="44" t="s">
        <v>369</v>
      </c>
      <c r="AX6" s="44" t="s">
        <v>369</v>
      </c>
      <c r="AY6" s="44" t="s">
        <v>369</v>
      </c>
      <c r="AZ6" s="44" t="s">
        <v>370</v>
      </c>
      <c r="BA6" s="44" t="s">
        <v>369</v>
      </c>
      <c r="BB6" s="44" t="s">
        <v>371</v>
      </c>
      <c r="BC6" s="44" t="s">
        <v>370</v>
      </c>
      <c r="BD6" s="44" t="s">
        <v>369</v>
      </c>
      <c r="BE6" s="44" t="s">
        <v>371</v>
      </c>
      <c r="BF6" s="44" t="s">
        <v>370</v>
      </c>
      <c r="BG6" s="44" t="s">
        <v>369</v>
      </c>
      <c r="BH6" s="44" t="s">
        <v>371</v>
      </c>
      <c r="BI6" s="44" t="s">
        <v>370</v>
      </c>
      <c r="BJ6" s="44" t="s">
        <v>369</v>
      </c>
      <c r="BK6" s="44" t="s">
        <v>371</v>
      </c>
      <c r="BL6" s="44" t="s">
        <v>370</v>
      </c>
      <c r="BM6" s="44" t="s">
        <v>369</v>
      </c>
      <c r="BN6" s="44" t="s">
        <v>371</v>
      </c>
      <c r="BO6" s="44" t="s">
        <v>370</v>
      </c>
      <c r="BP6" s="44" t="s">
        <v>369</v>
      </c>
      <c r="BQ6" s="44" t="s">
        <v>369</v>
      </c>
      <c r="BR6" s="44" t="s">
        <v>370</v>
      </c>
      <c r="BS6" s="44" t="s">
        <v>369</v>
      </c>
      <c r="BT6" s="44" t="s">
        <v>371</v>
      </c>
      <c r="BU6" s="44" t="s">
        <v>370</v>
      </c>
      <c r="BV6" s="44" t="s">
        <v>369</v>
      </c>
      <c r="BW6" s="44" t="s">
        <v>371</v>
      </c>
      <c r="BX6" s="44" t="s">
        <v>370</v>
      </c>
      <c r="BY6" s="44" t="s">
        <v>369</v>
      </c>
      <c r="BZ6" s="44" t="s">
        <v>371</v>
      </c>
      <c r="CA6" s="44" t="s">
        <v>370</v>
      </c>
      <c r="CB6" s="44" t="s">
        <v>369</v>
      </c>
      <c r="CC6" s="44" t="s">
        <v>371</v>
      </c>
      <c r="CD6" s="44" t="s">
        <v>370</v>
      </c>
      <c r="CE6" s="44" t="s">
        <v>369</v>
      </c>
      <c r="CF6" s="44" t="s">
        <v>371</v>
      </c>
      <c r="CG6" s="44" t="s">
        <v>370</v>
      </c>
      <c r="CH6" s="44" t="s">
        <v>369</v>
      </c>
      <c r="CI6" s="44" t="s">
        <v>371</v>
      </c>
      <c r="CJ6" s="44" t="s">
        <v>370</v>
      </c>
      <c r="CK6" s="44" t="s">
        <v>369</v>
      </c>
      <c r="CL6" s="44" t="s">
        <v>371</v>
      </c>
      <c r="CM6" s="44" t="s">
        <v>370</v>
      </c>
      <c r="CN6" s="44" t="s">
        <v>369</v>
      </c>
      <c r="CO6" s="44" t="s">
        <v>371</v>
      </c>
      <c r="CP6" s="44" t="s">
        <v>370</v>
      </c>
      <c r="CQ6" s="44" t="s">
        <v>369</v>
      </c>
      <c r="CR6" s="44" t="s">
        <v>371</v>
      </c>
      <c r="CS6" s="44" t="s">
        <v>370</v>
      </c>
      <c r="CT6" s="44" t="s">
        <v>370</v>
      </c>
      <c r="CU6" s="44" t="s">
        <v>369</v>
      </c>
      <c r="CV6" s="44" t="s">
        <v>371</v>
      </c>
      <c r="CW6" s="44" t="s">
        <v>370</v>
      </c>
      <c r="CX6" s="44" t="s">
        <v>369</v>
      </c>
      <c r="CY6" s="44" t="s">
        <v>371</v>
      </c>
      <c r="CZ6" s="44" t="s">
        <v>369</v>
      </c>
      <c r="DA6" s="44" t="s">
        <v>370</v>
      </c>
      <c r="DB6" s="44" t="s">
        <v>369</v>
      </c>
      <c r="DC6" s="44" t="s">
        <v>371</v>
      </c>
      <c r="DD6" s="44" t="s">
        <v>370</v>
      </c>
      <c r="DE6" s="44" t="s">
        <v>369</v>
      </c>
      <c r="DF6" s="44" t="s">
        <v>371</v>
      </c>
      <c r="DG6" s="44" t="s">
        <v>370</v>
      </c>
      <c r="DH6" s="44" t="s">
        <v>369</v>
      </c>
      <c r="DI6" s="44" t="s">
        <v>371</v>
      </c>
      <c r="DJ6" s="44" t="s">
        <v>370</v>
      </c>
      <c r="DK6" s="44" t="s">
        <v>369</v>
      </c>
      <c r="DL6" s="44" t="s">
        <v>371</v>
      </c>
      <c r="DM6" s="44" t="s">
        <v>370</v>
      </c>
      <c r="DN6" s="44" t="s">
        <v>369</v>
      </c>
      <c r="DO6" s="44" t="s">
        <v>371</v>
      </c>
      <c r="DP6" s="44" t="s">
        <v>370</v>
      </c>
      <c r="DQ6" s="44" t="s">
        <v>369</v>
      </c>
      <c r="DR6" s="44" t="s">
        <v>371</v>
      </c>
      <c r="DS6" s="44" t="s">
        <v>370</v>
      </c>
      <c r="DT6" s="44" t="s">
        <v>369</v>
      </c>
      <c r="DU6" s="44" t="s">
        <v>371</v>
      </c>
      <c r="DV6" s="44" t="s">
        <v>370</v>
      </c>
      <c r="DW6" s="44" t="s">
        <v>369</v>
      </c>
      <c r="DX6" s="44" t="s">
        <v>371</v>
      </c>
      <c r="DY6" s="44" t="s">
        <v>370</v>
      </c>
      <c r="DZ6" s="44" t="s">
        <v>369</v>
      </c>
      <c r="EA6" s="44" t="s">
        <v>371</v>
      </c>
      <c r="EB6" s="44" t="s">
        <v>370</v>
      </c>
      <c r="EC6" s="44" t="s">
        <v>369</v>
      </c>
      <c r="ED6" s="44" t="s">
        <v>371</v>
      </c>
      <c r="EE6" s="44" t="s">
        <v>369</v>
      </c>
      <c r="EF6" s="44" t="s">
        <v>370</v>
      </c>
      <c r="EG6" s="44" t="s">
        <v>369</v>
      </c>
      <c r="EH6" s="44" t="s">
        <v>371</v>
      </c>
      <c r="EI6" s="44" t="s">
        <v>370</v>
      </c>
      <c r="EJ6" s="44" t="s">
        <v>369</v>
      </c>
      <c r="EK6" s="44" t="s">
        <v>371</v>
      </c>
      <c r="EL6" s="44" t="s">
        <v>370</v>
      </c>
      <c r="EM6" s="44" t="s">
        <v>370</v>
      </c>
      <c r="EN6" s="44" t="s">
        <v>369</v>
      </c>
      <c r="EO6" s="44" t="s">
        <v>371</v>
      </c>
      <c r="EP6" s="44" t="s">
        <v>370</v>
      </c>
      <c r="EQ6" s="44" t="s">
        <v>369</v>
      </c>
      <c r="ER6" s="44" t="s">
        <v>371</v>
      </c>
      <c r="ES6" s="44" t="s">
        <v>369</v>
      </c>
      <c r="ET6" s="44" t="s">
        <v>370</v>
      </c>
      <c r="EU6" s="44" t="s">
        <v>369</v>
      </c>
      <c r="EV6" s="44" t="s">
        <v>370</v>
      </c>
      <c r="EW6" s="44" t="s">
        <v>369</v>
      </c>
      <c r="EX6" s="44" t="s">
        <v>371</v>
      </c>
      <c r="EY6" s="44" t="s">
        <v>370</v>
      </c>
      <c r="EZ6" s="44" t="s">
        <v>370</v>
      </c>
      <c r="FA6" s="44" t="s">
        <v>369</v>
      </c>
      <c r="FB6" s="44" t="s">
        <v>371</v>
      </c>
      <c r="FC6" s="44" t="s">
        <v>370</v>
      </c>
      <c r="FD6" s="44" t="s">
        <v>370</v>
      </c>
      <c r="FE6" s="44" t="s">
        <v>369</v>
      </c>
      <c r="FF6" s="44" t="s">
        <v>371</v>
      </c>
      <c r="FG6" s="44" t="s">
        <v>370</v>
      </c>
      <c r="FH6" s="44" t="s">
        <v>369</v>
      </c>
      <c r="FI6" s="44" t="s">
        <v>371</v>
      </c>
      <c r="FJ6" s="44" t="s">
        <v>370</v>
      </c>
      <c r="FK6" s="44" t="s">
        <v>369</v>
      </c>
      <c r="FL6" s="44" t="s">
        <v>371</v>
      </c>
      <c r="FM6" s="44" t="s">
        <v>370</v>
      </c>
      <c r="FN6" s="44" t="s">
        <v>369</v>
      </c>
      <c r="FO6" s="44" t="s">
        <v>371</v>
      </c>
      <c r="FP6" s="44" t="s">
        <v>370</v>
      </c>
      <c r="FQ6" s="44" t="s">
        <v>369</v>
      </c>
      <c r="FR6" s="44" t="s">
        <v>371</v>
      </c>
      <c r="FS6" s="44" t="s">
        <v>370</v>
      </c>
      <c r="FT6" s="44" t="s">
        <v>369</v>
      </c>
      <c r="FU6" s="44" t="s">
        <v>371</v>
      </c>
      <c r="FV6" s="44" t="s">
        <v>370</v>
      </c>
      <c r="FW6" s="44" t="s">
        <v>370</v>
      </c>
      <c r="FX6" s="44" t="s">
        <v>370</v>
      </c>
      <c r="FY6" s="44" t="s">
        <v>369</v>
      </c>
      <c r="FZ6" s="44" t="s">
        <v>371</v>
      </c>
      <c r="GA6" s="44" t="s">
        <v>370</v>
      </c>
      <c r="GB6" s="44" t="s">
        <v>369</v>
      </c>
      <c r="GC6" s="44" t="s">
        <v>371</v>
      </c>
      <c r="GD6" s="44" t="s">
        <v>370</v>
      </c>
      <c r="GE6" s="44" t="s">
        <v>369</v>
      </c>
      <c r="GF6" s="44" t="s">
        <v>371</v>
      </c>
      <c r="GG6" s="44" t="s">
        <v>370</v>
      </c>
      <c r="GH6" s="44" t="s">
        <v>369</v>
      </c>
      <c r="GI6" s="44" t="s">
        <v>371</v>
      </c>
      <c r="GJ6" s="44" t="s">
        <v>370</v>
      </c>
      <c r="GK6" s="44" t="s">
        <v>369</v>
      </c>
      <c r="GL6" s="44" t="s">
        <v>371</v>
      </c>
      <c r="GM6" s="44" t="s">
        <v>370</v>
      </c>
      <c r="GN6" s="44" t="s">
        <v>369</v>
      </c>
      <c r="GO6" s="44" t="s">
        <v>371</v>
      </c>
      <c r="GP6" s="44" t="s">
        <v>370</v>
      </c>
      <c r="GQ6" s="44" t="s">
        <v>369</v>
      </c>
      <c r="GR6" s="44" t="s">
        <v>371</v>
      </c>
      <c r="GS6" s="44" t="s">
        <v>370</v>
      </c>
      <c r="GT6" s="44" t="s">
        <v>369</v>
      </c>
      <c r="GU6" s="44" t="s">
        <v>371</v>
      </c>
      <c r="GV6" s="44" t="s">
        <v>370</v>
      </c>
      <c r="GW6" s="44" t="s">
        <v>369</v>
      </c>
      <c r="GX6" s="44" t="s">
        <v>371</v>
      </c>
      <c r="GY6" s="44" t="s">
        <v>370</v>
      </c>
      <c r="GZ6" s="44" t="s">
        <v>369</v>
      </c>
      <c r="HA6" s="44" t="s">
        <v>371</v>
      </c>
      <c r="HB6" s="44" t="s">
        <v>370</v>
      </c>
      <c r="HC6" s="44" t="s">
        <v>369</v>
      </c>
      <c r="HD6" s="44" t="s">
        <v>371</v>
      </c>
      <c r="HE6" s="44" t="s">
        <v>370</v>
      </c>
      <c r="HF6" s="44" t="s">
        <v>369</v>
      </c>
      <c r="HG6" s="44" t="s">
        <v>371</v>
      </c>
      <c r="HH6" s="44" t="s">
        <v>369</v>
      </c>
      <c r="HI6" s="44" t="s">
        <v>370</v>
      </c>
      <c r="HJ6" s="44" t="s">
        <v>369</v>
      </c>
      <c r="HK6" s="44" t="s">
        <v>371</v>
      </c>
      <c r="HL6" s="44" t="s">
        <v>370</v>
      </c>
      <c r="HM6" s="44" t="s">
        <v>369</v>
      </c>
      <c r="HN6" s="44" t="s">
        <v>371</v>
      </c>
      <c r="HO6" s="44" t="s">
        <v>370</v>
      </c>
      <c r="HP6" s="44" t="s">
        <v>369</v>
      </c>
      <c r="HQ6" s="44" t="s">
        <v>371</v>
      </c>
      <c r="HR6" s="44" t="s">
        <v>370</v>
      </c>
      <c r="HS6" s="44" t="s">
        <v>369</v>
      </c>
      <c r="HT6" s="44" t="s">
        <v>371</v>
      </c>
      <c r="HU6" s="44" t="s">
        <v>370</v>
      </c>
      <c r="HV6" s="44" t="s">
        <v>369</v>
      </c>
      <c r="HW6" s="44" t="s">
        <v>371</v>
      </c>
      <c r="HX6" s="44" t="s">
        <v>370</v>
      </c>
      <c r="HY6" s="44" t="s">
        <v>370</v>
      </c>
      <c r="HZ6" s="44" t="s">
        <v>370</v>
      </c>
      <c r="IA6" s="44" t="s">
        <v>370</v>
      </c>
      <c r="IB6" s="44" t="s">
        <v>369</v>
      </c>
      <c r="IC6" s="44" t="s">
        <v>371</v>
      </c>
      <c r="ID6" s="44" t="s">
        <v>369</v>
      </c>
      <c r="IE6" s="44" t="s">
        <v>369</v>
      </c>
      <c r="IF6" s="44" t="s">
        <v>369</v>
      </c>
      <c r="IG6" s="44" t="s">
        <v>369</v>
      </c>
      <c r="IH6" s="44" t="s">
        <v>369</v>
      </c>
      <c r="II6" s="44" t="s">
        <v>369</v>
      </c>
      <c r="IJ6" s="44" t="s">
        <v>369</v>
      </c>
      <c r="IK6" s="44" t="s">
        <v>369</v>
      </c>
      <c r="IL6" s="44" t="s">
        <v>369</v>
      </c>
      <c r="IM6" s="44" t="s">
        <v>369</v>
      </c>
      <c r="IN6" s="44" t="s">
        <v>369</v>
      </c>
      <c r="IO6" s="44" t="s">
        <v>369</v>
      </c>
      <c r="IP6" s="44" t="s">
        <v>369</v>
      </c>
      <c r="IQ6" s="44" t="s">
        <v>369</v>
      </c>
      <c r="IR6" s="44" t="s">
        <v>370</v>
      </c>
      <c r="IS6" s="44" t="s">
        <v>369</v>
      </c>
      <c r="IT6" s="44" t="s">
        <v>371</v>
      </c>
      <c r="IU6" s="44" t="s">
        <v>370</v>
      </c>
      <c r="IV6" s="44" t="s">
        <v>369</v>
      </c>
      <c r="IW6" s="44" t="s">
        <v>371</v>
      </c>
      <c r="IX6" s="44" t="s">
        <v>369</v>
      </c>
      <c r="IY6" s="44" t="s">
        <v>370</v>
      </c>
      <c r="IZ6" s="44" t="s">
        <v>370</v>
      </c>
      <c r="JA6" s="44" t="s">
        <v>370</v>
      </c>
      <c r="JB6" s="44" t="s">
        <v>370</v>
      </c>
      <c r="JC6" s="44" t="s">
        <v>370</v>
      </c>
      <c r="JD6" s="44" t="s">
        <v>369</v>
      </c>
      <c r="JE6" s="44" t="s">
        <v>371</v>
      </c>
      <c r="JF6" s="44" t="s">
        <v>2284</v>
      </c>
      <c r="JG6" s="44" t="s">
        <v>2284</v>
      </c>
      <c r="JH6" s="44" t="s">
        <v>2284</v>
      </c>
      <c r="JI6" s="44" t="s">
        <v>2284</v>
      </c>
      <c r="JJ6" s="44" t="s">
        <v>2285</v>
      </c>
      <c r="JK6" s="44" t="s">
        <v>2285</v>
      </c>
      <c r="JL6" s="44" t="s">
        <v>2285</v>
      </c>
      <c r="JM6" s="44" t="s">
        <v>2285</v>
      </c>
      <c r="JN6" s="44" t="s">
        <v>2285</v>
      </c>
      <c r="JO6" s="44" t="s">
        <v>2285</v>
      </c>
    </row>
    <row r="7" spans="1:275">
      <c r="A7" s="45"/>
      <c r="B7" s="46" t="s">
        <v>119</v>
      </c>
      <c r="C7" s="45" t="s">
        <v>0</v>
      </c>
      <c r="D7" s="47" t="s">
        <v>197</v>
      </c>
      <c r="E7" s="47" t="s">
        <v>197</v>
      </c>
      <c r="F7" s="47" t="s">
        <v>197</v>
      </c>
      <c r="G7" s="47" t="s">
        <v>197</v>
      </c>
      <c r="H7" s="48">
        <v>109.5</v>
      </c>
      <c r="I7" s="48">
        <v>111.3</v>
      </c>
      <c r="J7" s="48">
        <v>116.4</v>
      </c>
      <c r="K7" s="48">
        <v>67.7</v>
      </c>
      <c r="L7" s="48">
        <v>89.6</v>
      </c>
      <c r="M7" s="48">
        <v>68.7</v>
      </c>
      <c r="N7" s="48">
        <v>107.6</v>
      </c>
      <c r="O7" s="48">
        <v>93.8</v>
      </c>
      <c r="P7" s="48">
        <v>94.2</v>
      </c>
      <c r="Q7" s="48">
        <v>153.9</v>
      </c>
      <c r="R7" s="48">
        <v>71.900000000000006</v>
      </c>
      <c r="S7" s="48">
        <v>128.9</v>
      </c>
      <c r="T7" s="48">
        <v>131.19999999999999</v>
      </c>
      <c r="U7" s="48">
        <v>142.1</v>
      </c>
      <c r="V7" s="48">
        <v>50.3</v>
      </c>
      <c r="W7" s="48">
        <v>111.2</v>
      </c>
      <c r="X7" s="48">
        <v>96.7</v>
      </c>
      <c r="Y7" s="48">
        <v>119</v>
      </c>
      <c r="Z7" s="48">
        <v>110.9</v>
      </c>
      <c r="AA7" s="48">
        <v>111.7</v>
      </c>
      <c r="AB7" s="48">
        <v>162.69999999999999</v>
      </c>
      <c r="AC7" s="48">
        <v>72.7</v>
      </c>
      <c r="AD7" s="48">
        <v>130.69999999999999</v>
      </c>
      <c r="AE7" s="48">
        <v>76.599999999999994</v>
      </c>
      <c r="AF7" s="48">
        <v>83.9</v>
      </c>
      <c r="AG7" s="48">
        <v>196</v>
      </c>
      <c r="AH7" s="48">
        <v>142.80000000000001</v>
      </c>
      <c r="AI7" s="48">
        <v>6.2</v>
      </c>
      <c r="AJ7" s="48">
        <v>73.2</v>
      </c>
      <c r="AK7" s="48">
        <v>82.9</v>
      </c>
      <c r="AL7" s="48">
        <v>173</v>
      </c>
      <c r="AM7" s="48">
        <v>96.7</v>
      </c>
      <c r="AN7" s="48">
        <v>84.2</v>
      </c>
      <c r="AO7" s="48">
        <v>75.5</v>
      </c>
      <c r="AP7" s="48">
        <v>75.599999999999994</v>
      </c>
      <c r="AQ7" s="48">
        <v>64.099999999999994</v>
      </c>
      <c r="AR7" s="48">
        <v>102.5</v>
      </c>
      <c r="AS7" s="48">
        <v>41</v>
      </c>
      <c r="AT7" s="48">
        <v>94.1</v>
      </c>
      <c r="AU7" s="48">
        <v>142.80000000000001</v>
      </c>
      <c r="AV7" s="48">
        <v>132.9</v>
      </c>
      <c r="AW7" s="48">
        <v>171.5</v>
      </c>
      <c r="AX7" s="48">
        <v>178.2</v>
      </c>
      <c r="AY7" s="48">
        <v>190.8</v>
      </c>
      <c r="AZ7" s="48">
        <v>149.19999999999999</v>
      </c>
      <c r="BA7" s="48">
        <v>99.7</v>
      </c>
      <c r="BB7" s="48">
        <v>102</v>
      </c>
      <c r="BC7" s="48">
        <v>166.3</v>
      </c>
      <c r="BD7" s="48">
        <v>104.4</v>
      </c>
      <c r="BE7" s="48">
        <v>118.7</v>
      </c>
      <c r="BF7" s="48">
        <v>173.9</v>
      </c>
      <c r="BG7" s="48">
        <v>117.2</v>
      </c>
      <c r="BH7" s="48">
        <v>121.5</v>
      </c>
      <c r="BI7" s="48">
        <v>135.4</v>
      </c>
      <c r="BJ7" s="48">
        <v>83</v>
      </c>
      <c r="BK7" s="48">
        <v>110.3</v>
      </c>
      <c r="BL7" s="48">
        <v>137.5</v>
      </c>
      <c r="BM7" s="48">
        <v>99.5</v>
      </c>
      <c r="BN7" s="48">
        <v>109.8</v>
      </c>
      <c r="BO7" s="48">
        <v>142.9</v>
      </c>
      <c r="BP7" s="48">
        <v>77.599999999999994</v>
      </c>
      <c r="BQ7" s="48">
        <v>92.4</v>
      </c>
      <c r="BR7" s="48">
        <v>128.5</v>
      </c>
      <c r="BS7" s="48">
        <v>91.5</v>
      </c>
      <c r="BT7" s="48">
        <v>109</v>
      </c>
      <c r="BU7" s="48">
        <v>241.8</v>
      </c>
      <c r="BV7" s="48">
        <v>115.5</v>
      </c>
      <c r="BW7" s="48">
        <v>159.4</v>
      </c>
      <c r="BX7" s="48">
        <v>113.4</v>
      </c>
      <c r="BY7" s="48">
        <v>66.599999999999994</v>
      </c>
      <c r="BZ7" s="48">
        <v>96.8</v>
      </c>
      <c r="CA7" s="48">
        <v>221.3</v>
      </c>
      <c r="CB7" s="48">
        <v>150.19999999999999</v>
      </c>
      <c r="CC7" s="48">
        <v>178.5</v>
      </c>
      <c r="CD7" s="48">
        <v>119.4</v>
      </c>
      <c r="CE7" s="48">
        <v>70.8</v>
      </c>
      <c r="CF7" s="48">
        <v>95.1</v>
      </c>
      <c r="CG7" s="48">
        <v>92.2</v>
      </c>
      <c r="CH7" s="48">
        <v>22.7</v>
      </c>
      <c r="CI7" s="48">
        <v>66.3</v>
      </c>
      <c r="CJ7" s="48">
        <v>79.599999999999994</v>
      </c>
      <c r="CK7" s="48">
        <v>51.4</v>
      </c>
      <c r="CL7" s="48">
        <v>63.3</v>
      </c>
      <c r="CM7" s="48">
        <v>138.1</v>
      </c>
      <c r="CN7" s="48">
        <v>78.400000000000006</v>
      </c>
      <c r="CO7" s="48">
        <v>103.2</v>
      </c>
      <c r="CP7" s="48">
        <v>239.1</v>
      </c>
      <c r="CQ7" s="48">
        <v>193.2</v>
      </c>
      <c r="CR7" s="48">
        <v>214.7</v>
      </c>
      <c r="CS7" s="48">
        <v>24.9</v>
      </c>
      <c r="CT7" s="48">
        <v>159.6</v>
      </c>
      <c r="CU7" s="48">
        <v>98</v>
      </c>
      <c r="CV7" s="48">
        <v>123.4</v>
      </c>
      <c r="CW7" s="48">
        <v>130</v>
      </c>
      <c r="CX7" s="48">
        <v>94.5</v>
      </c>
      <c r="CY7" s="48">
        <v>110.3</v>
      </c>
      <c r="CZ7" s="48">
        <v>91.6</v>
      </c>
      <c r="DA7" s="48">
        <v>240.7</v>
      </c>
      <c r="DB7" s="48">
        <v>158.19999999999999</v>
      </c>
      <c r="DC7" s="48">
        <v>186.4</v>
      </c>
      <c r="DD7" s="48">
        <v>106.7</v>
      </c>
      <c r="DE7" s="48">
        <v>68.3</v>
      </c>
      <c r="DF7" s="48">
        <v>92.2</v>
      </c>
      <c r="DG7" s="48">
        <v>225.2</v>
      </c>
      <c r="DH7" s="48">
        <v>147</v>
      </c>
      <c r="DI7" s="48">
        <v>174.2</v>
      </c>
      <c r="DJ7" s="48">
        <v>111.9</v>
      </c>
      <c r="DK7" s="48">
        <v>77.8</v>
      </c>
      <c r="DL7" s="48">
        <v>93.8</v>
      </c>
      <c r="DM7" s="48">
        <v>84</v>
      </c>
      <c r="DN7" s="48">
        <v>51.8</v>
      </c>
      <c r="DO7" s="48">
        <v>64.2</v>
      </c>
      <c r="DP7" s="48">
        <v>276.10000000000002</v>
      </c>
      <c r="DQ7" s="48">
        <v>168</v>
      </c>
      <c r="DR7" s="48">
        <v>206.7</v>
      </c>
      <c r="DS7" s="48">
        <v>121</v>
      </c>
      <c r="DT7" s="48">
        <v>69.2</v>
      </c>
      <c r="DU7" s="48">
        <v>88.2</v>
      </c>
      <c r="DV7" s="48">
        <v>279.39999999999998</v>
      </c>
      <c r="DW7" s="48">
        <v>181.5</v>
      </c>
      <c r="DX7" s="48">
        <v>216.7</v>
      </c>
      <c r="DY7" s="48">
        <v>107.9</v>
      </c>
      <c r="DZ7" s="48">
        <v>60.8</v>
      </c>
      <c r="EA7" s="48">
        <v>87.4</v>
      </c>
      <c r="EB7" s="48">
        <v>164.9</v>
      </c>
      <c r="EC7" s="48">
        <v>54.5</v>
      </c>
      <c r="ED7" s="48">
        <v>87.7</v>
      </c>
      <c r="EE7" s="48">
        <v>56.8</v>
      </c>
      <c r="EF7" s="48">
        <v>50.8</v>
      </c>
      <c r="EG7" s="48">
        <v>28.5</v>
      </c>
      <c r="EH7" s="48">
        <v>38</v>
      </c>
      <c r="EI7" s="48">
        <v>144.5</v>
      </c>
      <c r="EJ7" s="48">
        <v>88.5</v>
      </c>
      <c r="EK7" s="48">
        <v>107.7</v>
      </c>
      <c r="EL7" s="49" t="s">
        <v>197</v>
      </c>
      <c r="EM7" s="48">
        <v>79.599999999999994</v>
      </c>
      <c r="EN7" s="48">
        <v>67.7</v>
      </c>
      <c r="EO7" s="48">
        <v>73.900000000000006</v>
      </c>
      <c r="EP7" s="48">
        <v>204.4</v>
      </c>
      <c r="EQ7" s="48">
        <v>118.2</v>
      </c>
      <c r="ER7" s="48">
        <v>169.2</v>
      </c>
      <c r="ES7" s="48">
        <v>90.5</v>
      </c>
      <c r="ET7" s="48">
        <v>152.4</v>
      </c>
      <c r="EU7" s="48">
        <v>82.8</v>
      </c>
      <c r="EV7" s="48">
        <v>118.8</v>
      </c>
      <c r="EW7" s="48">
        <v>73.7</v>
      </c>
      <c r="EX7" s="48">
        <v>87.8</v>
      </c>
      <c r="EY7" s="48">
        <v>113.2</v>
      </c>
      <c r="EZ7" s="48">
        <v>126</v>
      </c>
      <c r="FA7" s="48">
        <v>85</v>
      </c>
      <c r="FB7" s="48">
        <v>101.3</v>
      </c>
      <c r="FC7" s="48">
        <v>53.5</v>
      </c>
      <c r="FD7" s="48">
        <v>120</v>
      </c>
      <c r="FE7" s="48">
        <v>91.9</v>
      </c>
      <c r="FF7" s="48">
        <v>104</v>
      </c>
      <c r="FG7" s="48">
        <v>166.2</v>
      </c>
      <c r="FH7" s="48">
        <v>177.1</v>
      </c>
      <c r="FI7" s="48">
        <v>169.3</v>
      </c>
      <c r="FJ7" s="48">
        <v>87.6</v>
      </c>
      <c r="FK7" s="48">
        <v>118.2</v>
      </c>
      <c r="FL7" s="48">
        <v>104.4</v>
      </c>
      <c r="FM7" s="48">
        <v>128.5</v>
      </c>
      <c r="FN7" s="48">
        <v>98.5</v>
      </c>
      <c r="FO7" s="48">
        <v>116</v>
      </c>
      <c r="FP7" s="48">
        <v>144.1</v>
      </c>
      <c r="FQ7" s="48">
        <v>83</v>
      </c>
      <c r="FR7" s="48">
        <v>104.7</v>
      </c>
      <c r="FS7" s="48">
        <v>116</v>
      </c>
      <c r="FT7" s="48">
        <v>92.8</v>
      </c>
      <c r="FU7" s="48">
        <v>107.4</v>
      </c>
      <c r="FV7" s="48">
        <v>68</v>
      </c>
      <c r="FW7" s="48">
        <v>64.099999999999994</v>
      </c>
      <c r="FX7" s="48">
        <v>103.1</v>
      </c>
      <c r="FY7" s="48">
        <v>103.3</v>
      </c>
      <c r="FZ7" s="48">
        <v>103.3</v>
      </c>
      <c r="GA7" s="48">
        <v>113.2</v>
      </c>
      <c r="GB7" s="48">
        <v>89.1</v>
      </c>
      <c r="GC7" s="48">
        <v>93.7</v>
      </c>
      <c r="GD7" s="48">
        <v>82.5</v>
      </c>
      <c r="GE7" s="48">
        <v>74.900000000000006</v>
      </c>
      <c r="GF7" s="48">
        <v>79.8</v>
      </c>
      <c r="GG7" s="48">
        <v>62.3</v>
      </c>
      <c r="GH7" s="48">
        <v>84.8</v>
      </c>
      <c r="GI7" s="48">
        <v>84.7</v>
      </c>
      <c r="GJ7" s="48">
        <v>433.6</v>
      </c>
      <c r="GK7" s="48">
        <v>62.1</v>
      </c>
      <c r="GL7" s="48">
        <v>181.1</v>
      </c>
      <c r="GM7" s="48">
        <v>133.6</v>
      </c>
      <c r="GN7" s="48">
        <v>84.9</v>
      </c>
      <c r="GO7" s="48">
        <v>103.7</v>
      </c>
      <c r="GP7" s="48">
        <v>84.5</v>
      </c>
      <c r="GQ7" s="48">
        <v>103.6</v>
      </c>
      <c r="GR7" s="48">
        <v>96.5</v>
      </c>
      <c r="GS7" s="48">
        <v>124.3</v>
      </c>
      <c r="GT7" s="48">
        <v>61.5</v>
      </c>
      <c r="GU7" s="48">
        <v>75.2</v>
      </c>
      <c r="GV7" s="48">
        <v>93.8</v>
      </c>
      <c r="GW7" s="48">
        <v>99.3</v>
      </c>
      <c r="GX7" s="48">
        <v>96.8</v>
      </c>
      <c r="GY7" s="48">
        <v>105.2</v>
      </c>
      <c r="GZ7" s="48">
        <v>70.7</v>
      </c>
      <c r="HA7" s="48">
        <v>87.5</v>
      </c>
      <c r="HB7" s="48">
        <v>97.3</v>
      </c>
      <c r="HC7" s="48">
        <v>65.599999999999994</v>
      </c>
      <c r="HD7" s="48">
        <v>75.2</v>
      </c>
      <c r="HE7" s="48">
        <v>42</v>
      </c>
      <c r="HF7" s="48">
        <v>32.1</v>
      </c>
      <c r="HG7" s="48">
        <v>32.6</v>
      </c>
      <c r="HH7" s="48">
        <v>26.2</v>
      </c>
      <c r="HI7" s="48">
        <v>109.4</v>
      </c>
      <c r="HJ7" s="48">
        <v>74.2</v>
      </c>
      <c r="HK7" s="48">
        <v>91.2</v>
      </c>
      <c r="HL7" s="48">
        <v>98.6</v>
      </c>
      <c r="HM7" s="48">
        <v>67.099999999999994</v>
      </c>
      <c r="HN7" s="48">
        <v>76.099999999999994</v>
      </c>
      <c r="HO7" s="48">
        <v>95.4</v>
      </c>
      <c r="HP7" s="48">
        <v>60.1</v>
      </c>
      <c r="HQ7" s="48">
        <v>77.8</v>
      </c>
      <c r="HR7" s="48">
        <v>99.3</v>
      </c>
      <c r="HS7" s="48">
        <v>63</v>
      </c>
      <c r="HT7" s="48">
        <v>75.400000000000006</v>
      </c>
      <c r="HU7" s="48">
        <v>174.6</v>
      </c>
      <c r="HV7" s="48">
        <v>94.5</v>
      </c>
      <c r="HW7" s="48">
        <v>99.1</v>
      </c>
      <c r="HX7" s="48">
        <v>81.599999999999994</v>
      </c>
      <c r="HY7" s="48">
        <v>179.9</v>
      </c>
      <c r="HZ7" s="48">
        <v>49.4</v>
      </c>
      <c r="IA7" s="48">
        <v>4.3</v>
      </c>
      <c r="IB7" s="48">
        <v>4.5999999999999996</v>
      </c>
      <c r="IC7" s="48">
        <v>4.4000000000000004</v>
      </c>
      <c r="ID7" s="48">
        <v>9.5</v>
      </c>
      <c r="IE7" s="48">
        <v>72.900000000000006</v>
      </c>
      <c r="IF7" s="48">
        <v>94.1</v>
      </c>
      <c r="IG7" s="49" t="s">
        <v>197</v>
      </c>
      <c r="IH7" s="48">
        <v>54</v>
      </c>
      <c r="II7" s="48">
        <v>137</v>
      </c>
      <c r="IJ7" s="48">
        <v>134.5</v>
      </c>
      <c r="IK7" s="48">
        <v>27</v>
      </c>
      <c r="IL7" s="48">
        <v>32.200000000000003</v>
      </c>
      <c r="IM7" s="48">
        <v>52.9</v>
      </c>
      <c r="IN7" s="48">
        <v>56.2</v>
      </c>
      <c r="IO7" s="48">
        <v>106.2</v>
      </c>
      <c r="IP7" s="48">
        <v>80.400000000000006</v>
      </c>
      <c r="IQ7" s="48">
        <v>96.7</v>
      </c>
      <c r="IR7" s="48">
        <v>175</v>
      </c>
      <c r="IS7" s="48">
        <v>109.9</v>
      </c>
      <c r="IT7" s="48">
        <v>134.9</v>
      </c>
      <c r="IU7" s="48">
        <v>158.19999999999999</v>
      </c>
      <c r="IV7" s="48">
        <v>90.3</v>
      </c>
      <c r="IW7" s="48">
        <v>106.8</v>
      </c>
      <c r="IX7" s="48">
        <v>148.4</v>
      </c>
      <c r="IY7" s="48">
        <v>100.2</v>
      </c>
      <c r="IZ7" s="48">
        <v>119.2</v>
      </c>
      <c r="JA7" s="48">
        <v>153.5</v>
      </c>
      <c r="JB7" s="48">
        <v>56.9</v>
      </c>
      <c r="JC7" s="48">
        <v>200.5</v>
      </c>
      <c r="JD7" s="48">
        <v>85.4</v>
      </c>
      <c r="JE7" s="48">
        <v>114.4</v>
      </c>
      <c r="JF7" s="48">
        <v>72.8</v>
      </c>
      <c r="JG7" s="48">
        <v>179</v>
      </c>
      <c r="JH7" s="48">
        <v>47.4</v>
      </c>
      <c r="JI7" s="48">
        <v>81.8</v>
      </c>
      <c r="JJ7" s="48">
        <v>58.5</v>
      </c>
      <c r="JK7" s="48">
        <v>43.6</v>
      </c>
      <c r="JL7" s="48">
        <v>78.7</v>
      </c>
      <c r="JM7" s="48">
        <v>53.2</v>
      </c>
      <c r="JN7" s="48">
        <v>54</v>
      </c>
      <c r="JO7" s="48">
        <v>40.6</v>
      </c>
    </row>
    <row r="8" spans="1:275">
      <c r="A8" s="45"/>
      <c r="B8" s="46" t="s">
        <v>120</v>
      </c>
      <c r="C8" s="45" t="s">
        <v>1</v>
      </c>
      <c r="D8" s="47" t="s">
        <v>197</v>
      </c>
      <c r="E8" s="47" t="s">
        <v>197</v>
      </c>
      <c r="F8" s="47" t="s">
        <v>197</v>
      </c>
      <c r="G8" s="47" t="s">
        <v>197</v>
      </c>
      <c r="H8" s="48">
        <v>85.3</v>
      </c>
      <c r="I8" s="48">
        <v>87</v>
      </c>
      <c r="J8" s="48">
        <v>97.3</v>
      </c>
      <c r="K8" s="48">
        <v>87.1</v>
      </c>
      <c r="L8" s="48">
        <v>95.3</v>
      </c>
      <c r="M8" s="48">
        <v>169.6</v>
      </c>
      <c r="N8" s="48">
        <v>45.5</v>
      </c>
      <c r="O8" s="49" t="s">
        <v>197</v>
      </c>
      <c r="P8" s="48">
        <v>179.6</v>
      </c>
      <c r="Q8" s="48">
        <v>31.8</v>
      </c>
      <c r="R8" s="48">
        <v>153.5</v>
      </c>
      <c r="S8" s="48">
        <v>82.8</v>
      </c>
      <c r="T8" s="48">
        <v>136.30000000000001</v>
      </c>
      <c r="U8" s="48">
        <v>111.6</v>
      </c>
      <c r="V8" s="48">
        <v>64.400000000000006</v>
      </c>
      <c r="W8" s="48">
        <v>71.3</v>
      </c>
      <c r="X8" s="48">
        <v>39.1</v>
      </c>
      <c r="Y8" s="48">
        <v>83.6</v>
      </c>
      <c r="Z8" s="48">
        <v>47.5</v>
      </c>
      <c r="AA8" s="48">
        <v>123.6</v>
      </c>
      <c r="AB8" s="48">
        <v>83.6</v>
      </c>
      <c r="AC8" s="48">
        <v>106.7</v>
      </c>
      <c r="AD8" s="48">
        <v>77.599999999999994</v>
      </c>
      <c r="AE8" s="48">
        <v>87.7</v>
      </c>
      <c r="AF8" s="48">
        <v>64.599999999999994</v>
      </c>
      <c r="AG8" s="48">
        <v>174.5</v>
      </c>
      <c r="AH8" s="48">
        <v>116.2</v>
      </c>
      <c r="AI8" s="49" t="s">
        <v>197</v>
      </c>
      <c r="AJ8" s="48">
        <v>17.5</v>
      </c>
      <c r="AK8" s="48">
        <v>201.3</v>
      </c>
      <c r="AL8" s="49" t="s">
        <v>197</v>
      </c>
      <c r="AM8" s="49" t="s">
        <v>197</v>
      </c>
      <c r="AN8" s="48">
        <v>30.6</v>
      </c>
      <c r="AO8" s="48">
        <v>35.1</v>
      </c>
      <c r="AP8" s="48">
        <v>35.1</v>
      </c>
      <c r="AQ8" s="48">
        <v>77.7</v>
      </c>
      <c r="AR8" s="48">
        <v>131.1</v>
      </c>
      <c r="AS8" s="49" t="s">
        <v>197</v>
      </c>
      <c r="AT8" s="48">
        <v>114.5</v>
      </c>
      <c r="AU8" s="48">
        <v>150.5</v>
      </c>
      <c r="AV8" s="48">
        <v>81.099999999999994</v>
      </c>
      <c r="AW8" s="48">
        <v>132.19999999999999</v>
      </c>
      <c r="AX8" s="48">
        <v>19.7</v>
      </c>
      <c r="AY8" s="48">
        <v>158.5</v>
      </c>
      <c r="AZ8" s="48">
        <v>106.5</v>
      </c>
      <c r="BA8" s="48">
        <v>101.5</v>
      </c>
      <c r="BB8" s="48">
        <v>101.7</v>
      </c>
      <c r="BC8" s="48">
        <v>111.4</v>
      </c>
      <c r="BD8" s="48">
        <v>81.900000000000006</v>
      </c>
      <c r="BE8" s="48">
        <v>88.7</v>
      </c>
      <c r="BF8" s="48">
        <v>133.6</v>
      </c>
      <c r="BG8" s="48">
        <v>100.8</v>
      </c>
      <c r="BH8" s="48">
        <v>103.2</v>
      </c>
      <c r="BI8" s="48">
        <v>72.5</v>
      </c>
      <c r="BJ8" s="48">
        <v>75.099999999999994</v>
      </c>
      <c r="BK8" s="48">
        <v>73.7</v>
      </c>
      <c r="BL8" s="48">
        <v>87.8</v>
      </c>
      <c r="BM8" s="48">
        <v>83.9</v>
      </c>
      <c r="BN8" s="48">
        <v>85</v>
      </c>
      <c r="BO8" s="49" t="s">
        <v>197</v>
      </c>
      <c r="BP8" s="48">
        <v>83.8</v>
      </c>
      <c r="BQ8" s="48">
        <v>88.8</v>
      </c>
      <c r="BR8" s="48">
        <v>115.4</v>
      </c>
      <c r="BS8" s="48">
        <v>71.900000000000006</v>
      </c>
      <c r="BT8" s="48">
        <v>92.5</v>
      </c>
      <c r="BU8" s="48">
        <v>304.5</v>
      </c>
      <c r="BV8" s="48">
        <v>129.80000000000001</v>
      </c>
      <c r="BW8" s="48">
        <v>191.5</v>
      </c>
      <c r="BX8" s="48">
        <v>180.5</v>
      </c>
      <c r="BY8" s="48">
        <v>108.2</v>
      </c>
      <c r="BZ8" s="48">
        <v>155</v>
      </c>
      <c r="CA8" s="48">
        <v>180.9</v>
      </c>
      <c r="CB8" s="48">
        <v>175.1</v>
      </c>
      <c r="CC8" s="48">
        <v>177.5</v>
      </c>
      <c r="CD8" s="48">
        <v>184.8</v>
      </c>
      <c r="CE8" s="48">
        <v>83.2</v>
      </c>
      <c r="CF8" s="48">
        <v>134.4</v>
      </c>
      <c r="CG8" s="49" t="s">
        <v>197</v>
      </c>
      <c r="CH8" s="49" t="s">
        <v>197</v>
      </c>
      <c r="CI8" s="49" t="s">
        <v>197</v>
      </c>
      <c r="CJ8" s="48">
        <v>104.8</v>
      </c>
      <c r="CK8" s="48">
        <v>66.099999999999994</v>
      </c>
      <c r="CL8" s="48">
        <v>82.5</v>
      </c>
      <c r="CM8" s="48">
        <v>126.4</v>
      </c>
      <c r="CN8" s="48">
        <v>288.3</v>
      </c>
      <c r="CO8" s="48">
        <v>220.8</v>
      </c>
      <c r="CP8" s="48">
        <v>89</v>
      </c>
      <c r="CQ8" s="48">
        <v>125.1</v>
      </c>
      <c r="CR8" s="48">
        <v>108</v>
      </c>
      <c r="CS8" s="49" t="s">
        <v>197</v>
      </c>
      <c r="CT8" s="49" t="s">
        <v>197</v>
      </c>
      <c r="CU8" s="49" t="s">
        <v>197</v>
      </c>
      <c r="CV8" s="49" t="s">
        <v>197</v>
      </c>
      <c r="CW8" s="48">
        <v>141.80000000000001</v>
      </c>
      <c r="CX8" s="48">
        <v>79.2</v>
      </c>
      <c r="CY8" s="48">
        <v>107.2</v>
      </c>
      <c r="CZ8" s="48">
        <v>77.8</v>
      </c>
      <c r="DA8" s="48">
        <v>313.2</v>
      </c>
      <c r="DB8" s="48">
        <v>109.9</v>
      </c>
      <c r="DC8" s="48">
        <v>180.5</v>
      </c>
      <c r="DD8" s="48">
        <v>171.7</v>
      </c>
      <c r="DE8" s="48">
        <v>104.7</v>
      </c>
      <c r="DF8" s="48">
        <v>146.6</v>
      </c>
      <c r="DG8" s="48">
        <v>188.1</v>
      </c>
      <c r="DH8" s="48">
        <v>179.4</v>
      </c>
      <c r="DI8" s="48">
        <v>182.5</v>
      </c>
      <c r="DJ8" s="48">
        <v>174.5</v>
      </c>
      <c r="DK8" s="48">
        <v>84.4</v>
      </c>
      <c r="DL8" s="48">
        <v>127.2</v>
      </c>
      <c r="DM8" s="48">
        <v>105.1</v>
      </c>
      <c r="DN8" s="48">
        <v>64.099999999999994</v>
      </c>
      <c r="DO8" s="48">
        <v>80</v>
      </c>
      <c r="DP8" s="48">
        <v>113.3</v>
      </c>
      <c r="DQ8" s="48">
        <v>116.2</v>
      </c>
      <c r="DR8" s="48">
        <v>115.1</v>
      </c>
      <c r="DS8" s="48">
        <v>263.7</v>
      </c>
      <c r="DT8" s="48">
        <v>296.89999999999998</v>
      </c>
      <c r="DU8" s="48">
        <v>284.7</v>
      </c>
      <c r="DV8" s="48">
        <v>280.3</v>
      </c>
      <c r="DW8" s="48">
        <v>198.1</v>
      </c>
      <c r="DX8" s="48">
        <v>228.1</v>
      </c>
      <c r="DY8" s="48">
        <v>173.2</v>
      </c>
      <c r="DZ8" s="48">
        <v>231.9</v>
      </c>
      <c r="EA8" s="48">
        <v>198.7</v>
      </c>
      <c r="EB8" s="48">
        <v>141.19999999999999</v>
      </c>
      <c r="EC8" s="48">
        <v>84</v>
      </c>
      <c r="ED8" s="48">
        <v>101.5</v>
      </c>
      <c r="EE8" s="48">
        <v>97.6</v>
      </c>
      <c r="EF8" s="48">
        <v>86.6</v>
      </c>
      <c r="EG8" s="48">
        <v>46.7</v>
      </c>
      <c r="EH8" s="48">
        <v>63.9</v>
      </c>
      <c r="EI8" s="48">
        <v>88</v>
      </c>
      <c r="EJ8" s="48">
        <v>54.1</v>
      </c>
      <c r="EK8" s="48">
        <v>65.7</v>
      </c>
      <c r="EL8" s="49" t="s">
        <v>197</v>
      </c>
      <c r="EM8" s="48">
        <v>106.6</v>
      </c>
      <c r="EN8" s="48">
        <v>35.4</v>
      </c>
      <c r="EO8" s="48">
        <v>72.599999999999994</v>
      </c>
      <c r="EP8" s="48">
        <v>59.6</v>
      </c>
      <c r="EQ8" s="48">
        <v>53.2</v>
      </c>
      <c r="ER8" s="48">
        <v>57</v>
      </c>
      <c r="ES8" s="49" t="s">
        <v>197</v>
      </c>
      <c r="ET8" s="48">
        <v>75.599999999999994</v>
      </c>
      <c r="EU8" s="49" t="s">
        <v>197</v>
      </c>
      <c r="EV8" s="48">
        <v>98.1</v>
      </c>
      <c r="EW8" s="48">
        <v>57.2</v>
      </c>
      <c r="EX8" s="48">
        <v>70</v>
      </c>
      <c r="EY8" s="48">
        <v>63.3</v>
      </c>
      <c r="EZ8" s="48">
        <v>65.5</v>
      </c>
      <c r="FA8" s="48">
        <v>113.2</v>
      </c>
      <c r="FB8" s="48">
        <v>94.2</v>
      </c>
      <c r="FC8" s="48">
        <v>29.7</v>
      </c>
      <c r="FD8" s="48">
        <v>102.9</v>
      </c>
      <c r="FE8" s="48">
        <v>121.6</v>
      </c>
      <c r="FF8" s="48">
        <v>113.5</v>
      </c>
      <c r="FG8" s="48">
        <v>486.7</v>
      </c>
      <c r="FH8" s="48">
        <v>301.39999999999998</v>
      </c>
      <c r="FI8" s="48">
        <v>433.7</v>
      </c>
      <c r="FJ8" s="48">
        <v>101.1</v>
      </c>
      <c r="FK8" s="48">
        <v>172.9</v>
      </c>
      <c r="FL8" s="48">
        <v>140.5</v>
      </c>
      <c r="FM8" s="48">
        <v>94.2</v>
      </c>
      <c r="FN8" s="48">
        <v>126.4</v>
      </c>
      <c r="FO8" s="48">
        <v>107.6</v>
      </c>
      <c r="FP8" s="48">
        <v>82.4</v>
      </c>
      <c r="FQ8" s="48">
        <v>116.2</v>
      </c>
      <c r="FR8" s="48">
        <v>104.2</v>
      </c>
      <c r="FS8" s="48">
        <v>79.7</v>
      </c>
      <c r="FT8" s="48">
        <v>95.4</v>
      </c>
      <c r="FU8" s="48">
        <v>85.5</v>
      </c>
      <c r="FV8" s="48">
        <v>82.2</v>
      </c>
      <c r="FW8" s="48">
        <v>51</v>
      </c>
      <c r="FX8" s="48">
        <v>184.7</v>
      </c>
      <c r="FY8" s="48">
        <v>126.3</v>
      </c>
      <c r="FZ8" s="48">
        <v>126.9</v>
      </c>
      <c r="GA8" s="48">
        <v>88.8</v>
      </c>
      <c r="GB8" s="48">
        <v>80.8</v>
      </c>
      <c r="GC8" s="48">
        <v>82.3</v>
      </c>
      <c r="GD8" s="48">
        <v>55.1</v>
      </c>
      <c r="GE8" s="48">
        <v>37.6</v>
      </c>
      <c r="GF8" s="48">
        <v>48.9</v>
      </c>
      <c r="GG8" s="48">
        <v>446.1</v>
      </c>
      <c r="GH8" s="48">
        <v>204</v>
      </c>
      <c r="GI8" s="48">
        <v>205.7</v>
      </c>
      <c r="GJ8" s="49" t="s">
        <v>197</v>
      </c>
      <c r="GK8" s="49" t="s">
        <v>197</v>
      </c>
      <c r="GL8" s="49" t="s">
        <v>197</v>
      </c>
      <c r="GM8" s="48">
        <v>49.9</v>
      </c>
      <c r="GN8" s="48">
        <v>41.9</v>
      </c>
      <c r="GO8" s="48">
        <v>45</v>
      </c>
      <c r="GP8" s="48">
        <v>76.599999999999994</v>
      </c>
      <c r="GQ8" s="48">
        <v>121.8</v>
      </c>
      <c r="GR8" s="48">
        <v>105</v>
      </c>
      <c r="GS8" s="48">
        <v>160.80000000000001</v>
      </c>
      <c r="GT8" s="48">
        <v>98.8</v>
      </c>
      <c r="GU8" s="48">
        <v>112.4</v>
      </c>
      <c r="GV8" s="48">
        <v>160.6</v>
      </c>
      <c r="GW8" s="48">
        <v>85.8</v>
      </c>
      <c r="GX8" s="48">
        <v>119.1</v>
      </c>
      <c r="GY8" s="48">
        <v>87.8</v>
      </c>
      <c r="GZ8" s="48">
        <v>58</v>
      </c>
      <c r="HA8" s="48">
        <v>72.5</v>
      </c>
      <c r="HB8" s="48">
        <v>73.8</v>
      </c>
      <c r="HC8" s="48">
        <v>65.7</v>
      </c>
      <c r="HD8" s="48">
        <v>68.2</v>
      </c>
      <c r="HE8" s="48">
        <v>22.1</v>
      </c>
      <c r="HF8" s="48">
        <v>78.3</v>
      </c>
      <c r="HG8" s="48">
        <v>75.099999999999994</v>
      </c>
      <c r="HH8" s="49" t="s">
        <v>197</v>
      </c>
      <c r="HI8" s="48">
        <v>94.4</v>
      </c>
      <c r="HJ8" s="48">
        <v>55</v>
      </c>
      <c r="HK8" s="48">
        <v>74</v>
      </c>
      <c r="HL8" s="48">
        <v>95.5</v>
      </c>
      <c r="HM8" s="48">
        <v>59.7</v>
      </c>
      <c r="HN8" s="48">
        <v>69.900000000000006</v>
      </c>
      <c r="HO8" s="48">
        <v>36.9</v>
      </c>
      <c r="HP8" s="48">
        <v>25.4</v>
      </c>
      <c r="HQ8" s="48">
        <v>31.2</v>
      </c>
      <c r="HR8" s="48">
        <v>34.5</v>
      </c>
      <c r="HS8" s="48">
        <v>32</v>
      </c>
      <c r="HT8" s="48">
        <v>32.9</v>
      </c>
      <c r="HU8" s="48">
        <v>156.6</v>
      </c>
      <c r="HV8" s="48">
        <v>94.8</v>
      </c>
      <c r="HW8" s="48">
        <v>98.5</v>
      </c>
      <c r="HX8" s="48">
        <v>86.1</v>
      </c>
      <c r="HY8" s="49" t="s">
        <v>197</v>
      </c>
      <c r="HZ8" s="48">
        <v>36.4</v>
      </c>
      <c r="IA8" s="48">
        <v>80</v>
      </c>
      <c r="IB8" s="48">
        <v>245.9</v>
      </c>
      <c r="IC8" s="48">
        <v>155.5</v>
      </c>
      <c r="ID8" s="48">
        <v>358.3</v>
      </c>
      <c r="IE8" s="48">
        <v>45.2</v>
      </c>
      <c r="IF8" s="49" t="s">
        <v>197</v>
      </c>
      <c r="IG8" s="49" t="s">
        <v>197</v>
      </c>
      <c r="IH8" s="48">
        <v>67.099999999999994</v>
      </c>
      <c r="II8" s="49" t="s">
        <v>197</v>
      </c>
      <c r="IJ8" s="49" t="s">
        <v>197</v>
      </c>
      <c r="IK8" s="49" t="s">
        <v>197</v>
      </c>
      <c r="IL8" s="49" t="s">
        <v>197</v>
      </c>
      <c r="IM8" s="48">
        <v>58.4</v>
      </c>
      <c r="IN8" s="48">
        <v>55.9</v>
      </c>
      <c r="IO8" s="49" t="s">
        <v>197</v>
      </c>
      <c r="IP8" s="48">
        <v>59.1</v>
      </c>
      <c r="IQ8" s="48">
        <v>265.7</v>
      </c>
      <c r="IR8" s="48">
        <v>153.19999999999999</v>
      </c>
      <c r="IS8" s="48">
        <v>151.19999999999999</v>
      </c>
      <c r="IT8" s="48">
        <v>151.9</v>
      </c>
      <c r="IU8" s="48">
        <v>44.3</v>
      </c>
      <c r="IV8" s="48">
        <v>31.9</v>
      </c>
      <c r="IW8" s="48">
        <v>35</v>
      </c>
      <c r="IX8" s="49" t="s">
        <v>197</v>
      </c>
      <c r="IY8" s="48">
        <v>67.599999999999994</v>
      </c>
      <c r="IZ8" s="48">
        <v>74.599999999999994</v>
      </c>
      <c r="JA8" s="48">
        <v>75</v>
      </c>
      <c r="JB8" s="49" t="s">
        <v>197</v>
      </c>
      <c r="JC8" s="48">
        <v>55.5</v>
      </c>
      <c r="JD8" s="48">
        <v>36.5</v>
      </c>
      <c r="JE8" s="48">
        <v>41.4</v>
      </c>
      <c r="JF8" s="48" t="s">
        <v>87</v>
      </c>
      <c r="JG8" s="48">
        <v>14.1</v>
      </c>
      <c r="JH8" s="48">
        <v>15.3</v>
      </c>
      <c r="JI8" s="48">
        <v>44.9</v>
      </c>
      <c r="JJ8" s="48">
        <v>46.8</v>
      </c>
      <c r="JK8" s="48">
        <v>51.1</v>
      </c>
      <c r="JL8" s="48">
        <v>49</v>
      </c>
      <c r="JM8" s="48">
        <v>66.2</v>
      </c>
      <c r="JN8" s="48">
        <v>67.099999999999994</v>
      </c>
      <c r="JO8" s="48">
        <v>42.3</v>
      </c>
    </row>
    <row r="9" spans="1:275">
      <c r="A9" s="45"/>
      <c r="B9" s="46" t="s">
        <v>121</v>
      </c>
      <c r="C9" s="45" t="s">
        <v>2</v>
      </c>
      <c r="D9" s="47" t="s">
        <v>197</v>
      </c>
      <c r="E9" s="47" t="s">
        <v>197</v>
      </c>
      <c r="F9" s="47" t="s">
        <v>197</v>
      </c>
      <c r="G9" s="47" t="s">
        <v>197</v>
      </c>
      <c r="H9" s="48">
        <v>73.599999999999994</v>
      </c>
      <c r="I9" s="48">
        <v>77.099999999999994</v>
      </c>
      <c r="J9" s="48">
        <v>84.5</v>
      </c>
      <c r="K9" s="48">
        <v>48.5</v>
      </c>
      <c r="L9" s="48">
        <v>95.4</v>
      </c>
      <c r="M9" s="48">
        <v>88.3</v>
      </c>
      <c r="N9" s="48">
        <v>90.2</v>
      </c>
      <c r="O9" s="49" t="s">
        <v>197</v>
      </c>
      <c r="P9" s="48">
        <v>119</v>
      </c>
      <c r="Q9" s="48">
        <v>88.9</v>
      </c>
      <c r="R9" s="48">
        <v>106.3</v>
      </c>
      <c r="S9" s="48">
        <v>95.4</v>
      </c>
      <c r="T9" s="48">
        <v>128.30000000000001</v>
      </c>
      <c r="U9" s="48">
        <v>143.5</v>
      </c>
      <c r="V9" s="48">
        <v>45.8</v>
      </c>
      <c r="W9" s="48">
        <v>78.7</v>
      </c>
      <c r="X9" s="49" t="s">
        <v>197</v>
      </c>
      <c r="Y9" s="48">
        <v>76.2</v>
      </c>
      <c r="Z9" s="48">
        <v>58.4</v>
      </c>
      <c r="AA9" s="48">
        <v>75.7</v>
      </c>
      <c r="AB9" s="48">
        <v>68.2</v>
      </c>
      <c r="AC9" s="48">
        <v>43.2</v>
      </c>
      <c r="AD9" s="48">
        <v>88</v>
      </c>
      <c r="AE9" s="48">
        <v>84.4</v>
      </c>
      <c r="AF9" s="48">
        <v>60.1</v>
      </c>
      <c r="AG9" s="48">
        <v>205.7</v>
      </c>
      <c r="AH9" s="48">
        <v>104.8</v>
      </c>
      <c r="AI9" s="48">
        <v>56.5</v>
      </c>
      <c r="AJ9" s="48">
        <v>33.299999999999997</v>
      </c>
      <c r="AK9" s="48">
        <v>168.8</v>
      </c>
      <c r="AL9" s="49" t="s">
        <v>197</v>
      </c>
      <c r="AM9" s="48">
        <v>86</v>
      </c>
      <c r="AN9" s="48">
        <v>45.9</v>
      </c>
      <c r="AO9" s="48">
        <v>145.80000000000001</v>
      </c>
      <c r="AP9" s="48">
        <v>144.80000000000001</v>
      </c>
      <c r="AQ9" s="48">
        <v>96.8</v>
      </c>
      <c r="AR9" s="48">
        <v>132.69999999999999</v>
      </c>
      <c r="AS9" s="49" t="s">
        <v>197</v>
      </c>
      <c r="AT9" s="48">
        <v>93.4</v>
      </c>
      <c r="AU9" s="48">
        <v>327.8</v>
      </c>
      <c r="AV9" s="48">
        <v>84.4</v>
      </c>
      <c r="AW9" s="49" t="s">
        <v>197</v>
      </c>
      <c r="AX9" s="48">
        <v>91.4</v>
      </c>
      <c r="AY9" s="48">
        <v>357.1</v>
      </c>
      <c r="AZ9" s="48">
        <v>80.900000000000006</v>
      </c>
      <c r="BA9" s="48">
        <v>95.9</v>
      </c>
      <c r="BB9" s="48">
        <v>95.2</v>
      </c>
      <c r="BC9" s="48">
        <v>106.2</v>
      </c>
      <c r="BD9" s="48">
        <v>105.4</v>
      </c>
      <c r="BE9" s="48">
        <v>105.6</v>
      </c>
      <c r="BF9" s="48">
        <v>88.4</v>
      </c>
      <c r="BG9" s="48">
        <v>88</v>
      </c>
      <c r="BH9" s="48">
        <v>88</v>
      </c>
      <c r="BI9" s="48">
        <v>73.2</v>
      </c>
      <c r="BJ9" s="48">
        <v>81.8</v>
      </c>
      <c r="BK9" s="48">
        <v>77.3</v>
      </c>
      <c r="BL9" s="48">
        <v>97.8</v>
      </c>
      <c r="BM9" s="48">
        <v>131.1</v>
      </c>
      <c r="BN9" s="48">
        <v>122</v>
      </c>
      <c r="BO9" s="49" t="s">
        <v>197</v>
      </c>
      <c r="BP9" s="48">
        <v>105.8</v>
      </c>
      <c r="BQ9" s="48">
        <v>93.8</v>
      </c>
      <c r="BR9" s="48">
        <v>90.5</v>
      </c>
      <c r="BS9" s="48">
        <v>87.1</v>
      </c>
      <c r="BT9" s="48">
        <v>88.7</v>
      </c>
      <c r="BU9" s="48">
        <v>249.3</v>
      </c>
      <c r="BV9" s="48">
        <v>162.19999999999999</v>
      </c>
      <c r="BW9" s="48">
        <v>193.6</v>
      </c>
      <c r="BX9" s="48">
        <v>125.6</v>
      </c>
      <c r="BY9" s="48">
        <v>115.8</v>
      </c>
      <c r="BZ9" s="48">
        <v>122.2</v>
      </c>
      <c r="CA9" s="48">
        <v>158.9</v>
      </c>
      <c r="CB9" s="48">
        <v>87</v>
      </c>
      <c r="CC9" s="48">
        <v>116.5</v>
      </c>
      <c r="CD9" s="48">
        <v>74</v>
      </c>
      <c r="CE9" s="48">
        <v>141.19999999999999</v>
      </c>
      <c r="CF9" s="48">
        <v>106.9</v>
      </c>
      <c r="CG9" s="49" t="s">
        <v>197</v>
      </c>
      <c r="CH9" s="49" t="s">
        <v>197</v>
      </c>
      <c r="CI9" s="49" t="s">
        <v>197</v>
      </c>
      <c r="CJ9" s="48">
        <v>88.2</v>
      </c>
      <c r="CK9" s="48">
        <v>111.9</v>
      </c>
      <c r="CL9" s="48">
        <v>101.7</v>
      </c>
      <c r="CM9" s="49" t="s">
        <v>197</v>
      </c>
      <c r="CN9" s="49" t="s">
        <v>197</v>
      </c>
      <c r="CO9" s="49" t="s">
        <v>197</v>
      </c>
      <c r="CP9" s="49" t="s">
        <v>197</v>
      </c>
      <c r="CQ9" s="49" t="s">
        <v>197</v>
      </c>
      <c r="CR9" s="49" t="s">
        <v>197</v>
      </c>
      <c r="CS9" s="49" t="s">
        <v>197</v>
      </c>
      <c r="CT9" s="48">
        <v>68.5</v>
      </c>
      <c r="CU9" s="48">
        <v>82.1</v>
      </c>
      <c r="CV9" s="48">
        <v>76.599999999999994</v>
      </c>
      <c r="CW9" s="48">
        <v>98.6</v>
      </c>
      <c r="CX9" s="48">
        <v>102.1</v>
      </c>
      <c r="CY9" s="48">
        <v>100.5</v>
      </c>
      <c r="CZ9" s="48">
        <v>102.3</v>
      </c>
      <c r="DA9" s="48">
        <v>250.3</v>
      </c>
      <c r="DB9" s="48">
        <v>155</v>
      </c>
      <c r="DC9" s="48">
        <v>188.7</v>
      </c>
      <c r="DD9" s="48">
        <v>120.5</v>
      </c>
      <c r="DE9" s="48">
        <v>115.7</v>
      </c>
      <c r="DF9" s="48">
        <v>118.7</v>
      </c>
      <c r="DG9" s="48">
        <v>156.9</v>
      </c>
      <c r="DH9" s="48">
        <v>88</v>
      </c>
      <c r="DI9" s="48">
        <v>112.8</v>
      </c>
      <c r="DJ9" s="48">
        <v>75.3</v>
      </c>
      <c r="DK9" s="48">
        <v>162.9</v>
      </c>
      <c r="DL9" s="48">
        <v>120.8</v>
      </c>
      <c r="DM9" s="48">
        <v>97.4</v>
      </c>
      <c r="DN9" s="48">
        <v>114.2</v>
      </c>
      <c r="DO9" s="48">
        <v>107.6</v>
      </c>
      <c r="DP9" s="49" t="s">
        <v>197</v>
      </c>
      <c r="DQ9" s="49" t="s">
        <v>197</v>
      </c>
      <c r="DR9" s="49" t="s">
        <v>197</v>
      </c>
      <c r="DS9" s="49" t="s">
        <v>197</v>
      </c>
      <c r="DT9" s="49" t="s">
        <v>197</v>
      </c>
      <c r="DU9" s="49" t="s">
        <v>197</v>
      </c>
      <c r="DV9" s="48">
        <v>278.2</v>
      </c>
      <c r="DW9" s="48">
        <v>81.5</v>
      </c>
      <c r="DX9" s="48">
        <v>154.5</v>
      </c>
      <c r="DY9" s="48">
        <v>78.8</v>
      </c>
      <c r="DZ9" s="48">
        <v>86.9</v>
      </c>
      <c r="EA9" s="48">
        <v>82.3</v>
      </c>
      <c r="EB9" s="48">
        <v>83.3</v>
      </c>
      <c r="EC9" s="48">
        <v>57.9</v>
      </c>
      <c r="ED9" s="48">
        <v>65.8</v>
      </c>
      <c r="EE9" s="48">
        <v>30.6</v>
      </c>
      <c r="EF9" s="49" t="s">
        <v>197</v>
      </c>
      <c r="EG9" s="49" t="s">
        <v>197</v>
      </c>
      <c r="EH9" s="49" t="s">
        <v>197</v>
      </c>
      <c r="EI9" s="48">
        <v>38.700000000000003</v>
      </c>
      <c r="EJ9" s="48">
        <v>97.4</v>
      </c>
      <c r="EK9" s="48">
        <v>77.3</v>
      </c>
      <c r="EL9" s="49" t="s">
        <v>197</v>
      </c>
      <c r="EM9" s="48">
        <v>58.7</v>
      </c>
      <c r="EN9" s="48">
        <v>40.4</v>
      </c>
      <c r="EO9" s="48">
        <v>50</v>
      </c>
      <c r="EP9" s="48">
        <v>136.69999999999999</v>
      </c>
      <c r="EQ9" s="48">
        <v>27.3</v>
      </c>
      <c r="ER9" s="48">
        <v>92</v>
      </c>
      <c r="ES9" s="48">
        <v>90.2</v>
      </c>
      <c r="ET9" s="48">
        <v>73.099999999999994</v>
      </c>
      <c r="EU9" s="48">
        <v>83.6</v>
      </c>
      <c r="EV9" s="48">
        <v>81.900000000000006</v>
      </c>
      <c r="EW9" s="48">
        <v>64.7</v>
      </c>
      <c r="EX9" s="48">
        <v>70.099999999999994</v>
      </c>
      <c r="EY9" s="49" t="s">
        <v>197</v>
      </c>
      <c r="EZ9" s="48">
        <v>83</v>
      </c>
      <c r="FA9" s="48">
        <v>120.6</v>
      </c>
      <c r="FB9" s="48">
        <v>105.6</v>
      </c>
      <c r="FC9" s="48">
        <v>5</v>
      </c>
      <c r="FD9" s="48">
        <v>79.5</v>
      </c>
      <c r="FE9" s="48">
        <v>123.8</v>
      </c>
      <c r="FF9" s="48">
        <v>104.7</v>
      </c>
      <c r="FG9" s="48">
        <v>64.900000000000006</v>
      </c>
      <c r="FH9" s="48">
        <v>166</v>
      </c>
      <c r="FI9" s="48">
        <v>93.7</v>
      </c>
      <c r="FJ9" s="48">
        <v>191.1</v>
      </c>
      <c r="FK9" s="48">
        <v>99.4</v>
      </c>
      <c r="FL9" s="48">
        <v>140.69999999999999</v>
      </c>
      <c r="FM9" s="48">
        <v>68.5</v>
      </c>
      <c r="FN9" s="48">
        <v>79.3</v>
      </c>
      <c r="FO9" s="48">
        <v>73</v>
      </c>
      <c r="FP9" s="48">
        <v>75.099999999999994</v>
      </c>
      <c r="FQ9" s="48">
        <v>111.5</v>
      </c>
      <c r="FR9" s="48">
        <v>98.6</v>
      </c>
      <c r="FS9" s="48">
        <v>68.599999999999994</v>
      </c>
      <c r="FT9" s="48">
        <v>61.3</v>
      </c>
      <c r="FU9" s="48">
        <v>65.900000000000006</v>
      </c>
      <c r="FV9" s="48">
        <v>60.7</v>
      </c>
      <c r="FW9" s="48">
        <v>31.6</v>
      </c>
      <c r="FX9" s="48">
        <v>74</v>
      </c>
      <c r="FY9" s="48">
        <v>102.4</v>
      </c>
      <c r="FZ9" s="48">
        <v>102.2</v>
      </c>
      <c r="GA9" s="48">
        <v>77.5</v>
      </c>
      <c r="GB9" s="48">
        <v>81.599999999999994</v>
      </c>
      <c r="GC9" s="48">
        <v>80.8</v>
      </c>
      <c r="GD9" s="48">
        <v>28.7</v>
      </c>
      <c r="GE9" s="48">
        <v>8.8000000000000007</v>
      </c>
      <c r="GF9" s="48">
        <v>21.7</v>
      </c>
      <c r="GG9" s="48">
        <v>135.4</v>
      </c>
      <c r="GH9" s="48">
        <v>154.5</v>
      </c>
      <c r="GI9" s="48">
        <v>154.30000000000001</v>
      </c>
      <c r="GJ9" s="48">
        <v>1.2</v>
      </c>
      <c r="GK9" s="48">
        <v>11.4</v>
      </c>
      <c r="GL9" s="48">
        <v>8</v>
      </c>
      <c r="GM9" s="48">
        <v>31.5</v>
      </c>
      <c r="GN9" s="48">
        <v>52.9</v>
      </c>
      <c r="GO9" s="48">
        <v>44.5</v>
      </c>
      <c r="GP9" s="48">
        <v>142</v>
      </c>
      <c r="GQ9" s="48">
        <v>69.8</v>
      </c>
      <c r="GR9" s="48">
        <v>96.6</v>
      </c>
      <c r="GS9" s="48">
        <v>217.5</v>
      </c>
      <c r="GT9" s="48">
        <v>71.8</v>
      </c>
      <c r="GU9" s="48">
        <v>103.9</v>
      </c>
      <c r="GV9" s="48">
        <v>106.2</v>
      </c>
      <c r="GW9" s="48">
        <v>63.8</v>
      </c>
      <c r="GX9" s="48">
        <v>82.6</v>
      </c>
      <c r="GY9" s="48">
        <v>76.599999999999994</v>
      </c>
      <c r="GZ9" s="48">
        <v>53.3</v>
      </c>
      <c r="HA9" s="48">
        <v>64.7</v>
      </c>
      <c r="HB9" s="48">
        <v>67.2</v>
      </c>
      <c r="HC9" s="48">
        <v>72.2</v>
      </c>
      <c r="HD9" s="48">
        <v>70.7</v>
      </c>
      <c r="HE9" s="48">
        <v>8.6</v>
      </c>
      <c r="HF9" s="48">
        <v>21.8</v>
      </c>
      <c r="HG9" s="48">
        <v>21</v>
      </c>
      <c r="HH9" s="49" t="s">
        <v>197</v>
      </c>
      <c r="HI9" s="48">
        <v>31.3</v>
      </c>
      <c r="HJ9" s="48">
        <v>20.5</v>
      </c>
      <c r="HK9" s="48">
        <v>25.7</v>
      </c>
      <c r="HL9" s="49" t="s">
        <v>197</v>
      </c>
      <c r="HM9" s="49" t="s">
        <v>197</v>
      </c>
      <c r="HN9" s="49" t="s">
        <v>197</v>
      </c>
      <c r="HO9" s="48">
        <v>91.1</v>
      </c>
      <c r="HP9" s="48">
        <v>67.599999999999994</v>
      </c>
      <c r="HQ9" s="48">
        <v>79.5</v>
      </c>
      <c r="HR9" s="48">
        <v>94.2</v>
      </c>
      <c r="HS9" s="48">
        <v>64.400000000000006</v>
      </c>
      <c r="HT9" s="48">
        <v>74.599999999999994</v>
      </c>
      <c r="HU9" s="48">
        <v>105.6</v>
      </c>
      <c r="HV9" s="48">
        <v>89.3</v>
      </c>
      <c r="HW9" s="48">
        <v>90.3</v>
      </c>
      <c r="HX9" s="48">
        <v>133.30000000000001</v>
      </c>
      <c r="HY9" s="48">
        <v>9.9</v>
      </c>
      <c r="HZ9" s="48">
        <v>142.19999999999999</v>
      </c>
      <c r="IA9" s="49" t="s">
        <v>197</v>
      </c>
      <c r="IB9" s="49" t="s">
        <v>197</v>
      </c>
      <c r="IC9" s="49" t="s">
        <v>197</v>
      </c>
      <c r="ID9" s="48">
        <v>32.1</v>
      </c>
      <c r="IE9" s="48">
        <v>129</v>
      </c>
      <c r="IF9" s="49" t="s">
        <v>197</v>
      </c>
      <c r="IG9" s="48">
        <v>159.69999999999999</v>
      </c>
      <c r="IH9" s="48">
        <v>53.6</v>
      </c>
      <c r="II9" s="49" t="s">
        <v>197</v>
      </c>
      <c r="IJ9" s="49" t="s">
        <v>197</v>
      </c>
      <c r="IK9" s="49" t="s">
        <v>197</v>
      </c>
      <c r="IL9" s="49" t="s">
        <v>197</v>
      </c>
      <c r="IM9" s="49" t="s">
        <v>197</v>
      </c>
      <c r="IN9" s="49" t="s">
        <v>197</v>
      </c>
      <c r="IO9" s="49" t="s">
        <v>197</v>
      </c>
      <c r="IP9" s="49" t="s">
        <v>197</v>
      </c>
      <c r="IQ9" s="48">
        <v>76.7</v>
      </c>
      <c r="IR9" s="48">
        <v>120.1</v>
      </c>
      <c r="IS9" s="48">
        <v>128.19999999999999</v>
      </c>
      <c r="IT9" s="48">
        <v>125.1</v>
      </c>
      <c r="IU9" s="48">
        <v>86</v>
      </c>
      <c r="IV9" s="48">
        <v>34</v>
      </c>
      <c r="IW9" s="48">
        <v>46.7</v>
      </c>
      <c r="IX9" s="49" t="s">
        <v>197</v>
      </c>
      <c r="IY9" s="48">
        <v>86.6</v>
      </c>
      <c r="IZ9" s="48">
        <v>95.2</v>
      </c>
      <c r="JA9" s="48">
        <v>92.2</v>
      </c>
      <c r="JB9" s="48">
        <v>29.1</v>
      </c>
      <c r="JC9" s="48">
        <v>90</v>
      </c>
      <c r="JD9" s="48">
        <v>77.099999999999994</v>
      </c>
      <c r="JE9" s="48">
        <v>80.400000000000006</v>
      </c>
      <c r="JF9" s="48" t="s">
        <v>87</v>
      </c>
      <c r="JG9" s="48">
        <v>46.2</v>
      </c>
      <c r="JH9" s="48" t="s">
        <v>87</v>
      </c>
      <c r="JI9" s="48">
        <v>99.7</v>
      </c>
      <c r="JJ9" s="48">
        <v>37.9</v>
      </c>
      <c r="JK9" s="48">
        <v>44.2</v>
      </c>
      <c r="JL9" s="48">
        <v>40.9</v>
      </c>
      <c r="JM9" s="48">
        <v>50.6</v>
      </c>
      <c r="JN9" s="48">
        <v>53.6</v>
      </c>
      <c r="JO9" s="48">
        <v>122.8</v>
      </c>
    </row>
    <row r="10" spans="1:275">
      <c r="A10" s="45"/>
      <c r="B10" s="46" t="s">
        <v>122</v>
      </c>
      <c r="C10" s="45" t="s">
        <v>3</v>
      </c>
      <c r="D10" s="47" t="s">
        <v>197</v>
      </c>
      <c r="E10" s="47" t="s">
        <v>197</v>
      </c>
      <c r="F10" s="47" t="s">
        <v>197</v>
      </c>
      <c r="G10" s="47" t="s">
        <v>197</v>
      </c>
      <c r="H10" s="48">
        <v>84.6</v>
      </c>
      <c r="I10" s="48">
        <v>84.5</v>
      </c>
      <c r="J10" s="48">
        <v>80.400000000000006</v>
      </c>
      <c r="K10" s="48">
        <v>140.9</v>
      </c>
      <c r="L10" s="48">
        <v>169.3</v>
      </c>
      <c r="M10" s="48">
        <v>74.599999999999994</v>
      </c>
      <c r="N10" s="48">
        <v>137</v>
      </c>
      <c r="O10" s="48">
        <v>184.6</v>
      </c>
      <c r="P10" s="48">
        <v>105</v>
      </c>
      <c r="Q10" s="48">
        <v>118.2</v>
      </c>
      <c r="R10" s="48">
        <v>106.7</v>
      </c>
      <c r="S10" s="48">
        <v>105.8</v>
      </c>
      <c r="T10" s="48">
        <v>168.5</v>
      </c>
      <c r="U10" s="48">
        <v>85.3</v>
      </c>
      <c r="V10" s="48">
        <v>10.5</v>
      </c>
      <c r="W10" s="48">
        <v>81.3</v>
      </c>
      <c r="X10" s="48">
        <v>51.8</v>
      </c>
      <c r="Y10" s="48">
        <v>132.69999999999999</v>
      </c>
      <c r="Z10" s="48">
        <v>44.8</v>
      </c>
      <c r="AA10" s="48">
        <v>69.2</v>
      </c>
      <c r="AB10" s="48">
        <v>167</v>
      </c>
      <c r="AC10" s="48">
        <v>64.7</v>
      </c>
      <c r="AD10" s="48">
        <v>29.2</v>
      </c>
      <c r="AE10" s="48">
        <v>110.2</v>
      </c>
      <c r="AF10" s="48">
        <v>82.6</v>
      </c>
      <c r="AG10" s="48">
        <v>208.8</v>
      </c>
      <c r="AH10" s="48">
        <v>123.6</v>
      </c>
      <c r="AI10" s="49" t="s">
        <v>197</v>
      </c>
      <c r="AJ10" s="48">
        <v>87</v>
      </c>
      <c r="AK10" s="48">
        <v>124.2</v>
      </c>
      <c r="AL10" s="48">
        <v>73.900000000000006</v>
      </c>
      <c r="AM10" s="48">
        <v>142.69999999999999</v>
      </c>
      <c r="AN10" s="48">
        <v>326.8</v>
      </c>
      <c r="AO10" s="48">
        <v>80.099999999999994</v>
      </c>
      <c r="AP10" s="48">
        <v>82.6</v>
      </c>
      <c r="AQ10" s="48">
        <v>58.7</v>
      </c>
      <c r="AR10" s="48">
        <v>78.2</v>
      </c>
      <c r="AS10" s="49" t="s">
        <v>197</v>
      </c>
      <c r="AT10" s="48">
        <v>102.4</v>
      </c>
      <c r="AU10" s="49" t="s">
        <v>197</v>
      </c>
      <c r="AV10" s="48">
        <v>88.2</v>
      </c>
      <c r="AW10" s="48">
        <v>119.5</v>
      </c>
      <c r="AX10" s="48">
        <v>292.5</v>
      </c>
      <c r="AY10" s="48">
        <v>135.6</v>
      </c>
      <c r="AZ10" s="48">
        <v>111.3</v>
      </c>
      <c r="BA10" s="48">
        <v>105.1</v>
      </c>
      <c r="BB10" s="48">
        <v>105.4</v>
      </c>
      <c r="BC10" s="48">
        <v>97</v>
      </c>
      <c r="BD10" s="48">
        <v>104.9</v>
      </c>
      <c r="BE10" s="48">
        <v>103.1</v>
      </c>
      <c r="BF10" s="48">
        <v>113.6</v>
      </c>
      <c r="BG10" s="48">
        <v>108.2</v>
      </c>
      <c r="BH10" s="48">
        <v>108.6</v>
      </c>
      <c r="BI10" s="48">
        <v>62</v>
      </c>
      <c r="BJ10" s="48">
        <v>99.4</v>
      </c>
      <c r="BK10" s="48">
        <v>79.900000000000006</v>
      </c>
      <c r="BL10" s="48">
        <v>74.099999999999994</v>
      </c>
      <c r="BM10" s="48">
        <v>143.9</v>
      </c>
      <c r="BN10" s="48">
        <v>124.9</v>
      </c>
      <c r="BO10" s="49" t="s">
        <v>197</v>
      </c>
      <c r="BP10" s="48">
        <v>115.5</v>
      </c>
      <c r="BQ10" s="48">
        <v>148.6</v>
      </c>
      <c r="BR10" s="48">
        <v>117.7</v>
      </c>
      <c r="BS10" s="48">
        <v>127</v>
      </c>
      <c r="BT10" s="48">
        <v>122.6</v>
      </c>
      <c r="BU10" s="48">
        <v>104.2</v>
      </c>
      <c r="BV10" s="48">
        <v>117.5</v>
      </c>
      <c r="BW10" s="48">
        <v>112.9</v>
      </c>
      <c r="BX10" s="48">
        <v>110.8</v>
      </c>
      <c r="BY10" s="48">
        <v>99</v>
      </c>
      <c r="BZ10" s="48">
        <v>106.6</v>
      </c>
      <c r="CA10" s="48">
        <v>182</v>
      </c>
      <c r="CB10" s="48">
        <v>229.3</v>
      </c>
      <c r="CC10" s="48">
        <v>210.5</v>
      </c>
      <c r="CD10" s="48">
        <v>202.5</v>
      </c>
      <c r="CE10" s="48">
        <v>191.9</v>
      </c>
      <c r="CF10" s="48">
        <v>197.2</v>
      </c>
      <c r="CG10" s="49" t="s">
        <v>197</v>
      </c>
      <c r="CH10" s="49" t="s">
        <v>197</v>
      </c>
      <c r="CI10" s="49" t="s">
        <v>197</v>
      </c>
      <c r="CJ10" s="48">
        <v>106.2</v>
      </c>
      <c r="CK10" s="48">
        <v>77.7</v>
      </c>
      <c r="CL10" s="48">
        <v>89.7</v>
      </c>
      <c r="CM10" s="49" t="s">
        <v>197</v>
      </c>
      <c r="CN10" s="49" t="s">
        <v>197</v>
      </c>
      <c r="CO10" s="49" t="s">
        <v>197</v>
      </c>
      <c r="CP10" s="49" t="s">
        <v>197</v>
      </c>
      <c r="CQ10" s="49" t="s">
        <v>197</v>
      </c>
      <c r="CR10" s="49" t="s">
        <v>197</v>
      </c>
      <c r="CS10" s="49" t="s">
        <v>197</v>
      </c>
      <c r="CT10" s="48">
        <v>141.4</v>
      </c>
      <c r="CU10" s="48">
        <v>97</v>
      </c>
      <c r="CV10" s="48">
        <v>115.4</v>
      </c>
      <c r="CW10" s="48">
        <v>116.2</v>
      </c>
      <c r="CX10" s="48">
        <v>118.9</v>
      </c>
      <c r="CY10" s="48">
        <v>117.7</v>
      </c>
      <c r="CZ10" s="48">
        <v>112.8</v>
      </c>
      <c r="DA10" s="48">
        <v>118.6</v>
      </c>
      <c r="DB10" s="48">
        <v>109.8</v>
      </c>
      <c r="DC10" s="48">
        <v>112.8</v>
      </c>
      <c r="DD10" s="48">
        <v>99.2</v>
      </c>
      <c r="DE10" s="48">
        <v>85.6</v>
      </c>
      <c r="DF10" s="48">
        <v>94.1</v>
      </c>
      <c r="DG10" s="48">
        <v>168.9</v>
      </c>
      <c r="DH10" s="48">
        <v>220.8</v>
      </c>
      <c r="DI10" s="48">
        <v>202.7</v>
      </c>
      <c r="DJ10" s="48">
        <v>210</v>
      </c>
      <c r="DK10" s="48">
        <v>219.5</v>
      </c>
      <c r="DL10" s="48">
        <v>215</v>
      </c>
      <c r="DM10" s="48">
        <v>106</v>
      </c>
      <c r="DN10" s="48">
        <v>74</v>
      </c>
      <c r="DO10" s="48">
        <v>86.3</v>
      </c>
      <c r="DP10" s="49" t="s">
        <v>197</v>
      </c>
      <c r="DQ10" s="49" t="s">
        <v>197</v>
      </c>
      <c r="DR10" s="49" t="s">
        <v>197</v>
      </c>
      <c r="DS10" s="49" t="s">
        <v>197</v>
      </c>
      <c r="DT10" s="49" t="s">
        <v>197</v>
      </c>
      <c r="DU10" s="49" t="s">
        <v>197</v>
      </c>
      <c r="DV10" s="48">
        <v>115.2</v>
      </c>
      <c r="DW10" s="48">
        <v>136.80000000000001</v>
      </c>
      <c r="DX10" s="48">
        <v>129</v>
      </c>
      <c r="DY10" s="48">
        <v>148</v>
      </c>
      <c r="DZ10" s="48">
        <v>256.8</v>
      </c>
      <c r="EA10" s="48">
        <v>195.6</v>
      </c>
      <c r="EB10" s="48">
        <v>163</v>
      </c>
      <c r="EC10" s="48">
        <v>131.9</v>
      </c>
      <c r="ED10" s="48">
        <v>141.30000000000001</v>
      </c>
      <c r="EE10" s="48">
        <v>88.6</v>
      </c>
      <c r="EF10" s="48">
        <v>49.1</v>
      </c>
      <c r="EG10" s="48">
        <v>17.399999999999999</v>
      </c>
      <c r="EH10" s="48">
        <v>30.9</v>
      </c>
      <c r="EI10" s="48">
        <v>121.3</v>
      </c>
      <c r="EJ10" s="48">
        <v>77.2</v>
      </c>
      <c r="EK10" s="48">
        <v>92.3</v>
      </c>
      <c r="EL10" s="49" t="s">
        <v>197</v>
      </c>
      <c r="EM10" s="48">
        <v>42.9</v>
      </c>
      <c r="EN10" s="48">
        <v>163.6</v>
      </c>
      <c r="EO10" s="48">
        <v>100.4</v>
      </c>
      <c r="EP10" s="48">
        <v>123.5</v>
      </c>
      <c r="EQ10" s="48">
        <v>82.9</v>
      </c>
      <c r="ER10" s="48">
        <v>106.9</v>
      </c>
      <c r="ES10" s="48">
        <v>315.5</v>
      </c>
      <c r="ET10" s="48">
        <v>112.8</v>
      </c>
      <c r="EU10" s="49" t="s">
        <v>197</v>
      </c>
      <c r="EV10" s="48">
        <v>107.5</v>
      </c>
      <c r="EW10" s="48">
        <v>70.599999999999994</v>
      </c>
      <c r="EX10" s="48">
        <v>82.1</v>
      </c>
      <c r="EY10" s="48">
        <v>133.80000000000001</v>
      </c>
      <c r="EZ10" s="48">
        <v>110.1</v>
      </c>
      <c r="FA10" s="48">
        <v>112.9</v>
      </c>
      <c r="FB10" s="48">
        <v>111.8</v>
      </c>
      <c r="FC10" s="48">
        <v>117.9</v>
      </c>
      <c r="FD10" s="48">
        <v>128.4</v>
      </c>
      <c r="FE10" s="48">
        <v>115.1</v>
      </c>
      <c r="FF10" s="48">
        <v>120.8</v>
      </c>
      <c r="FG10" s="48">
        <v>228.9</v>
      </c>
      <c r="FH10" s="48">
        <v>47.7</v>
      </c>
      <c r="FI10" s="48">
        <v>176.9</v>
      </c>
      <c r="FJ10" s="48">
        <v>163.1</v>
      </c>
      <c r="FK10" s="48">
        <v>82.2</v>
      </c>
      <c r="FL10" s="48">
        <v>118.7</v>
      </c>
      <c r="FM10" s="48">
        <v>131.5</v>
      </c>
      <c r="FN10" s="48">
        <v>115.4</v>
      </c>
      <c r="FO10" s="48">
        <v>124.8</v>
      </c>
      <c r="FP10" s="48">
        <v>115.5</v>
      </c>
      <c r="FQ10" s="48">
        <v>104.1</v>
      </c>
      <c r="FR10" s="48">
        <v>108.1</v>
      </c>
      <c r="FS10" s="48">
        <v>148.9</v>
      </c>
      <c r="FT10" s="48">
        <v>101.1</v>
      </c>
      <c r="FU10" s="48">
        <v>131.30000000000001</v>
      </c>
      <c r="FV10" s="48">
        <v>95.5</v>
      </c>
      <c r="FW10" s="48">
        <v>74.099999999999994</v>
      </c>
      <c r="FX10" s="48">
        <v>102</v>
      </c>
      <c r="FY10" s="48">
        <v>69.400000000000006</v>
      </c>
      <c r="FZ10" s="48">
        <v>69.7</v>
      </c>
      <c r="GA10" s="48">
        <v>95.6</v>
      </c>
      <c r="GB10" s="48">
        <v>97.1</v>
      </c>
      <c r="GC10" s="48">
        <v>96.8</v>
      </c>
      <c r="GD10" s="48">
        <v>370.3</v>
      </c>
      <c r="GE10" s="48">
        <v>374.2</v>
      </c>
      <c r="GF10" s="48">
        <v>371.7</v>
      </c>
      <c r="GG10" s="48">
        <v>26.9</v>
      </c>
      <c r="GH10" s="48">
        <v>62.6</v>
      </c>
      <c r="GI10" s="48">
        <v>62.4</v>
      </c>
      <c r="GJ10" s="48">
        <v>3.6</v>
      </c>
      <c r="GK10" s="48">
        <v>49.9</v>
      </c>
      <c r="GL10" s="48">
        <v>35.200000000000003</v>
      </c>
      <c r="GM10" s="48">
        <v>253</v>
      </c>
      <c r="GN10" s="48">
        <v>56.6</v>
      </c>
      <c r="GO10" s="48">
        <v>132.5</v>
      </c>
      <c r="GP10" s="48">
        <v>71.3</v>
      </c>
      <c r="GQ10" s="48">
        <v>120.5</v>
      </c>
      <c r="GR10" s="48">
        <v>102.2</v>
      </c>
      <c r="GS10" s="48">
        <v>76.400000000000006</v>
      </c>
      <c r="GT10" s="48">
        <v>77</v>
      </c>
      <c r="GU10" s="48">
        <v>76.900000000000006</v>
      </c>
      <c r="GV10" s="48">
        <v>52.9</v>
      </c>
      <c r="GW10" s="48">
        <v>167.6</v>
      </c>
      <c r="GX10" s="48">
        <v>116.5</v>
      </c>
      <c r="GY10" s="48">
        <v>112</v>
      </c>
      <c r="GZ10" s="48">
        <v>75.900000000000006</v>
      </c>
      <c r="HA10" s="48">
        <v>93.5</v>
      </c>
      <c r="HB10" s="48">
        <v>102</v>
      </c>
      <c r="HC10" s="48">
        <v>76</v>
      </c>
      <c r="HD10" s="48">
        <v>83.8</v>
      </c>
      <c r="HE10" s="48">
        <v>42.4</v>
      </c>
      <c r="HF10" s="48">
        <v>46.5</v>
      </c>
      <c r="HG10" s="48">
        <v>46.3</v>
      </c>
      <c r="HH10" s="48">
        <v>16.2</v>
      </c>
      <c r="HI10" s="48">
        <v>88.6</v>
      </c>
      <c r="HJ10" s="48">
        <v>50.7</v>
      </c>
      <c r="HK10" s="48">
        <v>69</v>
      </c>
      <c r="HL10" s="48">
        <v>78.400000000000006</v>
      </c>
      <c r="HM10" s="48">
        <v>44.3</v>
      </c>
      <c r="HN10" s="48">
        <v>54</v>
      </c>
      <c r="HO10" s="48">
        <v>107.9</v>
      </c>
      <c r="HP10" s="48">
        <v>82.6</v>
      </c>
      <c r="HQ10" s="48">
        <v>95.4</v>
      </c>
      <c r="HR10" s="48">
        <v>116.1</v>
      </c>
      <c r="HS10" s="48">
        <v>95.8</v>
      </c>
      <c r="HT10" s="48">
        <v>102.8</v>
      </c>
      <c r="HU10" s="48">
        <v>90.6</v>
      </c>
      <c r="HV10" s="48">
        <v>76.599999999999994</v>
      </c>
      <c r="HW10" s="48">
        <v>77.400000000000006</v>
      </c>
      <c r="HX10" s="48">
        <v>88.4</v>
      </c>
      <c r="HY10" s="49" t="s">
        <v>197</v>
      </c>
      <c r="HZ10" s="48">
        <v>50.7</v>
      </c>
      <c r="IA10" s="48">
        <v>48.4</v>
      </c>
      <c r="IB10" s="48">
        <v>165.8</v>
      </c>
      <c r="IC10" s="48">
        <v>101.5</v>
      </c>
      <c r="ID10" s="48">
        <v>81.599999999999994</v>
      </c>
      <c r="IE10" s="49" t="s">
        <v>197</v>
      </c>
      <c r="IF10" s="48">
        <v>42.5</v>
      </c>
      <c r="IG10" s="48">
        <v>22</v>
      </c>
      <c r="IH10" s="48">
        <v>103.9</v>
      </c>
      <c r="II10" s="48">
        <v>111.9</v>
      </c>
      <c r="IJ10" s="48">
        <v>72.099999999999994</v>
      </c>
      <c r="IK10" s="48">
        <v>794.5</v>
      </c>
      <c r="IL10" s="48">
        <v>655.6</v>
      </c>
      <c r="IM10" s="48">
        <v>413.9</v>
      </c>
      <c r="IN10" s="48">
        <v>325.60000000000002</v>
      </c>
      <c r="IO10" s="48">
        <v>453.1</v>
      </c>
      <c r="IP10" s="48">
        <v>534.1</v>
      </c>
      <c r="IQ10" s="48">
        <v>111.1</v>
      </c>
      <c r="IR10" s="48">
        <v>113.8</v>
      </c>
      <c r="IS10" s="48">
        <v>107.9</v>
      </c>
      <c r="IT10" s="48">
        <v>110.2</v>
      </c>
      <c r="IU10" s="48">
        <v>65.7</v>
      </c>
      <c r="IV10" s="48">
        <v>42</v>
      </c>
      <c r="IW10" s="48">
        <v>47.7</v>
      </c>
      <c r="IX10" s="49" t="s">
        <v>197</v>
      </c>
      <c r="IY10" s="48">
        <v>63.5</v>
      </c>
      <c r="IZ10" s="48">
        <v>50.6</v>
      </c>
      <c r="JA10" s="48">
        <v>40.4</v>
      </c>
      <c r="JB10" s="48">
        <v>114.6</v>
      </c>
      <c r="JC10" s="48">
        <v>51.9</v>
      </c>
      <c r="JD10" s="48">
        <v>58.8</v>
      </c>
      <c r="JE10" s="48">
        <v>57</v>
      </c>
      <c r="JF10" s="48">
        <v>41.7</v>
      </c>
      <c r="JG10" s="48">
        <v>77.099999999999994</v>
      </c>
      <c r="JH10" s="48">
        <v>49.6</v>
      </c>
      <c r="JI10" s="48">
        <v>69.099999999999994</v>
      </c>
      <c r="JJ10" s="48">
        <v>57.5</v>
      </c>
      <c r="JK10" s="48">
        <v>75.8</v>
      </c>
      <c r="JL10" s="48">
        <v>72.3</v>
      </c>
      <c r="JM10" s="48">
        <v>101</v>
      </c>
      <c r="JN10" s="48">
        <v>103.9</v>
      </c>
      <c r="JO10" s="48">
        <v>31</v>
      </c>
    </row>
    <row r="11" spans="1:275">
      <c r="A11" s="45"/>
      <c r="B11" s="46" t="s">
        <v>123</v>
      </c>
      <c r="C11" s="45" t="s">
        <v>4</v>
      </c>
      <c r="D11" s="47" t="s">
        <v>197</v>
      </c>
      <c r="E11" s="47" t="s">
        <v>197</v>
      </c>
      <c r="F11" s="47" t="s">
        <v>197</v>
      </c>
      <c r="G11" s="47" t="s">
        <v>197</v>
      </c>
      <c r="H11" s="48">
        <v>79.900000000000006</v>
      </c>
      <c r="I11" s="48">
        <v>77.099999999999994</v>
      </c>
      <c r="J11" s="48">
        <v>74.599999999999994</v>
      </c>
      <c r="K11" s="48">
        <v>206.8</v>
      </c>
      <c r="L11" s="48">
        <v>115.5</v>
      </c>
      <c r="M11" s="48">
        <v>182.7</v>
      </c>
      <c r="N11" s="48">
        <v>100.8</v>
      </c>
      <c r="O11" s="49" t="s">
        <v>197</v>
      </c>
      <c r="P11" s="48">
        <v>206.3</v>
      </c>
      <c r="Q11" s="48">
        <v>96.1</v>
      </c>
      <c r="R11" s="48">
        <v>149.19999999999999</v>
      </c>
      <c r="S11" s="48">
        <v>68.099999999999994</v>
      </c>
      <c r="T11" s="48">
        <v>66.8</v>
      </c>
      <c r="U11" s="48">
        <v>116.3</v>
      </c>
      <c r="V11" s="48">
        <v>33.1</v>
      </c>
      <c r="W11" s="48">
        <v>99.9</v>
      </c>
      <c r="X11" s="48">
        <v>111</v>
      </c>
      <c r="Y11" s="48">
        <v>86.4</v>
      </c>
      <c r="Z11" s="48">
        <v>112.1</v>
      </c>
      <c r="AA11" s="48">
        <v>81.599999999999994</v>
      </c>
      <c r="AB11" s="48">
        <v>81.3</v>
      </c>
      <c r="AC11" s="48">
        <v>166.9</v>
      </c>
      <c r="AD11" s="48">
        <v>93</v>
      </c>
      <c r="AE11" s="48">
        <v>69.7</v>
      </c>
      <c r="AF11" s="48">
        <v>72.7</v>
      </c>
      <c r="AG11" s="48">
        <v>103.4</v>
      </c>
      <c r="AH11" s="48">
        <v>120.2</v>
      </c>
      <c r="AI11" s="49" t="s">
        <v>197</v>
      </c>
      <c r="AJ11" s="48">
        <v>53.9</v>
      </c>
      <c r="AK11" s="48">
        <v>122.5</v>
      </c>
      <c r="AL11" s="49" t="s">
        <v>197</v>
      </c>
      <c r="AM11" s="49" t="s">
        <v>197</v>
      </c>
      <c r="AN11" s="48">
        <v>86</v>
      </c>
      <c r="AO11" s="48">
        <v>104.2</v>
      </c>
      <c r="AP11" s="48">
        <v>104</v>
      </c>
      <c r="AQ11" s="48">
        <v>47.6</v>
      </c>
      <c r="AR11" s="48">
        <v>166.5</v>
      </c>
      <c r="AS11" s="49" t="s">
        <v>197</v>
      </c>
      <c r="AT11" s="48">
        <v>103.5</v>
      </c>
      <c r="AU11" s="49" t="s">
        <v>197</v>
      </c>
      <c r="AV11" s="48">
        <v>102.2</v>
      </c>
      <c r="AW11" s="48">
        <v>64.2</v>
      </c>
      <c r="AX11" s="48">
        <v>26.1</v>
      </c>
      <c r="AY11" s="49" t="s">
        <v>197</v>
      </c>
      <c r="AZ11" s="48">
        <v>112.4</v>
      </c>
      <c r="BA11" s="48">
        <v>99.1</v>
      </c>
      <c r="BB11" s="48">
        <v>99.7</v>
      </c>
      <c r="BC11" s="48">
        <v>92.5</v>
      </c>
      <c r="BD11" s="48">
        <v>91.7</v>
      </c>
      <c r="BE11" s="48">
        <v>91.9</v>
      </c>
      <c r="BF11" s="48">
        <v>122.6</v>
      </c>
      <c r="BG11" s="48">
        <v>106.1</v>
      </c>
      <c r="BH11" s="48">
        <v>107.3</v>
      </c>
      <c r="BI11" s="48">
        <v>89.9</v>
      </c>
      <c r="BJ11" s="48">
        <v>71.3</v>
      </c>
      <c r="BK11" s="48">
        <v>81</v>
      </c>
      <c r="BL11" s="48">
        <v>139</v>
      </c>
      <c r="BM11" s="48">
        <v>105</v>
      </c>
      <c r="BN11" s="48">
        <v>114.3</v>
      </c>
      <c r="BO11" s="49" t="s">
        <v>197</v>
      </c>
      <c r="BP11" s="48">
        <v>46.6</v>
      </c>
      <c r="BQ11" s="48">
        <v>44.2</v>
      </c>
      <c r="BR11" s="48">
        <v>77.8</v>
      </c>
      <c r="BS11" s="48">
        <v>24.9</v>
      </c>
      <c r="BT11" s="48">
        <v>50.2</v>
      </c>
      <c r="BU11" s="48">
        <v>234.2</v>
      </c>
      <c r="BV11" s="48">
        <v>140</v>
      </c>
      <c r="BW11" s="48">
        <v>174.5</v>
      </c>
      <c r="BX11" s="48">
        <v>227</v>
      </c>
      <c r="BY11" s="48">
        <v>134.1</v>
      </c>
      <c r="BZ11" s="48">
        <v>194.6</v>
      </c>
      <c r="CA11" s="48">
        <v>174.5</v>
      </c>
      <c r="CB11" s="48">
        <v>145.19999999999999</v>
      </c>
      <c r="CC11" s="48">
        <v>157.30000000000001</v>
      </c>
      <c r="CD11" s="48">
        <v>142.6</v>
      </c>
      <c r="CE11" s="48">
        <v>116.8</v>
      </c>
      <c r="CF11" s="48">
        <v>130</v>
      </c>
      <c r="CG11" s="48">
        <v>84.3</v>
      </c>
      <c r="CH11" s="48">
        <v>26.1</v>
      </c>
      <c r="CI11" s="48">
        <v>62.3</v>
      </c>
      <c r="CJ11" s="48">
        <v>88</v>
      </c>
      <c r="CK11" s="48">
        <v>79.7</v>
      </c>
      <c r="CL11" s="48">
        <v>83.3</v>
      </c>
      <c r="CM11" s="48">
        <v>57.8</v>
      </c>
      <c r="CN11" s="48">
        <v>103.7</v>
      </c>
      <c r="CO11" s="48">
        <v>84.5</v>
      </c>
      <c r="CP11" s="49" t="s">
        <v>197</v>
      </c>
      <c r="CQ11" s="49" t="s">
        <v>197</v>
      </c>
      <c r="CR11" s="49" t="s">
        <v>197</v>
      </c>
      <c r="CS11" s="49" t="s">
        <v>197</v>
      </c>
      <c r="CT11" s="49" t="s">
        <v>197</v>
      </c>
      <c r="CU11" s="49" t="s">
        <v>197</v>
      </c>
      <c r="CV11" s="49" t="s">
        <v>197</v>
      </c>
      <c r="CW11" s="48">
        <v>63</v>
      </c>
      <c r="CX11" s="48">
        <v>27.5</v>
      </c>
      <c r="CY11" s="48">
        <v>43.6</v>
      </c>
      <c r="CZ11" s="48">
        <v>34.299999999999997</v>
      </c>
      <c r="DA11" s="48">
        <v>193.4</v>
      </c>
      <c r="DB11" s="48">
        <v>88.8</v>
      </c>
      <c r="DC11" s="48">
        <v>126.4</v>
      </c>
      <c r="DD11" s="48">
        <v>233.2</v>
      </c>
      <c r="DE11" s="48">
        <v>155.80000000000001</v>
      </c>
      <c r="DF11" s="48">
        <v>204.3</v>
      </c>
      <c r="DG11" s="48">
        <v>163.19999999999999</v>
      </c>
      <c r="DH11" s="48">
        <v>151.5</v>
      </c>
      <c r="DI11" s="48">
        <v>155.80000000000001</v>
      </c>
      <c r="DJ11" s="48">
        <v>160</v>
      </c>
      <c r="DK11" s="48">
        <v>127.8</v>
      </c>
      <c r="DL11" s="48">
        <v>143.30000000000001</v>
      </c>
      <c r="DM11" s="48">
        <v>92.4</v>
      </c>
      <c r="DN11" s="48">
        <v>71</v>
      </c>
      <c r="DO11" s="48">
        <v>79.400000000000006</v>
      </c>
      <c r="DP11" s="49" t="s">
        <v>197</v>
      </c>
      <c r="DQ11" s="49" t="s">
        <v>197</v>
      </c>
      <c r="DR11" s="49" t="s">
        <v>197</v>
      </c>
      <c r="DS11" s="48">
        <v>64</v>
      </c>
      <c r="DT11" s="48">
        <v>95.7</v>
      </c>
      <c r="DU11" s="48">
        <v>84</v>
      </c>
      <c r="DV11" s="48">
        <v>364.8</v>
      </c>
      <c r="DW11" s="48">
        <v>262.39999999999998</v>
      </c>
      <c r="DX11" s="48">
        <v>300.8</v>
      </c>
      <c r="DY11" s="48">
        <v>228.5</v>
      </c>
      <c r="DZ11" s="48">
        <v>162.30000000000001</v>
      </c>
      <c r="EA11" s="48">
        <v>200.2</v>
      </c>
      <c r="EB11" s="48">
        <v>152.19999999999999</v>
      </c>
      <c r="EC11" s="48">
        <v>59.9</v>
      </c>
      <c r="ED11" s="48">
        <v>89.2</v>
      </c>
      <c r="EE11" s="48">
        <v>72.2</v>
      </c>
      <c r="EF11" s="48">
        <v>79.7</v>
      </c>
      <c r="EG11" s="48">
        <v>27.2</v>
      </c>
      <c r="EH11" s="48">
        <v>50.3</v>
      </c>
      <c r="EI11" s="49" t="s">
        <v>197</v>
      </c>
      <c r="EJ11" s="49" t="s">
        <v>197</v>
      </c>
      <c r="EK11" s="49" t="s">
        <v>197</v>
      </c>
      <c r="EL11" s="49" t="s">
        <v>197</v>
      </c>
      <c r="EM11" s="49" t="s">
        <v>197</v>
      </c>
      <c r="EN11" s="49" t="s">
        <v>197</v>
      </c>
      <c r="EO11" s="49" t="s">
        <v>197</v>
      </c>
      <c r="EP11" s="49" t="s">
        <v>197</v>
      </c>
      <c r="EQ11" s="49" t="s">
        <v>197</v>
      </c>
      <c r="ER11" s="49" t="s">
        <v>197</v>
      </c>
      <c r="ES11" s="49" t="s">
        <v>197</v>
      </c>
      <c r="ET11" s="48">
        <v>63.6</v>
      </c>
      <c r="EU11" s="48">
        <v>215.2</v>
      </c>
      <c r="EV11" s="48">
        <v>94</v>
      </c>
      <c r="EW11" s="48">
        <v>88.2</v>
      </c>
      <c r="EX11" s="48">
        <v>90</v>
      </c>
      <c r="EY11" s="48">
        <v>91.8</v>
      </c>
      <c r="EZ11" s="48">
        <v>78.599999999999994</v>
      </c>
      <c r="FA11" s="48">
        <v>91.7</v>
      </c>
      <c r="FB11" s="48">
        <v>86.5</v>
      </c>
      <c r="FC11" s="48">
        <v>33.299999999999997</v>
      </c>
      <c r="FD11" s="48">
        <v>105.4</v>
      </c>
      <c r="FE11" s="48">
        <v>105.6</v>
      </c>
      <c r="FF11" s="48">
        <v>105.5</v>
      </c>
      <c r="FG11" s="48">
        <v>110.7</v>
      </c>
      <c r="FH11" s="48">
        <v>67.900000000000006</v>
      </c>
      <c r="FI11" s="48">
        <v>98.5</v>
      </c>
      <c r="FJ11" s="48">
        <v>64.599999999999994</v>
      </c>
      <c r="FK11" s="48">
        <v>109.6</v>
      </c>
      <c r="FL11" s="48">
        <v>89.4</v>
      </c>
      <c r="FM11" s="48">
        <v>89.1</v>
      </c>
      <c r="FN11" s="48">
        <v>95.1</v>
      </c>
      <c r="FO11" s="48">
        <v>91.6</v>
      </c>
      <c r="FP11" s="48">
        <v>72</v>
      </c>
      <c r="FQ11" s="48">
        <v>100.9</v>
      </c>
      <c r="FR11" s="48">
        <v>90.7</v>
      </c>
      <c r="FS11" s="48">
        <v>54.6</v>
      </c>
      <c r="FT11" s="48">
        <v>52.6</v>
      </c>
      <c r="FU11" s="48">
        <v>53.9</v>
      </c>
      <c r="FV11" s="48">
        <v>109.7</v>
      </c>
      <c r="FW11" s="48">
        <v>81.400000000000006</v>
      </c>
      <c r="FX11" s="48">
        <v>140.4</v>
      </c>
      <c r="FY11" s="48">
        <v>160.9</v>
      </c>
      <c r="FZ11" s="48">
        <v>160.69999999999999</v>
      </c>
      <c r="GA11" s="48">
        <v>83.3</v>
      </c>
      <c r="GB11" s="48">
        <v>85.2</v>
      </c>
      <c r="GC11" s="48">
        <v>84.8</v>
      </c>
      <c r="GD11" s="48">
        <v>29.2</v>
      </c>
      <c r="GE11" s="48">
        <v>57.9</v>
      </c>
      <c r="GF11" s="48">
        <v>39.200000000000003</v>
      </c>
      <c r="GG11" s="48">
        <v>80.2</v>
      </c>
      <c r="GH11" s="48">
        <v>99.7</v>
      </c>
      <c r="GI11" s="48">
        <v>99.6</v>
      </c>
      <c r="GJ11" s="49" t="s">
        <v>197</v>
      </c>
      <c r="GK11" s="49" t="s">
        <v>197</v>
      </c>
      <c r="GL11" s="49" t="s">
        <v>197</v>
      </c>
      <c r="GM11" s="48">
        <v>92.3</v>
      </c>
      <c r="GN11" s="48">
        <v>117.1</v>
      </c>
      <c r="GO11" s="48">
        <v>107.3</v>
      </c>
      <c r="GP11" s="48">
        <v>74.7</v>
      </c>
      <c r="GQ11" s="48">
        <v>101.5</v>
      </c>
      <c r="GR11" s="48">
        <v>91.5</v>
      </c>
      <c r="GS11" s="48">
        <v>145.4</v>
      </c>
      <c r="GT11" s="48">
        <v>70.2</v>
      </c>
      <c r="GU11" s="48">
        <v>86.7</v>
      </c>
      <c r="GV11" s="48">
        <v>33</v>
      </c>
      <c r="GW11" s="48">
        <v>22.6</v>
      </c>
      <c r="GX11" s="48">
        <v>27.2</v>
      </c>
      <c r="GY11" s="48">
        <v>99.4</v>
      </c>
      <c r="GZ11" s="48">
        <v>85.8</v>
      </c>
      <c r="HA11" s="48">
        <v>92.4</v>
      </c>
      <c r="HB11" s="48">
        <v>80.8</v>
      </c>
      <c r="HC11" s="48">
        <v>103.2</v>
      </c>
      <c r="HD11" s="48">
        <v>96.4</v>
      </c>
      <c r="HE11" s="48">
        <v>44.2</v>
      </c>
      <c r="HF11" s="48">
        <v>88.4</v>
      </c>
      <c r="HG11" s="48">
        <v>85.8</v>
      </c>
      <c r="HH11" s="48">
        <v>2.6</v>
      </c>
      <c r="HI11" s="48">
        <v>71.7</v>
      </c>
      <c r="HJ11" s="48">
        <v>57.2</v>
      </c>
      <c r="HK11" s="48">
        <v>64.2</v>
      </c>
      <c r="HL11" s="48">
        <v>64.2</v>
      </c>
      <c r="HM11" s="48">
        <v>89.5</v>
      </c>
      <c r="HN11" s="48">
        <v>82.2</v>
      </c>
      <c r="HO11" s="48">
        <v>84.7</v>
      </c>
      <c r="HP11" s="48">
        <v>75.5</v>
      </c>
      <c r="HQ11" s="48">
        <v>80.099999999999994</v>
      </c>
      <c r="HR11" s="48">
        <v>82.7</v>
      </c>
      <c r="HS11" s="48">
        <v>85.1</v>
      </c>
      <c r="HT11" s="48">
        <v>84.3</v>
      </c>
      <c r="HU11" s="48">
        <v>73.7</v>
      </c>
      <c r="HV11" s="48">
        <v>118</v>
      </c>
      <c r="HW11" s="48">
        <v>115.2</v>
      </c>
      <c r="HX11" s="48">
        <v>82.8</v>
      </c>
      <c r="HY11" s="48">
        <v>745.9</v>
      </c>
      <c r="HZ11" s="48">
        <v>8.4</v>
      </c>
      <c r="IA11" s="48">
        <v>31.4</v>
      </c>
      <c r="IB11" s="48">
        <v>7.9</v>
      </c>
      <c r="IC11" s="48">
        <v>20.6</v>
      </c>
      <c r="ID11" s="48">
        <v>100.9</v>
      </c>
      <c r="IE11" s="48">
        <v>103.5</v>
      </c>
      <c r="IF11" s="49" t="s">
        <v>197</v>
      </c>
      <c r="IG11" s="49" t="s">
        <v>197</v>
      </c>
      <c r="IH11" s="48">
        <v>40.4</v>
      </c>
      <c r="II11" s="49" t="s">
        <v>197</v>
      </c>
      <c r="IJ11" s="49" t="s">
        <v>197</v>
      </c>
      <c r="IK11" s="49" t="s">
        <v>197</v>
      </c>
      <c r="IL11" s="49" t="s">
        <v>197</v>
      </c>
      <c r="IM11" s="49" t="s">
        <v>197</v>
      </c>
      <c r="IN11" s="49" t="s">
        <v>197</v>
      </c>
      <c r="IO11" s="49" t="s">
        <v>197</v>
      </c>
      <c r="IP11" s="49" t="s">
        <v>197</v>
      </c>
      <c r="IQ11" s="48">
        <v>41.6</v>
      </c>
      <c r="IR11" s="48">
        <v>246.1</v>
      </c>
      <c r="IS11" s="48">
        <v>189.5</v>
      </c>
      <c r="IT11" s="48">
        <v>211.4</v>
      </c>
      <c r="IU11" s="48">
        <v>147.4</v>
      </c>
      <c r="IV11" s="48">
        <v>23.6</v>
      </c>
      <c r="IW11" s="48">
        <v>53.9</v>
      </c>
      <c r="IX11" s="49" t="s">
        <v>197</v>
      </c>
      <c r="IY11" s="49" t="s">
        <v>197</v>
      </c>
      <c r="IZ11" s="49" t="s">
        <v>197</v>
      </c>
      <c r="JA11" s="49" t="s">
        <v>197</v>
      </c>
      <c r="JB11" s="49" t="s">
        <v>197</v>
      </c>
      <c r="JC11" s="48">
        <v>201.1</v>
      </c>
      <c r="JD11" s="48">
        <v>105.7</v>
      </c>
      <c r="JE11" s="48">
        <v>130.1</v>
      </c>
      <c r="JF11" s="48">
        <v>69.900000000000006</v>
      </c>
      <c r="JG11" s="48">
        <v>15.1</v>
      </c>
      <c r="JH11" s="48" t="s">
        <v>87</v>
      </c>
      <c r="JI11" s="48">
        <v>79.2</v>
      </c>
      <c r="JJ11" s="48">
        <v>47.8</v>
      </c>
      <c r="JK11" s="48">
        <v>39.299999999999997</v>
      </c>
      <c r="JL11" s="48">
        <v>46.1</v>
      </c>
      <c r="JM11" s="48">
        <v>26.8</v>
      </c>
      <c r="JN11" s="48">
        <v>40.4</v>
      </c>
      <c r="JO11" s="48">
        <v>78.5</v>
      </c>
    </row>
    <row r="12" spans="1:275">
      <c r="A12" s="45"/>
      <c r="B12" s="46" t="s">
        <v>124</v>
      </c>
      <c r="C12" s="45" t="s">
        <v>5</v>
      </c>
      <c r="D12" s="47" t="s">
        <v>197</v>
      </c>
      <c r="E12" s="47" t="s">
        <v>197</v>
      </c>
      <c r="F12" s="47" t="s">
        <v>197</v>
      </c>
      <c r="G12" s="47" t="s">
        <v>197</v>
      </c>
      <c r="H12" s="48">
        <v>106.8</v>
      </c>
      <c r="I12" s="48">
        <v>107.6</v>
      </c>
      <c r="J12" s="48">
        <v>119.4</v>
      </c>
      <c r="K12" s="48">
        <v>67.7</v>
      </c>
      <c r="L12" s="48">
        <v>149.1</v>
      </c>
      <c r="M12" s="48">
        <v>167.1</v>
      </c>
      <c r="N12" s="48">
        <v>119.6</v>
      </c>
      <c r="O12" s="48">
        <v>133.80000000000001</v>
      </c>
      <c r="P12" s="48">
        <v>163</v>
      </c>
      <c r="Q12" s="48">
        <v>80.400000000000006</v>
      </c>
      <c r="R12" s="48">
        <v>152.19999999999999</v>
      </c>
      <c r="S12" s="48">
        <v>63.4</v>
      </c>
      <c r="T12" s="48">
        <v>104.7</v>
      </c>
      <c r="U12" s="48">
        <v>136</v>
      </c>
      <c r="V12" s="48">
        <v>143.1</v>
      </c>
      <c r="W12" s="48">
        <v>50.7</v>
      </c>
      <c r="X12" s="48">
        <v>176.3</v>
      </c>
      <c r="Y12" s="48">
        <v>90</v>
      </c>
      <c r="Z12" s="48">
        <v>220.4</v>
      </c>
      <c r="AA12" s="48">
        <v>110.5</v>
      </c>
      <c r="AB12" s="48">
        <v>90.4</v>
      </c>
      <c r="AC12" s="48">
        <v>58.6</v>
      </c>
      <c r="AD12" s="48">
        <v>69.8</v>
      </c>
      <c r="AE12" s="48">
        <v>105.3</v>
      </c>
      <c r="AF12" s="48">
        <v>66.3</v>
      </c>
      <c r="AG12" s="48">
        <v>109.3</v>
      </c>
      <c r="AH12" s="48">
        <v>84.4</v>
      </c>
      <c r="AI12" s="49" t="s">
        <v>197</v>
      </c>
      <c r="AJ12" s="48">
        <v>87.4</v>
      </c>
      <c r="AK12" s="48">
        <v>108.6</v>
      </c>
      <c r="AL12" s="49" t="s">
        <v>197</v>
      </c>
      <c r="AM12" s="48">
        <v>17.399999999999999</v>
      </c>
      <c r="AN12" s="48">
        <v>245.9</v>
      </c>
      <c r="AO12" s="48">
        <v>113.3</v>
      </c>
      <c r="AP12" s="48">
        <v>114.7</v>
      </c>
      <c r="AQ12" s="48">
        <v>102.7</v>
      </c>
      <c r="AR12" s="48">
        <v>131.4</v>
      </c>
      <c r="AS12" s="49" t="s">
        <v>197</v>
      </c>
      <c r="AT12" s="48">
        <v>96.2</v>
      </c>
      <c r="AU12" s="49" t="s">
        <v>197</v>
      </c>
      <c r="AV12" s="48">
        <v>99.4</v>
      </c>
      <c r="AW12" s="49" t="s">
        <v>197</v>
      </c>
      <c r="AX12" s="49" t="s">
        <v>197</v>
      </c>
      <c r="AY12" s="48">
        <v>151</v>
      </c>
      <c r="AZ12" s="48">
        <v>92.2</v>
      </c>
      <c r="BA12" s="48">
        <v>101.9</v>
      </c>
      <c r="BB12" s="48">
        <v>101.4</v>
      </c>
      <c r="BC12" s="48">
        <v>113.7</v>
      </c>
      <c r="BD12" s="48">
        <v>71.900000000000006</v>
      </c>
      <c r="BE12" s="48">
        <v>81.8</v>
      </c>
      <c r="BF12" s="48">
        <v>98.9</v>
      </c>
      <c r="BG12" s="48">
        <v>85.1</v>
      </c>
      <c r="BH12" s="48">
        <v>86.2</v>
      </c>
      <c r="BI12" s="48">
        <v>69.2</v>
      </c>
      <c r="BJ12" s="48">
        <v>56</v>
      </c>
      <c r="BK12" s="48">
        <v>62.9</v>
      </c>
      <c r="BL12" s="48">
        <v>120.2</v>
      </c>
      <c r="BM12" s="48">
        <v>128.1</v>
      </c>
      <c r="BN12" s="48">
        <v>125.9</v>
      </c>
      <c r="BO12" s="49" t="s">
        <v>197</v>
      </c>
      <c r="BP12" s="48">
        <v>83.7</v>
      </c>
      <c r="BQ12" s="48">
        <v>94.9</v>
      </c>
      <c r="BR12" s="48">
        <v>89</v>
      </c>
      <c r="BS12" s="48">
        <v>78.599999999999994</v>
      </c>
      <c r="BT12" s="48">
        <v>83.6</v>
      </c>
      <c r="BU12" s="48">
        <v>38.299999999999997</v>
      </c>
      <c r="BV12" s="48">
        <v>113.5</v>
      </c>
      <c r="BW12" s="48">
        <v>86.1</v>
      </c>
      <c r="BX12" s="48">
        <v>179.8</v>
      </c>
      <c r="BY12" s="48">
        <v>145.9</v>
      </c>
      <c r="BZ12" s="48">
        <v>167.9</v>
      </c>
      <c r="CA12" s="48">
        <v>32</v>
      </c>
      <c r="CB12" s="48">
        <v>73.5</v>
      </c>
      <c r="CC12" s="48">
        <v>56.4</v>
      </c>
      <c r="CD12" s="48">
        <v>178.1</v>
      </c>
      <c r="CE12" s="48">
        <v>347.5</v>
      </c>
      <c r="CF12" s="48">
        <v>260.60000000000002</v>
      </c>
      <c r="CG12" s="49" t="s">
        <v>197</v>
      </c>
      <c r="CH12" s="49" t="s">
        <v>197</v>
      </c>
      <c r="CI12" s="49" t="s">
        <v>197</v>
      </c>
      <c r="CJ12" s="48">
        <v>68.599999999999994</v>
      </c>
      <c r="CK12" s="48">
        <v>108.8</v>
      </c>
      <c r="CL12" s="48">
        <v>91.5</v>
      </c>
      <c r="CM12" s="49" t="s">
        <v>197</v>
      </c>
      <c r="CN12" s="49" t="s">
        <v>197</v>
      </c>
      <c r="CO12" s="49" t="s">
        <v>197</v>
      </c>
      <c r="CP12" s="49" t="s">
        <v>197</v>
      </c>
      <c r="CQ12" s="49" t="s">
        <v>197</v>
      </c>
      <c r="CR12" s="49" t="s">
        <v>197</v>
      </c>
      <c r="CS12" s="49" t="s">
        <v>197</v>
      </c>
      <c r="CT12" s="49" t="s">
        <v>197</v>
      </c>
      <c r="CU12" s="49" t="s">
        <v>197</v>
      </c>
      <c r="CV12" s="49" t="s">
        <v>197</v>
      </c>
      <c r="CW12" s="48">
        <v>78.599999999999994</v>
      </c>
      <c r="CX12" s="48">
        <v>82.8</v>
      </c>
      <c r="CY12" s="48">
        <v>80.900000000000006</v>
      </c>
      <c r="CZ12" s="48">
        <v>84.8</v>
      </c>
      <c r="DA12" s="48">
        <v>38.799999999999997</v>
      </c>
      <c r="DB12" s="48">
        <v>96.6</v>
      </c>
      <c r="DC12" s="48">
        <v>76</v>
      </c>
      <c r="DD12" s="48">
        <v>182.9</v>
      </c>
      <c r="DE12" s="48">
        <v>151.9</v>
      </c>
      <c r="DF12" s="48">
        <v>171.4</v>
      </c>
      <c r="DG12" s="48">
        <v>34.299999999999997</v>
      </c>
      <c r="DH12" s="48">
        <v>77.7</v>
      </c>
      <c r="DI12" s="48">
        <v>61.9</v>
      </c>
      <c r="DJ12" s="48">
        <v>193.5</v>
      </c>
      <c r="DK12" s="48">
        <v>441.3</v>
      </c>
      <c r="DL12" s="48">
        <v>321.60000000000002</v>
      </c>
      <c r="DM12" s="48">
        <v>69.3</v>
      </c>
      <c r="DN12" s="48">
        <v>114.2</v>
      </c>
      <c r="DO12" s="48">
        <v>96.5</v>
      </c>
      <c r="DP12" s="49" t="s">
        <v>197</v>
      </c>
      <c r="DQ12" s="49" t="s">
        <v>197</v>
      </c>
      <c r="DR12" s="49" t="s">
        <v>197</v>
      </c>
      <c r="DS12" s="49" t="s">
        <v>197</v>
      </c>
      <c r="DT12" s="49" t="s">
        <v>197</v>
      </c>
      <c r="DU12" s="49" t="s">
        <v>197</v>
      </c>
      <c r="DV12" s="48">
        <v>35.5</v>
      </c>
      <c r="DW12" s="48">
        <v>33.6</v>
      </c>
      <c r="DX12" s="48">
        <v>34.299999999999997</v>
      </c>
      <c r="DY12" s="48">
        <v>91.4</v>
      </c>
      <c r="DZ12" s="48">
        <v>84.1</v>
      </c>
      <c r="EA12" s="48">
        <v>88.3</v>
      </c>
      <c r="EB12" s="49" t="s">
        <v>197</v>
      </c>
      <c r="EC12" s="49" t="s">
        <v>197</v>
      </c>
      <c r="ED12" s="49" t="s">
        <v>197</v>
      </c>
      <c r="EE12" s="48">
        <v>112.7</v>
      </c>
      <c r="EF12" s="49" t="s">
        <v>197</v>
      </c>
      <c r="EG12" s="49" t="s">
        <v>197</v>
      </c>
      <c r="EH12" s="49" t="s">
        <v>197</v>
      </c>
      <c r="EI12" s="48">
        <v>30.3</v>
      </c>
      <c r="EJ12" s="48">
        <v>62</v>
      </c>
      <c r="EK12" s="48">
        <v>51.2</v>
      </c>
      <c r="EL12" s="49" t="s">
        <v>197</v>
      </c>
      <c r="EM12" s="48">
        <v>57.9</v>
      </c>
      <c r="EN12" s="48">
        <v>22.1</v>
      </c>
      <c r="EO12" s="48">
        <v>40.799999999999997</v>
      </c>
      <c r="EP12" s="48">
        <v>411.4</v>
      </c>
      <c r="EQ12" s="48">
        <v>185.8</v>
      </c>
      <c r="ER12" s="48">
        <v>319.2</v>
      </c>
      <c r="ES12" s="49" t="s">
        <v>197</v>
      </c>
      <c r="ET12" s="48">
        <v>63.8</v>
      </c>
      <c r="EU12" s="49" t="s">
        <v>197</v>
      </c>
      <c r="EV12" s="48">
        <v>93</v>
      </c>
      <c r="EW12" s="48">
        <v>82.8</v>
      </c>
      <c r="EX12" s="48">
        <v>86</v>
      </c>
      <c r="EY12" s="48">
        <v>81.099999999999994</v>
      </c>
      <c r="EZ12" s="48">
        <v>123.8</v>
      </c>
      <c r="FA12" s="48">
        <v>57.2</v>
      </c>
      <c r="FB12" s="48">
        <v>83.6</v>
      </c>
      <c r="FC12" s="49" t="s">
        <v>197</v>
      </c>
      <c r="FD12" s="48">
        <v>150.9</v>
      </c>
      <c r="FE12" s="48">
        <v>64.3</v>
      </c>
      <c r="FF12" s="48">
        <v>101.7</v>
      </c>
      <c r="FG12" s="48">
        <v>222.5</v>
      </c>
      <c r="FH12" s="48">
        <v>144.5</v>
      </c>
      <c r="FI12" s="48">
        <v>200.3</v>
      </c>
      <c r="FJ12" s="48">
        <v>94.3</v>
      </c>
      <c r="FK12" s="48">
        <v>86.8</v>
      </c>
      <c r="FL12" s="48">
        <v>90.2</v>
      </c>
      <c r="FM12" s="48">
        <v>90.9</v>
      </c>
      <c r="FN12" s="48">
        <v>82.2</v>
      </c>
      <c r="FO12" s="48">
        <v>87.3</v>
      </c>
      <c r="FP12" s="48">
        <v>96.6</v>
      </c>
      <c r="FQ12" s="48">
        <v>52.9</v>
      </c>
      <c r="FR12" s="48">
        <v>68.400000000000006</v>
      </c>
      <c r="FS12" s="48">
        <v>58.3</v>
      </c>
      <c r="FT12" s="48">
        <v>38.700000000000003</v>
      </c>
      <c r="FU12" s="48">
        <v>51.1</v>
      </c>
      <c r="FV12" s="48">
        <v>96.2</v>
      </c>
      <c r="FW12" s="48">
        <v>126.4</v>
      </c>
      <c r="FX12" s="48">
        <v>88.3</v>
      </c>
      <c r="FY12" s="48">
        <v>103.9</v>
      </c>
      <c r="FZ12" s="48">
        <v>103.7</v>
      </c>
      <c r="GA12" s="48">
        <v>84.5</v>
      </c>
      <c r="GB12" s="48">
        <v>110.5</v>
      </c>
      <c r="GC12" s="48">
        <v>105.5</v>
      </c>
      <c r="GD12" s="48">
        <v>27</v>
      </c>
      <c r="GE12" s="48">
        <v>20</v>
      </c>
      <c r="GF12" s="48">
        <v>24.5</v>
      </c>
      <c r="GG12" s="48">
        <v>32</v>
      </c>
      <c r="GH12" s="48">
        <v>41.7</v>
      </c>
      <c r="GI12" s="48">
        <v>41.6</v>
      </c>
      <c r="GJ12" s="49" t="s">
        <v>197</v>
      </c>
      <c r="GK12" s="49" t="s">
        <v>197</v>
      </c>
      <c r="GL12" s="49" t="s">
        <v>197</v>
      </c>
      <c r="GM12" s="48">
        <v>48</v>
      </c>
      <c r="GN12" s="48">
        <v>56.2</v>
      </c>
      <c r="GO12" s="48">
        <v>53</v>
      </c>
      <c r="GP12" s="48">
        <v>72.2</v>
      </c>
      <c r="GQ12" s="48">
        <v>93.6</v>
      </c>
      <c r="GR12" s="48">
        <v>85.6</v>
      </c>
      <c r="GS12" s="48">
        <v>33.700000000000003</v>
      </c>
      <c r="GT12" s="48">
        <v>20.7</v>
      </c>
      <c r="GU12" s="48">
        <v>23.6</v>
      </c>
      <c r="GV12" s="48">
        <v>67.099999999999994</v>
      </c>
      <c r="GW12" s="48">
        <v>114.9</v>
      </c>
      <c r="GX12" s="48">
        <v>93.6</v>
      </c>
      <c r="GY12" s="48">
        <v>90.4</v>
      </c>
      <c r="GZ12" s="48">
        <v>81</v>
      </c>
      <c r="HA12" s="48">
        <v>85.6</v>
      </c>
      <c r="HB12" s="48">
        <v>76</v>
      </c>
      <c r="HC12" s="48">
        <v>97.4</v>
      </c>
      <c r="HD12" s="48">
        <v>90.9</v>
      </c>
      <c r="HE12" s="48">
        <v>29.6</v>
      </c>
      <c r="HF12" s="48">
        <v>44.8</v>
      </c>
      <c r="HG12" s="48">
        <v>43.9</v>
      </c>
      <c r="HH12" s="49" t="s">
        <v>197</v>
      </c>
      <c r="HI12" s="48">
        <v>141.19999999999999</v>
      </c>
      <c r="HJ12" s="48">
        <v>126.6</v>
      </c>
      <c r="HK12" s="48">
        <v>133.69999999999999</v>
      </c>
      <c r="HL12" s="48">
        <v>160.69999999999999</v>
      </c>
      <c r="HM12" s="48">
        <v>195.3</v>
      </c>
      <c r="HN12" s="48">
        <v>185.4</v>
      </c>
      <c r="HO12" s="48">
        <v>45.8</v>
      </c>
      <c r="HP12" s="48">
        <v>38.6</v>
      </c>
      <c r="HQ12" s="48">
        <v>42.2</v>
      </c>
      <c r="HR12" s="49" t="s">
        <v>197</v>
      </c>
      <c r="HS12" s="49" t="s">
        <v>197</v>
      </c>
      <c r="HT12" s="49" t="s">
        <v>197</v>
      </c>
      <c r="HU12" s="48">
        <v>106.4</v>
      </c>
      <c r="HV12" s="48">
        <v>99.7</v>
      </c>
      <c r="HW12" s="48">
        <v>100.1</v>
      </c>
      <c r="HX12" s="48">
        <v>119.1</v>
      </c>
      <c r="HY12" s="49" t="s">
        <v>197</v>
      </c>
      <c r="HZ12" s="48">
        <v>167.2</v>
      </c>
      <c r="IA12" s="48">
        <v>57.1</v>
      </c>
      <c r="IB12" s="48">
        <v>113.1</v>
      </c>
      <c r="IC12" s="48">
        <v>82.7</v>
      </c>
      <c r="ID12" s="48">
        <v>158.80000000000001</v>
      </c>
      <c r="IE12" s="49" t="s">
        <v>197</v>
      </c>
      <c r="IF12" s="49" t="s">
        <v>197</v>
      </c>
      <c r="IG12" s="48">
        <v>284.39999999999998</v>
      </c>
      <c r="IH12" s="48">
        <v>77.2</v>
      </c>
      <c r="II12" s="49" t="s">
        <v>197</v>
      </c>
      <c r="IJ12" s="49" t="s">
        <v>197</v>
      </c>
      <c r="IK12" s="49" t="s">
        <v>197</v>
      </c>
      <c r="IL12" s="49" t="s">
        <v>197</v>
      </c>
      <c r="IM12" s="48">
        <v>79.7</v>
      </c>
      <c r="IN12" s="48">
        <v>227.2</v>
      </c>
      <c r="IO12" s="49" t="s">
        <v>197</v>
      </c>
      <c r="IP12" s="48">
        <v>320.5</v>
      </c>
      <c r="IQ12" s="48">
        <v>85.5</v>
      </c>
      <c r="IR12" s="48">
        <v>180</v>
      </c>
      <c r="IS12" s="48">
        <v>137.9</v>
      </c>
      <c r="IT12" s="48">
        <v>154.19999999999999</v>
      </c>
      <c r="IU12" s="48">
        <v>25.2</v>
      </c>
      <c r="IV12" s="48">
        <v>20.5</v>
      </c>
      <c r="IW12" s="48">
        <v>21.6</v>
      </c>
      <c r="IX12" s="49" t="s">
        <v>197</v>
      </c>
      <c r="IY12" s="48">
        <v>90.4</v>
      </c>
      <c r="IZ12" s="48">
        <v>33</v>
      </c>
      <c r="JA12" s="48">
        <v>17.899999999999999</v>
      </c>
      <c r="JB12" s="49" t="s">
        <v>197</v>
      </c>
      <c r="JC12" s="48">
        <v>186.4</v>
      </c>
      <c r="JD12" s="48">
        <v>187.4</v>
      </c>
      <c r="JE12" s="48">
        <v>187.1</v>
      </c>
      <c r="JF12" s="48" t="s">
        <v>87</v>
      </c>
      <c r="JG12" s="48">
        <v>52.1</v>
      </c>
      <c r="JH12" s="48">
        <v>54.6</v>
      </c>
      <c r="JI12" s="48">
        <v>138.19999999999999</v>
      </c>
      <c r="JJ12" s="48">
        <v>92.7</v>
      </c>
      <c r="JK12" s="48">
        <v>89</v>
      </c>
      <c r="JL12" s="48">
        <v>65.7</v>
      </c>
      <c r="JM12" s="48">
        <v>59</v>
      </c>
      <c r="JN12" s="48">
        <v>77.2</v>
      </c>
      <c r="JO12" s="48">
        <v>52.7</v>
      </c>
    </row>
    <row r="13" spans="1:275">
      <c r="A13" s="45"/>
      <c r="B13" s="46" t="s">
        <v>125</v>
      </c>
      <c r="C13" s="45" t="s">
        <v>6</v>
      </c>
      <c r="D13" s="47" t="s">
        <v>197</v>
      </c>
      <c r="E13" s="47" t="s">
        <v>197</v>
      </c>
      <c r="F13" s="47" t="s">
        <v>197</v>
      </c>
      <c r="G13" s="47" t="s">
        <v>197</v>
      </c>
      <c r="H13" s="48">
        <v>102.1</v>
      </c>
      <c r="I13" s="48">
        <v>102.9</v>
      </c>
      <c r="J13" s="48">
        <v>104.1</v>
      </c>
      <c r="K13" s="48">
        <v>67.099999999999994</v>
      </c>
      <c r="L13" s="48">
        <v>136.5</v>
      </c>
      <c r="M13" s="48">
        <v>112.5</v>
      </c>
      <c r="N13" s="48">
        <v>100.1</v>
      </c>
      <c r="O13" s="48">
        <v>93.8</v>
      </c>
      <c r="P13" s="48">
        <v>123.6</v>
      </c>
      <c r="Q13" s="48">
        <v>87</v>
      </c>
      <c r="R13" s="48">
        <v>134.9</v>
      </c>
      <c r="S13" s="48">
        <v>78.2</v>
      </c>
      <c r="T13" s="48">
        <v>77.5</v>
      </c>
      <c r="U13" s="48">
        <v>138.4</v>
      </c>
      <c r="V13" s="48">
        <v>153.69999999999999</v>
      </c>
      <c r="W13" s="48">
        <v>88.3</v>
      </c>
      <c r="X13" s="48">
        <v>36.9</v>
      </c>
      <c r="Y13" s="48">
        <v>59.1</v>
      </c>
      <c r="Z13" s="48">
        <v>42.4</v>
      </c>
      <c r="AA13" s="48">
        <v>74.400000000000006</v>
      </c>
      <c r="AB13" s="48">
        <v>67.599999999999994</v>
      </c>
      <c r="AC13" s="48">
        <v>31.8</v>
      </c>
      <c r="AD13" s="48">
        <v>57</v>
      </c>
      <c r="AE13" s="48">
        <v>71.7</v>
      </c>
      <c r="AF13" s="48">
        <v>57.3</v>
      </c>
      <c r="AG13" s="48">
        <v>144.5</v>
      </c>
      <c r="AH13" s="48">
        <v>144.69999999999999</v>
      </c>
      <c r="AI13" s="49" t="s">
        <v>197</v>
      </c>
      <c r="AJ13" s="48">
        <v>79.7</v>
      </c>
      <c r="AK13" s="48">
        <v>25.9</v>
      </c>
      <c r="AL13" s="48">
        <v>17.5</v>
      </c>
      <c r="AM13" s="48">
        <v>20</v>
      </c>
      <c r="AN13" s="48">
        <v>43.5</v>
      </c>
      <c r="AO13" s="48">
        <v>40</v>
      </c>
      <c r="AP13" s="48">
        <v>40</v>
      </c>
      <c r="AQ13" s="48">
        <v>36.299999999999997</v>
      </c>
      <c r="AR13" s="48">
        <v>72.5</v>
      </c>
      <c r="AS13" s="49" t="s">
        <v>197</v>
      </c>
      <c r="AT13" s="48">
        <v>76.5</v>
      </c>
      <c r="AU13" s="48">
        <v>93</v>
      </c>
      <c r="AV13" s="48">
        <v>84.2</v>
      </c>
      <c r="AW13" s="48">
        <v>207.1</v>
      </c>
      <c r="AX13" s="48">
        <v>118.7</v>
      </c>
      <c r="AY13" s="48">
        <v>99.7</v>
      </c>
      <c r="AZ13" s="48">
        <v>95.2</v>
      </c>
      <c r="BA13" s="48">
        <v>108.4</v>
      </c>
      <c r="BB13" s="48">
        <v>107.8</v>
      </c>
      <c r="BC13" s="48">
        <v>89.9</v>
      </c>
      <c r="BD13" s="48">
        <v>77.400000000000006</v>
      </c>
      <c r="BE13" s="48">
        <v>80.3</v>
      </c>
      <c r="BF13" s="48">
        <v>97</v>
      </c>
      <c r="BG13" s="48">
        <v>96.2</v>
      </c>
      <c r="BH13" s="48">
        <v>96.3</v>
      </c>
      <c r="BI13" s="48">
        <v>65.400000000000006</v>
      </c>
      <c r="BJ13" s="48">
        <v>45.6</v>
      </c>
      <c r="BK13" s="48">
        <v>56</v>
      </c>
      <c r="BL13" s="48">
        <v>125.4</v>
      </c>
      <c r="BM13" s="48">
        <v>64</v>
      </c>
      <c r="BN13" s="48">
        <v>80.900000000000006</v>
      </c>
      <c r="BO13" s="49" t="s">
        <v>197</v>
      </c>
      <c r="BP13" s="48">
        <v>35.1</v>
      </c>
      <c r="BQ13" s="48">
        <v>33.700000000000003</v>
      </c>
      <c r="BR13" s="48">
        <v>80.7</v>
      </c>
      <c r="BS13" s="48">
        <v>75.3</v>
      </c>
      <c r="BT13" s="48">
        <v>77.900000000000006</v>
      </c>
      <c r="BU13" s="48">
        <v>27.9</v>
      </c>
      <c r="BV13" s="48">
        <v>74.900000000000006</v>
      </c>
      <c r="BW13" s="48">
        <v>58</v>
      </c>
      <c r="BX13" s="48">
        <v>107</v>
      </c>
      <c r="BY13" s="48">
        <v>137.30000000000001</v>
      </c>
      <c r="BZ13" s="48">
        <v>117.6</v>
      </c>
      <c r="CA13" s="48">
        <v>45.2</v>
      </c>
      <c r="CB13" s="48">
        <v>57.9</v>
      </c>
      <c r="CC13" s="48">
        <v>52.7</v>
      </c>
      <c r="CD13" s="48">
        <v>105</v>
      </c>
      <c r="CE13" s="48">
        <v>97.6</v>
      </c>
      <c r="CF13" s="48">
        <v>101.4</v>
      </c>
      <c r="CG13" s="48">
        <v>46.2</v>
      </c>
      <c r="CH13" s="48">
        <v>175.6</v>
      </c>
      <c r="CI13" s="48">
        <v>94.6</v>
      </c>
      <c r="CJ13" s="48">
        <v>96.5</v>
      </c>
      <c r="CK13" s="48">
        <v>93.5</v>
      </c>
      <c r="CL13" s="48">
        <v>94.8</v>
      </c>
      <c r="CM13" s="48">
        <v>31.5</v>
      </c>
      <c r="CN13" s="48">
        <v>18.3</v>
      </c>
      <c r="CO13" s="48">
        <v>23.8</v>
      </c>
      <c r="CP13" s="49" t="s">
        <v>197</v>
      </c>
      <c r="CQ13" s="49" t="s">
        <v>197</v>
      </c>
      <c r="CR13" s="49" t="s">
        <v>197</v>
      </c>
      <c r="CS13" s="49" t="s">
        <v>197</v>
      </c>
      <c r="CT13" s="48">
        <v>136</v>
      </c>
      <c r="CU13" s="48">
        <v>59.6</v>
      </c>
      <c r="CV13" s="48">
        <v>91.1</v>
      </c>
      <c r="CW13" s="48">
        <v>99.6</v>
      </c>
      <c r="CX13" s="48">
        <v>79.900000000000006</v>
      </c>
      <c r="CY13" s="48">
        <v>88.8</v>
      </c>
      <c r="CZ13" s="48">
        <v>71.3</v>
      </c>
      <c r="DA13" s="48">
        <v>70.900000000000006</v>
      </c>
      <c r="DB13" s="48">
        <v>81.599999999999994</v>
      </c>
      <c r="DC13" s="48">
        <v>77.900000000000006</v>
      </c>
      <c r="DD13" s="48">
        <v>97.6</v>
      </c>
      <c r="DE13" s="48">
        <v>118.2</v>
      </c>
      <c r="DF13" s="48">
        <v>105.3</v>
      </c>
      <c r="DG13" s="48">
        <v>52</v>
      </c>
      <c r="DH13" s="48">
        <v>60.6</v>
      </c>
      <c r="DI13" s="48">
        <v>57.5</v>
      </c>
      <c r="DJ13" s="48">
        <v>101.8</v>
      </c>
      <c r="DK13" s="48">
        <v>107.4</v>
      </c>
      <c r="DL13" s="48">
        <v>104.7</v>
      </c>
      <c r="DM13" s="48">
        <v>105.7</v>
      </c>
      <c r="DN13" s="48">
        <v>102.8</v>
      </c>
      <c r="DO13" s="48">
        <v>103.9</v>
      </c>
      <c r="DP13" s="49" t="s">
        <v>197</v>
      </c>
      <c r="DQ13" s="49" t="s">
        <v>197</v>
      </c>
      <c r="DR13" s="49" t="s">
        <v>197</v>
      </c>
      <c r="DS13" s="49" t="s">
        <v>197</v>
      </c>
      <c r="DT13" s="49" t="s">
        <v>197</v>
      </c>
      <c r="DU13" s="49" t="s">
        <v>197</v>
      </c>
      <c r="DV13" s="48">
        <v>60</v>
      </c>
      <c r="DW13" s="48">
        <v>100.9</v>
      </c>
      <c r="DX13" s="48">
        <v>85.7</v>
      </c>
      <c r="DY13" s="48">
        <v>118.8</v>
      </c>
      <c r="DZ13" s="48">
        <v>108.7</v>
      </c>
      <c r="EA13" s="48">
        <v>114.5</v>
      </c>
      <c r="EB13" s="48">
        <v>78.400000000000006</v>
      </c>
      <c r="EC13" s="48">
        <v>66.2</v>
      </c>
      <c r="ED13" s="48">
        <v>70</v>
      </c>
      <c r="EE13" s="48">
        <v>78.8</v>
      </c>
      <c r="EF13" s="48">
        <v>87.3</v>
      </c>
      <c r="EG13" s="48">
        <v>87.8</v>
      </c>
      <c r="EH13" s="48">
        <v>87.5</v>
      </c>
      <c r="EI13" s="48">
        <v>97.5</v>
      </c>
      <c r="EJ13" s="48">
        <v>106.9</v>
      </c>
      <c r="EK13" s="48">
        <v>103.7</v>
      </c>
      <c r="EL13" s="49" t="s">
        <v>197</v>
      </c>
      <c r="EM13" s="48">
        <v>175.9</v>
      </c>
      <c r="EN13" s="48">
        <v>68.2</v>
      </c>
      <c r="EO13" s="48">
        <v>124.5</v>
      </c>
      <c r="EP13" s="48">
        <v>22.6</v>
      </c>
      <c r="EQ13" s="48">
        <v>37.4</v>
      </c>
      <c r="ER13" s="48">
        <v>28.6</v>
      </c>
      <c r="ES13" s="49" t="s">
        <v>197</v>
      </c>
      <c r="ET13" s="48">
        <v>142.9</v>
      </c>
      <c r="EU13" s="49" t="s">
        <v>197</v>
      </c>
      <c r="EV13" s="48">
        <v>92.1</v>
      </c>
      <c r="EW13" s="48">
        <v>62.6</v>
      </c>
      <c r="EX13" s="48">
        <v>71.900000000000006</v>
      </c>
      <c r="EY13" s="48">
        <v>63.5</v>
      </c>
      <c r="EZ13" s="48">
        <v>78.7</v>
      </c>
      <c r="FA13" s="48">
        <v>96.6</v>
      </c>
      <c r="FB13" s="48">
        <v>89.5</v>
      </c>
      <c r="FC13" s="48">
        <v>43.7</v>
      </c>
      <c r="FD13" s="48">
        <v>90.3</v>
      </c>
      <c r="FE13" s="48">
        <v>98.9</v>
      </c>
      <c r="FF13" s="48">
        <v>95.2</v>
      </c>
      <c r="FG13" s="48">
        <v>229.4</v>
      </c>
      <c r="FH13" s="48">
        <v>57.8</v>
      </c>
      <c r="FI13" s="48">
        <v>180.2</v>
      </c>
      <c r="FJ13" s="48">
        <v>60.5</v>
      </c>
      <c r="FK13" s="48">
        <v>106.1</v>
      </c>
      <c r="FL13" s="48">
        <v>85.6</v>
      </c>
      <c r="FM13" s="48">
        <v>100.8</v>
      </c>
      <c r="FN13" s="48">
        <v>113.8</v>
      </c>
      <c r="FO13" s="48">
        <v>106.2</v>
      </c>
      <c r="FP13" s="48">
        <v>88.8</v>
      </c>
      <c r="FQ13" s="48">
        <v>102.4</v>
      </c>
      <c r="FR13" s="48">
        <v>97.6</v>
      </c>
      <c r="FS13" s="48">
        <v>113.5</v>
      </c>
      <c r="FT13" s="48">
        <v>104.7</v>
      </c>
      <c r="FU13" s="48">
        <v>110.3</v>
      </c>
      <c r="FV13" s="48">
        <v>99.5</v>
      </c>
      <c r="FW13" s="48">
        <v>159.6</v>
      </c>
      <c r="FX13" s="48">
        <v>77.599999999999994</v>
      </c>
      <c r="FY13" s="48">
        <v>86.2</v>
      </c>
      <c r="FZ13" s="48">
        <v>86.1</v>
      </c>
      <c r="GA13" s="48">
        <v>87.8</v>
      </c>
      <c r="GB13" s="48">
        <v>87.9</v>
      </c>
      <c r="GC13" s="48">
        <v>87.9</v>
      </c>
      <c r="GD13" s="48">
        <v>68.8</v>
      </c>
      <c r="GE13" s="48">
        <v>73.3</v>
      </c>
      <c r="GF13" s="48">
        <v>70.400000000000006</v>
      </c>
      <c r="GG13" s="48">
        <v>14.3</v>
      </c>
      <c r="GH13" s="48">
        <v>21</v>
      </c>
      <c r="GI13" s="48">
        <v>21</v>
      </c>
      <c r="GJ13" s="49" t="s">
        <v>197</v>
      </c>
      <c r="GK13" s="49" t="s">
        <v>197</v>
      </c>
      <c r="GL13" s="49" t="s">
        <v>197</v>
      </c>
      <c r="GM13" s="48">
        <v>105.3</v>
      </c>
      <c r="GN13" s="48">
        <v>78.2</v>
      </c>
      <c r="GO13" s="48">
        <v>88.8</v>
      </c>
      <c r="GP13" s="48">
        <v>101.8</v>
      </c>
      <c r="GQ13" s="48">
        <v>88</v>
      </c>
      <c r="GR13" s="48">
        <v>93.1</v>
      </c>
      <c r="GS13" s="48">
        <v>214.6</v>
      </c>
      <c r="GT13" s="48">
        <v>104.3</v>
      </c>
      <c r="GU13" s="48">
        <v>128.6</v>
      </c>
      <c r="GV13" s="48">
        <v>95.2</v>
      </c>
      <c r="GW13" s="48">
        <v>38.200000000000003</v>
      </c>
      <c r="GX13" s="48">
        <v>63.5</v>
      </c>
      <c r="GY13" s="48">
        <v>92.6</v>
      </c>
      <c r="GZ13" s="48">
        <v>61.2</v>
      </c>
      <c r="HA13" s="48">
        <v>76.5</v>
      </c>
      <c r="HB13" s="48">
        <v>91.2</v>
      </c>
      <c r="HC13" s="48">
        <v>71.7</v>
      </c>
      <c r="HD13" s="48">
        <v>77.599999999999994</v>
      </c>
      <c r="HE13" s="48">
        <v>21.5</v>
      </c>
      <c r="HF13" s="48">
        <v>15.6</v>
      </c>
      <c r="HG13" s="48">
        <v>15.9</v>
      </c>
      <c r="HH13" s="49" t="s">
        <v>197</v>
      </c>
      <c r="HI13" s="48">
        <v>160.6</v>
      </c>
      <c r="HJ13" s="48">
        <v>114.4</v>
      </c>
      <c r="HK13" s="48">
        <v>136.80000000000001</v>
      </c>
      <c r="HL13" s="48">
        <v>160.1</v>
      </c>
      <c r="HM13" s="48">
        <v>122</v>
      </c>
      <c r="HN13" s="48">
        <v>132.9</v>
      </c>
      <c r="HO13" s="48">
        <v>25.7</v>
      </c>
      <c r="HP13" s="48">
        <v>25.7</v>
      </c>
      <c r="HQ13" s="48">
        <v>25.7</v>
      </c>
      <c r="HR13" s="49" t="s">
        <v>197</v>
      </c>
      <c r="HS13" s="49" t="s">
        <v>197</v>
      </c>
      <c r="HT13" s="49" t="s">
        <v>197</v>
      </c>
      <c r="HU13" s="48">
        <v>92.9</v>
      </c>
      <c r="HV13" s="48">
        <v>80.400000000000006</v>
      </c>
      <c r="HW13" s="48">
        <v>81.2</v>
      </c>
      <c r="HX13" s="48">
        <v>81.5</v>
      </c>
      <c r="HY13" s="49" t="s">
        <v>197</v>
      </c>
      <c r="HZ13" s="48">
        <v>74.599999999999994</v>
      </c>
      <c r="IA13" s="48">
        <v>7.2</v>
      </c>
      <c r="IB13" s="48">
        <v>9.4</v>
      </c>
      <c r="IC13" s="48">
        <v>8.1999999999999993</v>
      </c>
      <c r="ID13" s="48">
        <v>26</v>
      </c>
      <c r="IE13" s="48">
        <v>100.8</v>
      </c>
      <c r="IF13" s="49" t="s">
        <v>197</v>
      </c>
      <c r="IG13" s="49" t="s">
        <v>197</v>
      </c>
      <c r="IH13" s="48">
        <v>82.6</v>
      </c>
      <c r="II13" s="48">
        <v>73</v>
      </c>
      <c r="IJ13" s="49" t="s">
        <v>197</v>
      </c>
      <c r="IK13" s="48">
        <v>125.4</v>
      </c>
      <c r="IL13" s="49" t="s">
        <v>197</v>
      </c>
      <c r="IM13" s="48">
        <v>71.2</v>
      </c>
      <c r="IN13" s="48">
        <v>56.6</v>
      </c>
      <c r="IO13" s="48">
        <v>80.2</v>
      </c>
      <c r="IP13" s="48">
        <v>86.5</v>
      </c>
      <c r="IQ13" s="48">
        <v>104.5</v>
      </c>
      <c r="IR13" s="48">
        <v>62</v>
      </c>
      <c r="IS13" s="48">
        <v>41.6</v>
      </c>
      <c r="IT13" s="48">
        <v>49.5</v>
      </c>
      <c r="IU13" s="48">
        <v>158.5</v>
      </c>
      <c r="IV13" s="48">
        <v>69.099999999999994</v>
      </c>
      <c r="IW13" s="48">
        <v>91</v>
      </c>
      <c r="IX13" s="49" t="s">
        <v>197</v>
      </c>
      <c r="IY13" s="48">
        <v>93.9</v>
      </c>
      <c r="IZ13" s="48">
        <v>91.3</v>
      </c>
      <c r="JA13" s="48">
        <v>83.8</v>
      </c>
      <c r="JB13" s="49" t="s">
        <v>197</v>
      </c>
      <c r="JC13" s="48">
        <v>119.1</v>
      </c>
      <c r="JD13" s="48">
        <v>40.200000000000003</v>
      </c>
      <c r="JE13" s="48">
        <v>60.3</v>
      </c>
      <c r="JF13" s="48">
        <v>67.3</v>
      </c>
      <c r="JG13" s="48">
        <v>27.5</v>
      </c>
      <c r="JH13" s="48">
        <v>6</v>
      </c>
      <c r="JI13" s="48">
        <v>55.5</v>
      </c>
      <c r="JJ13" s="48">
        <v>61.4</v>
      </c>
      <c r="JK13" s="48">
        <v>78.099999999999994</v>
      </c>
      <c r="JL13" s="48">
        <v>63.3</v>
      </c>
      <c r="JM13" s="48">
        <v>89</v>
      </c>
      <c r="JN13" s="48">
        <v>82.6</v>
      </c>
      <c r="JO13" s="48">
        <v>139.19999999999999</v>
      </c>
    </row>
    <row r="14" spans="1:275">
      <c r="A14" s="45"/>
      <c r="B14" s="46" t="s">
        <v>126</v>
      </c>
      <c r="C14" s="45" t="s">
        <v>7</v>
      </c>
      <c r="D14" s="47" t="s">
        <v>197</v>
      </c>
      <c r="E14" s="47" t="s">
        <v>197</v>
      </c>
      <c r="F14" s="47" t="s">
        <v>197</v>
      </c>
      <c r="G14" s="47" t="s">
        <v>197</v>
      </c>
      <c r="H14" s="48">
        <v>82.2</v>
      </c>
      <c r="I14" s="48">
        <v>85.5</v>
      </c>
      <c r="J14" s="48">
        <v>93.1</v>
      </c>
      <c r="K14" s="48">
        <v>72.400000000000006</v>
      </c>
      <c r="L14" s="48">
        <v>66.8</v>
      </c>
      <c r="M14" s="48">
        <v>125.3</v>
      </c>
      <c r="N14" s="48">
        <v>52.5</v>
      </c>
      <c r="O14" s="48">
        <v>40.200000000000003</v>
      </c>
      <c r="P14" s="48">
        <v>128.4</v>
      </c>
      <c r="Q14" s="48">
        <v>39.299999999999997</v>
      </c>
      <c r="R14" s="48">
        <v>138.4</v>
      </c>
      <c r="S14" s="48">
        <v>61</v>
      </c>
      <c r="T14" s="48">
        <v>46.6</v>
      </c>
      <c r="U14" s="48">
        <v>85.7</v>
      </c>
      <c r="V14" s="48">
        <v>123.8</v>
      </c>
      <c r="W14" s="48">
        <v>64</v>
      </c>
      <c r="X14" s="48">
        <v>40.200000000000003</v>
      </c>
      <c r="Y14" s="48">
        <v>64.5</v>
      </c>
      <c r="Z14" s="48">
        <v>65.599999999999994</v>
      </c>
      <c r="AA14" s="48">
        <v>77.099999999999994</v>
      </c>
      <c r="AB14" s="48">
        <v>73.2</v>
      </c>
      <c r="AC14" s="48">
        <v>65.7</v>
      </c>
      <c r="AD14" s="48">
        <v>163.19999999999999</v>
      </c>
      <c r="AE14" s="48">
        <v>90.2</v>
      </c>
      <c r="AF14" s="48">
        <v>67.7</v>
      </c>
      <c r="AG14" s="48">
        <v>106.7</v>
      </c>
      <c r="AH14" s="48">
        <v>89.7</v>
      </c>
      <c r="AI14" s="48">
        <v>80.5</v>
      </c>
      <c r="AJ14" s="48">
        <v>41.7</v>
      </c>
      <c r="AK14" s="48">
        <v>158.5</v>
      </c>
      <c r="AL14" s="48">
        <v>48</v>
      </c>
      <c r="AM14" s="48">
        <v>69.400000000000006</v>
      </c>
      <c r="AN14" s="48">
        <v>105.4</v>
      </c>
      <c r="AO14" s="48">
        <v>53</v>
      </c>
      <c r="AP14" s="48">
        <v>53.6</v>
      </c>
      <c r="AQ14" s="48">
        <v>67.7</v>
      </c>
      <c r="AR14" s="48">
        <v>145.6</v>
      </c>
      <c r="AS14" s="49" t="s">
        <v>197</v>
      </c>
      <c r="AT14" s="48">
        <v>80.7</v>
      </c>
      <c r="AU14" s="48">
        <v>32.200000000000003</v>
      </c>
      <c r="AV14" s="48">
        <v>89</v>
      </c>
      <c r="AW14" s="48">
        <v>154.19999999999999</v>
      </c>
      <c r="AX14" s="48">
        <v>255.6</v>
      </c>
      <c r="AY14" s="48">
        <v>10.3</v>
      </c>
      <c r="AZ14" s="48">
        <v>73.900000000000006</v>
      </c>
      <c r="BA14" s="48">
        <v>83.3</v>
      </c>
      <c r="BB14" s="48">
        <v>82.9</v>
      </c>
      <c r="BC14" s="48">
        <v>100.6</v>
      </c>
      <c r="BD14" s="48">
        <v>89.8</v>
      </c>
      <c r="BE14" s="48">
        <v>92.2</v>
      </c>
      <c r="BF14" s="48">
        <v>86</v>
      </c>
      <c r="BG14" s="48">
        <v>75.400000000000006</v>
      </c>
      <c r="BH14" s="48">
        <v>76.2</v>
      </c>
      <c r="BI14" s="48">
        <v>78.3</v>
      </c>
      <c r="BJ14" s="48">
        <v>80.900000000000006</v>
      </c>
      <c r="BK14" s="48">
        <v>79.599999999999994</v>
      </c>
      <c r="BL14" s="48">
        <v>120.8</v>
      </c>
      <c r="BM14" s="48">
        <v>121.6</v>
      </c>
      <c r="BN14" s="48">
        <v>121.4</v>
      </c>
      <c r="BO14" s="49" t="s">
        <v>197</v>
      </c>
      <c r="BP14" s="48">
        <v>86.4</v>
      </c>
      <c r="BQ14" s="48">
        <v>79.5</v>
      </c>
      <c r="BR14" s="48">
        <v>68.099999999999994</v>
      </c>
      <c r="BS14" s="48">
        <v>70.5</v>
      </c>
      <c r="BT14" s="48">
        <v>69.400000000000006</v>
      </c>
      <c r="BU14" s="48">
        <v>80.400000000000006</v>
      </c>
      <c r="BV14" s="48">
        <v>74.8</v>
      </c>
      <c r="BW14" s="48">
        <v>76.8</v>
      </c>
      <c r="BX14" s="48">
        <v>44.7</v>
      </c>
      <c r="BY14" s="48">
        <v>61.5</v>
      </c>
      <c r="BZ14" s="48">
        <v>50.6</v>
      </c>
      <c r="CA14" s="48">
        <v>95.5</v>
      </c>
      <c r="CB14" s="48">
        <v>66.400000000000006</v>
      </c>
      <c r="CC14" s="48">
        <v>78.099999999999994</v>
      </c>
      <c r="CD14" s="48">
        <v>77.099999999999994</v>
      </c>
      <c r="CE14" s="48">
        <v>115.8</v>
      </c>
      <c r="CF14" s="48">
        <v>96.2</v>
      </c>
      <c r="CG14" s="48">
        <v>119.7</v>
      </c>
      <c r="CH14" s="48">
        <v>188.4</v>
      </c>
      <c r="CI14" s="48">
        <v>145.19999999999999</v>
      </c>
      <c r="CJ14" s="48">
        <v>112.2</v>
      </c>
      <c r="CK14" s="48">
        <v>123.4</v>
      </c>
      <c r="CL14" s="48">
        <v>118.6</v>
      </c>
      <c r="CM14" s="48">
        <v>187.3</v>
      </c>
      <c r="CN14" s="48">
        <v>136</v>
      </c>
      <c r="CO14" s="48">
        <v>157.1</v>
      </c>
      <c r="CP14" s="48">
        <v>27.2</v>
      </c>
      <c r="CQ14" s="48">
        <v>7.9</v>
      </c>
      <c r="CR14" s="48">
        <v>16.899999999999999</v>
      </c>
      <c r="CS14" s="49" t="s">
        <v>197</v>
      </c>
      <c r="CT14" s="48">
        <v>49.1</v>
      </c>
      <c r="CU14" s="48">
        <v>81.599999999999994</v>
      </c>
      <c r="CV14" s="48">
        <v>68.3</v>
      </c>
      <c r="CW14" s="48">
        <v>66.400000000000006</v>
      </c>
      <c r="CX14" s="48">
        <v>79.900000000000006</v>
      </c>
      <c r="CY14" s="48">
        <v>73.900000000000006</v>
      </c>
      <c r="CZ14" s="48">
        <v>78.900000000000006</v>
      </c>
      <c r="DA14" s="48">
        <v>42.6</v>
      </c>
      <c r="DB14" s="48">
        <v>66.2</v>
      </c>
      <c r="DC14" s="48">
        <v>58.1</v>
      </c>
      <c r="DD14" s="48">
        <v>61.2</v>
      </c>
      <c r="DE14" s="48">
        <v>66.400000000000006</v>
      </c>
      <c r="DF14" s="48">
        <v>63.2</v>
      </c>
      <c r="DG14" s="48">
        <v>78.400000000000006</v>
      </c>
      <c r="DH14" s="48">
        <v>60.4</v>
      </c>
      <c r="DI14" s="48">
        <v>66.8</v>
      </c>
      <c r="DJ14" s="48">
        <v>106.7</v>
      </c>
      <c r="DK14" s="48">
        <v>133.80000000000001</v>
      </c>
      <c r="DL14" s="48">
        <v>120.9</v>
      </c>
      <c r="DM14" s="48">
        <v>104.5</v>
      </c>
      <c r="DN14" s="48">
        <v>121.2</v>
      </c>
      <c r="DO14" s="48">
        <v>114.8</v>
      </c>
      <c r="DP14" s="48">
        <v>24.4</v>
      </c>
      <c r="DQ14" s="48">
        <v>5.4</v>
      </c>
      <c r="DR14" s="48">
        <v>12.2</v>
      </c>
      <c r="DS14" s="48">
        <v>188.1</v>
      </c>
      <c r="DT14" s="48">
        <v>125.6</v>
      </c>
      <c r="DU14" s="48">
        <v>148.1</v>
      </c>
      <c r="DV14" s="48">
        <v>39.200000000000003</v>
      </c>
      <c r="DW14" s="48">
        <v>82.3</v>
      </c>
      <c r="DX14" s="48">
        <v>66.5</v>
      </c>
      <c r="DY14" s="48">
        <v>80.3</v>
      </c>
      <c r="DZ14" s="48">
        <v>55.3</v>
      </c>
      <c r="EA14" s="48">
        <v>69.5</v>
      </c>
      <c r="EB14" s="48">
        <v>125.4</v>
      </c>
      <c r="EC14" s="48">
        <v>99</v>
      </c>
      <c r="ED14" s="48">
        <v>107.1</v>
      </c>
      <c r="EE14" s="48">
        <v>148.1</v>
      </c>
      <c r="EF14" s="48">
        <v>134.4</v>
      </c>
      <c r="EG14" s="48">
        <v>56.5</v>
      </c>
      <c r="EH14" s="48">
        <v>90.2</v>
      </c>
      <c r="EI14" s="48">
        <v>104.4</v>
      </c>
      <c r="EJ14" s="48">
        <v>114.4</v>
      </c>
      <c r="EK14" s="48">
        <v>111</v>
      </c>
      <c r="EL14" s="49" t="s">
        <v>197</v>
      </c>
      <c r="EM14" s="48">
        <v>73.900000000000006</v>
      </c>
      <c r="EN14" s="48">
        <v>77.8</v>
      </c>
      <c r="EO14" s="48">
        <v>75.7</v>
      </c>
      <c r="EP14" s="48">
        <v>50.1</v>
      </c>
      <c r="EQ14" s="48">
        <v>34.700000000000003</v>
      </c>
      <c r="ER14" s="48">
        <v>43.8</v>
      </c>
      <c r="ES14" s="48">
        <v>59.8</v>
      </c>
      <c r="ET14" s="48">
        <v>63.6</v>
      </c>
      <c r="EU14" s="48">
        <v>118.1</v>
      </c>
      <c r="EV14" s="48">
        <v>79.8</v>
      </c>
      <c r="EW14" s="48">
        <v>87.9</v>
      </c>
      <c r="EX14" s="48">
        <v>85.4</v>
      </c>
      <c r="EY14" s="48">
        <v>76.099999999999994</v>
      </c>
      <c r="EZ14" s="48">
        <v>65.8</v>
      </c>
      <c r="FA14" s="48">
        <v>86.3</v>
      </c>
      <c r="FB14" s="48">
        <v>78.099999999999994</v>
      </c>
      <c r="FC14" s="48">
        <v>38.5</v>
      </c>
      <c r="FD14" s="48">
        <v>69.099999999999994</v>
      </c>
      <c r="FE14" s="48">
        <v>74.599999999999994</v>
      </c>
      <c r="FF14" s="48">
        <v>72.2</v>
      </c>
      <c r="FG14" s="48">
        <v>53.4</v>
      </c>
      <c r="FH14" s="48">
        <v>116.5</v>
      </c>
      <c r="FI14" s="48">
        <v>71.7</v>
      </c>
      <c r="FJ14" s="48">
        <v>110.9</v>
      </c>
      <c r="FK14" s="48">
        <v>42.5</v>
      </c>
      <c r="FL14" s="48">
        <v>73.400000000000006</v>
      </c>
      <c r="FM14" s="48">
        <v>61.1</v>
      </c>
      <c r="FN14" s="48">
        <v>76.2</v>
      </c>
      <c r="FO14" s="48">
        <v>67.400000000000006</v>
      </c>
      <c r="FP14" s="48">
        <v>81.8</v>
      </c>
      <c r="FQ14" s="48">
        <v>84.9</v>
      </c>
      <c r="FR14" s="48">
        <v>83.8</v>
      </c>
      <c r="FS14" s="48">
        <v>72.099999999999994</v>
      </c>
      <c r="FT14" s="48">
        <v>79.7</v>
      </c>
      <c r="FU14" s="48">
        <v>74.900000000000006</v>
      </c>
      <c r="FV14" s="48">
        <v>48.9</v>
      </c>
      <c r="FW14" s="48">
        <v>12.7</v>
      </c>
      <c r="FX14" s="48">
        <v>120.4</v>
      </c>
      <c r="FY14" s="48">
        <v>102.8</v>
      </c>
      <c r="FZ14" s="48">
        <v>103</v>
      </c>
      <c r="GA14" s="48">
        <v>89.3</v>
      </c>
      <c r="GB14" s="48">
        <v>69.599999999999994</v>
      </c>
      <c r="GC14" s="48">
        <v>73.400000000000006</v>
      </c>
      <c r="GD14" s="48">
        <v>29.8</v>
      </c>
      <c r="GE14" s="48">
        <v>16.5</v>
      </c>
      <c r="GF14" s="48">
        <v>25.1</v>
      </c>
      <c r="GG14" s="48">
        <v>148.1</v>
      </c>
      <c r="GH14" s="48">
        <v>144.5</v>
      </c>
      <c r="GI14" s="48">
        <v>144.5</v>
      </c>
      <c r="GJ14" s="48">
        <v>73.7</v>
      </c>
      <c r="GK14" s="48">
        <v>49.2</v>
      </c>
      <c r="GL14" s="48">
        <v>57</v>
      </c>
      <c r="GM14" s="48">
        <v>74.8</v>
      </c>
      <c r="GN14" s="48">
        <v>287.60000000000002</v>
      </c>
      <c r="GO14" s="48">
        <v>204.6</v>
      </c>
      <c r="GP14" s="48">
        <v>108.7</v>
      </c>
      <c r="GQ14" s="48">
        <v>51.2</v>
      </c>
      <c r="GR14" s="48">
        <v>72.599999999999994</v>
      </c>
      <c r="GS14" s="48">
        <v>23.5</v>
      </c>
      <c r="GT14" s="48">
        <v>51.7</v>
      </c>
      <c r="GU14" s="48">
        <v>45.5</v>
      </c>
      <c r="GV14" s="48">
        <v>149.6</v>
      </c>
      <c r="GW14" s="48">
        <v>67.7</v>
      </c>
      <c r="GX14" s="48">
        <v>104.1</v>
      </c>
      <c r="GY14" s="48">
        <v>73.599999999999994</v>
      </c>
      <c r="GZ14" s="48">
        <v>81.400000000000006</v>
      </c>
      <c r="HA14" s="48">
        <v>77.599999999999994</v>
      </c>
      <c r="HB14" s="48">
        <v>79.599999999999994</v>
      </c>
      <c r="HC14" s="48">
        <v>68.3</v>
      </c>
      <c r="HD14" s="48">
        <v>71.7</v>
      </c>
      <c r="HE14" s="48">
        <v>65.099999999999994</v>
      </c>
      <c r="HF14" s="48">
        <v>113.2</v>
      </c>
      <c r="HG14" s="48">
        <v>110.4</v>
      </c>
      <c r="HH14" s="48">
        <v>33.9</v>
      </c>
      <c r="HI14" s="48">
        <v>105.4</v>
      </c>
      <c r="HJ14" s="48">
        <v>117.2</v>
      </c>
      <c r="HK14" s="48">
        <v>111.5</v>
      </c>
      <c r="HL14" s="48">
        <v>119.1</v>
      </c>
      <c r="HM14" s="48">
        <v>100.9</v>
      </c>
      <c r="HN14" s="48">
        <v>106.1</v>
      </c>
      <c r="HO14" s="48">
        <v>65.400000000000006</v>
      </c>
      <c r="HP14" s="48">
        <v>70.7</v>
      </c>
      <c r="HQ14" s="48">
        <v>68.099999999999994</v>
      </c>
      <c r="HR14" s="48">
        <v>62.3</v>
      </c>
      <c r="HS14" s="48">
        <v>52.1</v>
      </c>
      <c r="HT14" s="48">
        <v>55.6</v>
      </c>
      <c r="HU14" s="48">
        <v>112.5</v>
      </c>
      <c r="HV14" s="48">
        <v>93.7</v>
      </c>
      <c r="HW14" s="48">
        <v>94.8</v>
      </c>
      <c r="HX14" s="48">
        <v>77</v>
      </c>
      <c r="HY14" s="49" t="s">
        <v>197</v>
      </c>
      <c r="HZ14" s="48">
        <v>62</v>
      </c>
      <c r="IA14" s="49" t="s">
        <v>197</v>
      </c>
      <c r="IB14" s="49" t="s">
        <v>197</v>
      </c>
      <c r="IC14" s="49" t="s">
        <v>197</v>
      </c>
      <c r="ID14" s="48">
        <v>3</v>
      </c>
      <c r="IE14" s="48">
        <v>130.69999999999999</v>
      </c>
      <c r="IF14" s="48">
        <v>12.4</v>
      </c>
      <c r="IG14" s="49" t="s">
        <v>197</v>
      </c>
      <c r="IH14" s="48">
        <v>67.400000000000006</v>
      </c>
      <c r="II14" s="48">
        <v>190.4</v>
      </c>
      <c r="IJ14" s="48">
        <v>231.7</v>
      </c>
      <c r="IK14" s="48">
        <v>15.8</v>
      </c>
      <c r="IL14" s="49" t="s">
        <v>197</v>
      </c>
      <c r="IM14" s="48">
        <v>71.5</v>
      </c>
      <c r="IN14" s="48">
        <v>59.2</v>
      </c>
      <c r="IO14" s="48">
        <v>122.1</v>
      </c>
      <c r="IP14" s="48">
        <v>86.6</v>
      </c>
      <c r="IQ14" s="48">
        <v>54.3</v>
      </c>
      <c r="IR14" s="48">
        <v>71.5</v>
      </c>
      <c r="IS14" s="48">
        <v>84.2</v>
      </c>
      <c r="IT14" s="48">
        <v>79.400000000000006</v>
      </c>
      <c r="IU14" s="48">
        <v>52</v>
      </c>
      <c r="IV14" s="48">
        <v>51.9</v>
      </c>
      <c r="IW14" s="48">
        <v>51.9</v>
      </c>
      <c r="IX14" s="49" t="s">
        <v>197</v>
      </c>
      <c r="IY14" s="48">
        <v>92</v>
      </c>
      <c r="IZ14" s="48">
        <v>103</v>
      </c>
      <c r="JA14" s="48">
        <v>87.7</v>
      </c>
      <c r="JB14" s="48">
        <v>51.6</v>
      </c>
      <c r="JC14" s="48">
        <v>50.7</v>
      </c>
      <c r="JD14" s="48">
        <v>75.3</v>
      </c>
      <c r="JE14" s="48">
        <v>69</v>
      </c>
      <c r="JF14" s="48" t="s">
        <v>87</v>
      </c>
      <c r="JG14" s="48">
        <v>66.8</v>
      </c>
      <c r="JH14" s="48">
        <v>18.3</v>
      </c>
      <c r="JI14" s="48">
        <v>66.8</v>
      </c>
      <c r="JJ14" s="48">
        <v>57.8</v>
      </c>
      <c r="JK14" s="48">
        <v>62.2</v>
      </c>
      <c r="JL14" s="48">
        <v>61.9</v>
      </c>
      <c r="JM14" s="48">
        <v>71.5</v>
      </c>
      <c r="JN14" s="48">
        <v>67.400000000000006</v>
      </c>
      <c r="JO14" s="48">
        <v>215.9</v>
      </c>
    </row>
    <row r="15" spans="1:275">
      <c r="A15" s="45"/>
      <c r="B15" s="46" t="s">
        <v>127</v>
      </c>
      <c r="C15" s="45" t="s">
        <v>8</v>
      </c>
      <c r="D15" s="47" t="s">
        <v>197</v>
      </c>
      <c r="E15" s="47" t="s">
        <v>197</v>
      </c>
      <c r="F15" s="47" t="s">
        <v>197</v>
      </c>
      <c r="G15" s="47" t="s">
        <v>197</v>
      </c>
      <c r="H15" s="48">
        <v>91.6</v>
      </c>
      <c r="I15" s="48">
        <v>89.6</v>
      </c>
      <c r="J15" s="48">
        <v>89</v>
      </c>
      <c r="K15" s="48">
        <v>42.8</v>
      </c>
      <c r="L15" s="48">
        <v>98.1</v>
      </c>
      <c r="M15" s="48">
        <v>123.8</v>
      </c>
      <c r="N15" s="48">
        <v>82.3</v>
      </c>
      <c r="O15" s="48">
        <v>91.4</v>
      </c>
      <c r="P15" s="48">
        <v>150</v>
      </c>
      <c r="Q15" s="48">
        <v>106.9</v>
      </c>
      <c r="R15" s="48">
        <v>142</v>
      </c>
      <c r="S15" s="48">
        <v>72.400000000000006</v>
      </c>
      <c r="T15" s="48">
        <v>85.1</v>
      </c>
      <c r="U15" s="48">
        <v>94.9</v>
      </c>
      <c r="V15" s="48">
        <v>86.3</v>
      </c>
      <c r="W15" s="48">
        <v>74.400000000000006</v>
      </c>
      <c r="X15" s="48">
        <v>157.9</v>
      </c>
      <c r="Y15" s="48">
        <v>103.6</v>
      </c>
      <c r="Z15" s="48">
        <v>68.599999999999994</v>
      </c>
      <c r="AA15" s="48">
        <v>200.5</v>
      </c>
      <c r="AB15" s="48">
        <v>112.7</v>
      </c>
      <c r="AC15" s="48">
        <v>130.5</v>
      </c>
      <c r="AD15" s="48">
        <v>128.80000000000001</v>
      </c>
      <c r="AE15" s="48">
        <v>108.3</v>
      </c>
      <c r="AF15" s="48">
        <v>115.6</v>
      </c>
      <c r="AG15" s="48">
        <v>80.7</v>
      </c>
      <c r="AH15" s="48">
        <v>101.9</v>
      </c>
      <c r="AI15" s="49" t="s">
        <v>197</v>
      </c>
      <c r="AJ15" s="48">
        <v>110.3</v>
      </c>
      <c r="AK15" s="48">
        <v>125.6</v>
      </c>
      <c r="AL15" s="48">
        <v>27.3</v>
      </c>
      <c r="AM15" s="48">
        <v>54.6</v>
      </c>
      <c r="AN15" s="48">
        <v>28</v>
      </c>
      <c r="AO15" s="48">
        <v>66.3</v>
      </c>
      <c r="AP15" s="48">
        <v>65.900000000000006</v>
      </c>
      <c r="AQ15" s="48">
        <v>137.6</v>
      </c>
      <c r="AR15" s="48">
        <v>156.30000000000001</v>
      </c>
      <c r="AS15" s="49" t="s">
        <v>197</v>
      </c>
      <c r="AT15" s="48">
        <v>100.1</v>
      </c>
      <c r="AU15" s="48">
        <v>443.4</v>
      </c>
      <c r="AV15" s="48">
        <v>87.9</v>
      </c>
      <c r="AW15" s="48">
        <v>63.8</v>
      </c>
      <c r="AX15" s="48">
        <v>132.4</v>
      </c>
      <c r="AY15" s="48">
        <v>202.5</v>
      </c>
      <c r="AZ15" s="48">
        <v>73.5</v>
      </c>
      <c r="BA15" s="48">
        <v>107.1</v>
      </c>
      <c r="BB15" s="48">
        <v>105.6</v>
      </c>
      <c r="BC15" s="48">
        <v>81.099999999999994</v>
      </c>
      <c r="BD15" s="48">
        <v>94.7</v>
      </c>
      <c r="BE15" s="48">
        <v>91.7</v>
      </c>
      <c r="BF15" s="48">
        <v>82.6</v>
      </c>
      <c r="BG15" s="48">
        <v>104.2</v>
      </c>
      <c r="BH15" s="48">
        <v>102.6</v>
      </c>
      <c r="BI15" s="48">
        <v>81.7</v>
      </c>
      <c r="BJ15" s="48">
        <v>120.5</v>
      </c>
      <c r="BK15" s="48">
        <v>100.2</v>
      </c>
      <c r="BL15" s="48">
        <v>132</v>
      </c>
      <c r="BM15" s="48">
        <v>105.2</v>
      </c>
      <c r="BN15" s="48">
        <v>112.5</v>
      </c>
      <c r="BO15" s="49" t="s">
        <v>197</v>
      </c>
      <c r="BP15" s="48">
        <v>135.1</v>
      </c>
      <c r="BQ15" s="48">
        <v>153</v>
      </c>
      <c r="BR15" s="48">
        <v>90.4</v>
      </c>
      <c r="BS15" s="48">
        <v>111.5</v>
      </c>
      <c r="BT15" s="48">
        <v>101.5</v>
      </c>
      <c r="BU15" s="48">
        <v>323.60000000000002</v>
      </c>
      <c r="BV15" s="48">
        <v>159.1</v>
      </c>
      <c r="BW15" s="48">
        <v>216.7</v>
      </c>
      <c r="BX15" s="48">
        <v>54</v>
      </c>
      <c r="BY15" s="48">
        <v>48.4</v>
      </c>
      <c r="BZ15" s="48">
        <v>52</v>
      </c>
      <c r="CA15" s="48">
        <v>61.5</v>
      </c>
      <c r="CB15" s="48">
        <v>116.1</v>
      </c>
      <c r="CC15" s="48">
        <v>94.1</v>
      </c>
      <c r="CD15" s="48">
        <v>97.4</v>
      </c>
      <c r="CE15" s="48">
        <v>130.30000000000001</v>
      </c>
      <c r="CF15" s="48">
        <v>113.7</v>
      </c>
      <c r="CG15" s="48">
        <v>76.8</v>
      </c>
      <c r="CH15" s="48">
        <v>176.9</v>
      </c>
      <c r="CI15" s="48">
        <v>114</v>
      </c>
      <c r="CJ15" s="48">
        <v>108.8</v>
      </c>
      <c r="CK15" s="48">
        <v>115.8</v>
      </c>
      <c r="CL15" s="48">
        <v>112.8</v>
      </c>
      <c r="CM15" s="49" t="s">
        <v>197</v>
      </c>
      <c r="CN15" s="49" t="s">
        <v>197</v>
      </c>
      <c r="CO15" s="49" t="s">
        <v>197</v>
      </c>
      <c r="CP15" s="49" t="s">
        <v>197</v>
      </c>
      <c r="CQ15" s="49" t="s">
        <v>197</v>
      </c>
      <c r="CR15" s="49" t="s">
        <v>197</v>
      </c>
      <c r="CS15" s="48">
        <v>45.7</v>
      </c>
      <c r="CT15" s="48">
        <v>47.9</v>
      </c>
      <c r="CU15" s="48">
        <v>75.099999999999994</v>
      </c>
      <c r="CV15" s="48">
        <v>63.9</v>
      </c>
      <c r="CW15" s="48">
        <v>98.2</v>
      </c>
      <c r="CX15" s="48">
        <v>110</v>
      </c>
      <c r="CY15" s="48">
        <v>104.7</v>
      </c>
      <c r="CZ15" s="48">
        <v>112.9</v>
      </c>
      <c r="DA15" s="48">
        <v>360.7</v>
      </c>
      <c r="DB15" s="48">
        <v>219.3</v>
      </c>
      <c r="DC15" s="48">
        <v>267.8</v>
      </c>
      <c r="DD15" s="48">
        <v>58.1</v>
      </c>
      <c r="DE15" s="48">
        <v>54.3</v>
      </c>
      <c r="DF15" s="48">
        <v>56.7</v>
      </c>
      <c r="DG15" s="48">
        <v>68.3</v>
      </c>
      <c r="DH15" s="48">
        <v>120.8</v>
      </c>
      <c r="DI15" s="48">
        <v>102.3</v>
      </c>
      <c r="DJ15" s="48">
        <v>105.7</v>
      </c>
      <c r="DK15" s="48">
        <v>136.19999999999999</v>
      </c>
      <c r="DL15" s="48">
        <v>121.7</v>
      </c>
      <c r="DM15" s="48">
        <v>105.8</v>
      </c>
      <c r="DN15" s="48">
        <v>105.7</v>
      </c>
      <c r="DO15" s="48">
        <v>105.7</v>
      </c>
      <c r="DP15" s="49" t="s">
        <v>197</v>
      </c>
      <c r="DQ15" s="49" t="s">
        <v>197</v>
      </c>
      <c r="DR15" s="49" t="s">
        <v>197</v>
      </c>
      <c r="DS15" s="49" t="s">
        <v>197</v>
      </c>
      <c r="DT15" s="49" t="s">
        <v>197</v>
      </c>
      <c r="DU15" s="49" t="s">
        <v>197</v>
      </c>
      <c r="DV15" s="48">
        <v>258.39999999999998</v>
      </c>
      <c r="DW15" s="48">
        <v>238.2</v>
      </c>
      <c r="DX15" s="48">
        <v>245.5</v>
      </c>
      <c r="DY15" s="48">
        <v>48.5</v>
      </c>
      <c r="DZ15" s="48">
        <v>81.2</v>
      </c>
      <c r="EA15" s="48">
        <v>62.7</v>
      </c>
      <c r="EB15" s="48">
        <v>41</v>
      </c>
      <c r="EC15" s="48">
        <v>57.6</v>
      </c>
      <c r="ED15" s="48">
        <v>52.5</v>
      </c>
      <c r="EE15" s="48">
        <v>127.1</v>
      </c>
      <c r="EF15" s="48">
        <v>135.1</v>
      </c>
      <c r="EG15" s="48">
        <v>104.7</v>
      </c>
      <c r="EH15" s="48">
        <v>117.8</v>
      </c>
      <c r="EI15" s="48">
        <v>58.4</v>
      </c>
      <c r="EJ15" s="48">
        <v>95.1</v>
      </c>
      <c r="EK15" s="48">
        <v>82.6</v>
      </c>
      <c r="EL15" s="49" t="s">
        <v>197</v>
      </c>
      <c r="EM15" s="48">
        <v>37.5</v>
      </c>
      <c r="EN15" s="48">
        <v>112.9</v>
      </c>
      <c r="EO15" s="48">
        <v>73.400000000000006</v>
      </c>
      <c r="EP15" s="48">
        <v>88.8</v>
      </c>
      <c r="EQ15" s="48">
        <v>100</v>
      </c>
      <c r="ER15" s="48">
        <v>93.4</v>
      </c>
      <c r="ES15" s="48">
        <v>37.9</v>
      </c>
      <c r="ET15" s="48">
        <v>63.9</v>
      </c>
      <c r="EU15" s="49" t="s">
        <v>197</v>
      </c>
      <c r="EV15" s="48">
        <v>92</v>
      </c>
      <c r="EW15" s="48">
        <v>104.6</v>
      </c>
      <c r="EX15" s="48">
        <v>100.7</v>
      </c>
      <c r="EY15" s="48">
        <v>155.1</v>
      </c>
      <c r="EZ15" s="48">
        <v>45.8</v>
      </c>
      <c r="FA15" s="48">
        <v>132.4</v>
      </c>
      <c r="FB15" s="48">
        <v>98</v>
      </c>
      <c r="FC15" s="48">
        <v>272.3</v>
      </c>
      <c r="FD15" s="48">
        <v>55.3</v>
      </c>
      <c r="FE15" s="48">
        <v>126.7</v>
      </c>
      <c r="FF15" s="48">
        <v>95.9</v>
      </c>
      <c r="FG15" s="48">
        <v>33</v>
      </c>
      <c r="FH15" s="48">
        <v>69.900000000000006</v>
      </c>
      <c r="FI15" s="48">
        <v>43.7</v>
      </c>
      <c r="FJ15" s="48">
        <v>75.2</v>
      </c>
      <c r="FK15" s="48">
        <v>149.30000000000001</v>
      </c>
      <c r="FL15" s="48">
        <v>115.8</v>
      </c>
      <c r="FM15" s="48">
        <v>80.5</v>
      </c>
      <c r="FN15" s="48">
        <v>121.5</v>
      </c>
      <c r="FO15" s="48">
        <v>97.6</v>
      </c>
      <c r="FP15" s="48">
        <v>48</v>
      </c>
      <c r="FQ15" s="48">
        <v>141</v>
      </c>
      <c r="FR15" s="48">
        <v>107.9</v>
      </c>
      <c r="FS15" s="48">
        <v>103.3</v>
      </c>
      <c r="FT15" s="48">
        <v>116.3</v>
      </c>
      <c r="FU15" s="48">
        <v>108.1</v>
      </c>
      <c r="FV15" s="48">
        <v>105</v>
      </c>
      <c r="FW15" s="48">
        <v>103.2</v>
      </c>
      <c r="FX15" s="48">
        <v>106</v>
      </c>
      <c r="FY15" s="48">
        <v>89</v>
      </c>
      <c r="FZ15" s="48">
        <v>89.2</v>
      </c>
      <c r="GA15" s="48">
        <v>112.6</v>
      </c>
      <c r="GB15" s="48">
        <v>94.6</v>
      </c>
      <c r="GC15" s="48">
        <v>98</v>
      </c>
      <c r="GD15" s="48">
        <v>49.8</v>
      </c>
      <c r="GE15" s="48">
        <v>18.8</v>
      </c>
      <c r="GF15" s="48">
        <v>38.799999999999997</v>
      </c>
      <c r="GG15" s="48">
        <v>93.8</v>
      </c>
      <c r="GH15" s="48">
        <v>57.6</v>
      </c>
      <c r="GI15" s="48">
        <v>57.8</v>
      </c>
      <c r="GJ15" s="49" t="s">
        <v>197</v>
      </c>
      <c r="GK15" s="49" t="s">
        <v>197</v>
      </c>
      <c r="GL15" s="49" t="s">
        <v>197</v>
      </c>
      <c r="GM15" s="48">
        <v>59.9</v>
      </c>
      <c r="GN15" s="48">
        <v>95.6</v>
      </c>
      <c r="GO15" s="48">
        <v>81.7</v>
      </c>
      <c r="GP15" s="48">
        <v>69.2</v>
      </c>
      <c r="GQ15" s="48">
        <v>164.5</v>
      </c>
      <c r="GR15" s="48">
        <v>129</v>
      </c>
      <c r="GS15" s="48">
        <v>40.200000000000003</v>
      </c>
      <c r="GT15" s="48">
        <v>114</v>
      </c>
      <c r="GU15" s="48">
        <v>97.7</v>
      </c>
      <c r="GV15" s="48">
        <v>329.4</v>
      </c>
      <c r="GW15" s="48">
        <v>323.3</v>
      </c>
      <c r="GX15" s="48">
        <v>326</v>
      </c>
      <c r="GY15" s="48">
        <v>97.6</v>
      </c>
      <c r="GZ15" s="48">
        <v>119</v>
      </c>
      <c r="HA15" s="48">
        <v>108.6</v>
      </c>
      <c r="HB15" s="48">
        <v>114.7</v>
      </c>
      <c r="HC15" s="48">
        <v>121.5</v>
      </c>
      <c r="HD15" s="48">
        <v>119.4</v>
      </c>
      <c r="HE15" s="48">
        <v>253.7</v>
      </c>
      <c r="HF15" s="48">
        <v>86</v>
      </c>
      <c r="HG15" s="48">
        <v>95.4</v>
      </c>
      <c r="HH15" s="48">
        <v>43.6</v>
      </c>
      <c r="HI15" s="48">
        <v>91.4</v>
      </c>
      <c r="HJ15" s="48">
        <v>116.3</v>
      </c>
      <c r="HK15" s="48">
        <v>104.3</v>
      </c>
      <c r="HL15" s="48">
        <v>104.3</v>
      </c>
      <c r="HM15" s="48">
        <v>127</v>
      </c>
      <c r="HN15" s="48">
        <v>120.5</v>
      </c>
      <c r="HO15" s="48">
        <v>84</v>
      </c>
      <c r="HP15" s="48">
        <v>93.8</v>
      </c>
      <c r="HQ15" s="48">
        <v>88.9</v>
      </c>
      <c r="HR15" s="48">
        <v>82.2</v>
      </c>
      <c r="HS15" s="48">
        <v>65</v>
      </c>
      <c r="HT15" s="48">
        <v>70.900000000000006</v>
      </c>
      <c r="HU15" s="48">
        <v>67.5</v>
      </c>
      <c r="HV15" s="48">
        <v>87.6</v>
      </c>
      <c r="HW15" s="48">
        <v>86.4</v>
      </c>
      <c r="HX15" s="48">
        <v>100.1</v>
      </c>
      <c r="HY15" s="48">
        <v>548</v>
      </c>
      <c r="HZ15" s="48">
        <v>36</v>
      </c>
      <c r="IA15" s="49" t="s">
        <v>197</v>
      </c>
      <c r="IB15" s="49" t="s">
        <v>197</v>
      </c>
      <c r="IC15" s="49" t="s">
        <v>197</v>
      </c>
      <c r="ID15" s="48">
        <v>2.9</v>
      </c>
      <c r="IE15" s="48">
        <v>190.9</v>
      </c>
      <c r="IF15" s="48">
        <v>100.3</v>
      </c>
      <c r="IG15" s="49" t="s">
        <v>197</v>
      </c>
      <c r="IH15" s="48">
        <v>102.6</v>
      </c>
      <c r="II15" s="49" t="s">
        <v>197</v>
      </c>
      <c r="IJ15" s="49" t="s">
        <v>197</v>
      </c>
      <c r="IK15" s="48">
        <v>97.6</v>
      </c>
      <c r="IL15" s="48">
        <v>91.4</v>
      </c>
      <c r="IM15" s="48">
        <v>51.4</v>
      </c>
      <c r="IN15" s="48">
        <v>26.5</v>
      </c>
      <c r="IO15" s="48">
        <v>36.700000000000003</v>
      </c>
      <c r="IP15" s="48">
        <v>51.4</v>
      </c>
      <c r="IQ15" s="48">
        <v>130</v>
      </c>
      <c r="IR15" s="48">
        <v>55.2</v>
      </c>
      <c r="IS15" s="48">
        <v>80.599999999999994</v>
      </c>
      <c r="IT15" s="48">
        <v>70.8</v>
      </c>
      <c r="IU15" s="48">
        <v>19.5</v>
      </c>
      <c r="IV15" s="48">
        <v>15.9</v>
      </c>
      <c r="IW15" s="48">
        <v>16.8</v>
      </c>
      <c r="IX15" s="49" t="s">
        <v>197</v>
      </c>
      <c r="IY15" s="48">
        <v>85.4</v>
      </c>
      <c r="IZ15" s="48">
        <v>72.400000000000006</v>
      </c>
      <c r="JA15" s="48">
        <v>60.1</v>
      </c>
      <c r="JB15" s="48">
        <v>34.200000000000003</v>
      </c>
      <c r="JC15" s="48">
        <v>104.9</v>
      </c>
      <c r="JD15" s="48">
        <v>130.69999999999999</v>
      </c>
      <c r="JE15" s="48">
        <v>124.2</v>
      </c>
      <c r="JF15" s="48" t="s">
        <v>87</v>
      </c>
      <c r="JG15" s="48">
        <v>22.4</v>
      </c>
      <c r="JH15" s="48">
        <v>29.1</v>
      </c>
      <c r="JI15" s="48">
        <v>93.7</v>
      </c>
      <c r="JJ15" s="48">
        <v>83.1</v>
      </c>
      <c r="JK15" s="48">
        <v>78.900000000000006</v>
      </c>
      <c r="JL15" s="48">
        <v>59.8</v>
      </c>
      <c r="JM15" s="48">
        <v>99.3</v>
      </c>
      <c r="JN15" s="48">
        <v>102.6</v>
      </c>
      <c r="JO15" s="48">
        <v>152.6</v>
      </c>
    </row>
    <row r="16" spans="1:275">
      <c r="A16" s="45"/>
      <c r="B16" s="46" t="s">
        <v>97</v>
      </c>
      <c r="C16" s="45" t="s">
        <v>9</v>
      </c>
      <c r="D16" s="47" t="s">
        <v>197</v>
      </c>
      <c r="E16" s="47" t="s">
        <v>197</v>
      </c>
      <c r="F16" s="47" t="s">
        <v>197</v>
      </c>
      <c r="G16" s="47" t="s">
        <v>197</v>
      </c>
      <c r="H16" s="48">
        <v>88.6</v>
      </c>
      <c r="I16" s="48">
        <v>85.9</v>
      </c>
      <c r="J16" s="48">
        <v>78.900000000000006</v>
      </c>
      <c r="K16" s="48">
        <v>49.2</v>
      </c>
      <c r="L16" s="48">
        <v>92.1</v>
      </c>
      <c r="M16" s="48">
        <v>113.8</v>
      </c>
      <c r="N16" s="48">
        <v>87.6</v>
      </c>
      <c r="O16" s="48">
        <v>38.200000000000003</v>
      </c>
      <c r="P16" s="48">
        <v>102.5</v>
      </c>
      <c r="Q16" s="48">
        <v>108.3</v>
      </c>
      <c r="R16" s="48">
        <v>133.6</v>
      </c>
      <c r="S16" s="48">
        <v>88.3</v>
      </c>
      <c r="T16" s="48">
        <v>104.1</v>
      </c>
      <c r="U16" s="48">
        <v>105.7</v>
      </c>
      <c r="V16" s="48">
        <v>114.8</v>
      </c>
      <c r="W16" s="48">
        <v>105</v>
      </c>
      <c r="X16" s="48">
        <v>137.4</v>
      </c>
      <c r="Y16" s="48">
        <v>100</v>
      </c>
      <c r="Z16" s="48">
        <v>63.1</v>
      </c>
      <c r="AA16" s="48">
        <v>125.9</v>
      </c>
      <c r="AB16" s="48">
        <v>113.9</v>
      </c>
      <c r="AC16" s="48">
        <v>111.1</v>
      </c>
      <c r="AD16" s="48">
        <v>14.4</v>
      </c>
      <c r="AE16" s="48">
        <v>116.4</v>
      </c>
      <c r="AF16" s="48">
        <v>114.5</v>
      </c>
      <c r="AG16" s="48">
        <v>83.7</v>
      </c>
      <c r="AH16" s="48">
        <v>103.9</v>
      </c>
      <c r="AI16" s="48">
        <v>73.3</v>
      </c>
      <c r="AJ16" s="48">
        <v>159.9</v>
      </c>
      <c r="AK16" s="48">
        <v>31.8</v>
      </c>
      <c r="AL16" s="48">
        <v>76.3</v>
      </c>
      <c r="AM16" s="48">
        <v>79.8</v>
      </c>
      <c r="AN16" s="48">
        <v>18.399999999999999</v>
      </c>
      <c r="AO16" s="48">
        <v>167.9</v>
      </c>
      <c r="AP16" s="48">
        <v>166.4</v>
      </c>
      <c r="AQ16" s="48">
        <v>73.599999999999994</v>
      </c>
      <c r="AR16" s="48">
        <v>71.7</v>
      </c>
      <c r="AS16" s="49" t="s">
        <v>197</v>
      </c>
      <c r="AT16" s="48">
        <v>97.9</v>
      </c>
      <c r="AU16" s="49" t="s">
        <v>197</v>
      </c>
      <c r="AV16" s="48">
        <v>88.2</v>
      </c>
      <c r="AW16" s="48">
        <v>60.9</v>
      </c>
      <c r="AX16" s="48">
        <v>10.7</v>
      </c>
      <c r="AY16" s="48">
        <v>218.9</v>
      </c>
      <c r="AZ16" s="48">
        <v>77.400000000000006</v>
      </c>
      <c r="BA16" s="48">
        <v>111.4</v>
      </c>
      <c r="BB16" s="48">
        <v>109.8</v>
      </c>
      <c r="BC16" s="48">
        <v>88.9</v>
      </c>
      <c r="BD16" s="48">
        <v>104.5</v>
      </c>
      <c r="BE16" s="48">
        <v>100.9</v>
      </c>
      <c r="BF16" s="48">
        <v>86.8</v>
      </c>
      <c r="BG16" s="48">
        <v>93.7</v>
      </c>
      <c r="BH16" s="48">
        <v>93.2</v>
      </c>
      <c r="BI16" s="48">
        <v>104.8</v>
      </c>
      <c r="BJ16" s="48">
        <v>102</v>
      </c>
      <c r="BK16" s="48">
        <v>103.5</v>
      </c>
      <c r="BL16" s="48">
        <v>114</v>
      </c>
      <c r="BM16" s="48">
        <v>65.3</v>
      </c>
      <c r="BN16" s="48">
        <v>78.599999999999994</v>
      </c>
      <c r="BO16" s="49" t="s">
        <v>197</v>
      </c>
      <c r="BP16" s="48">
        <v>100.1</v>
      </c>
      <c r="BQ16" s="48">
        <v>108.1</v>
      </c>
      <c r="BR16" s="48">
        <v>97.7</v>
      </c>
      <c r="BS16" s="48">
        <v>116.6</v>
      </c>
      <c r="BT16" s="48">
        <v>107.6</v>
      </c>
      <c r="BU16" s="48">
        <v>39.200000000000003</v>
      </c>
      <c r="BV16" s="48">
        <v>60.3</v>
      </c>
      <c r="BW16" s="48">
        <v>52.9</v>
      </c>
      <c r="BX16" s="48">
        <v>176.2</v>
      </c>
      <c r="BY16" s="48">
        <v>172.7</v>
      </c>
      <c r="BZ16" s="48">
        <v>174.9</v>
      </c>
      <c r="CA16" s="48">
        <v>60.2</v>
      </c>
      <c r="CB16" s="48">
        <v>71.8</v>
      </c>
      <c r="CC16" s="48">
        <v>67.2</v>
      </c>
      <c r="CD16" s="48">
        <v>82.2</v>
      </c>
      <c r="CE16" s="48">
        <v>98.2</v>
      </c>
      <c r="CF16" s="48">
        <v>90.1</v>
      </c>
      <c r="CG16" s="48">
        <v>145.30000000000001</v>
      </c>
      <c r="CH16" s="48">
        <v>117.5</v>
      </c>
      <c r="CI16" s="48">
        <v>135</v>
      </c>
      <c r="CJ16" s="48">
        <v>77.8</v>
      </c>
      <c r="CK16" s="48">
        <v>93.6</v>
      </c>
      <c r="CL16" s="48">
        <v>86.9</v>
      </c>
      <c r="CM16" s="49" t="s">
        <v>197</v>
      </c>
      <c r="CN16" s="49" t="s">
        <v>197</v>
      </c>
      <c r="CO16" s="49" t="s">
        <v>197</v>
      </c>
      <c r="CP16" s="49" t="s">
        <v>197</v>
      </c>
      <c r="CQ16" s="49" t="s">
        <v>197</v>
      </c>
      <c r="CR16" s="49" t="s">
        <v>197</v>
      </c>
      <c r="CS16" s="48">
        <v>134</v>
      </c>
      <c r="CT16" s="48">
        <v>117.4</v>
      </c>
      <c r="CU16" s="48">
        <v>159.5</v>
      </c>
      <c r="CV16" s="48">
        <v>142.30000000000001</v>
      </c>
      <c r="CW16" s="48">
        <v>107.7</v>
      </c>
      <c r="CX16" s="48">
        <v>116.9</v>
      </c>
      <c r="CY16" s="48">
        <v>112.8</v>
      </c>
      <c r="CZ16" s="48">
        <v>116.2</v>
      </c>
      <c r="DA16" s="48">
        <v>40.200000000000003</v>
      </c>
      <c r="DB16" s="48">
        <v>82.6</v>
      </c>
      <c r="DC16" s="48">
        <v>68</v>
      </c>
      <c r="DD16" s="48">
        <v>184.5</v>
      </c>
      <c r="DE16" s="48">
        <v>189</v>
      </c>
      <c r="DF16" s="48">
        <v>186.2</v>
      </c>
      <c r="DG16" s="48">
        <v>54.3</v>
      </c>
      <c r="DH16" s="48">
        <v>71</v>
      </c>
      <c r="DI16" s="48">
        <v>65.099999999999994</v>
      </c>
      <c r="DJ16" s="48">
        <v>87.2</v>
      </c>
      <c r="DK16" s="48">
        <v>109.4</v>
      </c>
      <c r="DL16" s="48">
        <v>98.8</v>
      </c>
      <c r="DM16" s="48">
        <v>73</v>
      </c>
      <c r="DN16" s="48">
        <v>88.5</v>
      </c>
      <c r="DO16" s="48">
        <v>82.5</v>
      </c>
      <c r="DP16" s="49" t="s">
        <v>197</v>
      </c>
      <c r="DQ16" s="49" t="s">
        <v>197</v>
      </c>
      <c r="DR16" s="49" t="s">
        <v>197</v>
      </c>
      <c r="DS16" s="49" t="s">
        <v>197</v>
      </c>
      <c r="DT16" s="49" t="s">
        <v>197</v>
      </c>
      <c r="DU16" s="49" t="s">
        <v>197</v>
      </c>
      <c r="DV16" s="48">
        <v>66.7</v>
      </c>
      <c r="DW16" s="48">
        <v>37.5</v>
      </c>
      <c r="DX16" s="48">
        <v>48.2</v>
      </c>
      <c r="DY16" s="48">
        <v>195.8</v>
      </c>
      <c r="DZ16" s="48">
        <v>171.2</v>
      </c>
      <c r="EA16" s="48">
        <v>185.2</v>
      </c>
      <c r="EB16" s="48">
        <v>104.7</v>
      </c>
      <c r="EC16" s="48">
        <v>160.5</v>
      </c>
      <c r="ED16" s="48">
        <v>143.4</v>
      </c>
      <c r="EE16" s="48">
        <v>89.3</v>
      </c>
      <c r="EF16" s="48">
        <v>49</v>
      </c>
      <c r="EG16" s="48">
        <v>54.9</v>
      </c>
      <c r="EH16" s="48">
        <v>52.4</v>
      </c>
      <c r="EI16" s="48">
        <v>136.30000000000001</v>
      </c>
      <c r="EJ16" s="48">
        <v>165.9</v>
      </c>
      <c r="EK16" s="48">
        <v>155.9</v>
      </c>
      <c r="EL16" s="48">
        <v>106.9</v>
      </c>
      <c r="EM16" s="48">
        <v>54</v>
      </c>
      <c r="EN16" s="48">
        <v>20</v>
      </c>
      <c r="EO16" s="48">
        <v>37.799999999999997</v>
      </c>
      <c r="EP16" s="48">
        <v>96.3</v>
      </c>
      <c r="EQ16" s="48">
        <v>88.3</v>
      </c>
      <c r="ER16" s="48">
        <v>93.1</v>
      </c>
      <c r="ES16" s="49" t="s">
        <v>197</v>
      </c>
      <c r="ET16" s="48">
        <v>87.3</v>
      </c>
      <c r="EU16" s="48">
        <v>95.5</v>
      </c>
      <c r="EV16" s="48">
        <v>90.6</v>
      </c>
      <c r="EW16" s="48">
        <v>77.400000000000006</v>
      </c>
      <c r="EX16" s="48">
        <v>81.5</v>
      </c>
      <c r="EY16" s="48">
        <v>119.4</v>
      </c>
      <c r="EZ16" s="48">
        <v>100.3</v>
      </c>
      <c r="FA16" s="48">
        <v>110.3</v>
      </c>
      <c r="FB16" s="48">
        <v>106.4</v>
      </c>
      <c r="FC16" s="48">
        <v>152.5</v>
      </c>
      <c r="FD16" s="48">
        <v>86.3</v>
      </c>
      <c r="FE16" s="48">
        <v>81.7</v>
      </c>
      <c r="FF16" s="48">
        <v>83.7</v>
      </c>
      <c r="FG16" s="48">
        <v>58.1</v>
      </c>
      <c r="FH16" s="48">
        <v>81.8</v>
      </c>
      <c r="FI16" s="48">
        <v>64.900000000000006</v>
      </c>
      <c r="FJ16" s="48">
        <v>39.5</v>
      </c>
      <c r="FK16" s="48">
        <v>50.9</v>
      </c>
      <c r="FL16" s="48">
        <v>45.7</v>
      </c>
      <c r="FM16" s="48">
        <v>91.3</v>
      </c>
      <c r="FN16" s="48">
        <v>86.2</v>
      </c>
      <c r="FO16" s="48">
        <v>89.2</v>
      </c>
      <c r="FP16" s="48">
        <v>105.5</v>
      </c>
      <c r="FQ16" s="48">
        <v>116.4</v>
      </c>
      <c r="FR16" s="48">
        <v>112.5</v>
      </c>
      <c r="FS16" s="48">
        <v>88.8</v>
      </c>
      <c r="FT16" s="48">
        <v>69.400000000000006</v>
      </c>
      <c r="FU16" s="48">
        <v>81.7</v>
      </c>
      <c r="FV16" s="48">
        <v>88.6</v>
      </c>
      <c r="FW16" s="48">
        <v>90.2</v>
      </c>
      <c r="FX16" s="48">
        <v>76.7</v>
      </c>
      <c r="FY16" s="48">
        <v>99.8</v>
      </c>
      <c r="FZ16" s="48">
        <v>99.6</v>
      </c>
      <c r="GA16" s="48">
        <v>80.3</v>
      </c>
      <c r="GB16" s="48">
        <v>62.7</v>
      </c>
      <c r="GC16" s="48">
        <v>66.099999999999994</v>
      </c>
      <c r="GD16" s="48">
        <v>17.8</v>
      </c>
      <c r="GE16" s="48">
        <v>68.7</v>
      </c>
      <c r="GF16" s="48">
        <v>35.9</v>
      </c>
      <c r="GG16" s="48">
        <v>148.4</v>
      </c>
      <c r="GH16" s="48">
        <v>150.1</v>
      </c>
      <c r="GI16" s="48">
        <v>150.1</v>
      </c>
      <c r="GJ16" s="48">
        <v>27.5</v>
      </c>
      <c r="GK16" s="48">
        <v>57.1</v>
      </c>
      <c r="GL16" s="48">
        <v>47.7</v>
      </c>
      <c r="GM16" s="48">
        <v>194.2</v>
      </c>
      <c r="GN16" s="48">
        <v>218.8</v>
      </c>
      <c r="GO16" s="48">
        <v>209.2</v>
      </c>
      <c r="GP16" s="48">
        <v>54.4</v>
      </c>
      <c r="GQ16" s="48">
        <v>76.3</v>
      </c>
      <c r="GR16" s="48">
        <v>68.099999999999994</v>
      </c>
      <c r="GS16" s="48">
        <v>115.2</v>
      </c>
      <c r="GT16" s="48">
        <v>152.5</v>
      </c>
      <c r="GU16" s="48">
        <v>144.30000000000001</v>
      </c>
      <c r="GV16" s="48">
        <v>98.7</v>
      </c>
      <c r="GW16" s="48">
        <v>259.8</v>
      </c>
      <c r="GX16" s="48">
        <v>188.2</v>
      </c>
      <c r="GY16" s="48">
        <v>81</v>
      </c>
      <c r="GZ16" s="48">
        <v>69.2</v>
      </c>
      <c r="HA16" s="48">
        <v>74.900000000000006</v>
      </c>
      <c r="HB16" s="48">
        <v>74.3</v>
      </c>
      <c r="HC16" s="48">
        <v>54.6</v>
      </c>
      <c r="HD16" s="48">
        <v>60.5</v>
      </c>
      <c r="HE16" s="48">
        <v>80.7</v>
      </c>
      <c r="HF16" s="48">
        <v>164.6</v>
      </c>
      <c r="HG16" s="48">
        <v>159.80000000000001</v>
      </c>
      <c r="HH16" s="48">
        <v>33.200000000000003</v>
      </c>
      <c r="HI16" s="48">
        <v>91.1</v>
      </c>
      <c r="HJ16" s="48">
        <v>81.2</v>
      </c>
      <c r="HK16" s="48">
        <v>86</v>
      </c>
      <c r="HL16" s="48">
        <v>84.6</v>
      </c>
      <c r="HM16" s="48">
        <v>61.9</v>
      </c>
      <c r="HN16" s="48">
        <v>68.400000000000006</v>
      </c>
      <c r="HO16" s="48">
        <v>56.9</v>
      </c>
      <c r="HP16" s="48">
        <v>49.4</v>
      </c>
      <c r="HQ16" s="48">
        <v>53.2</v>
      </c>
      <c r="HR16" s="48">
        <v>58.6</v>
      </c>
      <c r="HS16" s="48">
        <v>48.8</v>
      </c>
      <c r="HT16" s="48">
        <v>52.1</v>
      </c>
      <c r="HU16" s="48">
        <v>124.2</v>
      </c>
      <c r="HV16" s="48">
        <v>87.4</v>
      </c>
      <c r="HW16" s="48">
        <v>89.5</v>
      </c>
      <c r="HX16" s="48">
        <v>86.2</v>
      </c>
      <c r="HY16" s="49" t="s">
        <v>197</v>
      </c>
      <c r="HZ16" s="48">
        <v>87.1</v>
      </c>
      <c r="IA16" s="48">
        <v>214.5</v>
      </c>
      <c r="IB16" s="48">
        <v>347.7</v>
      </c>
      <c r="IC16" s="48">
        <v>275</v>
      </c>
      <c r="ID16" s="48">
        <v>93.2</v>
      </c>
      <c r="IE16" s="48">
        <v>45.2</v>
      </c>
      <c r="IF16" s="49" t="s">
        <v>197</v>
      </c>
      <c r="IG16" s="49" t="s">
        <v>197</v>
      </c>
      <c r="IH16" s="48">
        <v>113.8</v>
      </c>
      <c r="II16" s="49" t="s">
        <v>197</v>
      </c>
      <c r="IJ16" s="49" t="s">
        <v>197</v>
      </c>
      <c r="IK16" s="48">
        <v>159.6</v>
      </c>
      <c r="IL16" s="48">
        <v>175.3</v>
      </c>
      <c r="IM16" s="48">
        <v>57.4</v>
      </c>
      <c r="IN16" s="48">
        <v>27.6</v>
      </c>
      <c r="IO16" s="48">
        <v>99.3</v>
      </c>
      <c r="IP16" s="48">
        <v>60</v>
      </c>
      <c r="IQ16" s="48">
        <v>136.5</v>
      </c>
      <c r="IR16" s="48">
        <v>77.400000000000006</v>
      </c>
      <c r="IS16" s="48">
        <v>104.5</v>
      </c>
      <c r="IT16" s="48">
        <v>94.1</v>
      </c>
      <c r="IU16" s="48">
        <v>72.3</v>
      </c>
      <c r="IV16" s="48">
        <v>21.3</v>
      </c>
      <c r="IW16" s="48">
        <v>33.700000000000003</v>
      </c>
      <c r="IX16" s="48">
        <v>78.599999999999994</v>
      </c>
      <c r="IY16" s="48">
        <v>117.2</v>
      </c>
      <c r="IZ16" s="48">
        <v>85.5</v>
      </c>
      <c r="JA16" s="48">
        <v>61.4</v>
      </c>
      <c r="JB16" s="49" t="s">
        <v>197</v>
      </c>
      <c r="JC16" s="48">
        <v>102.3</v>
      </c>
      <c r="JD16" s="48">
        <v>134.19999999999999</v>
      </c>
      <c r="JE16" s="48">
        <v>126.1</v>
      </c>
      <c r="JF16" s="48">
        <v>52.7</v>
      </c>
      <c r="JG16" s="48">
        <v>20.2</v>
      </c>
      <c r="JH16" s="48">
        <v>9.8000000000000007</v>
      </c>
      <c r="JI16" s="48">
        <v>105.6</v>
      </c>
      <c r="JJ16" s="48">
        <v>100.5</v>
      </c>
      <c r="JK16" s="48">
        <v>98.8</v>
      </c>
      <c r="JL16" s="48">
        <v>104.6</v>
      </c>
      <c r="JM16" s="48">
        <v>113.6</v>
      </c>
      <c r="JN16" s="48">
        <v>113.8</v>
      </c>
      <c r="JO16" s="48">
        <v>196.1</v>
      </c>
    </row>
    <row r="17" spans="1:275">
      <c r="A17" s="45"/>
      <c r="B17" s="46" t="s">
        <v>98</v>
      </c>
      <c r="C17" s="45" t="s">
        <v>10</v>
      </c>
      <c r="D17" s="47" t="s">
        <v>197</v>
      </c>
      <c r="E17" s="47" t="s">
        <v>197</v>
      </c>
      <c r="F17" s="47" t="s">
        <v>197</v>
      </c>
      <c r="G17" s="47" t="s">
        <v>197</v>
      </c>
      <c r="H17" s="48">
        <v>73.3</v>
      </c>
      <c r="I17" s="48">
        <v>73.2</v>
      </c>
      <c r="J17" s="48">
        <v>70.2</v>
      </c>
      <c r="K17" s="48">
        <v>57.2</v>
      </c>
      <c r="L17" s="48">
        <v>70.099999999999994</v>
      </c>
      <c r="M17" s="48">
        <v>81.8</v>
      </c>
      <c r="N17" s="48">
        <v>80.400000000000006</v>
      </c>
      <c r="O17" s="48">
        <v>96.7</v>
      </c>
      <c r="P17" s="48">
        <v>78.3</v>
      </c>
      <c r="Q17" s="48">
        <v>71.400000000000006</v>
      </c>
      <c r="R17" s="48">
        <v>99.8</v>
      </c>
      <c r="S17" s="48">
        <v>83.3</v>
      </c>
      <c r="T17" s="48">
        <v>98.2</v>
      </c>
      <c r="U17" s="48">
        <v>85.8</v>
      </c>
      <c r="V17" s="48">
        <v>75.2</v>
      </c>
      <c r="W17" s="48">
        <v>59.8</v>
      </c>
      <c r="X17" s="48">
        <v>46.4</v>
      </c>
      <c r="Y17" s="48">
        <v>64.900000000000006</v>
      </c>
      <c r="Z17" s="48">
        <v>81.5</v>
      </c>
      <c r="AA17" s="48">
        <v>62.8</v>
      </c>
      <c r="AB17" s="48">
        <v>85.9</v>
      </c>
      <c r="AC17" s="48">
        <v>148.4</v>
      </c>
      <c r="AD17" s="48">
        <v>101</v>
      </c>
      <c r="AE17" s="48">
        <v>84.8</v>
      </c>
      <c r="AF17" s="48">
        <v>79.099999999999994</v>
      </c>
      <c r="AG17" s="48">
        <v>73</v>
      </c>
      <c r="AH17" s="48">
        <v>81.3</v>
      </c>
      <c r="AI17" s="48">
        <v>44.2</v>
      </c>
      <c r="AJ17" s="48">
        <v>82.7</v>
      </c>
      <c r="AK17" s="48">
        <v>66.5</v>
      </c>
      <c r="AL17" s="48">
        <v>9.9</v>
      </c>
      <c r="AM17" s="48">
        <v>57.2</v>
      </c>
      <c r="AN17" s="48">
        <v>73.3</v>
      </c>
      <c r="AO17" s="48">
        <v>52.4</v>
      </c>
      <c r="AP17" s="48">
        <v>52.6</v>
      </c>
      <c r="AQ17" s="48">
        <v>45.9</v>
      </c>
      <c r="AR17" s="48">
        <v>84</v>
      </c>
      <c r="AS17" s="49" t="s">
        <v>197</v>
      </c>
      <c r="AT17" s="48">
        <v>70.7</v>
      </c>
      <c r="AU17" s="49" t="s">
        <v>197</v>
      </c>
      <c r="AV17" s="48">
        <v>53.2</v>
      </c>
      <c r="AW17" s="48">
        <v>129.69999999999999</v>
      </c>
      <c r="AX17" s="48">
        <v>111.7</v>
      </c>
      <c r="AY17" s="48">
        <v>114.4</v>
      </c>
      <c r="AZ17" s="48">
        <v>62.4</v>
      </c>
      <c r="BA17" s="48">
        <v>71.7</v>
      </c>
      <c r="BB17" s="48">
        <v>71.2</v>
      </c>
      <c r="BC17" s="48">
        <v>87.8</v>
      </c>
      <c r="BD17" s="48">
        <v>94.8</v>
      </c>
      <c r="BE17" s="48">
        <v>93.3</v>
      </c>
      <c r="BF17" s="48">
        <v>77.599999999999994</v>
      </c>
      <c r="BG17" s="48">
        <v>74.5</v>
      </c>
      <c r="BH17" s="48">
        <v>74.7</v>
      </c>
      <c r="BI17" s="48">
        <v>59.7</v>
      </c>
      <c r="BJ17" s="48">
        <v>70.099999999999994</v>
      </c>
      <c r="BK17" s="48">
        <v>64.7</v>
      </c>
      <c r="BL17" s="48">
        <v>46.2</v>
      </c>
      <c r="BM17" s="48">
        <v>86.9</v>
      </c>
      <c r="BN17" s="48">
        <v>75.900000000000006</v>
      </c>
      <c r="BO17" s="49" t="s">
        <v>197</v>
      </c>
      <c r="BP17" s="48">
        <v>91.8</v>
      </c>
      <c r="BQ17" s="48">
        <v>101.2</v>
      </c>
      <c r="BR17" s="48">
        <v>52.2</v>
      </c>
      <c r="BS17" s="48">
        <v>79.099999999999994</v>
      </c>
      <c r="BT17" s="48">
        <v>66.400000000000006</v>
      </c>
      <c r="BU17" s="48">
        <v>35.6</v>
      </c>
      <c r="BV17" s="48">
        <v>75.400000000000006</v>
      </c>
      <c r="BW17" s="48">
        <v>61.8</v>
      </c>
      <c r="BX17" s="48">
        <v>66.2</v>
      </c>
      <c r="BY17" s="48">
        <v>91.5</v>
      </c>
      <c r="BZ17" s="48">
        <v>75.2</v>
      </c>
      <c r="CA17" s="48">
        <v>66</v>
      </c>
      <c r="CB17" s="48">
        <v>81.3</v>
      </c>
      <c r="CC17" s="48">
        <v>75.2</v>
      </c>
      <c r="CD17" s="48">
        <v>55.4</v>
      </c>
      <c r="CE17" s="48">
        <v>85.8</v>
      </c>
      <c r="CF17" s="48">
        <v>70.599999999999994</v>
      </c>
      <c r="CG17" s="48">
        <v>78.900000000000006</v>
      </c>
      <c r="CH17" s="48">
        <v>86.3</v>
      </c>
      <c r="CI17" s="48">
        <v>81.599999999999994</v>
      </c>
      <c r="CJ17" s="48">
        <v>63.8</v>
      </c>
      <c r="CK17" s="48">
        <v>94.9</v>
      </c>
      <c r="CL17" s="48">
        <v>81.900000000000006</v>
      </c>
      <c r="CM17" s="48">
        <v>37.700000000000003</v>
      </c>
      <c r="CN17" s="48">
        <v>81.900000000000006</v>
      </c>
      <c r="CO17" s="48">
        <v>63.8</v>
      </c>
      <c r="CP17" s="48">
        <v>18</v>
      </c>
      <c r="CQ17" s="48">
        <v>27.7</v>
      </c>
      <c r="CR17" s="48">
        <v>23.2</v>
      </c>
      <c r="CS17" s="48">
        <v>134.1</v>
      </c>
      <c r="CT17" s="48">
        <v>34.299999999999997</v>
      </c>
      <c r="CU17" s="48">
        <v>50.2</v>
      </c>
      <c r="CV17" s="48">
        <v>43.6</v>
      </c>
      <c r="CW17" s="48">
        <v>56.2</v>
      </c>
      <c r="CX17" s="48">
        <v>78.8</v>
      </c>
      <c r="CY17" s="48">
        <v>68.8</v>
      </c>
      <c r="CZ17" s="48">
        <v>81.3</v>
      </c>
      <c r="DA17" s="48">
        <v>33.799999999999997</v>
      </c>
      <c r="DB17" s="48">
        <v>65</v>
      </c>
      <c r="DC17" s="48">
        <v>54.6</v>
      </c>
      <c r="DD17" s="48">
        <v>67.8</v>
      </c>
      <c r="DE17" s="48">
        <v>92.3</v>
      </c>
      <c r="DF17" s="48">
        <v>77.099999999999994</v>
      </c>
      <c r="DG17" s="48">
        <v>64.2</v>
      </c>
      <c r="DH17" s="48">
        <v>76.099999999999994</v>
      </c>
      <c r="DI17" s="48">
        <v>72</v>
      </c>
      <c r="DJ17" s="48">
        <v>56.7</v>
      </c>
      <c r="DK17" s="48">
        <v>92.1</v>
      </c>
      <c r="DL17" s="48">
        <v>75.5</v>
      </c>
      <c r="DM17" s="48">
        <v>66.2</v>
      </c>
      <c r="DN17" s="48">
        <v>100.1</v>
      </c>
      <c r="DO17" s="48">
        <v>87.2</v>
      </c>
      <c r="DP17" s="48">
        <v>2.1</v>
      </c>
      <c r="DQ17" s="48">
        <v>35.700000000000003</v>
      </c>
      <c r="DR17" s="48">
        <v>23.8</v>
      </c>
      <c r="DS17" s="48">
        <v>37.4</v>
      </c>
      <c r="DT17" s="48">
        <v>81.2</v>
      </c>
      <c r="DU17" s="48">
        <v>65.400000000000006</v>
      </c>
      <c r="DV17" s="48">
        <v>31.9</v>
      </c>
      <c r="DW17" s="48">
        <v>56</v>
      </c>
      <c r="DX17" s="48">
        <v>47.4</v>
      </c>
      <c r="DY17" s="48">
        <v>54.1</v>
      </c>
      <c r="DZ17" s="48">
        <v>69.3</v>
      </c>
      <c r="EA17" s="48">
        <v>60.7</v>
      </c>
      <c r="EB17" s="48">
        <v>53.6</v>
      </c>
      <c r="EC17" s="48">
        <v>75.400000000000006</v>
      </c>
      <c r="ED17" s="48">
        <v>68.900000000000006</v>
      </c>
      <c r="EE17" s="48">
        <v>90.6</v>
      </c>
      <c r="EF17" s="48">
        <v>43.5</v>
      </c>
      <c r="EG17" s="48">
        <v>108.8</v>
      </c>
      <c r="EH17" s="48">
        <v>81</v>
      </c>
      <c r="EI17" s="48">
        <v>48.6</v>
      </c>
      <c r="EJ17" s="48">
        <v>72.7</v>
      </c>
      <c r="EK17" s="48">
        <v>64.599999999999994</v>
      </c>
      <c r="EL17" s="48">
        <v>6.5</v>
      </c>
      <c r="EM17" s="48">
        <v>77.7</v>
      </c>
      <c r="EN17" s="48">
        <v>107.2</v>
      </c>
      <c r="EO17" s="48">
        <v>91.8</v>
      </c>
      <c r="EP17" s="48">
        <v>113.1</v>
      </c>
      <c r="EQ17" s="48">
        <v>161</v>
      </c>
      <c r="ER17" s="48">
        <v>132.69999999999999</v>
      </c>
      <c r="ES17" s="48">
        <v>152.30000000000001</v>
      </c>
      <c r="ET17" s="48">
        <v>75.8</v>
      </c>
      <c r="EU17" s="48">
        <v>93.7</v>
      </c>
      <c r="EV17" s="48">
        <v>74.400000000000006</v>
      </c>
      <c r="EW17" s="48">
        <v>78</v>
      </c>
      <c r="EX17" s="48">
        <v>76.900000000000006</v>
      </c>
      <c r="EY17" s="48">
        <v>57.6</v>
      </c>
      <c r="EZ17" s="48">
        <v>53.3</v>
      </c>
      <c r="FA17" s="48">
        <v>83.2</v>
      </c>
      <c r="FB17" s="48">
        <v>71.3</v>
      </c>
      <c r="FC17" s="48">
        <v>32.4</v>
      </c>
      <c r="FD17" s="48">
        <v>53.8</v>
      </c>
      <c r="FE17" s="48">
        <v>74.8</v>
      </c>
      <c r="FF17" s="48">
        <v>65.8</v>
      </c>
      <c r="FG17" s="48">
        <v>65.8</v>
      </c>
      <c r="FH17" s="48">
        <v>66.2</v>
      </c>
      <c r="FI17" s="48">
        <v>65.900000000000006</v>
      </c>
      <c r="FJ17" s="48">
        <v>63.4</v>
      </c>
      <c r="FK17" s="48">
        <v>80</v>
      </c>
      <c r="FL17" s="48">
        <v>72.5</v>
      </c>
      <c r="FM17" s="48">
        <v>45</v>
      </c>
      <c r="FN17" s="48">
        <v>61</v>
      </c>
      <c r="FO17" s="48">
        <v>51.7</v>
      </c>
      <c r="FP17" s="48">
        <v>43.5</v>
      </c>
      <c r="FQ17" s="48">
        <v>80.8</v>
      </c>
      <c r="FR17" s="48">
        <v>67.5</v>
      </c>
      <c r="FS17" s="48">
        <v>40.200000000000003</v>
      </c>
      <c r="FT17" s="48">
        <v>54.3</v>
      </c>
      <c r="FU17" s="48">
        <v>45.4</v>
      </c>
      <c r="FV17" s="48">
        <v>72.099999999999994</v>
      </c>
      <c r="FW17" s="48">
        <v>70.099999999999994</v>
      </c>
      <c r="FX17" s="48">
        <v>62.5</v>
      </c>
      <c r="FY17" s="48">
        <v>72</v>
      </c>
      <c r="FZ17" s="48">
        <v>71.900000000000006</v>
      </c>
      <c r="GA17" s="48">
        <v>76.3</v>
      </c>
      <c r="GB17" s="48">
        <v>92.6</v>
      </c>
      <c r="GC17" s="48">
        <v>89.5</v>
      </c>
      <c r="GD17" s="48">
        <v>55.3</v>
      </c>
      <c r="GE17" s="48">
        <v>102.5</v>
      </c>
      <c r="GF17" s="48">
        <v>72.3</v>
      </c>
      <c r="GG17" s="48">
        <v>22.2</v>
      </c>
      <c r="GH17" s="48">
        <v>34.4</v>
      </c>
      <c r="GI17" s="48">
        <v>34.299999999999997</v>
      </c>
      <c r="GJ17" s="48">
        <v>5.9</v>
      </c>
      <c r="GK17" s="48">
        <v>28</v>
      </c>
      <c r="GL17" s="48">
        <v>21.1</v>
      </c>
      <c r="GM17" s="48">
        <v>53.9</v>
      </c>
      <c r="GN17" s="48">
        <v>73.2</v>
      </c>
      <c r="GO17" s="48">
        <v>65.8</v>
      </c>
      <c r="GP17" s="48">
        <v>74.7</v>
      </c>
      <c r="GQ17" s="48">
        <v>66.3</v>
      </c>
      <c r="GR17" s="48">
        <v>69.5</v>
      </c>
      <c r="GS17" s="48">
        <v>112.4</v>
      </c>
      <c r="GT17" s="48">
        <v>184.7</v>
      </c>
      <c r="GU17" s="48">
        <v>168.8</v>
      </c>
      <c r="GV17" s="48">
        <v>43.6</v>
      </c>
      <c r="GW17" s="48">
        <v>59.1</v>
      </c>
      <c r="GX17" s="48">
        <v>52.2</v>
      </c>
      <c r="GY17" s="48">
        <v>64.7</v>
      </c>
      <c r="GZ17" s="48">
        <v>65.400000000000006</v>
      </c>
      <c r="HA17" s="48">
        <v>65</v>
      </c>
      <c r="HB17" s="48">
        <v>69.5</v>
      </c>
      <c r="HC17" s="48">
        <v>81.400000000000006</v>
      </c>
      <c r="HD17" s="48">
        <v>77.8</v>
      </c>
      <c r="HE17" s="48">
        <v>46.8</v>
      </c>
      <c r="HF17" s="48">
        <v>68.3</v>
      </c>
      <c r="HG17" s="48">
        <v>67.099999999999994</v>
      </c>
      <c r="HH17" s="48">
        <v>29.8</v>
      </c>
      <c r="HI17" s="48">
        <v>57.2</v>
      </c>
      <c r="HJ17" s="48">
        <v>57.5</v>
      </c>
      <c r="HK17" s="48">
        <v>57.3</v>
      </c>
      <c r="HL17" s="48">
        <v>62.3</v>
      </c>
      <c r="HM17" s="48">
        <v>76.400000000000006</v>
      </c>
      <c r="HN17" s="48">
        <v>72.400000000000006</v>
      </c>
      <c r="HO17" s="48">
        <v>62.3</v>
      </c>
      <c r="HP17" s="48">
        <v>59.9</v>
      </c>
      <c r="HQ17" s="48">
        <v>61.1</v>
      </c>
      <c r="HR17" s="48">
        <v>55.6</v>
      </c>
      <c r="HS17" s="48">
        <v>64.599999999999994</v>
      </c>
      <c r="HT17" s="48">
        <v>61.5</v>
      </c>
      <c r="HU17" s="48">
        <v>120.4</v>
      </c>
      <c r="HV17" s="48">
        <v>81.900000000000006</v>
      </c>
      <c r="HW17" s="48">
        <v>84</v>
      </c>
      <c r="HX17" s="48">
        <v>75.3</v>
      </c>
      <c r="HY17" s="48">
        <v>40.9</v>
      </c>
      <c r="HZ17" s="48">
        <v>36.799999999999997</v>
      </c>
      <c r="IA17" s="48">
        <v>38.799999999999997</v>
      </c>
      <c r="IB17" s="48">
        <v>2.2000000000000002</v>
      </c>
      <c r="IC17" s="48">
        <v>22.3</v>
      </c>
      <c r="ID17" s="48">
        <v>17.8</v>
      </c>
      <c r="IE17" s="48">
        <v>119.2</v>
      </c>
      <c r="IF17" s="48">
        <v>124.7</v>
      </c>
      <c r="IG17" s="48">
        <v>15</v>
      </c>
      <c r="IH17" s="48">
        <v>118.3</v>
      </c>
      <c r="II17" s="48">
        <v>178.8</v>
      </c>
      <c r="IJ17" s="48">
        <v>233.5</v>
      </c>
      <c r="IK17" s="48">
        <v>144.9</v>
      </c>
      <c r="IL17" s="48">
        <v>130.6</v>
      </c>
      <c r="IM17" s="48">
        <v>176.8</v>
      </c>
      <c r="IN17" s="48">
        <v>190.1</v>
      </c>
      <c r="IO17" s="48">
        <v>174.2</v>
      </c>
      <c r="IP17" s="48">
        <v>232</v>
      </c>
      <c r="IQ17" s="48">
        <v>55.7</v>
      </c>
      <c r="IR17" s="48">
        <v>58.6</v>
      </c>
      <c r="IS17" s="48">
        <v>89</v>
      </c>
      <c r="IT17" s="48">
        <v>77.400000000000006</v>
      </c>
      <c r="IU17" s="48">
        <v>22.2</v>
      </c>
      <c r="IV17" s="48">
        <v>41</v>
      </c>
      <c r="IW17" s="48">
        <v>36.4</v>
      </c>
      <c r="IX17" s="48">
        <v>24.6</v>
      </c>
      <c r="IY17" s="48">
        <v>78.7</v>
      </c>
      <c r="IZ17" s="48">
        <v>66.599999999999994</v>
      </c>
      <c r="JA17" s="48">
        <v>46.9</v>
      </c>
      <c r="JB17" s="48">
        <v>113</v>
      </c>
      <c r="JC17" s="48">
        <v>20.8</v>
      </c>
      <c r="JD17" s="48">
        <v>50.6</v>
      </c>
      <c r="JE17" s="48">
        <v>43.1</v>
      </c>
      <c r="JF17" s="48">
        <v>44.4</v>
      </c>
      <c r="JG17" s="48">
        <v>108.8</v>
      </c>
      <c r="JH17" s="48">
        <v>92.3</v>
      </c>
      <c r="JI17" s="48">
        <v>84.3</v>
      </c>
      <c r="JJ17" s="48">
        <v>105.5</v>
      </c>
      <c r="JK17" s="48">
        <v>98.1</v>
      </c>
      <c r="JL17" s="48">
        <v>105</v>
      </c>
      <c r="JM17" s="48">
        <v>116.6</v>
      </c>
      <c r="JN17" s="48">
        <v>118.3</v>
      </c>
      <c r="JO17" s="48">
        <v>164.8</v>
      </c>
    </row>
    <row r="18" spans="1:275">
      <c r="A18" s="45"/>
      <c r="B18" s="46" t="s">
        <v>99</v>
      </c>
      <c r="C18" s="45" t="s">
        <v>11</v>
      </c>
      <c r="D18" s="47" t="s">
        <v>197</v>
      </c>
      <c r="E18" s="47" t="s">
        <v>197</v>
      </c>
      <c r="F18" s="47" t="s">
        <v>197</v>
      </c>
      <c r="G18" s="47" t="s">
        <v>197</v>
      </c>
      <c r="H18" s="48">
        <v>79.900000000000006</v>
      </c>
      <c r="I18" s="48">
        <v>81.599999999999994</v>
      </c>
      <c r="J18" s="48">
        <v>80.099999999999994</v>
      </c>
      <c r="K18" s="48">
        <v>104.1</v>
      </c>
      <c r="L18" s="48">
        <v>93</v>
      </c>
      <c r="M18" s="48">
        <v>91.6</v>
      </c>
      <c r="N18" s="48">
        <v>98.7</v>
      </c>
      <c r="O18" s="48">
        <v>89.9</v>
      </c>
      <c r="P18" s="48">
        <v>92.8</v>
      </c>
      <c r="Q18" s="48">
        <v>93.3</v>
      </c>
      <c r="R18" s="48">
        <v>110.2</v>
      </c>
      <c r="S18" s="48">
        <v>83.7</v>
      </c>
      <c r="T18" s="48">
        <v>106</v>
      </c>
      <c r="U18" s="48">
        <v>84.2</v>
      </c>
      <c r="V18" s="48">
        <v>138.9</v>
      </c>
      <c r="W18" s="48">
        <v>72.2</v>
      </c>
      <c r="X18" s="48">
        <v>63.5</v>
      </c>
      <c r="Y18" s="48">
        <v>82.9</v>
      </c>
      <c r="Z18" s="48">
        <v>61.8</v>
      </c>
      <c r="AA18" s="48">
        <v>77.099999999999994</v>
      </c>
      <c r="AB18" s="48">
        <v>72.400000000000006</v>
      </c>
      <c r="AC18" s="48">
        <v>99</v>
      </c>
      <c r="AD18" s="48">
        <v>52.9</v>
      </c>
      <c r="AE18" s="48">
        <v>104.5</v>
      </c>
      <c r="AF18" s="48">
        <v>89.7</v>
      </c>
      <c r="AG18" s="48">
        <v>81.099999999999994</v>
      </c>
      <c r="AH18" s="48">
        <v>94.1</v>
      </c>
      <c r="AI18" s="48">
        <v>80.599999999999994</v>
      </c>
      <c r="AJ18" s="48">
        <v>105.5</v>
      </c>
      <c r="AK18" s="48">
        <v>50.7</v>
      </c>
      <c r="AL18" s="48">
        <v>31.5</v>
      </c>
      <c r="AM18" s="48">
        <v>100.8</v>
      </c>
      <c r="AN18" s="48">
        <v>177.6</v>
      </c>
      <c r="AO18" s="48">
        <v>110.7</v>
      </c>
      <c r="AP18" s="48">
        <v>111.4</v>
      </c>
      <c r="AQ18" s="48">
        <v>66.3</v>
      </c>
      <c r="AR18" s="48">
        <v>116.4</v>
      </c>
      <c r="AS18" s="49" t="s">
        <v>197</v>
      </c>
      <c r="AT18" s="48">
        <v>97.5</v>
      </c>
      <c r="AU18" s="48">
        <v>23.9</v>
      </c>
      <c r="AV18" s="48">
        <v>98.6</v>
      </c>
      <c r="AW18" s="48">
        <v>115.6</v>
      </c>
      <c r="AX18" s="48">
        <v>81.900000000000006</v>
      </c>
      <c r="AY18" s="48">
        <v>25.9</v>
      </c>
      <c r="AZ18" s="48">
        <v>80.900000000000006</v>
      </c>
      <c r="BA18" s="48">
        <v>96.6</v>
      </c>
      <c r="BB18" s="48">
        <v>95.9</v>
      </c>
      <c r="BC18" s="48">
        <v>88.8</v>
      </c>
      <c r="BD18" s="48">
        <v>114.9</v>
      </c>
      <c r="BE18" s="48">
        <v>109.1</v>
      </c>
      <c r="BF18" s="48">
        <v>82.1</v>
      </c>
      <c r="BG18" s="48">
        <v>94.3</v>
      </c>
      <c r="BH18" s="48">
        <v>93.4</v>
      </c>
      <c r="BI18" s="48">
        <v>110.6</v>
      </c>
      <c r="BJ18" s="48">
        <v>89.9</v>
      </c>
      <c r="BK18" s="48">
        <v>100.7</v>
      </c>
      <c r="BL18" s="48">
        <v>111.2</v>
      </c>
      <c r="BM18" s="48">
        <v>62.3</v>
      </c>
      <c r="BN18" s="48">
        <v>75.5</v>
      </c>
      <c r="BO18" s="49" t="s">
        <v>197</v>
      </c>
      <c r="BP18" s="48">
        <v>108.5</v>
      </c>
      <c r="BQ18" s="48">
        <v>117.2</v>
      </c>
      <c r="BR18" s="48">
        <v>74.7</v>
      </c>
      <c r="BS18" s="48">
        <v>107.4</v>
      </c>
      <c r="BT18" s="48">
        <v>92</v>
      </c>
      <c r="BU18" s="48">
        <v>51.3</v>
      </c>
      <c r="BV18" s="48">
        <v>82.3</v>
      </c>
      <c r="BW18" s="48">
        <v>71.7</v>
      </c>
      <c r="BX18" s="48">
        <v>81</v>
      </c>
      <c r="BY18" s="48">
        <v>122.4</v>
      </c>
      <c r="BZ18" s="48">
        <v>95.7</v>
      </c>
      <c r="CA18" s="48">
        <v>63.1</v>
      </c>
      <c r="CB18" s="48">
        <v>76.7</v>
      </c>
      <c r="CC18" s="48">
        <v>71.3</v>
      </c>
      <c r="CD18" s="48">
        <v>63.9</v>
      </c>
      <c r="CE18" s="48">
        <v>92.9</v>
      </c>
      <c r="CF18" s="48">
        <v>78.400000000000006</v>
      </c>
      <c r="CG18" s="48">
        <v>66.099999999999994</v>
      </c>
      <c r="CH18" s="48">
        <v>119.5</v>
      </c>
      <c r="CI18" s="48">
        <v>85.8</v>
      </c>
      <c r="CJ18" s="48">
        <v>75.900000000000006</v>
      </c>
      <c r="CK18" s="48">
        <v>117.1</v>
      </c>
      <c r="CL18" s="48">
        <v>99.8</v>
      </c>
      <c r="CM18" s="48">
        <v>32.9</v>
      </c>
      <c r="CN18" s="48">
        <v>28.8</v>
      </c>
      <c r="CO18" s="48">
        <v>30.5</v>
      </c>
      <c r="CP18" s="49" t="s">
        <v>197</v>
      </c>
      <c r="CQ18" s="48">
        <v>5.0999999999999996</v>
      </c>
      <c r="CR18" s="48">
        <v>2.7</v>
      </c>
      <c r="CS18" s="48">
        <v>14.8</v>
      </c>
      <c r="CT18" s="48">
        <v>54.7</v>
      </c>
      <c r="CU18" s="48">
        <v>79.3</v>
      </c>
      <c r="CV18" s="48">
        <v>69.2</v>
      </c>
      <c r="CW18" s="48">
        <v>76</v>
      </c>
      <c r="CX18" s="48">
        <v>108.2</v>
      </c>
      <c r="CY18" s="48">
        <v>94</v>
      </c>
      <c r="CZ18" s="48">
        <v>107.7</v>
      </c>
      <c r="DA18" s="48">
        <v>54</v>
      </c>
      <c r="DB18" s="48">
        <v>84.9</v>
      </c>
      <c r="DC18" s="48">
        <v>74.5</v>
      </c>
      <c r="DD18" s="48">
        <v>76.3</v>
      </c>
      <c r="DE18" s="48">
        <v>131</v>
      </c>
      <c r="DF18" s="48">
        <v>96.9</v>
      </c>
      <c r="DG18" s="48">
        <v>57.7</v>
      </c>
      <c r="DH18" s="48">
        <v>70.400000000000006</v>
      </c>
      <c r="DI18" s="48">
        <v>66</v>
      </c>
      <c r="DJ18" s="48">
        <v>65.3</v>
      </c>
      <c r="DK18" s="48">
        <v>104.6</v>
      </c>
      <c r="DL18" s="48">
        <v>86.1</v>
      </c>
      <c r="DM18" s="48">
        <v>76.8</v>
      </c>
      <c r="DN18" s="48">
        <v>115.4</v>
      </c>
      <c r="DO18" s="48">
        <v>100.6</v>
      </c>
      <c r="DP18" s="49" t="s">
        <v>197</v>
      </c>
      <c r="DQ18" s="48">
        <v>3.9</v>
      </c>
      <c r="DR18" s="48">
        <v>2.5</v>
      </c>
      <c r="DS18" s="48">
        <v>37.4</v>
      </c>
      <c r="DT18" s="48">
        <v>28.1</v>
      </c>
      <c r="DU18" s="48">
        <v>31.4</v>
      </c>
      <c r="DV18" s="48">
        <v>45.4</v>
      </c>
      <c r="DW18" s="48">
        <v>60</v>
      </c>
      <c r="DX18" s="48">
        <v>54.7</v>
      </c>
      <c r="DY18" s="48">
        <v>50.8</v>
      </c>
      <c r="DZ18" s="48">
        <v>82.2</v>
      </c>
      <c r="EA18" s="48">
        <v>64.5</v>
      </c>
      <c r="EB18" s="48">
        <v>52</v>
      </c>
      <c r="EC18" s="48">
        <v>118.3</v>
      </c>
      <c r="ED18" s="48">
        <v>98.4</v>
      </c>
      <c r="EE18" s="48">
        <v>77.900000000000006</v>
      </c>
      <c r="EF18" s="48">
        <v>62.5</v>
      </c>
      <c r="EG18" s="48">
        <v>56.4</v>
      </c>
      <c r="EH18" s="48">
        <v>59</v>
      </c>
      <c r="EI18" s="48">
        <v>48</v>
      </c>
      <c r="EJ18" s="48">
        <v>79.5</v>
      </c>
      <c r="EK18" s="48">
        <v>68.900000000000006</v>
      </c>
      <c r="EL18" s="49" t="s">
        <v>197</v>
      </c>
      <c r="EM18" s="48">
        <v>20.7</v>
      </c>
      <c r="EN18" s="48">
        <v>57.2</v>
      </c>
      <c r="EO18" s="48">
        <v>38.1</v>
      </c>
      <c r="EP18" s="48">
        <v>134.19999999999999</v>
      </c>
      <c r="EQ18" s="48">
        <v>182</v>
      </c>
      <c r="ER18" s="48">
        <v>153.80000000000001</v>
      </c>
      <c r="ES18" s="48">
        <v>18.2</v>
      </c>
      <c r="ET18" s="48">
        <v>88.8</v>
      </c>
      <c r="EU18" s="48">
        <v>95.3</v>
      </c>
      <c r="EV18" s="48">
        <v>91.7</v>
      </c>
      <c r="EW18" s="48">
        <v>100.2</v>
      </c>
      <c r="EX18" s="48">
        <v>97.5</v>
      </c>
      <c r="EY18" s="48">
        <v>127.5</v>
      </c>
      <c r="EZ18" s="48">
        <v>85.9</v>
      </c>
      <c r="FA18" s="48">
        <v>100.3</v>
      </c>
      <c r="FB18" s="48">
        <v>94.6</v>
      </c>
      <c r="FC18" s="48">
        <v>122.8</v>
      </c>
      <c r="FD18" s="48">
        <v>80.400000000000006</v>
      </c>
      <c r="FE18" s="48">
        <v>90.8</v>
      </c>
      <c r="FF18" s="48">
        <v>86.3</v>
      </c>
      <c r="FG18" s="48">
        <v>92.3</v>
      </c>
      <c r="FH18" s="48">
        <v>106.1</v>
      </c>
      <c r="FI18" s="48">
        <v>96.3</v>
      </c>
      <c r="FJ18" s="48">
        <v>62</v>
      </c>
      <c r="FK18" s="48">
        <v>55.5</v>
      </c>
      <c r="FL18" s="48">
        <v>58.5</v>
      </c>
      <c r="FM18" s="48">
        <v>89.9</v>
      </c>
      <c r="FN18" s="48">
        <v>83.6</v>
      </c>
      <c r="FO18" s="48">
        <v>87.2</v>
      </c>
      <c r="FP18" s="48">
        <v>80.7</v>
      </c>
      <c r="FQ18" s="48">
        <v>101</v>
      </c>
      <c r="FR18" s="48">
        <v>93.8</v>
      </c>
      <c r="FS18" s="48">
        <v>100.1</v>
      </c>
      <c r="FT18" s="48">
        <v>92.5</v>
      </c>
      <c r="FU18" s="48">
        <v>97.3</v>
      </c>
      <c r="FV18" s="48">
        <v>79</v>
      </c>
      <c r="FW18" s="48">
        <v>86.3</v>
      </c>
      <c r="FX18" s="48">
        <v>84.3</v>
      </c>
      <c r="FY18" s="48">
        <v>79.099999999999994</v>
      </c>
      <c r="FZ18" s="48">
        <v>79.2</v>
      </c>
      <c r="GA18" s="48">
        <v>85.6</v>
      </c>
      <c r="GB18" s="48">
        <v>98.1</v>
      </c>
      <c r="GC18" s="48">
        <v>95.7</v>
      </c>
      <c r="GD18" s="48">
        <v>83.8</v>
      </c>
      <c r="GE18" s="48">
        <v>41.3</v>
      </c>
      <c r="GF18" s="48">
        <v>68.599999999999994</v>
      </c>
      <c r="GG18" s="48">
        <v>48.9</v>
      </c>
      <c r="GH18" s="48">
        <v>65</v>
      </c>
      <c r="GI18" s="48">
        <v>64.900000000000006</v>
      </c>
      <c r="GJ18" s="48">
        <v>19.7</v>
      </c>
      <c r="GK18" s="48">
        <v>51.7</v>
      </c>
      <c r="GL18" s="48">
        <v>41.6</v>
      </c>
      <c r="GM18" s="48">
        <v>115.4</v>
      </c>
      <c r="GN18" s="48">
        <v>83.2</v>
      </c>
      <c r="GO18" s="48">
        <v>95.6</v>
      </c>
      <c r="GP18" s="48">
        <v>97.2</v>
      </c>
      <c r="GQ18" s="48">
        <v>65.8</v>
      </c>
      <c r="GR18" s="48">
        <v>77.5</v>
      </c>
      <c r="GS18" s="48">
        <v>66.599999999999994</v>
      </c>
      <c r="GT18" s="48">
        <v>155.30000000000001</v>
      </c>
      <c r="GU18" s="48">
        <v>135.80000000000001</v>
      </c>
      <c r="GV18" s="48">
        <v>119.1</v>
      </c>
      <c r="GW18" s="48">
        <v>53.2</v>
      </c>
      <c r="GX18" s="48">
        <v>82.4</v>
      </c>
      <c r="GY18" s="48">
        <v>89.8</v>
      </c>
      <c r="GZ18" s="48">
        <v>95</v>
      </c>
      <c r="HA18" s="48">
        <v>92.5</v>
      </c>
      <c r="HB18" s="48">
        <v>88.9</v>
      </c>
      <c r="HC18" s="48">
        <v>100.6</v>
      </c>
      <c r="HD18" s="48">
        <v>97.1</v>
      </c>
      <c r="HE18" s="48">
        <v>69</v>
      </c>
      <c r="HF18" s="48">
        <v>98.9</v>
      </c>
      <c r="HG18" s="48">
        <v>97.2</v>
      </c>
      <c r="HH18" s="48">
        <v>166.1</v>
      </c>
      <c r="HI18" s="48">
        <v>79.7</v>
      </c>
      <c r="HJ18" s="48">
        <v>89.9</v>
      </c>
      <c r="HK18" s="48">
        <v>85</v>
      </c>
      <c r="HL18" s="48">
        <v>75.3</v>
      </c>
      <c r="HM18" s="48">
        <v>91</v>
      </c>
      <c r="HN18" s="48">
        <v>86.5</v>
      </c>
      <c r="HO18" s="48">
        <v>102.1</v>
      </c>
      <c r="HP18" s="48">
        <v>109.1</v>
      </c>
      <c r="HQ18" s="48">
        <v>105.6</v>
      </c>
      <c r="HR18" s="48">
        <v>105</v>
      </c>
      <c r="HS18" s="48">
        <v>130.30000000000001</v>
      </c>
      <c r="HT18" s="48">
        <v>121.6</v>
      </c>
      <c r="HU18" s="48">
        <v>97.5</v>
      </c>
      <c r="HV18" s="48">
        <v>90.2</v>
      </c>
      <c r="HW18" s="48">
        <v>90.6</v>
      </c>
      <c r="HX18" s="48">
        <v>107</v>
      </c>
      <c r="HY18" s="49" t="s">
        <v>197</v>
      </c>
      <c r="HZ18" s="48">
        <v>116.9</v>
      </c>
      <c r="IA18" s="48">
        <v>51.1</v>
      </c>
      <c r="IB18" s="48">
        <v>31.9</v>
      </c>
      <c r="IC18" s="48">
        <v>42.4</v>
      </c>
      <c r="ID18" s="48">
        <v>31</v>
      </c>
      <c r="IE18" s="48">
        <v>101.8</v>
      </c>
      <c r="IF18" s="48">
        <v>104.7</v>
      </c>
      <c r="IG18" s="48">
        <v>21.1</v>
      </c>
      <c r="IH18" s="48">
        <v>105.9</v>
      </c>
      <c r="II18" s="48">
        <v>178.2</v>
      </c>
      <c r="IJ18" s="48">
        <v>184</v>
      </c>
      <c r="IK18" s="48">
        <v>92</v>
      </c>
      <c r="IL18" s="48">
        <v>120.5</v>
      </c>
      <c r="IM18" s="48">
        <v>56.2</v>
      </c>
      <c r="IN18" s="48">
        <v>86.5</v>
      </c>
      <c r="IO18" s="48">
        <v>173.8</v>
      </c>
      <c r="IP18" s="48">
        <v>29.1</v>
      </c>
      <c r="IQ18" s="48">
        <v>134.5</v>
      </c>
      <c r="IR18" s="48">
        <v>69.900000000000006</v>
      </c>
      <c r="IS18" s="48">
        <v>111.9</v>
      </c>
      <c r="IT18" s="48">
        <v>95.8</v>
      </c>
      <c r="IU18" s="48">
        <v>63.1</v>
      </c>
      <c r="IV18" s="48">
        <v>66.900000000000006</v>
      </c>
      <c r="IW18" s="48">
        <v>65.900000000000006</v>
      </c>
      <c r="IX18" s="48">
        <v>95.7</v>
      </c>
      <c r="IY18" s="48">
        <v>108.2</v>
      </c>
      <c r="IZ18" s="48">
        <v>81.099999999999994</v>
      </c>
      <c r="JA18" s="48">
        <v>59.9</v>
      </c>
      <c r="JB18" s="48">
        <v>114.2</v>
      </c>
      <c r="JC18" s="48">
        <v>115.1</v>
      </c>
      <c r="JD18" s="48">
        <v>80.900000000000006</v>
      </c>
      <c r="JE18" s="48">
        <v>89.5</v>
      </c>
      <c r="JF18" s="48">
        <v>87.3</v>
      </c>
      <c r="JG18" s="48">
        <v>139.1</v>
      </c>
      <c r="JH18" s="48">
        <v>124.8</v>
      </c>
      <c r="JI18" s="48">
        <v>94.2</v>
      </c>
      <c r="JJ18" s="48">
        <v>86.5</v>
      </c>
      <c r="JK18" s="48">
        <v>83</v>
      </c>
      <c r="JL18" s="48">
        <v>100.2</v>
      </c>
      <c r="JM18" s="48">
        <v>100.4</v>
      </c>
      <c r="JN18" s="48">
        <v>105.9</v>
      </c>
      <c r="JO18" s="48">
        <v>57.2</v>
      </c>
    </row>
    <row r="19" spans="1:275">
      <c r="A19" s="45"/>
      <c r="B19" s="46" t="s">
        <v>100</v>
      </c>
      <c r="C19" s="45" t="s">
        <v>12</v>
      </c>
      <c r="D19" s="47" t="s">
        <v>197</v>
      </c>
      <c r="E19" s="47" t="s">
        <v>197</v>
      </c>
      <c r="F19" s="47" t="s">
        <v>197</v>
      </c>
      <c r="G19" s="47" t="s">
        <v>197</v>
      </c>
      <c r="H19" s="48">
        <v>105.2</v>
      </c>
      <c r="I19" s="48">
        <v>107.6</v>
      </c>
      <c r="J19" s="48">
        <v>104.8</v>
      </c>
      <c r="K19" s="48">
        <v>129.9</v>
      </c>
      <c r="L19" s="48">
        <v>117.7</v>
      </c>
      <c r="M19" s="48">
        <v>108</v>
      </c>
      <c r="N19" s="48">
        <v>111.4</v>
      </c>
      <c r="O19" s="48">
        <v>141.69999999999999</v>
      </c>
      <c r="P19" s="48">
        <v>102.7</v>
      </c>
      <c r="Q19" s="48">
        <v>84.9</v>
      </c>
      <c r="R19" s="48">
        <v>100.9</v>
      </c>
      <c r="S19" s="48">
        <v>122.5</v>
      </c>
      <c r="T19" s="48">
        <v>164.4</v>
      </c>
      <c r="U19" s="48">
        <v>90.4</v>
      </c>
      <c r="V19" s="48">
        <v>132.6</v>
      </c>
      <c r="W19" s="48">
        <v>137.80000000000001</v>
      </c>
      <c r="X19" s="48">
        <v>161.6</v>
      </c>
      <c r="Y19" s="48">
        <v>124.8</v>
      </c>
      <c r="Z19" s="48">
        <v>108.4</v>
      </c>
      <c r="AA19" s="48">
        <v>114.2</v>
      </c>
      <c r="AB19" s="48">
        <v>120.8</v>
      </c>
      <c r="AC19" s="48">
        <v>186.4</v>
      </c>
      <c r="AD19" s="48">
        <v>135.5</v>
      </c>
      <c r="AE19" s="48">
        <v>146.69999999999999</v>
      </c>
      <c r="AF19" s="48">
        <v>152.80000000000001</v>
      </c>
      <c r="AG19" s="48">
        <v>93.5</v>
      </c>
      <c r="AH19" s="48">
        <v>107.5</v>
      </c>
      <c r="AI19" s="48">
        <v>230.4</v>
      </c>
      <c r="AJ19" s="48">
        <v>170.9</v>
      </c>
      <c r="AK19" s="48">
        <v>117.8</v>
      </c>
      <c r="AL19" s="48">
        <v>323</v>
      </c>
      <c r="AM19" s="48">
        <v>232.8</v>
      </c>
      <c r="AN19" s="48">
        <v>73.099999999999994</v>
      </c>
      <c r="AO19" s="48">
        <v>145.5</v>
      </c>
      <c r="AP19" s="48">
        <v>144.69999999999999</v>
      </c>
      <c r="AQ19" s="48">
        <v>140.30000000000001</v>
      </c>
      <c r="AR19" s="48">
        <v>120.8</v>
      </c>
      <c r="AS19" s="48">
        <v>135</v>
      </c>
      <c r="AT19" s="48">
        <v>121.3</v>
      </c>
      <c r="AU19" s="48">
        <v>75.8</v>
      </c>
      <c r="AV19" s="48">
        <v>133.69999999999999</v>
      </c>
      <c r="AW19" s="48">
        <v>71.900000000000006</v>
      </c>
      <c r="AX19" s="48">
        <v>88.9</v>
      </c>
      <c r="AY19" s="48">
        <v>107.3</v>
      </c>
      <c r="AZ19" s="48">
        <v>89.3</v>
      </c>
      <c r="BA19" s="48">
        <v>113.6</v>
      </c>
      <c r="BB19" s="48">
        <v>112.4</v>
      </c>
      <c r="BC19" s="48">
        <v>98.8</v>
      </c>
      <c r="BD19" s="48">
        <v>130.5</v>
      </c>
      <c r="BE19" s="48">
        <v>123.4</v>
      </c>
      <c r="BF19" s="48">
        <v>106.4</v>
      </c>
      <c r="BG19" s="48">
        <v>124.2</v>
      </c>
      <c r="BH19" s="48">
        <v>122.9</v>
      </c>
      <c r="BI19" s="48">
        <v>136.1</v>
      </c>
      <c r="BJ19" s="48">
        <v>151.4</v>
      </c>
      <c r="BK19" s="48">
        <v>143.4</v>
      </c>
      <c r="BL19" s="48">
        <v>129</v>
      </c>
      <c r="BM19" s="48">
        <v>139.19999999999999</v>
      </c>
      <c r="BN19" s="48">
        <v>136.5</v>
      </c>
      <c r="BO19" s="48">
        <v>238.9</v>
      </c>
      <c r="BP19" s="48">
        <v>152.69999999999999</v>
      </c>
      <c r="BQ19" s="48">
        <v>146.9</v>
      </c>
      <c r="BR19" s="48">
        <v>134</v>
      </c>
      <c r="BS19" s="48">
        <v>157.1</v>
      </c>
      <c r="BT19" s="48">
        <v>146.4</v>
      </c>
      <c r="BU19" s="48">
        <v>125</v>
      </c>
      <c r="BV19" s="48">
        <v>173.7</v>
      </c>
      <c r="BW19" s="48">
        <v>157.80000000000001</v>
      </c>
      <c r="BX19" s="48">
        <v>78.599999999999994</v>
      </c>
      <c r="BY19" s="48">
        <v>122.1</v>
      </c>
      <c r="BZ19" s="48">
        <v>94.3</v>
      </c>
      <c r="CA19" s="48">
        <v>77.900000000000006</v>
      </c>
      <c r="CB19" s="48">
        <v>76.900000000000006</v>
      </c>
      <c r="CC19" s="48">
        <v>77.3</v>
      </c>
      <c r="CD19" s="48">
        <v>90.1</v>
      </c>
      <c r="CE19" s="48">
        <v>101</v>
      </c>
      <c r="CF19" s="48">
        <v>95.7</v>
      </c>
      <c r="CG19" s="48">
        <v>99.9</v>
      </c>
      <c r="CH19" s="48">
        <v>232.8</v>
      </c>
      <c r="CI19" s="48">
        <v>148.4</v>
      </c>
      <c r="CJ19" s="48">
        <v>131.80000000000001</v>
      </c>
      <c r="CK19" s="48">
        <v>171.3</v>
      </c>
      <c r="CL19" s="48">
        <v>155</v>
      </c>
      <c r="CM19" s="48">
        <v>110.8</v>
      </c>
      <c r="CN19" s="48">
        <v>162.30000000000001</v>
      </c>
      <c r="CO19" s="48">
        <v>140.9</v>
      </c>
      <c r="CP19" s="48">
        <v>116.7</v>
      </c>
      <c r="CQ19" s="48">
        <v>85.7</v>
      </c>
      <c r="CR19" s="48">
        <v>100.1</v>
      </c>
      <c r="CS19" s="48">
        <v>286.8</v>
      </c>
      <c r="CT19" s="48">
        <v>128.19999999999999</v>
      </c>
      <c r="CU19" s="48">
        <v>171.5</v>
      </c>
      <c r="CV19" s="48">
        <v>153.30000000000001</v>
      </c>
      <c r="CW19" s="48">
        <v>112.7</v>
      </c>
      <c r="CX19" s="48">
        <v>152.6</v>
      </c>
      <c r="CY19" s="48">
        <v>135.30000000000001</v>
      </c>
      <c r="CZ19" s="48">
        <v>154.80000000000001</v>
      </c>
      <c r="DA19" s="48">
        <v>141</v>
      </c>
      <c r="DB19" s="48">
        <v>183.2</v>
      </c>
      <c r="DC19" s="48">
        <v>169.7</v>
      </c>
      <c r="DD19" s="48">
        <v>73.5</v>
      </c>
      <c r="DE19" s="48">
        <v>113.5</v>
      </c>
      <c r="DF19" s="48">
        <v>88.8</v>
      </c>
      <c r="DG19" s="48">
        <v>80.599999999999994</v>
      </c>
      <c r="DH19" s="48">
        <v>71.7</v>
      </c>
      <c r="DI19" s="48">
        <v>74.7</v>
      </c>
      <c r="DJ19" s="48">
        <v>86.7</v>
      </c>
      <c r="DK19" s="48">
        <v>113.3</v>
      </c>
      <c r="DL19" s="48">
        <v>101</v>
      </c>
      <c r="DM19" s="48">
        <v>129.6</v>
      </c>
      <c r="DN19" s="48">
        <v>170.9</v>
      </c>
      <c r="DO19" s="48">
        <v>155.4</v>
      </c>
      <c r="DP19" s="48">
        <v>135.1</v>
      </c>
      <c r="DQ19" s="48">
        <v>183.7</v>
      </c>
      <c r="DR19" s="48">
        <v>166.5</v>
      </c>
      <c r="DS19" s="48">
        <v>110.6</v>
      </c>
      <c r="DT19" s="48">
        <v>154.1</v>
      </c>
      <c r="DU19" s="48">
        <v>138.19999999999999</v>
      </c>
      <c r="DV19" s="48">
        <v>116.1</v>
      </c>
      <c r="DW19" s="48">
        <v>105.1</v>
      </c>
      <c r="DX19" s="48">
        <v>108.9</v>
      </c>
      <c r="DY19" s="48">
        <v>82.7</v>
      </c>
      <c r="DZ19" s="48">
        <v>112</v>
      </c>
      <c r="EA19" s="48">
        <v>95.8</v>
      </c>
      <c r="EB19" s="48">
        <v>122.6</v>
      </c>
      <c r="EC19" s="48">
        <v>125.5</v>
      </c>
      <c r="ED19" s="48">
        <v>124.7</v>
      </c>
      <c r="EE19" s="48">
        <v>203.9</v>
      </c>
      <c r="EF19" s="48">
        <v>136.5</v>
      </c>
      <c r="EG19" s="48">
        <v>173.9</v>
      </c>
      <c r="EH19" s="48">
        <v>158.4</v>
      </c>
      <c r="EI19" s="48">
        <v>149.1</v>
      </c>
      <c r="EJ19" s="48">
        <v>165.2</v>
      </c>
      <c r="EK19" s="48">
        <v>159.6</v>
      </c>
      <c r="EL19" s="48">
        <v>187.9</v>
      </c>
      <c r="EM19" s="48">
        <v>104.6</v>
      </c>
      <c r="EN19" s="48">
        <v>128.4</v>
      </c>
      <c r="EO19" s="48">
        <v>116</v>
      </c>
      <c r="EP19" s="48">
        <v>188</v>
      </c>
      <c r="EQ19" s="48">
        <v>256.3</v>
      </c>
      <c r="ER19" s="48">
        <v>216.1</v>
      </c>
      <c r="ES19" s="48">
        <v>142.1</v>
      </c>
      <c r="ET19" s="48">
        <v>78.5</v>
      </c>
      <c r="EU19" s="48">
        <v>166.6</v>
      </c>
      <c r="EV19" s="48">
        <v>119.7</v>
      </c>
      <c r="EW19" s="48">
        <v>143.6</v>
      </c>
      <c r="EX19" s="48">
        <v>136.30000000000001</v>
      </c>
      <c r="EY19" s="48">
        <v>100.8</v>
      </c>
      <c r="EZ19" s="48">
        <v>168.1</v>
      </c>
      <c r="FA19" s="48">
        <v>135</v>
      </c>
      <c r="FB19" s="48">
        <v>148.1</v>
      </c>
      <c r="FC19" s="48">
        <v>136</v>
      </c>
      <c r="FD19" s="48">
        <v>156.80000000000001</v>
      </c>
      <c r="FE19" s="48">
        <v>139.80000000000001</v>
      </c>
      <c r="FF19" s="48">
        <v>147</v>
      </c>
      <c r="FG19" s="48">
        <v>144.4</v>
      </c>
      <c r="FH19" s="48">
        <v>134.19999999999999</v>
      </c>
      <c r="FI19" s="48">
        <v>141.5</v>
      </c>
      <c r="FJ19" s="48">
        <v>101.3</v>
      </c>
      <c r="FK19" s="48">
        <v>119.1</v>
      </c>
      <c r="FL19" s="48">
        <v>111.1</v>
      </c>
      <c r="FM19" s="48">
        <v>138.5</v>
      </c>
      <c r="FN19" s="48">
        <v>129</v>
      </c>
      <c r="FO19" s="48">
        <v>134.5</v>
      </c>
      <c r="FP19" s="48">
        <v>176.6</v>
      </c>
      <c r="FQ19" s="48">
        <v>138</v>
      </c>
      <c r="FR19" s="48">
        <v>151.69999999999999</v>
      </c>
      <c r="FS19" s="48">
        <v>148.19999999999999</v>
      </c>
      <c r="FT19" s="48">
        <v>127</v>
      </c>
      <c r="FU19" s="48">
        <v>140.4</v>
      </c>
      <c r="FV19" s="48">
        <v>159.30000000000001</v>
      </c>
      <c r="FW19" s="48">
        <v>148.4</v>
      </c>
      <c r="FX19" s="48">
        <v>109</v>
      </c>
      <c r="FY19" s="48">
        <v>114.3</v>
      </c>
      <c r="FZ19" s="48">
        <v>114.3</v>
      </c>
      <c r="GA19" s="48">
        <v>120.7</v>
      </c>
      <c r="GB19" s="48">
        <v>120.4</v>
      </c>
      <c r="GC19" s="48">
        <v>120.4</v>
      </c>
      <c r="GD19" s="48">
        <v>104.1</v>
      </c>
      <c r="GE19" s="48">
        <v>191.9</v>
      </c>
      <c r="GF19" s="48">
        <v>135.80000000000001</v>
      </c>
      <c r="GG19" s="48">
        <v>57.6</v>
      </c>
      <c r="GH19" s="48">
        <v>76.900000000000006</v>
      </c>
      <c r="GI19" s="48">
        <v>76.8</v>
      </c>
      <c r="GJ19" s="48">
        <v>34</v>
      </c>
      <c r="GK19" s="48">
        <v>67.3</v>
      </c>
      <c r="GL19" s="48">
        <v>57.1</v>
      </c>
      <c r="GM19" s="48">
        <v>130.5</v>
      </c>
      <c r="GN19" s="48">
        <v>191</v>
      </c>
      <c r="GO19" s="48">
        <v>168.1</v>
      </c>
      <c r="GP19" s="48">
        <v>99.5</v>
      </c>
      <c r="GQ19" s="48">
        <v>118</v>
      </c>
      <c r="GR19" s="48">
        <v>111.1</v>
      </c>
      <c r="GS19" s="48">
        <v>100.2</v>
      </c>
      <c r="GT19" s="48">
        <v>109.5</v>
      </c>
      <c r="GU19" s="48">
        <v>107.5</v>
      </c>
      <c r="GV19" s="48">
        <v>112.6</v>
      </c>
      <c r="GW19" s="48">
        <v>109.6</v>
      </c>
      <c r="GX19" s="48">
        <v>110.9</v>
      </c>
      <c r="GY19" s="48">
        <v>126.8</v>
      </c>
      <c r="GZ19" s="48">
        <v>136.1</v>
      </c>
      <c r="HA19" s="48">
        <v>131.6</v>
      </c>
      <c r="HB19" s="48">
        <v>131.1</v>
      </c>
      <c r="HC19" s="48">
        <v>151.4</v>
      </c>
      <c r="HD19" s="48">
        <v>145.30000000000001</v>
      </c>
      <c r="HE19" s="48">
        <v>109.9</v>
      </c>
      <c r="HF19" s="48">
        <v>198.1</v>
      </c>
      <c r="HG19" s="48">
        <v>193.3</v>
      </c>
      <c r="HH19" s="48">
        <v>186.8</v>
      </c>
      <c r="HI19" s="48">
        <v>79.7</v>
      </c>
      <c r="HJ19" s="48">
        <v>92.2</v>
      </c>
      <c r="HK19" s="48">
        <v>86.2</v>
      </c>
      <c r="HL19" s="48">
        <v>81.599999999999994</v>
      </c>
      <c r="HM19" s="48">
        <v>87.4</v>
      </c>
      <c r="HN19" s="48">
        <v>85.7</v>
      </c>
      <c r="HO19" s="48">
        <v>174.6</v>
      </c>
      <c r="HP19" s="48">
        <v>190.5</v>
      </c>
      <c r="HQ19" s="48">
        <v>182.5</v>
      </c>
      <c r="HR19" s="48">
        <v>181.5</v>
      </c>
      <c r="HS19" s="48">
        <v>226.8</v>
      </c>
      <c r="HT19" s="48">
        <v>211.2</v>
      </c>
      <c r="HU19" s="48">
        <v>88.7</v>
      </c>
      <c r="HV19" s="48">
        <v>122.6</v>
      </c>
      <c r="HW19" s="48">
        <v>120.8</v>
      </c>
      <c r="HX19" s="48">
        <v>136.69999999999999</v>
      </c>
      <c r="HY19" s="48">
        <v>12.6</v>
      </c>
      <c r="HZ19" s="48">
        <v>34.5</v>
      </c>
      <c r="IA19" s="48">
        <v>121</v>
      </c>
      <c r="IB19" s="48">
        <v>67.099999999999994</v>
      </c>
      <c r="IC19" s="48">
        <v>96.8</v>
      </c>
      <c r="ID19" s="48">
        <v>80.900000000000006</v>
      </c>
      <c r="IE19" s="48">
        <v>93</v>
      </c>
      <c r="IF19" s="48">
        <v>182.1</v>
      </c>
      <c r="IG19" s="48">
        <v>3.2</v>
      </c>
      <c r="IH19" s="48">
        <v>149.4</v>
      </c>
      <c r="II19" s="48">
        <v>210</v>
      </c>
      <c r="IJ19" s="48">
        <v>194.1</v>
      </c>
      <c r="IK19" s="48">
        <v>194.3</v>
      </c>
      <c r="IL19" s="48">
        <v>258.7</v>
      </c>
      <c r="IM19" s="48">
        <v>243.6</v>
      </c>
      <c r="IN19" s="48">
        <v>253.9</v>
      </c>
      <c r="IO19" s="48">
        <v>206.5</v>
      </c>
      <c r="IP19" s="48">
        <v>146.80000000000001</v>
      </c>
      <c r="IQ19" s="48">
        <v>137.80000000000001</v>
      </c>
      <c r="IR19" s="48">
        <v>112.1</v>
      </c>
      <c r="IS19" s="48">
        <v>109.2</v>
      </c>
      <c r="IT19" s="48">
        <v>110.3</v>
      </c>
      <c r="IU19" s="48">
        <v>187.8</v>
      </c>
      <c r="IV19" s="48">
        <v>248</v>
      </c>
      <c r="IW19" s="48">
        <v>233.4</v>
      </c>
      <c r="IX19" s="48">
        <v>152.9</v>
      </c>
      <c r="IY19" s="48">
        <v>84.9</v>
      </c>
      <c r="IZ19" s="48">
        <v>77.2</v>
      </c>
      <c r="JA19" s="48">
        <v>69.8</v>
      </c>
      <c r="JB19" s="48">
        <v>186.4</v>
      </c>
      <c r="JC19" s="48">
        <v>89.5</v>
      </c>
      <c r="JD19" s="48">
        <v>101.1</v>
      </c>
      <c r="JE19" s="48">
        <v>98.2</v>
      </c>
      <c r="JF19" s="48">
        <v>204.6</v>
      </c>
      <c r="JG19" s="48">
        <v>224.5</v>
      </c>
      <c r="JH19" s="48">
        <v>271.7</v>
      </c>
      <c r="JI19" s="48">
        <v>97.6</v>
      </c>
      <c r="JJ19" s="48">
        <v>158.1</v>
      </c>
      <c r="JK19" s="48">
        <v>198.9</v>
      </c>
      <c r="JL19" s="48">
        <v>152.6</v>
      </c>
      <c r="JM19" s="48">
        <v>154.19999999999999</v>
      </c>
      <c r="JN19" s="48">
        <v>149.4</v>
      </c>
      <c r="JO19" s="48">
        <v>100.9</v>
      </c>
    </row>
    <row r="20" spans="1:275">
      <c r="A20" s="45"/>
      <c r="B20" s="46" t="s">
        <v>101</v>
      </c>
      <c r="C20" s="45" t="s">
        <v>13</v>
      </c>
      <c r="D20" s="47" t="s">
        <v>197</v>
      </c>
      <c r="E20" s="47" t="s">
        <v>197</v>
      </c>
      <c r="F20" s="47" t="s">
        <v>197</v>
      </c>
      <c r="G20" s="47" t="s">
        <v>197</v>
      </c>
      <c r="H20" s="48">
        <v>83.4</v>
      </c>
      <c r="I20" s="48">
        <v>82.6</v>
      </c>
      <c r="J20" s="48">
        <v>89.3</v>
      </c>
      <c r="K20" s="48">
        <v>84.9</v>
      </c>
      <c r="L20" s="48">
        <v>94.4</v>
      </c>
      <c r="M20" s="48">
        <v>100.9</v>
      </c>
      <c r="N20" s="48">
        <v>84.9</v>
      </c>
      <c r="O20" s="48">
        <v>72.5</v>
      </c>
      <c r="P20" s="48">
        <v>102.2</v>
      </c>
      <c r="Q20" s="48">
        <v>68.400000000000006</v>
      </c>
      <c r="R20" s="48">
        <v>104.4</v>
      </c>
      <c r="S20" s="48">
        <v>101.1</v>
      </c>
      <c r="T20" s="48">
        <v>117.9</v>
      </c>
      <c r="U20" s="48">
        <v>96.8</v>
      </c>
      <c r="V20" s="48">
        <v>81.5</v>
      </c>
      <c r="W20" s="48">
        <v>88.5</v>
      </c>
      <c r="X20" s="48">
        <v>72.5</v>
      </c>
      <c r="Y20" s="48">
        <v>81.900000000000006</v>
      </c>
      <c r="Z20" s="48">
        <v>74.400000000000006</v>
      </c>
      <c r="AA20" s="48">
        <v>137</v>
      </c>
      <c r="AB20" s="48">
        <v>92.1</v>
      </c>
      <c r="AC20" s="48">
        <v>137.19999999999999</v>
      </c>
      <c r="AD20" s="48">
        <v>76.3</v>
      </c>
      <c r="AE20" s="48">
        <v>112.6</v>
      </c>
      <c r="AF20" s="48">
        <v>97.3</v>
      </c>
      <c r="AG20" s="48">
        <v>82.3</v>
      </c>
      <c r="AH20" s="48">
        <v>83.5</v>
      </c>
      <c r="AI20" s="48">
        <v>165</v>
      </c>
      <c r="AJ20" s="48">
        <v>110.6</v>
      </c>
      <c r="AK20" s="48">
        <v>95.3</v>
      </c>
      <c r="AL20" s="48">
        <v>80.5</v>
      </c>
      <c r="AM20" s="48">
        <v>98.5</v>
      </c>
      <c r="AN20" s="48">
        <v>210</v>
      </c>
      <c r="AO20" s="48">
        <v>134.5</v>
      </c>
      <c r="AP20" s="48">
        <v>135.30000000000001</v>
      </c>
      <c r="AQ20" s="48">
        <v>68.2</v>
      </c>
      <c r="AR20" s="48">
        <v>98.9</v>
      </c>
      <c r="AS20" s="48">
        <v>115.6</v>
      </c>
      <c r="AT20" s="48">
        <v>93.8</v>
      </c>
      <c r="AU20" s="48">
        <v>193.1</v>
      </c>
      <c r="AV20" s="48">
        <v>62.5</v>
      </c>
      <c r="AW20" s="48">
        <v>100.2</v>
      </c>
      <c r="AX20" s="48">
        <v>50.2</v>
      </c>
      <c r="AY20" s="48">
        <v>75</v>
      </c>
      <c r="AZ20" s="48">
        <v>61.9</v>
      </c>
      <c r="BA20" s="48">
        <v>87.2</v>
      </c>
      <c r="BB20" s="48">
        <v>86</v>
      </c>
      <c r="BC20" s="48">
        <v>80.099999999999994</v>
      </c>
      <c r="BD20" s="48">
        <v>107.2</v>
      </c>
      <c r="BE20" s="48">
        <v>101.2</v>
      </c>
      <c r="BF20" s="48">
        <v>70.599999999999994</v>
      </c>
      <c r="BG20" s="48">
        <v>86.4</v>
      </c>
      <c r="BH20" s="48">
        <v>85.2</v>
      </c>
      <c r="BI20" s="48">
        <v>77.3</v>
      </c>
      <c r="BJ20" s="48">
        <v>105.2</v>
      </c>
      <c r="BK20" s="48">
        <v>90.6</v>
      </c>
      <c r="BL20" s="48">
        <v>76.7</v>
      </c>
      <c r="BM20" s="48">
        <v>80.2</v>
      </c>
      <c r="BN20" s="48">
        <v>79.2</v>
      </c>
      <c r="BO20" s="48">
        <v>54.7</v>
      </c>
      <c r="BP20" s="48">
        <v>145.1</v>
      </c>
      <c r="BQ20" s="48">
        <v>147.1</v>
      </c>
      <c r="BR20" s="48">
        <v>74</v>
      </c>
      <c r="BS20" s="48">
        <v>132</v>
      </c>
      <c r="BT20" s="48">
        <v>104.9</v>
      </c>
      <c r="BU20" s="48">
        <v>38.9</v>
      </c>
      <c r="BV20" s="48">
        <v>122</v>
      </c>
      <c r="BW20" s="48">
        <v>94</v>
      </c>
      <c r="BX20" s="48">
        <v>51</v>
      </c>
      <c r="BY20" s="48">
        <v>91.3</v>
      </c>
      <c r="BZ20" s="48">
        <v>65.400000000000006</v>
      </c>
      <c r="CA20" s="48">
        <v>58.8</v>
      </c>
      <c r="CB20" s="48">
        <v>93.6</v>
      </c>
      <c r="CC20" s="48">
        <v>80</v>
      </c>
      <c r="CD20" s="48">
        <v>56.9</v>
      </c>
      <c r="CE20" s="48">
        <v>65.400000000000006</v>
      </c>
      <c r="CF20" s="48">
        <v>61.1</v>
      </c>
      <c r="CG20" s="48">
        <v>84</v>
      </c>
      <c r="CH20" s="48">
        <v>102.5</v>
      </c>
      <c r="CI20" s="48">
        <v>90.8</v>
      </c>
      <c r="CJ20" s="48">
        <v>82.8</v>
      </c>
      <c r="CK20" s="48">
        <v>140.4</v>
      </c>
      <c r="CL20" s="48">
        <v>116.4</v>
      </c>
      <c r="CM20" s="48">
        <v>85.2</v>
      </c>
      <c r="CN20" s="48">
        <v>118.1</v>
      </c>
      <c r="CO20" s="48">
        <v>104.6</v>
      </c>
      <c r="CP20" s="48">
        <v>10.7</v>
      </c>
      <c r="CQ20" s="48">
        <v>12</v>
      </c>
      <c r="CR20" s="48">
        <v>11.4</v>
      </c>
      <c r="CS20" s="48">
        <v>128.1</v>
      </c>
      <c r="CT20" s="48">
        <v>81.599999999999994</v>
      </c>
      <c r="CU20" s="48">
        <v>143.19999999999999</v>
      </c>
      <c r="CV20" s="48">
        <v>117.7</v>
      </c>
      <c r="CW20" s="48">
        <v>73.3</v>
      </c>
      <c r="CX20" s="48">
        <v>132.5</v>
      </c>
      <c r="CY20" s="48">
        <v>106.5</v>
      </c>
      <c r="CZ20" s="48">
        <v>129.4</v>
      </c>
      <c r="DA20" s="48">
        <v>32.799999999999997</v>
      </c>
      <c r="DB20" s="48">
        <v>114.2</v>
      </c>
      <c r="DC20" s="48">
        <v>87.4</v>
      </c>
      <c r="DD20" s="48">
        <v>55.7</v>
      </c>
      <c r="DE20" s="48">
        <v>103.6</v>
      </c>
      <c r="DF20" s="48">
        <v>73.900000000000006</v>
      </c>
      <c r="DG20" s="48">
        <v>56.2</v>
      </c>
      <c r="DH20" s="48">
        <v>89.2</v>
      </c>
      <c r="DI20" s="48">
        <v>78</v>
      </c>
      <c r="DJ20" s="48">
        <v>62.8</v>
      </c>
      <c r="DK20" s="48">
        <v>77.099999999999994</v>
      </c>
      <c r="DL20" s="48">
        <v>70.400000000000006</v>
      </c>
      <c r="DM20" s="48">
        <v>80.400000000000006</v>
      </c>
      <c r="DN20" s="48">
        <v>135.5</v>
      </c>
      <c r="DO20" s="48">
        <v>114.6</v>
      </c>
      <c r="DP20" s="48">
        <v>12.1</v>
      </c>
      <c r="DQ20" s="48">
        <v>11.3</v>
      </c>
      <c r="DR20" s="48">
        <v>11.6</v>
      </c>
      <c r="DS20" s="48">
        <v>89.5</v>
      </c>
      <c r="DT20" s="48">
        <v>121.5</v>
      </c>
      <c r="DU20" s="48">
        <v>110</v>
      </c>
      <c r="DV20" s="48">
        <v>53</v>
      </c>
      <c r="DW20" s="48">
        <v>146.5</v>
      </c>
      <c r="DX20" s="48">
        <v>113.5</v>
      </c>
      <c r="DY20" s="48">
        <v>38.1</v>
      </c>
      <c r="DZ20" s="48">
        <v>93.3</v>
      </c>
      <c r="EA20" s="48">
        <v>62.4</v>
      </c>
      <c r="EB20" s="48">
        <v>72.7</v>
      </c>
      <c r="EC20" s="48">
        <v>102.2</v>
      </c>
      <c r="ED20" s="48">
        <v>93.5</v>
      </c>
      <c r="EE20" s="48">
        <v>196.9</v>
      </c>
      <c r="EF20" s="48">
        <v>106.9</v>
      </c>
      <c r="EG20" s="48">
        <v>255.9</v>
      </c>
      <c r="EH20" s="48">
        <v>193.1</v>
      </c>
      <c r="EI20" s="48">
        <v>83.2</v>
      </c>
      <c r="EJ20" s="48">
        <v>134.4</v>
      </c>
      <c r="EK20" s="48">
        <v>116.9</v>
      </c>
      <c r="EL20" s="49" t="s">
        <v>197</v>
      </c>
      <c r="EM20" s="48">
        <v>97.6</v>
      </c>
      <c r="EN20" s="48">
        <v>240.9</v>
      </c>
      <c r="EO20" s="48">
        <v>165.9</v>
      </c>
      <c r="EP20" s="48">
        <v>60</v>
      </c>
      <c r="EQ20" s="48">
        <v>74.599999999999994</v>
      </c>
      <c r="ER20" s="48">
        <v>65.900000000000006</v>
      </c>
      <c r="ES20" s="48">
        <v>261</v>
      </c>
      <c r="ET20" s="48">
        <v>71.8</v>
      </c>
      <c r="EU20" s="48">
        <v>58.6</v>
      </c>
      <c r="EV20" s="48">
        <v>94.1</v>
      </c>
      <c r="EW20" s="48">
        <v>121.1</v>
      </c>
      <c r="EX20" s="48">
        <v>112.8</v>
      </c>
      <c r="EY20" s="48">
        <v>88.7</v>
      </c>
      <c r="EZ20" s="48">
        <v>80.599999999999994</v>
      </c>
      <c r="FA20" s="48">
        <v>120.1</v>
      </c>
      <c r="FB20" s="48">
        <v>104.4</v>
      </c>
      <c r="FC20" s="48">
        <v>68.8</v>
      </c>
      <c r="FD20" s="48">
        <v>87.3</v>
      </c>
      <c r="FE20" s="48">
        <v>117.8</v>
      </c>
      <c r="FF20" s="48">
        <v>104.7</v>
      </c>
      <c r="FG20" s="48">
        <v>82.1</v>
      </c>
      <c r="FH20" s="48">
        <v>80.3</v>
      </c>
      <c r="FI20" s="48">
        <v>81.599999999999994</v>
      </c>
      <c r="FJ20" s="48">
        <v>84.7</v>
      </c>
      <c r="FK20" s="48">
        <v>124.6</v>
      </c>
      <c r="FL20" s="48">
        <v>106.6</v>
      </c>
      <c r="FM20" s="48">
        <v>87.6</v>
      </c>
      <c r="FN20" s="48">
        <v>117.8</v>
      </c>
      <c r="FO20" s="48">
        <v>100.3</v>
      </c>
      <c r="FP20" s="48">
        <v>91.3</v>
      </c>
      <c r="FQ20" s="48">
        <v>125.6</v>
      </c>
      <c r="FR20" s="48">
        <v>113.4</v>
      </c>
      <c r="FS20" s="48">
        <v>80.5</v>
      </c>
      <c r="FT20" s="48">
        <v>135.4</v>
      </c>
      <c r="FU20" s="48">
        <v>100.7</v>
      </c>
      <c r="FV20" s="48">
        <v>87</v>
      </c>
      <c r="FW20" s="48">
        <v>50.6</v>
      </c>
      <c r="FX20" s="48">
        <v>84.8</v>
      </c>
      <c r="FY20" s="48">
        <v>93.6</v>
      </c>
      <c r="FZ20" s="48">
        <v>93.6</v>
      </c>
      <c r="GA20" s="48">
        <v>94</v>
      </c>
      <c r="GB20" s="48">
        <v>105.8</v>
      </c>
      <c r="GC20" s="48">
        <v>103.6</v>
      </c>
      <c r="GD20" s="48">
        <v>134.9</v>
      </c>
      <c r="GE20" s="48">
        <v>147</v>
      </c>
      <c r="GF20" s="48">
        <v>139.30000000000001</v>
      </c>
      <c r="GG20" s="48">
        <v>39.700000000000003</v>
      </c>
      <c r="GH20" s="48">
        <v>42.9</v>
      </c>
      <c r="GI20" s="48">
        <v>42.8</v>
      </c>
      <c r="GJ20" s="48">
        <v>48.6</v>
      </c>
      <c r="GK20" s="48">
        <v>8.6999999999999993</v>
      </c>
      <c r="GL20" s="48">
        <v>21.1</v>
      </c>
      <c r="GM20" s="48">
        <v>70.3</v>
      </c>
      <c r="GN20" s="48">
        <v>47.9</v>
      </c>
      <c r="GO20" s="48">
        <v>56.4</v>
      </c>
      <c r="GP20" s="48">
        <v>68.8</v>
      </c>
      <c r="GQ20" s="48">
        <v>108.4</v>
      </c>
      <c r="GR20" s="48">
        <v>93.7</v>
      </c>
      <c r="GS20" s="48">
        <v>61.8</v>
      </c>
      <c r="GT20" s="48">
        <v>135.30000000000001</v>
      </c>
      <c r="GU20" s="48">
        <v>119.2</v>
      </c>
      <c r="GV20" s="48">
        <v>65.2</v>
      </c>
      <c r="GW20" s="48">
        <v>177.1</v>
      </c>
      <c r="GX20" s="48">
        <v>127.4</v>
      </c>
      <c r="GY20" s="48">
        <v>99.7</v>
      </c>
      <c r="GZ20" s="48">
        <v>111.2</v>
      </c>
      <c r="HA20" s="48">
        <v>105.6</v>
      </c>
      <c r="HB20" s="48">
        <v>96.5</v>
      </c>
      <c r="HC20" s="48">
        <v>96.6</v>
      </c>
      <c r="HD20" s="48">
        <v>96.6</v>
      </c>
      <c r="HE20" s="48">
        <v>48.4</v>
      </c>
      <c r="HF20" s="48">
        <v>97.8</v>
      </c>
      <c r="HG20" s="48">
        <v>95.1</v>
      </c>
      <c r="HH20" s="48">
        <v>60</v>
      </c>
      <c r="HI20" s="48">
        <v>88.8</v>
      </c>
      <c r="HJ20" s="48">
        <v>87.2</v>
      </c>
      <c r="HK20" s="48">
        <v>88</v>
      </c>
      <c r="HL20" s="48">
        <v>81.5</v>
      </c>
      <c r="HM20" s="48">
        <v>71.3</v>
      </c>
      <c r="HN20" s="48">
        <v>74.2</v>
      </c>
      <c r="HO20" s="48">
        <v>115.9</v>
      </c>
      <c r="HP20" s="48">
        <v>132.9</v>
      </c>
      <c r="HQ20" s="48">
        <v>124.4</v>
      </c>
      <c r="HR20" s="48">
        <v>114.5</v>
      </c>
      <c r="HS20" s="48">
        <v>117.4</v>
      </c>
      <c r="HT20" s="48">
        <v>116.4</v>
      </c>
      <c r="HU20" s="48">
        <v>76.400000000000006</v>
      </c>
      <c r="HV20" s="48">
        <v>108.8</v>
      </c>
      <c r="HW20" s="48">
        <v>107</v>
      </c>
      <c r="HX20" s="48">
        <v>85.2</v>
      </c>
      <c r="HY20" s="49" t="s">
        <v>197</v>
      </c>
      <c r="HZ20" s="48">
        <v>76.2</v>
      </c>
      <c r="IA20" s="48">
        <v>19.8</v>
      </c>
      <c r="IB20" s="48">
        <v>85.3</v>
      </c>
      <c r="IC20" s="48">
        <v>49.3</v>
      </c>
      <c r="ID20" s="48">
        <v>40.799999999999997</v>
      </c>
      <c r="IE20" s="48">
        <v>131.6</v>
      </c>
      <c r="IF20" s="48">
        <v>189.5</v>
      </c>
      <c r="IG20" s="48">
        <v>13.6</v>
      </c>
      <c r="IH20" s="48">
        <v>187</v>
      </c>
      <c r="II20" s="48">
        <v>84.9</v>
      </c>
      <c r="IJ20" s="48">
        <v>94.9</v>
      </c>
      <c r="IK20" s="48">
        <v>221.9</v>
      </c>
      <c r="IL20" s="48">
        <v>178.2</v>
      </c>
      <c r="IM20" s="48">
        <v>36</v>
      </c>
      <c r="IN20" s="48">
        <v>22.6</v>
      </c>
      <c r="IO20" s="48">
        <v>142.5</v>
      </c>
      <c r="IP20" s="48">
        <v>31.7</v>
      </c>
      <c r="IQ20" s="48">
        <v>133.30000000000001</v>
      </c>
      <c r="IR20" s="48">
        <v>75.400000000000006</v>
      </c>
      <c r="IS20" s="48">
        <v>122.4</v>
      </c>
      <c r="IT20" s="48">
        <v>104.5</v>
      </c>
      <c r="IU20" s="48">
        <v>89.6</v>
      </c>
      <c r="IV20" s="48">
        <v>175</v>
      </c>
      <c r="IW20" s="48">
        <v>154.30000000000001</v>
      </c>
      <c r="IX20" s="48">
        <v>178.5</v>
      </c>
      <c r="IY20" s="48">
        <v>94.2</v>
      </c>
      <c r="IZ20" s="48">
        <v>75.900000000000006</v>
      </c>
      <c r="JA20" s="48">
        <v>68.5</v>
      </c>
      <c r="JB20" s="48">
        <v>107.2</v>
      </c>
      <c r="JC20" s="48">
        <v>54.3</v>
      </c>
      <c r="JD20" s="48">
        <v>87.6</v>
      </c>
      <c r="JE20" s="48">
        <v>79.3</v>
      </c>
      <c r="JF20" s="48">
        <v>115.7</v>
      </c>
      <c r="JG20" s="48">
        <v>212.4</v>
      </c>
      <c r="JH20" s="48">
        <v>213.7</v>
      </c>
      <c r="JI20" s="48">
        <v>106.4</v>
      </c>
      <c r="JJ20" s="48">
        <v>131.69999999999999</v>
      </c>
      <c r="JK20" s="48">
        <v>161.6</v>
      </c>
      <c r="JL20" s="48">
        <v>152.80000000000001</v>
      </c>
      <c r="JM20" s="48">
        <v>192.2</v>
      </c>
      <c r="JN20" s="48">
        <v>187</v>
      </c>
      <c r="JO20" s="48">
        <v>112.4</v>
      </c>
    </row>
    <row r="21" spans="1:275">
      <c r="A21" s="45"/>
      <c r="B21" s="46" t="s">
        <v>128</v>
      </c>
      <c r="C21" s="45" t="s">
        <v>14</v>
      </c>
      <c r="D21" s="47" t="s">
        <v>197</v>
      </c>
      <c r="E21" s="47" t="s">
        <v>197</v>
      </c>
      <c r="F21" s="47" t="s">
        <v>197</v>
      </c>
      <c r="G21" s="47" t="s">
        <v>197</v>
      </c>
      <c r="H21" s="48">
        <v>81.2</v>
      </c>
      <c r="I21" s="48">
        <v>88.5</v>
      </c>
      <c r="J21" s="48">
        <v>106.3</v>
      </c>
      <c r="K21" s="48">
        <v>119.1</v>
      </c>
      <c r="L21" s="48">
        <v>180.9</v>
      </c>
      <c r="M21" s="48">
        <v>142</v>
      </c>
      <c r="N21" s="48">
        <v>115</v>
      </c>
      <c r="O21" s="48">
        <v>185.8</v>
      </c>
      <c r="P21" s="48">
        <v>146.9</v>
      </c>
      <c r="Q21" s="48">
        <v>124.8</v>
      </c>
      <c r="R21" s="48">
        <v>131.9</v>
      </c>
      <c r="S21" s="48">
        <v>86.9</v>
      </c>
      <c r="T21" s="48">
        <v>70</v>
      </c>
      <c r="U21" s="48">
        <v>89.4</v>
      </c>
      <c r="V21" s="48">
        <v>130.4</v>
      </c>
      <c r="W21" s="48">
        <v>65.8</v>
      </c>
      <c r="X21" s="48">
        <v>96.2</v>
      </c>
      <c r="Y21" s="48">
        <v>85.5</v>
      </c>
      <c r="Z21" s="48">
        <v>81.900000000000006</v>
      </c>
      <c r="AA21" s="48">
        <v>129.6</v>
      </c>
      <c r="AB21" s="48">
        <v>104.9</v>
      </c>
      <c r="AC21" s="48">
        <v>27.7</v>
      </c>
      <c r="AD21" s="48">
        <v>170.2</v>
      </c>
      <c r="AE21" s="48">
        <v>74.2</v>
      </c>
      <c r="AF21" s="48">
        <v>115.7</v>
      </c>
      <c r="AG21" s="48">
        <v>82.2</v>
      </c>
      <c r="AH21" s="48">
        <v>120.7</v>
      </c>
      <c r="AI21" s="49" t="s">
        <v>197</v>
      </c>
      <c r="AJ21" s="48">
        <v>95.2</v>
      </c>
      <c r="AK21" s="48">
        <v>82.6</v>
      </c>
      <c r="AL21" s="48">
        <v>4.9000000000000004</v>
      </c>
      <c r="AM21" s="48">
        <v>87.7</v>
      </c>
      <c r="AN21" s="48">
        <v>36.1</v>
      </c>
      <c r="AO21" s="48">
        <v>102.6</v>
      </c>
      <c r="AP21" s="48">
        <v>101.9</v>
      </c>
      <c r="AQ21" s="48">
        <v>207.2</v>
      </c>
      <c r="AR21" s="48">
        <v>102.2</v>
      </c>
      <c r="AS21" s="48">
        <v>127.7</v>
      </c>
      <c r="AT21" s="48">
        <v>112.7</v>
      </c>
      <c r="AU21" s="49" t="s">
        <v>197</v>
      </c>
      <c r="AV21" s="48">
        <v>100.7</v>
      </c>
      <c r="AW21" s="48">
        <v>52.1</v>
      </c>
      <c r="AX21" s="48">
        <v>17.399999999999999</v>
      </c>
      <c r="AY21" s="48">
        <v>0.6</v>
      </c>
      <c r="AZ21" s="48">
        <v>98.9</v>
      </c>
      <c r="BA21" s="48">
        <v>86.4</v>
      </c>
      <c r="BB21" s="48">
        <v>87</v>
      </c>
      <c r="BC21" s="48">
        <v>105</v>
      </c>
      <c r="BD21" s="48">
        <v>102.2</v>
      </c>
      <c r="BE21" s="48">
        <v>102.8</v>
      </c>
      <c r="BF21" s="48">
        <v>113.6</v>
      </c>
      <c r="BG21" s="48">
        <v>107.2</v>
      </c>
      <c r="BH21" s="48">
        <v>107.6</v>
      </c>
      <c r="BI21" s="48">
        <v>39.6</v>
      </c>
      <c r="BJ21" s="48">
        <v>36.299999999999997</v>
      </c>
      <c r="BK21" s="48">
        <v>38</v>
      </c>
      <c r="BL21" s="48">
        <v>83.5</v>
      </c>
      <c r="BM21" s="48">
        <v>132.30000000000001</v>
      </c>
      <c r="BN21" s="48">
        <v>118.9</v>
      </c>
      <c r="BO21" s="49" t="s">
        <v>197</v>
      </c>
      <c r="BP21" s="48">
        <v>91.5</v>
      </c>
      <c r="BQ21" s="48">
        <v>95.1</v>
      </c>
      <c r="BR21" s="48">
        <v>92.4</v>
      </c>
      <c r="BS21" s="48">
        <v>70.2</v>
      </c>
      <c r="BT21" s="48">
        <v>80.8</v>
      </c>
      <c r="BU21" s="48">
        <v>30.1</v>
      </c>
      <c r="BV21" s="48">
        <v>41.8</v>
      </c>
      <c r="BW21" s="48">
        <v>37.6</v>
      </c>
      <c r="BX21" s="48">
        <v>250.9</v>
      </c>
      <c r="BY21" s="48">
        <v>271.5</v>
      </c>
      <c r="BZ21" s="48">
        <v>258.2</v>
      </c>
      <c r="CA21" s="48">
        <v>88.7</v>
      </c>
      <c r="CB21" s="48">
        <v>53.7</v>
      </c>
      <c r="CC21" s="48">
        <v>68</v>
      </c>
      <c r="CD21" s="48">
        <v>163.6</v>
      </c>
      <c r="CE21" s="48">
        <v>129.5</v>
      </c>
      <c r="CF21" s="48">
        <v>146.80000000000001</v>
      </c>
      <c r="CG21" s="48">
        <v>63.5</v>
      </c>
      <c r="CH21" s="48">
        <v>55.3</v>
      </c>
      <c r="CI21" s="48">
        <v>60.5</v>
      </c>
      <c r="CJ21" s="48">
        <v>74.599999999999994</v>
      </c>
      <c r="CK21" s="48">
        <v>81.3</v>
      </c>
      <c r="CL21" s="48">
        <v>78.5</v>
      </c>
      <c r="CM21" s="49" t="s">
        <v>197</v>
      </c>
      <c r="CN21" s="49" t="s">
        <v>197</v>
      </c>
      <c r="CO21" s="49" t="s">
        <v>197</v>
      </c>
      <c r="CP21" s="48">
        <v>428.8</v>
      </c>
      <c r="CQ21" s="48">
        <v>533.29999999999995</v>
      </c>
      <c r="CR21" s="48">
        <v>483.9</v>
      </c>
      <c r="CS21" s="49" t="s">
        <v>197</v>
      </c>
      <c r="CT21" s="48">
        <v>32</v>
      </c>
      <c r="CU21" s="48">
        <v>22.8</v>
      </c>
      <c r="CV21" s="48">
        <v>26.6</v>
      </c>
      <c r="CW21" s="48">
        <v>97.8</v>
      </c>
      <c r="CX21" s="48">
        <v>66.2</v>
      </c>
      <c r="CY21" s="48">
        <v>80.400000000000006</v>
      </c>
      <c r="CZ21" s="48">
        <v>64.099999999999994</v>
      </c>
      <c r="DA21" s="48">
        <v>76.099999999999994</v>
      </c>
      <c r="DB21" s="48">
        <v>53.4</v>
      </c>
      <c r="DC21" s="48">
        <v>61.4</v>
      </c>
      <c r="DD21" s="48">
        <v>251.9</v>
      </c>
      <c r="DE21" s="48">
        <v>295.60000000000002</v>
      </c>
      <c r="DF21" s="48">
        <v>268.3</v>
      </c>
      <c r="DG21" s="48">
        <v>117.1</v>
      </c>
      <c r="DH21" s="48">
        <v>64.400000000000006</v>
      </c>
      <c r="DI21" s="48">
        <v>83.4</v>
      </c>
      <c r="DJ21" s="48">
        <v>134.4</v>
      </c>
      <c r="DK21" s="48">
        <v>111.1</v>
      </c>
      <c r="DL21" s="48">
        <v>122.3</v>
      </c>
      <c r="DM21" s="48">
        <v>84.3</v>
      </c>
      <c r="DN21" s="48">
        <v>93.7</v>
      </c>
      <c r="DO21" s="48">
        <v>90</v>
      </c>
      <c r="DP21" s="48">
        <v>189.4</v>
      </c>
      <c r="DQ21" s="48">
        <v>288</v>
      </c>
      <c r="DR21" s="48">
        <v>252.4</v>
      </c>
      <c r="DS21" s="48">
        <v>16.3</v>
      </c>
      <c r="DT21" s="48">
        <v>5.5</v>
      </c>
      <c r="DU21" s="48">
        <v>9.4</v>
      </c>
      <c r="DV21" s="48">
        <v>45.4</v>
      </c>
      <c r="DW21" s="48">
        <v>16.399999999999999</v>
      </c>
      <c r="DX21" s="48">
        <v>27.2</v>
      </c>
      <c r="DY21" s="48">
        <v>221.6</v>
      </c>
      <c r="DZ21" s="48">
        <v>151.80000000000001</v>
      </c>
      <c r="EA21" s="48">
        <v>191.7</v>
      </c>
      <c r="EB21" s="48">
        <v>91.6</v>
      </c>
      <c r="EC21" s="48">
        <v>54.9</v>
      </c>
      <c r="ED21" s="48">
        <v>66.3</v>
      </c>
      <c r="EE21" s="48">
        <v>34.5</v>
      </c>
      <c r="EF21" s="48">
        <v>19.2</v>
      </c>
      <c r="EG21" s="48">
        <v>27.9</v>
      </c>
      <c r="EH21" s="48">
        <v>24.1</v>
      </c>
      <c r="EI21" s="48">
        <v>24.7</v>
      </c>
      <c r="EJ21" s="48">
        <v>46</v>
      </c>
      <c r="EK21" s="48">
        <v>38.799999999999997</v>
      </c>
      <c r="EL21" s="49" t="s">
        <v>197</v>
      </c>
      <c r="EM21" s="48">
        <v>181.4</v>
      </c>
      <c r="EN21" s="48">
        <v>131.9</v>
      </c>
      <c r="EO21" s="48">
        <v>157.69999999999999</v>
      </c>
      <c r="EP21" s="48">
        <v>114.2</v>
      </c>
      <c r="EQ21" s="48">
        <v>46.1</v>
      </c>
      <c r="ER21" s="48">
        <v>86.4</v>
      </c>
      <c r="ES21" s="49" t="s">
        <v>197</v>
      </c>
      <c r="ET21" s="48">
        <v>60.4</v>
      </c>
      <c r="EU21" s="48">
        <v>155.4</v>
      </c>
      <c r="EV21" s="48">
        <v>77.400000000000006</v>
      </c>
      <c r="EW21" s="48">
        <v>94.9</v>
      </c>
      <c r="EX21" s="48">
        <v>89.4</v>
      </c>
      <c r="EY21" s="48">
        <v>77.7</v>
      </c>
      <c r="EZ21" s="48">
        <v>126.5</v>
      </c>
      <c r="FA21" s="48">
        <v>100.9</v>
      </c>
      <c r="FB21" s="48">
        <v>111.1</v>
      </c>
      <c r="FC21" s="48">
        <v>48.3</v>
      </c>
      <c r="FD21" s="48">
        <v>128.1</v>
      </c>
      <c r="FE21" s="48">
        <v>112.7</v>
      </c>
      <c r="FF21" s="48">
        <v>119.3</v>
      </c>
      <c r="FG21" s="48">
        <v>84.4</v>
      </c>
      <c r="FH21" s="48">
        <v>101</v>
      </c>
      <c r="FI21" s="48">
        <v>89.1</v>
      </c>
      <c r="FJ21" s="48">
        <v>82.8</v>
      </c>
      <c r="FK21" s="48">
        <v>39.299999999999997</v>
      </c>
      <c r="FL21" s="48">
        <v>58.9</v>
      </c>
      <c r="FM21" s="48">
        <v>90.2</v>
      </c>
      <c r="FN21" s="48">
        <v>109</v>
      </c>
      <c r="FO21" s="48">
        <v>98</v>
      </c>
      <c r="FP21" s="48">
        <v>155.9</v>
      </c>
      <c r="FQ21" s="48">
        <v>108</v>
      </c>
      <c r="FR21" s="48">
        <v>125</v>
      </c>
      <c r="FS21" s="48">
        <v>98.8</v>
      </c>
      <c r="FT21" s="48">
        <v>113.2</v>
      </c>
      <c r="FU21" s="48">
        <v>104.1</v>
      </c>
      <c r="FV21" s="48">
        <v>72.900000000000006</v>
      </c>
      <c r="FW21" s="48">
        <v>187</v>
      </c>
      <c r="FX21" s="48">
        <v>74</v>
      </c>
      <c r="FY21" s="48">
        <v>95.6</v>
      </c>
      <c r="FZ21" s="48">
        <v>95.3</v>
      </c>
      <c r="GA21" s="48">
        <v>71.5</v>
      </c>
      <c r="GB21" s="48">
        <v>94.7</v>
      </c>
      <c r="GC21" s="48">
        <v>90.2</v>
      </c>
      <c r="GD21" s="48">
        <v>54.1</v>
      </c>
      <c r="GE21" s="48">
        <v>33.200000000000003</v>
      </c>
      <c r="GF21" s="48">
        <v>46.7</v>
      </c>
      <c r="GG21" s="48">
        <v>191.8</v>
      </c>
      <c r="GH21" s="48">
        <v>203</v>
      </c>
      <c r="GI21" s="48">
        <v>202.9</v>
      </c>
      <c r="GJ21" s="48">
        <v>1.3</v>
      </c>
      <c r="GK21" s="48">
        <v>0.3</v>
      </c>
      <c r="GL21" s="48">
        <v>0.6</v>
      </c>
      <c r="GM21" s="48">
        <v>43.8</v>
      </c>
      <c r="GN21" s="48">
        <v>69.7</v>
      </c>
      <c r="GO21" s="48">
        <v>59.5</v>
      </c>
      <c r="GP21" s="48">
        <v>93.4</v>
      </c>
      <c r="GQ21" s="48">
        <v>63.9</v>
      </c>
      <c r="GR21" s="48">
        <v>74.8</v>
      </c>
      <c r="GS21" s="48">
        <v>111.8</v>
      </c>
      <c r="GT21" s="48">
        <v>60.1</v>
      </c>
      <c r="GU21" s="48">
        <v>71.5</v>
      </c>
      <c r="GV21" s="48">
        <v>59.7</v>
      </c>
      <c r="GW21" s="48">
        <v>66.2</v>
      </c>
      <c r="GX21" s="48">
        <v>63.3</v>
      </c>
      <c r="GY21" s="48">
        <v>74.599999999999994</v>
      </c>
      <c r="GZ21" s="48">
        <v>94.6</v>
      </c>
      <c r="HA21" s="48">
        <v>84.8</v>
      </c>
      <c r="HB21" s="48">
        <v>79.7</v>
      </c>
      <c r="HC21" s="48">
        <v>97.2</v>
      </c>
      <c r="HD21" s="48">
        <v>91.9</v>
      </c>
      <c r="HE21" s="48">
        <v>22.6</v>
      </c>
      <c r="HF21" s="48">
        <v>71.3</v>
      </c>
      <c r="HG21" s="48">
        <v>68.5</v>
      </c>
      <c r="HH21" s="48">
        <v>99</v>
      </c>
      <c r="HI21" s="48">
        <v>98.1</v>
      </c>
      <c r="HJ21" s="48">
        <v>124.1</v>
      </c>
      <c r="HK21" s="48">
        <v>111.5</v>
      </c>
      <c r="HL21" s="48">
        <v>89.4</v>
      </c>
      <c r="HM21" s="48">
        <v>112.6</v>
      </c>
      <c r="HN21" s="48">
        <v>106</v>
      </c>
      <c r="HO21" s="48">
        <v>68.599999999999994</v>
      </c>
      <c r="HP21" s="48">
        <v>79</v>
      </c>
      <c r="HQ21" s="48">
        <v>73.7</v>
      </c>
      <c r="HR21" s="48">
        <v>78.599999999999994</v>
      </c>
      <c r="HS21" s="48">
        <v>96.5</v>
      </c>
      <c r="HT21" s="48">
        <v>90.4</v>
      </c>
      <c r="HU21" s="48">
        <v>91</v>
      </c>
      <c r="HV21" s="48">
        <v>95.6</v>
      </c>
      <c r="HW21" s="48">
        <v>95.3</v>
      </c>
      <c r="HX21" s="48">
        <v>104.1</v>
      </c>
      <c r="HY21" s="49" t="s">
        <v>197</v>
      </c>
      <c r="HZ21" s="48">
        <v>110.2</v>
      </c>
      <c r="IA21" s="48">
        <v>323.2</v>
      </c>
      <c r="IB21" s="48">
        <v>156.1</v>
      </c>
      <c r="IC21" s="48">
        <v>246.9</v>
      </c>
      <c r="ID21" s="48">
        <v>249</v>
      </c>
      <c r="IE21" s="48">
        <v>146.80000000000001</v>
      </c>
      <c r="IF21" s="49" t="s">
        <v>197</v>
      </c>
      <c r="IG21" s="48">
        <v>72.099999999999994</v>
      </c>
      <c r="IH21" s="48">
        <v>45.2</v>
      </c>
      <c r="II21" s="49" t="s">
        <v>197</v>
      </c>
      <c r="IJ21" s="49" t="s">
        <v>197</v>
      </c>
      <c r="IK21" s="49" t="s">
        <v>197</v>
      </c>
      <c r="IL21" s="49" t="s">
        <v>197</v>
      </c>
      <c r="IM21" s="48">
        <v>13</v>
      </c>
      <c r="IN21" s="48">
        <v>6.3</v>
      </c>
      <c r="IO21" s="49" t="s">
        <v>197</v>
      </c>
      <c r="IP21" s="49" t="s">
        <v>197</v>
      </c>
      <c r="IQ21" s="48">
        <v>181.1</v>
      </c>
      <c r="IR21" s="48">
        <v>149</v>
      </c>
      <c r="IS21" s="48">
        <v>149.80000000000001</v>
      </c>
      <c r="IT21" s="48">
        <v>149.5</v>
      </c>
      <c r="IU21" s="48">
        <v>33.5</v>
      </c>
      <c r="IV21" s="48">
        <v>36.700000000000003</v>
      </c>
      <c r="IW21" s="48">
        <v>35.9</v>
      </c>
      <c r="IX21" s="49" t="s">
        <v>197</v>
      </c>
      <c r="IY21" s="48">
        <v>22.9</v>
      </c>
      <c r="IZ21" s="48">
        <v>33.9</v>
      </c>
      <c r="JA21" s="48">
        <v>66.8</v>
      </c>
      <c r="JB21" s="49" t="s">
        <v>197</v>
      </c>
      <c r="JC21" s="48">
        <v>75.8</v>
      </c>
      <c r="JD21" s="48">
        <v>71.900000000000006</v>
      </c>
      <c r="JE21" s="48">
        <v>72.900000000000006</v>
      </c>
      <c r="JF21" s="48">
        <v>40.6</v>
      </c>
      <c r="JG21" s="48">
        <v>25.4</v>
      </c>
      <c r="JH21" s="48">
        <v>22.2</v>
      </c>
      <c r="JI21" s="48">
        <v>88.7</v>
      </c>
      <c r="JJ21" s="48">
        <v>80.5</v>
      </c>
      <c r="JK21" s="48">
        <v>79.400000000000006</v>
      </c>
      <c r="JL21" s="48">
        <v>56</v>
      </c>
      <c r="JM21" s="48">
        <v>38.6</v>
      </c>
      <c r="JN21" s="48">
        <v>45.2</v>
      </c>
      <c r="JO21" s="48">
        <v>45.4</v>
      </c>
    </row>
    <row r="22" spans="1:275">
      <c r="A22" s="45"/>
      <c r="B22" s="46" t="s">
        <v>102</v>
      </c>
      <c r="C22" s="45" t="s">
        <v>15</v>
      </c>
      <c r="D22" s="47" t="s">
        <v>197</v>
      </c>
      <c r="E22" s="47" t="s">
        <v>197</v>
      </c>
      <c r="F22" s="47" t="s">
        <v>197</v>
      </c>
      <c r="G22" s="47" t="s">
        <v>197</v>
      </c>
      <c r="H22" s="48">
        <v>94</v>
      </c>
      <c r="I22" s="48">
        <v>97.1</v>
      </c>
      <c r="J22" s="48">
        <v>90.1</v>
      </c>
      <c r="K22" s="48">
        <v>145.80000000000001</v>
      </c>
      <c r="L22" s="48">
        <v>117.2</v>
      </c>
      <c r="M22" s="48">
        <v>118.6</v>
      </c>
      <c r="N22" s="48">
        <v>154.4</v>
      </c>
      <c r="O22" s="48">
        <v>144.1</v>
      </c>
      <c r="P22" s="48">
        <v>109.5</v>
      </c>
      <c r="Q22" s="48">
        <v>86.1</v>
      </c>
      <c r="R22" s="48">
        <v>112.4</v>
      </c>
      <c r="S22" s="48">
        <v>107.7</v>
      </c>
      <c r="T22" s="48">
        <v>75.099999999999994</v>
      </c>
      <c r="U22" s="48">
        <v>174.7</v>
      </c>
      <c r="V22" s="48">
        <v>81.7</v>
      </c>
      <c r="W22" s="48">
        <v>87</v>
      </c>
      <c r="X22" s="48">
        <v>185</v>
      </c>
      <c r="Y22" s="48">
        <v>104.2</v>
      </c>
      <c r="Z22" s="48">
        <v>196.4</v>
      </c>
      <c r="AA22" s="48">
        <v>57.6</v>
      </c>
      <c r="AB22" s="48">
        <v>47.1</v>
      </c>
      <c r="AC22" s="48">
        <v>27.7</v>
      </c>
      <c r="AD22" s="48">
        <v>107.6</v>
      </c>
      <c r="AE22" s="48">
        <v>57.3</v>
      </c>
      <c r="AF22" s="48">
        <v>100.8</v>
      </c>
      <c r="AG22" s="48">
        <v>137.5</v>
      </c>
      <c r="AH22" s="48">
        <v>145</v>
      </c>
      <c r="AI22" s="49" t="s">
        <v>197</v>
      </c>
      <c r="AJ22" s="48">
        <v>96.8</v>
      </c>
      <c r="AK22" s="48">
        <v>45.6</v>
      </c>
      <c r="AL22" s="49" t="s">
        <v>197</v>
      </c>
      <c r="AM22" s="48">
        <v>166.4</v>
      </c>
      <c r="AN22" s="48">
        <v>99.7</v>
      </c>
      <c r="AO22" s="48">
        <v>63.1</v>
      </c>
      <c r="AP22" s="48">
        <v>63.5</v>
      </c>
      <c r="AQ22" s="48">
        <v>22.8</v>
      </c>
      <c r="AR22" s="48">
        <v>66.2</v>
      </c>
      <c r="AS22" s="49" t="s">
        <v>197</v>
      </c>
      <c r="AT22" s="48">
        <v>125.5</v>
      </c>
      <c r="AU22" s="48">
        <v>123.4</v>
      </c>
      <c r="AV22" s="48">
        <v>122.7</v>
      </c>
      <c r="AW22" s="48">
        <v>106.8</v>
      </c>
      <c r="AX22" s="48">
        <v>270.7</v>
      </c>
      <c r="AY22" s="49" t="s">
        <v>197</v>
      </c>
      <c r="AZ22" s="48">
        <v>110.9</v>
      </c>
      <c r="BA22" s="48">
        <v>85.5</v>
      </c>
      <c r="BB22" s="48">
        <v>86.7</v>
      </c>
      <c r="BC22" s="48">
        <v>93.3</v>
      </c>
      <c r="BD22" s="48">
        <v>83.5</v>
      </c>
      <c r="BE22" s="48">
        <v>85.8</v>
      </c>
      <c r="BF22" s="48">
        <v>92.5</v>
      </c>
      <c r="BG22" s="48">
        <v>94.5</v>
      </c>
      <c r="BH22" s="48">
        <v>94.3</v>
      </c>
      <c r="BI22" s="48">
        <v>143.19999999999999</v>
      </c>
      <c r="BJ22" s="48">
        <v>117.3</v>
      </c>
      <c r="BK22" s="48">
        <v>130.9</v>
      </c>
      <c r="BL22" s="48">
        <v>74.7</v>
      </c>
      <c r="BM22" s="48">
        <v>88.3</v>
      </c>
      <c r="BN22" s="48">
        <v>84.5</v>
      </c>
      <c r="BO22" s="49" t="s">
        <v>197</v>
      </c>
      <c r="BP22" s="48">
        <v>34</v>
      </c>
      <c r="BQ22" s="48">
        <v>31.1</v>
      </c>
      <c r="BR22" s="48">
        <v>60.2</v>
      </c>
      <c r="BS22" s="48">
        <v>112.2</v>
      </c>
      <c r="BT22" s="48">
        <v>87.5</v>
      </c>
      <c r="BU22" s="48">
        <v>46.2</v>
      </c>
      <c r="BV22" s="48">
        <v>83.8</v>
      </c>
      <c r="BW22" s="48">
        <v>70.400000000000006</v>
      </c>
      <c r="BX22" s="48">
        <v>68.7</v>
      </c>
      <c r="BY22" s="48">
        <v>83</v>
      </c>
      <c r="BZ22" s="48">
        <v>73.7</v>
      </c>
      <c r="CA22" s="48">
        <v>71.3</v>
      </c>
      <c r="CB22" s="48">
        <v>94.6</v>
      </c>
      <c r="CC22" s="48">
        <v>85.1</v>
      </c>
      <c r="CD22" s="48">
        <v>85.9</v>
      </c>
      <c r="CE22" s="48">
        <v>98.3</v>
      </c>
      <c r="CF22" s="48">
        <v>92</v>
      </c>
      <c r="CG22" s="49" t="s">
        <v>197</v>
      </c>
      <c r="CH22" s="49" t="s">
        <v>197</v>
      </c>
      <c r="CI22" s="49" t="s">
        <v>197</v>
      </c>
      <c r="CJ22" s="48">
        <v>94.7</v>
      </c>
      <c r="CK22" s="48">
        <v>102.5</v>
      </c>
      <c r="CL22" s="48">
        <v>99.2</v>
      </c>
      <c r="CM22" s="49" t="s">
        <v>197</v>
      </c>
      <c r="CN22" s="49" t="s">
        <v>197</v>
      </c>
      <c r="CO22" s="49" t="s">
        <v>197</v>
      </c>
      <c r="CP22" s="49" t="s">
        <v>197</v>
      </c>
      <c r="CQ22" s="49" t="s">
        <v>197</v>
      </c>
      <c r="CR22" s="49" t="s">
        <v>197</v>
      </c>
      <c r="CS22" s="49" t="s">
        <v>197</v>
      </c>
      <c r="CT22" s="48">
        <v>51.9</v>
      </c>
      <c r="CU22" s="48">
        <v>83.3</v>
      </c>
      <c r="CV22" s="48">
        <v>70.5</v>
      </c>
      <c r="CW22" s="48">
        <v>64.2</v>
      </c>
      <c r="CX22" s="48">
        <v>87.6</v>
      </c>
      <c r="CY22" s="48">
        <v>77.2</v>
      </c>
      <c r="CZ22" s="48">
        <v>88.4</v>
      </c>
      <c r="DA22" s="48">
        <v>41.6</v>
      </c>
      <c r="DB22" s="48">
        <v>70.5</v>
      </c>
      <c r="DC22" s="48">
        <v>60.4</v>
      </c>
      <c r="DD22" s="48">
        <v>71.8</v>
      </c>
      <c r="DE22" s="48">
        <v>89.9</v>
      </c>
      <c r="DF22" s="48">
        <v>78.599999999999994</v>
      </c>
      <c r="DG22" s="48">
        <v>76</v>
      </c>
      <c r="DH22" s="48">
        <v>95.2</v>
      </c>
      <c r="DI22" s="48">
        <v>88.4</v>
      </c>
      <c r="DJ22" s="48">
        <v>84.3</v>
      </c>
      <c r="DK22" s="48">
        <v>123.8</v>
      </c>
      <c r="DL22" s="48">
        <v>104.9</v>
      </c>
      <c r="DM22" s="48">
        <v>98.5</v>
      </c>
      <c r="DN22" s="48">
        <v>107.1</v>
      </c>
      <c r="DO22" s="48">
        <v>103.8</v>
      </c>
      <c r="DP22" s="49" t="s">
        <v>197</v>
      </c>
      <c r="DQ22" s="49" t="s">
        <v>197</v>
      </c>
      <c r="DR22" s="49" t="s">
        <v>197</v>
      </c>
      <c r="DS22" s="48">
        <v>472.5</v>
      </c>
      <c r="DT22" s="48">
        <v>538</v>
      </c>
      <c r="DU22" s="48">
        <v>514.20000000000005</v>
      </c>
      <c r="DV22" s="48">
        <v>34.799999999999997</v>
      </c>
      <c r="DW22" s="48">
        <v>40.299999999999997</v>
      </c>
      <c r="DX22" s="48">
        <v>38.299999999999997</v>
      </c>
      <c r="DY22" s="48">
        <v>56.8</v>
      </c>
      <c r="DZ22" s="48">
        <v>91.5</v>
      </c>
      <c r="EA22" s="48">
        <v>71.7</v>
      </c>
      <c r="EB22" s="48">
        <v>48.1</v>
      </c>
      <c r="EC22" s="48">
        <v>165.6</v>
      </c>
      <c r="ED22" s="48">
        <v>129.30000000000001</v>
      </c>
      <c r="EE22" s="48">
        <v>51.4</v>
      </c>
      <c r="EF22" s="48">
        <v>56.9</v>
      </c>
      <c r="EG22" s="48">
        <v>71.2</v>
      </c>
      <c r="EH22" s="48">
        <v>65</v>
      </c>
      <c r="EI22" s="48">
        <v>130.4</v>
      </c>
      <c r="EJ22" s="48">
        <v>148.9</v>
      </c>
      <c r="EK22" s="48">
        <v>142.69999999999999</v>
      </c>
      <c r="EL22" s="49" t="s">
        <v>197</v>
      </c>
      <c r="EM22" s="48">
        <v>82.2</v>
      </c>
      <c r="EN22" s="48">
        <v>339.4</v>
      </c>
      <c r="EO22" s="48">
        <v>205.3</v>
      </c>
      <c r="EP22" s="49" t="s">
        <v>197</v>
      </c>
      <c r="EQ22" s="49" t="s">
        <v>197</v>
      </c>
      <c r="ER22" s="49" t="s">
        <v>197</v>
      </c>
      <c r="ES22" s="48">
        <v>274</v>
      </c>
      <c r="ET22" s="48">
        <v>101.4</v>
      </c>
      <c r="EU22" s="49" t="s">
        <v>197</v>
      </c>
      <c r="EV22" s="48">
        <v>103.5</v>
      </c>
      <c r="EW22" s="48">
        <v>81.2</v>
      </c>
      <c r="EX22" s="48">
        <v>88.2</v>
      </c>
      <c r="EY22" s="48">
        <v>79.7</v>
      </c>
      <c r="EZ22" s="48">
        <v>40.6</v>
      </c>
      <c r="FA22" s="48">
        <v>93.7</v>
      </c>
      <c r="FB22" s="48">
        <v>72.599999999999994</v>
      </c>
      <c r="FC22" s="48">
        <v>26.1</v>
      </c>
      <c r="FD22" s="48">
        <v>50.5</v>
      </c>
      <c r="FE22" s="48">
        <v>104.4</v>
      </c>
      <c r="FF22" s="48">
        <v>81.099999999999994</v>
      </c>
      <c r="FG22" s="49" t="s">
        <v>197</v>
      </c>
      <c r="FH22" s="49" t="s">
        <v>197</v>
      </c>
      <c r="FI22" s="49" t="s">
        <v>197</v>
      </c>
      <c r="FJ22" s="48">
        <v>126.5</v>
      </c>
      <c r="FK22" s="48">
        <v>105</v>
      </c>
      <c r="FL22" s="48">
        <v>114.7</v>
      </c>
      <c r="FM22" s="48">
        <v>129.80000000000001</v>
      </c>
      <c r="FN22" s="48">
        <v>103.4</v>
      </c>
      <c r="FO22" s="48">
        <v>118.8</v>
      </c>
      <c r="FP22" s="48">
        <v>47</v>
      </c>
      <c r="FQ22" s="48">
        <v>79.7</v>
      </c>
      <c r="FR22" s="48">
        <v>68.099999999999994</v>
      </c>
      <c r="FS22" s="48">
        <v>81</v>
      </c>
      <c r="FT22" s="48">
        <v>78.900000000000006</v>
      </c>
      <c r="FU22" s="48">
        <v>80.2</v>
      </c>
      <c r="FV22" s="48">
        <v>87.5</v>
      </c>
      <c r="FW22" s="48">
        <v>52.6</v>
      </c>
      <c r="FX22" s="48">
        <v>137.6</v>
      </c>
      <c r="FY22" s="48">
        <v>102.4</v>
      </c>
      <c r="FZ22" s="48">
        <v>102.7</v>
      </c>
      <c r="GA22" s="48">
        <v>97.5</v>
      </c>
      <c r="GB22" s="48">
        <v>85.3</v>
      </c>
      <c r="GC22" s="48">
        <v>87.6</v>
      </c>
      <c r="GD22" s="48">
        <v>111</v>
      </c>
      <c r="GE22" s="48">
        <v>60.9</v>
      </c>
      <c r="GF22" s="48">
        <v>93.3</v>
      </c>
      <c r="GG22" s="48">
        <v>209.9</v>
      </c>
      <c r="GH22" s="48">
        <v>81.400000000000006</v>
      </c>
      <c r="GI22" s="48">
        <v>82.3</v>
      </c>
      <c r="GJ22" s="49" t="s">
        <v>197</v>
      </c>
      <c r="GK22" s="49" t="s">
        <v>197</v>
      </c>
      <c r="GL22" s="49" t="s">
        <v>197</v>
      </c>
      <c r="GM22" s="48">
        <v>73.2</v>
      </c>
      <c r="GN22" s="48">
        <v>68</v>
      </c>
      <c r="GO22" s="48">
        <v>70</v>
      </c>
      <c r="GP22" s="48">
        <v>90.6</v>
      </c>
      <c r="GQ22" s="48">
        <v>104.1</v>
      </c>
      <c r="GR22" s="48">
        <v>99</v>
      </c>
      <c r="GS22" s="48">
        <v>58.5</v>
      </c>
      <c r="GT22" s="48">
        <v>109.9</v>
      </c>
      <c r="GU22" s="48">
        <v>98.6</v>
      </c>
      <c r="GV22" s="48">
        <v>78.900000000000006</v>
      </c>
      <c r="GW22" s="48">
        <v>41.3</v>
      </c>
      <c r="GX22" s="48">
        <v>58</v>
      </c>
      <c r="GY22" s="48">
        <v>115.5</v>
      </c>
      <c r="GZ22" s="48">
        <v>134.5</v>
      </c>
      <c r="HA22" s="48">
        <v>125.2</v>
      </c>
      <c r="HB22" s="48">
        <v>95.2</v>
      </c>
      <c r="HC22" s="48">
        <v>93.5</v>
      </c>
      <c r="HD22" s="48">
        <v>94.1</v>
      </c>
      <c r="HE22" s="48">
        <v>24.2</v>
      </c>
      <c r="HF22" s="48">
        <v>290.39999999999998</v>
      </c>
      <c r="HG22" s="48">
        <v>275.10000000000002</v>
      </c>
      <c r="HH22" s="49" t="s">
        <v>197</v>
      </c>
      <c r="HI22" s="48">
        <v>116.3</v>
      </c>
      <c r="HJ22" s="48">
        <v>162.19999999999999</v>
      </c>
      <c r="HK22" s="48">
        <v>140</v>
      </c>
      <c r="HL22" s="48">
        <v>85.8</v>
      </c>
      <c r="HM22" s="48">
        <v>93</v>
      </c>
      <c r="HN22" s="48">
        <v>90.9</v>
      </c>
      <c r="HO22" s="48">
        <v>130.30000000000001</v>
      </c>
      <c r="HP22" s="48">
        <v>128.19999999999999</v>
      </c>
      <c r="HQ22" s="48">
        <v>129.19999999999999</v>
      </c>
      <c r="HR22" s="48">
        <v>113.7</v>
      </c>
      <c r="HS22" s="48">
        <v>100.9</v>
      </c>
      <c r="HT22" s="48">
        <v>105.3</v>
      </c>
      <c r="HU22" s="48">
        <v>55.2</v>
      </c>
      <c r="HV22" s="48">
        <v>75.8</v>
      </c>
      <c r="HW22" s="48">
        <v>74.5</v>
      </c>
      <c r="HX22" s="48">
        <v>94</v>
      </c>
      <c r="HY22" s="49" t="s">
        <v>197</v>
      </c>
      <c r="HZ22" s="48">
        <v>167.9</v>
      </c>
      <c r="IA22" s="48">
        <v>94.1</v>
      </c>
      <c r="IB22" s="48">
        <v>124.9</v>
      </c>
      <c r="IC22" s="48">
        <v>108.1</v>
      </c>
      <c r="ID22" s="48">
        <v>174.5</v>
      </c>
      <c r="IE22" s="48">
        <v>49.8</v>
      </c>
      <c r="IF22" s="49" t="s">
        <v>197</v>
      </c>
      <c r="IG22" s="48">
        <v>52.1</v>
      </c>
      <c r="IH22" s="48">
        <v>58.5</v>
      </c>
      <c r="II22" s="48">
        <v>54.2</v>
      </c>
      <c r="IJ22" s="48">
        <v>46.3</v>
      </c>
      <c r="IK22" s="49" t="s">
        <v>197</v>
      </c>
      <c r="IL22" s="49" t="s">
        <v>197</v>
      </c>
      <c r="IM22" s="49" t="s">
        <v>197</v>
      </c>
      <c r="IN22" s="48">
        <v>20.8</v>
      </c>
      <c r="IO22" s="49" t="s">
        <v>197</v>
      </c>
      <c r="IP22" s="49" t="s">
        <v>197</v>
      </c>
      <c r="IQ22" s="48">
        <v>71.599999999999994</v>
      </c>
      <c r="IR22" s="48">
        <v>128.19999999999999</v>
      </c>
      <c r="IS22" s="48">
        <v>111.8</v>
      </c>
      <c r="IT22" s="48">
        <v>118.1</v>
      </c>
      <c r="IU22" s="48">
        <v>110.9</v>
      </c>
      <c r="IV22" s="48">
        <v>91.1</v>
      </c>
      <c r="IW22" s="48">
        <v>95.9</v>
      </c>
      <c r="IX22" s="48">
        <v>162.4</v>
      </c>
      <c r="IY22" s="48">
        <v>123.7</v>
      </c>
      <c r="IZ22" s="48">
        <v>126.1</v>
      </c>
      <c r="JA22" s="48">
        <v>90.9</v>
      </c>
      <c r="JB22" s="48">
        <v>108.5</v>
      </c>
      <c r="JC22" s="48">
        <v>200.6</v>
      </c>
      <c r="JD22" s="48">
        <v>141.80000000000001</v>
      </c>
      <c r="JE22" s="48">
        <v>156.80000000000001</v>
      </c>
      <c r="JF22" s="48" t="s">
        <v>87</v>
      </c>
      <c r="JG22" s="48">
        <v>24.4</v>
      </c>
      <c r="JH22" s="48">
        <v>89.9</v>
      </c>
      <c r="JI22" s="48">
        <v>107.9</v>
      </c>
      <c r="JJ22" s="48">
        <v>63.8</v>
      </c>
      <c r="JK22" s="48">
        <v>68.8</v>
      </c>
      <c r="JL22" s="48">
        <v>73.2</v>
      </c>
      <c r="JM22" s="48">
        <v>56.1</v>
      </c>
      <c r="JN22" s="48">
        <v>58.5</v>
      </c>
      <c r="JO22" s="48">
        <v>39.9</v>
      </c>
    </row>
    <row r="23" spans="1:275">
      <c r="A23" s="45"/>
      <c r="B23" s="46" t="s">
        <v>103</v>
      </c>
      <c r="C23" s="45" t="s">
        <v>16</v>
      </c>
      <c r="D23" s="47" t="s">
        <v>197</v>
      </c>
      <c r="E23" s="47" t="s">
        <v>197</v>
      </c>
      <c r="F23" s="47" t="s">
        <v>197</v>
      </c>
      <c r="G23" s="47" t="s">
        <v>197</v>
      </c>
      <c r="H23" s="48">
        <v>121</v>
      </c>
      <c r="I23" s="48">
        <v>124.6</v>
      </c>
      <c r="J23" s="48">
        <v>130.6</v>
      </c>
      <c r="K23" s="48">
        <v>103.7</v>
      </c>
      <c r="L23" s="48">
        <v>147.5</v>
      </c>
      <c r="M23" s="48">
        <v>136.1</v>
      </c>
      <c r="N23" s="48">
        <v>99.9</v>
      </c>
      <c r="O23" s="48">
        <v>150.19999999999999</v>
      </c>
      <c r="P23" s="48">
        <v>92.3</v>
      </c>
      <c r="Q23" s="48">
        <v>78</v>
      </c>
      <c r="R23" s="48">
        <v>98.1</v>
      </c>
      <c r="S23" s="48">
        <v>93.9</v>
      </c>
      <c r="T23" s="48">
        <v>57.7</v>
      </c>
      <c r="U23" s="48">
        <v>143.30000000000001</v>
      </c>
      <c r="V23" s="48">
        <v>62.8</v>
      </c>
      <c r="W23" s="48">
        <v>152.5</v>
      </c>
      <c r="X23" s="48">
        <v>155.5</v>
      </c>
      <c r="Y23" s="48">
        <v>142.6</v>
      </c>
      <c r="Z23" s="48">
        <v>130</v>
      </c>
      <c r="AA23" s="48">
        <v>61.5</v>
      </c>
      <c r="AB23" s="48">
        <v>100.6</v>
      </c>
      <c r="AC23" s="48">
        <v>27.5</v>
      </c>
      <c r="AD23" s="48">
        <v>121.8</v>
      </c>
      <c r="AE23" s="48">
        <v>101.6</v>
      </c>
      <c r="AF23" s="48">
        <v>110.7</v>
      </c>
      <c r="AG23" s="48">
        <v>161.69999999999999</v>
      </c>
      <c r="AH23" s="48">
        <v>68.099999999999994</v>
      </c>
      <c r="AI23" s="48">
        <v>179.2</v>
      </c>
      <c r="AJ23" s="48">
        <v>130.30000000000001</v>
      </c>
      <c r="AK23" s="48">
        <v>49.8</v>
      </c>
      <c r="AL23" s="49" t="s">
        <v>197</v>
      </c>
      <c r="AM23" s="48">
        <v>173.2</v>
      </c>
      <c r="AN23" s="48">
        <v>16.100000000000001</v>
      </c>
      <c r="AO23" s="48">
        <v>75.7</v>
      </c>
      <c r="AP23" s="48">
        <v>75.099999999999994</v>
      </c>
      <c r="AQ23" s="48">
        <v>19.2</v>
      </c>
      <c r="AR23" s="48">
        <v>61.7</v>
      </c>
      <c r="AS23" s="49" t="s">
        <v>197</v>
      </c>
      <c r="AT23" s="48">
        <v>107.8</v>
      </c>
      <c r="AU23" s="49" t="s">
        <v>197</v>
      </c>
      <c r="AV23" s="48">
        <v>170.4</v>
      </c>
      <c r="AW23" s="49" t="s">
        <v>197</v>
      </c>
      <c r="AX23" s="48">
        <v>202.8</v>
      </c>
      <c r="AY23" s="48">
        <v>352.8</v>
      </c>
      <c r="AZ23" s="48">
        <v>178.3</v>
      </c>
      <c r="BA23" s="48">
        <v>119.2</v>
      </c>
      <c r="BB23" s="48">
        <v>121.9</v>
      </c>
      <c r="BC23" s="48">
        <v>116.9</v>
      </c>
      <c r="BD23" s="48">
        <v>105</v>
      </c>
      <c r="BE23" s="48">
        <v>107.7</v>
      </c>
      <c r="BF23" s="48">
        <v>150</v>
      </c>
      <c r="BG23" s="48">
        <v>101.8</v>
      </c>
      <c r="BH23" s="48">
        <v>105.4</v>
      </c>
      <c r="BI23" s="48">
        <v>117.1</v>
      </c>
      <c r="BJ23" s="48">
        <v>121.3</v>
      </c>
      <c r="BK23" s="48">
        <v>119.1</v>
      </c>
      <c r="BL23" s="48">
        <v>93.3</v>
      </c>
      <c r="BM23" s="48">
        <v>58.8</v>
      </c>
      <c r="BN23" s="48">
        <v>68.3</v>
      </c>
      <c r="BO23" s="49" t="s">
        <v>197</v>
      </c>
      <c r="BP23" s="48">
        <v>80.099999999999994</v>
      </c>
      <c r="BQ23" s="48">
        <v>84.6</v>
      </c>
      <c r="BR23" s="48">
        <v>131.6</v>
      </c>
      <c r="BS23" s="48">
        <v>72</v>
      </c>
      <c r="BT23" s="48">
        <v>100.1</v>
      </c>
      <c r="BU23" s="48">
        <v>52</v>
      </c>
      <c r="BV23" s="48">
        <v>61.8</v>
      </c>
      <c r="BW23" s="48">
        <v>58.4</v>
      </c>
      <c r="BX23" s="48">
        <v>47.6</v>
      </c>
      <c r="BY23" s="48">
        <v>40.5</v>
      </c>
      <c r="BZ23" s="48">
        <v>45.1</v>
      </c>
      <c r="CA23" s="48">
        <v>80.3</v>
      </c>
      <c r="CB23" s="48">
        <v>62.2</v>
      </c>
      <c r="CC23" s="48">
        <v>69.400000000000006</v>
      </c>
      <c r="CD23" s="48">
        <v>207.3</v>
      </c>
      <c r="CE23" s="48">
        <v>231.2</v>
      </c>
      <c r="CF23" s="48">
        <v>219.2</v>
      </c>
      <c r="CG23" s="49" t="s">
        <v>197</v>
      </c>
      <c r="CH23" s="49" t="s">
        <v>197</v>
      </c>
      <c r="CI23" s="49" t="s">
        <v>197</v>
      </c>
      <c r="CJ23" s="48">
        <v>152.4</v>
      </c>
      <c r="CK23" s="48">
        <v>88.8</v>
      </c>
      <c r="CL23" s="48">
        <v>115.6</v>
      </c>
      <c r="CM23" s="48">
        <v>10</v>
      </c>
      <c r="CN23" s="48">
        <v>116.3</v>
      </c>
      <c r="CO23" s="48">
        <v>72.3</v>
      </c>
      <c r="CP23" s="49" t="s">
        <v>197</v>
      </c>
      <c r="CQ23" s="49" t="s">
        <v>197</v>
      </c>
      <c r="CR23" s="49" t="s">
        <v>197</v>
      </c>
      <c r="CS23" s="48">
        <v>369.9</v>
      </c>
      <c r="CT23" s="48">
        <v>151.30000000000001</v>
      </c>
      <c r="CU23" s="48">
        <v>107.2</v>
      </c>
      <c r="CV23" s="48">
        <v>125.3</v>
      </c>
      <c r="CW23" s="48">
        <v>113.3</v>
      </c>
      <c r="CX23" s="48">
        <v>69.2</v>
      </c>
      <c r="CY23" s="48">
        <v>88.8</v>
      </c>
      <c r="CZ23" s="48">
        <v>75.400000000000006</v>
      </c>
      <c r="DA23" s="48">
        <v>20.399999999999999</v>
      </c>
      <c r="DB23" s="48">
        <v>77.599999999999994</v>
      </c>
      <c r="DC23" s="48">
        <v>58.1</v>
      </c>
      <c r="DD23" s="48">
        <v>62.7</v>
      </c>
      <c r="DE23" s="48">
        <v>49.3</v>
      </c>
      <c r="DF23" s="48">
        <v>57.7</v>
      </c>
      <c r="DG23" s="48">
        <v>57.2</v>
      </c>
      <c r="DH23" s="48">
        <v>64.599999999999994</v>
      </c>
      <c r="DI23" s="48">
        <v>62</v>
      </c>
      <c r="DJ23" s="48">
        <v>285.39999999999998</v>
      </c>
      <c r="DK23" s="48">
        <v>296.89999999999998</v>
      </c>
      <c r="DL23" s="48">
        <v>291.5</v>
      </c>
      <c r="DM23" s="48">
        <v>151.1</v>
      </c>
      <c r="DN23" s="48">
        <v>89.5</v>
      </c>
      <c r="DO23" s="48">
        <v>113.2</v>
      </c>
      <c r="DP23" s="49" t="s">
        <v>197</v>
      </c>
      <c r="DQ23" s="49" t="s">
        <v>197</v>
      </c>
      <c r="DR23" s="49" t="s">
        <v>197</v>
      </c>
      <c r="DS23" s="48">
        <v>11.5</v>
      </c>
      <c r="DT23" s="48">
        <v>161.6</v>
      </c>
      <c r="DU23" s="48">
        <v>107</v>
      </c>
      <c r="DV23" s="48">
        <v>21.5</v>
      </c>
      <c r="DW23" s="48">
        <v>5.2</v>
      </c>
      <c r="DX23" s="48">
        <v>11.1</v>
      </c>
      <c r="DY23" s="48">
        <v>21.9</v>
      </c>
      <c r="DZ23" s="48">
        <v>20.7</v>
      </c>
      <c r="EA23" s="48">
        <v>21.4</v>
      </c>
      <c r="EB23" s="48">
        <v>51.7</v>
      </c>
      <c r="EC23" s="48">
        <v>124.7</v>
      </c>
      <c r="ED23" s="48">
        <v>102.6</v>
      </c>
      <c r="EE23" s="48">
        <v>91.2</v>
      </c>
      <c r="EF23" s="48">
        <v>101.1</v>
      </c>
      <c r="EG23" s="48">
        <v>38</v>
      </c>
      <c r="EH23" s="48">
        <v>65.099999999999994</v>
      </c>
      <c r="EI23" s="48">
        <v>40</v>
      </c>
      <c r="EJ23" s="48">
        <v>23.4</v>
      </c>
      <c r="EK23" s="48">
        <v>29.1</v>
      </c>
      <c r="EL23" s="49" t="s">
        <v>197</v>
      </c>
      <c r="EM23" s="48">
        <v>140.4</v>
      </c>
      <c r="EN23" s="48">
        <v>68.400000000000006</v>
      </c>
      <c r="EO23" s="48">
        <v>106</v>
      </c>
      <c r="EP23" s="49" t="s">
        <v>197</v>
      </c>
      <c r="EQ23" s="49" t="s">
        <v>197</v>
      </c>
      <c r="ER23" s="49" t="s">
        <v>197</v>
      </c>
      <c r="ES23" s="49" t="s">
        <v>197</v>
      </c>
      <c r="ET23" s="48">
        <v>187.5</v>
      </c>
      <c r="EU23" s="48">
        <v>146.5</v>
      </c>
      <c r="EV23" s="48">
        <v>119</v>
      </c>
      <c r="EW23" s="48">
        <v>92.2</v>
      </c>
      <c r="EX23" s="48">
        <v>100.6</v>
      </c>
      <c r="EY23" s="48">
        <v>126.4</v>
      </c>
      <c r="EZ23" s="48">
        <v>147.19999999999999</v>
      </c>
      <c r="FA23" s="48">
        <v>101.7</v>
      </c>
      <c r="FB23" s="48">
        <v>119.8</v>
      </c>
      <c r="FC23" s="48">
        <v>589.1</v>
      </c>
      <c r="FD23" s="48">
        <v>124.7</v>
      </c>
      <c r="FE23" s="48">
        <v>90.9</v>
      </c>
      <c r="FF23" s="48">
        <v>105.4</v>
      </c>
      <c r="FG23" s="48">
        <v>103</v>
      </c>
      <c r="FH23" s="48">
        <v>62.1</v>
      </c>
      <c r="FI23" s="48">
        <v>91.3</v>
      </c>
      <c r="FJ23" s="48">
        <v>197</v>
      </c>
      <c r="FK23" s="48">
        <v>45.8</v>
      </c>
      <c r="FL23" s="48">
        <v>114</v>
      </c>
      <c r="FM23" s="48">
        <v>132</v>
      </c>
      <c r="FN23" s="48">
        <v>86.5</v>
      </c>
      <c r="FO23" s="48">
        <v>113</v>
      </c>
      <c r="FP23" s="48">
        <v>96.1</v>
      </c>
      <c r="FQ23" s="48">
        <v>113.2</v>
      </c>
      <c r="FR23" s="48">
        <v>107.1</v>
      </c>
      <c r="FS23" s="48">
        <v>116.8</v>
      </c>
      <c r="FT23" s="48">
        <v>71.3</v>
      </c>
      <c r="FU23" s="48">
        <v>100.1</v>
      </c>
      <c r="FV23" s="48">
        <v>123.2</v>
      </c>
      <c r="FW23" s="48">
        <v>54.9</v>
      </c>
      <c r="FX23" s="48">
        <v>175.2</v>
      </c>
      <c r="FY23" s="48">
        <v>97.4</v>
      </c>
      <c r="FZ23" s="48">
        <v>98.1</v>
      </c>
      <c r="GA23" s="48">
        <v>118.4</v>
      </c>
      <c r="GB23" s="48">
        <v>102</v>
      </c>
      <c r="GC23" s="48">
        <v>105.2</v>
      </c>
      <c r="GD23" s="48">
        <v>124.5</v>
      </c>
      <c r="GE23" s="48">
        <v>39</v>
      </c>
      <c r="GF23" s="48">
        <v>94.2</v>
      </c>
      <c r="GG23" s="48">
        <v>344.5</v>
      </c>
      <c r="GH23" s="48">
        <v>173.9</v>
      </c>
      <c r="GI23" s="48">
        <v>175</v>
      </c>
      <c r="GJ23" s="49" t="s">
        <v>197</v>
      </c>
      <c r="GK23" s="49" t="s">
        <v>197</v>
      </c>
      <c r="GL23" s="49" t="s">
        <v>197</v>
      </c>
      <c r="GM23" s="48">
        <v>64.099999999999994</v>
      </c>
      <c r="GN23" s="48">
        <v>222.9</v>
      </c>
      <c r="GO23" s="48">
        <v>161.4</v>
      </c>
      <c r="GP23" s="48">
        <v>228.7</v>
      </c>
      <c r="GQ23" s="48">
        <v>60.1</v>
      </c>
      <c r="GR23" s="48">
        <v>122.7</v>
      </c>
      <c r="GS23" s="48">
        <v>739.9</v>
      </c>
      <c r="GT23" s="48">
        <v>96.9</v>
      </c>
      <c r="GU23" s="48">
        <v>238.1</v>
      </c>
      <c r="GV23" s="48">
        <v>270.89999999999998</v>
      </c>
      <c r="GW23" s="48">
        <v>68.2</v>
      </c>
      <c r="GX23" s="48">
        <v>158.19999999999999</v>
      </c>
      <c r="GY23" s="48">
        <v>125.4</v>
      </c>
      <c r="GZ23" s="48">
        <v>115</v>
      </c>
      <c r="HA23" s="48">
        <v>120.1</v>
      </c>
      <c r="HB23" s="48">
        <v>113.6</v>
      </c>
      <c r="HC23" s="48">
        <v>132.4</v>
      </c>
      <c r="HD23" s="48">
        <v>126.7</v>
      </c>
      <c r="HE23" s="48">
        <v>76.900000000000006</v>
      </c>
      <c r="HF23" s="48">
        <v>54.3</v>
      </c>
      <c r="HG23" s="48">
        <v>55.6</v>
      </c>
      <c r="HH23" s="49" t="s">
        <v>197</v>
      </c>
      <c r="HI23" s="48">
        <v>118.5</v>
      </c>
      <c r="HJ23" s="48">
        <v>83.9</v>
      </c>
      <c r="HK23" s="48">
        <v>100.6</v>
      </c>
      <c r="HL23" s="48">
        <v>82.1</v>
      </c>
      <c r="HM23" s="48">
        <v>60.2</v>
      </c>
      <c r="HN23" s="48">
        <v>66.5</v>
      </c>
      <c r="HO23" s="49" t="s">
        <v>197</v>
      </c>
      <c r="HP23" s="49" t="s">
        <v>197</v>
      </c>
      <c r="HQ23" s="49" t="s">
        <v>197</v>
      </c>
      <c r="HR23" s="49" t="s">
        <v>197</v>
      </c>
      <c r="HS23" s="49" t="s">
        <v>197</v>
      </c>
      <c r="HT23" s="49" t="s">
        <v>197</v>
      </c>
      <c r="HU23" s="48">
        <v>97.7</v>
      </c>
      <c r="HV23" s="48">
        <v>86.6</v>
      </c>
      <c r="HW23" s="48">
        <v>87.2</v>
      </c>
      <c r="HX23" s="48">
        <v>119.5</v>
      </c>
      <c r="HY23" s="49" t="s">
        <v>197</v>
      </c>
      <c r="HZ23" s="48">
        <v>74.2</v>
      </c>
      <c r="IA23" s="49" t="s">
        <v>197</v>
      </c>
      <c r="IB23" s="49" t="s">
        <v>197</v>
      </c>
      <c r="IC23" s="49" t="s">
        <v>197</v>
      </c>
      <c r="ID23" s="48">
        <v>13.7</v>
      </c>
      <c r="IE23" s="48">
        <v>31.8</v>
      </c>
      <c r="IF23" s="49" t="s">
        <v>197</v>
      </c>
      <c r="IG23" s="49" t="s">
        <v>197</v>
      </c>
      <c r="IH23" s="48">
        <v>87.1</v>
      </c>
      <c r="II23" s="48">
        <v>49.9</v>
      </c>
      <c r="IJ23" s="48">
        <v>63.2</v>
      </c>
      <c r="IK23" s="49" t="s">
        <v>197</v>
      </c>
      <c r="IL23" s="49" t="s">
        <v>197</v>
      </c>
      <c r="IM23" s="48">
        <v>24.8</v>
      </c>
      <c r="IN23" s="49" t="s">
        <v>197</v>
      </c>
      <c r="IO23" s="48">
        <v>41.1</v>
      </c>
      <c r="IP23" s="49" t="s">
        <v>197</v>
      </c>
      <c r="IQ23" s="48">
        <v>149.9</v>
      </c>
      <c r="IR23" s="48">
        <v>134.30000000000001</v>
      </c>
      <c r="IS23" s="48">
        <v>92.6</v>
      </c>
      <c r="IT23" s="48">
        <v>108.6</v>
      </c>
      <c r="IU23" s="48">
        <v>65.7</v>
      </c>
      <c r="IV23" s="48">
        <v>72.7</v>
      </c>
      <c r="IW23" s="48">
        <v>71</v>
      </c>
      <c r="IX23" s="49" t="s">
        <v>197</v>
      </c>
      <c r="IY23" s="49" t="s">
        <v>197</v>
      </c>
      <c r="IZ23" s="49" t="s">
        <v>197</v>
      </c>
      <c r="JA23" s="49" t="s">
        <v>197</v>
      </c>
      <c r="JB23" s="49" t="s">
        <v>197</v>
      </c>
      <c r="JC23" s="48">
        <v>65.400000000000006</v>
      </c>
      <c r="JD23" s="48">
        <v>94.4</v>
      </c>
      <c r="JE23" s="48">
        <v>87.1</v>
      </c>
      <c r="JF23" s="48">
        <v>182</v>
      </c>
      <c r="JG23" s="48">
        <v>126.7</v>
      </c>
      <c r="JH23" s="48">
        <v>104.9</v>
      </c>
      <c r="JI23" s="48">
        <v>83.8</v>
      </c>
      <c r="JJ23" s="48">
        <v>97</v>
      </c>
      <c r="JK23" s="48">
        <v>104.2</v>
      </c>
      <c r="JL23" s="48">
        <v>94.1</v>
      </c>
      <c r="JM23" s="48">
        <v>86.4</v>
      </c>
      <c r="JN23" s="48">
        <v>87.1</v>
      </c>
      <c r="JO23" s="48">
        <v>64.599999999999994</v>
      </c>
    </row>
    <row r="24" spans="1:275">
      <c r="A24" s="45"/>
      <c r="B24" s="46" t="s">
        <v>104</v>
      </c>
      <c r="C24" s="45" t="s">
        <v>17</v>
      </c>
      <c r="D24" s="47" t="s">
        <v>197</v>
      </c>
      <c r="E24" s="47" t="s">
        <v>197</v>
      </c>
      <c r="F24" s="47" t="s">
        <v>197</v>
      </c>
      <c r="G24" s="47" t="s">
        <v>197</v>
      </c>
      <c r="H24" s="48">
        <v>99.8</v>
      </c>
      <c r="I24" s="48">
        <v>101</v>
      </c>
      <c r="J24" s="48">
        <v>95.2</v>
      </c>
      <c r="K24" s="48">
        <v>98.1</v>
      </c>
      <c r="L24" s="48">
        <v>112.2</v>
      </c>
      <c r="M24" s="48">
        <v>104</v>
      </c>
      <c r="N24" s="48">
        <v>94.9</v>
      </c>
      <c r="O24" s="48">
        <v>106.9</v>
      </c>
      <c r="P24" s="48">
        <v>91</v>
      </c>
      <c r="Q24" s="48">
        <v>50.6</v>
      </c>
      <c r="R24" s="48">
        <v>122.8</v>
      </c>
      <c r="S24" s="48">
        <v>116.5</v>
      </c>
      <c r="T24" s="48">
        <v>93.5</v>
      </c>
      <c r="U24" s="48">
        <v>131.19999999999999</v>
      </c>
      <c r="V24" s="48">
        <v>42.2</v>
      </c>
      <c r="W24" s="48">
        <v>143.69999999999999</v>
      </c>
      <c r="X24" s="48">
        <v>105.6</v>
      </c>
      <c r="Y24" s="48">
        <v>96.4</v>
      </c>
      <c r="Z24" s="48">
        <v>126</v>
      </c>
      <c r="AA24" s="48">
        <v>199.3</v>
      </c>
      <c r="AB24" s="48">
        <v>85.5</v>
      </c>
      <c r="AC24" s="48">
        <v>127.6</v>
      </c>
      <c r="AD24" s="48">
        <v>128.6</v>
      </c>
      <c r="AE24" s="48">
        <v>90</v>
      </c>
      <c r="AF24" s="48">
        <v>88.4</v>
      </c>
      <c r="AG24" s="48">
        <v>78.599999999999994</v>
      </c>
      <c r="AH24" s="48">
        <v>88.6</v>
      </c>
      <c r="AI24" s="49" t="s">
        <v>197</v>
      </c>
      <c r="AJ24" s="48">
        <v>66.099999999999994</v>
      </c>
      <c r="AK24" s="48">
        <v>138.6</v>
      </c>
      <c r="AL24" s="49" t="s">
        <v>197</v>
      </c>
      <c r="AM24" s="48">
        <v>30.7</v>
      </c>
      <c r="AN24" s="48">
        <v>7.8</v>
      </c>
      <c r="AO24" s="48">
        <v>93.9</v>
      </c>
      <c r="AP24" s="48">
        <v>93</v>
      </c>
      <c r="AQ24" s="48">
        <v>4.4000000000000004</v>
      </c>
      <c r="AR24" s="48">
        <v>48.5</v>
      </c>
      <c r="AS24" s="49" t="s">
        <v>197</v>
      </c>
      <c r="AT24" s="48">
        <v>103.3</v>
      </c>
      <c r="AU24" s="49" t="s">
        <v>197</v>
      </c>
      <c r="AV24" s="48">
        <v>138.69999999999999</v>
      </c>
      <c r="AW24" s="48">
        <v>355.7</v>
      </c>
      <c r="AX24" s="49" t="s">
        <v>197</v>
      </c>
      <c r="AY24" s="48">
        <v>183.9</v>
      </c>
      <c r="AZ24" s="48">
        <v>110.1</v>
      </c>
      <c r="BA24" s="48">
        <v>90.1</v>
      </c>
      <c r="BB24" s="48">
        <v>91</v>
      </c>
      <c r="BC24" s="48">
        <v>96.4</v>
      </c>
      <c r="BD24" s="48">
        <v>88</v>
      </c>
      <c r="BE24" s="48">
        <v>90</v>
      </c>
      <c r="BF24" s="48">
        <v>120.3</v>
      </c>
      <c r="BG24" s="48">
        <v>103.2</v>
      </c>
      <c r="BH24" s="48">
        <v>104.5</v>
      </c>
      <c r="BI24" s="48">
        <v>139</v>
      </c>
      <c r="BJ24" s="48">
        <v>115.7</v>
      </c>
      <c r="BK24" s="48">
        <v>127.9</v>
      </c>
      <c r="BL24" s="48">
        <v>63.6</v>
      </c>
      <c r="BM24" s="48">
        <v>73.400000000000006</v>
      </c>
      <c r="BN24" s="48">
        <v>70.7</v>
      </c>
      <c r="BO24" s="49" t="s">
        <v>197</v>
      </c>
      <c r="BP24" s="49" t="s">
        <v>197</v>
      </c>
      <c r="BQ24" s="49" t="s">
        <v>197</v>
      </c>
      <c r="BR24" s="48">
        <v>113</v>
      </c>
      <c r="BS24" s="48">
        <v>76.900000000000006</v>
      </c>
      <c r="BT24" s="48">
        <v>94</v>
      </c>
      <c r="BU24" s="48">
        <v>50.3</v>
      </c>
      <c r="BV24" s="48">
        <v>28.9</v>
      </c>
      <c r="BW24" s="48">
        <v>36.5</v>
      </c>
      <c r="BX24" s="48">
        <v>107.5</v>
      </c>
      <c r="BY24" s="48">
        <v>59.7</v>
      </c>
      <c r="BZ24" s="48">
        <v>90.7</v>
      </c>
      <c r="CA24" s="48">
        <v>73.2</v>
      </c>
      <c r="CB24" s="48">
        <v>97.5</v>
      </c>
      <c r="CC24" s="48">
        <v>87.7</v>
      </c>
      <c r="CD24" s="48">
        <v>200.6</v>
      </c>
      <c r="CE24" s="48">
        <v>59.9</v>
      </c>
      <c r="CF24" s="48">
        <v>131.1</v>
      </c>
      <c r="CG24" s="49" t="s">
        <v>197</v>
      </c>
      <c r="CH24" s="49" t="s">
        <v>197</v>
      </c>
      <c r="CI24" s="49" t="s">
        <v>197</v>
      </c>
      <c r="CJ24" s="48">
        <v>92.1</v>
      </c>
      <c r="CK24" s="48">
        <v>34.299999999999997</v>
      </c>
      <c r="CL24" s="48">
        <v>58.9</v>
      </c>
      <c r="CM24" s="49" t="s">
        <v>197</v>
      </c>
      <c r="CN24" s="49" t="s">
        <v>197</v>
      </c>
      <c r="CO24" s="49" t="s">
        <v>197</v>
      </c>
      <c r="CP24" s="49" t="s">
        <v>197</v>
      </c>
      <c r="CQ24" s="49" t="s">
        <v>197</v>
      </c>
      <c r="CR24" s="49" t="s">
        <v>197</v>
      </c>
      <c r="CS24" s="49" t="s">
        <v>197</v>
      </c>
      <c r="CT24" s="48">
        <v>272</v>
      </c>
      <c r="CU24" s="48">
        <v>161.9</v>
      </c>
      <c r="CV24" s="48">
        <v>207.1</v>
      </c>
      <c r="CW24" s="48">
        <v>144.30000000000001</v>
      </c>
      <c r="CX24" s="48">
        <v>81</v>
      </c>
      <c r="CY24" s="48">
        <v>109.3</v>
      </c>
      <c r="CZ24" s="48">
        <v>78.5</v>
      </c>
      <c r="DA24" s="48">
        <v>51.9</v>
      </c>
      <c r="DB24" s="48">
        <v>21.6</v>
      </c>
      <c r="DC24" s="48">
        <v>32.1</v>
      </c>
      <c r="DD24" s="48">
        <v>115.9</v>
      </c>
      <c r="DE24" s="48">
        <v>79.400000000000006</v>
      </c>
      <c r="DF24" s="48">
        <v>102.2</v>
      </c>
      <c r="DG24" s="48">
        <v>81.900000000000006</v>
      </c>
      <c r="DH24" s="48">
        <v>108.6</v>
      </c>
      <c r="DI24" s="48">
        <v>99.1</v>
      </c>
      <c r="DJ24" s="48">
        <v>198.9</v>
      </c>
      <c r="DK24" s="48">
        <v>64</v>
      </c>
      <c r="DL24" s="48">
        <v>128.30000000000001</v>
      </c>
      <c r="DM24" s="48">
        <v>90.8</v>
      </c>
      <c r="DN24" s="48">
        <v>33.4</v>
      </c>
      <c r="DO24" s="48">
        <v>55.7</v>
      </c>
      <c r="DP24" s="49" t="s">
        <v>197</v>
      </c>
      <c r="DQ24" s="49" t="s">
        <v>197</v>
      </c>
      <c r="DR24" s="49" t="s">
        <v>197</v>
      </c>
      <c r="DS24" s="49" t="s">
        <v>197</v>
      </c>
      <c r="DT24" s="49" t="s">
        <v>197</v>
      </c>
      <c r="DU24" s="49" t="s">
        <v>197</v>
      </c>
      <c r="DV24" s="48">
        <v>48.5</v>
      </c>
      <c r="DW24" s="48">
        <v>38.299999999999997</v>
      </c>
      <c r="DX24" s="48">
        <v>42.1</v>
      </c>
      <c r="DY24" s="48">
        <v>57.1</v>
      </c>
      <c r="DZ24" s="48">
        <v>41.3</v>
      </c>
      <c r="EA24" s="48">
        <v>50.2</v>
      </c>
      <c r="EB24" s="48">
        <v>74.3</v>
      </c>
      <c r="EC24" s="48">
        <v>18</v>
      </c>
      <c r="ED24" s="48">
        <v>35.4</v>
      </c>
      <c r="EE24" s="48">
        <v>10.3</v>
      </c>
      <c r="EF24" s="48">
        <v>87.3</v>
      </c>
      <c r="EG24" s="48">
        <v>16.7</v>
      </c>
      <c r="EH24" s="48">
        <v>47.2</v>
      </c>
      <c r="EI24" s="48">
        <v>182.7</v>
      </c>
      <c r="EJ24" s="48">
        <v>120.1</v>
      </c>
      <c r="EK24" s="48">
        <v>141.5</v>
      </c>
      <c r="EL24" s="49" t="s">
        <v>197</v>
      </c>
      <c r="EM24" s="48">
        <v>100.3</v>
      </c>
      <c r="EN24" s="48">
        <v>76.2</v>
      </c>
      <c r="EO24" s="48">
        <v>88.8</v>
      </c>
      <c r="EP24" s="49" t="s">
        <v>197</v>
      </c>
      <c r="EQ24" s="49" t="s">
        <v>197</v>
      </c>
      <c r="ER24" s="49" t="s">
        <v>197</v>
      </c>
      <c r="ES24" s="49" t="s">
        <v>197</v>
      </c>
      <c r="ET24" s="48">
        <v>183.3</v>
      </c>
      <c r="EU24" s="49" t="s">
        <v>197</v>
      </c>
      <c r="EV24" s="48">
        <v>102.3</v>
      </c>
      <c r="EW24" s="48">
        <v>81.900000000000006</v>
      </c>
      <c r="EX24" s="48">
        <v>88.3</v>
      </c>
      <c r="EY24" s="48">
        <v>79.599999999999994</v>
      </c>
      <c r="EZ24" s="48">
        <v>89.1</v>
      </c>
      <c r="FA24" s="48">
        <v>88.6</v>
      </c>
      <c r="FB24" s="48">
        <v>88.8</v>
      </c>
      <c r="FC24" s="48">
        <v>98.8</v>
      </c>
      <c r="FD24" s="48">
        <v>89.5</v>
      </c>
      <c r="FE24" s="48">
        <v>98.4</v>
      </c>
      <c r="FF24" s="48">
        <v>94.6</v>
      </c>
      <c r="FG24" s="48">
        <v>8.9</v>
      </c>
      <c r="FH24" s="48">
        <v>16.7</v>
      </c>
      <c r="FI24" s="48">
        <v>11.2</v>
      </c>
      <c r="FJ24" s="48">
        <v>224.9</v>
      </c>
      <c r="FK24" s="48">
        <v>68.8</v>
      </c>
      <c r="FL24" s="48">
        <v>139.1</v>
      </c>
      <c r="FM24" s="48">
        <v>72.599999999999994</v>
      </c>
      <c r="FN24" s="48">
        <v>46.3</v>
      </c>
      <c r="FO24" s="48">
        <v>61.6</v>
      </c>
      <c r="FP24" s="48">
        <v>31.6</v>
      </c>
      <c r="FQ24" s="48">
        <v>64.400000000000006</v>
      </c>
      <c r="FR24" s="48">
        <v>52.8</v>
      </c>
      <c r="FS24" s="48">
        <v>141.30000000000001</v>
      </c>
      <c r="FT24" s="48">
        <v>50.5</v>
      </c>
      <c r="FU24" s="48">
        <v>107.9</v>
      </c>
      <c r="FV24" s="48">
        <v>104.3</v>
      </c>
      <c r="FW24" s="48">
        <v>64.3</v>
      </c>
      <c r="FX24" s="48">
        <v>155.4</v>
      </c>
      <c r="FY24" s="48">
        <v>97</v>
      </c>
      <c r="FZ24" s="48">
        <v>97.6</v>
      </c>
      <c r="GA24" s="48">
        <v>103.7</v>
      </c>
      <c r="GB24" s="48">
        <v>72.900000000000006</v>
      </c>
      <c r="GC24" s="48">
        <v>78.900000000000006</v>
      </c>
      <c r="GD24" s="48">
        <v>30.2</v>
      </c>
      <c r="GE24" s="49" t="s">
        <v>197</v>
      </c>
      <c r="GF24" s="48">
        <v>19.5</v>
      </c>
      <c r="GG24" s="48">
        <v>311.39999999999998</v>
      </c>
      <c r="GH24" s="48">
        <v>125.2</v>
      </c>
      <c r="GI24" s="48">
        <v>126.5</v>
      </c>
      <c r="GJ24" s="48">
        <v>240.9</v>
      </c>
      <c r="GK24" s="48">
        <v>65</v>
      </c>
      <c r="GL24" s="48">
        <v>121.8</v>
      </c>
      <c r="GM24" s="48">
        <v>139.30000000000001</v>
      </c>
      <c r="GN24" s="48">
        <v>57.1</v>
      </c>
      <c r="GO24" s="48">
        <v>89.1</v>
      </c>
      <c r="GP24" s="48">
        <v>78.599999999999994</v>
      </c>
      <c r="GQ24" s="48">
        <v>126.1</v>
      </c>
      <c r="GR24" s="48">
        <v>108.5</v>
      </c>
      <c r="GS24" s="48">
        <v>49.5</v>
      </c>
      <c r="GT24" s="48">
        <v>96.6</v>
      </c>
      <c r="GU24" s="48">
        <v>86.2</v>
      </c>
      <c r="GV24" s="48">
        <v>98</v>
      </c>
      <c r="GW24" s="48">
        <v>167.9</v>
      </c>
      <c r="GX24" s="48">
        <v>136.80000000000001</v>
      </c>
      <c r="GY24" s="48">
        <v>113.8</v>
      </c>
      <c r="GZ24" s="48">
        <v>106.9</v>
      </c>
      <c r="HA24" s="48">
        <v>110.3</v>
      </c>
      <c r="HB24" s="48">
        <v>105.2</v>
      </c>
      <c r="HC24" s="48">
        <v>94.7</v>
      </c>
      <c r="HD24" s="48">
        <v>97.9</v>
      </c>
      <c r="HE24" s="48">
        <v>91.8</v>
      </c>
      <c r="HF24" s="48">
        <v>84.2</v>
      </c>
      <c r="HG24" s="48">
        <v>84.6</v>
      </c>
      <c r="HH24" s="49" t="s">
        <v>197</v>
      </c>
      <c r="HI24" s="48">
        <v>213</v>
      </c>
      <c r="HJ24" s="48">
        <v>185</v>
      </c>
      <c r="HK24" s="48">
        <v>198.6</v>
      </c>
      <c r="HL24" s="48">
        <v>206.5</v>
      </c>
      <c r="HM24" s="48">
        <v>132.9</v>
      </c>
      <c r="HN24" s="48">
        <v>153.9</v>
      </c>
      <c r="HO24" s="49" t="s">
        <v>197</v>
      </c>
      <c r="HP24" s="49" t="s">
        <v>197</v>
      </c>
      <c r="HQ24" s="49" t="s">
        <v>197</v>
      </c>
      <c r="HR24" s="49" t="s">
        <v>197</v>
      </c>
      <c r="HS24" s="49" t="s">
        <v>197</v>
      </c>
      <c r="HT24" s="49" t="s">
        <v>197</v>
      </c>
      <c r="HU24" s="48">
        <v>54.4</v>
      </c>
      <c r="HV24" s="48">
        <v>78</v>
      </c>
      <c r="HW24" s="48">
        <v>76.599999999999994</v>
      </c>
      <c r="HX24" s="48">
        <v>132.30000000000001</v>
      </c>
      <c r="HY24" s="49" t="s">
        <v>197</v>
      </c>
      <c r="HZ24" s="48">
        <v>190.4</v>
      </c>
      <c r="IA24" s="48">
        <v>181.5</v>
      </c>
      <c r="IB24" s="48">
        <v>236.5</v>
      </c>
      <c r="IC24" s="48">
        <v>206.5</v>
      </c>
      <c r="ID24" s="48">
        <v>35.799999999999997</v>
      </c>
      <c r="IE24" s="48">
        <v>23</v>
      </c>
      <c r="IF24" s="48">
        <v>26.8</v>
      </c>
      <c r="IG24" s="48">
        <v>162.6</v>
      </c>
      <c r="IH24" s="48">
        <v>43.5</v>
      </c>
      <c r="II24" s="49" t="s">
        <v>197</v>
      </c>
      <c r="IJ24" s="49" t="s">
        <v>197</v>
      </c>
      <c r="IK24" s="49" t="s">
        <v>197</v>
      </c>
      <c r="IL24" s="49" t="s">
        <v>197</v>
      </c>
      <c r="IM24" s="49" t="s">
        <v>197</v>
      </c>
      <c r="IN24" s="49" t="s">
        <v>197</v>
      </c>
      <c r="IO24" s="49" t="s">
        <v>197</v>
      </c>
      <c r="IP24" s="49" t="s">
        <v>197</v>
      </c>
      <c r="IQ24" s="48">
        <v>61.5</v>
      </c>
      <c r="IR24" s="48">
        <v>145.5</v>
      </c>
      <c r="IS24" s="48">
        <v>65.8</v>
      </c>
      <c r="IT24" s="48">
        <v>96.5</v>
      </c>
      <c r="IU24" s="48">
        <v>85.2</v>
      </c>
      <c r="IV24" s="48">
        <v>58.1</v>
      </c>
      <c r="IW24" s="48">
        <v>64.7</v>
      </c>
      <c r="IX24" s="48">
        <v>318.5</v>
      </c>
      <c r="IY24" s="48">
        <v>113.4</v>
      </c>
      <c r="IZ24" s="48">
        <v>126.9</v>
      </c>
      <c r="JA24" s="48">
        <v>82.8</v>
      </c>
      <c r="JB24" s="49" t="s">
        <v>197</v>
      </c>
      <c r="JC24" s="48">
        <v>219.9</v>
      </c>
      <c r="JD24" s="48">
        <v>198.9</v>
      </c>
      <c r="JE24" s="48">
        <v>204.2</v>
      </c>
      <c r="JF24" s="48" t="s">
        <v>87</v>
      </c>
      <c r="JG24" s="48">
        <v>34.1</v>
      </c>
      <c r="JH24" s="48">
        <v>35.9</v>
      </c>
      <c r="JI24" s="48">
        <v>164.6</v>
      </c>
      <c r="JJ24" s="48">
        <v>60.4</v>
      </c>
      <c r="JK24" s="48">
        <v>67.3</v>
      </c>
      <c r="JL24" s="48">
        <v>52.3</v>
      </c>
      <c r="JM24" s="48">
        <v>57.4</v>
      </c>
      <c r="JN24" s="48">
        <v>43.5</v>
      </c>
      <c r="JO24" s="48">
        <v>43.2</v>
      </c>
    </row>
    <row r="25" spans="1:275">
      <c r="A25" s="45"/>
      <c r="B25" s="46" t="s">
        <v>105</v>
      </c>
      <c r="C25" s="45" t="s">
        <v>18</v>
      </c>
      <c r="D25" s="47" t="s">
        <v>197</v>
      </c>
      <c r="E25" s="47" t="s">
        <v>197</v>
      </c>
      <c r="F25" s="47" t="s">
        <v>197</v>
      </c>
      <c r="G25" s="47" t="s">
        <v>197</v>
      </c>
      <c r="H25" s="48">
        <v>100.1</v>
      </c>
      <c r="I25" s="48">
        <v>99.7</v>
      </c>
      <c r="J25" s="48">
        <v>96.3</v>
      </c>
      <c r="K25" s="48">
        <v>104.3</v>
      </c>
      <c r="L25" s="48">
        <v>60.7</v>
      </c>
      <c r="M25" s="48">
        <v>70.7</v>
      </c>
      <c r="N25" s="48">
        <v>84</v>
      </c>
      <c r="O25" s="48">
        <v>68.900000000000006</v>
      </c>
      <c r="P25" s="48">
        <v>76.099999999999994</v>
      </c>
      <c r="Q25" s="48">
        <v>102.7</v>
      </c>
      <c r="R25" s="48">
        <v>68.5</v>
      </c>
      <c r="S25" s="48">
        <v>99.5</v>
      </c>
      <c r="T25" s="48">
        <v>63.1</v>
      </c>
      <c r="U25" s="48">
        <v>144.9</v>
      </c>
      <c r="V25" s="48">
        <v>80.8</v>
      </c>
      <c r="W25" s="48">
        <v>60.3</v>
      </c>
      <c r="X25" s="48">
        <v>59.1</v>
      </c>
      <c r="Y25" s="48">
        <v>111.2</v>
      </c>
      <c r="Z25" s="48">
        <v>75.400000000000006</v>
      </c>
      <c r="AA25" s="48">
        <v>83.5</v>
      </c>
      <c r="AB25" s="48">
        <v>50.5</v>
      </c>
      <c r="AC25" s="48">
        <v>45.5</v>
      </c>
      <c r="AD25" s="48">
        <v>65.8</v>
      </c>
      <c r="AE25" s="48">
        <v>90.7</v>
      </c>
      <c r="AF25" s="48">
        <v>120.3</v>
      </c>
      <c r="AG25" s="48">
        <v>71</v>
      </c>
      <c r="AH25" s="48">
        <v>93.9</v>
      </c>
      <c r="AI25" s="49" t="s">
        <v>197</v>
      </c>
      <c r="AJ25" s="49" t="s">
        <v>197</v>
      </c>
      <c r="AK25" s="48">
        <v>133.19999999999999</v>
      </c>
      <c r="AL25" s="49" t="s">
        <v>197</v>
      </c>
      <c r="AM25" s="49" t="s">
        <v>197</v>
      </c>
      <c r="AN25" s="49" t="s">
        <v>197</v>
      </c>
      <c r="AO25" s="49" t="s">
        <v>197</v>
      </c>
      <c r="AP25" s="49" t="s">
        <v>197</v>
      </c>
      <c r="AQ25" s="49" t="s">
        <v>197</v>
      </c>
      <c r="AR25" s="48">
        <v>28.8</v>
      </c>
      <c r="AS25" s="49" t="s">
        <v>197</v>
      </c>
      <c r="AT25" s="48">
        <v>86.7</v>
      </c>
      <c r="AU25" s="49" t="s">
        <v>197</v>
      </c>
      <c r="AV25" s="48">
        <v>75.8</v>
      </c>
      <c r="AW25" s="48">
        <v>78.900000000000006</v>
      </c>
      <c r="AX25" s="49" t="s">
        <v>197</v>
      </c>
      <c r="AY25" s="49" t="s">
        <v>197</v>
      </c>
      <c r="AZ25" s="48">
        <v>71.099999999999994</v>
      </c>
      <c r="BA25" s="48">
        <v>72.599999999999994</v>
      </c>
      <c r="BB25" s="48">
        <v>72.599999999999994</v>
      </c>
      <c r="BC25" s="48">
        <v>94.8</v>
      </c>
      <c r="BD25" s="48">
        <v>61.1</v>
      </c>
      <c r="BE25" s="48">
        <v>68.900000000000006</v>
      </c>
      <c r="BF25" s="48">
        <v>85.4</v>
      </c>
      <c r="BG25" s="48">
        <v>69.900000000000006</v>
      </c>
      <c r="BH25" s="48">
        <v>71.099999999999994</v>
      </c>
      <c r="BI25" s="48">
        <v>60</v>
      </c>
      <c r="BJ25" s="48">
        <v>74.2</v>
      </c>
      <c r="BK25" s="48">
        <v>66.8</v>
      </c>
      <c r="BL25" s="48">
        <v>83</v>
      </c>
      <c r="BM25" s="48">
        <v>65.7</v>
      </c>
      <c r="BN25" s="48">
        <v>70.5</v>
      </c>
      <c r="BO25" s="49" t="s">
        <v>197</v>
      </c>
      <c r="BP25" s="48">
        <v>117.6</v>
      </c>
      <c r="BQ25" s="48">
        <v>81.900000000000006</v>
      </c>
      <c r="BR25" s="48">
        <v>66.8</v>
      </c>
      <c r="BS25" s="48">
        <v>105.5</v>
      </c>
      <c r="BT25" s="48">
        <v>87.1</v>
      </c>
      <c r="BU25" s="48">
        <v>22.2</v>
      </c>
      <c r="BV25" s="48">
        <v>30.5</v>
      </c>
      <c r="BW25" s="48">
        <v>27.6</v>
      </c>
      <c r="BX25" s="48">
        <v>51.5</v>
      </c>
      <c r="BY25" s="48">
        <v>81.400000000000006</v>
      </c>
      <c r="BZ25" s="48">
        <v>62</v>
      </c>
      <c r="CA25" s="48">
        <v>68.599999999999994</v>
      </c>
      <c r="CB25" s="48">
        <v>108.1</v>
      </c>
      <c r="CC25" s="48">
        <v>92.1</v>
      </c>
      <c r="CD25" s="48">
        <v>160.1</v>
      </c>
      <c r="CE25" s="48">
        <v>140.5</v>
      </c>
      <c r="CF25" s="48">
        <v>150.4</v>
      </c>
      <c r="CG25" s="49" t="s">
        <v>197</v>
      </c>
      <c r="CH25" s="49" t="s">
        <v>197</v>
      </c>
      <c r="CI25" s="49" t="s">
        <v>197</v>
      </c>
      <c r="CJ25" s="48">
        <v>101</v>
      </c>
      <c r="CK25" s="48">
        <v>134.69999999999999</v>
      </c>
      <c r="CL25" s="48">
        <v>120.3</v>
      </c>
      <c r="CM25" s="49" t="s">
        <v>197</v>
      </c>
      <c r="CN25" s="49" t="s">
        <v>197</v>
      </c>
      <c r="CO25" s="49" t="s">
        <v>197</v>
      </c>
      <c r="CP25" s="49" t="s">
        <v>197</v>
      </c>
      <c r="CQ25" s="49" t="s">
        <v>197</v>
      </c>
      <c r="CR25" s="49" t="s">
        <v>197</v>
      </c>
      <c r="CS25" s="49" t="s">
        <v>197</v>
      </c>
      <c r="CT25" s="49" t="s">
        <v>197</v>
      </c>
      <c r="CU25" s="49" t="s">
        <v>197</v>
      </c>
      <c r="CV25" s="49" t="s">
        <v>197</v>
      </c>
      <c r="CW25" s="48">
        <v>80.8</v>
      </c>
      <c r="CX25" s="48">
        <v>104.7</v>
      </c>
      <c r="CY25" s="48">
        <v>94</v>
      </c>
      <c r="CZ25" s="48">
        <v>104.1</v>
      </c>
      <c r="DA25" s="48">
        <v>4.5</v>
      </c>
      <c r="DB25" s="48">
        <v>54.5</v>
      </c>
      <c r="DC25" s="48">
        <v>37.1</v>
      </c>
      <c r="DD25" s="48">
        <v>52.1</v>
      </c>
      <c r="DE25" s="48">
        <v>76.5</v>
      </c>
      <c r="DF25" s="48">
        <v>61.3</v>
      </c>
      <c r="DG25" s="48">
        <v>67.099999999999994</v>
      </c>
      <c r="DH25" s="48">
        <v>98.9</v>
      </c>
      <c r="DI25" s="48">
        <v>87.6</v>
      </c>
      <c r="DJ25" s="48">
        <v>163.69999999999999</v>
      </c>
      <c r="DK25" s="48">
        <v>150.69999999999999</v>
      </c>
      <c r="DL25" s="48">
        <v>156.9</v>
      </c>
      <c r="DM25" s="48">
        <v>93.9</v>
      </c>
      <c r="DN25" s="48">
        <v>123.8</v>
      </c>
      <c r="DO25" s="48">
        <v>112.2</v>
      </c>
      <c r="DP25" s="49" t="s">
        <v>197</v>
      </c>
      <c r="DQ25" s="49" t="s">
        <v>197</v>
      </c>
      <c r="DR25" s="49" t="s">
        <v>197</v>
      </c>
      <c r="DS25" s="49" t="s">
        <v>197</v>
      </c>
      <c r="DT25" s="49" t="s">
        <v>197</v>
      </c>
      <c r="DU25" s="49" t="s">
        <v>197</v>
      </c>
      <c r="DV25" s="48">
        <v>32.700000000000003</v>
      </c>
      <c r="DW25" s="48">
        <v>64.099999999999994</v>
      </c>
      <c r="DX25" s="48">
        <v>52.5</v>
      </c>
      <c r="DY25" s="48">
        <v>189.7</v>
      </c>
      <c r="DZ25" s="48">
        <v>159.80000000000001</v>
      </c>
      <c r="EA25" s="48">
        <v>176.8</v>
      </c>
      <c r="EB25" s="48">
        <v>199.9</v>
      </c>
      <c r="EC25" s="48">
        <v>214.9</v>
      </c>
      <c r="ED25" s="48">
        <v>210.3</v>
      </c>
      <c r="EE25" s="48">
        <v>256.3</v>
      </c>
      <c r="EF25" s="48">
        <v>94.1</v>
      </c>
      <c r="EG25" s="48">
        <v>56.5</v>
      </c>
      <c r="EH25" s="48">
        <v>72.8</v>
      </c>
      <c r="EI25" s="48">
        <v>91</v>
      </c>
      <c r="EJ25" s="48">
        <v>108.8</v>
      </c>
      <c r="EK25" s="48">
        <v>102.7</v>
      </c>
      <c r="EL25" s="49" t="s">
        <v>197</v>
      </c>
      <c r="EM25" s="48">
        <v>139.30000000000001</v>
      </c>
      <c r="EN25" s="48">
        <v>271.10000000000002</v>
      </c>
      <c r="EO25" s="48">
        <v>202.3</v>
      </c>
      <c r="EP25" s="49" t="s">
        <v>197</v>
      </c>
      <c r="EQ25" s="49" t="s">
        <v>197</v>
      </c>
      <c r="ER25" s="49" t="s">
        <v>197</v>
      </c>
      <c r="ES25" s="48">
        <v>644.6</v>
      </c>
      <c r="ET25" s="48">
        <v>51.2</v>
      </c>
      <c r="EU25" s="49" t="s">
        <v>197</v>
      </c>
      <c r="EV25" s="48">
        <v>79.7</v>
      </c>
      <c r="EW25" s="48">
        <v>74.5</v>
      </c>
      <c r="EX25" s="48">
        <v>76.2</v>
      </c>
      <c r="EY25" s="48">
        <v>98</v>
      </c>
      <c r="EZ25" s="48">
        <v>108.4</v>
      </c>
      <c r="FA25" s="48">
        <v>67.5</v>
      </c>
      <c r="FB25" s="48">
        <v>83.8</v>
      </c>
      <c r="FC25" s="48">
        <v>84.1</v>
      </c>
      <c r="FD25" s="48">
        <v>141</v>
      </c>
      <c r="FE25" s="48">
        <v>80.3</v>
      </c>
      <c r="FF25" s="48">
        <v>106.4</v>
      </c>
      <c r="FG25" s="48">
        <v>159</v>
      </c>
      <c r="FH25" s="48">
        <v>138.9</v>
      </c>
      <c r="FI25" s="48">
        <v>153.19999999999999</v>
      </c>
      <c r="FJ25" s="48">
        <v>103.8</v>
      </c>
      <c r="FK25" s="48">
        <v>92.9</v>
      </c>
      <c r="FL25" s="48">
        <v>97.8</v>
      </c>
      <c r="FM25" s="48">
        <v>65.8</v>
      </c>
      <c r="FN25" s="48">
        <v>88.3</v>
      </c>
      <c r="FO25" s="48">
        <v>75.099999999999994</v>
      </c>
      <c r="FP25" s="48">
        <v>133</v>
      </c>
      <c r="FQ25" s="48">
        <v>68</v>
      </c>
      <c r="FR25" s="48">
        <v>91.1</v>
      </c>
      <c r="FS25" s="48">
        <v>70</v>
      </c>
      <c r="FT25" s="48">
        <v>58.6</v>
      </c>
      <c r="FU25" s="48">
        <v>65.8</v>
      </c>
      <c r="FV25" s="48">
        <v>84.9</v>
      </c>
      <c r="FW25" s="48">
        <v>64.599999999999994</v>
      </c>
      <c r="FX25" s="48">
        <v>87.6</v>
      </c>
      <c r="FY25" s="48">
        <v>98.4</v>
      </c>
      <c r="FZ25" s="48">
        <v>98.3</v>
      </c>
      <c r="GA25" s="48">
        <v>73.599999999999994</v>
      </c>
      <c r="GB25" s="48">
        <v>105.5</v>
      </c>
      <c r="GC25" s="48">
        <v>99.3</v>
      </c>
      <c r="GD25" s="48">
        <v>15.3</v>
      </c>
      <c r="GE25" s="48">
        <v>23.3</v>
      </c>
      <c r="GF25" s="48">
        <v>18.100000000000001</v>
      </c>
      <c r="GG25" s="48">
        <v>10.9</v>
      </c>
      <c r="GH25" s="48">
        <v>8.8000000000000007</v>
      </c>
      <c r="GI25" s="48">
        <v>8.8000000000000007</v>
      </c>
      <c r="GJ25" s="49" t="s">
        <v>197</v>
      </c>
      <c r="GK25" s="49" t="s">
        <v>197</v>
      </c>
      <c r="GL25" s="49" t="s">
        <v>197</v>
      </c>
      <c r="GM25" s="48">
        <v>33.200000000000003</v>
      </c>
      <c r="GN25" s="48">
        <v>99.9</v>
      </c>
      <c r="GO25" s="48">
        <v>73.8</v>
      </c>
      <c r="GP25" s="48">
        <v>94.9</v>
      </c>
      <c r="GQ25" s="48">
        <v>91.4</v>
      </c>
      <c r="GR25" s="48">
        <v>92.7</v>
      </c>
      <c r="GS25" s="48">
        <v>3.8</v>
      </c>
      <c r="GT25" s="48">
        <v>6.5</v>
      </c>
      <c r="GU25" s="48">
        <v>5.9</v>
      </c>
      <c r="GV25" s="48">
        <v>174.6</v>
      </c>
      <c r="GW25" s="48">
        <v>118.9</v>
      </c>
      <c r="GX25" s="48">
        <v>143.6</v>
      </c>
      <c r="GY25" s="48">
        <v>80.7</v>
      </c>
      <c r="GZ25" s="48">
        <v>76.7</v>
      </c>
      <c r="HA25" s="48">
        <v>78.7</v>
      </c>
      <c r="HB25" s="48">
        <v>73.7</v>
      </c>
      <c r="HC25" s="48">
        <v>85.1</v>
      </c>
      <c r="HD25" s="48">
        <v>81.599999999999994</v>
      </c>
      <c r="HE25" s="48">
        <v>27</v>
      </c>
      <c r="HF25" s="48">
        <v>6.8</v>
      </c>
      <c r="HG25" s="48">
        <v>8</v>
      </c>
      <c r="HH25" s="49" t="s">
        <v>197</v>
      </c>
      <c r="HI25" s="48">
        <v>94.6</v>
      </c>
      <c r="HJ25" s="48">
        <v>99.9</v>
      </c>
      <c r="HK25" s="48">
        <v>97.3</v>
      </c>
      <c r="HL25" s="48">
        <v>94.8</v>
      </c>
      <c r="HM25" s="48">
        <v>91.7</v>
      </c>
      <c r="HN25" s="48">
        <v>92.5</v>
      </c>
      <c r="HO25" s="49" t="s">
        <v>197</v>
      </c>
      <c r="HP25" s="49" t="s">
        <v>197</v>
      </c>
      <c r="HQ25" s="49" t="s">
        <v>197</v>
      </c>
      <c r="HR25" s="49" t="s">
        <v>197</v>
      </c>
      <c r="HS25" s="49" t="s">
        <v>197</v>
      </c>
      <c r="HT25" s="49" t="s">
        <v>197</v>
      </c>
      <c r="HU25" s="48">
        <v>81.8</v>
      </c>
      <c r="HV25" s="48">
        <v>92.6</v>
      </c>
      <c r="HW25" s="48">
        <v>91.9</v>
      </c>
      <c r="HX25" s="48">
        <v>54</v>
      </c>
      <c r="HY25" s="49" t="s">
        <v>197</v>
      </c>
      <c r="HZ25" s="49" t="s">
        <v>197</v>
      </c>
      <c r="IA25" s="49" t="s">
        <v>197</v>
      </c>
      <c r="IB25" s="49" t="s">
        <v>197</v>
      </c>
      <c r="IC25" s="49" t="s">
        <v>197</v>
      </c>
      <c r="ID25" s="48">
        <v>7.3</v>
      </c>
      <c r="IE25" s="49" t="s">
        <v>197</v>
      </c>
      <c r="IF25" s="49" t="s">
        <v>197</v>
      </c>
      <c r="IG25" s="49" t="s">
        <v>197</v>
      </c>
      <c r="IH25" s="48">
        <v>76.3</v>
      </c>
      <c r="II25" s="49" t="s">
        <v>197</v>
      </c>
      <c r="IJ25" s="49" t="s">
        <v>197</v>
      </c>
      <c r="IK25" s="49" t="s">
        <v>197</v>
      </c>
      <c r="IL25" s="49" t="s">
        <v>197</v>
      </c>
      <c r="IM25" s="48">
        <v>182.3</v>
      </c>
      <c r="IN25" s="48">
        <v>189.2</v>
      </c>
      <c r="IO25" s="49" t="s">
        <v>197</v>
      </c>
      <c r="IP25" s="48">
        <v>285.8</v>
      </c>
      <c r="IQ25" s="48">
        <v>55.1</v>
      </c>
      <c r="IR25" s="48">
        <v>19.7</v>
      </c>
      <c r="IS25" s="48">
        <v>19.3</v>
      </c>
      <c r="IT25" s="48">
        <v>19.5</v>
      </c>
      <c r="IU25" s="48">
        <v>105.8</v>
      </c>
      <c r="IV25" s="48">
        <v>35.1</v>
      </c>
      <c r="IW25" s="48">
        <v>52.4</v>
      </c>
      <c r="IX25" s="49" t="s">
        <v>197</v>
      </c>
      <c r="IY25" s="49" t="s">
        <v>197</v>
      </c>
      <c r="IZ25" s="49" t="s">
        <v>197</v>
      </c>
      <c r="JA25" s="49" t="s">
        <v>197</v>
      </c>
      <c r="JB25" s="49" t="s">
        <v>197</v>
      </c>
      <c r="JC25" s="48">
        <v>41.5</v>
      </c>
      <c r="JD25" s="48">
        <v>23.9</v>
      </c>
      <c r="JE25" s="48">
        <v>28.4</v>
      </c>
      <c r="JF25" s="48" t="s">
        <v>87</v>
      </c>
      <c r="JG25" s="48" t="s">
        <v>87</v>
      </c>
      <c r="JH25" s="48" t="s">
        <v>87</v>
      </c>
      <c r="JI25" s="48">
        <v>40.9</v>
      </c>
      <c r="JJ25" s="48">
        <v>63.7</v>
      </c>
      <c r="JK25" s="48">
        <v>60.2</v>
      </c>
      <c r="JL25" s="48">
        <v>54.1</v>
      </c>
      <c r="JM25" s="48">
        <v>76.7</v>
      </c>
      <c r="JN25" s="48">
        <v>76.3</v>
      </c>
      <c r="JO25" s="48">
        <v>158.5</v>
      </c>
    </row>
    <row r="26" spans="1:275">
      <c r="A26" s="45"/>
      <c r="B26" s="46" t="s">
        <v>106</v>
      </c>
      <c r="C26" s="45" t="s">
        <v>19</v>
      </c>
      <c r="D26" s="47" t="s">
        <v>197</v>
      </c>
      <c r="E26" s="47" t="s">
        <v>197</v>
      </c>
      <c r="F26" s="47" t="s">
        <v>197</v>
      </c>
      <c r="G26" s="47" t="s">
        <v>197</v>
      </c>
      <c r="H26" s="48">
        <v>91.9</v>
      </c>
      <c r="I26" s="48">
        <v>100.4</v>
      </c>
      <c r="J26" s="48">
        <v>115.7</v>
      </c>
      <c r="K26" s="48">
        <v>176.1</v>
      </c>
      <c r="L26" s="48">
        <v>86.8</v>
      </c>
      <c r="M26" s="48">
        <v>122.6</v>
      </c>
      <c r="N26" s="48">
        <v>60.3</v>
      </c>
      <c r="O26" s="48">
        <v>22.9</v>
      </c>
      <c r="P26" s="48">
        <v>102.4</v>
      </c>
      <c r="Q26" s="48">
        <v>48.9</v>
      </c>
      <c r="R26" s="48">
        <v>105.2</v>
      </c>
      <c r="S26" s="48">
        <v>90.4</v>
      </c>
      <c r="T26" s="48">
        <v>77.900000000000006</v>
      </c>
      <c r="U26" s="48">
        <v>112.5</v>
      </c>
      <c r="V26" s="48">
        <v>58.3</v>
      </c>
      <c r="W26" s="48">
        <v>105</v>
      </c>
      <c r="X26" s="48">
        <v>102.1</v>
      </c>
      <c r="Y26" s="48">
        <v>97.4</v>
      </c>
      <c r="Z26" s="48">
        <v>56.7</v>
      </c>
      <c r="AA26" s="48">
        <v>86.5</v>
      </c>
      <c r="AB26" s="48">
        <v>84.4</v>
      </c>
      <c r="AC26" s="48">
        <v>57.9</v>
      </c>
      <c r="AD26" s="48">
        <v>63.9</v>
      </c>
      <c r="AE26" s="48">
        <v>93.5</v>
      </c>
      <c r="AF26" s="48">
        <v>87.7</v>
      </c>
      <c r="AG26" s="48">
        <v>79.900000000000006</v>
      </c>
      <c r="AH26" s="48">
        <v>92.6</v>
      </c>
      <c r="AI26" s="48">
        <v>76.8</v>
      </c>
      <c r="AJ26" s="48">
        <v>59.1</v>
      </c>
      <c r="AK26" s="48">
        <v>168.1</v>
      </c>
      <c r="AL26" s="48">
        <v>93.8</v>
      </c>
      <c r="AM26" s="48">
        <v>58.6</v>
      </c>
      <c r="AN26" s="48">
        <v>62.3</v>
      </c>
      <c r="AO26" s="48">
        <v>108.2</v>
      </c>
      <c r="AP26" s="48">
        <v>107.7</v>
      </c>
      <c r="AQ26" s="48">
        <v>57.9</v>
      </c>
      <c r="AR26" s="48">
        <v>116.9</v>
      </c>
      <c r="AS26" s="49" t="s">
        <v>197</v>
      </c>
      <c r="AT26" s="48">
        <v>100.9</v>
      </c>
      <c r="AU26" s="49" t="s">
        <v>197</v>
      </c>
      <c r="AV26" s="48">
        <v>101.3</v>
      </c>
      <c r="AW26" s="48">
        <v>6.2</v>
      </c>
      <c r="AX26" s="48">
        <v>110.1</v>
      </c>
      <c r="AY26" s="48">
        <v>163.80000000000001</v>
      </c>
      <c r="AZ26" s="48">
        <v>74.900000000000006</v>
      </c>
      <c r="BA26" s="48">
        <v>100.6</v>
      </c>
      <c r="BB26" s="48">
        <v>99.4</v>
      </c>
      <c r="BC26" s="48">
        <v>79.3</v>
      </c>
      <c r="BD26" s="48">
        <v>97.2</v>
      </c>
      <c r="BE26" s="48">
        <v>93</v>
      </c>
      <c r="BF26" s="48">
        <v>73.3</v>
      </c>
      <c r="BG26" s="48">
        <v>89.7</v>
      </c>
      <c r="BH26" s="48">
        <v>88.5</v>
      </c>
      <c r="BI26" s="48">
        <v>104.3</v>
      </c>
      <c r="BJ26" s="48">
        <v>85.2</v>
      </c>
      <c r="BK26" s="48">
        <v>95.2</v>
      </c>
      <c r="BL26" s="48">
        <v>61.6</v>
      </c>
      <c r="BM26" s="48">
        <v>43</v>
      </c>
      <c r="BN26" s="48">
        <v>48.1</v>
      </c>
      <c r="BO26" s="49" t="s">
        <v>197</v>
      </c>
      <c r="BP26" s="48">
        <v>84.6</v>
      </c>
      <c r="BQ26" s="48">
        <v>81.2</v>
      </c>
      <c r="BR26" s="48">
        <v>82.3</v>
      </c>
      <c r="BS26" s="48">
        <v>113.6</v>
      </c>
      <c r="BT26" s="48">
        <v>98.7</v>
      </c>
      <c r="BU26" s="48">
        <v>56.3</v>
      </c>
      <c r="BV26" s="48">
        <v>78.400000000000006</v>
      </c>
      <c r="BW26" s="48">
        <v>70.5</v>
      </c>
      <c r="BX26" s="48">
        <v>75.5</v>
      </c>
      <c r="BY26" s="48">
        <v>147.4</v>
      </c>
      <c r="BZ26" s="48">
        <v>100.8</v>
      </c>
      <c r="CA26" s="48">
        <v>46.4</v>
      </c>
      <c r="CB26" s="48">
        <v>44.7</v>
      </c>
      <c r="CC26" s="48">
        <v>45.4</v>
      </c>
      <c r="CD26" s="48">
        <v>122</v>
      </c>
      <c r="CE26" s="48">
        <v>174.2</v>
      </c>
      <c r="CF26" s="48">
        <v>147.6</v>
      </c>
      <c r="CG26" s="48">
        <v>184.2</v>
      </c>
      <c r="CH26" s="48">
        <v>42.1</v>
      </c>
      <c r="CI26" s="48">
        <v>131.1</v>
      </c>
      <c r="CJ26" s="48">
        <v>64.3</v>
      </c>
      <c r="CK26" s="48">
        <v>98.9</v>
      </c>
      <c r="CL26" s="48">
        <v>84.1</v>
      </c>
      <c r="CM26" s="48">
        <v>17.8</v>
      </c>
      <c r="CN26" s="48">
        <v>19.8</v>
      </c>
      <c r="CO26" s="48">
        <v>19</v>
      </c>
      <c r="CP26" s="49" t="s">
        <v>197</v>
      </c>
      <c r="CQ26" s="49" t="s">
        <v>197</v>
      </c>
      <c r="CR26" s="49" t="s">
        <v>197</v>
      </c>
      <c r="CS26" s="49" t="s">
        <v>197</v>
      </c>
      <c r="CT26" s="48">
        <v>62.6</v>
      </c>
      <c r="CU26" s="48">
        <v>106</v>
      </c>
      <c r="CV26" s="48">
        <v>88.4</v>
      </c>
      <c r="CW26" s="48">
        <v>68.8</v>
      </c>
      <c r="CX26" s="48">
        <v>102.4</v>
      </c>
      <c r="CY26" s="48">
        <v>87.3</v>
      </c>
      <c r="CZ26" s="48">
        <v>102.3</v>
      </c>
      <c r="DA26" s="48">
        <v>62</v>
      </c>
      <c r="DB26" s="48">
        <v>74.900000000000006</v>
      </c>
      <c r="DC26" s="48">
        <v>70.400000000000006</v>
      </c>
      <c r="DD26" s="48">
        <v>70.2</v>
      </c>
      <c r="DE26" s="48">
        <v>116.7</v>
      </c>
      <c r="DF26" s="48">
        <v>87.7</v>
      </c>
      <c r="DG26" s="48">
        <v>45</v>
      </c>
      <c r="DH26" s="48">
        <v>48</v>
      </c>
      <c r="DI26" s="48">
        <v>46.9</v>
      </c>
      <c r="DJ26" s="48">
        <v>111</v>
      </c>
      <c r="DK26" s="48">
        <v>177.5</v>
      </c>
      <c r="DL26" s="48">
        <v>145.6</v>
      </c>
      <c r="DM26" s="48">
        <v>61.6</v>
      </c>
      <c r="DN26" s="48">
        <v>98.8</v>
      </c>
      <c r="DO26" s="48">
        <v>84.2</v>
      </c>
      <c r="DP26" s="49" t="s">
        <v>197</v>
      </c>
      <c r="DQ26" s="49" t="s">
        <v>197</v>
      </c>
      <c r="DR26" s="49" t="s">
        <v>197</v>
      </c>
      <c r="DS26" s="48">
        <v>41.2</v>
      </c>
      <c r="DT26" s="48">
        <v>33.6</v>
      </c>
      <c r="DU26" s="48">
        <v>36.4</v>
      </c>
      <c r="DV26" s="48">
        <v>77</v>
      </c>
      <c r="DW26" s="48">
        <v>129.4</v>
      </c>
      <c r="DX26" s="48">
        <v>110</v>
      </c>
      <c r="DY26" s="48">
        <v>42.2</v>
      </c>
      <c r="DZ26" s="48">
        <v>66</v>
      </c>
      <c r="EA26" s="48">
        <v>52.4</v>
      </c>
      <c r="EB26" s="48">
        <v>48.9</v>
      </c>
      <c r="EC26" s="48">
        <v>33.299999999999997</v>
      </c>
      <c r="ED26" s="48">
        <v>38.200000000000003</v>
      </c>
      <c r="EE26" s="48">
        <v>124.5</v>
      </c>
      <c r="EF26" s="48">
        <v>13.2</v>
      </c>
      <c r="EG26" s="48">
        <v>18.3</v>
      </c>
      <c r="EH26" s="48">
        <v>16.100000000000001</v>
      </c>
      <c r="EI26" s="48">
        <v>61.6</v>
      </c>
      <c r="EJ26" s="48">
        <v>149.69999999999999</v>
      </c>
      <c r="EK26" s="48">
        <v>119.9</v>
      </c>
      <c r="EL26" s="49" t="s">
        <v>197</v>
      </c>
      <c r="EM26" s="48">
        <v>34.5</v>
      </c>
      <c r="EN26" s="48">
        <v>56.2</v>
      </c>
      <c r="EO26" s="48">
        <v>44.9</v>
      </c>
      <c r="EP26" s="48">
        <v>130.19999999999999</v>
      </c>
      <c r="EQ26" s="48">
        <v>171.6</v>
      </c>
      <c r="ER26" s="48">
        <v>147.1</v>
      </c>
      <c r="ES26" s="49" t="s">
        <v>197</v>
      </c>
      <c r="ET26" s="48">
        <v>86.5</v>
      </c>
      <c r="EU26" s="48">
        <v>61.5</v>
      </c>
      <c r="EV26" s="48">
        <v>89.8</v>
      </c>
      <c r="EW26" s="48">
        <v>72.3</v>
      </c>
      <c r="EX26" s="48">
        <v>77.8</v>
      </c>
      <c r="EY26" s="48">
        <v>118</v>
      </c>
      <c r="EZ26" s="48">
        <v>61.7</v>
      </c>
      <c r="FA26" s="48">
        <v>92.9</v>
      </c>
      <c r="FB26" s="48">
        <v>80.5</v>
      </c>
      <c r="FC26" s="48">
        <v>17.7</v>
      </c>
      <c r="FD26" s="48">
        <v>59.3</v>
      </c>
      <c r="FE26" s="48">
        <v>86.9</v>
      </c>
      <c r="FF26" s="48">
        <v>75</v>
      </c>
      <c r="FG26" s="48">
        <v>11.2</v>
      </c>
      <c r="FH26" s="48">
        <v>56.4</v>
      </c>
      <c r="FI26" s="48">
        <v>24.1</v>
      </c>
      <c r="FJ26" s="48">
        <v>51</v>
      </c>
      <c r="FK26" s="48">
        <v>72</v>
      </c>
      <c r="FL26" s="48">
        <v>62.6</v>
      </c>
      <c r="FM26" s="48">
        <v>70.099999999999994</v>
      </c>
      <c r="FN26" s="48">
        <v>95.2</v>
      </c>
      <c r="FO26" s="48">
        <v>80.5</v>
      </c>
      <c r="FP26" s="48">
        <v>74.3</v>
      </c>
      <c r="FQ26" s="48">
        <v>97.3</v>
      </c>
      <c r="FR26" s="48">
        <v>89.2</v>
      </c>
      <c r="FS26" s="48">
        <v>92.7</v>
      </c>
      <c r="FT26" s="48">
        <v>96.5</v>
      </c>
      <c r="FU26" s="48">
        <v>94.1</v>
      </c>
      <c r="FV26" s="48">
        <v>97.5</v>
      </c>
      <c r="FW26" s="48">
        <v>177.2</v>
      </c>
      <c r="FX26" s="48">
        <v>109.9</v>
      </c>
      <c r="FY26" s="48">
        <v>112.6</v>
      </c>
      <c r="FZ26" s="48">
        <v>112.5</v>
      </c>
      <c r="GA26" s="48">
        <v>75.900000000000006</v>
      </c>
      <c r="GB26" s="48">
        <v>102.9</v>
      </c>
      <c r="GC26" s="48">
        <v>97.7</v>
      </c>
      <c r="GD26" s="48">
        <v>115.9</v>
      </c>
      <c r="GE26" s="48">
        <v>87.9</v>
      </c>
      <c r="GF26" s="48">
        <v>106</v>
      </c>
      <c r="GG26" s="48">
        <v>93.9</v>
      </c>
      <c r="GH26" s="48">
        <v>69</v>
      </c>
      <c r="GI26" s="48">
        <v>69.2</v>
      </c>
      <c r="GJ26" s="49" t="s">
        <v>197</v>
      </c>
      <c r="GK26" s="49" t="s">
        <v>197</v>
      </c>
      <c r="GL26" s="49" t="s">
        <v>197</v>
      </c>
      <c r="GM26" s="48">
        <v>42.9</v>
      </c>
      <c r="GN26" s="48">
        <v>122.5</v>
      </c>
      <c r="GO26" s="48">
        <v>91.2</v>
      </c>
      <c r="GP26" s="48">
        <v>53.5</v>
      </c>
      <c r="GQ26" s="48">
        <v>83.4</v>
      </c>
      <c r="GR26" s="48">
        <v>72.3</v>
      </c>
      <c r="GS26" s="48">
        <v>59</v>
      </c>
      <c r="GT26" s="48">
        <v>83.9</v>
      </c>
      <c r="GU26" s="48">
        <v>78.400000000000006</v>
      </c>
      <c r="GV26" s="48">
        <v>35.1</v>
      </c>
      <c r="GW26" s="48">
        <v>69.099999999999994</v>
      </c>
      <c r="GX26" s="48">
        <v>54</v>
      </c>
      <c r="GY26" s="48">
        <v>96.7</v>
      </c>
      <c r="GZ26" s="48">
        <v>101.1</v>
      </c>
      <c r="HA26" s="48">
        <v>99</v>
      </c>
      <c r="HB26" s="48">
        <v>90.1</v>
      </c>
      <c r="HC26" s="48">
        <v>113.2</v>
      </c>
      <c r="HD26" s="48">
        <v>106.2</v>
      </c>
      <c r="HE26" s="48">
        <v>104.1</v>
      </c>
      <c r="HF26" s="48">
        <v>105.4</v>
      </c>
      <c r="HG26" s="48">
        <v>105.3</v>
      </c>
      <c r="HH26" s="48">
        <v>78.400000000000006</v>
      </c>
      <c r="HI26" s="48">
        <v>126.5</v>
      </c>
      <c r="HJ26" s="48">
        <v>129.6</v>
      </c>
      <c r="HK26" s="48">
        <v>128.1</v>
      </c>
      <c r="HL26" s="48">
        <v>127</v>
      </c>
      <c r="HM26" s="48">
        <v>160.6</v>
      </c>
      <c r="HN26" s="48">
        <v>151</v>
      </c>
      <c r="HO26" s="48">
        <v>68.900000000000006</v>
      </c>
      <c r="HP26" s="48">
        <v>78.099999999999994</v>
      </c>
      <c r="HQ26" s="48">
        <v>73.5</v>
      </c>
      <c r="HR26" s="48">
        <v>45.6</v>
      </c>
      <c r="HS26" s="48">
        <v>41</v>
      </c>
      <c r="HT26" s="48">
        <v>42.6</v>
      </c>
      <c r="HU26" s="48">
        <v>59.4</v>
      </c>
      <c r="HV26" s="48">
        <v>87.7</v>
      </c>
      <c r="HW26" s="48">
        <v>86</v>
      </c>
      <c r="HX26" s="48">
        <v>97.9</v>
      </c>
      <c r="HY26" s="48">
        <v>638</v>
      </c>
      <c r="HZ26" s="48">
        <v>122</v>
      </c>
      <c r="IA26" s="48">
        <v>64.400000000000006</v>
      </c>
      <c r="IB26" s="48">
        <v>69.5</v>
      </c>
      <c r="IC26" s="48">
        <v>66.7</v>
      </c>
      <c r="ID26" s="48">
        <v>93.6</v>
      </c>
      <c r="IE26" s="48">
        <v>280.5</v>
      </c>
      <c r="IF26" s="48">
        <v>249.2</v>
      </c>
      <c r="IG26" s="48">
        <v>444.3</v>
      </c>
      <c r="IH26" s="48">
        <v>79.400000000000006</v>
      </c>
      <c r="II26" s="48">
        <v>86.7</v>
      </c>
      <c r="IJ26" s="48">
        <v>88.2</v>
      </c>
      <c r="IK26" s="49" t="s">
        <v>197</v>
      </c>
      <c r="IL26" s="49" t="s">
        <v>197</v>
      </c>
      <c r="IM26" s="48">
        <v>23.7</v>
      </c>
      <c r="IN26" s="49" t="s">
        <v>197</v>
      </c>
      <c r="IO26" s="48">
        <v>69.400000000000006</v>
      </c>
      <c r="IP26" s="48">
        <v>11.1</v>
      </c>
      <c r="IQ26" s="48">
        <v>40.5</v>
      </c>
      <c r="IR26" s="48">
        <v>76.3</v>
      </c>
      <c r="IS26" s="48">
        <v>130.69999999999999</v>
      </c>
      <c r="IT26" s="48">
        <v>109.6</v>
      </c>
      <c r="IU26" s="48">
        <v>159.30000000000001</v>
      </c>
      <c r="IV26" s="48">
        <v>130.6</v>
      </c>
      <c r="IW26" s="48">
        <v>137.6</v>
      </c>
      <c r="IX26" s="49" t="s">
        <v>197</v>
      </c>
      <c r="IY26" s="48">
        <v>86.2</v>
      </c>
      <c r="IZ26" s="48">
        <v>95.8</v>
      </c>
      <c r="JA26" s="48">
        <v>93.2</v>
      </c>
      <c r="JB26" s="49" t="s">
        <v>197</v>
      </c>
      <c r="JC26" s="48">
        <v>97.8</v>
      </c>
      <c r="JD26" s="48">
        <v>149.4</v>
      </c>
      <c r="JE26" s="48">
        <v>136.19999999999999</v>
      </c>
      <c r="JF26" s="48">
        <v>35.1</v>
      </c>
      <c r="JG26" s="48">
        <v>136.6</v>
      </c>
      <c r="JH26" s="48">
        <v>19.100000000000001</v>
      </c>
      <c r="JI26" s="48">
        <v>98.6</v>
      </c>
      <c r="JJ26" s="48">
        <v>84.6</v>
      </c>
      <c r="JK26" s="48">
        <v>71.2</v>
      </c>
      <c r="JL26" s="48">
        <v>78.7</v>
      </c>
      <c r="JM26" s="48">
        <v>79.5</v>
      </c>
      <c r="JN26" s="48">
        <v>79.400000000000006</v>
      </c>
      <c r="JO26" s="48">
        <v>126.8</v>
      </c>
    </row>
    <row r="27" spans="1:275">
      <c r="A27" s="45"/>
      <c r="B27" s="46" t="s">
        <v>107</v>
      </c>
      <c r="C27" s="45" t="s">
        <v>20</v>
      </c>
      <c r="D27" s="47" t="s">
        <v>197</v>
      </c>
      <c r="E27" s="47" t="s">
        <v>197</v>
      </c>
      <c r="F27" s="47" t="s">
        <v>197</v>
      </c>
      <c r="G27" s="47" t="s">
        <v>197</v>
      </c>
      <c r="H27" s="48">
        <v>101.2</v>
      </c>
      <c r="I27" s="48">
        <v>102.1</v>
      </c>
      <c r="J27" s="48">
        <v>105</v>
      </c>
      <c r="K27" s="48">
        <v>70</v>
      </c>
      <c r="L27" s="48">
        <v>93.8</v>
      </c>
      <c r="M27" s="48">
        <v>128.9</v>
      </c>
      <c r="N27" s="48">
        <v>95.1</v>
      </c>
      <c r="O27" s="48">
        <v>65.7</v>
      </c>
      <c r="P27" s="48">
        <v>115.6</v>
      </c>
      <c r="Q27" s="48">
        <v>77.599999999999994</v>
      </c>
      <c r="R27" s="48">
        <v>136.4</v>
      </c>
      <c r="S27" s="48">
        <v>82.6</v>
      </c>
      <c r="T27" s="48">
        <v>105.4</v>
      </c>
      <c r="U27" s="48">
        <v>70</v>
      </c>
      <c r="V27" s="48">
        <v>122.1</v>
      </c>
      <c r="W27" s="48">
        <v>65.8</v>
      </c>
      <c r="X27" s="48">
        <v>99.5</v>
      </c>
      <c r="Y27" s="48">
        <v>75.2</v>
      </c>
      <c r="Z27" s="48">
        <v>106.9</v>
      </c>
      <c r="AA27" s="48">
        <v>97.2</v>
      </c>
      <c r="AB27" s="48">
        <v>64.900000000000006</v>
      </c>
      <c r="AC27" s="48">
        <v>88.7</v>
      </c>
      <c r="AD27" s="48">
        <v>73.3</v>
      </c>
      <c r="AE27" s="48">
        <v>58.2</v>
      </c>
      <c r="AF27" s="48">
        <v>87.8</v>
      </c>
      <c r="AG27" s="48">
        <v>81.900000000000006</v>
      </c>
      <c r="AH27" s="48">
        <v>109.9</v>
      </c>
      <c r="AI27" s="49" t="s">
        <v>197</v>
      </c>
      <c r="AJ27" s="48">
        <v>75.099999999999994</v>
      </c>
      <c r="AK27" s="48">
        <v>65</v>
      </c>
      <c r="AL27" s="48">
        <v>15.7</v>
      </c>
      <c r="AM27" s="48">
        <v>80.8</v>
      </c>
      <c r="AN27" s="48">
        <v>86</v>
      </c>
      <c r="AO27" s="48">
        <v>59.6</v>
      </c>
      <c r="AP27" s="48">
        <v>59.9</v>
      </c>
      <c r="AQ27" s="48">
        <v>86.2</v>
      </c>
      <c r="AR27" s="48">
        <v>78.900000000000006</v>
      </c>
      <c r="AS27" s="49" t="s">
        <v>197</v>
      </c>
      <c r="AT27" s="48">
        <v>97.6</v>
      </c>
      <c r="AU27" s="49" t="s">
        <v>197</v>
      </c>
      <c r="AV27" s="48">
        <v>82.5</v>
      </c>
      <c r="AW27" s="48">
        <v>52.9</v>
      </c>
      <c r="AX27" s="48">
        <v>108.6</v>
      </c>
      <c r="AY27" s="48">
        <v>181.2</v>
      </c>
      <c r="AZ27" s="48">
        <v>81.8</v>
      </c>
      <c r="BA27" s="48">
        <v>86.7</v>
      </c>
      <c r="BB27" s="48">
        <v>86.5</v>
      </c>
      <c r="BC27" s="48">
        <v>73.2</v>
      </c>
      <c r="BD27" s="48">
        <v>64.900000000000006</v>
      </c>
      <c r="BE27" s="48">
        <v>66.8</v>
      </c>
      <c r="BF27" s="48">
        <v>84.8</v>
      </c>
      <c r="BG27" s="48">
        <v>99.1</v>
      </c>
      <c r="BH27" s="48">
        <v>98</v>
      </c>
      <c r="BI27" s="48">
        <v>116.9</v>
      </c>
      <c r="BJ27" s="48">
        <v>112.2</v>
      </c>
      <c r="BK27" s="48">
        <v>114.6</v>
      </c>
      <c r="BL27" s="48">
        <v>121.7</v>
      </c>
      <c r="BM27" s="48">
        <v>143.9</v>
      </c>
      <c r="BN27" s="48">
        <v>137.80000000000001</v>
      </c>
      <c r="BO27" s="49" t="s">
        <v>197</v>
      </c>
      <c r="BP27" s="48">
        <v>119.6</v>
      </c>
      <c r="BQ27" s="48">
        <v>153.5</v>
      </c>
      <c r="BR27" s="48">
        <v>75.5</v>
      </c>
      <c r="BS27" s="48">
        <v>99.4</v>
      </c>
      <c r="BT27" s="48">
        <v>88.1</v>
      </c>
      <c r="BU27" s="48">
        <v>51.7</v>
      </c>
      <c r="BV27" s="48">
        <v>95.5</v>
      </c>
      <c r="BW27" s="48">
        <v>80.099999999999994</v>
      </c>
      <c r="BX27" s="48">
        <v>32.4</v>
      </c>
      <c r="BY27" s="48">
        <v>49.5</v>
      </c>
      <c r="BZ27" s="48">
        <v>38.4</v>
      </c>
      <c r="CA27" s="48">
        <v>99.2</v>
      </c>
      <c r="CB27" s="48">
        <v>85.3</v>
      </c>
      <c r="CC27" s="48">
        <v>90.9</v>
      </c>
      <c r="CD27" s="48">
        <v>99.7</v>
      </c>
      <c r="CE27" s="48">
        <v>93</v>
      </c>
      <c r="CF27" s="48">
        <v>96.4</v>
      </c>
      <c r="CG27" s="48">
        <v>52.1</v>
      </c>
      <c r="CH27" s="48">
        <v>68.3</v>
      </c>
      <c r="CI27" s="48">
        <v>58.1</v>
      </c>
      <c r="CJ27" s="48">
        <v>109.1</v>
      </c>
      <c r="CK27" s="48">
        <v>97.8</v>
      </c>
      <c r="CL27" s="48">
        <v>102.6</v>
      </c>
      <c r="CM27" s="48">
        <v>391.9</v>
      </c>
      <c r="CN27" s="48">
        <v>282.60000000000002</v>
      </c>
      <c r="CO27" s="48">
        <v>327.7</v>
      </c>
      <c r="CP27" s="49" t="s">
        <v>197</v>
      </c>
      <c r="CQ27" s="49" t="s">
        <v>197</v>
      </c>
      <c r="CR27" s="49" t="s">
        <v>197</v>
      </c>
      <c r="CS27" s="49" t="s">
        <v>197</v>
      </c>
      <c r="CT27" s="48">
        <v>88</v>
      </c>
      <c r="CU27" s="48">
        <v>132.9</v>
      </c>
      <c r="CV27" s="48">
        <v>114.6</v>
      </c>
      <c r="CW27" s="48">
        <v>81.5</v>
      </c>
      <c r="CX27" s="48">
        <v>90.8</v>
      </c>
      <c r="CY27" s="48">
        <v>86.6</v>
      </c>
      <c r="CZ27" s="48">
        <v>94.7</v>
      </c>
      <c r="DA27" s="48">
        <v>56.9</v>
      </c>
      <c r="DB27" s="48">
        <v>63.7</v>
      </c>
      <c r="DC27" s="48">
        <v>61.3</v>
      </c>
      <c r="DD27" s="48">
        <v>36.200000000000003</v>
      </c>
      <c r="DE27" s="48">
        <v>46.4</v>
      </c>
      <c r="DF27" s="48">
        <v>40.1</v>
      </c>
      <c r="DG27" s="48">
        <v>93.3</v>
      </c>
      <c r="DH27" s="48">
        <v>81.8</v>
      </c>
      <c r="DI27" s="48">
        <v>85.9</v>
      </c>
      <c r="DJ27" s="48">
        <v>106.4</v>
      </c>
      <c r="DK27" s="48">
        <v>84</v>
      </c>
      <c r="DL27" s="48">
        <v>94.6</v>
      </c>
      <c r="DM27" s="48">
        <v>102</v>
      </c>
      <c r="DN27" s="48">
        <v>99.5</v>
      </c>
      <c r="DO27" s="48">
        <v>100.5</v>
      </c>
      <c r="DP27" s="49" t="s">
        <v>197</v>
      </c>
      <c r="DQ27" s="49" t="s">
        <v>197</v>
      </c>
      <c r="DR27" s="49" t="s">
        <v>197</v>
      </c>
      <c r="DS27" s="48">
        <v>430.2</v>
      </c>
      <c r="DT27" s="48">
        <v>310.89999999999998</v>
      </c>
      <c r="DU27" s="48">
        <v>354.1</v>
      </c>
      <c r="DV27" s="48">
        <v>93.3</v>
      </c>
      <c r="DW27" s="48">
        <v>167.4</v>
      </c>
      <c r="DX27" s="48">
        <v>140.4</v>
      </c>
      <c r="DY27" s="48">
        <v>74.400000000000006</v>
      </c>
      <c r="DZ27" s="48">
        <v>117.7</v>
      </c>
      <c r="EA27" s="48">
        <v>93.1</v>
      </c>
      <c r="EB27" s="48">
        <v>197.1</v>
      </c>
      <c r="EC27" s="48">
        <v>98.2</v>
      </c>
      <c r="ED27" s="48">
        <v>128.5</v>
      </c>
      <c r="EE27" s="48">
        <v>140.5</v>
      </c>
      <c r="EF27" s="48">
        <v>217.5</v>
      </c>
      <c r="EG27" s="48">
        <v>194.3</v>
      </c>
      <c r="EH27" s="48">
        <v>204.3</v>
      </c>
      <c r="EI27" s="48">
        <v>53.5</v>
      </c>
      <c r="EJ27" s="48">
        <v>121.7</v>
      </c>
      <c r="EK27" s="48">
        <v>98.6</v>
      </c>
      <c r="EL27" s="49" t="s">
        <v>197</v>
      </c>
      <c r="EM27" s="48">
        <v>125.1</v>
      </c>
      <c r="EN27" s="48">
        <v>197.7</v>
      </c>
      <c r="EO27" s="48">
        <v>159.9</v>
      </c>
      <c r="EP27" s="48">
        <v>43.4</v>
      </c>
      <c r="EQ27" s="48">
        <v>49.3</v>
      </c>
      <c r="ER27" s="48">
        <v>45.8</v>
      </c>
      <c r="ES27" s="48">
        <v>77.599999999999994</v>
      </c>
      <c r="ET27" s="48">
        <v>125</v>
      </c>
      <c r="EU27" s="48">
        <v>80.900000000000006</v>
      </c>
      <c r="EV27" s="48">
        <v>86.1</v>
      </c>
      <c r="EW27" s="48">
        <v>88.9</v>
      </c>
      <c r="EX27" s="48">
        <v>88</v>
      </c>
      <c r="EY27" s="48">
        <v>93.9</v>
      </c>
      <c r="EZ27" s="48">
        <v>57.1</v>
      </c>
      <c r="FA27" s="48">
        <v>86.2</v>
      </c>
      <c r="FB27" s="48">
        <v>74.599999999999994</v>
      </c>
      <c r="FC27" s="48">
        <v>286.3</v>
      </c>
      <c r="FD27" s="48">
        <v>89.6</v>
      </c>
      <c r="FE27" s="48">
        <v>91.2</v>
      </c>
      <c r="FF27" s="48">
        <v>90.5</v>
      </c>
      <c r="FG27" s="48">
        <v>270.3</v>
      </c>
      <c r="FH27" s="48">
        <v>171.1</v>
      </c>
      <c r="FI27" s="48">
        <v>241.8</v>
      </c>
      <c r="FJ27" s="48">
        <v>88.6</v>
      </c>
      <c r="FK27" s="48">
        <v>88.4</v>
      </c>
      <c r="FL27" s="48">
        <v>88.5</v>
      </c>
      <c r="FM27" s="48">
        <v>88.5</v>
      </c>
      <c r="FN27" s="48">
        <v>93.7</v>
      </c>
      <c r="FO27" s="48">
        <v>90.6</v>
      </c>
      <c r="FP27" s="48">
        <v>20</v>
      </c>
      <c r="FQ27" s="48">
        <v>83.1</v>
      </c>
      <c r="FR27" s="48">
        <v>60.7</v>
      </c>
      <c r="FS27" s="48">
        <v>98</v>
      </c>
      <c r="FT27" s="48">
        <v>119.7</v>
      </c>
      <c r="FU27" s="48">
        <v>106</v>
      </c>
      <c r="FV27" s="48">
        <v>53.8</v>
      </c>
      <c r="FW27" s="48">
        <v>10.8</v>
      </c>
      <c r="FX27" s="48">
        <v>90.4</v>
      </c>
      <c r="FY27" s="48">
        <v>96.7</v>
      </c>
      <c r="FZ27" s="48">
        <v>96.7</v>
      </c>
      <c r="GA27" s="48">
        <v>79.8</v>
      </c>
      <c r="GB27" s="48">
        <v>89.6</v>
      </c>
      <c r="GC27" s="48">
        <v>87.7</v>
      </c>
      <c r="GD27" s="48">
        <v>222.6</v>
      </c>
      <c r="GE27" s="48">
        <v>48.5</v>
      </c>
      <c r="GF27" s="48">
        <v>160.9</v>
      </c>
      <c r="GG27" s="48">
        <v>33.4</v>
      </c>
      <c r="GH27" s="48">
        <v>25.7</v>
      </c>
      <c r="GI27" s="48">
        <v>25.8</v>
      </c>
      <c r="GJ27" s="48">
        <v>3.9</v>
      </c>
      <c r="GK27" s="48">
        <v>2.2000000000000002</v>
      </c>
      <c r="GL27" s="48">
        <v>2.7</v>
      </c>
      <c r="GM27" s="48">
        <v>82.2</v>
      </c>
      <c r="GN27" s="48">
        <v>37.5</v>
      </c>
      <c r="GO27" s="48">
        <v>54.9</v>
      </c>
      <c r="GP27" s="48">
        <v>121.6</v>
      </c>
      <c r="GQ27" s="48">
        <v>96.6</v>
      </c>
      <c r="GR27" s="48">
        <v>105.9</v>
      </c>
      <c r="GS27" s="48">
        <v>12.6</v>
      </c>
      <c r="GT27" s="48">
        <v>71.7</v>
      </c>
      <c r="GU27" s="48">
        <v>58.7</v>
      </c>
      <c r="GV27" s="48">
        <v>119.5</v>
      </c>
      <c r="GW27" s="48">
        <v>155.30000000000001</v>
      </c>
      <c r="GX27" s="48">
        <v>139.4</v>
      </c>
      <c r="GY27" s="48">
        <v>89.1</v>
      </c>
      <c r="GZ27" s="48">
        <v>107.9</v>
      </c>
      <c r="HA27" s="48">
        <v>98.7</v>
      </c>
      <c r="HB27" s="48">
        <v>74.2</v>
      </c>
      <c r="HC27" s="48">
        <v>92.2</v>
      </c>
      <c r="HD27" s="48">
        <v>86.8</v>
      </c>
      <c r="HE27" s="48">
        <v>59.4</v>
      </c>
      <c r="HF27" s="48">
        <v>75.8</v>
      </c>
      <c r="HG27" s="48">
        <v>74.900000000000006</v>
      </c>
      <c r="HH27" s="48">
        <v>23.6</v>
      </c>
      <c r="HI27" s="48">
        <v>92.9</v>
      </c>
      <c r="HJ27" s="48">
        <v>109</v>
      </c>
      <c r="HK27" s="48">
        <v>101.2</v>
      </c>
      <c r="HL27" s="48">
        <v>86.3</v>
      </c>
      <c r="HM27" s="48">
        <v>111.3</v>
      </c>
      <c r="HN27" s="48">
        <v>104.2</v>
      </c>
      <c r="HO27" s="48">
        <v>84</v>
      </c>
      <c r="HP27" s="48">
        <v>104</v>
      </c>
      <c r="HQ27" s="48">
        <v>93.9</v>
      </c>
      <c r="HR27" s="48">
        <v>55.3</v>
      </c>
      <c r="HS27" s="48">
        <v>53.6</v>
      </c>
      <c r="HT27" s="48">
        <v>54.2</v>
      </c>
      <c r="HU27" s="48">
        <v>70.3</v>
      </c>
      <c r="HV27" s="48">
        <v>88</v>
      </c>
      <c r="HW27" s="48">
        <v>87</v>
      </c>
      <c r="HX27" s="48">
        <v>57.9</v>
      </c>
      <c r="HY27" s="49" t="s">
        <v>197</v>
      </c>
      <c r="HZ27" s="48">
        <v>117.5</v>
      </c>
      <c r="IA27" s="48">
        <v>296.89999999999998</v>
      </c>
      <c r="IB27" s="48">
        <v>106.2</v>
      </c>
      <c r="IC27" s="48">
        <v>210.2</v>
      </c>
      <c r="ID27" s="48">
        <v>131.69999999999999</v>
      </c>
      <c r="IE27" s="48">
        <v>59.6</v>
      </c>
      <c r="IF27" s="48">
        <v>32.9</v>
      </c>
      <c r="IG27" s="48">
        <v>274.89999999999998</v>
      </c>
      <c r="IH27" s="48">
        <v>127.7</v>
      </c>
      <c r="II27" s="48">
        <v>284.39999999999998</v>
      </c>
      <c r="IJ27" s="48">
        <v>147.30000000000001</v>
      </c>
      <c r="IK27" s="48">
        <v>39.9</v>
      </c>
      <c r="IL27" s="49" t="s">
        <v>197</v>
      </c>
      <c r="IM27" s="48">
        <v>158</v>
      </c>
      <c r="IN27" s="48">
        <v>321.8</v>
      </c>
      <c r="IO27" s="48">
        <v>153.30000000000001</v>
      </c>
      <c r="IP27" s="48">
        <v>372.9</v>
      </c>
      <c r="IQ27" s="48">
        <v>90.3</v>
      </c>
      <c r="IR27" s="48">
        <v>71.3</v>
      </c>
      <c r="IS27" s="48">
        <v>90.5</v>
      </c>
      <c r="IT27" s="48">
        <v>83.1</v>
      </c>
      <c r="IU27" s="48">
        <v>39.9</v>
      </c>
      <c r="IV27" s="48">
        <v>24.2</v>
      </c>
      <c r="IW27" s="48">
        <v>28</v>
      </c>
      <c r="IX27" s="49" t="s">
        <v>197</v>
      </c>
      <c r="IY27" s="48">
        <v>110.4</v>
      </c>
      <c r="IZ27" s="48">
        <v>104.6</v>
      </c>
      <c r="JA27" s="48">
        <v>89.4</v>
      </c>
      <c r="JB27" s="48">
        <v>215</v>
      </c>
      <c r="JC27" s="48">
        <v>53.2</v>
      </c>
      <c r="JD27" s="48">
        <v>74.8</v>
      </c>
      <c r="JE27" s="48">
        <v>69.3</v>
      </c>
      <c r="JF27" s="48">
        <v>264</v>
      </c>
      <c r="JG27" s="48">
        <v>76.8</v>
      </c>
      <c r="JH27" s="48">
        <v>62.1</v>
      </c>
      <c r="JI27" s="48">
        <v>82.2</v>
      </c>
      <c r="JJ27" s="48">
        <v>114.7</v>
      </c>
      <c r="JK27" s="48">
        <v>109.4</v>
      </c>
      <c r="JL27" s="48">
        <v>99.7</v>
      </c>
      <c r="JM27" s="48">
        <v>123.9</v>
      </c>
      <c r="JN27" s="48">
        <v>127.7</v>
      </c>
      <c r="JO27" s="48">
        <v>102.6</v>
      </c>
    </row>
    <row r="28" spans="1:275">
      <c r="A28" s="45"/>
      <c r="B28" s="46" t="s">
        <v>108</v>
      </c>
      <c r="C28" s="45" t="s">
        <v>129</v>
      </c>
      <c r="D28" s="47" t="s">
        <v>197</v>
      </c>
      <c r="E28" s="47" t="s">
        <v>197</v>
      </c>
      <c r="F28" s="47" t="s">
        <v>197</v>
      </c>
      <c r="G28" s="47" t="s">
        <v>197</v>
      </c>
      <c r="H28" s="48">
        <v>90</v>
      </c>
      <c r="I28" s="48">
        <v>92.7</v>
      </c>
      <c r="J28" s="48">
        <v>104.9</v>
      </c>
      <c r="K28" s="48">
        <v>95.6</v>
      </c>
      <c r="L28" s="48">
        <v>73.099999999999994</v>
      </c>
      <c r="M28" s="48">
        <v>89.6</v>
      </c>
      <c r="N28" s="48">
        <v>76.8</v>
      </c>
      <c r="O28" s="48">
        <v>78.599999999999994</v>
      </c>
      <c r="P28" s="48">
        <v>82.2</v>
      </c>
      <c r="Q28" s="48">
        <v>63.7</v>
      </c>
      <c r="R28" s="48">
        <v>70.5</v>
      </c>
      <c r="S28" s="48">
        <v>96.6</v>
      </c>
      <c r="T28" s="48">
        <v>69</v>
      </c>
      <c r="U28" s="48">
        <v>83.8</v>
      </c>
      <c r="V28" s="48">
        <v>157.5</v>
      </c>
      <c r="W28" s="48">
        <v>80.400000000000006</v>
      </c>
      <c r="X28" s="48">
        <v>64.599999999999994</v>
      </c>
      <c r="Y28" s="48">
        <v>74.5</v>
      </c>
      <c r="Z28" s="48">
        <v>82.3</v>
      </c>
      <c r="AA28" s="48">
        <v>88.8</v>
      </c>
      <c r="AB28" s="48">
        <v>64.2</v>
      </c>
      <c r="AC28" s="48">
        <v>105.8</v>
      </c>
      <c r="AD28" s="48">
        <v>63.5</v>
      </c>
      <c r="AE28" s="48">
        <v>101.1</v>
      </c>
      <c r="AF28" s="48">
        <v>107.9</v>
      </c>
      <c r="AG28" s="48">
        <v>65.8</v>
      </c>
      <c r="AH28" s="48">
        <v>85</v>
      </c>
      <c r="AI28" s="48">
        <v>74.2</v>
      </c>
      <c r="AJ28" s="48">
        <v>125.1</v>
      </c>
      <c r="AK28" s="48">
        <v>58.1</v>
      </c>
      <c r="AL28" s="48">
        <v>63.6</v>
      </c>
      <c r="AM28" s="48">
        <v>98.9</v>
      </c>
      <c r="AN28" s="48">
        <v>63.4</v>
      </c>
      <c r="AO28" s="48">
        <v>116.7</v>
      </c>
      <c r="AP28" s="48">
        <v>116.1</v>
      </c>
      <c r="AQ28" s="48">
        <v>263.3</v>
      </c>
      <c r="AR28" s="48">
        <v>90.1</v>
      </c>
      <c r="AS28" s="48">
        <v>140.9</v>
      </c>
      <c r="AT28" s="48">
        <v>104.4</v>
      </c>
      <c r="AU28" s="48">
        <v>251.2</v>
      </c>
      <c r="AV28" s="48">
        <v>87.8</v>
      </c>
      <c r="AW28" s="48">
        <v>62.4</v>
      </c>
      <c r="AX28" s="48">
        <v>152.4</v>
      </c>
      <c r="AY28" s="48">
        <v>119.1</v>
      </c>
      <c r="AZ28" s="48">
        <v>70.900000000000006</v>
      </c>
      <c r="BA28" s="48">
        <v>98.9</v>
      </c>
      <c r="BB28" s="48">
        <v>97.6</v>
      </c>
      <c r="BC28" s="48">
        <v>70.400000000000006</v>
      </c>
      <c r="BD28" s="48">
        <v>84.2</v>
      </c>
      <c r="BE28" s="48">
        <v>81</v>
      </c>
      <c r="BF28" s="48">
        <v>66.7</v>
      </c>
      <c r="BG28" s="48">
        <v>87.9</v>
      </c>
      <c r="BH28" s="48">
        <v>86.3</v>
      </c>
      <c r="BI28" s="48">
        <v>58.5</v>
      </c>
      <c r="BJ28" s="48">
        <v>72.5</v>
      </c>
      <c r="BK28" s="48">
        <v>65.2</v>
      </c>
      <c r="BL28" s="48">
        <v>83.2</v>
      </c>
      <c r="BM28" s="48">
        <v>91.9</v>
      </c>
      <c r="BN28" s="48">
        <v>89.5</v>
      </c>
      <c r="BO28" s="48">
        <v>98.4</v>
      </c>
      <c r="BP28" s="48">
        <v>130.30000000000001</v>
      </c>
      <c r="BQ28" s="48">
        <v>130.19999999999999</v>
      </c>
      <c r="BR28" s="48">
        <v>129.9</v>
      </c>
      <c r="BS28" s="48">
        <v>119.9</v>
      </c>
      <c r="BT28" s="48">
        <v>124.6</v>
      </c>
      <c r="BU28" s="48">
        <v>54.2</v>
      </c>
      <c r="BV28" s="48">
        <v>105.3</v>
      </c>
      <c r="BW28" s="48">
        <v>87.3</v>
      </c>
      <c r="BX28" s="48">
        <v>90.5</v>
      </c>
      <c r="BY28" s="48">
        <v>90.5</v>
      </c>
      <c r="BZ28" s="48">
        <v>90.5</v>
      </c>
      <c r="CA28" s="48">
        <v>106.9</v>
      </c>
      <c r="CB28" s="48">
        <v>117.5</v>
      </c>
      <c r="CC28" s="48">
        <v>113.2</v>
      </c>
      <c r="CD28" s="48">
        <v>128</v>
      </c>
      <c r="CE28" s="48">
        <v>118.7</v>
      </c>
      <c r="CF28" s="48">
        <v>123.4</v>
      </c>
      <c r="CG28" s="48">
        <v>185.6</v>
      </c>
      <c r="CH28" s="48">
        <v>108.1</v>
      </c>
      <c r="CI28" s="48">
        <v>156.80000000000001</v>
      </c>
      <c r="CJ28" s="48">
        <v>129.9</v>
      </c>
      <c r="CK28" s="48">
        <v>133.6</v>
      </c>
      <c r="CL28" s="48">
        <v>132</v>
      </c>
      <c r="CM28" s="48">
        <v>100.8</v>
      </c>
      <c r="CN28" s="48">
        <v>38</v>
      </c>
      <c r="CO28" s="48">
        <v>63.8</v>
      </c>
      <c r="CP28" s="48">
        <v>14.1</v>
      </c>
      <c r="CQ28" s="48">
        <v>43.6</v>
      </c>
      <c r="CR28" s="48">
        <v>29.8</v>
      </c>
      <c r="CS28" s="48">
        <v>70.3</v>
      </c>
      <c r="CT28" s="48">
        <v>78.8</v>
      </c>
      <c r="CU28" s="48">
        <v>89.5</v>
      </c>
      <c r="CV28" s="48">
        <v>85.1</v>
      </c>
      <c r="CW28" s="48">
        <v>104</v>
      </c>
      <c r="CX28" s="48">
        <v>110</v>
      </c>
      <c r="CY28" s="48">
        <v>107.3</v>
      </c>
      <c r="CZ28" s="48">
        <v>103.8</v>
      </c>
      <c r="DA28" s="48">
        <v>46.6</v>
      </c>
      <c r="DB28" s="48">
        <v>87.4</v>
      </c>
      <c r="DC28" s="48">
        <v>73.3</v>
      </c>
      <c r="DD28" s="48">
        <v>89.8</v>
      </c>
      <c r="DE28" s="48">
        <v>88.8</v>
      </c>
      <c r="DF28" s="48">
        <v>89.4</v>
      </c>
      <c r="DG28" s="48">
        <v>102</v>
      </c>
      <c r="DH28" s="48">
        <v>102.4</v>
      </c>
      <c r="DI28" s="48">
        <v>102.2</v>
      </c>
      <c r="DJ28" s="48">
        <v>134.19999999999999</v>
      </c>
      <c r="DK28" s="48">
        <v>132.19999999999999</v>
      </c>
      <c r="DL28" s="48">
        <v>133.19999999999999</v>
      </c>
      <c r="DM28" s="48">
        <v>123.3</v>
      </c>
      <c r="DN28" s="48">
        <v>123.8</v>
      </c>
      <c r="DO28" s="48">
        <v>123.6</v>
      </c>
      <c r="DP28" s="48">
        <v>169.4</v>
      </c>
      <c r="DQ28" s="48">
        <v>174.4</v>
      </c>
      <c r="DR28" s="48">
        <v>172.6</v>
      </c>
      <c r="DS28" s="48">
        <v>116.3</v>
      </c>
      <c r="DT28" s="48">
        <v>38.9</v>
      </c>
      <c r="DU28" s="48">
        <v>66.900000000000006</v>
      </c>
      <c r="DV28" s="48">
        <v>74.400000000000006</v>
      </c>
      <c r="DW28" s="48">
        <v>112.7</v>
      </c>
      <c r="DX28" s="48">
        <v>98.7</v>
      </c>
      <c r="DY28" s="48">
        <v>134.9</v>
      </c>
      <c r="DZ28" s="48">
        <v>114.4</v>
      </c>
      <c r="EA28" s="48">
        <v>126</v>
      </c>
      <c r="EB28" s="48">
        <v>108.1</v>
      </c>
      <c r="EC28" s="48">
        <v>125.4</v>
      </c>
      <c r="ED28" s="48">
        <v>120.1</v>
      </c>
      <c r="EE28" s="48">
        <v>79.5</v>
      </c>
      <c r="EF28" s="48">
        <v>207.8</v>
      </c>
      <c r="EG28" s="48">
        <v>185</v>
      </c>
      <c r="EH28" s="48">
        <v>194.8</v>
      </c>
      <c r="EI28" s="48">
        <v>120.2</v>
      </c>
      <c r="EJ28" s="48">
        <v>129.30000000000001</v>
      </c>
      <c r="EK28" s="48">
        <v>126.2</v>
      </c>
      <c r="EL28" s="48">
        <v>184.4</v>
      </c>
      <c r="EM28" s="48">
        <v>193.1</v>
      </c>
      <c r="EN28" s="48">
        <v>162.5</v>
      </c>
      <c r="EO28" s="48">
        <v>178.5</v>
      </c>
      <c r="EP28" s="48">
        <v>300.7</v>
      </c>
      <c r="EQ28" s="48">
        <v>236.3</v>
      </c>
      <c r="ER28" s="48">
        <v>274.39999999999998</v>
      </c>
      <c r="ES28" s="48">
        <v>113.9</v>
      </c>
      <c r="ET28" s="48">
        <v>64.5</v>
      </c>
      <c r="EU28" s="48">
        <v>130.69999999999999</v>
      </c>
      <c r="EV28" s="48">
        <v>85.3</v>
      </c>
      <c r="EW28" s="48">
        <v>106.4</v>
      </c>
      <c r="EX28" s="48">
        <v>99.8</v>
      </c>
      <c r="EY28" s="48">
        <v>71.8</v>
      </c>
      <c r="EZ28" s="48">
        <v>68.599999999999994</v>
      </c>
      <c r="FA28" s="48">
        <v>125.2</v>
      </c>
      <c r="FB28" s="48">
        <v>102.7</v>
      </c>
      <c r="FC28" s="48">
        <v>63.4</v>
      </c>
      <c r="FD28" s="48">
        <v>76.400000000000006</v>
      </c>
      <c r="FE28" s="48">
        <v>126.1</v>
      </c>
      <c r="FF28" s="48">
        <v>104.7</v>
      </c>
      <c r="FG28" s="48">
        <v>18.899999999999999</v>
      </c>
      <c r="FH28" s="48">
        <v>110</v>
      </c>
      <c r="FI28" s="48">
        <v>45.1</v>
      </c>
      <c r="FJ28" s="48">
        <v>64.8</v>
      </c>
      <c r="FK28" s="48">
        <v>110.8</v>
      </c>
      <c r="FL28" s="48">
        <v>90.1</v>
      </c>
      <c r="FM28" s="48">
        <v>101.2</v>
      </c>
      <c r="FN28" s="48">
        <v>118</v>
      </c>
      <c r="FO28" s="48">
        <v>108.2</v>
      </c>
      <c r="FP28" s="48">
        <v>44.1</v>
      </c>
      <c r="FQ28" s="48">
        <v>133.9</v>
      </c>
      <c r="FR28" s="48">
        <v>102</v>
      </c>
      <c r="FS28" s="48">
        <v>69.3</v>
      </c>
      <c r="FT28" s="48">
        <v>96</v>
      </c>
      <c r="FU28" s="48">
        <v>79.099999999999994</v>
      </c>
      <c r="FV28" s="48">
        <v>108.6</v>
      </c>
      <c r="FW28" s="48">
        <v>90.9</v>
      </c>
      <c r="FX28" s="48">
        <v>73.400000000000006</v>
      </c>
      <c r="FY28" s="48">
        <v>94.1</v>
      </c>
      <c r="FZ28" s="48">
        <v>93.9</v>
      </c>
      <c r="GA28" s="48">
        <v>92.1</v>
      </c>
      <c r="GB28" s="48">
        <v>81.900000000000006</v>
      </c>
      <c r="GC28" s="48">
        <v>83.8</v>
      </c>
      <c r="GD28" s="48">
        <v>70.400000000000006</v>
      </c>
      <c r="GE28" s="48">
        <v>150.4</v>
      </c>
      <c r="GF28" s="48">
        <v>98.8</v>
      </c>
      <c r="GG28" s="48">
        <v>84.6</v>
      </c>
      <c r="GH28" s="48">
        <v>46.5</v>
      </c>
      <c r="GI28" s="48">
        <v>46.7</v>
      </c>
      <c r="GJ28" s="48">
        <v>15.4</v>
      </c>
      <c r="GK28" s="48">
        <v>91.5</v>
      </c>
      <c r="GL28" s="48">
        <v>67.099999999999994</v>
      </c>
      <c r="GM28" s="48">
        <v>69.5</v>
      </c>
      <c r="GN28" s="48">
        <v>81.5</v>
      </c>
      <c r="GO28" s="48">
        <v>76.8</v>
      </c>
      <c r="GP28" s="48">
        <v>69.400000000000006</v>
      </c>
      <c r="GQ28" s="48">
        <v>92.7</v>
      </c>
      <c r="GR28" s="48">
        <v>84</v>
      </c>
      <c r="GS28" s="48">
        <v>120.2</v>
      </c>
      <c r="GT28" s="48">
        <v>110.3</v>
      </c>
      <c r="GU28" s="48">
        <v>112.5</v>
      </c>
      <c r="GV28" s="48">
        <v>58.1</v>
      </c>
      <c r="GW28" s="48">
        <v>35.799999999999997</v>
      </c>
      <c r="GX28" s="48">
        <v>45.7</v>
      </c>
      <c r="GY28" s="48">
        <v>91</v>
      </c>
      <c r="GZ28" s="48">
        <v>96.9</v>
      </c>
      <c r="HA28" s="48">
        <v>94</v>
      </c>
      <c r="HB28" s="48">
        <v>99.2</v>
      </c>
      <c r="HC28" s="48">
        <v>85.2</v>
      </c>
      <c r="HD28" s="48">
        <v>89.4</v>
      </c>
      <c r="HE28" s="48">
        <v>72.3</v>
      </c>
      <c r="HF28" s="48">
        <v>109.2</v>
      </c>
      <c r="HG28" s="48">
        <v>107.1</v>
      </c>
      <c r="HH28" s="48">
        <v>97.1</v>
      </c>
      <c r="HI28" s="48">
        <v>63.8</v>
      </c>
      <c r="HJ28" s="48">
        <v>56.3</v>
      </c>
      <c r="HK28" s="48">
        <v>60</v>
      </c>
      <c r="HL28" s="48">
        <v>60.7</v>
      </c>
      <c r="HM28" s="48">
        <v>68.5</v>
      </c>
      <c r="HN28" s="48">
        <v>66.3</v>
      </c>
      <c r="HO28" s="48">
        <v>111.6</v>
      </c>
      <c r="HP28" s="48">
        <v>126</v>
      </c>
      <c r="HQ28" s="48">
        <v>118.7</v>
      </c>
      <c r="HR28" s="48">
        <v>137.19999999999999</v>
      </c>
      <c r="HS28" s="48">
        <v>106.2</v>
      </c>
      <c r="HT28" s="48">
        <v>116.8</v>
      </c>
      <c r="HU28" s="48">
        <v>56.1</v>
      </c>
      <c r="HV28" s="48">
        <v>99.4</v>
      </c>
      <c r="HW28" s="48">
        <v>96.9</v>
      </c>
      <c r="HX28" s="48">
        <v>108.9</v>
      </c>
      <c r="HY28" s="48">
        <v>311.5</v>
      </c>
      <c r="HZ28" s="48">
        <v>129.80000000000001</v>
      </c>
      <c r="IA28" s="48">
        <v>130.69999999999999</v>
      </c>
      <c r="IB28" s="48">
        <v>145.1</v>
      </c>
      <c r="IC28" s="48">
        <v>137.30000000000001</v>
      </c>
      <c r="ID28" s="48">
        <v>174.6</v>
      </c>
      <c r="IE28" s="48">
        <v>221.7</v>
      </c>
      <c r="IF28" s="48">
        <v>115.5</v>
      </c>
      <c r="IG28" s="48">
        <v>991.6</v>
      </c>
      <c r="IH28" s="48">
        <v>100.4</v>
      </c>
      <c r="II28" s="48">
        <v>98.6</v>
      </c>
      <c r="IJ28" s="49" t="s">
        <v>197</v>
      </c>
      <c r="IK28" s="48">
        <v>61</v>
      </c>
      <c r="IL28" s="48">
        <v>29.6</v>
      </c>
      <c r="IM28" s="48">
        <v>12.3</v>
      </c>
      <c r="IN28" s="49" t="s">
        <v>197</v>
      </c>
      <c r="IO28" s="48">
        <v>109</v>
      </c>
      <c r="IP28" s="48">
        <v>15.8</v>
      </c>
      <c r="IQ28" s="48">
        <v>105.2</v>
      </c>
      <c r="IR28" s="48">
        <v>91.9</v>
      </c>
      <c r="IS28" s="48">
        <v>109.6</v>
      </c>
      <c r="IT28" s="48">
        <v>102.8</v>
      </c>
      <c r="IU28" s="48">
        <v>82.4</v>
      </c>
      <c r="IV28" s="48">
        <v>85</v>
      </c>
      <c r="IW28" s="48">
        <v>84.4</v>
      </c>
      <c r="IX28" s="48">
        <v>106.3</v>
      </c>
      <c r="IY28" s="48">
        <v>21.8</v>
      </c>
      <c r="IZ28" s="48">
        <v>27.7</v>
      </c>
      <c r="JA28" s="48">
        <v>37.200000000000003</v>
      </c>
      <c r="JB28" s="49" t="s">
        <v>197</v>
      </c>
      <c r="JC28" s="48">
        <v>60.7</v>
      </c>
      <c r="JD28" s="48">
        <v>88</v>
      </c>
      <c r="JE28" s="48">
        <v>81.099999999999994</v>
      </c>
      <c r="JF28" s="48">
        <v>27.1</v>
      </c>
      <c r="JG28" s="48">
        <v>34.299999999999997</v>
      </c>
      <c r="JH28" s="48">
        <v>20.5</v>
      </c>
      <c r="JI28" s="48">
        <v>112.9</v>
      </c>
      <c r="JJ28" s="48">
        <v>75.400000000000006</v>
      </c>
      <c r="JK28" s="48">
        <v>94.9</v>
      </c>
      <c r="JL28" s="48">
        <v>72.8</v>
      </c>
      <c r="JM28" s="48">
        <v>99</v>
      </c>
      <c r="JN28" s="48">
        <v>100.4</v>
      </c>
      <c r="JO28" s="48">
        <v>125.7</v>
      </c>
    </row>
    <row r="29" spans="1:275">
      <c r="A29" s="45"/>
      <c r="B29" s="46" t="s">
        <v>109</v>
      </c>
      <c r="C29" s="45" t="s">
        <v>21</v>
      </c>
      <c r="D29" s="47" t="s">
        <v>197</v>
      </c>
      <c r="E29" s="47" t="s">
        <v>197</v>
      </c>
      <c r="F29" s="47" t="s">
        <v>197</v>
      </c>
      <c r="G29" s="47" t="s">
        <v>197</v>
      </c>
      <c r="H29" s="48">
        <v>100</v>
      </c>
      <c r="I29" s="48">
        <v>102.8</v>
      </c>
      <c r="J29" s="48">
        <v>110.5</v>
      </c>
      <c r="K29" s="48">
        <v>71.099999999999994</v>
      </c>
      <c r="L29" s="48">
        <v>65.8</v>
      </c>
      <c r="M29" s="48">
        <v>97.2</v>
      </c>
      <c r="N29" s="48">
        <v>98.1</v>
      </c>
      <c r="O29" s="48">
        <v>58.1</v>
      </c>
      <c r="P29" s="48">
        <v>93</v>
      </c>
      <c r="Q29" s="48">
        <v>104.2</v>
      </c>
      <c r="R29" s="48">
        <v>111.8</v>
      </c>
      <c r="S29" s="48">
        <v>89.9</v>
      </c>
      <c r="T29" s="48">
        <v>59.6</v>
      </c>
      <c r="U29" s="48">
        <v>68.599999999999994</v>
      </c>
      <c r="V29" s="48">
        <v>229.9</v>
      </c>
      <c r="W29" s="48">
        <v>80.7</v>
      </c>
      <c r="X29" s="48">
        <v>92.8</v>
      </c>
      <c r="Y29" s="48">
        <v>80.2</v>
      </c>
      <c r="Z29" s="48">
        <v>52.6</v>
      </c>
      <c r="AA29" s="48">
        <v>82.6</v>
      </c>
      <c r="AB29" s="48">
        <v>105.2</v>
      </c>
      <c r="AC29" s="48">
        <v>112.9</v>
      </c>
      <c r="AD29" s="48">
        <v>123.4</v>
      </c>
      <c r="AE29" s="48">
        <v>77.900000000000006</v>
      </c>
      <c r="AF29" s="48">
        <v>124.7</v>
      </c>
      <c r="AG29" s="48">
        <v>59.4</v>
      </c>
      <c r="AH29" s="48">
        <v>110</v>
      </c>
      <c r="AI29" s="48">
        <v>64.7</v>
      </c>
      <c r="AJ29" s="48">
        <v>124.9</v>
      </c>
      <c r="AK29" s="48">
        <v>50.8</v>
      </c>
      <c r="AL29" s="48">
        <v>129.6</v>
      </c>
      <c r="AM29" s="48">
        <v>96.3</v>
      </c>
      <c r="AN29" s="48">
        <v>85.1</v>
      </c>
      <c r="AO29" s="48">
        <v>117.2</v>
      </c>
      <c r="AP29" s="48">
        <v>116.9</v>
      </c>
      <c r="AQ29" s="48">
        <v>195.3</v>
      </c>
      <c r="AR29" s="48">
        <v>113.9</v>
      </c>
      <c r="AS29" s="48">
        <v>201.3</v>
      </c>
      <c r="AT29" s="48">
        <v>111.1</v>
      </c>
      <c r="AU29" s="48">
        <v>7.2</v>
      </c>
      <c r="AV29" s="48">
        <v>103</v>
      </c>
      <c r="AW29" s="48">
        <v>69.2</v>
      </c>
      <c r="AX29" s="48">
        <v>113.7</v>
      </c>
      <c r="AY29" s="48">
        <v>121.5</v>
      </c>
      <c r="AZ29" s="48">
        <v>78.900000000000006</v>
      </c>
      <c r="BA29" s="48">
        <v>95.6</v>
      </c>
      <c r="BB29" s="48">
        <v>94.8</v>
      </c>
      <c r="BC29" s="48">
        <v>90</v>
      </c>
      <c r="BD29" s="48">
        <v>89.2</v>
      </c>
      <c r="BE29" s="48">
        <v>89.4</v>
      </c>
      <c r="BF29" s="48">
        <v>84</v>
      </c>
      <c r="BG29" s="48">
        <v>100.6</v>
      </c>
      <c r="BH29" s="48">
        <v>99.4</v>
      </c>
      <c r="BI29" s="48">
        <v>112.6</v>
      </c>
      <c r="BJ29" s="48">
        <v>128</v>
      </c>
      <c r="BK29" s="48">
        <v>119.9</v>
      </c>
      <c r="BL29" s="48">
        <v>107.7</v>
      </c>
      <c r="BM29" s="48">
        <v>119.9</v>
      </c>
      <c r="BN29" s="48">
        <v>116.6</v>
      </c>
      <c r="BO29" s="49" t="s">
        <v>197</v>
      </c>
      <c r="BP29" s="48">
        <v>115.7</v>
      </c>
      <c r="BQ29" s="48">
        <v>128.19999999999999</v>
      </c>
      <c r="BR29" s="48">
        <v>102.7</v>
      </c>
      <c r="BS29" s="48">
        <v>96.7</v>
      </c>
      <c r="BT29" s="48">
        <v>99.5</v>
      </c>
      <c r="BU29" s="48">
        <v>97.4</v>
      </c>
      <c r="BV29" s="48">
        <v>75.8</v>
      </c>
      <c r="BW29" s="48">
        <v>83.1</v>
      </c>
      <c r="BX29" s="48">
        <v>116.2</v>
      </c>
      <c r="BY29" s="48">
        <v>121</v>
      </c>
      <c r="BZ29" s="48">
        <v>117.9</v>
      </c>
      <c r="CA29" s="48">
        <v>98.4</v>
      </c>
      <c r="CB29" s="48">
        <v>90.5</v>
      </c>
      <c r="CC29" s="48">
        <v>93.6</v>
      </c>
      <c r="CD29" s="48">
        <v>96.5</v>
      </c>
      <c r="CE29" s="48">
        <v>86.4</v>
      </c>
      <c r="CF29" s="48">
        <v>91.4</v>
      </c>
      <c r="CG29" s="48">
        <v>72.099999999999994</v>
      </c>
      <c r="CH29" s="48">
        <v>231.7</v>
      </c>
      <c r="CI29" s="48">
        <v>130.9</v>
      </c>
      <c r="CJ29" s="48">
        <v>98</v>
      </c>
      <c r="CK29" s="48">
        <v>83.8</v>
      </c>
      <c r="CL29" s="48">
        <v>89.7</v>
      </c>
      <c r="CM29" s="48">
        <v>61.6</v>
      </c>
      <c r="CN29" s="48">
        <v>76.599999999999994</v>
      </c>
      <c r="CO29" s="48">
        <v>70.400000000000006</v>
      </c>
      <c r="CP29" s="48">
        <v>67.400000000000006</v>
      </c>
      <c r="CQ29" s="48">
        <v>88.2</v>
      </c>
      <c r="CR29" s="48">
        <v>78.5</v>
      </c>
      <c r="CS29" s="48">
        <v>50.6</v>
      </c>
      <c r="CT29" s="48">
        <v>99.7</v>
      </c>
      <c r="CU29" s="48">
        <v>118.7</v>
      </c>
      <c r="CV29" s="48">
        <v>110.9</v>
      </c>
      <c r="CW29" s="48">
        <v>100.5</v>
      </c>
      <c r="CX29" s="48">
        <v>94.8</v>
      </c>
      <c r="CY29" s="48">
        <v>97.3</v>
      </c>
      <c r="CZ29" s="48">
        <v>102.8</v>
      </c>
      <c r="DA29" s="48">
        <v>95.7</v>
      </c>
      <c r="DB29" s="48">
        <v>69.599999999999994</v>
      </c>
      <c r="DC29" s="48">
        <v>78.3</v>
      </c>
      <c r="DD29" s="48">
        <v>109</v>
      </c>
      <c r="DE29" s="48">
        <v>123.5</v>
      </c>
      <c r="DF29" s="48">
        <v>114.5</v>
      </c>
      <c r="DG29" s="48">
        <v>104</v>
      </c>
      <c r="DH29" s="48">
        <v>87.5</v>
      </c>
      <c r="DI29" s="48">
        <v>93.2</v>
      </c>
      <c r="DJ29" s="48">
        <v>82.2</v>
      </c>
      <c r="DK29" s="48">
        <v>92</v>
      </c>
      <c r="DL29" s="48">
        <v>87.4</v>
      </c>
      <c r="DM29" s="48">
        <v>98.8</v>
      </c>
      <c r="DN29" s="48">
        <v>87</v>
      </c>
      <c r="DO29" s="48">
        <v>91.5</v>
      </c>
      <c r="DP29" s="48">
        <v>64.2</v>
      </c>
      <c r="DQ29" s="48">
        <v>132.19999999999999</v>
      </c>
      <c r="DR29" s="48">
        <v>108.1</v>
      </c>
      <c r="DS29" s="48">
        <v>72.5</v>
      </c>
      <c r="DT29" s="48">
        <v>101.4</v>
      </c>
      <c r="DU29" s="48">
        <v>90.9</v>
      </c>
      <c r="DV29" s="48">
        <v>97.7</v>
      </c>
      <c r="DW29" s="48">
        <v>97</v>
      </c>
      <c r="DX29" s="48">
        <v>97.2</v>
      </c>
      <c r="DY29" s="48">
        <v>113.8</v>
      </c>
      <c r="DZ29" s="48">
        <v>123.4</v>
      </c>
      <c r="EA29" s="48">
        <v>118</v>
      </c>
      <c r="EB29" s="48">
        <v>87.2</v>
      </c>
      <c r="EC29" s="48">
        <v>119.6</v>
      </c>
      <c r="ED29" s="48">
        <v>110</v>
      </c>
      <c r="EE29" s="48">
        <v>85.6</v>
      </c>
      <c r="EF29" s="48">
        <v>123.2</v>
      </c>
      <c r="EG29" s="48">
        <v>92</v>
      </c>
      <c r="EH29" s="48">
        <v>105.2</v>
      </c>
      <c r="EI29" s="48">
        <v>116</v>
      </c>
      <c r="EJ29" s="48">
        <v>118.5</v>
      </c>
      <c r="EK29" s="48">
        <v>117.7</v>
      </c>
      <c r="EL29" s="48">
        <v>144.4</v>
      </c>
      <c r="EM29" s="48">
        <v>131.80000000000001</v>
      </c>
      <c r="EN29" s="48">
        <v>133.5</v>
      </c>
      <c r="EO29" s="48">
        <v>132.6</v>
      </c>
      <c r="EP29" s="48">
        <v>55.6</v>
      </c>
      <c r="EQ29" s="48">
        <v>63.9</v>
      </c>
      <c r="ER29" s="48">
        <v>59</v>
      </c>
      <c r="ES29" s="48">
        <v>29.1</v>
      </c>
      <c r="ET29" s="48">
        <v>93.3</v>
      </c>
      <c r="EU29" s="48">
        <v>88.2</v>
      </c>
      <c r="EV29" s="48">
        <v>94.4</v>
      </c>
      <c r="EW29" s="48">
        <v>99.6</v>
      </c>
      <c r="EX29" s="48">
        <v>98</v>
      </c>
      <c r="EY29" s="48">
        <v>88.7</v>
      </c>
      <c r="EZ29" s="48">
        <v>106.3</v>
      </c>
      <c r="FA29" s="48">
        <v>78.900000000000006</v>
      </c>
      <c r="FB29" s="48">
        <v>89.8</v>
      </c>
      <c r="FC29" s="48">
        <v>54.6</v>
      </c>
      <c r="FD29" s="48">
        <v>102</v>
      </c>
      <c r="FE29" s="48">
        <v>76.900000000000006</v>
      </c>
      <c r="FF29" s="48">
        <v>87.7</v>
      </c>
      <c r="FG29" s="48">
        <v>76.2</v>
      </c>
      <c r="FH29" s="48">
        <v>97</v>
      </c>
      <c r="FI29" s="48">
        <v>82.2</v>
      </c>
      <c r="FJ29" s="48">
        <v>168.7</v>
      </c>
      <c r="FK29" s="48">
        <v>115.7</v>
      </c>
      <c r="FL29" s="48">
        <v>139.6</v>
      </c>
      <c r="FM29" s="48">
        <v>94.3</v>
      </c>
      <c r="FN29" s="48">
        <v>101.8</v>
      </c>
      <c r="FO29" s="48">
        <v>97.4</v>
      </c>
      <c r="FP29" s="48">
        <v>114.7</v>
      </c>
      <c r="FQ29" s="48">
        <v>80</v>
      </c>
      <c r="FR29" s="48">
        <v>92.3</v>
      </c>
      <c r="FS29" s="48">
        <v>102.8</v>
      </c>
      <c r="FT29" s="48">
        <v>105</v>
      </c>
      <c r="FU29" s="48">
        <v>103.6</v>
      </c>
      <c r="FV29" s="48">
        <v>97.3</v>
      </c>
      <c r="FW29" s="48">
        <v>34.299999999999997</v>
      </c>
      <c r="FX29" s="48">
        <v>81.900000000000006</v>
      </c>
      <c r="FY29" s="48">
        <v>75.2</v>
      </c>
      <c r="FZ29" s="48">
        <v>75.3</v>
      </c>
      <c r="GA29" s="48">
        <v>101.4</v>
      </c>
      <c r="GB29" s="48">
        <v>109</v>
      </c>
      <c r="GC29" s="48">
        <v>107.6</v>
      </c>
      <c r="GD29" s="48">
        <v>186.7</v>
      </c>
      <c r="GE29" s="48">
        <v>174.7</v>
      </c>
      <c r="GF29" s="48">
        <v>182.4</v>
      </c>
      <c r="GG29" s="48">
        <v>45.3</v>
      </c>
      <c r="GH29" s="48">
        <v>52.8</v>
      </c>
      <c r="GI29" s="48">
        <v>52.8</v>
      </c>
      <c r="GJ29" s="48">
        <v>19.899999999999999</v>
      </c>
      <c r="GK29" s="48">
        <v>7</v>
      </c>
      <c r="GL29" s="48">
        <v>11</v>
      </c>
      <c r="GM29" s="48">
        <v>75.900000000000006</v>
      </c>
      <c r="GN29" s="48">
        <v>75.400000000000006</v>
      </c>
      <c r="GO29" s="48">
        <v>75.599999999999994</v>
      </c>
      <c r="GP29" s="48">
        <v>156.19999999999999</v>
      </c>
      <c r="GQ29" s="48">
        <v>125</v>
      </c>
      <c r="GR29" s="48">
        <v>136.6</v>
      </c>
      <c r="GS29" s="48">
        <v>159.80000000000001</v>
      </c>
      <c r="GT29" s="48">
        <v>99</v>
      </c>
      <c r="GU29" s="48">
        <v>112.3</v>
      </c>
      <c r="GV29" s="48">
        <v>112.5</v>
      </c>
      <c r="GW29" s="48">
        <v>127.1</v>
      </c>
      <c r="GX29" s="48">
        <v>120.7</v>
      </c>
      <c r="GY29" s="48">
        <v>104.6</v>
      </c>
      <c r="GZ29" s="48">
        <v>118.5</v>
      </c>
      <c r="HA29" s="48">
        <v>111.7</v>
      </c>
      <c r="HB29" s="48">
        <v>112.7</v>
      </c>
      <c r="HC29" s="48">
        <v>124.1</v>
      </c>
      <c r="HD29" s="48">
        <v>120.7</v>
      </c>
      <c r="HE29" s="48">
        <v>86.6</v>
      </c>
      <c r="HF29" s="48">
        <v>165.4</v>
      </c>
      <c r="HG29" s="48">
        <v>161.1</v>
      </c>
      <c r="HH29" s="48">
        <v>164.4</v>
      </c>
      <c r="HI29" s="48">
        <v>90.2</v>
      </c>
      <c r="HJ29" s="48">
        <v>116.6</v>
      </c>
      <c r="HK29" s="48">
        <v>103.9</v>
      </c>
      <c r="HL29" s="48">
        <v>100.5</v>
      </c>
      <c r="HM29" s="48">
        <v>111.9</v>
      </c>
      <c r="HN29" s="48">
        <v>108.7</v>
      </c>
      <c r="HO29" s="48">
        <v>125.7</v>
      </c>
      <c r="HP29" s="48">
        <v>130.30000000000001</v>
      </c>
      <c r="HQ29" s="48">
        <v>128</v>
      </c>
      <c r="HR29" s="48">
        <v>139.9</v>
      </c>
      <c r="HS29" s="48">
        <v>170.7</v>
      </c>
      <c r="HT29" s="48">
        <v>160.1</v>
      </c>
      <c r="HU29" s="48">
        <v>48.5</v>
      </c>
      <c r="HV29" s="48">
        <v>83.9</v>
      </c>
      <c r="HW29" s="48">
        <v>81.900000000000006</v>
      </c>
      <c r="HX29" s="48">
        <v>81.8</v>
      </c>
      <c r="HY29" s="48">
        <v>1.5</v>
      </c>
      <c r="HZ29" s="48">
        <v>183.1</v>
      </c>
      <c r="IA29" s="48">
        <v>241.1</v>
      </c>
      <c r="IB29" s="48">
        <v>221.1</v>
      </c>
      <c r="IC29" s="48">
        <v>232.1</v>
      </c>
      <c r="ID29" s="48">
        <v>258.10000000000002</v>
      </c>
      <c r="IE29" s="48">
        <v>77.5</v>
      </c>
      <c r="IF29" s="48">
        <v>102.9</v>
      </c>
      <c r="IG29" s="48">
        <v>196.8</v>
      </c>
      <c r="IH29" s="48">
        <v>132</v>
      </c>
      <c r="II29" s="48">
        <v>159.19999999999999</v>
      </c>
      <c r="IJ29" s="48">
        <v>202.2</v>
      </c>
      <c r="IK29" s="48">
        <v>50.6</v>
      </c>
      <c r="IL29" s="48">
        <v>72.599999999999994</v>
      </c>
      <c r="IM29" s="48">
        <v>45.4</v>
      </c>
      <c r="IN29" s="48">
        <v>33.5</v>
      </c>
      <c r="IO29" s="48">
        <v>147.69999999999999</v>
      </c>
      <c r="IP29" s="48">
        <v>43.4</v>
      </c>
      <c r="IQ29" s="48">
        <v>93.8</v>
      </c>
      <c r="IR29" s="48">
        <v>93.2</v>
      </c>
      <c r="IS29" s="48">
        <v>99.2</v>
      </c>
      <c r="IT29" s="48">
        <v>96.9</v>
      </c>
      <c r="IU29" s="48">
        <v>121.4</v>
      </c>
      <c r="IV29" s="48">
        <v>66.099999999999994</v>
      </c>
      <c r="IW29" s="48">
        <v>79.599999999999994</v>
      </c>
      <c r="IX29" s="48">
        <v>124.9</v>
      </c>
      <c r="IY29" s="48">
        <v>126</v>
      </c>
      <c r="IZ29" s="48">
        <v>113.3</v>
      </c>
      <c r="JA29" s="48">
        <v>73.3</v>
      </c>
      <c r="JB29" s="48">
        <v>80.599999999999994</v>
      </c>
      <c r="JC29" s="48">
        <v>109.7</v>
      </c>
      <c r="JD29" s="48">
        <v>105.9</v>
      </c>
      <c r="JE29" s="48">
        <v>106.9</v>
      </c>
      <c r="JF29" s="48">
        <v>101.7</v>
      </c>
      <c r="JG29" s="48">
        <v>27.3</v>
      </c>
      <c r="JH29" s="48">
        <v>41.9</v>
      </c>
      <c r="JI29" s="48">
        <v>99.5</v>
      </c>
      <c r="JJ29" s="48">
        <v>112.8</v>
      </c>
      <c r="JK29" s="48">
        <v>114.9</v>
      </c>
      <c r="JL29" s="48">
        <v>116.6</v>
      </c>
      <c r="JM29" s="48">
        <v>134.80000000000001</v>
      </c>
      <c r="JN29" s="48">
        <v>132</v>
      </c>
      <c r="JO29" s="48">
        <v>96.1</v>
      </c>
    </row>
    <row r="30" spans="1:275">
      <c r="A30" s="45"/>
      <c r="B30" s="46" t="s">
        <v>110</v>
      </c>
      <c r="C30" s="45" t="s">
        <v>22</v>
      </c>
      <c r="D30" s="47" t="s">
        <v>197</v>
      </c>
      <c r="E30" s="47" t="s">
        <v>197</v>
      </c>
      <c r="F30" s="47" t="s">
        <v>197</v>
      </c>
      <c r="G30" s="47" t="s">
        <v>197</v>
      </c>
      <c r="H30" s="48">
        <v>109.3</v>
      </c>
      <c r="I30" s="48">
        <v>107.4</v>
      </c>
      <c r="J30" s="48">
        <v>107</v>
      </c>
      <c r="K30" s="48">
        <v>36.299999999999997</v>
      </c>
      <c r="L30" s="48">
        <v>64.8</v>
      </c>
      <c r="M30" s="48">
        <v>141.5</v>
      </c>
      <c r="N30" s="48">
        <v>64.099999999999994</v>
      </c>
      <c r="O30" s="48">
        <v>51.1</v>
      </c>
      <c r="P30" s="48">
        <v>100.9</v>
      </c>
      <c r="Q30" s="48">
        <v>48.3</v>
      </c>
      <c r="R30" s="48">
        <v>126.4</v>
      </c>
      <c r="S30" s="48">
        <v>73.5</v>
      </c>
      <c r="T30" s="48">
        <v>45.9</v>
      </c>
      <c r="U30" s="48">
        <v>128.9</v>
      </c>
      <c r="V30" s="48">
        <v>47.6</v>
      </c>
      <c r="W30" s="48">
        <v>116</v>
      </c>
      <c r="X30" s="48">
        <v>93.5</v>
      </c>
      <c r="Y30" s="48">
        <v>88.4</v>
      </c>
      <c r="Z30" s="48">
        <v>78.900000000000006</v>
      </c>
      <c r="AA30" s="48">
        <v>137.30000000000001</v>
      </c>
      <c r="AB30" s="48">
        <v>75.2</v>
      </c>
      <c r="AC30" s="48">
        <v>179.9</v>
      </c>
      <c r="AD30" s="48">
        <v>138.80000000000001</v>
      </c>
      <c r="AE30" s="48">
        <v>67.900000000000006</v>
      </c>
      <c r="AF30" s="48">
        <v>129.6</v>
      </c>
      <c r="AG30" s="48">
        <v>31.7</v>
      </c>
      <c r="AH30" s="48">
        <v>97</v>
      </c>
      <c r="AI30" s="49" t="s">
        <v>197</v>
      </c>
      <c r="AJ30" s="48">
        <v>127.7</v>
      </c>
      <c r="AK30" s="48">
        <v>44.8</v>
      </c>
      <c r="AL30" s="48">
        <v>29.4</v>
      </c>
      <c r="AM30" s="48">
        <v>89</v>
      </c>
      <c r="AN30" s="48">
        <v>13.4</v>
      </c>
      <c r="AO30" s="48">
        <v>56.7</v>
      </c>
      <c r="AP30" s="48">
        <v>56.2</v>
      </c>
      <c r="AQ30" s="48">
        <v>134.4</v>
      </c>
      <c r="AR30" s="48">
        <v>122.9</v>
      </c>
      <c r="AS30" s="49" t="s">
        <v>197</v>
      </c>
      <c r="AT30" s="48">
        <v>87</v>
      </c>
      <c r="AU30" s="49" t="s">
        <v>197</v>
      </c>
      <c r="AV30" s="48">
        <v>76</v>
      </c>
      <c r="AW30" s="48">
        <v>123.5</v>
      </c>
      <c r="AX30" s="48">
        <v>166.3</v>
      </c>
      <c r="AY30" s="48">
        <v>16.8</v>
      </c>
      <c r="AZ30" s="48">
        <v>95.5</v>
      </c>
      <c r="BA30" s="48">
        <v>89.4</v>
      </c>
      <c r="BB30" s="48">
        <v>89.7</v>
      </c>
      <c r="BC30" s="48">
        <v>87.5</v>
      </c>
      <c r="BD30" s="48">
        <v>81.7</v>
      </c>
      <c r="BE30" s="48">
        <v>83</v>
      </c>
      <c r="BF30" s="48">
        <v>96.9</v>
      </c>
      <c r="BG30" s="48">
        <v>100.1</v>
      </c>
      <c r="BH30" s="48">
        <v>99.8</v>
      </c>
      <c r="BI30" s="48">
        <v>83.7</v>
      </c>
      <c r="BJ30" s="48">
        <v>52.7</v>
      </c>
      <c r="BK30" s="48">
        <v>68.900000000000006</v>
      </c>
      <c r="BL30" s="48">
        <v>69.3</v>
      </c>
      <c r="BM30" s="48">
        <v>39</v>
      </c>
      <c r="BN30" s="48">
        <v>47.3</v>
      </c>
      <c r="BO30" s="49" t="s">
        <v>197</v>
      </c>
      <c r="BP30" s="48">
        <v>91.7</v>
      </c>
      <c r="BQ30" s="48">
        <v>92.8</v>
      </c>
      <c r="BR30" s="48">
        <v>74.400000000000006</v>
      </c>
      <c r="BS30" s="48">
        <v>69.599999999999994</v>
      </c>
      <c r="BT30" s="48">
        <v>71.900000000000006</v>
      </c>
      <c r="BU30" s="48">
        <v>54.2</v>
      </c>
      <c r="BV30" s="48">
        <v>48.4</v>
      </c>
      <c r="BW30" s="48">
        <v>50.4</v>
      </c>
      <c r="BX30" s="48">
        <v>47.4</v>
      </c>
      <c r="BY30" s="48">
        <v>36.9</v>
      </c>
      <c r="BZ30" s="48">
        <v>43.6</v>
      </c>
      <c r="CA30" s="48">
        <v>30.9</v>
      </c>
      <c r="CB30" s="48">
        <v>45.2</v>
      </c>
      <c r="CC30" s="48">
        <v>39.4</v>
      </c>
      <c r="CD30" s="48">
        <v>71.099999999999994</v>
      </c>
      <c r="CE30" s="48">
        <v>86</v>
      </c>
      <c r="CF30" s="48">
        <v>78.5</v>
      </c>
      <c r="CG30" s="49" t="s">
        <v>197</v>
      </c>
      <c r="CH30" s="49" t="s">
        <v>197</v>
      </c>
      <c r="CI30" s="49" t="s">
        <v>197</v>
      </c>
      <c r="CJ30" s="48">
        <v>127.5</v>
      </c>
      <c r="CK30" s="48">
        <v>76.2</v>
      </c>
      <c r="CL30" s="48">
        <v>97.9</v>
      </c>
      <c r="CM30" s="48">
        <v>170.3</v>
      </c>
      <c r="CN30" s="48">
        <v>89.3</v>
      </c>
      <c r="CO30" s="48">
        <v>122.7</v>
      </c>
      <c r="CP30" s="49" t="s">
        <v>197</v>
      </c>
      <c r="CQ30" s="49" t="s">
        <v>197</v>
      </c>
      <c r="CR30" s="49" t="s">
        <v>197</v>
      </c>
      <c r="CS30" s="49" t="s">
        <v>197</v>
      </c>
      <c r="CT30" s="48">
        <v>158.5</v>
      </c>
      <c r="CU30" s="48">
        <v>97.9</v>
      </c>
      <c r="CV30" s="48">
        <v>122.7</v>
      </c>
      <c r="CW30" s="48">
        <v>87.9</v>
      </c>
      <c r="CX30" s="48">
        <v>66.7</v>
      </c>
      <c r="CY30" s="48">
        <v>76.099999999999994</v>
      </c>
      <c r="CZ30" s="48">
        <v>73.8</v>
      </c>
      <c r="DA30" s="48">
        <v>66.3</v>
      </c>
      <c r="DB30" s="48">
        <v>49.1</v>
      </c>
      <c r="DC30" s="48">
        <v>55</v>
      </c>
      <c r="DD30" s="48">
        <v>42.1</v>
      </c>
      <c r="DE30" s="48">
        <v>30.6</v>
      </c>
      <c r="DF30" s="48">
        <v>37.799999999999997</v>
      </c>
      <c r="DG30" s="48">
        <v>25.2</v>
      </c>
      <c r="DH30" s="48">
        <v>35.6</v>
      </c>
      <c r="DI30" s="48">
        <v>31.9</v>
      </c>
      <c r="DJ30" s="48">
        <v>80.900000000000006</v>
      </c>
      <c r="DK30" s="48">
        <v>89.8</v>
      </c>
      <c r="DL30" s="48">
        <v>85.5</v>
      </c>
      <c r="DM30" s="48">
        <v>130.80000000000001</v>
      </c>
      <c r="DN30" s="48">
        <v>77.3</v>
      </c>
      <c r="DO30" s="48">
        <v>97.9</v>
      </c>
      <c r="DP30" s="49" t="s">
        <v>197</v>
      </c>
      <c r="DQ30" s="49" t="s">
        <v>197</v>
      </c>
      <c r="DR30" s="49" t="s">
        <v>197</v>
      </c>
      <c r="DS30" s="48">
        <v>151.9</v>
      </c>
      <c r="DT30" s="48">
        <v>66.2</v>
      </c>
      <c r="DU30" s="48">
        <v>97.3</v>
      </c>
      <c r="DV30" s="48">
        <v>42.2</v>
      </c>
      <c r="DW30" s="48">
        <v>49.3</v>
      </c>
      <c r="DX30" s="48">
        <v>46.7</v>
      </c>
      <c r="DY30" s="48">
        <v>59.3</v>
      </c>
      <c r="DZ30" s="48">
        <v>42.1</v>
      </c>
      <c r="EA30" s="48">
        <v>51.9</v>
      </c>
      <c r="EB30" s="48">
        <v>35.200000000000003</v>
      </c>
      <c r="EC30" s="48">
        <v>110.7</v>
      </c>
      <c r="ED30" s="48">
        <v>87.6</v>
      </c>
      <c r="EE30" s="48">
        <v>237.7</v>
      </c>
      <c r="EF30" s="48">
        <v>151.30000000000001</v>
      </c>
      <c r="EG30" s="48">
        <v>57.2</v>
      </c>
      <c r="EH30" s="48">
        <v>97.7</v>
      </c>
      <c r="EI30" s="48">
        <v>115.3</v>
      </c>
      <c r="EJ30" s="48">
        <v>77.5</v>
      </c>
      <c r="EK30" s="48">
        <v>90.3</v>
      </c>
      <c r="EL30" s="49" t="s">
        <v>197</v>
      </c>
      <c r="EM30" s="48">
        <v>34.1</v>
      </c>
      <c r="EN30" s="48">
        <v>46.5</v>
      </c>
      <c r="EO30" s="48">
        <v>40</v>
      </c>
      <c r="EP30" s="48">
        <v>62.9</v>
      </c>
      <c r="EQ30" s="48">
        <v>70.8</v>
      </c>
      <c r="ER30" s="48">
        <v>66.099999999999994</v>
      </c>
      <c r="ES30" s="49" t="s">
        <v>197</v>
      </c>
      <c r="ET30" s="48">
        <v>82.4</v>
      </c>
      <c r="EU30" s="49" t="s">
        <v>197</v>
      </c>
      <c r="EV30" s="48">
        <v>85.3</v>
      </c>
      <c r="EW30" s="48">
        <v>79.8</v>
      </c>
      <c r="EX30" s="48">
        <v>81.5</v>
      </c>
      <c r="EY30" s="48">
        <v>136.30000000000001</v>
      </c>
      <c r="EZ30" s="48">
        <v>106.1</v>
      </c>
      <c r="FA30" s="48">
        <v>58.1</v>
      </c>
      <c r="FB30" s="48">
        <v>77.2</v>
      </c>
      <c r="FC30" s="48">
        <v>339.5</v>
      </c>
      <c r="FD30" s="48">
        <v>108.1</v>
      </c>
      <c r="FE30" s="48">
        <v>65.599999999999994</v>
      </c>
      <c r="FF30" s="48">
        <v>83.9</v>
      </c>
      <c r="FG30" s="48">
        <v>63.1</v>
      </c>
      <c r="FH30" s="48">
        <v>89.4</v>
      </c>
      <c r="FI30" s="48">
        <v>70.7</v>
      </c>
      <c r="FJ30" s="48">
        <v>85.1</v>
      </c>
      <c r="FK30" s="48">
        <v>96.4</v>
      </c>
      <c r="FL30" s="48">
        <v>91.3</v>
      </c>
      <c r="FM30" s="48">
        <v>70.7</v>
      </c>
      <c r="FN30" s="48">
        <v>55.2</v>
      </c>
      <c r="FO30" s="48">
        <v>64.2</v>
      </c>
      <c r="FP30" s="48">
        <v>68.8</v>
      </c>
      <c r="FQ30" s="48">
        <v>47.5</v>
      </c>
      <c r="FR30" s="48">
        <v>55.1</v>
      </c>
      <c r="FS30" s="48">
        <v>69.400000000000006</v>
      </c>
      <c r="FT30" s="48">
        <v>50.3</v>
      </c>
      <c r="FU30" s="48">
        <v>62.4</v>
      </c>
      <c r="FV30" s="48">
        <v>106.2</v>
      </c>
      <c r="FW30" s="48">
        <v>21.3</v>
      </c>
      <c r="FX30" s="48">
        <v>85</v>
      </c>
      <c r="FY30" s="48">
        <v>107.9</v>
      </c>
      <c r="FZ30" s="48">
        <v>107.7</v>
      </c>
      <c r="GA30" s="48">
        <v>76.099999999999994</v>
      </c>
      <c r="GB30" s="48">
        <v>88.6</v>
      </c>
      <c r="GC30" s="48">
        <v>86.2</v>
      </c>
      <c r="GD30" s="48">
        <v>68.400000000000006</v>
      </c>
      <c r="GE30" s="48">
        <v>28.4</v>
      </c>
      <c r="GF30" s="48">
        <v>54.2</v>
      </c>
      <c r="GG30" s="48">
        <v>5</v>
      </c>
      <c r="GH30" s="48">
        <v>65.8</v>
      </c>
      <c r="GI30" s="48">
        <v>65.400000000000006</v>
      </c>
      <c r="GJ30" s="49" t="s">
        <v>197</v>
      </c>
      <c r="GK30" s="48">
        <v>7.8</v>
      </c>
      <c r="GL30" s="48">
        <v>5.3</v>
      </c>
      <c r="GM30" s="48">
        <v>91.3</v>
      </c>
      <c r="GN30" s="48">
        <v>114.1</v>
      </c>
      <c r="GO30" s="48">
        <v>105.2</v>
      </c>
      <c r="GP30" s="48">
        <v>86</v>
      </c>
      <c r="GQ30" s="48">
        <v>71.2</v>
      </c>
      <c r="GR30" s="48">
        <v>76.7</v>
      </c>
      <c r="GS30" s="48">
        <v>8.9</v>
      </c>
      <c r="GT30" s="48">
        <v>13.5</v>
      </c>
      <c r="GU30" s="48">
        <v>12.5</v>
      </c>
      <c r="GV30" s="48">
        <v>158</v>
      </c>
      <c r="GW30" s="48">
        <v>64.2</v>
      </c>
      <c r="GX30" s="48">
        <v>105.8</v>
      </c>
      <c r="GY30" s="48">
        <v>90.6</v>
      </c>
      <c r="GZ30" s="48">
        <v>102.2</v>
      </c>
      <c r="HA30" s="48">
        <v>96.5</v>
      </c>
      <c r="HB30" s="48">
        <v>78.400000000000006</v>
      </c>
      <c r="HC30" s="48">
        <v>88.7</v>
      </c>
      <c r="HD30" s="48">
        <v>85.6</v>
      </c>
      <c r="HE30" s="48">
        <v>108.7</v>
      </c>
      <c r="HF30" s="48">
        <v>91.4</v>
      </c>
      <c r="HG30" s="48">
        <v>92.4</v>
      </c>
      <c r="HH30" s="48">
        <v>10.3</v>
      </c>
      <c r="HI30" s="48">
        <v>115.3</v>
      </c>
      <c r="HJ30" s="48">
        <v>123.9</v>
      </c>
      <c r="HK30" s="48">
        <v>119.7</v>
      </c>
      <c r="HL30" s="48">
        <v>104.1</v>
      </c>
      <c r="HM30" s="48">
        <v>121.8</v>
      </c>
      <c r="HN30" s="48">
        <v>116.8</v>
      </c>
      <c r="HO30" s="48">
        <v>44.5</v>
      </c>
      <c r="HP30" s="48">
        <v>52.7</v>
      </c>
      <c r="HQ30" s="48">
        <v>48.6</v>
      </c>
      <c r="HR30" s="49" t="s">
        <v>197</v>
      </c>
      <c r="HS30" s="49" t="s">
        <v>197</v>
      </c>
      <c r="HT30" s="49" t="s">
        <v>197</v>
      </c>
      <c r="HU30" s="48">
        <v>56.4</v>
      </c>
      <c r="HV30" s="48">
        <v>89.9</v>
      </c>
      <c r="HW30" s="48">
        <v>87.9</v>
      </c>
      <c r="HX30" s="48">
        <v>48.7</v>
      </c>
      <c r="HY30" s="49" t="s">
        <v>197</v>
      </c>
      <c r="HZ30" s="48">
        <v>107</v>
      </c>
      <c r="IA30" s="48">
        <v>21</v>
      </c>
      <c r="IB30" s="48">
        <v>15.1</v>
      </c>
      <c r="IC30" s="48">
        <v>18.3</v>
      </c>
      <c r="ID30" s="48">
        <v>43.4</v>
      </c>
      <c r="IE30" s="48">
        <v>65.3</v>
      </c>
      <c r="IF30" s="48">
        <v>101.4</v>
      </c>
      <c r="IG30" s="49" t="s">
        <v>197</v>
      </c>
      <c r="IH30" s="48">
        <v>113.8</v>
      </c>
      <c r="II30" s="48">
        <v>11.3</v>
      </c>
      <c r="IJ30" s="49" t="s">
        <v>197</v>
      </c>
      <c r="IK30" s="49" t="s">
        <v>197</v>
      </c>
      <c r="IL30" s="49" t="s">
        <v>197</v>
      </c>
      <c r="IM30" s="49" t="s">
        <v>197</v>
      </c>
      <c r="IN30" s="49" t="s">
        <v>197</v>
      </c>
      <c r="IO30" s="49" t="s">
        <v>197</v>
      </c>
      <c r="IP30" s="49" t="s">
        <v>197</v>
      </c>
      <c r="IQ30" s="48">
        <v>366.1</v>
      </c>
      <c r="IR30" s="48">
        <v>70.900000000000006</v>
      </c>
      <c r="IS30" s="48">
        <v>91.8</v>
      </c>
      <c r="IT30" s="48">
        <v>83.8</v>
      </c>
      <c r="IU30" s="48">
        <v>58.9</v>
      </c>
      <c r="IV30" s="48">
        <v>17.600000000000001</v>
      </c>
      <c r="IW30" s="48">
        <v>27.7</v>
      </c>
      <c r="IX30" s="49" t="s">
        <v>197</v>
      </c>
      <c r="IY30" s="48">
        <v>112.8</v>
      </c>
      <c r="IZ30" s="48">
        <v>120.3</v>
      </c>
      <c r="JA30" s="48">
        <v>121.9</v>
      </c>
      <c r="JB30" s="48">
        <v>54.8</v>
      </c>
      <c r="JC30" s="48">
        <v>56.8</v>
      </c>
      <c r="JD30" s="48">
        <v>45.8</v>
      </c>
      <c r="JE30" s="48">
        <v>48.5</v>
      </c>
      <c r="JF30" s="48">
        <v>42.7</v>
      </c>
      <c r="JG30" s="48">
        <v>61.8</v>
      </c>
      <c r="JH30" s="48">
        <v>14.2</v>
      </c>
      <c r="JI30" s="48">
        <v>59.1</v>
      </c>
      <c r="JJ30" s="48">
        <v>98.5</v>
      </c>
      <c r="JK30" s="48">
        <v>115.8</v>
      </c>
      <c r="JL30" s="48">
        <v>83.2</v>
      </c>
      <c r="JM30" s="48">
        <v>101.7</v>
      </c>
      <c r="JN30" s="48">
        <v>113.8</v>
      </c>
      <c r="JO30" s="48">
        <v>116.9</v>
      </c>
    </row>
    <row r="31" spans="1:275">
      <c r="A31" s="45"/>
      <c r="B31" s="46" t="s">
        <v>111</v>
      </c>
      <c r="C31" s="45" t="s">
        <v>23</v>
      </c>
      <c r="D31" s="47" t="s">
        <v>197</v>
      </c>
      <c r="E31" s="47" t="s">
        <v>197</v>
      </c>
      <c r="F31" s="47" t="s">
        <v>197</v>
      </c>
      <c r="G31" s="47" t="s">
        <v>197</v>
      </c>
      <c r="H31" s="48">
        <v>93.1</v>
      </c>
      <c r="I31" s="48">
        <v>95.2</v>
      </c>
      <c r="J31" s="48">
        <v>101.9</v>
      </c>
      <c r="K31" s="48">
        <v>131.4</v>
      </c>
      <c r="L31" s="48">
        <v>103.6</v>
      </c>
      <c r="M31" s="48">
        <v>78.8</v>
      </c>
      <c r="N31" s="48">
        <v>119.6</v>
      </c>
      <c r="O31" s="48">
        <v>111.9</v>
      </c>
      <c r="P31" s="48">
        <v>85.5</v>
      </c>
      <c r="Q31" s="48">
        <v>170.6</v>
      </c>
      <c r="R31" s="48">
        <v>75.3</v>
      </c>
      <c r="S31" s="48">
        <v>94.4</v>
      </c>
      <c r="T31" s="48">
        <v>99.6</v>
      </c>
      <c r="U31" s="48">
        <v>95.7</v>
      </c>
      <c r="V31" s="48">
        <v>75.2</v>
      </c>
      <c r="W31" s="48">
        <v>117.4</v>
      </c>
      <c r="X31" s="48">
        <v>101.7</v>
      </c>
      <c r="Y31" s="48">
        <v>116.1</v>
      </c>
      <c r="Z31" s="48">
        <v>78</v>
      </c>
      <c r="AA31" s="48">
        <v>127.3</v>
      </c>
      <c r="AB31" s="48">
        <v>133.1</v>
      </c>
      <c r="AC31" s="48">
        <v>54.9</v>
      </c>
      <c r="AD31" s="48">
        <v>158.80000000000001</v>
      </c>
      <c r="AE31" s="48">
        <v>97</v>
      </c>
      <c r="AF31" s="48">
        <v>75.900000000000006</v>
      </c>
      <c r="AG31" s="48">
        <v>117</v>
      </c>
      <c r="AH31" s="48">
        <v>59.5</v>
      </c>
      <c r="AI31" s="48">
        <v>119.5</v>
      </c>
      <c r="AJ31" s="48">
        <v>53.8</v>
      </c>
      <c r="AK31" s="48">
        <v>193.7</v>
      </c>
      <c r="AL31" s="49" t="s">
        <v>197</v>
      </c>
      <c r="AM31" s="48">
        <v>62.1</v>
      </c>
      <c r="AN31" s="48">
        <v>120.2</v>
      </c>
      <c r="AO31" s="48">
        <v>127.6</v>
      </c>
      <c r="AP31" s="48">
        <v>127.6</v>
      </c>
      <c r="AQ31" s="48">
        <v>22.6</v>
      </c>
      <c r="AR31" s="48">
        <v>119</v>
      </c>
      <c r="AS31" s="49" t="s">
        <v>197</v>
      </c>
      <c r="AT31" s="48">
        <v>111.7</v>
      </c>
      <c r="AU31" s="49" t="s">
        <v>197</v>
      </c>
      <c r="AV31" s="48">
        <v>85.2</v>
      </c>
      <c r="AW31" s="48">
        <v>60.7</v>
      </c>
      <c r="AX31" s="48">
        <v>19.3</v>
      </c>
      <c r="AY31" s="48">
        <v>42.8</v>
      </c>
      <c r="AZ31" s="48">
        <v>91.8</v>
      </c>
      <c r="BA31" s="48">
        <v>98</v>
      </c>
      <c r="BB31" s="48">
        <v>97.7</v>
      </c>
      <c r="BC31" s="48">
        <v>83.2</v>
      </c>
      <c r="BD31" s="48">
        <v>90.3</v>
      </c>
      <c r="BE31" s="48">
        <v>88.7</v>
      </c>
      <c r="BF31" s="48">
        <v>94.2</v>
      </c>
      <c r="BG31" s="48">
        <v>98.9</v>
      </c>
      <c r="BH31" s="48">
        <v>98.6</v>
      </c>
      <c r="BI31" s="48">
        <v>98.6</v>
      </c>
      <c r="BJ31" s="48">
        <v>104.1</v>
      </c>
      <c r="BK31" s="48">
        <v>101.2</v>
      </c>
      <c r="BL31" s="48">
        <v>97.2</v>
      </c>
      <c r="BM31" s="48">
        <v>123.4</v>
      </c>
      <c r="BN31" s="48">
        <v>116.2</v>
      </c>
      <c r="BO31" s="49" t="s">
        <v>197</v>
      </c>
      <c r="BP31" s="48">
        <v>102.9</v>
      </c>
      <c r="BQ31" s="48">
        <v>90.1</v>
      </c>
      <c r="BR31" s="48">
        <v>78.7</v>
      </c>
      <c r="BS31" s="48">
        <v>87.6</v>
      </c>
      <c r="BT31" s="48">
        <v>83.4</v>
      </c>
      <c r="BU31" s="48">
        <v>352.6</v>
      </c>
      <c r="BV31" s="48">
        <v>182</v>
      </c>
      <c r="BW31" s="48">
        <v>240.2</v>
      </c>
      <c r="BX31" s="48">
        <v>54.7</v>
      </c>
      <c r="BY31" s="48">
        <v>56.3</v>
      </c>
      <c r="BZ31" s="48">
        <v>55.3</v>
      </c>
      <c r="CA31" s="48">
        <v>148.19999999999999</v>
      </c>
      <c r="CB31" s="48">
        <v>147.6</v>
      </c>
      <c r="CC31" s="48">
        <v>147.9</v>
      </c>
      <c r="CD31" s="48">
        <v>84.5</v>
      </c>
      <c r="CE31" s="48">
        <v>120.4</v>
      </c>
      <c r="CF31" s="48">
        <v>102.5</v>
      </c>
      <c r="CG31" s="49" t="s">
        <v>197</v>
      </c>
      <c r="CH31" s="49" t="s">
        <v>197</v>
      </c>
      <c r="CI31" s="49" t="s">
        <v>197</v>
      </c>
      <c r="CJ31" s="48">
        <v>86.4</v>
      </c>
      <c r="CK31" s="48">
        <v>95.2</v>
      </c>
      <c r="CL31" s="48">
        <v>91.5</v>
      </c>
      <c r="CM31" s="49" t="s">
        <v>197</v>
      </c>
      <c r="CN31" s="49" t="s">
        <v>197</v>
      </c>
      <c r="CO31" s="49" t="s">
        <v>197</v>
      </c>
      <c r="CP31" s="49" t="s">
        <v>197</v>
      </c>
      <c r="CQ31" s="49" t="s">
        <v>197</v>
      </c>
      <c r="CR31" s="49" t="s">
        <v>197</v>
      </c>
      <c r="CS31" s="49" t="s">
        <v>197</v>
      </c>
      <c r="CT31" s="48">
        <v>91.9</v>
      </c>
      <c r="CU31" s="48">
        <v>95.6</v>
      </c>
      <c r="CV31" s="48">
        <v>94.1</v>
      </c>
      <c r="CW31" s="48">
        <v>89</v>
      </c>
      <c r="CX31" s="48">
        <v>95.9</v>
      </c>
      <c r="CY31" s="48">
        <v>92.9</v>
      </c>
      <c r="CZ31" s="48">
        <v>93</v>
      </c>
      <c r="DA31" s="48">
        <v>201.5</v>
      </c>
      <c r="DB31" s="48">
        <v>118.6</v>
      </c>
      <c r="DC31" s="48">
        <v>146.30000000000001</v>
      </c>
      <c r="DD31" s="48">
        <v>97.2</v>
      </c>
      <c r="DE31" s="48">
        <v>96.7</v>
      </c>
      <c r="DF31" s="48">
        <v>97</v>
      </c>
      <c r="DG31" s="48">
        <v>154.30000000000001</v>
      </c>
      <c r="DH31" s="48">
        <v>170.5</v>
      </c>
      <c r="DI31" s="48">
        <v>164.9</v>
      </c>
      <c r="DJ31" s="48">
        <v>45.2</v>
      </c>
      <c r="DK31" s="48">
        <v>31</v>
      </c>
      <c r="DL31" s="48">
        <v>37.6</v>
      </c>
      <c r="DM31" s="48">
        <v>91.7</v>
      </c>
      <c r="DN31" s="48">
        <v>87.4</v>
      </c>
      <c r="DO31" s="48">
        <v>89</v>
      </c>
      <c r="DP31" s="49" t="s">
        <v>197</v>
      </c>
      <c r="DQ31" s="49" t="s">
        <v>197</v>
      </c>
      <c r="DR31" s="49" t="s">
        <v>197</v>
      </c>
      <c r="DS31" s="48">
        <v>58.3</v>
      </c>
      <c r="DT31" s="48">
        <v>40.4</v>
      </c>
      <c r="DU31" s="48">
        <v>46.9</v>
      </c>
      <c r="DV31" s="48">
        <v>151</v>
      </c>
      <c r="DW31" s="48">
        <v>48.6</v>
      </c>
      <c r="DX31" s="48">
        <v>85.1</v>
      </c>
      <c r="DY31" s="48">
        <v>94.9</v>
      </c>
      <c r="DZ31" s="48">
        <v>72.900000000000006</v>
      </c>
      <c r="EA31" s="48">
        <v>85.2</v>
      </c>
      <c r="EB31" s="48">
        <v>102.2</v>
      </c>
      <c r="EC31" s="48">
        <v>25.9</v>
      </c>
      <c r="ED31" s="48">
        <v>48.6</v>
      </c>
      <c r="EE31" s="49" t="s">
        <v>197</v>
      </c>
      <c r="EF31" s="48">
        <v>57.1</v>
      </c>
      <c r="EG31" s="48">
        <v>9.8000000000000007</v>
      </c>
      <c r="EH31" s="48">
        <v>29.9</v>
      </c>
      <c r="EI31" s="48">
        <v>27.1</v>
      </c>
      <c r="EJ31" s="48">
        <v>60</v>
      </c>
      <c r="EK31" s="48">
        <v>48.8</v>
      </c>
      <c r="EL31" s="48">
        <v>45.6</v>
      </c>
      <c r="EM31" s="48">
        <v>102.6</v>
      </c>
      <c r="EN31" s="48">
        <v>54.1</v>
      </c>
      <c r="EO31" s="48">
        <v>79.5</v>
      </c>
      <c r="EP31" s="48">
        <v>58.9</v>
      </c>
      <c r="EQ31" s="48">
        <v>99.2</v>
      </c>
      <c r="ER31" s="48">
        <v>75.400000000000006</v>
      </c>
      <c r="ES31" s="49" t="s">
        <v>197</v>
      </c>
      <c r="ET31" s="48">
        <v>125.6</v>
      </c>
      <c r="EU31" s="48">
        <v>88.2</v>
      </c>
      <c r="EV31" s="48">
        <v>101.3</v>
      </c>
      <c r="EW31" s="48">
        <v>84.6</v>
      </c>
      <c r="EX31" s="48">
        <v>89.8</v>
      </c>
      <c r="EY31" s="48">
        <v>138</v>
      </c>
      <c r="EZ31" s="48">
        <v>75.900000000000006</v>
      </c>
      <c r="FA31" s="48">
        <v>94.6</v>
      </c>
      <c r="FB31" s="48">
        <v>87.1</v>
      </c>
      <c r="FC31" s="48">
        <v>48.2</v>
      </c>
      <c r="FD31" s="48">
        <v>83.1</v>
      </c>
      <c r="FE31" s="48">
        <v>105.5</v>
      </c>
      <c r="FF31" s="48">
        <v>95.9</v>
      </c>
      <c r="FG31" s="48">
        <v>100.4</v>
      </c>
      <c r="FH31" s="48">
        <v>64.599999999999994</v>
      </c>
      <c r="FI31" s="48">
        <v>90.1</v>
      </c>
      <c r="FJ31" s="48">
        <v>114.2</v>
      </c>
      <c r="FK31" s="48">
        <v>77</v>
      </c>
      <c r="FL31" s="48">
        <v>93.8</v>
      </c>
      <c r="FM31" s="48">
        <v>81.5</v>
      </c>
      <c r="FN31" s="48">
        <v>73.400000000000006</v>
      </c>
      <c r="FO31" s="48">
        <v>78.099999999999994</v>
      </c>
      <c r="FP31" s="48">
        <v>73.7</v>
      </c>
      <c r="FQ31" s="48">
        <v>102.4</v>
      </c>
      <c r="FR31" s="48">
        <v>92.2</v>
      </c>
      <c r="FS31" s="48">
        <v>111.2</v>
      </c>
      <c r="FT31" s="48">
        <v>109.6</v>
      </c>
      <c r="FU31" s="48">
        <v>110.6</v>
      </c>
      <c r="FV31" s="48">
        <v>115.8</v>
      </c>
      <c r="FW31" s="48">
        <v>179.8</v>
      </c>
      <c r="FX31" s="48">
        <v>94.9</v>
      </c>
      <c r="FY31" s="48">
        <v>78.3</v>
      </c>
      <c r="FZ31" s="48">
        <v>78.5</v>
      </c>
      <c r="GA31" s="48">
        <v>96.4</v>
      </c>
      <c r="GB31" s="48">
        <v>107.3</v>
      </c>
      <c r="GC31" s="48">
        <v>105.2</v>
      </c>
      <c r="GD31" s="48">
        <v>48.3</v>
      </c>
      <c r="GE31" s="48">
        <v>40.299999999999997</v>
      </c>
      <c r="GF31" s="48">
        <v>45.5</v>
      </c>
      <c r="GG31" s="48">
        <v>41.8</v>
      </c>
      <c r="GH31" s="48">
        <v>44.6</v>
      </c>
      <c r="GI31" s="48">
        <v>44.6</v>
      </c>
      <c r="GJ31" s="48">
        <v>117.2</v>
      </c>
      <c r="GK31" s="48">
        <v>204.7</v>
      </c>
      <c r="GL31" s="48">
        <v>177.3</v>
      </c>
      <c r="GM31" s="48">
        <v>75.5</v>
      </c>
      <c r="GN31" s="48">
        <v>110.4</v>
      </c>
      <c r="GO31" s="48">
        <v>97</v>
      </c>
      <c r="GP31" s="48">
        <v>96</v>
      </c>
      <c r="GQ31" s="48">
        <v>119</v>
      </c>
      <c r="GR31" s="48">
        <v>110.5</v>
      </c>
      <c r="GS31" s="48">
        <v>9.8000000000000007</v>
      </c>
      <c r="GT31" s="48">
        <v>59.7</v>
      </c>
      <c r="GU31" s="48">
        <v>48.7</v>
      </c>
      <c r="GV31" s="48">
        <v>58.1</v>
      </c>
      <c r="GW31" s="48">
        <v>56.8</v>
      </c>
      <c r="GX31" s="48">
        <v>57.4</v>
      </c>
      <c r="GY31" s="48">
        <v>110.1</v>
      </c>
      <c r="GZ31" s="48">
        <v>114.6</v>
      </c>
      <c r="HA31" s="48">
        <v>112.4</v>
      </c>
      <c r="HB31" s="48">
        <v>111.4</v>
      </c>
      <c r="HC31" s="48">
        <v>125.6</v>
      </c>
      <c r="HD31" s="48">
        <v>121.3</v>
      </c>
      <c r="HE31" s="48">
        <v>62.9</v>
      </c>
      <c r="HF31" s="48">
        <v>70.3</v>
      </c>
      <c r="HG31" s="48">
        <v>69.900000000000006</v>
      </c>
      <c r="HH31" s="48">
        <v>7.7</v>
      </c>
      <c r="HI31" s="48">
        <v>114.4</v>
      </c>
      <c r="HJ31" s="48">
        <v>130.69999999999999</v>
      </c>
      <c r="HK31" s="48">
        <v>122.8</v>
      </c>
      <c r="HL31" s="48">
        <v>115.6</v>
      </c>
      <c r="HM31" s="48">
        <v>128.9</v>
      </c>
      <c r="HN31" s="48">
        <v>125.1</v>
      </c>
      <c r="HO31" s="48">
        <v>100.3</v>
      </c>
      <c r="HP31" s="48">
        <v>89.7</v>
      </c>
      <c r="HQ31" s="48">
        <v>95.1</v>
      </c>
      <c r="HR31" s="48">
        <v>102.9</v>
      </c>
      <c r="HS31" s="48">
        <v>110.8</v>
      </c>
      <c r="HT31" s="48">
        <v>108.1</v>
      </c>
      <c r="HU31" s="48">
        <v>53.8</v>
      </c>
      <c r="HV31" s="48">
        <v>75.5</v>
      </c>
      <c r="HW31" s="48">
        <v>74.3</v>
      </c>
      <c r="HX31" s="48">
        <v>75.3</v>
      </c>
      <c r="HY31" s="49" t="s">
        <v>197</v>
      </c>
      <c r="HZ31" s="48">
        <v>89.2</v>
      </c>
      <c r="IA31" s="48">
        <v>137.69999999999999</v>
      </c>
      <c r="IB31" s="48">
        <v>96.1</v>
      </c>
      <c r="IC31" s="48">
        <v>118.9</v>
      </c>
      <c r="ID31" s="48">
        <v>129</v>
      </c>
      <c r="IE31" s="48">
        <v>119.1</v>
      </c>
      <c r="IF31" s="48">
        <v>19.7</v>
      </c>
      <c r="IG31" s="48">
        <v>154.19999999999999</v>
      </c>
      <c r="IH31" s="48">
        <v>75.3</v>
      </c>
      <c r="II31" s="49" t="s">
        <v>197</v>
      </c>
      <c r="IJ31" s="49" t="s">
        <v>197</v>
      </c>
      <c r="IK31" s="48">
        <v>7.9</v>
      </c>
      <c r="IL31" s="49" t="s">
        <v>197</v>
      </c>
      <c r="IM31" s="48">
        <v>10.3</v>
      </c>
      <c r="IN31" s="48">
        <v>10.9</v>
      </c>
      <c r="IO31" s="49" t="s">
        <v>197</v>
      </c>
      <c r="IP31" s="48">
        <v>18.5</v>
      </c>
      <c r="IQ31" s="48">
        <v>54.1</v>
      </c>
      <c r="IR31" s="48">
        <v>100.6</v>
      </c>
      <c r="IS31" s="48">
        <v>87.4</v>
      </c>
      <c r="IT31" s="48">
        <v>92.5</v>
      </c>
      <c r="IU31" s="48">
        <v>175.4</v>
      </c>
      <c r="IV31" s="48">
        <v>218.9</v>
      </c>
      <c r="IW31" s="48">
        <v>208.3</v>
      </c>
      <c r="IX31" s="49" t="s">
        <v>197</v>
      </c>
      <c r="IY31" s="48">
        <v>109.5</v>
      </c>
      <c r="IZ31" s="48">
        <v>106.8</v>
      </c>
      <c r="JA31" s="48">
        <v>113.7</v>
      </c>
      <c r="JB31" s="49" t="s">
        <v>197</v>
      </c>
      <c r="JC31" s="48">
        <v>101</v>
      </c>
      <c r="JD31" s="48">
        <v>169.9</v>
      </c>
      <c r="JE31" s="48">
        <v>152.6</v>
      </c>
      <c r="JF31" s="48" t="s">
        <v>87</v>
      </c>
      <c r="JG31" s="48" t="s">
        <v>87</v>
      </c>
      <c r="JH31" s="48">
        <v>6.9</v>
      </c>
      <c r="JI31" s="48">
        <v>117.1</v>
      </c>
      <c r="JJ31" s="48">
        <v>94.7</v>
      </c>
      <c r="JK31" s="48">
        <v>91.6</v>
      </c>
      <c r="JL31" s="48">
        <v>85.1</v>
      </c>
      <c r="JM31" s="48">
        <v>81</v>
      </c>
      <c r="JN31" s="48">
        <v>75.3</v>
      </c>
      <c r="JO31" s="48">
        <v>166.1</v>
      </c>
    </row>
    <row r="32" spans="1:275">
      <c r="A32" s="45"/>
      <c r="B32" s="46" t="s">
        <v>112</v>
      </c>
      <c r="C32" s="45" t="s">
        <v>24</v>
      </c>
      <c r="D32" s="47" t="s">
        <v>197</v>
      </c>
      <c r="E32" s="47" t="s">
        <v>197</v>
      </c>
      <c r="F32" s="47" t="s">
        <v>197</v>
      </c>
      <c r="G32" s="47" t="s">
        <v>197</v>
      </c>
      <c r="H32" s="48">
        <v>93</v>
      </c>
      <c r="I32" s="48">
        <v>97</v>
      </c>
      <c r="J32" s="48">
        <v>102.9</v>
      </c>
      <c r="K32" s="48">
        <v>111.9</v>
      </c>
      <c r="L32" s="48">
        <v>140.30000000000001</v>
      </c>
      <c r="M32" s="48">
        <v>77</v>
      </c>
      <c r="N32" s="48">
        <v>112.9</v>
      </c>
      <c r="O32" s="48">
        <v>108.6</v>
      </c>
      <c r="P32" s="48">
        <v>74.5</v>
      </c>
      <c r="Q32" s="48">
        <v>156.6</v>
      </c>
      <c r="R32" s="48">
        <v>69.099999999999994</v>
      </c>
      <c r="S32" s="48">
        <v>117.6</v>
      </c>
      <c r="T32" s="48">
        <v>130.69999999999999</v>
      </c>
      <c r="U32" s="48">
        <v>106.2</v>
      </c>
      <c r="V32" s="48">
        <v>85</v>
      </c>
      <c r="W32" s="48">
        <v>119.4</v>
      </c>
      <c r="X32" s="48">
        <v>153.69999999999999</v>
      </c>
      <c r="Y32" s="48">
        <v>117.7</v>
      </c>
      <c r="Z32" s="48">
        <v>71.400000000000006</v>
      </c>
      <c r="AA32" s="48">
        <v>121</v>
      </c>
      <c r="AB32" s="48">
        <v>92.3</v>
      </c>
      <c r="AC32" s="48">
        <v>119.3</v>
      </c>
      <c r="AD32" s="48">
        <v>80.3</v>
      </c>
      <c r="AE32" s="48">
        <v>80.599999999999994</v>
      </c>
      <c r="AF32" s="48">
        <v>93.6</v>
      </c>
      <c r="AG32" s="48">
        <v>128.30000000000001</v>
      </c>
      <c r="AH32" s="48">
        <v>94</v>
      </c>
      <c r="AI32" s="48">
        <v>75.3</v>
      </c>
      <c r="AJ32" s="48">
        <v>64.7</v>
      </c>
      <c r="AK32" s="48">
        <v>143.1</v>
      </c>
      <c r="AL32" s="48">
        <v>174.9</v>
      </c>
      <c r="AM32" s="48">
        <v>101.2</v>
      </c>
      <c r="AN32" s="48">
        <v>91.9</v>
      </c>
      <c r="AO32" s="48">
        <v>145.5</v>
      </c>
      <c r="AP32" s="48">
        <v>144.9</v>
      </c>
      <c r="AQ32" s="48">
        <v>41.1</v>
      </c>
      <c r="AR32" s="48">
        <v>106.6</v>
      </c>
      <c r="AS32" s="48">
        <v>119.4</v>
      </c>
      <c r="AT32" s="48">
        <v>110.8</v>
      </c>
      <c r="AU32" s="48">
        <v>98.4</v>
      </c>
      <c r="AV32" s="48">
        <v>136.80000000000001</v>
      </c>
      <c r="AW32" s="48">
        <v>198.3</v>
      </c>
      <c r="AX32" s="48">
        <v>57.1</v>
      </c>
      <c r="AY32" s="48">
        <v>181.5</v>
      </c>
      <c r="AZ32" s="48">
        <v>122.9</v>
      </c>
      <c r="BA32" s="48">
        <v>123.6</v>
      </c>
      <c r="BB32" s="48">
        <v>123.5</v>
      </c>
      <c r="BC32" s="48">
        <v>113.5</v>
      </c>
      <c r="BD32" s="48">
        <v>109.7</v>
      </c>
      <c r="BE32" s="48">
        <v>110.6</v>
      </c>
      <c r="BF32" s="48">
        <v>111.2</v>
      </c>
      <c r="BG32" s="48">
        <v>119.4</v>
      </c>
      <c r="BH32" s="48">
        <v>118.8</v>
      </c>
      <c r="BI32" s="48">
        <v>150.19999999999999</v>
      </c>
      <c r="BJ32" s="48">
        <v>139.6</v>
      </c>
      <c r="BK32" s="48">
        <v>145.1</v>
      </c>
      <c r="BL32" s="48">
        <v>128.19999999999999</v>
      </c>
      <c r="BM32" s="48">
        <v>161.5</v>
      </c>
      <c r="BN32" s="48">
        <v>152.4</v>
      </c>
      <c r="BO32" s="48">
        <v>166.1</v>
      </c>
      <c r="BP32" s="48">
        <v>77.2</v>
      </c>
      <c r="BQ32" s="48">
        <v>75.8</v>
      </c>
      <c r="BR32" s="48">
        <v>127.4</v>
      </c>
      <c r="BS32" s="48">
        <v>98</v>
      </c>
      <c r="BT32" s="48">
        <v>111.9</v>
      </c>
      <c r="BU32" s="48">
        <v>53.6</v>
      </c>
      <c r="BV32" s="48">
        <v>72.599999999999994</v>
      </c>
      <c r="BW32" s="48">
        <v>66.099999999999994</v>
      </c>
      <c r="BX32" s="48">
        <v>127.6</v>
      </c>
      <c r="BY32" s="48">
        <v>109</v>
      </c>
      <c r="BZ32" s="48">
        <v>121</v>
      </c>
      <c r="CA32" s="48">
        <v>82.7</v>
      </c>
      <c r="CB32" s="48">
        <v>93.7</v>
      </c>
      <c r="CC32" s="48">
        <v>89.3</v>
      </c>
      <c r="CD32" s="48">
        <v>126.2</v>
      </c>
      <c r="CE32" s="48">
        <v>137.19999999999999</v>
      </c>
      <c r="CF32" s="48">
        <v>131.69999999999999</v>
      </c>
      <c r="CG32" s="48">
        <v>103.1</v>
      </c>
      <c r="CH32" s="48">
        <v>136.1</v>
      </c>
      <c r="CI32" s="48">
        <v>115.4</v>
      </c>
      <c r="CJ32" s="48">
        <v>120.9</v>
      </c>
      <c r="CK32" s="48">
        <v>121.2</v>
      </c>
      <c r="CL32" s="48">
        <v>121.1</v>
      </c>
      <c r="CM32" s="48">
        <v>110.2</v>
      </c>
      <c r="CN32" s="48">
        <v>99.5</v>
      </c>
      <c r="CO32" s="48">
        <v>104</v>
      </c>
      <c r="CP32" s="48">
        <v>162</v>
      </c>
      <c r="CQ32" s="48">
        <v>126.2</v>
      </c>
      <c r="CR32" s="48">
        <v>142.9</v>
      </c>
      <c r="CS32" s="48">
        <v>73.400000000000006</v>
      </c>
      <c r="CT32" s="48">
        <v>102.6</v>
      </c>
      <c r="CU32" s="48">
        <v>92.7</v>
      </c>
      <c r="CV32" s="48">
        <v>96.8</v>
      </c>
      <c r="CW32" s="48">
        <v>111.5</v>
      </c>
      <c r="CX32" s="48">
        <v>100.1</v>
      </c>
      <c r="CY32" s="48">
        <v>105.2</v>
      </c>
      <c r="CZ32" s="48">
        <v>104.2</v>
      </c>
      <c r="DA32" s="48">
        <v>108.9</v>
      </c>
      <c r="DB32" s="48">
        <v>101.4</v>
      </c>
      <c r="DC32" s="48">
        <v>103.9</v>
      </c>
      <c r="DD32" s="48">
        <v>97.6</v>
      </c>
      <c r="DE32" s="48">
        <v>79</v>
      </c>
      <c r="DF32" s="48">
        <v>90.6</v>
      </c>
      <c r="DG32" s="48">
        <v>73.400000000000006</v>
      </c>
      <c r="DH32" s="48">
        <v>93.8</v>
      </c>
      <c r="DI32" s="48">
        <v>86.7</v>
      </c>
      <c r="DJ32" s="48">
        <v>131.80000000000001</v>
      </c>
      <c r="DK32" s="48">
        <v>119.3</v>
      </c>
      <c r="DL32" s="48">
        <v>125.2</v>
      </c>
      <c r="DM32" s="48">
        <v>98.5</v>
      </c>
      <c r="DN32" s="48">
        <v>101.4</v>
      </c>
      <c r="DO32" s="48">
        <v>100.3</v>
      </c>
      <c r="DP32" s="48">
        <v>724.4</v>
      </c>
      <c r="DQ32" s="48">
        <v>506.2</v>
      </c>
      <c r="DR32" s="48">
        <v>583.70000000000005</v>
      </c>
      <c r="DS32" s="48">
        <v>71.400000000000006</v>
      </c>
      <c r="DT32" s="48">
        <v>62.1</v>
      </c>
      <c r="DU32" s="48">
        <v>65.5</v>
      </c>
      <c r="DV32" s="48">
        <v>79.099999999999994</v>
      </c>
      <c r="DW32" s="48">
        <v>44.9</v>
      </c>
      <c r="DX32" s="48">
        <v>57.2</v>
      </c>
      <c r="DY32" s="48">
        <v>103</v>
      </c>
      <c r="DZ32" s="48">
        <v>82.4</v>
      </c>
      <c r="EA32" s="48">
        <v>94</v>
      </c>
      <c r="EB32" s="48">
        <v>59.4</v>
      </c>
      <c r="EC32" s="48">
        <v>70.8</v>
      </c>
      <c r="ED32" s="48">
        <v>67.400000000000006</v>
      </c>
      <c r="EE32" s="48">
        <v>172.2</v>
      </c>
      <c r="EF32" s="48">
        <v>77.7</v>
      </c>
      <c r="EG32" s="48">
        <v>116.9</v>
      </c>
      <c r="EH32" s="48">
        <v>100.2</v>
      </c>
      <c r="EI32" s="48">
        <v>67.2</v>
      </c>
      <c r="EJ32" s="48">
        <v>82.1</v>
      </c>
      <c r="EK32" s="48">
        <v>77</v>
      </c>
      <c r="EL32" s="49" t="s">
        <v>197</v>
      </c>
      <c r="EM32" s="48">
        <v>84.5</v>
      </c>
      <c r="EN32" s="48">
        <v>94.3</v>
      </c>
      <c r="EO32" s="48">
        <v>89.2</v>
      </c>
      <c r="EP32" s="48">
        <v>73.5</v>
      </c>
      <c r="EQ32" s="48">
        <v>146.5</v>
      </c>
      <c r="ER32" s="48">
        <v>103.4</v>
      </c>
      <c r="ES32" s="48">
        <v>234.3</v>
      </c>
      <c r="ET32" s="48">
        <v>81.400000000000006</v>
      </c>
      <c r="EU32" s="48">
        <v>155.4</v>
      </c>
      <c r="EV32" s="48">
        <v>105.7</v>
      </c>
      <c r="EW32" s="48">
        <v>103.6</v>
      </c>
      <c r="EX32" s="48">
        <v>104.2</v>
      </c>
      <c r="EY32" s="48">
        <v>130.1</v>
      </c>
      <c r="EZ32" s="48">
        <v>67.8</v>
      </c>
      <c r="FA32" s="48">
        <v>116.3</v>
      </c>
      <c r="FB32" s="48">
        <v>97</v>
      </c>
      <c r="FC32" s="48">
        <v>170</v>
      </c>
      <c r="FD32" s="48">
        <v>77.900000000000006</v>
      </c>
      <c r="FE32" s="48">
        <v>117.3</v>
      </c>
      <c r="FF32" s="48">
        <v>100.4</v>
      </c>
      <c r="FG32" s="48">
        <v>165.5</v>
      </c>
      <c r="FH32" s="48">
        <v>110.4</v>
      </c>
      <c r="FI32" s="48">
        <v>149.69999999999999</v>
      </c>
      <c r="FJ32" s="48">
        <v>167.7</v>
      </c>
      <c r="FK32" s="48">
        <v>150.80000000000001</v>
      </c>
      <c r="FL32" s="48">
        <v>158.4</v>
      </c>
      <c r="FM32" s="48">
        <v>107.3</v>
      </c>
      <c r="FN32" s="48">
        <v>107.4</v>
      </c>
      <c r="FO32" s="48">
        <v>107.3</v>
      </c>
      <c r="FP32" s="48">
        <v>57.6</v>
      </c>
      <c r="FQ32" s="48">
        <v>113</v>
      </c>
      <c r="FR32" s="48">
        <v>93.3</v>
      </c>
      <c r="FS32" s="48">
        <v>115.1</v>
      </c>
      <c r="FT32" s="48">
        <v>106.7</v>
      </c>
      <c r="FU32" s="48">
        <v>112</v>
      </c>
      <c r="FV32" s="48">
        <v>90.4</v>
      </c>
      <c r="FW32" s="48">
        <v>118.7</v>
      </c>
      <c r="FX32" s="48">
        <v>98.9</v>
      </c>
      <c r="FY32" s="48">
        <v>107.3</v>
      </c>
      <c r="FZ32" s="48">
        <v>107.2</v>
      </c>
      <c r="GA32" s="48">
        <v>108.8</v>
      </c>
      <c r="GB32" s="48">
        <v>121.3</v>
      </c>
      <c r="GC32" s="48">
        <v>118.9</v>
      </c>
      <c r="GD32" s="48">
        <v>73.2</v>
      </c>
      <c r="GE32" s="48">
        <v>98</v>
      </c>
      <c r="GF32" s="48">
        <v>82</v>
      </c>
      <c r="GG32" s="48">
        <v>283.7</v>
      </c>
      <c r="GH32" s="48">
        <v>205.9</v>
      </c>
      <c r="GI32" s="48">
        <v>206.4</v>
      </c>
      <c r="GJ32" s="48">
        <v>474</v>
      </c>
      <c r="GK32" s="48">
        <v>306.2</v>
      </c>
      <c r="GL32" s="48">
        <v>359.5</v>
      </c>
      <c r="GM32" s="48">
        <v>57.5</v>
      </c>
      <c r="GN32" s="48">
        <v>58.4</v>
      </c>
      <c r="GO32" s="48">
        <v>58</v>
      </c>
      <c r="GP32" s="48">
        <v>128.6</v>
      </c>
      <c r="GQ32" s="48">
        <v>130.1</v>
      </c>
      <c r="GR32" s="48">
        <v>129.5</v>
      </c>
      <c r="GS32" s="48">
        <v>93.3</v>
      </c>
      <c r="GT32" s="48">
        <v>88.6</v>
      </c>
      <c r="GU32" s="48">
        <v>89.6</v>
      </c>
      <c r="GV32" s="48">
        <v>78.3</v>
      </c>
      <c r="GW32" s="48">
        <v>141.4</v>
      </c>
      <c r="GX32" s="48">
        <v>113.4</v>
      </c>
      <c r="GY32" s="48">
        <v>107</v>
      </c>
      <c r="GZ32" s="48">
        <v>116.3</v>
      </c>
      <c r="HA32" s="48">
        <v>111.8</v>
      </c>
      <c r="HB32" s="48">
        <v>101.3</v>
      </c>
      <c r="HC32" s="48">
        <v>104.1</v>
      </c>
      <c r="HD32" s="48">
        <v>103.2</v>
      </c>
      <c r="HE32" s="48">
        <v>129</v>
      </c>
      <c r="HF32" s="48">
        <v>101.8</v>
      </c>
      <c r="HG32" s="48">
        <v>103.4</v>
      </c>
      <c r="HH32" s="48">
        <v>18</v>
      </c>
      <c r="HI32" s="48">
        <v>116.2</v>
      </c>
      <c r="HJ32" s="48">
        <v>132.19999999999999</v>
      </c>
      <c r="HK32" s="48">
        <v>124.5</v>
      </c>
      <c r="HL32" s="48">
        <v>105.7</v>
      </c>
      <c r="HM32" s="48">
        <v>107.2</v>
      </c>
      <c r="HN32" s="48">
        <v>106.7</v>
      </c>
      <c r="HO32" s="48">
        <v>91.6</v>
      </c>
      <c r="HP32" s="48">
        <v>101.7</v>
      </c>
      <c r="HQ32" s="48">
        <v>96.6</v>
      </c>
      <c r="HR32" s="48">
        <v>101.3</v>
      </c>
      <c r="HS32" s="48">
        <v>97.4</v>
      </c>
      <c r="HT32" s="48">
        <v>98.7</v>
      </c>
      <c r="HU32" s="48">
        <v>104.9</v>
      </c>
      <c r="HV32" s="48">
        <v>107.6</v>
      </c>
      <c r="HW32" s="48">
        <v>107.4</v>
      </c>
      <c r="HX32" s="48">
        <v>101.8</v>
      </c>
      <c r="HY32" s="48">
        <v>288.89999999999998</v>
      </c>
      <c r="HZ32" s="48">
        <v>135.80000000000001</v>
      </c>
      <c r="IA32" s="48">
        <v>152.69999999999999</v>
      </c>
      <c r="IB32" s="48">
        <v>28.9</v>
      </c>
      <c r="IC32" s="48">
        <v>96.6</v>
      </c>
      <c r="ID32" s="48">
        <v>60.5</v>
      </c>
      <c r="IE32" s="48">
        <v>184.2</v>
      </c>
      <c r="IF32" s="48">
        <v>103.4</v>
      </c>
      <c r="IG32" s="48">
        <v>42.9</v>
      </c>
      <c r="IH32" s="48">
        <v>89.9</v>
      </c>
      <c r="II32" s="48">
        <v>64</v>
      </c>
      <c r="IJ32" s="48">
        <v>79.5</v>
      </c>
      <c r="IK32" s="48">
        <v>203.4</v>
      </c>
      <c r="IL32" s="48">
        <v>168.6</v>
      </c>
      <c r="IM32" s="48">
        <v>103.2</v>
      </c>
      <c r="IN32" s="48">
        <v>131.19999999999999</v>
      </c>
      <c r="IO32" s="48">
        <v>109.7</v>
      </c>
      <c r="IP32" s="48">
        <v>169.7</v>
      </c>
      <c r="IQ32" s="48">
        <v>115.4</v>
      </c>
      <c r="IR32" s="48">
        <v>99.7</v>
      </c>
      <c r="IS32" s="48">
        <v>89.6</v>
      </c>
      <c r="IT32" s="48">
        <v>93.5</v>
      </c>
      <c r="IU32" s="48">
        <v>256.7</v>
      </c>
      <c r="IV32" s="48">
        <v>351.2</v>
      </c>
      <c r="IW32" s="48">
        <v>328.2</v>
      </c>
      <c r="IX32" s="48">
        <v>81.900000000000006</v>
      </c>
      <c r="IY32" s="48">
        <v>120</v>
      </c>
      <c r="IZ32" s="48">
        <v>124</v>
      </c>
      <c r="JA32" s="48">
        <v>119.1</v>
      </c>
      <c r="JB32" s="48">
        <v>116.1</v>
      </c>
      <c r="JC32" s="48">
        <v>133.9</v>
      </c>
      <c r="JD32" s="48">
        <v>155.9</v>
      </c>
      <c r="JE32" s="48">
        <v>150.30000000000001</v>
      </c>
      <c r="JF32" s="48">
        <v>145.30000000000001</v>
      </c>
      <c r="JG32" s="48">
        <v>87.4</v>
      </c>
      <c r="JH32" s="48">
        <v>133</v>
      </c>
      <c r="JI32" s="48">
        <v>129.69999999999999</v>
      </c>
      <c r="JJ32" s="48">
        <v>127.5</v>
      </c>
      <c r="JK32" s="48">
        <v>100.9</v>
      </c>
      <c r="JL32" s="48">
        <v>109.2</v>
      </c>
      <c r="JM32" s="48">
        <v>92.3</v>
      </c>
      <c r="JN32" s="48">
        <v>89.9</v>
      </c>
      <c r="JO32" s="48">
        <v>122.3</v>
      </c>
    </row>
    <row r="33" spans="1:275">
      <c r="A33" s="45"/>
      <c r="B33" s="46" t="s">
        <v>113</v>
      </c>
      <c r="C33" s="45" t="s">
        <v>25</v>
      </c>
      <c r="D33" s="47" t="s">
        <v>197</v>
      </c>
      <c r="E33" s="47" t="s">
        <v>197</v>
      </c>
      <c r="F33" s="47" t="s">
        <v>197</v>
      </c>
      <c r="G33" s="47" t="s">
        <v>197</v>
      </c>
      <c r="H33" s="48">
        <v>112.8</v>
      </c>
      <c r="I33" s="48">
        <v>108.9</v>
      </c>
      <c r="J33" s="48">
        <v>102.9</v>
      </c>
      <c r="K33" s="48">
        <v>125</v>
      </c>
      <c r="L33" s="48">
        <v>118.4</v>
      </c>
      <c r="M33" s="48">
        <v>106.6</v>
      </c>
      <c r="N33" s="48">
        <v>124</v>
      </c>
      <c r="O33" s="48">
        <v>161.5</v>
      </c>
      <c r="P33" s="48">
        <v>96.6</v>
      </c>
      <c r="Q33" s="48">
        <v>110.2</v>
      </c>
      <c r="R33" s="48">
        <v>75.2</v>
      </c>
      <c r="S33" s="48">
        <v>125.3</v>
      </c>
      <c r="T33" s="48">
        <v>114.5</v>
      </c>
      <c r="U33" s="48">
        <v>84.5</v>
      </c>
      <c r="V33" s="48">
        <v>123.8</v>
      </c>
      <c r="W33" s="48">
        <v>106.5</v>
      </c>
      <c r="X33" s="48">
        <v>85.4</v>
      </c>
      <c r="Y33" s="48">
        <v>112.1</v>
      </c>
      <c r="Z33" s="48">
        <v>143.1</v>
      </c>
      <c r="AA33" s="48">
        <v>88.7</v>
      </c>
      <c r="AB33" s="48">
        <v>117.5</v>
      </c>
      <c r="AC33" s="48">
        <v>135</v>
      </c>
      <c r="AD33" s="48">
        <v>93.9</v>
      </c>
      <c r="AE33" s="48">
        <v>123</v>
      </c>
      <c r="AF33" s="48">
        <v>98.5</v>
      </c>
      <c r="AG33" s="48">
        <v>89.2</v>
      </c>
      <c r="AH33" s="48">
        <v>87.6</v>
      </c>
      <c r="AI33" s="48">
        <v>239.2</v>
      </c>
      <c r="AJ33" s="48">
        <v>86.6</v>
      </c>
      <c r="AK33" s="48">
        <v>196.9</v>
      </c>
      <c r="AL33" s="48">
        <v>77.900000000000006</v>
      </c>
      <c r="AM33" s="48">
        <v>133</v>
      </c>
      <c r="AN33" s="48">
        <v>72.099999999999994</v>
      </c>
      <c r="AO33" s="48">
        <v>144.80000000000001</v>
      </c>
      <c r="AP33" s="48">
        <v>144</v>
      </c>
      <c r="AQ33" s="48">
        <v>123.4</v>
      </c>
      <c r="AR33" s="48">
        <v>123.3</v>
      </c>
      <c r="AS33" s="48">
        <v>174.8</v>
      </c>
      <c r="AT33" s="48">
        <v>118</v>
      </c>
      <c r="AU33" s="48">
        <v>140.30000000000001</v>
      </c>
      <c r="AV33" s="48">
        <v>130.5</v>
      </c>
      <c r="AW33" s="48">
        <v>51.4</v>
      </c>
      <c r="AX33" s="48">
        <v>71</v>
      </c>
      <c r="AY33" s="48">
        <v>50.4</v>
      </c>
      <c r="AZ33" s="48">
        <v>122.8</v>
      </c>
      <c r="BA33" s="48">
        <v>105.5</v>
      </c>
      <c r="BB33" s="48">
        <v>106.3</v>
      </c>
      <c r="BC33" s="48">
        <v>122.1</v>
      </c>
      <c r="BD33" s="48">
        <v>120.7</v>
      </c>
      <c r="BE33" s="48">
        <v>121.1</v>
      </c>
      <c r="BF33" s="48">
        <v>117.4</v>
      </c>
      <c r="BG33" s="48">
        <v>117</v>
      </c>
      <c r="BH33" s="48">
        <v>117</v>
      </c>
      <c r="BI33" s="48">
        <v>108.4</v>
      </c>
      <c r="BJ33" s="48">
        <v>118.4</v>
      </c>
      <c r="BK33" s="48">
        <v>113.2</v>
      </c>
      <c r="BL33" s="48">
        <v>108.1</v>
      </c>
      <c r="BM33" s="48">
        <v>114.6</v>
      </c>
      <c r="BN33" s="48">
        <v>112.8</v>
      </c>
      <c r="BO33" s="48">
        <v>81.599999999999994</v>
      </c>
      <c r="BP33" s="48">
        <v>101.7</v>
      </c>
      <c r="BQ33" s="48">
        <v>104.9</v>
      </c>
      <c r="BR33" s="48">
        <v>114.7</v>
      </c>
      <c r="BS33" s="48">
        <v>113.8</v>
      </c>
      <c r="BT33" s="48">
        <v>114.2</v>
      </c>
      <c r="BU33" s="48">
        <v>65.5</v>
      </c>
      <c r="BV33" s="48">
        <v>95</v>
      </c>
      <c r="BW33" s="48">
        <v>85.1</v>
      </c>
      <c r="BX33" s="48">
        <v>121.7</v>
      </c>
      <c r="BY33" s="48">
        <v>111.8</v>
      </c>
      <c r="BZ33" s="48">
        <v>118.2</v>
      </c>
      <c r="CA33" s="48">
        <v>88.1</v>
      </c>
      <c r="CB33" s="48">
        <v>129</v>
      </c>
      <c r="CC33" s="48">
        <v>113</v>
      </c>
      <c r="CD33" s="48">
        <v>85.7</v>
      </c>
      <c r="CE33" s="48">
        <v>89.1</v>
      </c>
      <c r="CF33" s="48">
        <v>87.4</v>
      </c>
      <c r="CG33" s="48">
        <v>69</v>
      </c>
      <c r="CH33" s="48">
        <v>74</v>
      </c>
      <c r="CI33" s="48">
        <v>70.8</v>
      </c>
      <c r="CJ33" s="48">
        <v>117.2</v>
      </c>
      <c r="CK33" s="48">
        <v>98.3</v>
      </c>
      <c r="CL33" s="48">
        <v>106.2</v>
      </c>
      <c r="CM33" s="48">
        <v>155.30000000000001</v>
      </c>
      <c r="CN33" s="48">
        <v>134.4</v>
      </c>
      <c r="CO33" s="48">
        <v>143</v>
      </c>
      <c r="CP33" s="48">
        <v>88.7</v>
      </c>
      <c r="CQ33" s="48">
        <v>65.599999999999994</v>
      </c>
      <c r="CR33" s="48">
        <v>76.3</v>
      </c>
      <c r="CS33" s="48">
        <v>64.400000000000006</v>
      </c>
      <c r="CT33" s="48">
        <v>160.9</v>
      </c>
      <c r="CU33" s="48">
        <v>148.69999999999999</v>
      </c>
      <c r="CV33" s="48">
        <v>153.69999999999999</v>
      </c>
      <c r="CW33" s="48">
        <v>120.2</v>
      </c>
      <c r="CX33" s="48">
        <v>112.6</v>
      </c>
      <c r="CY33" s="48">
        <v>115.9</v>
      </c>
      <c r="CZ33" s="48">
        <v>112.1</v>
      </c>
      <c r="DA33" s="48">
        <v>48.8</v>
      </c>
      <c r="DB33" s="48">
        <v>79.900000000000006</v>
      </c>
      <c r="DC33" s="48">
        <v>69.599999999999994</v>
      </c>
      <c r="DD33" s="48">
        <v>116.3</v>
      </c>
      <c r="DE33" s="48">
        <v>109.9</v>
      </c>
      <c r="DF33" s="48">
        <v>113.9</v>
      </c>
      <c r="DG33" s="48">
        <v>79.900000000000006</v>
      </c>
      <c r="DH33" s="48">
        <v>120</v>
      </c>
      <c r="DI33" s="48">
        <v>106.3</v>
      </c>
      <c r="DJ33" s="48">
        <v>89.3</v>
      </c>
      <c r="DK33" s="48">
        <v>87.6</v>
      </c>
      <c r="DL33" s="48">
        <v>88.4</v>
      </c>
      <c r="DM33" s="48">
        <v>114.5</v>
      </c>
      <c r="DN33" s="48">
        <v>98.9</v>
      </c>
      <c r="DO33" s="48">
        <v>104.8</v>
      </c>
      <c r="DP33" s="48">
        <v>83.9</v>
      </c>
      <c r="DQ33" s="48">
        <v>67.5</v>
      </c>
      <c r="DR33" s="48">
        <v>73.3</v>
      </c>
      <c r="DS33" s="48">
        <v>113.3</v>
      </c>
      <c r="DT33" s="48">
        <v>106</v>
      </c>
      <c r="DU33" s="48">
        <v>108.6</v>
      </c>
      <c r="DV33" s="48">
        <v>41.1</v>
      </c>
      <c r="DW33" s="48">
        <v>112.9</v>
      </c>
      <c r="DX33" s="48">
        <v>87.5</v>
      </c>
      <c r="DY33" s="48">
        <v>114.6</v>
      </c>
      <c r="DZ33" s="48">
        <v>96.9</v>
      </c>
      <c r="EA33" s="48">
        <v>106.8</v>
      </c>
      <c r="EB33" s="48">
        <v>83.5</v>
      </c>
      <c r="EC33" s="48">
        <v>85.9</v>
      </c>
      <c r="ED33" s="48">
        <v>85.2</v>
      </c>
      <c r="EE33" s="48">
        <v>30.4</v>
      </c>
      <c r="EF33" s="48">
        <v>109.1</v>
      </c>
      <c r="EG33" s="48">
        <v>121</v>
      </c>
      <c r="EH33" s="48">
        <v>116</v>
      </c>
      <c r="EI33" s="48">
        <v>154.6</v>
      </c>
      <c r="EJ33" s="48">
        <v>117.8</v>
      </c>
      <c r="EK33" s="48">
        <v>130.30000000000001</v>
      </c>
      <c r="EL33" s="48">
        <v>153.5</v>
      </c>
      <c r="EM33" s="48">
        <v>102.2</v>
      </c>
      <c r="EN33" s="48">
        <v>92.7</v>
      </c>
      <c r="EO33" s="48">
        <v>97.6</v>
      </c>
      <c r="EP33" s="48">
        <v>102.4</v>
      </c>
      <c r="EQ33" s="48">
        <v>71.7</v>
      </c>
      <c r="ER33" s="48">
        <v>89.8</v>
      </c>
      <c r="ES33" s="48">
        <v>179.6</v>
      </c>
      <c r="ET33" s="48">
        <v>120.4</v>
      </c>
      <c r="EU33" s="48">
        <v>83.8</v>
      </c>
      <c r="EV33" s="48">
        <v>112.2</v>
      </c>
      <c r="EW33" s="48">
        <v>120.5</v>
      </c>
      <c r="EX33" s="48">
        <v>117.9</v>
      </c>
      <c r="EY33" s="48">
        <v>112.1</v>
      </c>
      <c r="EZ33" s="48">
        <v>110.3</v>
      </c>
      <c r="FA33" s="48">
        <v>98.6</v>
      </c>
      <c r="FB33" s="48">
        <v>103.2</v>
      </c>
      <c r="FC33" s="48">
        <v>95.5</v>
      </c>
      <c r="FD33" s="48">
        <v>104.6</v>
      </c>
      <c r="FE33" s="48">
        <v>98.2</v>
      </c>
      <c r="FF33" s="48">
        <v>100.9</v>
      </c>
      <c r="FG33" s="48">
        <v>49.3</v>
      </c>
      <c r="FH33" s="48">
        <v>122.9</v>
      </c>
      <c r="FI33" s="48">
        <v>70.400000000000006</v>
      </c>
      <c r="FJ33" s="48">
        <v>150.4</v>
      </c>
      <c r="FK33" s="48">
        <v>125.4</v>
      </c>
      <c r="FL33" s="48">
        <v>136.69999999999999</v>
      </c>
      <c r="FM33" s="48">
        <v>113.4</v>
      </c>
      <c r="FN33" s="48">
        <v>111</v>
      </c>
      <c r="FO33" s="48">
        <v>112.4</v>
      </c>
      <c r="FP33" s="48">
        <v>120</v>
      </c>
      <c r="FQ33" s="48">
        <v>101.1</v>
      </c>
      <c r="FR33" s="48">
        <v>107.8</v>
      </c>
      <c r="FS33" s="48">
        <v>114.2</v>
      </c>
      <c r="FT33" s="48">
        <v>116.3</v>
      </c>
      <c r="FU33" s="48">
        <v>115</v>
      </c>
      <c r="FV33" s="48">
        <v>127.6</v>
      </c>
      <c r="FW33" s="48">
        <v>201.7</v>
      </c>
      <c r="FX33" s="48">
        <v>116.4</v>
      </c>
      <c r="FY33" s="48">
        <v>110.1</v>
      </c>
      <c r="FZ33" s="48">
        <v>110.1</v>
      </c>
      <c r="GA33" s="48">
        <v>119.3</v>
      </c>
      <c r="GB33" s="48">
        <v>111</v>
      </c>
      <c r="GC33" s="48">
        <v>112.5</v>
      </c>
      <c r="GD33" s="48">
        <v>158</v>
      </c>
      <c r="GE33" s="48">
        <v>125.5</v>
      </c>
      <c r="GF33" s="48">
        <v>146.4</v>
      </c>
      <c r="GG33" s="48">
        <v>118.2</v>
      </c>
      <c r="GH33" s="48">
        <v>142.19999999999999</v>
      </c>
      <c r="GI33" s="48">
        <v>142</v>
      </c>
      <c r="GJ33" s="48">
        <v>315.7</v>
      </c>
      <c r="GK33" s="48">
        <v>481</v>
      </c>
      <c r="GL33" s="48">
        <v>429.2</v>
      </c>
      <c r="GM33" s="48">
        <v>124.9</v>
      </c>
      <c r="GN33" s="48">
        <v>115</v>
      </c>
      <c r="GO33" s="48">
        <v>118.8</v>
      </c>
      <c r="GP33" s="48">
        <v>153</v>
      </c>
      <c r="GQ33" s="48">
        <v>113.8</v>
      </c>
      <c r="GR33" s="48">
        <v>128.4</v>
      </c>
      <c r="GS33" s="48">
        <v>172.4</v>
      </c>
      <c r="GT33" s="48">
        <v>130.6</v>
      </c>
      <c r="GU33" s="48">
        <v>139.69999999999999</v>
      </c>
      <c r="GV33" s="48">
        <v>85.8</v>
      </c>
      <c r="GW33" s="48">
        <v>102.5</v>
      </c>
      <c r="GX33" s="48">
        <v>95.1</v>
      </c>
      <c r="GY33" s="48">
        <v>118.1</v>
      </c>
      <c r="GZ33" s="48">
        <v>130.9</v>
      </c>
      <c r="HA33" s="48">
        <v>124.7</v>
      </c>
      <c r="HB33" s="48">
        <v>122.9</v>
      </c>
      <c r="HC33" s="48">
        <v>115.8</v>
      </c>
      <c r="HD33" s="48">
        <v>118</v>
      </c>
      <c r="HE33" s="48">
        <v>104.7</v>
      </c>
      <c r="HF33" s="48">
        <v>136.5</v>
      </c>
      <c r="HG33" s="48">
        <v>134.69999999999999</v>
      </c>
      <c r="HH33" s="48">
        <v>158.30000000000001</v>
      </c>
      <c r="HI33" s="48">
        <v>145.80000000000001</v>
      </c>
      <c r="HJ33" s="48">
        <v>179.9</v>
      </c>
      <c r="HK33" s="48">
        <v>163.5</v>
      </c>
      <c r="HL33" s="48">
        <v>147.19999999999999</v>
      </c>
      <c r="HM33" s="48">
        <v>151.19999999999999</v>
      </c>
      <c r="HN33" s="48">
        <v>150.1</v>
      </c>
      <c r="HO33" s="48">
        <v>115.9</v>
      </c>
      <c r="HP33" s="48">
        <v>111.5</v>
      </c>
      <c r="HQ33" s="48">
        <v>113.7</v>
      </c>
      <c r="HR33" s="48">
        <v>119</v>
      </c>
      <c r="HS33" s="48">
        <v>107.9</v>
      </c>
      <c r="HT33" s="48">
        <v>111.7</v>
      </c>
      <c r="HU33" s="48">
        <v>92.9</v>
      </c>
      <c r="HV33" s="48">
        <v>111.2</v>
      </c>
      <c r="HW33" s="48">
        <v>110.2</v>
      </c>
      <c r="HX33" s="48">
        <v>123.1</v>
      </c>
      <c r="HY33" s="48">
        <v>46.8</v>
      </c>
      <c r="HZ33" s="48">
        <v>105.2</v>
      </c>
      <c r="IA33" s="48">
        <v>142.4</v>
      </c>
      <c r="IB33" s="48">
        <v>123</v>
      </c>
      <c r="IC33" s="48">
        <v>133.6</v>
      </c>
      <c r="ID33" s="48">
        <v>169.3</v>
      </c>
      <c r="IE33" s="48">
        <v>88.9</v>
      </c>
      <c r="IF33" s="48">
        <v>75.7</v>
      </c>
      <c r="IG33" s="48">
        <v>142.1</v>
      </c>
      <c r="IH33" s="48">
        <v>108.8</v>
      </c>
      <c r="II33" s="48">
        <v>153.6</v>
      </c>
      <c r="IJ33" s="48">
        <v>160.80000000000001</v>
      </c>
      <c r="IK33" s="48">
        <v>163.19999999999999</v>
      </c>
      <c r="IL33" s="48">
        <v>140</v>
      </c>
      <c r="IM33" s="48">
        <v>172.6</v>
      </c>
      <c r="IN33" s="48">
        <v>165.4</v>
      </c>
      <c r="IO33" s="48">
        <v>113.4</v>
      </c>
      <c r="IP33" s="48">
        <v>123.2</v>
      </c>
      <c r="IQ33" s="48">
        <v>52.5</v>
      </c>
      <c r="IR33" s="48">
        <v>113</v>
      </c>
      <c r="IS33" s="48">
        <v>97.2</v>
      </c>
      <c r="IT33" s="48">
        <v>103.2</v>
      </c>
      <c r="IU33" s="48">
        <v>119.4</v>
      </c>
      <c r="IV33" s="48">
        <v>181.4</v>
      </c>
      <c r="IW33" s="48">
        <v>166.3</v>
      </c>
      <c r="IX33" s="48">
        <v>227</v>
      </c>
      <c r="IY33" s="48">
        <v>125.9</v>
      </c>
      <c r="IZ33" s="48">
        <v>117.5</v>
      </c>
      <c r="JA33" s="48">
        <v>114.2</v>
      </c>
      <c r="JB33" s="48">
        <v>141.80000000000001</v>
      </c>
      <c r="JC33" s="48">
        <v>134.4</v>
      </c>
      <c r="JD33" s="48">
        <v>154.1</v>
      </c>
      <c r="JE33" s="48">
        <v>149.19999999999999</v>
      </c>
      <c r="JF33" s="48">
        <v>136.1</v>
      </c>
      <c r="JG33" s="48">
        <v>168</v>
      </c>
      <c r="JH33" s="48">
        <v>224</v>
      </c>
      <c r="JI33" s="48">
        <v>139.4</v>
      </c>
      <c r="JJ33" s="48">
        <v>129.1</v>
      </c>
      <c r="JK33" s="48">
        <v>81.900000000000006</v>
      </c>
      <c r="JL33" s="48">
        <v>145.6</v>
      </c>
      <c r="JM33" s="48">
        <v>106.3</v>
      </c>
      <c r="JN33" s="48">
        <v>108.8</v>
      </c>
      <c r="JO33" s="48">
        <v>88</v>
      </c>
    </row>
    <row r="34" spans="1:275">
      <c r="A34" s="45"/>
      <c r="B34" s="46" t="s">
        <v>114</v>
      </c>
      <c r="C34" s="45" t="s">
        <v>26</v>
      </c>
      <c r="D34" s="47" t="s">
        <v>197</v>
      </c>
      <c r="E34" s="47" t="s">
        <v>197</v>
      </c>
      <c r="F34" s="47" t="s">
        <v>197</v>
      </c>
      <c r="G34" s="47" t="s">
        <v>197</v>
      </c>
      <c r="H34" s="48">
        <v>103.4</v>
      </c>
      <c r="I34" s="48">
        <v>102.2</v>
      </c>
      <c r="J34" s="48">
        <v>101.3</v>
      </c>
      <c r="K34" s="48">
        <v>114</v>
      </c>
      <c r="L34" s="48">
        <v>101.1</v>
      </c>
      <c r="M34" s="48">
        <v>97.7</v>
      </c>
      <c r="N34" s="48">
        <v>102.8</v>
      </c>
      <c r="O34" s="48">
        <v>69.400000000000006</v>
      </c>
      <c r="P34" s="48">
        <v>92.5</v>
      </c>
      <c r="Q34" s="48">
        <v>136.1</v>
      </c>
      <c r="R34" s="48">
        <v>88.2</v>
      </c>
      <c r="S34" s="48">
        <v>105.2</v>
      </c>
      <c r="T34" s="48">
        <v>104.2</v>
      </c>
      <c r="U34" s="48">
        <v>69.8</v>
      </c>
      <c r="V34" s="48">
        <v>53.3</v>
      </c>
      <c r="W34" s="48">
        <v>86.1</v>
      </c>
      <c r="X34" s="48">
        <v>111.4</v>
      </c>
      <c r="Y34" s="48">
        <v>119.4</v>
      </c>
      <c r="Z34" s="48">
        <v>120.5</v>
      </c>
      <c r="AA34" s="48">
        <v>120.3</v>
      </c>
      <c r="AB34" s="48">
        <v>76.8</v>
      </c>
      <c r="AC34" s="48">
        <v>55.7</v>
      </c>
      <c r="AD34" s="48">
        <v>72.7</v>
      </c>
      <c r="AE34" s="48">
        <v>93.7</v>
      </c>
      <c r="AF34" s="48">
        <v>85.7</v>
      </c>
      <c r="AG34" s="48">
        <v>93.8</v>
      </c>
      <c r="AH34" s="48">
        <v>93.5</v>
      </c>
      <c r="AI34" s="48">
        <v>103.2</v>
      </c>
      <c r="AJ34" s="48">
        <v>80.900000000000006</v>
      </c>
      <c r="AK34" s="48">
        <v>106.4</v>
      </c>
      <c r="AL34" s="48">
        <v>69.5</v>
      </c>
      <c r="AM34" s="48">
        <v>72.900000000000006</v>
      </c>
      <c r="AN34" s="48">
        <v>54.6</v>
      </c>
      <c r="AO34" s="48">
        <v>83.1</v>
      </c>
      <c r="AP34" s="48">
        <v>82.8</v>
      </c>
      <c r="AQ34" s="48">
        <v>88.1</v>
      </c>
      <c r="AR34" s="48">
        <v>89</v>
      </c>
      <c r="AS34" s="48">
        <v>176.8</v>
      </c>
      <c r="AT34" s="48">
        <v>102</v>
      </c>
      <c r="AU34" s="48">
        <v>174.4</v>
      </c>
      <c r="AV34" s="48">
        <v>101.6</v>
      </c>
      <c r="AW34" s="48">
        <v>58.6</v>
      </c>
      <c r="AX34" s="48">
        <v>87.4</v>
      </c>
      <c r="AY34" s="48">
        <v>24</v>
      </c>
      <c r="AZ34" s="48">
        <v>105.7</v>
      </c>
      <c r="BA34" s="48">
        <v>99.9</v>
      </c>
      <c r="BB34" s="48">
        <v>100.2</v>
      </c>
      <c r="BC34" s="48">
        <v>125.4</v>
      </c>
      <c r="BD34" s="48">
        <v>119.5</v>
      </c>
      <c r="BE34" s="48">
        <v>120.8</v>
      </c>
      <c r="BF34" s="48">
        <v>106.4</v>
      </c>
      <c r="BG34" s="48">
        <v>108.7</v>
      </c>
      <c r="BH34" s="48">
        <v>108.5</v>
      </c>
      <c r="BI34" s="48">
        <v>105.2</v>
      </c>
      <c r="BJ34" s="48">
        <v>117.8</v>
      </c>
      <c r="BK34" s="48">
        <v>111.2</v>
      </c>
      <c r="BL34" s="48">
        <v>74.8</v>
      </c>
      <c r="BM34" s="48">
        <v>113.1</v>
      </c>
      <c r="BN34" s="48">
        <v>102.6</v>
      </c>
      <c r="BO34" s="48">
        <v>94.6</v>
      </c>
      <c r="BP34" s="48">
        <v>91.4</v>
      </c>
      <c r="BQ34" s="48">
        <v>94.9</v>
      </c>
      <c r="BR34" s="48">
        <v>99.7</v>
      </c>
      <c r="BS34" s="48">
        <v>91.7</v>
      </c>
      <c r="BT34" s="48">
        <v>95.5</v>
      </c>
      <c r="BU34" s="48">
        <v>83.4</v>
      </c>
      <c r="BV34" s="48">
        <v>70.7</v>
      </c>
      <c r="BW34" s="48">
        <v>75</v>
      </c>
      <c r="BX34" s="48">
        <v>87</v>
      </c>
      <c r="BY34" s="48">
        <v>95.9</v>
      </c>
      <c r="BZ34" s="48">
        <v>90.1</v>
      </c>
      <c r="CA34" s="48">
        <v>85.1</v>
      </c>
      <c r="CB34" s="48">
        <v>111.7</v>
      </c>
      <c r="CC34" s="48">
        <v>101.3</v>
      </c>
      <c r="CD34" s="48">
        <v>75.099999999999994</v>
      </c>
      <c r="CE34" s="48">
        <v>116</v>
      </c>
      <c r="CF34" s="48">
        <v>95.6</v>
      </c>
      <c r="CG34" s="48">
        <v>101</v>
      </c>
      <c r="CH34" s="48">
        <v>207.3</v>
      </c>
      <c r="CI34" s="48">
        <v>140.4</v>
      </c>
      <c r="CJ34" s="48">
        <v>74.7</v>
      </c>
      <c r="CK34" s="48">
        <v>78.5</v>
      </c>
      <c r="CL34" s="48">
        <v>76.900000000000006</v>
      </c>
      <c r="CM34" s="48">
        <v>25.1</v>
      </c>
      <c r="CN34" s="48">
        <v>71.5</v>
      </c>
      <c r="CO34" s="48">
        <v>52.3</v>
      </c>
      <c r="CP34" s="48">
        <v>42.6</v>
      </c>
      <c r="CQ34" s="48">
        <v>15.7</v>
      </c>
      <c r="CR34" s="48">
        <v>28.3</v>
      </c>
      <c r="CS34" s="48">
        <v>43.3</v>
      </c>
      <c r="CT34" s="48">
        <v>115.5</v>
      </c>
      <c r="CU34" s="48">
        <v>107.8</v>
      </c>
      <c r="CV34" s="48">
        <v>111</v>
      </c>
      <c r="CW34" s="48">
        <v>90.6</v>
      </c>
      <c r="CX34" s="48">
        <v>97.6</v>
      </c>
      <c r="CY34" s="48">
        <v>94.5</v>
      </c>
      <c r="CZ34" s="48">
        <v>94.2</v>
      </c>
      <c r="DA34" s="48">
        <v>124</v>
      </c>
      <c r="DB34" s="48">
        <v>90.9</v>
      </c>
      <c r="DC34" s="48">
        <v>102</v>
      </c>
      <c r="DD34" s="48">
        <v>81.3</v>
      </c>
      <c r="DE34" s="48">
        <v>79</v>
      </c>
      <c r="DF34" s="48">
        <v>80.400000000000006</v>
      </c>
      <c r="DG34" s="48">
        <v>91.4</v>
      </c>
      <c r="DH34" s="48">
        <v>134.30000000000001</v>
      </c>
      <c r="DI34" s="48">
        <v>119.5</v>
      </c>
      <c r="DJ34" s="48">
        <v>63.3</v>
      </c>
      <c r="DK34" s="48">
        <v>69.5</v>
      </c>
      <c r="DL34" s="48">
        <v>66.599999999999994</v>
      </c>
      <c r="DM34" s="48">
        <v>76.599999999999994</v>
      </c>
      <c r="DN34" s="48">
        <v>80.5</v>
      </c>
      <c r="DO34" s="48">
        <v>79</v>
      </c>
      <c r="DP34" s="48">
        <v>21.2</v>
      </c>
      <c r="DQ34" s="48">
        <v>16.100000000000001</v>
      </c>
      <c r="DR34" s="48">
        <v>17.899999999999999</v>
      </c>
      <c r="DS34" s="48">
        <v>21.2</v>
      </c>
      <c r="DT34" s="48">
        <v>71.400000000000006</v>
      </c>
      <c r="DU34" s="48">
        <v>53.2</v>
      </c>
      <c r="DV34" s="48">
        <v>73.599999999999994</v>
      </c>
      <c r="DW34" s="48">
        <v>52.1</v>
      </c>
      <c r="DX34" s="48">
        <v>59.8</v>
      </c>
      <c r="DY34" s="48">
        <v>81.599999999999994</v>
      </c>
      <c r="DZ34" s="48">
        <v>105.3</v>
      </c>
      <c r="EA34" s="48">
        <v>92</v>
      </c>
      <c r="EB34" s="48">
        <v>67.7</v>
      </c>
      <c r="EC34" s="48">
        <v>103.8</v>
      </c>
      <c r="ED34" s="48">
        <v>93</v>
      </c>
      <c r="EE34" s="48">
        <v>76</v>
      </c>
      <c r="EF34" s="48">
        <v>65.5</v>
      </c>
      <c r="EG34" s="48">
        <v>48.3</v>
      </c>
      <c r="EH34" s="48">
        <v>55.6</v>
      </c>
      <c r="EI34" s="48">
        <v>153.69999999999999</v>
      </c>
      <c r="EJ34" s="48">
        <v>103.7</v>
      </c>
      <c r="EK34" s="48">
        <v>120.7</v>
      </c>
      <c r="EL34" s="48">
        <v>151.19999999999999</v>
      </c>
      <c r="EM34" s="48">
        <v>110.9</v>
      </c>
      <c r="EN34" s="48">
        <v>80.900000000000006</v>
      </c>
      <c r="EO34" s="48">
        <v>96.6</v>
      </c>
      <c r="EP34" s="48">
        <v>69.400000000000006</v>
      </c>
      <c r="EQ34" s="48">
        <v>93.5</v>
      </c>
      <c r="ER34" s="48">
        <v>79.3</v>
      </c>
      <c r="ES34" s="48">
        <v>26.7</v>
      </c>
      <c r="ET34" s="48">
        <v>88.7</v>
      </c>
      <c r="EU34" s="48">
        <v>82.6</v>
      </c>
      <c r="EV34" s="48">
        <v>98.3</v>
      </c>
      <c r="EW34" s="48">
        <v>111.9</v>
      </c>
      <c r="EX34" s="48">
        <v>107.7</v>
      </c>
      <c r="EY34" s="48">
        <v>107.6</v>
      </c>
      <c r="EZ34" s="48">
        <v>109</v>
      </c>
      <c r="FA34" s="48">
        <v>101.9</v>
      </c>
      <c r="FB34" s="48">
        <v>104.7</v>
      </c>
      <c r="FC34" s="48">
        <v>97.4</v>
      </c>
      <c r="FD34" s="48">
        <v>102.1</v>
      </c>
      <c r="FE34" s="48">
        <v>103.9</v>
      </c>
      <c r="FF34" s="48">
        <v>103.1</v>
      </c>
      <c r="FG34" s="48">
        <v>71</v>
      </c>
      <c r="FH34" s="48">
        <v>117.8</v>
      </c>
      <c r="FI34" s="48">
        <v>84.4</v>
      </c>
      <c r="FJ34" s="48">
        <v>55.8</v>
      </c>
      <c r="FK34" s="48">
        <v>99.2</v>
      </c>
      <c r="FL34" s="48">
        <v>79.599999999999994</v>
      </c>
      <c r="FM34" s="48">
        <v>124.4</v>
      </c>
      <c r="FN34" s="48">
        <v>127.8</v>
      </c>
      <c r="FO34" s="48">
        <v>125.8</v>
      </c>
      <c r="FP34" s="48">
        <v>95.6</v>
      </c>
      <c r="FQ34" s="48">
        <v>103.4</v>
      </c>
      <c r="FR34" s="48">
        <v>100.6</v>
      </c>
      <c r="FS34" s="48">
        <v>106.2</v>
      </c>
      <c r="FT34" s="48">
        <v>141.5</v>
      </c>
      <c r="FU34" s="48">
        <v>119.2</v>
      </c>
      <c r="FV34" s="48">
        <v>113.4</v>
      </c>
      <c r="FW34" s="48">
        <v>116.4</v>
      </c>
      <c r="FX34" s="48">
        <v>77.3</v>
      </c>
      <c r="FY34" s="48">
        <v>123</v>
      </c>
      <c r="FZ34" s="48">
        <v>122.6</v>
      </c>
      <c r="GA34" s="48">
        <v>86.7</v>
      </c>
      <c r="GB34" s="48">
        <v>94.7</v>
      </c>
      <c r="GC34" s="48">
        <v>93.2</v>
      </c>
      <c r="GD34" s="48">
        <v>156.30000000000001</v>
      </c>
      <c r="GE34" s="48">
        <v>146.9</v>
      </c>
      <c r="GF34" s="48">
        <v>153</v>
      </c>
      <c r="GG34" s="48">
        <v>126.2</v>
      </c>
      <c r="GH34" s="48">
        <v>175.7</v>
      </c>
      <c r="GI34" s="48">
        <v>175.4</v>
      </c>
      <c r="GJ34" s="48">
        <v>89.7</v>
      </c>
      <c r="GK34" s="48">
        <v>245.8</v>
      </c>
      <c r="GL34" s="48">
        <v>196.5</v>
      </c>
      <c r="GM34" s="48">
        <v>113</v>
      </c>
      <c r="GN34" s="48">
        <v>169.3</v>
      </c>
      <c r="GO34" s="48">
        <v>147.69999999999999</v>
      </c>
      <c r="GP34" s="48">
        <v>78.5</v>
      </c>
      <c r="GQ34" s="48">
        <v>137.69999999999999</v>
      </c>
      <c r="GR34" s="48">
        <v>115.7</v>
      </c>
      <c r="GS34" s="48">
        <v>64.400000000000006</v>
      </c>
      <c r="GT34" s="48">
        <v>73.400000000000006</v>
      </c>
      <c r="GU34" s="48">
        <v>71.400000000000006</v>
      </c>
      <c r="GV34" s="48">
        <v>104.2</v>
      </c>
      <c r="GW34" s="48">
        <v>44.6</v>
      </c>
      <c r="GX34" s="48">
        <v>71.099999999999994</v>
      </c>
      <c r="GY34" s="48">
        <v>102.1</v>
      </c>
      <c r="GZ34" s="48">
        <v>113.3</v>
      </c>
      <c r="HA34" s="48">
        <v>107.8</v>
      </c>
      <c r="HB34" s="48">
        <v>90.9</v>
      </c>
      <c r="HC34" s="48">
        <v>104.5</v>
      </c>
      <c r="HD34" s="48">
        <v>100.4</v>
      </c>
      <c r="HE34" s="48">
        <v>51.3</v>
      </c>
      <c r="HF34" s="48">
        <v>109.2</v>
      </c>
      <c r="HG34" s="48">
        <v>105.9</v>
      </c>
      <c r="HH34" s="48">
        <v>90.8</v>
      </c>
      <c r="HI34" s="48">
        <v>87.8</v>
      </c>
      <c r="HJ34" s="48">
        <v>94.6</v>
      </c>
      <c r="HK34" s="48">
        <v>91.3</v>
      </c>
      <c r="HL34" s="48">
        <v>76.8</v>
      </c>
      <c r="HM34" s="48">
        <v>115.3</v>
      </c>
      <c r="HN34" s="48">
        <v>104.4</v>
      </c>
      <c r="HO34" s="48">
        <v>99.6</v>
      </c>
      <c r="HP34" s="48">
        <v>111.6</v>
      </c>
      <c r="HQ34" s="48">
        <v>105.5</v>
      </c>
      <c r="HR34" s="48">
        <v>92.1</v>
      </c>
      <c r="HS34" s="48">
        <v>104.2</v>
      </c>
      <c r="HT34" s="48">
        <v>100</v>
      </c>
      <c r="HU34" s="48">
        <v>80.400000000000006</v>
      </c>
      <c r="HV34" s="48">
        <v>113.6</v>
      </c>
      <c r="HW34" s="48">
        <v>111.7</v>
      </c>
      <c r="HX34" s="48">
        <v>102.8</v>
      </c>
      <c r="HY34" s="49" t="s">
        <v>197</v>
      </c>
      <c r="HZ34" s="48">
        <v>133.80000000000001</v>
      </c>
      <c r="IA34" s="48">
        <v>109.9</v>
      </c>
      <c r="IB34" s="48">
        <v>100.7</v>
      </c>
      <c r="IC34" s="48">
        <v>105.8</v>
      </c>
      <c r="ID34" s="48">
        <v>132.9</v>
      </c>
      <c r="IE34" s="48">
        <v>111.5</v>
      </c>
      <c r="IF34" s="48">
        <v>301.60000000000002</v>
      </c>
      <c r="IG34" s="48">
        <v>125.6</v>
      </c>
      <c r="IH34" s="48">
        <v>114.1</v>
      </c>
      <c r="II34" s="48">
        <v>50.1</v>
      </c>
      <c r="IJ34" s="48">
        <v>41.9</v>
      </c>
      <c r="IK34" s="48">
        <v>142.4</v>
      </c>
      <c r="IL34" s="48">
        <v>102</v>
      </c>
      <c r="IM34" s="48">
        <v>213.4</v>
      </c>
      <c r="IN34" s="48">
        <v>252.1</v>
      </c>
      <c r="IO34" s="48">
        <v>53.5</v>
      </c>
      <c r="IP34" s="48">
        <v>172.6</v>
      </c>
      <c r="IQ34" s="48">
        <v>122.6</v>
      </c>
      <c r="IR34" s="48">
        <v>96.9</v>
      </c>
      <c r="IS34" s="48">
        <v>105.9</v>
      </c>
      <c r="IT34" s="48">
        <v>102.4</v>
      </c>
      <c r="IU34" s="48">
        <v>43.5</v>
      </c>
      <c r="IV34" s="48">
        <v>66.400000000000006</v>
      </c>
      <c r="IW34" s="48">
        <v>60.9</v>
      </c>
      <c r="IX34" s="48">
        <v>121.1</v>
      </c>
      <c r="IY34" s="48">
        <v>125.9</v>
      </c>
      <c r="IZ34" s="48">
        <v>133.69999999999999</v>
      </c>
      <c r="JA34" s="48">
        <v>128.6</v>
      </c>
      <c r="JB34" s="48">
        <v>190.8</v>
      </c>
      <c r="JC34" s="48">
        <v>99.8</v>
      </c>
      <c r="JD34" s="48">
        <v>114.4</v>
      </c>
      <c r="JE34" s="48">
        <v>110.7</v>
      </c>
      <c r="JF34" s="48">
        <v>144.69999999999999</v>
      </c>
      <c r="JG34" s="48">
        <v>79.900000000000006</v>
      </c>
      <c r="JH34" s="48">
        <v>153.1</v>
      </c>
      <c r="JI34" s="48">
        <v>108.1</v>
      </c>
      <c r="JJ34" s="48">
        <v>122.9</v>
      </c>
      <c r="JK34" s="48">
        <v>102.9</v>
      </c>
      <c r="JL34" s="48">
        <v>105.7</v>
      </c>
      <c r="JM34" s="48">
        <v>112.9</v>
      </c>
      <c r="JN34" s="48">
        <v>114.1</v>
      </c>
      <c r="JO34" s="48">
        <v>205.2</v>
      </c>
    </row>
    <row r="35" spans="1:275">
      <c r="A35" s="45"/>
      <c r="B35" s="46" t="s">
        <v>130</v>
      </c>
      <c r="C35" s="45" t="s">
        <v>131</v>
      </c>
      <c r="D35" s="47" t="s">
        <v>197</v>
      </c>
      <c r="E35" s="47" t="s">
        <v>197</v>
      </c>
      <c r="F35" s="47" t="s">
        <v>197</v>
      </c>
      <c r="G35" s="47" t="s">
        <v>197</v>
      </c>
      <c r="H35" s="48">
        <v>100.7</v>
      </c>
      <c r="I35" s="48">
        <v>97.6</v>
      </c>
      <c r="J35" s="48">
        <v>102.5</v>
      </c>
      <c r="K35" s="48">
        <v>49.6</v>
      </c>
      <c r="L35" s="48">
        <v>136</v>
      </c>
      <c r="M35" s="48">
        <v>107.1</v>
      </c>
      <c r="N35" s="48">
        <v>122</v>
      </c>
      <c r="O35" s="48">
        <v>84</v>
      </c>
      <c r="P35" s="48">
        <v>132.4</v>
      </c>
      <c r="Q35" s="48">
        <v>178</v>
      </c>
      <c r="R35" s="48">
        <v>108.6</v>
      </c>
      <c r="S35" s="48">
        <v>98.9</v>
      </c>
      <c r="T35" s="48">
        <v>85.2</v>
      </c>
      <c r="U35" s="48">
        <v>37.299999999999997</v>
      </c>
      <c r="V35" s="48">
        <v>42.8</v>
      </c>
      <c r="W35" s="48">
        <v>122.1</v>
      </c>
      <c r="X35" s="48">
        <v>122.2</v>
      </c>
      <c r="Y35" s="48">
        <v>98.4</v>
      </c>
      <c r="Z35" s="48">
        <v>101.9</v>
      </c>
      <c r="AA35" s="48">
        <v>92.1</v>
      </c>
      <c r="AB35" s="48">
        <v>100.4</v>
      </c>
      <c r="AC35" s="48">
        <v>86.4</v>
      </c>
      <c r="AD35" s="49" t="s">
        <v>197</v>
      </c>
      <c r="AE35" s="48">
        <v>76.3</v>
      </c>
      <c r="AF35" s="48">
        <v>94.4</v>
      </c>
      <c r="AG35" s="48">
        <v>56.7</v>
      </c>
      <c r="AH35" s="48">
        <v>103.2</v>
      </c>
      <c r="AI35" s="48">
        <v>111.3</v>
      </c>
      <c r="AJ35" s="48">
        <v>67.3</v>
      </c>
      <c r="AK35" s="48">
        <v>136.30000000000001</v>
      </c>
      <c r="AL35" s="48">
        <v>52.7</v>
      </c>
      <c r="AM35" s="48">
        <v>68.099999999999994</v>
      </c>
      <c r="AN35" s="48">
        <v>107.6</v>
      </c>
      <c r="AO35" s="48">
        <v>66.3</v>
      </c>
      <c r="AP35" s="48">
        <v>66.7</v>
      </c>
      <c r="AQ35" s="48">
        <v>269.2</v>
      </c>
      <c r="AR35" s="48">
        <v>70.7</v>
      </c>
      <c r="AS35" s="49" t="s">
        <v>197</v>
      </c>
      <c r="AT35" s="48">
        <v>111.8</v>
      </c>
      <c r="AU35" s="49" t="s">
        <v>197</v>
      </c>
      <c r="AV35" s="48">
        <v>125.7</v>
      </c>
      <c r="AW35" s="48">
        <v>42.9</v>
      </c>
      <c r="AX35" s="48">
        <v>53.7</v>
      </c>
      <c r="AY35" s="48">
        <v>139.6</v>
      </c>
      <c r="AZ35" s="48">
        <v>95.8</v>
      </c>
      <c r="BA35" s="48">
        <v>98.4</v>
      </c>
      <c r="BB35" s="48">
        <v>98.3</v>
      </c>
      <c r="BC35" s="48">
        <v>84.3</v>
      </c>
      <c r="BD35" s="48">
        <v>94</v>
      </c>
      <c r="BE35" s="48">
        <v>91.8</v>
      </c>
      <c r="BF35" s="48">
        <v>91.7</v>
      </c>
      <c r="BG35" s="48">
        <v>101.1</v>
      </c>
      <c r="BH35" s="48">
        <v>100.4</v>
      </c>
      <c r="BI35" s="48">
        <v>86.4</v>
      </c>
      <c r="BJ35" s="48">
        <v>126.7</v>
      </c>
      <c r="BK35" s="48">
        <v>105.7</v>
      </c>
      <c r="BL35" s="48">
        <v>93.3</v>
      </c>
      <c r="BM35" s="48">
        <v>137.9</v>
      </c>
      <c r="BN35" s="48">
        <v>125.7</v>
      </c>
      <c r="BO35" s="49" t="s">
        <v>197</v>
      </c>
      <c r="BP35" s="48">
        <v>80.5</v>
      </c>
      <c r="BQ35" s="48">
        <v>55.3</v>
      </c>
      <c r="BR35" s="48">
        <v>122.8</v>
      </c>
      <c r="BS35" s="48">
        <v>100.4</v>
      </c>
      <c r="BT35" s="48">
        <v>110.9</v>
      </c>
      <c r="BU35" s="48">
        <v>125.4</v>
      </c>
      <c r="BV35" s="48">
        <v>82.1</v>
      </c>
      <c r="BW35" s="48">
        <v>97.1</v>
      </c>
      <c r="BX35" s="48">
        <v>225.8</v>
      </c>
      <c r="BY35" s="48">
        <v>237.1</v>
      </c>
      <c r="BZ35" s="48">
        <v>229.8</v>
      </c>
      <c r="CA35" s="48">
        <v>83.1</v>
      </c>
      <c r="CB35" s="48">
        <v>98.3</v>
      </c>
      <c r="CC35" s="48">
        <v>92.2</v>
      </c>
      <c r="CD35" s="48">
        <v>124.7</v>
      </c>
      <c r="CE35" s="48">
        <v>157.30000000000001</v>
      </c>
      <c r="CF35" s="48">
        <v>140.9</v>
      </c>
      <c r="CG35" s="48">
        <v>132.6</v>
      </c>
      <c r="CH35" s="48">
        <v>49</v>
      </c>
      <c r="CI35" s="48">
        <v>101.5</v>
      </c>
      <c r="CJ35" s="48">
        <v>32.799999999999997</v>
      </c>
      <c r="CK35" s="48">
        <v>34.4</v>
      </c>
      <c r="CL35" s="48">
        <v>33.700000000000003</v>
      </c>
      <c r="CM35" s="48">
        <v>127.7</v>
      </c>
      <c r="CN35" s="48">
        <v>114.3</v>
      </c>
      <c r="CO35" s="48">
        <v>119.8</v>
      </c>
      <c r="CP35" s="48">
        <v>761.3</v>
      </c>
      <c r="CQ35" s="48">
        <v>587.70000000000005</v>
      </c>
      <c r="CR35" s="48">
        <v>668.6</v>
      </c>
      <c r="CS35" s="49" t="s">
        <v>197</v>
      </c>
      <c r="CT35" s="48">
        <v>145.80000000000001</v>
      </c>
      <c r="CU35" s="48">
        <v>115.8</v>
      </c>
      <c r="CV35" s="48">
        <v>128</v>
      </c>
      <c r="CW35" s="48">
        <v>128.1</v>
      </c>
      <c r="CX35" s="48">
        <v>107.1</v>
      </c>
      <c r="CY35" s="48">
        <v>116.4</v>
      </c>
      <c r="CZ35" s="48">
        <v>105.5</v>
      </c>
      <c r="DA35" s="48">
        <v>62</v>
      </c>
      <c r="DB35" s="48">
        <v>101.3</v>
      </c>
      <c r="DC35" s="48">
        <v>87.9</v>
      </c>
      <c r="DD35" s="48">
        <v>252.8</v>
      </c>
      <c r="DE35" s="48">
        <v>257.89999999999998</v>
      </c>
      <c r="DF35" s="48">
        <v>254.8</v>
      </c>
      <c r="DG35" s="48">
        <v>109.3</v>
      </c>
      <c r="DH35" s="48">
        <v>130</v>
      </c>
      <c r="DI35" s="48">
        <v>122.7</v>
      </c>
      <c r="DJ35" s="48">
        <v>88.7</v>
      </c>
      <c r="DK35" s="48">
        <v>73.8</v>
      </c>
      <c r="DL35" s="48">
        <v>80.900000000000006</v>
      </c>
      <c r="DM35" s="48">
        <v>52.8</v>
      </c>
      <c r="DN35" s="48">
        <v>49.6</v>
      </c>
      <c r="DO35" s="48">
        <v>50.8</v>
      </c>
      <c r="DP35" s="48">
        <v>237.7</v>
      </c>
      <c r="DQ35" s="48">
        <v>41.7</v>
      </c>
      <c r="DR35" s="48">
        <v>111.2</v>
      </c>
      <c r="DS35" s="48">
        <v>140.4</v>
      </c>
      <c r="DT35" s="48">
        <v>124.9</v>
      </c>
      <c r="DU35" s="48">
        <v>130.5</v>
      </c>
      <c r="DV35" s="48">
        <v>166.1</v>
      </c>
      <c r="DW35" s="48">
        <v>109.2</v>
      </c>
      <c r="DX35" s="48">
        <v>129.69999999999999</v>
      </c>
      <c r="DY35" s="48">
        <v>243.6</v>
      </c>
      <c r="DZ35" s="48">
        <v>207.7</v>
      </c>
      <c r="EA35" s="48">
        <v>228</v>
      </c>
      <c r="EB35" s="48">
        <v>71.8</v>
      </c>
      <c r="EC35" s="48">
        <v>88.4</v>
      </c>
      <c r="ED35" s="48">
        <v>83.4</v>
      </c>
      <c r="EE35" s="48">
        <v>78.7</v>
      </c>
      <c r="EF35" s="48">
        <v>93.4</v>
      </c>
      <c r="EG35" s="48">
        <v>21.3</v>
      </c>
      <c r="EH35" s="48">
        <v>52.1</v>
      </c>
      <c r="EI35" s="48">
        <v>120</v>
      </c>
      <c r="EJ35" s="48">
        <v>90.5</v>
      </c>
      <c r="EK35" s="48">
        <v>100.4</v>
      </c>
      <c r="EL35" s="49" t="s">
        <v>197</v>
      </c>
      <c r="EM35" s="48">
        <v>115</v>
      </c>
      <c r="EN35" s="48">
        <v>24</v>
      </c>
      <c r="EO35" s="48">
        <v>71.400000000000006</v>
      </c>
      <c r="EP35" s="48">
        <v>45.2</v>
      </c>
      <c r="EQ35" s="48">
        <v>39.299999999999997</v>
      </c>
      <c r="ER35" s="48">
        <v>42.8</v>
      </c>
      <c r="ES35" s="49" t="s">
        <v>197</v>
      </c>
      <c r="ET35" s="48">
        <v>98.8</v>
      </c>
      <c r="EU35" s="49" t="s">
        <v>197</v>
      </c>
      <c r="EV35" s="48">
        <v>102.9</v>
      </c>
      <c r="EW35" s="48">
        <v>115.9</v>
      </c>
      <c r="EX35" s="48">
        <v>111.8</v>
      </c>
      <c r="EY35" s="48">
        <v>32.299999999999997</v>
      </c>
      <c r="EZ35" s="48">
        <v>88.6</v>
      </c>
      <c r="FA35" s="48">
        <v>106.7</v>
      </c>
      <c r="FB35" s="48">
        <v>99.5</v>
      </c>
      <c r="FC35" s="48">
        <v>80.5</v>
      </c>
      <c r="FD35" s="48">
        <v>97.3</v>
      </c>
      <c r="FE35" s="48">
        <v>96.5</v>
      </c>
      <c r="FF35" s="48">
        <v>96.9</v>
      </c>
      <c r="FG35" s="48">
        <v>56.4</v>
      </c>
      <c r="FH35" s="48">
        <v>12.4</v>
      </c>
      <c r="FI35" s="48">
        <v>43.8</v>
      </c>
      <c r="FJ35" s="48">
        <v>148.80000000000001</v>
      </c>
      <c r="FK35" s="48">
        <v>73</v>
      </c>
      <c r="FL35" s="48">
        <v>107.1</v>
      </c>
      <c r="FM35" s="48">
        <v>105.5</v>
      </c>
      <c r="FN35" s="48">
        <v>119.4</v>
      </c>
      <c r="FO35" s="48">
        <v>111.3</v>
      </c>
      <c r="FP35" s="48">
        <v>82.1</v>
      </c>
      <c r="FQ35" s="48">
        <v>91.7</v>
      </c>
      <c r="FR35" s="48">
        <v>88.3</v>
      </c>
      <c r="FS35" s="48">
        <v>93.2</v>
      </c>
      <c r="FT35" s="48">
        <v>116.6</v>
      </c>
      <c r="FU35" s="48">
        <v>101.9</v>
      </c>
      <c r="FV35" s="48">
        <v>89.7</v>
      </c>
      <c r="FW35" s="48">
        <v>38.5</v>
      </c>
      <c r="FX35" s="48">
        <v>101.1</v>
      </c>
      <c r="FY35" s="48">
        <v>129.4</v>
      </c>
      <c r="FZ35" s="48">
        <v>129.1</v>
      </c>
      <c r="GA35" s="48">
        <v>101.3</v>
      </c>
      <c r="GB35" s="48">
        <v>102.8</v>
      </c>
      <c r="GC35" s="48">
        <v>102.6</v>
      </c>
      <c r="GD35" s="48">
        <v>60.6</v>
      </c>
      <c r="GE35" s="48">
        <v>76.2</v>
      </c>
      <c r="GF35" s="48">
        <v>66.099999999999994</v>
      </c>
      <c r="GG35" s="48">
        <v>115.3</v>
      </c>
      <c r="GH35" s="48">
        <v>114.2</v>
      </c>
      <c r="GI35" s="48">
        <v>114.2</v>
      </c>
      <c r="GJ35" s="48">
        <v>27.2</v>
      </c>
      <c r="GK35" s="48">
        <v>35.1</v>
      </c>
      <c r="GL35" s="48">
        <v>32.6</v>
      </c>
      <c r="GM35" s="48">
        <v>140.19999999999999</v>
      </c>
      <c r="GN35" s="48">
        <v>61.3</v>
      </c>
      <c r="GO35" s="48">
        <v>91.9</v>
      </c>
      <c r="GP35" s="48">
        <v>140.1</v>
      </c>
      <c r="GQ35" s="48">
        <v>63.4</v>
      </c>
      <c r="GR35" s="48">
        <v>91.9</v>
      </c>
      <c r="GS35" s="48">
        <v>70.3</v>
      </c>
      <c r="GT35" s="48">
        <v>146.19999999999999</v>
      </c>
      <c r="GU35" s="48">
        <v>129.5</v>
      </c>
      <c r="GV35" s="48">
        <v>74.2</v>
      </c>
      <c r="GW35" s="48">
        <v>111.9</v>
      </c>
      <c r="GX35" s="48">
        <v>95.2</v>
      </c>
      <c r="GY35" s="48">
        <v>104.6</v>
      </c>
      <c r="GZ35" s="48">
        <v>125.9</v>
      </c>
      <c r="HA35" s="48">
        <v>115.5</v>
      </c>
      <c r="HB35" s="48">
        <v>91.2</v>
      </c>
      <c r="HC35" s="48">
        <v>100.5</v>
      </c>
      <c r="HD35" s="48">
        <v>97.7</v>
      </c>
      <c r="HE35" s="48">
        <v>420.4</v>
      </c>
      <c r="HF35" s="48">
        <v>178.1</v>
      </c>
      <c r="HG35" s="48">
        <v>191.9</v>
      </c>
      <c r="HH35" s="48">
        <v>292.10000000000002</v>
      </c>
      <c r="HI35" s="48">
        <v>60.4</v>
      </c>
      <c r="HJ35" s="48">
        <v>88.6</v>
      </c>
      <c r="HK35" s="48">
        <v>75</v>
      </c>
      <c r="HL35" s="48">
        <v>55.3</v>
      </c>
      <c r="HM35" s="48">
        <v>72.5</v>
      </c>
      <c r="HN35" s="48">
        <v>67.599999999999994</v>
      </c>
      <c r="HO35" s="48">
        <v>126.9</v>
      </c>
      <c r="HP35" s="48">
        <v>149</v>
      </c>
      <c r="HQ35" s="48">
        <v>137.80000000000001</v>
      </c>
      <c r="HR35" s="48">
        <v>124.4</v>
      </c>
      <c r="HS35" s="48">
        <v>131.30000000000001</v>
      </c>
      <c r="HT35" s="48">
        <v>128.9</v>
      </c>
      <c r="HU35" s="48">
        <v>90.7</v>
      </c>
      <c r="HV35" s="48">
        <v>118.2</v>
      </c>
      <c r="HW35" s="48">
        <v>116.6</v>
      </c>
      <c r="HX35" s="48">
        <v>107.6</v>
      </c>
      <c r="HY35" s="49" t="s">
        <v>197</v>
      </c>
      <c r="HZ35" s="48">
        <v>16.100000000000001</v>
      </c>
      <c r="IA35" s="48">
        <v>42</v>
      </c>
      <c r="IB35" s="48">
        <v>46.1</v>
      </c>
      <c r="IC35" s="48">
        <v>43.8</v>
      </c>
      <c r="ID35" s="48">
        <v>62.3</v>
      </c>
      <c r="IE35" s="48">
        <v>80.8</v>
      </c>
      <c r="IF35" s="48">
        <v>171.4</v>
      </c>
      <c r="IG35" s="49" t="s">
        <v>197</v>
      </c>
      <c r="IH35" s="48">
        <v>99.4</v>
      </c>
      <c r="II35" s="49" t="s">
        <v>197</v>
      </c>
      <c r="IJ35" s="49" t="s">
        <v>197</v>
      </c>
      <c r="IK35" s="48">
        <v>270.3</v>
      </c>
      <c r="IL35" s="48">
        <v>518.9</v>
      </c>
      <c r="IM35" s="48">
        <v>54.7</v>
      </c>
      <c r="IN35" s="48">
        <v>26.9</v>
      </c>
      <c r="IO35" s="48">
        <v>138.80000000000001</v>
      </c>
      <c r="IP35" s="49" t="s">
        <v>197</v>
      </c>
      <c r="IQ35" s="48">
        <v>64.900000000000006</v>
      </c>
      <c r="IR35" s="48">
        <v>92.4</v>
      </c>
      <c r="IS35" s="48">
        <v>104.5</v>
      </c>
      <c r="IT35" s="48">
        <v>99.9</v>
      </c>
      <c r="IU35" s="48">
        <v>128.6</v>
      </c>
      <c r="IV35" s="48">
        <v>87.4</v>
      </c>
      <c r="IW35" s="48">
        <v>97.4</v>
      </c>
      <c r="IX35" s="48">
        <v>180.3</v>
      </c>
      <c r="IY35" s="48">
        <v>75</v>
      </c>
      <c r="IZ35" s="48">
        <v>78.5</v>
      </c>
      <c r="JA35" s="48">
        <v>57.4</v>
      </c>
      <c r="JB35" s="49" t="s">
        <v>197</v>
      </c>
      <c r="JC35" s="48">
        <v>87.3</v>
      </c>
      <c r="JD35" s="48">
        <v>95.5</v>
      </c>
      <c r="JE35" s="48">
        <v>93.5</v>
      </c>
      <c r="JF35" s="48">
        <v>122.2</v>
      </c>
      <c r="JG35" s="48">
        <v>21</v>
      </c>
      <c r="JH35" s="48">
        <v>56.9</v>
      </c>
      <c r="JI35" s="48">
        <v>82.2</v>
      </c>
      <c r="JJ35" s="48">
        <v>117.2</v>
      </c>
      <c r="JK35" s="48">
        <v>82.8</v>
      </c>
      <c r="JL35" s="48">
        <v>95.9</v>
      </c>
      <c r="JM35" s="48">
        <v>101.2</v>
      </c>
      <c r="JN35" s="48">
        <v>99.4</v>
      </c>
      <c r="JO35" s="48">
        <v>123.5</v>
      </c>
    </row>
    <row r="36" spans="1:275">
      <c r="A36" s="45"/>
      <c r="B36" s="46" t="s">
        <v>132</v>
      </c>
      <c r="C36" s="45" t="s">
        <v>27</v>
      </c>
      <c r="D36" s="47" t="s">
        <v>197</v>
      </c>
      <c r="E36" s="47" t="s">
        <v>197</v>
      </c>
      <c r="F36" s="47" t="s">
        <v>197</v>
      </c>
      <c r="G36" s="47" t="s">
        <v>197</v>
      </c>
      <c r="H36" s="48">
        <v>124.5</v>
      </c>
      <c r="I36" s="48">
        <v>121</v>
      </c>
      <c r="J36" s="48">
        <v>125.5</v>
      </c>
      <c r="K36" s="48">
        <v>123.7</v>
      </c>
      <c r="L36" s="48">
        <v>133.9</v>
      </c>
      <c r="M36" s="48">
        <v>59</v>
      </c>
      <c r="N36" s="48">
        <v>141.5</v>
      </c>
      <c r="O36" s="48">
        <v>164.4</v>
      </c>
      <c r="P36" s="48">
        <v>52.8</v>
      </c>
      <c r="Q36" s="48">
        <v>233.2</v>
      </c>
      <c r="R36" s="48">
        <v>48.6</v>
      </c>
      <c r="S36" s="48">
        <v>131.19999999999999</v>
      </c>
      <c r="T36" s="48">
        <v>76.5</v>
      </c>
      <c r="U36" s="48">
        <v>113.4</v>
      </c>
      <c r="V36" s="48">
        <v>66.8</v>
      </c>
      <c r="W36" s="48">
        <v>113.1</v>
      </c>
      <c r="X36" s="48">
        <v>128.6</v>
      </c>
      <c r="Y36" s="48">
        <v>110.3</v>
      </c>
      <c r="Z36" s="48">
        <v>90.1</v>
      </c>
      <c r="AA36" s="48">
        <v>298.2</v>
      </c>
      <c r="AB36" s="48">
        <v>136.80000000000001</v>
      </c>
      <c r="AC36" s="48">
        <v>132.4</v>
      </c>
      <c r="AD36" s="48">
        <v>132.69999999999999</v>
      </c>
      <c r="AE36" s="48">
        <v>90.8</v>
      </c>
      <c r="AF36" s="48">
        <v>101</v>
      </c>
      <c r="AG36" s="48">
        <v>46</v>
      </c>
      <c r="AH36" s="48">
        <v>86.2</v>
      </c>
      <c r="AI36" s="48">
        <v>316.39999999999998</v>
      </c>
      <c r="AJ36" s="48">
        <v>97.2</v>
      </c>
      <c r="AK36" s="48">
        <v>17.899999999999999</v>
      </c>
      <c r="AL36" s="49" t="s">
        <v>197</v>
      </c>
      <c r="AM36" s="49" t="s">
        <v>197</v>
      </c>
      <c r="AN36" s="48">
        <v>53.8</v>
      </c>
      <c r="AO36" s="48">
        <v>164.6</v>
      </c>
      <c r="AP36" s="48">
        <v>163.5</v>
      </c>
      <c r="AQ36" s="48">
        <v>56.9</v>
      </c>
      <c r="AR36" s="48">
        <v>85.6</v>
      </c>
      <c r="AS36" s="49" t="s">
        <v>197</v>
      </c>
      <c r="AT36" s="48">
        <v>94.5</v>
      </c>
      <c r="AU36" s="48">
        <v>132.69999999999999</v>
      </c>
      <c r="AV36" s="48">
        <v>91</v>
      </c>
      <c r="AW36" s="48">
        <v>142.1</v>
      </c>
      <c r="AX36" s="48">
        <v>81</v>
      </c>
      <c r="AY36" s="48">
        <v>476.6</v>
      </c>
      <c r="AZ36" s="48">
        <v>131</v>
      </c>
      <c r="BA36" s="48">
        <v>117.3</v>
      </c>
      <c r="BB36" s="48">
        <v>118</v>
      </c>
      <c r="BC36" s="48">
        <v>124.1</v>
      </c>
      <c r="BD36" s="48">
        <v>116.4</v>
      </c>
      <c r="BE36" s="48">
        <v>118.2</v>
      </c>
      <c r="BF36" s="48">
        <v>89.8</v>
      </c>
      <c r="BG36" s="48">
        <v>93.7</v>
      </c>
      <c r="BH36" s="48">
        <v>93.4</v>
      </c>
      <c r="BI36" s="48">
        <v>80</v>
      </c>
      <c r="BJ36" s="48">
        <v>93.2</v>
      </c>
      <c r="BK36" s="48">
        <v>86.3</v>
      </c>
      <c r="BL36" s="48">
        <v>65.400000000000006</v>
      </c>
      <c r="BM36" s="48">
        <v>73.5</v>
      </c>
      <c r="BN36" s="48">
        <v>71.3</v>
      </c>
      <c r="BO36" s="49" t="s">
        <v>197</v>
      </c>
      <c r="BP36" s="49" t="s">
        <v>197</v>
      </c>
      <c r="BQ36" s="49" t="s">
        <v>197</v>
      </c>
      <c r="BR36" s="48">
        <v>80.3</v>
      </c>
      <c r="BS36" s="48">
        <v>76.900000000000006</v>
      </c>
      <c r="BT36" s="48">
        <v>78.5</v>
      </c>
      <c r="BU36" s="48">
        <v>61</v>
      </c>
      <c r="BV36" s="48">
        <v>76</v>
      </c>
      <c r="BW36" s="48">
        <v>70.7</v>
      </c>
      <c r="BX36" s="48">
        <v>143.80000000000001</v>
      </c>
      <c r="BY36" s="48">
        <v>107.1</v>
      </c>
      <c r="BZ36" s="48">
        <v>130.9</v>
      </c>
      <c r="CA36" s="48">
        <v>111</v>
      </c>
      <c r="CB36" s="48">
        <v>109</v>
      </c>
      <c r="CC36" s="48">
        <v>109.8</v>
      </c>
      <c r="CD36" s="48">
        <v>52.4</v>
      </c>
      <c r="CE36" s="48">
        <v>27.6</v>
      </c>
      <c r="CF36" s="48">
        <v>40.1</v>
      </c>
      <c r="CG36" s="48">
        <v>103.4</v>
      </c>
      <c r="CH36" s="48">
        <v>38.5</v>
      </c>
      <c r="CI36" s="48">
        <v>79.2</v>
      </c>
      <c r="CJ36" s="48">
        <v>65.8</v>
      </c>
      <c r="CK36" s="48">
        <v>86.3</v>
      </c>
      <c r="CL36" s="48">
        <v>77.599999999999994</v>
      </c>
      <c r="CM36" s="49" t="s">
        <v>197</v>
      </c>
      <c r="CN36" s="49" t="s">
        <v>197</v>
      </c>
      <c r="CO36" s="49" t="s">
        <v>197</v>
      </c>
      <c r="CP36" s="49" t="s">
        <v>197</v>
      </c>
      <c r="CQ36" s="49" t="s">
        <v>197</v>
      </c>
      <c r="CR36" s="49" t="s">
        <v>197</v>
      </c>
      <c r="CS36" s="49" t="s">
        <v>197</v>
      </c>
      <c r="CT36" s="48">
        <v>143.9</v>
      </c>
      <c r="CU36" s="48">
        <v>90.8</v>
      </c>
      <c r="CV36" s="48">
        <v>112.4</v>
      </c>
      <c r="CW36" s="48">
        <v>91.3</v>
      </c>
      <c r="CX36" s="48">
        <v>92.1</v>
      </c>
      <c r="CY36" s="48">
        <v>91.7</v>
      </c>
      <c r="CZ36" s="48">
        <v>88.3</v>
      </c>
      <c r="DA36" s="48">
        <v>129.9</v>
      </c>
      <c r="DB36" s="48">
        <v>105.9</v>
      </c>
      <c r="DC36" s="48">
        <v>114.2</v>
      </c>
      <c r="DD36" s="48">
        <v>121.3</v>
      </c>
      <c r="DE36" s="48">
        <v>84.6</v>
      </c>
      <c r="DF36" s="48">
        <v>107.6</v>
      </c>
      <c r="DG36" s="48">
        <v>107.6</v>
      </c>
      <c r="DH36" s="48">
        <v>105.8</v>
      </c>
      <c r="DI36" s="48">
        <v>106.4</v>
      </c>
      <c r="DJ36" s="48">
        <v>59.8</v>
      </c>
      <c r="DK36" s="48">
        <v>37.5</v>
      </c>
      <c r="DL36" s="48">
        <v>48.1</v>
      </c>
      <c r="DM36" s="48">
        <v>68.8</v>
      </c>
      <c r="DN36" s="48">
        <v>89.3</v>
      </c>
      <c r="DO36" s="48">
        <v>81.3</v>
      </c>
      <c r="DP36" s="49" t="s">
        <v>197</v>
      </c>
      <c r="DQ36" s="49" t="s">
        <v>197</v>
      </c>
      <c r="DR36" s="49" t="s">
        <v>197</v>
      </c>
      <c r="DS36" s="49" t="s">
        <v>197</v>
      </c>
      <c r="DT36" s="49" t="s">
        <v>197</v>
      </c>
      <c r="DU36" s="49" t="s">
        <v>197</v>
      </c>
      <c r="DV36" s="48">
        <v>47.8</v>
      </c>
      <c r="DW36" s="48">
        <v>25.6</v>
      </c>
      <c r="DX36" s="48">
        <v>33.700000000000003</v>
      </c>
      <c r="DY36" s="48">
        <v>74.599999999999994</v>
      </c>
      <c r="DZ36" s="48">
        <v>52</v>
      </c>
      <c r="EA36" s="48">
        <v>64.900000000000006</v>
      </c>
      <c r="EB36" s="48">
        <v>88.3</v>
      </c>
      <c r="EC36" s="48">
        <v>110.6</v>
      </c>
      <c r="ED36" s="48">
        <v>103.8</v>
      </c>
      <c r="EE36" s="49" t="s">
        <v>197</v>
      </c>
      <c r="EF36" s="48">
        <v>61.6</v>
      </c>
      <c r="EG36" s="48">
        <v>161.4</v>
      </c>
      <c r="EH36" s="48">
        <v>118.3</v>
      </c>
      <c r="EI36" s="48">
        <v>83.6</v>
      </c>
      <c r="EJ36" s="48">
        <v>64.3</v>
      </c>
      <c r="EK36" s="48">
        <v>70.8</v>
      </c>
      <c r="EL36" s="48">
        <v>20</v>
      </c>
      <c r="EM36" s="49" t="s">
        <v>197</v>
      </c>
      <c r="EN36" s="49" t="s">
        <v>197</v>
      </c>
      <c r="EO36" s="49" t="s">
        <v>197</v>
      </c>
      <c r="EP36" s="49" t="s">
        <v>197</v>
      </c>
      <c r="EQ36" s="49" t="s">
        <v>197</v>
      </c>
      <c r="ER36" s="49" t="s">
        <v>197</v>
      </c>
      <c r="ES36" s="49" t="s">
        <v>197</v>
      </c>
      <c r="ET36" s="48">
        <v>84.9</v>
      </c>
      <c r="EU36" s="49" t="s">
        <v>197</v>
      </c>
      <c r="EV36" s="48">
        <v>101.4</v>
      </c>
      <c r="EW36" s="48">
        <v>136</v>
      </c>
      <c r="EX36" s="48">
        <v>125.1</v>
      </c>
      <c r="EY36" s="48">
        <v>162.30000000000001</v>
      </c>
      <c r="EZ36" s="48">
        <v>70</v>
      </c>
      <c r="FA36" s="48">
        <v>105.6</v>
      </c>
      <c r="FB36" s="48">
        <v>91.5</v>
      </c>
      <c r="FC36" s="48">
        <v>117.9</v>
      </c>
      <c r="FD36" s="48">
        <v>69.5</v>
      </c>
      <c r="FE36" s="48">
        <v>94.2</v>
      </c>
      <c r="FF36" s="48">
        <v>83.6</v>
      </c>
      <c r="FG36" s="48">
        <v>39.200000000000003</v>
      </c>
      <c r="FH36" s="48">
        <v>25.6</v>
      </c>
      <c r="FI36" s="48">
        <v>35.299999999999997</v>
      </c>
      <c r="FJ36" s="48">
        <v>145.1</v>
      </c>
      <c r="FK36" s="48">
        <v>175.9</v>
      </c>
      <c r="FL36" s="48">
        <v>162.1</v>
      </c>
      <c r="FM36" s="48">
        <v>77.099999999999994</v>
      </c>
      <c r="FN36" s="48">
        <v>109.5</v>
      </c>
      <c r="FO36" s="48">
        <v>90.6</v>
      </c>
      <c r="FP36" s="48">
        <v>81.8</v>
      </c>
      <c r="FQ36" s="48">
        <v>112.5</v>
      </c>
      <c r="FR36" s="48">
        <v>101.6</v>
      </c>
      <c r="FS36" s="48">
        <v>129.80000000000001</v>
      </c>
      <c r="FT36" s="48">
        <v>137</v>
      </c>
      <c r="FU36" s="48">
        <v>132.4</v>
      </c>
      <c r="FV36" s="48">
        <v>91.4</v>
      </c>
      <c r="FW36" s="48">
        <v>105.8</v>
      </c>
      <c r="FX36" s="48">
        <v>101.2</v>
      </c>
      <c r="FY36" s="48">
        <v>122.7</v>
      </c>
      <c r="FZ36" s="48">
        <v>122.5</v>
      </c>
      <c r="GA36" s="48">
        <v>106.3</v>
      </c>
      <c r="GB36" s="48">
        <v>127.4</v>
      </c>
      <c r="GC36" s="48">
        <v>123.3</v>
      </c>
      <c r="GD36" s="48">
        <v>102.6</v>
      </c>
      <c r="GE36" s="48">
        <v>77</v>
      </c>
      <c r="GF36" s="48">
        <v>93.6</v>
      </c>
      <c r="GG36" s="48">
        <v>148.4</v>
      </c>
      <c r="GH36" s="48">
        <v>163.30000000000001</v>
      </c>
      <c r="GI36" s="48">
        <v>163.19999999999999</v>
      </c>
      <c r="GJ36" s="49" t="s">
        <v>197</v>
      </c>
      <c r="GK36" s="49" t="s">
        <v>197</v>
      </c>
      <c r="GL36" s="49" t="s">
        <v>197</v>
      </c>
      <c r="GM36" s="48">
        <v>363.9</v>
      </c>
      <c r="GN36" s="48">
        <v>41.6</v>
      </c>
      <c r="GO36" s="48">
        <v>167.2</v>
      </c>
      <c r="GP36" s="48">
        <v>78.5</v>
      </c>
      <c r="GQ36" s="48">
        <v>150.5</v>
      </c>
      <c r="GR36" s="48">
        <v>123.8</v>
      </c>
      <c r="GS36" s="48">
        <v>31.4</v>
      </c>
      <c r="GT36" s="48">
        <v>167.2</v>
      </c>
      <c r="GU36" s="48">
        <v>137.30000000000001</v>
      </c>
      <c r="GV36" s="48">
        <v>64.2</v>
      </c>
      <c r="GW36" s="48">
        <v>87.4</v>
      </c>
      <c r="GX36" s="48">
        <v>77.099999999999994</v>
      </c>
      <c r="GY36" s="48">
        <v>93.7</v>
      </c>
      <c r="GZ36" s="48">
        <v>97.7</v>
      </c>
      <c r="HA36" s="48">
        <v>95.8</v>
      </c>
      <c r="HB36" s="48">
        <v>93.2</v>
      </c>
      <c r="HC36" s="48">
        <v>103.6</v>
      </c>
      <c r="HD36" s="48">
        <v>100.5</v>
      </c>
      <c r="HE36" s="48">
        <v>11.3</v>
      </c>
      <c r="HF36" s="48">
        <v>21.8</v>
      </c>
      <c r="HG36" s="48">
        <v>21.2</v>
      </c>
      <c r="HH36" s="48">
        <v>13.5</v>
      </c>
      <c r="HI36" s="48">
        <v>110.5</v>
      </c>
      <c r="HJ36" s="48">
        <v>89.6</v>
      </c>
      <c r="HK36" s="48">
        <v>99.7</v>
      </c>
      <c r="HL36" s="48">
        <v>112.8</v>
      </c>
      <c r="HM36" s="48">
        <v>133.5</v>
      </c>
      <c r="HN36" s="48">
        <v>127.5</v>
      </c>
      <c r="HO36" s="48">
        <v>75.7</v>
      </c>
      <c r="HP36" s="48">
        <v>62.9</v>
      </c>
      <c r="HQ36" s="48">
        <v>69.3</v>
      </c>
      <c r="HR36" s="48">
        <v>83.2</v>
      </c>
      <c r="HS36" s="48">
        <v>52.3</v>
      </c>
      <c r="HT36" s="48">
        <v>62.8</v>
      </c>
      <c r="HU36" s="48">
        <v>101.1</v>
      </c>
      <c r="HV36" s="48">
        <v>137.9</v>
      </c>
      <c r="HW36" s="48">
        <v>135.69999999999999</v>
      </c>
      <c r="HX36" s="48">
        <v>102.3</v>
      </c>
      <c r="HY36" s="49" t="s">
        <v>197</v>
      </c>
      <c r="HZ36" s="48">
        <v>52.1</v>
      </c>
      <c r="IA36" s="48">
        <v>42.1</v>
      </c>
      <c r="IB36" s="48">
        <v>199.3</v>
      </c>
      <c r="IC36" s="48">
        <v>113.8</v>
      </c>
      <c r="ID36" s="48">
        <v>188</v>
      </c>
      <c r="IE36" s="48">
        <v>52.3</v>
      </c>
      <c r="IF36" s="49" t="s">
        <v>197</v>
      </c>
      <c r="IG36" s="49" t="s">
        <v>197</v>
      </c>
      <c r="IH36" s="48">
        <v>89.8</v>
      </c>
      <c r="II36" s="48">
        <v>36.9</v>
      </c>
      <c r="IJ36" s="48">
        <v>23.5</v>
      </c>
      <c r="IK36" s="49" t="s">
        <v>197</v>
      </c>
      <c r="IL36" s="49" t="s">
        <v>197</v>
      </c>
      <c r="IM36" s="49" t="s">
        <v>197</v>
      </c>
      <c r="IN36" s="49" t="s">
        <v>197</v>
      </c>
      <c r="IO36" s="49" t="s">
        <v>197</v>
      </c>
      <c r="IP36" s="49" t="s">
        <v>197</v>
      </c>
      <c r="IQ36" s="48">
        <v>72.599999999999994</v>
      </c>
      <c r="IR36" s="48">
        <v>95.9</v>
      </c>
      <c r="IS36" s="48">
        <v>64.900000000000006</v>
      </c>
      <c r="IT36" s="48">
        <v>76.900000000000006</v>
      </c>
      <c r="IU36" s="48">
        <v>74.599999999999994</v>
      </c>
      <c r="IV36" s="48">
        <v>27.2</v>
      </c>
      <c r="IW36" s="48">
        <v>38.700000000000003</v>
      </c>
      <c r="IX36" s="49" t="s">
        <v>197</v>
      </c>
      <c r="IY36" s="49" t="s">
        <v>197</v>
      </c>
      <c r="IZ36" s="49" t="s">
        <v>197</v>
      </c>
      <c r="JA36" s="49" t="s">
        <v>197</v>
      </c>
      <c r="JB36" s="49" t="s">
        <v>197</v>
      </c>
      <c r="JC36" s="48">
        <v>14</v>
      </c>
      <c r="JD36" s="48">
        <v>24.9</v>
      </c>
      <c r="JE36" s="48">
        <v>22.2</v>
      </c>
      <c r="JF36" s="48">
        <v>209.2</v>
      </c>
      <c r="JG36" s="48" t="s">
        <v>87</v>
      </c>
      <c r="JH36" s="48">
        <v>35.4</v>
      </c>
      <c r="JI36" s="48">
        <v>96.3</v>
      </c>
      <c r="JJ36" s="48">
        <v>151.69999999999999</v>
      </c>
      <c r="JK36" s="48">
        <v>91.2</v>
      </c>
      <c r="JL36" s="48">
        <v>110.6</v>
      </c>
      <c r="JM36" s="48">
        <v>89.6</v>
      </c>
      <c r="JN36" s="48">
        <v>89.8</v>
      </c>
      <c r="JO36" s="48">
        <v>70.5</v>
      </c>
    </row>
    <row r="37" spans="1:275">
      <c r="A37" s="45"/>
      <c r="B37" s="46" t="s">
        <v>115</v>
      </c>
      <c r="C37" s="45" t="s">
        <v>28</v>
      </c>
      <c r="D37" s="47" t="s">
        <v>197</v>
      </c>
      <c r="E37" s="47" t="s">
        <v>197</v>
      </c>
      <c r="F37" s="47" t="s">
        <v>197</v>
      </c>
      <c r="G37" s="47" t="s">
        <v>197</v>
      </c>
      <c r="H37" s="48">
        <v>137.69999999999999</v>
      </c>
      <c r="I37" s="48">
        <v>134</v>
      </c>
      <c r="J37" s="48">
        <v>141.5</v>
      </c>
      <c r="K37" s="48">
        <v>118.7</v>
      </c>
      <c r="L37" s="48">
        <v>118.9</v>
      </c>
      <c r="M37" s="48">
        <v>151.6</v>
      </c>
      <c r="N37" s="48">
        <v>190.9</v>
      </c>
      <c r="O37" s="48">
        <v>144.19999999999999</v>
      </c>
      <c r="P37" s="48">
        <v>120.5</v>
      </c>
      <c r="Q37" s="48">
        <v>130</v>
      </c>
      <c r="R37" s="48">
        <v>126</v>
      </c>
      <c r="S37" s="48">
        <v>115.9</v>
      </c>
      <c r="T37" s="48">
        <v>62</v>
      </c>
      <c r="U37" s="48">
        <v>142.5</v>
      </c>
      <c r="V37" s="48">
        <v>70.3</v>
      </c>
      <c r="W37" s="48">
        <v>137.9</v>
      </c>
      <c r="X37" s="48">
        <v>127.4</v>
      </c>
      <c r="Y37" s="48">
        <v>116.2</v>
      </c>
      <c r="Z37" s="48">
        <v>111.2</v>
      </c>
      <c r="AA37" s="48">
        <v>184.9</v>
      </c>
      <c r="AB37" s="48">
        <v>97.4</v>
      </c>
      <c r="AC37" s="49" t="s">
        <v>197</v>
      </c>
      <c r="AD37" s="48">
        <v>138.5</v>
      </c>
      <c r="AE37" s="48">
        <v>89.1</v>
      </c>
      <c r="AF37" s="48">
        <v>86.6</v>
      </c>
      <c r="AG37" s="48">
        <v>84.9</v>
      </c>
      <c r="AH37" s="48">
        <v>133.80000000000001</v>
      </c>
      <c r="AI37" s="49" t="s">
        <v>197</v>
      </c>
      <c r="AJ37" s="48">
        <v>88</v>
      </c>
      <c r="AK37" s="48">
        <v>94.2</v>
      </c>
      <c r="AL37" s="49" t="s">
        <v>197</v>
      </c>
      <c r="AM37" s="49" t="s">
        <v>197</v>
      </c>
      <c r="AN37" s="48">
        <v>1251.7</v>
      </c>
      <c r="AO37" s="48">
        <v>122.1</v>
      </c>
      <c r="AP37" s="48">
        <v>133.80000000000001</v>
      </c>
      <c r="AQ37" s="48">
        <v>22.2</v>
      </c>
      <c r="AR37" s="48">
        <v>102.1</v>
      </c>
      <c r="AS37" s="49" t="s">
        <v>197</v>
      </c>
      <c r="AT37" s="48">
        <v>117.5</v>
      </c>
      <c r="AU37" s="49" t="s">
        <v>197</v>
      </c>
      <c r="AV37" s="48">
        <v>102.2</v>
      </c>
      <c r="AW37" s="49" t="s">
        <v>197</v>
      </c>
      <c r="AX37" s="49" t="s">
        <v>197</v>
      </c>
      <c r="AY37" s="48">
        <v>315</v>
      </c>
      <c r="AZ37" s="48">
        <v>124</v>
      </c>
      <c r="BA37" s="48">
        <v>109.9</v>
      </c>
      <c r="BB37" s="48">
        <v>110.5</v>
      </c>
      <c r="BC37" s="48">
        <v>83</v>
      </c>
      <c r="BD37" s="48">
        <v>67</v>
      </c>
      <c r="BE37" s="48">
        <v>70.8</v>
      </c>
      <c r="BF37" s="48">
        <v>139.19999999999999</v>
      </c>
      <c r="BG37" s="48">
        <v>124.7</v>
      </c>
      <c r="BH37" s="48">
        <v>125.8</v>
      </c>
      <c r="BI37" s="48">
        <v>146.80000000000001</v>
      </c>
      <c r="BJ37" s="48">
        <v>125.7</v>
      </c>
      <c r="BK37" s="48">
        <v>136.80000000000001</v>
      </c>
      <c r="BL37" s="48">
        <v>278.3</v>
      </c>
      <c r="BM37" s="48">
        <v>131.9</v>
      </c>
      <c r="BN37" s="48">
        <v>172.3</v>
      </c>
      <c r="BO37" s="49" t="s">
        <v>197</v>
      </c>
      <c r="BP37" s="48">
        <v>95.3</v>
      </c>
      <c r="BQ37" s="48">
        <v>82.2</v>
      </c>
      <c r="BR37" s="48">
        <v>42.7</v>
      </c>
      <c r="BS37" s="48">
        <v>31.7</v>
      </c>
      <c r="BT37" s="48">
        <v>36.9</v>
      </c>
      <c r="BU37" s="48">
        <v>48.5</v>
      </c>
      <c r="BV37" s="48">
        <v>25.2</v>
      </c>
      <c r="BW37" s="48">
        <v>33.5</v>
      </c>
      <c r="BX37" s="48">
        <v>103.3</v>
      </c>
      <c r="BY37" s="48">
        <v>69.3</v>
      </c>
      <c r="BZ37" s="48">
        <v>91.4</v>
      </c>
      <c r="CA37" s="48">
        <v>189.2</v>
      </c>
      <c r="CB37" s="48">
        <v>100.9</v>
      </c>
      <c r="CC37" s="48">
        <v>136.9</v>
      </c>
      <c r="CD37" s="48">
        <v>183.7</v>
      </c>
      <c r="CE37" s="48">
        <v>227.9</v>
      </c>
      <c r="CF37" s="48">
        <v>205.4</v>
      </c>
      <c r="CG37" s="49" t="s">
        <v>197</v>
      </c>
      <c r="CH37" s="49" t="s">
        <v>197</v>
      </c>
      <c r="CI37" s="49" t="s">
        <v>197</v>
      </c>
      <c r="CJ37" s="48">
        <v>109.9</v>
      </c>
      <c r="CK37" s="48">
        <v>91.1</v>
      </c>
      <c r="CL37" s="48">
        <v>99.1</v>
      </c>
      <c r="CM37" s="49" t="s">
        <v>197</v>
      </c>
      <c r="CN37" s="49" t="s">
        <v>197</v>
      </c>
      <c r="CO37" s="49" t="s">
        <v>197</v>
      </c>
      <c r="CP37" s="49" t="s">
        <v>197</v>
      </c>
      <c r="CQ37" s="49" t="s">
        <v>197</v>
      </c>
      <c r="CR37" s="49" t="s">
        <v>197</v>
      </c>
      <c r="CS37" s="49" t="s">
        <v>197</v>
      </c>
      <c r="CT37" s="49" t="s">
        <v>197</v>
      </c>
      <c r="CU37" s="49" t="s">
        <v>197</v>
      </c>
      <c r="CV37" s="49" t="s">
        <v>197</v>
      </c>
      <c r="CW37" s="48">
        <v>75.8</v>
      </c>
      <c r="CX37" s="48">
        <v>52.3</v>
      </c>
      <c r="CY37" s="48">
        <v>62.8</v>
      </c>
      <c r="CZ37" s="48">
        <v>61.7</v>
      </c>
      <c r="DA37" s="48">
        <v>194.5</v>
      </c>
      <c r="DB37" s="48">
        <v>62.6</v>
      </c>
      <c r="DC37" s="48">
        <v>108.9</v>
      </c>
      <c r="DD37" s="48">
        <v>89.3</v>
      </c>
      <c r="DE37" s="48">
        <v>79.7</v>
      </c>
      <c r="DF37" s="48">
        <v>85.7</v>
      </c>
      <c r="DG37" s="48">
        <v>218.5</v>
      </c>
      <c r="DH37" s="48">
        <v>125.2</v>
      </c>
      <c r="DI37" s="48">
        <v>158.6</v>
      </c>
      <c r="DJ37" s="48">
        <v>176.9</v>
      </c>
      <c r="DK37" s="48">
        <v>240.1</v>
      </c>
      <c r="DL37" s="48">
        <v>209.8</v>
      </c>
      <c r="DM37" s="48">
        <v>126.8</v>
      </c>
      <c r="DN37" s="48">
        <v>95.9</v>
      </c>
      <c r="DO37" s="48">
        <v>108</v>
      </c>
      <c r="DP37" s="49" t="s">
        <v>197</v>
      </c>
      <c r="DQ37" s="49" t="s">
        <v>197</v>
      </c>
      <c r="DR37" s="49" t="s">
        <v>197</v>
      </c>
      <c r="DS37" s="49" t="s">
        <v>197</v>
      </c>
      <c r="DT37" s="49" t="s">
        <v>197</v>
      </c>
      <c r="DU37" s="49" t="s">
        <v>197</v>
      </c>
      <c r="DV37" s="49" t="s">
        <v>197</v>
      </c>
      <c r="DW37" s="49" t="s">
        <v>197</v>
      </c>
      <c r="DX37" s="49" t="s">
        <v>197</v>
      </c>
      <c r="DY37" s="48">
        <v>38.6</v>
      </c>
      <c r="DZ37" s="48">
        <v>40.700000000000003</v>
      </c>
      <c r="EA37" s="48">
        <v>39.5</v>
      </c>
      <c r="EB37" s="48">
        <v>72.900000000000006</v>
      </c>
      <c r="EC37" s="48">
        <v>8.1999999999999993</v>
      </c>
      <c r="ED37" s="48">
        <v>28.3</v>
      </c>
      <c r="EE37" s="48">
        <v>83.8</v>
      </c>
      <c r="EF37" s="48">
        <v>39.299999999999997</v>
      </c>
      <c r="EG37" s="48">
        <v>15.1</v>
      </c>
      <c r="EH37" s="48">
        <v>25.6</v>
      </c>
      <c r="EI37" s="49" t="s">
        <v>197</v>
      </c>
      <c r="EJ37" s="49" t="s">
        <v>197</v>
      </c>
      <c r="EK37" s="49" t="s">
        <v>197</v>
      </c>
      <c r="EL37" s="49" t="s">
        <v>197</v>
      </c>
      <c r="EM37" s="49" t="s">
        <v>197</v>
      </c>
      <c r="EN37" s="49" t="s">
        <v>197</v>
      </c>
      <c r="EO37" s="49" t="s">
        <v>197</v>
      </c>
      <c r="EP37" s="49" t="s">
        <v>197</v>
      </c>
      <c r="EQ37" s="49" t="s">
        <v>197</v>
      </c>
      <c r="ER37" s="49" t="s">
        <v>197</v>
      </c>
      <c r="ES37" s="49" t="s">
        <v>197</v>
      </c>
      <c r="ET37" s="48">
        <v>191.1</v>
      </c>
      <c r="EU37" s="48">
        <v>141.30000000000001</v>
      </c>
      <c r="EV37" s="48">
        <v>108.6</v>
      </c>
      <c r="EW37" s="48">
        <v>68.400000000000006</v>
      </c>
      <c r="EX37" s="48">
        <v>81</v>
      </c>
      <c r="EY37" s="48">
        <v>59.5</v>
      </c>
      <c r="EZ37" s="48">
        <v>126.6</v>
      </c>
      <c r="FA37" s="48">
        <v>84.7</v>
      </c>
      <c r="FB37" s="48">
        <v>101.4</v>
      </c>
      <c r="FC37" s="49" t="s">
        <v>197</v>
      </c>
      <c r="FD37" s="48">
        <v>133.80000000000001</v>
      </c>
      <c r="FE37" s="48">
        <v>57.4</v>
      </c>
      <c r="FF37" s="48">
        <v>90.3</v>
      </c>
      <c r="FG37" s="48">
        <v>197.3</v>
      </c>
      <c r="FH37" s="48">
        <v>45.1</v>
      </c>
      <c r="FI37" s="48">
        <v>154</v>
      </c>
      <c r="FJ37" s="48">
        <v>78.400000000000006</v>
      </c>
      <c r="FK37" s="48">
        <v>17.100000000000001</v>
      </c>
      <c r="FL37" s="48">
        <v>44.7</v>
      </c>
      <c r="FM37" s="48">
        <v>139.4</v>
      </c>
      <c r="FN37" s="48">
        <v>109.5</v>
      </c>
      <c r="FO37" s="48">
        <v>127</v>
      </c>
      <c r="FP37" s="48">
        <v>139.30000000000001</v>
      </c>
      <c r="FQ37" s="48">
        <v>71.3</v>
      </c>
      <c r="FR37" s="48">
        <v>95.4</v>
      </c>
      <c r="FS37" s="48">
        <v>156.5</v>
      </c>
      <c r="FT37" s="48">
        <v>123.3</v>
      </c>
      <c r="FU37" s="48">
        <v>144.19999999999999</v>
      </c>
      <c r="FV37" s="48">
        <v>108.3</v>
      </c>
      <c r="FW37" s="48">
        <v>29.5</v>
      </c>
      <c r="FX37" s="48">
        <v>130.30000000000001</v>
      </c>
      <c r="FY37" s="48">
        <v>80.2</v>
      </c>
      <c r="FZ37" s="48">
        <v>80.7</v>
      </c>
      <c r="GA37" s="48">
        <v>138.6</v>
      </c>
      <c r="GB37" s="48">
        <v>113.7</v>
      </c>
      <c r="GC37" s="48">
        <v>118.5</v>
      </c>
      <c r="GD37" s="48">
        <v>220.4</v>
      </c>
      <c r="GE37" s="48">
        <v>230.9</v>
      </c>
      <c r="GF37" s="48">
        <v>224.1</v>
      </c>
      <c r="GG37" s="48">
        <v>203.2</v>
      </c>
      <c r="GH37" s="48">
        <v>142.69999999999999</v>
      </c>
      <c r="GI37" s="48">
        <v>143.1</v>
      </c>
      <c r="GJ37" s="49" t="s">
        <v>197</v>
      </c>
      <c r="GK37" s="49" t="s">
        <v>197</v>
      </c>
      <c r="GL37" s="49" t="s">
        <v>197</v>
      </c>
      <c r="GM37" s="48">
        <v>480</v>
      </c>
      <c r="GN37" s="48">
        <v>117.1</v>
      </c>
      <c r="GO37" s="48">
        <v>259</v>
      </c>
      <c r="GP37" s="48">
        <v>185.3</v>
      </c>
      <c r="GQ37" s="48">
        <v>41.3</v>
      </c>
      <c r="GR37" s="48">
        <v>94.8</v>
      </c>
      <c r="GS37" s="48">
        <v>244.8</v>
      </c>
      <c r="GT37" s="48">
        <v>50.2</v>
      </c>
      <c r="GU37" s="48">
        <v>93</v>
      </c>
      <c r="GV37" s="48">
        <v>240</v>
      </c>
      <c r="GW37" s="48">
        <v>90.4</v>
      </c>
      <c r="GX37" s="48">
        <v>156.9</v>
      </c>
      <c r="GY37" s="48">
        <v>117.2</v>
      </c>
      <c r="GZ37" s="48">
        <v>100.3</v>
      </c>
      <c r="HA37" s="48">
        <v>108.6</v>
      </c>
      <c r="HB37" s="48">
        <v>152.5</v>
      </c>
      <c r="HC37" s="48">
        <v>169.7</v>
      </c>
      <c r="HD37" s="48">
        <v>164.5</v>
      </c>
      <c r="HE37" s="48">
        <v>91.8</v>
      </c>
      <c r="HF37" s="48">
        <v>103.2</v>
      </c>
      <c r="HG37" s="48">
        <v>102.6</v>
      </c>
      <c r="HH37" s="49" t="s">
        <v>197</v>
      </c>
      <c r="HI37" s="48">
        <v>92.3</v>
      </c>
      <c r="HJ37" s="48">
        <v>82.3</v>
      </c>
      <c r="HK37" s="48">
        <v>87.2</v>
      </c>
      <c r="HL37" s="48">
        <v>80.900000000000006</v>
      </c>
      <c r="HM37" s="48">
        <v>108.7</v>
      </c>
      <c r="HN37" s="48">
        <v>100.7</v>
      </c>
      <c r="HO37" s="48">
        <v>132.19999999999999</v>
      </c>
      <c r="HP37" s="48">
        <v>111.7</v>
      </c>
      <c r="HQ37" s="48">
        <v>122.1</v>
      </c>
      <c r="HR37" s="48">
        <v>198.8</v>
      </c>
      <c r="HS37" s="48">
        <v>212.8</v>
      </c>
      <c r="HT37" s="48">
        <v>208</v>
      </c>
      <c r="HU37" s="48">
        <v>71</v>
      </c>
      <c r="HV37" s="48">
        <v>65.5</v>
      </c>
      <c r="HW37" s="48">
        <v>65.900000000000006</v>
      </c>
      <c r="HX37" s="48">
        <v>117.2</v>
      </c>
      <c r="HY37" s="49" t="s">
        <v>197</v>
      </c>
      <c r="HZ37" s="48">
        <v>271.10000000000002</v>
      </c>
      <c r="IA37" s="48">
        <v>181.8</v>
      </c>
      <c r="IB37" s="48">
        <v>229.9</v>
      </c>
      <c r="IC37" s="48">
        <v>203.7</v>
      </c>
      <c r="ID37" s="48">
        <v>87.6</v>
      </c>
      <c r="IE37" s="49" t="s">
        <v>197</v>
      </c>
      <c r="IF37" s="49" t="s">
        <v>197</v>
      </c>
      <c r="IG37" s="48">
        <v>212.6</v>
      </c>
      <c r="IH37" s="48">
        <v>86.5</v>
      </c>
      <c r="II37" s="49" t="s">
        <v>197</v>
      </c>
      <c r="IJ37" s="49" t="s">
        <v>197</v>
      </c>
      <c r="IK37" s="49" t="s">
        <v>197</v>
      </c>
      <c r="IL37" s="49" t="s">
        <v>197</v>
      </c>
      <c r="IM37" s="49" t="s">
        <v>197</v>
      </c>
      <c r="IN37" s="49" t="s">
        <v>197</v>
      </c>
      <c r="IO37" s="49" t="s">
        <v>197</v>
      </c>
      <c r="IP37" s="49" t="s">
        <v>197</v>
      </c>
      <c r="IQ37" s="48">
        <v>38.6</v>
      </c>
      <c r="IR37" s="48">
        <v>203.9</v>
      </c>
      <c r="IS37" s="48">
        <v>141.4</v>
      </c>
      <c r="IT37" s="48">
        <v>165.5</v>
      </c>
      <c r="IU37" s="48">
        <v>98.5</v>
      </c>
      <c r="IV37" s="48">
        <v>60.3</v>
      </c>
      <c r="IW37" s="48">
        <v>69.599999999999994</v>
      </c>
      <c r="IX37" s="49" t="s">
        <v>197</v>
      </c>
      <c r="IY37" s="48">
        <v>136.4</v>
      </c>
      <c r="IZ37" s="48">
        <v>173.4</v>
      </c>
      <c r="JA37" s="48">
        <v>213.9</v>
      </c>
      <c r="JB37" s="49" t="s">
        <v>197</v>
      </c>
      <c r="JC37" s="48">
        <v>165.5</v>
      </c>
      <c r="JD37" s="48">
        <v>277.8</v>
      </c>
      <c r="JE37" s="48">
        <v>249.2</v>
      </c>
      <c r="JF37" s="48" t="s">
        <v>87</v>
      </c>
      <c r="JG37" s="48">
        <v>48.8</v>
      </c>
      <c r="JH37" s="48">
        <v>110.6</v>
      </c>
      <c r="JI37" s="48">
        <v>114.6</v>
      </c>
      <c r="JJ37" s="48">
        <v>120.5</v>
      </c>
      <c r="JK37" s="48">
        <v>139.9</v>
      </c>
      <c r="JL37" s="48">
        <v>98.5</v>
      </c>
      <c r="JM37" s="48">
        <v>82.5</v>
      </c>
      <c r="JN37" s="48">
        <v>86.5</v>
      </c>
      <c r="JO37" s="48">
        <v>132.80000000000001</v>
      </c>
    </row>
    <row r="38" spans="1:275">
      <c r="A38" s="45"/>
      <c r="B38" s="46" t="s">
        <v>116</v>
      </c>
      <c r="C38" s="45" t="s">
        <v>29</v>
      </c>
      <c r="D38" s="47" t="s">
        <v>197</v>
      </c>
      <c r="E38" s="47" t="s">
        <v>197</v>
      </c>
      <c r="F38" s="47" t="s">
        <v>197</v>
      </c>
      <c r="G38" s="47" t="s">
        <v>197</v>
      </c>
      <c r="H38" s="48">
        <v>110.8</v>
      </c>
      <c r="I38" s="48">
        <v>117.3</v>
      </c>
      <c r="J38" s="48">
        <v>136.9</v>
      </c>
      <c r="K38" s="48">
        <v>275.5</v>
      </c>
      <c r="L38" s="48">
        <v>102.8</v>
      </c>
      <c r="M38" s="48">
        <v>89</v>
      </c>
      <c r="N38" s="48">
        <v>90.7</v>
      </c>
      <c r="O38" s="48">
        <v>67.400000000000006</v>
      </c>
      <c r="P38" s="48">
        <v>84.6</v>
      </c>
      <c r="Q38" s="48">
        <v>80.2</v>
      </c>
      <c r="R38" s="48">
        <v>91.6</v>
      </c>
      <c r="S38" s="48">
        <v>95.3</v>
      </c>
      <c r="T38" s="48">
        <v>69.400000000000006</v>
      </c>
      <c r="U38" s="48">
        <v>60.3</v>
      </c>
      <c r="V38" s="48">
        <v>82.8</v>
      </c>
      <c r="W38" s="48">
        <v>136.30000000000001</v>
      </c>
      <c r="X38" s="48">
        <v>88.7</v>
      </c>
      <c r="Y38" s="48">
        <v>112.2</v>
      </c>
      <c r="Z38" s="48">
        <v>138.19999999999999</v>
      </c>
      <c r="AA38" s="48">
        <v>115.4</v>
      </c>
      <c r="AB38" s="48">
        <v>57.1</v>
      </c>
      <c r="AC38" s="48">
        <v>28.2</v>
      </c>
      <c r="AD38" s="48">
        <v>122.4</v>
      </c>
      <c r="AE38" s="48">
        <v>89.1</v>
      </c>
      <c r="AF38" s="48">
        <v>90.1</v>
      </c>
      <c r="AG38" s="48">
        <v>52.4</v>
      </c>
      <c r="AH38" s="48">
        <v>84.1</v>
      </c>
      <c r="AI38" s="49" t="s">
        <v>197</v>
      </c>
      <c r="AJ38" s="48">
        <v>129.9</v>
      </c>
      <c r="AK38" s="49" t="s">
        <v>197</v>
      </c>
      <c r="AL38" s="49" t="s">
        <v>197</v>
      </c>
      <c r="AM38" s="48">
        <v>53.7</v>
      </c>
      <c r="AN38" s="48">
        <v>50.7</v>
      </c>
      <c r="AO38" s="48">
        <v>94.7</v>
      </c>
      <c r="AP38" s="48">
        <v>94.3</v>
      </c>
      <c r="AQ38" s="48">
        <v>33.9</v>
      </c>
      <c r="AR38" s="48">
        <v>64.3</v>
      </c>
      <c r="AS38" s="49" t="s">
        <v>197</v>
      </c>
      <c r="AT38" s="48">
        <v>89.8</v>
      </c>
      <c r="AU38" s="49" t="s">
        <v>197</v>
      </c>
      <c r="AV38" s="48">
        <v>82</v>
      </c>
      <c r="AW38" s="48">
        <v>119.4</v>
      </c>
      <c r="AX38" s="48">
        <v>48.7</v>
      </c>
      <c r="AY38" s="48">
        <v>85.1</v>
      </c>
      <c r="AZ38" s="48">
        <v>109.9</v>
      </c>
      <c r="BA38" s="48">
        <v>101.1</v>
      </c>
      <c r="BB38" s="48">
        <v>101.5</v>
      </c>
      <c r="BC38" s="48">
        <v>70.900000000000006</v>
      </c>
      <c r="BD38" s="48">
        <v>74.400000000000006</v>
      </c>
      <c r="BE38" s="48">
        <v>73.599999999999994</v>
      </c>
      <c r="BF38" s="48">
        <v>74.099999999999994</v>
      </c>
      <c r="BG38" s="48">
        <v>90.8</v>
      </c>
      <c r="BH38" s="48">
        <v>89.5</v>
      </c>
      <c r="BI38" s="48">
        <v>107.4</v>
      </c>
      <c r="BJ38" s="48">
        <v>56.6</v>
      </c>
      <c r="BK38" s="48">
        <v>83.2</v>
      </c>
      <c r="BL38" s="48">
        <v>64.599999999999994</v>
      </c>
      <c r="BM38" s="48">
        <v>46.8</v>
      </c>
      <c r="BN38" s="48">
        <v>51.7</v>
      </c>
      <c r="BO38" s="49" t="s">
        <v>197</v>
      </c>
      <c r="BP38" s="49" t="s">
        <v>197</v>
      </c>
      <c r="BQ38" s="49" t="s">
        <v>197</v>
      </c>
      <c r="BR38" s="48">
        <v>84.3</v>
      </c>
      <c r="BS38" s="48">
        <v>66.099999999999994</v>
      </c>
      <c r="BT38" s="48">
        <v>74.8</v>
      </c>
      <c r="BU38" s="48">
        <v>58.7</v>
      </c>
      <c r="BV38" s="48">
        <v>93.4</v>
      </c>
      <c r="BW38" s="48">
        <v>80.599999999999994</v>
      </c>
      <c r="BX38" s="48">
        <v>93.7</v>
      </c>
      <c r="BY38" s="48">
        <v>33.700000000000003</v>
      </c>
      <c r="BZ38" s="48">
        <v>72.7</v>
      </c>
      <c r="CA38" s="48">
        <v>296.3</v>
      </c>
      <c r="CB38" s="48">
        <v>118.6</v>
      </c>
      <c r="CC38" s="48">
        <v>192.7</v>
      </c>
      <c r="CD38" s="48">
        <v>187.8</v>
      </c>
      <c r="CE38" s="48">
        <v>98.7</v>
      </c>
      <c r="CF38" s="48">
        <v>144.6</v>
      </c>
      <c r="CG38" s="49" t="s">
        <v>197</v>
      </c>
      <c r="CH38" s="49" t="s">
        <v>197</v>
      </c>
      <c r="CI38" s="49" t="s">
        <v>197</v>
      </c>
      <c r="CJ38" s="48">
        <v>85.1</v>
      </c>
      <c r="CK38" s="48">
        <v>52.8</v>
      </c>
      <c r="CL38" s="48">
        <v>66.8</v>
      </c>
      <c r="CM38" s="49" t="s">
        <v>197</v>
      </c>
      <c r="CN38" s="49" t="s">
        <v>197</v>
      </c>
      <c r="CO38" s="49" t="s">
        <v>197</v>
      </c>
      <c r="CP38" s="49" t="s">
        <v>197</v>
      </c>
      <c r="CQ38" s="49" t="s">
        <v>197</v>
      </c>
      <c r="CR38" s="49" t="s">
        <v>197</v>
      </c>
      <c r="CS38" s="49" t="s">
        <v>197</v>
      </c>
      <c r="CT38" s="48">
        <v>29.3</v>
      </c>
      <c r="CU38" s="48">
        <v>55.5</v>
      </c>
      <c r="CV38" s="48">
        <v>44.9</v>
      </c>
      <c r="CW38" s="48">
        <v>98.7</v>
      </c>
      <c r="CX38" s="48">
        <v>64.2</v>
      </c>
      <c r="CY38" s="48">
        <v>79.900000000000006</v>
      </c>
      <c r="CZ38" s="48">
        <v>69</v>
      </c>
      <c r="DA38" s="48">
        <v>75.7</v>
      </c>
      <c r="DB38" s="48">
        <v>110.7</v>
      </c>
      <c r="DC38" s="48">
        <v>98.1</v>
      </c>
      <c r="DD38" s="48">
        <v>106.8</v>
      </c>
      <c r="DE38" s="48">
        <v>42.2</v>
      </c>
      <c r="DF38" s="48">
        <v>82.7</v>
      </c>
      <c r="DG38" s="48">
        <v>289.10000000000002</v>
      </c>
      <c r="DH38" s="48">
        <v>116.8</v>
      </c>
      <c r="DI38" s="48">
        <v>180.1</v>
      </c>
      <c r="DJ38" s="48">
        <v>204</v>
      </c>
      <c r="DK38" s="48">
        <v>118.7</v>
      </c>
      <c r="DL38" s="48">
        <v>160.19999999999999</v>
      </c>
      <c r="DM38" s="48">
        <v>92.2</v>
      </c>
      <c r="DN38" s="48">
        <v>54.4</v>
      </c>
      <c r="DO38" s="48">
        <v>69.3</v>
      </c>
      <c r="DP38" s="49" t="s">
        <v>197</v>
      </c>
      <c r="DQ38" s="49" t="s">
        <v>197</v>
      </c>
      <c r="DR38" s="49" t="s">
        <v>197</v>
      </c>
      <c r="DS38" s="49" t="s">
        <v>197</v>
      </c>
      <c r="DT38" s="49" t="s">
        <v>197</v>
      </c>
      <c r="DU38" s="49" t="s">
        <v>197</v>
      </c>
      <c r="DV38" s="48">
        <v>137.69999999999999</v>
      </c>
      <c r="DW38" s="48">
        <v>57.6</v>
      </c>
      <c r="DX38" s="48">
        <v>87.9</v>
      </c>
      <c r="DY38" s="48">
        <v>113</v>
      </c>
      <c r="DZ38" s="48">
        <v>12.4</v>
      </c>
      <c r="EA38" s="48">
        <v>70.3</v>
      </c>
      <c r="EB38" s="48">
        <v>137.30000000000001</v>
      </c>
      <c r="EC38" s="48">
        <v>203.8</v>
      </c>
      <c r="ED38" s="48">
        <v>182.5</v>
      </c>
      <c r="EE38" s="48">
        <v>125.9</v>
      </c>
      <c r="EF38" s="49" t="s">
        <v>197</v>
      </c>
      <c r="EG38" s="49" t="s">
        <v>197</v>
      </c>
      <c r="EH38" s="49" t="s">
        <v>197</v>
      </c>
      <c r="EI38" s="49" t="s">
        <v>197</v>
      </c>
      <c r="EJ38" s="49" t="s">
        <v>197</v>
      </c>
      <c r="EK38" s="49" t="s">
        <v>197</v>
      </c>
      <c r="EL38" s="49" t="s">
        <v>197</v>
      </c>
      <c r="EM38" s="48">
        <v>48.6</v>
      </c>
      <c r="EN38" s="48">
        <v>67.7</v>
      </c>
      <c r="EO38" s="48">
        <v>57.7</v>
      </c>
      <c r="EP38" s="49" t="s">
        <v>197</v>
      </c>
      <c r="EQ38" s="49" t="s">
        <v>197</v>
      </c>
      <c r="ER38" s="49" t="s">
        <v>197</v>
      </c>
      <c r="ES38" s="49" t="s">
        <v>197</v>
      </c>
      <c r="ET38" s="48">
        <v>108.9</v>
      </c>
      <c r="EU38" s="49" t="s">
        <v>197</v>
      </c>
      <c r="EV38" s="48">
        <v>93.4</v>
      </c>
      <c r="EW38" s="48">
        <v>72.3</v>
      </c>
      <c r="EX38" s="48">
        <v>79</v>
      </c>
      <c r="EY38" s="48">
        <v>82.9</v>
      </c>
      <c r="EZ38" s="48">
        <v>80.099999999999994</v>
      </c>
      <c r="FA38" s="48">
        <v>79.900000000000006</v>
      </c>
      <c r="FB38" s="48">
        <v>80</v>
      </c>
      <c r="FC38" s="48">
        <v>80.900000000000006</v>
      </c>
      <c r="FD38" s="48">
        <v>90.2</v>
      </c>
      <c r="FE38" s="48">
        <v>79.2</v>
      </c>
      <c r="FF38" s="48">
        <v>83.9</v>
      </c>
      <c r="FG38" s="48">
        <v>25.8</v>
      </c>
      <c r="FH38" s="48">
        <v>53.4</v>
      </c>
      <c r="FI38" s="48">
        <v>33.6</v>
      </c>
      <c r="FJ38" s="48">
        <v>47.7</v>
      </c>
      <c r="FK38" s="48">
        <v>28.9</v>
      </c>
      <c r="FL38" s="48">
        <v>37.4</v>
      </c>
      <c r="FM38" s="48">
        <v>100.4</v>
      </c>
      <c r="FN38" s="48">
        <v>91.9</v>
      </c>
      <c r="FO38" s="48">
        <v>96.9</v>
      </c>
      <c r="FP38" s="48">
        <v>88.2</v>
      </c>
      <c r="FQ38" s="48">
        <v>77.900000000000006</v>
      </c>
      <c r="FR38" s="48">
        <v>81.599999999999994</v>
      </c>
      <c r="FS38" s="48">
        <v>121.1</v>
      </c>
      <c r="FT38" s="48">
        <v>99.5</v>
      </c>
      <c r="FU38" s="48">
        <v>113.2</v>
      </c>
      <c r="FV38" s="48">
        <v>130.5</v>
      </c>
      <c r="FW38" s="48">
        <v>75.2</v>
      </c>
      <c r="FX38" s="48">
        <v>98.5</v>
      </c>
      <c r="FY38" s="48">
        <v>71.7</v>
      </c>
      <c r="FZ38" s="48">
        <v>72</v>
      </c>
      <c r="GA38" s="48">
        <v>96.7</v>
      </c>
      <c r="GB38" s="48">
        <v>88.7</v>
      </c>
      <c r="GC38" s="48">
        <v>90.3</v>
      </c>
      <c r="GD38" s="48">
        <v>42.4</v>
      </c>
      <c r="GE38" s="48">
        <v>74</v>
      </c>
      <c r="GF38" s="48">
        <v>53.5</v>
      </c>
      <c r="GG38" s="48">
        <v>83.8</v>
      </c>
      <c r="GH38" s="48">
        <v>52.1</v>
      </c>
      <c r="GI38" s="48">
        <v>52.3</v>
      </c>
      <c r="GJ38" s="48">
        <v>79.400000000000006</v>
      </c>
      <c r="GK38" s="48">
        <v>18.600000000000001</v>
      </c>
      <c r="GL38" s="48">
        <v>38.799999999999997</v>
      </c>
      <c r="GM38" s="48">
        <v>76.7</v>
      </c>
      <c r="GN38" s="48">
        <v>140.69999999999999</v>
      </c>
      <c r="GO38" s="48">
        <v>115.4</v>
      </c>
      <c r="GP38" s="48">
        <v>109.3</v>
      </c>
      <c r="GQ38" s="48">
        <v>54.8</v>
      </c>
      <c r="GR38" s="48">
        <v>75</v>
      </c>
      <c r="GS38" s="48">
        <v>90.4</v>
      </c>
      <c r="GT38" s="48">
        <v>83.3</v>
      </c>
      <c r="GU38" s="48">
        <v>84.9</v>
      </c>
      <c r="GV38" s="48">
        <v>169.3</v>
      </c>
      <c r="GW38" s="48">
        <v>94.1</v>
      </c>
      <c r="GX38" s="48">
        <v>127.5</v>
      </c>
      <c r="GY38" s="48">
        <v>97.7</v>
      </c>
      <c r="GZ38" s="48">
        <v>85.7</v>
      </c>
      <c r="HA38" s="48">
        <v>91.6</v>
      </c>
      <c r="HB38" s="48">
        <v>107.8</v>
      </c>
      <c r="HC38" s="48">
        <v>108.9</v>
      </c>
      <c r="HD38" s="48">
        <v>108.6</v>
      </c>
      <c r="HE38" s="49" t="s">
        <v>197</v>
      </c>
      <c r="HF38" s="49" t="s">
        <v>197</v>
      </c>
      <c r="HG38" s="49" t="s">
        <v>197</v>
      </c>
      <c r="HH38" s="49" t="s">
        <v>197</v>
      </c>
      <c r="HI38" s="48">
        <v>69.5</v>
      </c>
      <c r="HJ38" s="48">
        <v>73.099999999999994</v>
      </c>
      <c r="HK38" s="48">
        <v>71.3</v>
      </c>
      <c r="HL38" s="48">
        <v>65.400000000000006</v>
      </c>
      <c r="HM38" s="48">
        <v>83.6</v>
      </c>
      <c r="HN38" s="48">
        <v>78.3</v>
      </c>
      <c r="HO38" s="48">
        <v>143.30000000000001</v>
      </c>
      <c r="HP38" s="48">
        <v>109.7</v>
      </c>
      <c r="HQ38" s="48">
        <v>126.7</v>
      </c>
      <c r="HR38" s="48">
        <v>151.19999999999999</v>
      </c>
      <c r="HS38" s="48">
        <v>155.30000000000001</v>
      </c>
      <c r="HT38" s="48">
        <v>153.9</v>
      </c>
      <c r="HU38" s="48">
        <v>75.8</v>
      </c>
      <c r="HV38" s="48">
        <v>69.099999999999994</v>
      </c>
      <c r="HW38" s="48">
        <v>69.5</v>
      </c>
      <c r="HX38" s="48">
        <v>51.5</v>
      </c>
      <c r="HY38" s="49" t="s">
        <v>197</v>
      </c>
      <c r="HZ38" s="48">
        <v>77.3</v>
      </c>
      <c r="IA38" s="48">
        <v>42.3</v>
      </c>
      <c r="IB38" s="48">
        <v>185.2</v>
      </c>
      <c r="IC38" s="48">
        <v>107.9</v>
      </c>
      <c r="ID38" s="48">
        <v>93.5</v>
      </c>
      <c r="IE38" s="49" t="s">
        <v>197</v>
      </c>
      <c r="IF38" s="49" t="s">
        <v>197</v>
      </c>
      <c r="IG38" s="49" t="s">
        <v>197</v>
      </c>
      <c r="IH38" s="48">
        <v>78.2</v>
      </c>
      <c r="II38" s="49" t="s">
        <v>197</v>
      </c>
      <c r="IJ38" s="49" t="s">
        <v>197</v>
      </c>
      <c r="IK38" s="49" t="s">
        <v>197</v>
      </c>
      <c r="IL38" s="49" t="s">
        <v>197</v>
      </c>
      <c r="IM38" s="48">
        <v>180.3</v>
      </c>
      <c r="IN38" s="48">
        <v>88.4</v>
      </c>
      <c r="IO38" s="49" t="s">
        <v>197</v>
      </c>
      <c r="IP38" s="48">
        <v>236.5</v>
      </c>
      <c r="IQ38" s="48">
        <v>77.7</v>
      </c>
      <c r="IR38" s="48">
        <v>106</v>
      </c>
      <c r="IS38" s="48">
        <v>80.900000000000006</v>
      </c>
      <c r="IT38" s="48">
        <v>90.7</v>
      </c>
      <c r="IU38" s="48">
        <v>45.9</v>
      </c>
      <c r="IV38" s="48">
        <v>39.799999999999997</v>
      </c>
      <c r="IW38" s="48">
        <v>41.3</v>
      </c>
      <c r="IX38" s="49" t="s">
        <v>197</v>
      </c>
      <c r="IY38" s="48">
        <v>136.9</v>
      </c>
      <c r="IZ38" s="48">
        <v>167.2</v>
      </c>
      <c r="JA38" s="48">
        <v>138.6</v>
      </c>
      <c r="JB38" s="49" t="s">
        <v>197</v>
      </c>
      <c r="JC38" s="48">
        <v>58.6</v>
      </c>
      <c r="JD38" s="48">
        <v>95</v>
      </c>
      <c r="JE38" s="48">
        <v>85.7</v>
      </c>
      <c r="JF38" s="48">
        <v>102.5</v>
      </c>
      <c r="JG38" s="48" t="s">
        <v>87</v>
      </c>
      <c r="JH38" s="48">
        <v>24.5</v>
      </c>
      <c r="JI38" s="48">
        <v>107.1</v>
      </c>
      <c r="JJ38" s="48">
        <v>140.4</v>
      </c>
      <c r="JK38" s="48">
        <v>145.6</v>
      </c>
      <c r="JL38" s="48">
        <v>112.5</v>
      </c>
      <c r="JM38" s="48">
        <v>79.8</v>
      </c>
      <c r="JN38" s="48">
        <v>78.2</v>
      </c>
      <c r="JO38" s="48">
        <v>223.7</v>
      </c>
    </row>
    <row r="39" spans="1:275">
      <c r="A39" s="45"/>
      <c r="B39" s="46" t="s">
        <v>117</v>
      </c>
      <c r="C39" s="45" t="s">
        <v>30</v>
      </c>
      <c r="D39" s="47" t="s">
        <v>197</v>
      </c>
      <c r="E39" s="47" t="s">
        <v>197</v>
      </c>
      <c r="F39" s="47" t="s">
        <v>197</v>
      </c>
      <c r="G39" s="47" t="s">
        <v>197</v>
      </c>
      <c r="H39" s="48">
        <v>117.2</v>
      </c>
      <c r="I39" s="48">
        <v>118.1</v>
      </c>
      <c r="J39" s="48">
        <v>132.4</v>
      </c>
      <c r="K39" s="48">
        <v>117.7</v>
      </c>
      <c r="L39" s="48">
        <v>112.1</v>
      </c>
      <c r="M39" s="48">
        <v>107.5</v>
      </c>
      <c r="N39" s="48">
        <v>105.4</v>
      </c>
      <c r="O39" s="48">
        <v>181.8</v>
      </c>
      <c r="P39" s="48">
        <v>101.7</v>
      </c>
      <c r="Q39" s="48">
        <v>60.9</v>
      </c>
      <c r="R39" s="48">
        <v>96.5</v>
      </c>
      <c r="S39" s="48">
        <v>91.6</v>
      </c>
      <c r="T39" s="48">
        <v>119.1</v>
      </c>
      <c r="U39" s="48">
        <v>91.7</v>
      </c>
      <c r="V39" s="48">
        <v>103.1</v>
      </c>
      <c r="W39" s="48">
        <v>155.9</v>
      </c>
      <c r="X39" s="48">
        <v>205.1</v>
      </c>
      <c r="Y39" s="48">
        <v>106.6</v>
      </c>
      <c r="Z39" s="48">
        <v>97.1</v>
      </c>
      <c r="AA39" s="48">
        <v>130.80000000000001</v>
      </c>
      <c r="AB39" s="48">
        <v>112.7</v>
      </c>
      <c r="AC39" s="48">
        <v>21.4</v>
      </c>
      <c r="AD39" s="48">
        <v>82.1</v>
      </c>
      <c r="AE39" s="48">
        <v>114.2</v>
      </c>
      <c r="AF39" s="48">
        <v>82.9</v>
      </c>
      <c r="AG39" s="48">
        <v>156.1</v>
      </c>
      <c r="AH39" s="48">
        <v>95.3</v>
      </c>
      <c r="AI39" s="48">
        <v>179.7</v>
      </c>
      <c r="AJ39" s="48">
        <v>111.7</v>
      </c>
      <c r="AK39" s="48">
        <v>98.9</v>
      </c>
      <c r="AL39" s="48">
        <v>97.8</v>
      </c>
      <c r="AM39" s="48">
        <v>102.3</v>
      </c>
      <c r="AN39" s="48">
        <v>238.6</v>
      </c>
      <c r="AO39" s="48">
        <v>155.1</v>
      </c>
      <c r="AP39" s="48">
        <v>156</v>
      </c>
      <c r="AQ39" s="48">
        <v>298</v>
      </c>
      <c r="AR39" s="48">
        <v>61.8</v>
      </c>
      <c r="AS39" s="48">
        <v>79.5</v>
      </c>
      <c r="AT39" s="48">
        <v>106.8</v>
      </c>
      <c r="AU39" s="48">
        <v>111.3</v>
      </c>
      <c r="AV39" s="48">
        <v>130.1</v>
      </c>
      <c r="AW39" s="48">
        <v>27.7</v>
      </c>
      <c r="AX39" s="48">
        <v>36.5</v>
      </c>
      <c r="AY39" s="48">
        <v>78.099999999999994</v>
      </c>
      <c r="AZ39" s="48">
        <v>131.1</v>
      </c>
      <c r="BA39" s="48">
        <v>107.8</v>
      </c>
      <c r="BB39" s="48">
        <v>108.9</v>
      </c>
      <c r="BC39" s="48">
        <v>118.9</v>
      </c>
      <c r="BD39" s="48">
        <v>85.3</v>
      </c>
      <c r="BE39" s="48">
        <v>93.1</v>
      </c>
      <c r="BF39" s="48">
        <v>115.3</v>
      </c>
      <c r="BG39" s="48">
        <v>99.5</v>
      </c>
      <c r="BH39" s="48">
        <v>100.7</v>
      </c>
      <c r="BI39" s="48">
        <v>131.9</v>
      </c>
      <c r="BJ39" s="48">
        <v>116.6</v>
      </c>
      <c r="BK39" s="48">
        <v>124.7</v>
      </c>
      <c r="BL39" s="48">
        <v>128.4</v>
      </c>
      <c r="BM39" s="48">
        <v>91.4</v>
      </c>
      <c r="BN39" s="48">
        <v>101.6</v>
      </c>
      <c r="BO39" s="48">
        <v>121.9</v>
      </c>
      <c r="BP39" s="48">
        <v>55.9</v>
      </c>
      <c r="BQ39" s="48">
        <v>56.4</v>
      </c>
      <c r="BR39" s="48">
        <v>131.80000000000001</v>
      </c>
      <c r="BS39" s="48">
        <v>96.2</v>
      </c>
      <c r="BT39" s="48">
        <v>113.1</v>
      </c>
      <c r="BU39" s="48">
        <v>201</v>
      </c>
      <c r="BV39" s="48">
        <v>70.900000000000006</v>
      </c>
      <c r="BW39" s="48">
        <v>116.8</v>
      </c>
      <c r="BX39" s="48">
        <v>133.6</v>
      </c>
      <c r="BY39" s="48">
        <v>64.2</v>
      </c>
      <c r="BZ39" s="48">
        <v>109.1</v>
      </c>
      <c r="CA39" s="48">
        <v>101.2</v>
      </c>
      <c r="CB39" s="48">
        <v>146.1</v>
      </c>
      <c r="CC39" s="48">
        <v>128</v>
      </c>
      <c r="CD39" s="48">
        <v>61.5</v>
      </c>
      <c r="CE39" s="48">
        <v>38.1</v>
      </c>
      <c r="CF39" s="48">
        <v>49.9</v>
      </c>
      <c r="CG39" s="49" t="s">
        <v>197</v>
      </c>
      <c r="CH39" s="49" t="s">
        <v>197</v>
      </c>
      <c r="CI39" s="49" t="s">
        <v>197</v>
      </c>
      <c r="CJ39" s="48">
        <v>93.5</v>
      </c>
      <c r="CK39" s="48">
        <v>55.3</v>
      </c>
      <c r="CL39" s="48">
        <v>71.5</v>
      </c>
      <c r="CM39" s="48">
        <v>29.5</v>
      </c>
      <c r="CN39" s="48">
        <v>12.5</v>
      </c>
      <c r="CO39" s="48">
        <v>19.5</v>
      </c>
      <c r="CP39" s="49" t="s">
        <v>197</v>
      </c>
      <c r="CQ39" s="49" t="s">
        <v>197</v>
      </c>
      <c r="CR39" s="49" t="s">
        <v>197</v>
      </c>
      <c r="CS39" s="49" t="s">
        <v>197</v>
      </c>
      <c r="CT39" s="48">
        <v>86.2</v>
      </c>
      <c r="CU39" s="48">
        <v>80.8</v>
      </c>
      <c r="CV39" s="48">
        <v>83</v>
      </c>
      <c r="CW39" s="48">
        <v>122</v>
      </c>
      <c r="CX39" s="48">
        <v>91</v>
      </c>
      <c r="CY39" s="48">
        <v>104.8</v>
      </c>
      <c r="CZ39" s="48">
        <v>91.7</v>
      </c>
      <c r="DA39" s="48">
        <v>52.5</v>
      </c>
      <c r="DB39" s="48">
        <v>71.400000000000006</v>
      </c>
      <c r="DC39" s="48">
        <v>64.900000000000006</v>
      </c>
      <c r="DD39" s="48">
        <v>188.5</v>
      </c>
      <c r="DE39" s="48">
        <v>107.2</v>
      </c>
      <c r="DF39" s="48">
        <v>157.9</v>
      </c>
      <c r="DG39" s="48">
        <v>90.3</v>
      </c>
      <c r="DH39" s="48">
        <v>136.69999999999999</v>
      </c>
      <c r="DI39" s="48">
        <v>120.3</v>
      </c>
      <c r="DJ39" s="48">
        <v>96.9</v>
      </c>
      <c r="DK39" s="48">
        <v>49.2</v>
      </c>
      <c r="DL39" s="48">
        <v>72</v>
      </c>
      <c r="DM39" s="48">
        <v>101.5</v>
      </c>
      <c r="DN39" s="48">
        <v>55.9</v>
      </c>
      <c r="DO39" s="48">
        <v>73.599999999999994</v>
      </c>
      <c r="DP39" s="49" t="s">
        <v>197</v>
      </c>
      <c r="DQ39" s="49" t="s">
        <v>197</v>
      </c>
      <c r="DR39" s="49" t="s">
        <v>197</v>
      </c>
      <c r="DS39" s="48">
        <v>27.3</v>
      </c>
      <c r="DT39" s="48">
        <v>10.7</v>
      </c>
      <c r="DU39" s="48">
        <v>16.7</v>
      </c>
      <c r="DV39" s="48">
        <v>97.3</v>
      </c>
      <c r="DW39" s="48">
        <v>43.3</v>
      </c>
      <c r="DX39" s="48">
        <v>63.1</v>
      </c>
      <c r="DY39" s="48">
        <v>149.30000000000001</v>
      </c>
      <c r="DZ39" s="48">
        <v>78</v>
      </c>
      <c r="EA39" s="48">
        <v>118.5</v>
      </c>
      <c r="EB39" s="48">
        <v>84.2</v>
      </c>
      <c r="EC39" s="48">
        <v>108.1</v>
      </c>
      <c r="ED39" s="48">
        <v>100.8</v>
      </c>
      <c r="EE39" s="48">
        <v>21.3</v>
      </c>
      <c r="EF39" s="48">
        <v>45.3</v>
      </c>
      <c r="EG39" s="48">
        <v>52.8</v>
      </c>
      <c r="EH39" s="48">
        <v>49.6</v>
      </c>
      <c r="EI39" s="48">
        <v>46</v>
      </c>
      <c r="EJ39" s="48">
        <v>78.599999999999994</v>
      </c>
      <c r="EK39" s="48">
        <v>67.5</v>
      </c>
      <c r="EL39" s="49" t="s">
        <v>197</v>
      </c>
      <c r="EM39" s="48">
        <v>264.2</v>
      </c>
      <c r="EN39" s="48">
        <v>35.4</v>
      </c>
      <c r="EO39" s="48">
        <v>154.6</v>
      </c>
      <c r="EP39" s="48">
        <v>103.5</v>
      </c>
      <c r="EQ39" s="48">
        <v>110.8</v>
      </c>
      <c r="ER39" s="48">
        <v>106.5</v>
      </c>
      <c r="ES39" s="48">
        <v>76.599999999999994</v>
      </c>
      <c r="ET39" s="48">
        <v>88.7</v>
      </c>
      <c r="EU39" s="48">
        <v>131</v>
      </c>
      <c r="EV39" s="48">
        <v>121</v>
      </c>
      <c r="EW39" s="48">
        <v>99.4</v>
      </c>
      <c r="EX39" s="48">
        <v>106.2</v>
      </c>
      <c r="EY39" s="48">
        <v>184.3</v>
      </c>
      <c r="EZ39" s="48">
        <v>112.9</v>
      </c>
      <c r="FA39" s="48">
        <v>85.6</v>
      </c>
      <c r="FB39" s="48">
        <v>96.4</v>
      </c>
      <c r="FC39" s="48">
        <v>81.5</v>
      </c>
      <c r="FD39" s="48">
        <v>130.9</v>
      </c>
      <c r="FE39" s="48">
        <v>96</v>
      </c>
      <c r="FF39" s="48">
        <v>111</v>
      </c>
      <c r="FG39" s="48">
        <v>186.9</v>
      </c>
      <c r="FH39" s="48">
        <v>74.099999999999994</v>
      </c>
      <c r="FI39" s="48">
        <v>154.69999999999999</v>
      </c>
      <c r="FJ39" s="48">
        <v>148.6</v>
      </c>
      <c r="FK39" s="48">
        <v>48.6</v>
      </c>
      <c r="FL39" s="48">
        <v>93.6</v>
      </c>
      <c r="FM39" s="48">
        <v>131.1</v>
      </c>
      <c r="FN39" s="48">
        <v>113.5</v>
      </c>
      <c r="FO39" s="48">
        <v>123.8</v>
      </c>
      <c r="FP39" s="48">
        <v>123</v>
      </c>
      <c r="FQ39" s="48">
        <v>91.5</v>
      </c>
      <c r="FR39" s="48">
        <v>102.7</v>
      </c>
      <c r="FS39" s="48">
        <v>120.7</v>
      </c>
      <c r="FT39" s="48">
        <v>115</v>
      </c>
      <c r="FU39" s="48">
        <v>118.6</v>
      </c>
      <c r="FV39" s="48">
        <v>127.7</v>
      </c>
      <c r="FW39" s="48">
        <v>136</v>
      </c>
      <c r="FX39" s="48">
        <v>108</v>
      </c>
      <c r="FY39" s="48">
        <v>122.2</v>
      </c>
      <c r="FZ39" s="48">
        <v>122</v>
      </c>
      <c r="GA39" s="48">
        <v>114.1</v>
      </c>
      <c r="GB39" s="48">
        <v>98.8</v>
      </c>
      <c r="GC39" s="48">
        <v>101.8</v>
      </c>
      <c r="GD39" s="48">
        <v>88.5</v>
      </c>
      <c r="GE39" s="48">
        <v>54</v>
      </c>
      <c r="GF39" s="48">
        <v>76.3</v>
      </c>
      <c r="GG39" s="48">
        <v>130.30000000000001</v>
      </c>
      <c r="GH39" s="48">
        <v>194</v>
      </c>
      <c r="GI39" s="48">
        <v>193.6</v>
      </c>
      <c r="GJ39" s="48">
        <v>494.7</v>
      </c>
      <c r="GK39" s="48">
        <v>438.1</v>
      </c>
      <c r="GL39" s="48">
        <v>456.3</v>
      </c>
      <c r="GM39" s="48">
        <v>109.2</v>
      </c>
      <c r="GN39" s="48">
        <v>102.7</v>
      </c>
      <c r="GO39" s="48">
        <v>105.2</v>
      </c>
      <c r="GP39" s="48">
        <v>108.5</v>
      </c>
      <c r="GQ39" s="48">
        <v>78.8</v>
      </c>
      <c r="GR39" s="48">
        <v>89.8</v>
      </c>
      <c r="GS39" s="48">
        <v>35.799999999999997</v>
      </c>
      <c r="GT39" s="48">
        <v>25</v>
      </c>
      <c r="GU39" s="48">
        <v>27.3</v>
      </c>
      <c r="GV39" s="48">
        <v>167.9</v>
      </c>
      <c r="GW39" s="48">
        <v>145.5</v>
      </c>
      <c r="GX39" s="48">
        <v>155.4</v>
      </c>
      <c r="GY39" s="48">
        <v>116.5</v>
      </c>
      <c r="GZ39" s="48">
        <v>103.4</v>
      </c>
      <c r="HA39" s="48">
        <v>109.8</v>
      </c>
      <c r="HB39" s="48">
        <v>125.8</v>
      </c>
      <c r="HC39" s="48">
        <v>103.6</v>
      </c>
      <c r="HD39" s="48">
        <v>110.3</v>
      </c>
      <c r="HE39" s="48">
        <v>599.5</v>
      </c>
      <c r="HF39" s="48">
        <v>70.099999999999994</v>
      </c>
      <c r="HG39" s="48">
        <v>100.3</v>
      </c>
      <c r="HH39" s="48">
        <v>43.7</v>
      </c>
      <c r="HI39" s="48">
        <v>113.3</v>
      </c>
      <c r="HJ39" s="48">
        <v>83</v>
      </c>
      <c r="HK39" s="48">
        <v>97.7</v>
      </c>
      <c r="HL39" s="48">
        <v>130.5</v>
      </c>
      <c r="HM39" s="48">
        <v>125.3</v>
      </c>
      <c r="HN39" s="48">
        <v>126.8</v>
      </c>
      <c r="HO39" s="48">
        <v>149.19999999999999</v>
      </c>
      <c r="HP39" s="48">
        <v>144.69999999999999</v>
      </c>
      <c r="HQ39" s="48">
        <v>147</v>
      </c>
      <c r="HR39" s="48">
        <v>164.4</v>
      </c>
      <c r="HS39" s="48">
        <v>92</v>
      </c>
      <c r="HT39" s="48">
        <v>116.8</v>
      </c>
      <c r="HU39" s="48">
        <v>128</v>
      </c>
      <c r="HV39" s="48">
        <v>108.9</v>
      </c>
      <c r="HW39" s="48">
        <v>110.1</v>
      </c>
      <c r="HX39" s="48">
        <v>96.2</v>
      </c>
      <c r="HY39" s="49" t="s">
        <v>197</v>
      </c>
      <c r="HZ39" s="48">
        <v>285.5</v>
      </c>
      <c r="IA39" s="48">
        <v>66.3</v>
      </c>
      <c r="IB39" s="48">
        <v>56.1</v>
      </c>
      <c r="IC39" s="48">
        <v>61.7</v>
      </c>
      <c r="ID39" s="48">
        <v>37.299999999999997</v>
      </c>
      <c r="IE39" s="49" t="s">
        <v>197</v>
      </c>
      <c r="IF39" s="48">
        <v>14.7</v>
      </c>
      <c r="IG39" s="48">
        <v>134.30000000000001</v>
      </c>
      <c r="IH39" s="48">
        <v>74.3</v>
      </c>
      <c r="II39" s="48">
        <v>14.5</v>
      </c>
      <c r="IJ39" s="49" t="s">
        <v>197</v>
      </c>
      <c r="IK39" s="48">
        <v>15.9</v>
      </c>
      <c r="IL39" s="49" t="s">
        <v>197</v>
      </c>
      <c r="IM39" s="48">
        <v>26.8</v>
      </c>
      <c r="IN39" s="48">
        <v>41.8</v>
      </c>
      <c r="IO39" s="48">
        <v>15.6</v>
      </c>
      <c r="IP39" s="48">
        <v>13.1</v>
      </c>
      <c r="IQ39" s="48">
        <v>81.7</v>
      </c>
      <c r="IR39" s="48">
        <v>98</v>
      </c>
      <c r="IS39" s="48">
        <v>71.8</v>
      </c>
      <c r="IT39" s="48">
        <v>81.900000000000006</v>
      </c>
      <c r="IU39" s="48">
        <v>34.1</v>
      </c>
      <c r="IV39" s="48">
        <v>34.6</v>
      </c>
      <c r="IW39" s="48">
        <v>34.5</v>
      </c>
      <c r="IX39" s="48">
        <v>110.7</v>
      </c>
      <c r="IY39" s="48">
        <v>87</v>
      </c>
      <c r="IZ39" s="48">
        <v>96.3</v>
      </c>
      <c r="JA39" s="48">
        <v>119.8</v>
      </c>
      <c r="JB39" s="49" t="s">
        <v>197</v>
      </c>
      <c r="JC39" s="48">
        <v>121.1</v>
      </c>
      <c r="JD39" s="48">
        <v>112.3</v>
      </c>
      <c r="JE39" s="48">
        <v>114.5</v>
      </c>
      <c r="JF39" s="48">
        <v>136.6</v>
      </c>
      <c r="JG39" s="48">
        <v>145.9</v>
      </c>
      <c r="JH39" s="48">
        <v>61.9</v>
      </c>
      <c r="JI39" s="48">
        <v>112.7</v>
      </c>
      <c r="JJ39" s="48">
        <v>79.900000000000006</v>
      </c>
      <c r="JK39" s="48">
        <v>85.7</v>
      </c>
      <c r="JL39" s="48">
        <v>94.2</v>
      </c>
      <c r="JM39" s="48">
        <v>76.8</v>
      </c>
      <c r="JN39" s="48">
        <v>74.3</v>
      </c>
      <c r="JO39" s="48">
        <v>49</v>
      </c>
    </row>
    <row r="40" spans="1:275">
      <c r="A40" s="45"/>
      <c r="B40" s="46" t="s">
        <v>118</v>
      </c>
      <c r="C40" s="45" t="s">
        <v>31</v>
      </c>
      <c r="D40" s="47" t="s">
        <v>197</v>
      </c>
      <c r="E40" s="47" t="s">
        <v>197</v>
      </c>
      <c r="F40" s="47" t="s">
        <v>197</v>
      </c>
      <c r="G40" s="47" t="s">
        <v>197</v>
      </c>
      <c r="H40" s="48">
        <v>115</v>
      </c>
      <c r="I40" s="48">
        <v>111.8</v>
      </c>
      <c r="J40" s="48">
        <v>88.4</v>
      </c>
      <c r="K40" s="48">
        <v>143.30000000000001</v>
      </c>
      <c r="L40" s="48">
        <v>133.69999999999999</v>
      </c>
      <c r="M40" s="48">
        <v>133.69999999999999</v>
      </c>
      <c r="N40" s="48">
        <v>126.5</v>
      </c>
      <c r="O40" s="48">
        <v>146.69999999999999</v>
      </c>
      <c r="P40" s="48">
        <v>102.9</v>
      </c>
      <c r="Q40" s="48">
        <v>60.6</v>
      </c>
      <c r="R40" s="48">
        <v>105.6</v>
      </c>
      <c r="S40" s="48">
        <v>98.6</v>
      </c>
      <c r="T40" s="48">
        <v>145.30000000000001</v>
      </c>
      <c r="U40" s="48">
        <v>112.1</v>
      </c>
      <c r="V40" s="48">
        <v>19.2</v>
      </c>
      <c r="W40" s="48">
        <v>166.1</v>
      </c>
      <c r="X40" s="48">
        <v>200.7</v>
      </c>
      <c r="Y40" s="48">
        <v>124.1</v>
      </c>
      <c r="Z40" s="48">
        <v>155.30000000000001</v>
      </c>
      <c r="AA40" s="48">
        <v>130.19999999999999</v>
      </c>
      <c r="AB40" s="48">
        <v>95.8</v>
      </c>
      <c r="AC40" s="48">
        <v>78</v>
      </c>
      <c r="AD40" s="48">
        <v>63</v>
      </c>
      <c r="AE40" s="48">
        <v>112.7</v>
      </c>
      <c r="AF40" s="48">
        <v>96</v>
      </c>
      <c r="AG40" s="48">
        <v>86.6</v>
      </c>
      <c r="AH40" s="48">
        <v>89.7</v>
      </c>
      <c r="AI40" s="48">
        <v>55.6</v>
      </c>
      <c r="AJ40" s="48">
        <v>141.69999999999999</v>
      </c>
      <c r="AK40" s="48">
        <v>28.7</v>
      </c>
      <c r="AL40" s="48">
        <v>215.8</v>
      </c>
      <c r="AM40" s="48">
        <v>144</v>
      </c>
      <c r="AN40" s="48">
        <v>24.1</v>
      </c>
      <c r="AO40" s="48">
        <v>106.8</v>
      </c>
      <c r="AP40" s="48">
        <v>105.9</v>
      </c>
      <c r="AQ40" s="48">
        <v>87.7</v>
      </c>
      <c r="AR40" s="48">
        <v>104.4</v>
      </c>
      <c r="AS40" s="49" t="s">
        <v>197</v>
      </c>
      <c r="AT40" s="48">
        <v>120.8</v>
      </c>
      <c r="AU40" s="48">
        <v>19.8</v>
      </c>
      <c r="AV40" s="48">
        <v>73.8</v>
      </c>
      <c r="AW40" s="48">
        <v>103.7</v>
      </c>
      <c r="AX40" s="48">
        <v>143.6</v>
      </c>
      <c r="AY40" s="48">
        <v>65.2</v>
      </c>
      <c r="AZ40" s="48">
        <v>131.80000000000001</v>
      </c>
      <c r="BA40" s="48">
        <v>114.5</v>
      </c>
      <c r="BB40" s="48">
        <v>115.3</v>
      </c>
      <c r="BC40" s="48">
        <v>91.4</v>
      </c>
      <c r="BD40" s="48">
        <v>103.6</v>
      </c>
      <c r="BE40" s="48">
        <v>100.8</v>
      </c>
      <c r="BF40" s="48">
        <v>101.2</v>
      </c>
      <c r="BG40" s="48">
        <v>122.8</v>
      </c>
      <c r="BH40" s="48">
        <v>121.2</v>
      </c>
      <c r="BI40" s="48">
        <v>104.2</v>
      </c>
      <c r="BJ40" s="48">
        <v>124.6</v>
      </c>
      <c r="BK40" s="48">
        <v>113.9</v>
      </c>
      <c r="BL40" s="48">
        <v>97.1</v>
      </c>
      <c r="BM40" s="48">
        <v>106.4</v>
      </c>
      <c r="BN40" s="48">
        <v>103.8</v>
      </c>
      <c r="BO40" s="49" t="s">
        <v>197</v>
      </c>
      <c r="BP40" s="48">
        <v>120.6</v>
      </c>
      <c r="BQ40" s="48">
        <v>118.9</v>
      </c>
      <c r="BR40" s="48">
        <v>117.4</v>
      </c>
      <c r="BS40" s="48">
        <v>128.6</v>
      </c>
      <c r="BT40" s="48">
        <v>123.3</v>
      </c>
      <c r="BU40" s="48">
        <v>84.6</v>
      </c>
      <c r="BV40" s="48">
        <v>124.9</v>
      </c>
      <c r="BW40" s="48">
        <v>110.9</v>
      </c>
      <c r="BX40" s="48">
        <v>47.3</v>
      </c>
      <c r="BY40" s="48">
        <v>54.3</v>
      </c>
      <c r="BZ40" s="48">
        <v>49.8</v>
      </c>
      <c r="CA40" s="48">
        <v>77</v>
      </c>
      <c r="CB40" s="48">
        <v>74.8</v>
      </c>
      <c r="CC40" s="48">
        <v>75.7</v>
      </c>
      <c r="CD40" s="48">
        <v>124.4</v>
      </c>
      <c r="CE40" s="48">
        <v>105.5</v>
      </c>
      <c r="CF40" s="48">
        <v>115</v>
      </c>
      <c r="CG40" s="48">
        <v>164.1</v>
      </c>
      <c r="CH40" s="48">
        <v>113.8</v>
      </c>
      <c r="CI40" s="48">
        <v>145.4</v>
      </c>
      <c r="CJ40" s="48">
        <v>154.19999999999999</v>
      </c>
      <c r="CK40" s="48">
        <v>135.30000000000001</v>
      </c>
      <c r="CL40" s="48">
        <v>143.19999999999999</v>
      </c>
      <c r="CM40" s="48">
        <v>390.5</v>
      </c>
      <c r="CN40" s="48">
        <v>243.8</v>
      </c>
      <c r="CO40" s="48">
        <v>304.5</v>
      </c>
      <c r="CP40" s="48">
        <v>499.5</v>
      </c>
      <c r="CQ40" s="48">
        <v>718.2</v>
      </c>
      <c r="CR40" s="48">
        <v>615.70000000000005</v>
      </c>
      <c r="CS40" s="49" t="s">
        <v>197</v>
      </c>
      <c r="CT40" s="48">
        <v>99.8</v>
      </c>
      <c r="CU40" s="48">
        <v>118.7</v>
      </c>
      <c r="CV40" s="48">
        <v>110.9</v>
      </c>
      <c r="CW40" s="48">
        <v>123.8</v>
      </c>
      <c r="CX40" s="48">
        <v>134.1</v>
      </c>
      <c r="CY40" s="48">
        <v>129.5</v>
      </c>
      <c r="CZ40" s="48">
        <v>122.4</v>
      </c>
      <c r="DA40" s="48">
        <v>66.900000000000006</v>
      </c>
      <c r="DB40" s="48">
        <v>96.2</v>
      </c>
      <c r="DC40" s="48">
        <v>86.2</v>
      </c>
      <c r="DD40" s="48">
        <v>51.7</v>
      </c>
      <c r="DE40" s="48">
        <v>49.3</v>
      </c>
      <c r="DF40" s="48">
        <v>50.8</v>
      </c>
      <c r="DG40" s="48">
        <v>77.8</v>
      </c>
      <c r="DH40" s="48">
        <v>74.900000000000006</v>
      </c>
      <c r="DI40" s="48">
        <v>75.900000000000006</v>
      </c>
      <c r="DJ40" s="48">
        <v>122.8</v>
      </c>
      <c r="DK40" s="48">
        <v>92.3</v>
      </c>
      <c r="DL40" s="48">
        <v>106.7</v>
      </c>
      <c r="DM40" s="48">
        <v>153.1</v>
      </c>
      <c r="DN40" s="48">
        <v>136</v>
      </c>
      <c r="DO40" s="48">
        <v>142.6</v>
      </c>
      <c r="DP40" s="48">
        <v>79.900000000000006</v>
      </c>
      <c r="DQ40" s="48">
        <v>173.1</v>
      </c>
      <c r="DR40" s="48">
        <v>139.80000000000001</v>
      </c>
      <c r="DS40" s="48">
        <v>402.9</v>
      </c>
      <c r="DT40" s="48">
        <v>249</v>
      </c>
      <c r="DU40" s="48">
        <v>305</v>
      </c>
      <c r="DV40" s="48">
        <v>110.2</v>
      </c>
      <c r="DW40" s="48">
        <v>128.6</v>
      </c>
      <c r="DX40" s="48">
        <v>121.9</v>
      </c>
      <c r="DY40" s="48">
        <v>75.3</v>
      </c>
      <c r="DZ40" s="48">
        <v>59.1</v>
      </c>
      <c r="EA40" s="48">
        <v>68.3</v>
      </c>
      <c r="EB40" s="48">
        <v>90.1</v>
      </c>
      <c r="EC40" s="48">
        <v>30.8</v>
      </c>
      <c r="ED40" s="48">
        <v>48.8</v>
      </c>
      <c r="EE40" s="48">
        <v>114.5</v>
      </c>
      <c r="EF40" s="48">
        <v>181.5</v>
      </c>
      <c r="EG40" s="48">
        <v>231</v>
      </c>
      <c r="EH40" s="48">
        <v>209.7</v>
      </c>
      <c r="EI40" s="48">
        <v>162.6</v>
      </c>
      <c r="EJ40" s="48">
        <v>117.8</v>
      </c>
      <c r="EK40" s="48">
        <v>133</v>
      </c>
      <c r="EL40" s="49" t="s">
        <v>197</v>
      </c>
      <c r="EM40" s="48">
        <v>48.4</v>
      </c>
      <c r="EN40" s="48">
        <v>90.2</v>
      </c>
      <c r="EO40" s="48">
        <v>68.400000000000006</v>
      </c>
      <c r="EP40" s="48">
        <v>82.5</v>
      </c>
      <c r="EQ40" s="48">
        <v>39.700000000000003</v>
      </c>
      <c r="ER40" s="48">
        <v>65</v>
      </c>
      <c r="ES40" s="48">
        <v>62.2</v>
      </c>
      <c r="ET40" s="48">
        <v>113.1</v>
      </c>
      <c r="EU40" s="48">
        <v>88.1</v>
      </c>
      <c r="EV40" s="48">
        <v>105.1</v>
      </c>
      <c r="EW40" s="48">
        <v>106.5</v>
      </c>
      <c r="EX40" s="48">
        <v>106.1</v>
      </c>
      <c r="EY40" s="48">
        <v>73.900000000000006</v>
      </c>
      <c r="EZ40" s="48">
        <v>122.2</v>
      </c>
      <c r="FA40" s="48">
        <v>101.7</v>
      </c>
      <c r="FB40" s="48">
        <v>109.8</v>
      </c>
      <c r="FC40" s="48">
        <v>29.9</v>
      </c>
      <c r="FD40" s="48">
        <v>105.7</v>
      </c>
      <c r="FE40" s="48">
        <v>110.6</v>
      </c>
      <c r="FF40" s="48">
        <v>108.5</v>
      </c>
      <c r="FG40" s="48">
        <v>97.9</v>
      </c>
      <c r="FH40" s="48">
        <v>20.6</v>
      </c>
      <c r="FI40" s="48">
        <v>75.8</v>
      </c>
      <c r="FJ40" s="48">
        <v>206.2</v>
      </c>
      <c r="FK40" s="48">
        <v>143.6</v>
      </c>
      <c r="FL40" s="48">
        <v>171.8</v>
      </c>
      <c r="FM40" s="48">
        <v>113.3</v>
      </c>
      <c r="FN40" s="48">
        <v>116.7</v>
      </c>
      <c r="FO40" s="48">
        <v>114.7</v>
      </c>
      <c r="FP40" s="48">
        <v>118.8</v>
      </c>
      <c r="FQ40" s="48">
        <v>88.8</v>
      </c>
      <c r="FR40" s="48">
        <v>99.5</v>
      </c>
      <c r="FS40" s="48">
        <v>116.3</v>
      </c>
      <c r="FT40" s="48">
        <v>107.7</v>
      </c>
      <c r="FU40" s="48">
        <v>113.1</v>
      </c>
      <c r="FV40" s="48">
        <v>121.8</v>
      </c>
      <c r="FW40" s="48">
        <v>98.2</v>
      </c>
      <c r="FX40" s="48">
        <v>85.1</v>
      </c>
      <c r="FY40" s="48">
        <v>115</v>
      </c>
      <c r="FZ40" s="48">
        <v>114.7</v>
      </c>
      <c r="GA40" s="48">
        <v>113</v>
      </c>
      <c r="GB40" s="48">
        <v>118.7</v>
      </c>
      <c r="GC40" s="48">
        <v>117.6</v>
      </c>
      <c r="GD40" s="48">
        <v>123.9</v>
      </c>
      <c r="GE40" s="48">
        <v>40.200000000000003</v>
      </c>
      <c r="GF40" s="48">
        <v>94.2</v>
      </c>
      <c r="GG40" s="48">
        <v>114.5</v>
      </c>
      <c r="GH40" s="48">
        <v>213.9</v>
      </c>
      <c r="GI40" s="48">
        <v>213.2</v>
      </c>
      <c r="GJ40" s="48">
        <v>304.89999999999998</v>
      </c>
      <c r="GK40" s="48">
        <v>13.2</v>
      </c>
      <c r="GL40" s="48">
        <v>106.3</v>
      </c>
      <c r="GM40" s="48">
        <v>128.80000000000001</v>
      </c>
      <c r="GN40" s="48">
        <v>57.9</v>
      </c>
      <c r="GO40" s="48">
        <v>85.4</v>
      </c>
      <c r="GP40" s="48">
        <v>168.5</v>
      </c>
      <c r="GQ40" s="48">
        <v>103.2</v>
      </c>
      <c r="GR40" s="48">
        <v>127.4</v>
      </c>
      <c r="GS40" s="48">
        <v>38</v>
      </c>
      <c r="GT40" s="48">
        <v>70.7</v>
      </c>
      <c r="GU40" s="48">
        <v>63.6</v>
      </c>
      <c r="GV40" s="48">
        <v>153.30000000000001</v>
      </c>
      <c r="GW40" s="48">
        <v>142.9</v>
      </c>
      <c r="GX40" s="48">
        <v>147.5</v>
      </c>
      <c r="GY40" s="48">
        <v>112.3</v>
      </c>
      <c r="GZ40" s="48">
        <v>119.2</v>
      </c>
      <c r="HA40" s="48">
        <v>115.8</v>
      </c>
      <c r="HB40" s="48">
        <v>105.8</v>
      </c>
      <c r="HC40" s="48">
        <v>110.6</v>
      </c>
      <c r="HD40" s="48">
        <v>109.2</v>
      </c>
      <c r="HE40" s="48">
        <v>27.2</v>
      </c>
      <c r="HF40" s="48">
        <v>49.3</v>
      </c>
      <c r="HG40" s="48">
        <v>48</v>
      </c>
      <c r="HH40" s="48">
        <v>980.3</v>
      </c>
      <c r="HI40" s="48">
        <v>185.6</v>
      </c>
      <c r="HJ40" s="48">
        <v>189</v>
      </c>
      <c r="HK40" s="48">
        <v>187.4</v>
      </c>
      <c r="HL40" s="48">
        <v>209.8</v>
      </c>
      <c r="HM40" s="48">
        <v>194.8</v>
      </c>
      <c r="HN40" s="48">
        <v>199.1</v>
      </c>
      <c r="HO40" s="48">
        <v>51.4</v>
      </c>
      <c r="HP40" s="48">
        <v>51</v>
      </c>
      <c r="HQ40" s="48">
        <v>51.2</v>
      </c>
      <c r="HR40" s="48">
        <v>43.5</v>
      </c>
      <c r="HS40" s="48">
        <v>64.900000000000006</v>
      </c>
      <c r="HT40" s="48">
        <v>57.6</v>
      </c>
      <c r="HU40" s="48">
        <v>79.099999999999994</v>
      </c>
      <c r="HV40" s="48">
        <v>109.3</v>
      </c>
      <c r="HW40" s="48">
        <v>107.5</v>
      </c>
      <c r="HX40" s="48">
        <v>96.8</v>
      </c>
      <c r="HY40" s="49" t="s">
        <v>197</v>
      </c>
      <c r="HZ40" s="48">
        <v>160.1</v>
      </c>
      <c r="IA40" s="48">
        <v>395.1</v>
      </c>
      <c r="IB40" s="48">
        <v>340.8</v>
      </c>
      <c r="IC40" s="48">
        <v>370.5</v>
      </c>
      <c r="ID40" s="48">
        <v>246.3</v>
      </c>
      <c r="IE40" s="48">
        <v>140.80000000000001</v>
      </c>
      <c r="IF40" s="48">
        <v>98.8</v>
      </c>
      <c r="IG40" s="48">
        <v>282.89999999999998</v>
      </c>
      <c r="IH40" s="48">
        <v>81.3</v>
      </c>
      <c r="II40" s="48">
        <v>85.7</v>
      </c>
      <c r="IJ40" s="48">
        <v>25.5</v>
      </c>
      <c r="IK40" s="49" t="s">
        <v>197</v>
      </c>
      <c r="IL40" s="49" t="s">
        <v>197</v>
      </c>
      <c r="IM40" s="48">
        <v>42.8</v>
      </c>
      <c r="IN40" s="48">
        <v>20.100000000000001</v>
      </c>
      <c r="IO40" s="49" t="s">
        <v>197</v>
      </c>
      <c r="IP40" s="49" t="s">
        <v>197</v>
      </c>
      <c r="IQ40" s="48">
        <v>61.5</v>
      </c>
      <c r="IR40" s="48">
        <v>136.69999999999999</v>
      </c>
      <c r="IS40" s="48">
        <v>115</v>
      </c>
      <c r="IT40" s="48">
        <v>123.4</v>
      </c>
      <c r="IU40" s="48">
        <v>80.599999999999994</v>
      </c>
      <c r="IV40" s="48">
        <v>67.400000000000006</v>
      </c>
      <c r="IW40" s="48">
        <v>70.599999999999994</v>
      </c>
      <c r="IX40" s="48">
        <v>106</v>
      </c>
      <c r="IY40" s="48">
        <v>97.7</v>
      </c>
      <c r="IZ40" s="48">
        <v>101.8</v>
      </c>
      <c r="JA40" s="48">
        <v>86.6</v>
      </c>
      <c r="JB40" s="48">
        <v>68.900000000000006</v>
      </c>
      <c r="JC40" s="48">
        <v>130.9</v>
      </c>
      <c r="JD40" s="48">
        <v>138.5</v>
      </c>
      <c r="JE40" s="48">
        <v>136.6</v>
      </c>
      <c r="JF40" s="48">
        <v>145.4</v>
      </c>
      <c r="JG40" s="48">
        <v>108.1</v>
      </c>
      <c r="JH40" s="48">
        <v>62.7</v>
      </c>
      <c r="JI40" s="48">
        <v>108.1</v>
      </c>
      <c r="JJ40" s="48">
        <v>121.2</v>
      </c>
      <c r="JK40" s="48">
        <v>108.6</v>
      </c>
      <c r="JL40" s="48">
        <v>101.2</v>
      </c>
      <c r="JM40" s="48">
        <v>83.4</v>
      </c>
      <c r="JN40" s="48">
        <v>81.3</v>
      </c>
      <c r="JO40" s="48">
        <v>80.3</v>
      </c>
    </row>
    <row r="41" spans="1:275">
      <c r="A41" s="45"/>
      <c r="B41" s="46" t="s">
        <v>133</v>
      </c>
      <c r="C41" s="45" t="s">
        <v>32</v>
      </c>
      <c r="D41" s="47" t="s">
        <v>197</v>
      </c>
      <c r="E41" s="47" t="s">
        <v>197</v>
      </c>
      <c r="F41" s="47" t="s">
        <v>197</v>
      </c>
      <c r="G41" s="47" t="s">
        <v>197</v>
      </c>
      <c r="H41" s="48">
        <v>105</v>
      </c>
      <c r="I41" s="48">
        <v>97.4</v>
      </c>
      <c r="J41" s="48">
        <v>88.2</v>
      </c>
      <c r="K41" s="48">
        <v>94</v>
      </c>
      <c r="L41" s="48">
        <v>84.5</v>
      </c>
      <c r="M41" s="48">
        <v>110.6</v>
      </c>
      <c r="N41" s="48">
        <v>93.1</v>
      </c>
      <c r="O41" s="48">
        <v>61.4</v>
      </c>
      <c r="P41" s="48">
        <v>123.8</v>
      </c>
      <c r="Q41" s="48">
        <v>113.5</v>
      </c>
      <c r="R41" s="48">
        <v>124.6</v>
      </c>
      <c r="S41" s="48">
        <v>102.4</v>
      </c>
      <c r="T41" s="48">
        <v>40.4</v>
      </c>
      <c r="U41" s="48">
        <v>98.5</v>
      </c>
      <c r="V41" s="48">
        <v>78.7</v>
      </c>
      <c r="W41" s="48">
        <v>107.7</v>
      </c>
      <c r="X41" s="48">
        <v>193.3</v>
      </c>
      <c r="Y41" s="48">
        <v>113.9</v>
      </c>
      <c r="Z41" s="48">
        <v>127.9</v>
      </c>
      <c r="AA41" s="48">
        <v>174.6</v>
      </c>
      <c r="AB41" s="48">
        <v>70.099999999999994</v>
      </c>
      <c r="AC41" s="48">
        <v>24.3</v>
      </c>
      <c r="AD41" s="48">
        <v>103</v>
      </c>
      <c r="AE41" s="48">
        <v>55.9</v>
      </c>
      <c r="AF41" s="48">
        <v>77.099999999999994</v>
      </c>
      <c r="AG41" s="48">
        <v>110.8</v>
      </c>
      <c r="AH41" s="48">
        <v>93.5</v>
      </c>
      <c r="AI41" s="49" t="s">
        <v>197</v>
      </c>
      <c r="AJ41" s="48">
        <v>44.3</v>
      </c>
      <c r="AK41" s="48">
        <v>127.5</v>
      </c>
      <c r="AL41" s="49" t="s">
        <v>197</v>
      </c>
      <c r="AM41" s="49" t="s">
        <v>197</v>
      </c>
      <c r="AN41" s="48">
        <v>41.1</v>
      </c>
      <c r="AO41" s="48">
        <v>68.2</v>
      </c>
      <c r="AP41" s="48">
        <v>67.900000000000006</v>
      </c>
      <c r="AQ41" s="48">
        <v>90.7</v>
      </c>
      <c r="AR41" s="48">
        <v>122.7</v>
      </c>
      <c r="AS41" s="49" t="s">
        <v>197</v>
      </c>
      <c r="AT41" s="48">
        <v>89</v>
      </c>
      <c r="AU41" s="48">
        <v>137.9</v>
      </c>
      <c r="AV41" s="48">
        <v>104</v>
      </c>
      <c r="AW41" s="48">
        <v>26.1</v>
      </c>
      <c r="AX41" s="48">
        <v>140.30000000000001</v>
      </c>
      <c r="AY41" s="49" t="s">
        <v>197</v>
      </c>
      <c r="AZ41" s="48">
        <v>133.5</v>
      </c>
      <c r="BA41" s="48">
        <v>107.3</v>
      </c>
      <c r="BB41" s="48">
        <v>108.6</v>
      </c>
      <c r="BC41" s="48">
        <v>95.6</v>
      </c>
      <c r="BD41" s="48">
        <v>74.599999999999994</v>
      </c>
      <c r="BE41" s="48">
        <v>79.599999999999994</v>
      </c>
      <c r="BF41" s="48">
        <v>104.2</v>
      </c>
      <c r="BG41" s="48">
        <v>87.9</v>
      </c>
      <c r="BH41" s="48">
        <v>89.2</v>
      </c>
      <c r="BI41" s="48">
        <v>86.1</v>
      </c>
      <c r="BJ41" s="48">
        <v>45.5</v>
      </c>
      <c r="BK41" s="48">
        <v>66.7</v>
      </c>
      <c r="BL41" s="48">
        <v>61.7</v>
      </c>
      <c r="BM41" s="48">
        <v>57.3</v>
      </c>
      <c r="BN41" s="48">
        <v>58.5</v>
      </c>
      <c r="BO41" s="49" t="s">
        <v>197</v>
      </c>
      <c r="BP41" s="48">
        <v>39.1</v>
      </c>
      <c r="BQ41" s="48">
        <v>25.9</v>
      </c>
      <c r="BR41" s="48">
        <v>76.099999999999994</v>
      </c>
      <c r="BS41" s="48">
        <v>41.4</v>
      </c>
      <c r="BT41" s="48">
        <v>58</v>
      </c>
      <c r="BU41" s="48">
        <v>97.1</v>
      </c>
      <c r="BV41" s="48">
        <v>68.2</v>
      </c>
      <c r="BW41" s="48">
        <v>78.599999999999994</v>
      </c>
      <c r="BX41" s="48">
        <v>123.9</v>
      </c>
      <c r="BY41" s="48">
        <v>69.099999999999994</v>
      </c>
      <c r="BZ41" s="48">
        <v>104.7</v>
      </c>
      <c r="CA41" s="48">
        <v>165.1</v>
      </c>
      <c r="CB41" s="48">
        <v>111.7</v>
      </c>
      <c r="CC41" s="48">
        <v>133.6</v>
      </c>
      <c r="CD41" s="48">
        <v>66.3</v>
      </c>
      <c r="CE41" s="48">
        <v>27.6</v>
      </c>
      <c r="CF41" s="48">
        <v>47.3</v>
      </c>
      <c r="CG41" s="49" t="s">
        <v>197</v>
      </c>
      <c r="CH41" s="49" t="s">
        <v>197</v>
      </c>
      <c r="CI41" s="49" t="s">
        <v>197</v>
      </c>
      <c r="CJ41" s="48">
        <v>99.7</v>
      </c>
      <c r="CK41" s="48">
        <v>49.6</v>
      </c>
      <c r="CL41" s="48">
        <v>71.099999999999994</v>
      </c>
      <c r="CM41" s="49" t="s">
        <v>197</v>
      </c>
      <c r="CN41" s="49" t="s">
        <v>197</v>
      </c>
      <c r="CO41" s="49" t="s">
        <v>197</v>
      </c>
      <c r="CP41" s="49" t="s">
        <v>197</v>
      </c>
      <c r="CQ41" s="49" t="s">
        <v>197</v>
      </c>
      <c r="CR41" s="49" t="s">
        <v>197</v>
      </c>
      <c r="CS41" s="49" t="s">
        <v>197</v>
      </c>
      <c r="CT41" s="49" t="s">
        <v>197</v>
      </c>
      <c r="CU41" s="49" t="s">
        <v>197</v>
      </c>
      <c r="CV41" s="49" t="s">
        <v>197</v>
      </c>
      <c r="CW41" s="48">
        <v>119.1</v>
      </c>
      <c r="CX41" s="48">
        <v>55.5</v>
      </c>
      <c r="CY41" s="48">
        <v>84.1</v>
      </c>
      <c r="CZ41" s="48">
        <v>56</v>
      </c>
      <c r="DA41" s="48">
        <v>196.8</v>
      </c>
      <c r="DB41" s="48">
        <v>78.3</v>
      </c>
      <c r="DC41" s="48">
        <v>120.2</v>
      </c>
      <c r="DD41" s="48">
        <v>132.9</v>
      </c>
      <c r="DE41" s="48">
        <v>57.1</v>
      </c>
      <c r="DF41" s="48">
        <v>104.6</v>
      </c>
      <c r="DG41" s="48">
        <v>153.4</v>
      </c>
      <c r="DH41" s="48">
        <v>111.9</v>
      </c>
      <c r="DI41" s="48">
        <v>126.8</v>
      </c>
      <c r="DJ41" s="48">
        <v>92.1</v>
      </c>
      <c r="DK41" s="48">
        <v>48.3</v>
      </c>
      <c r="DL41" s="48">
        <v>69.3</v>
      </c>
      <c r="DM41" s="48">
        <v>102.8</v>
      </c>
      <c r="DN41" s="48">
        <v>58</v>
      </c>
      <c r="DO41" s="48">
        <v>75.5</v>
      </c>
      <c r="DP41" s="49" t="s">
        <v>197</v>
      </c>
      <c r="DQ41" s="49" t="s">
        <v>197</v>
      </c>
      <c r="DR41" s="49" t="s">
        <v>197</v>
      </c>
      <c r="DS41" s="49" t="s">
        <v>197</v>
      </c>
      <c r="DT41" s="49" t="s">
        <v>197</v>
      </c>
      <c r="DU41" s="49" t="s">
        <v>197</v>
      </c>
      <c r="DV41" s="48">
        <v>70.2</v>
      </c>
      <c r="DW41" s="48">
        <v>38.6</v>
      </c>
      <c r="DX41" s="48">
        <v>50.3</v>
      </c>
      <c r="DY41" s="48">
        <v>64.599999999999994</v>
      </c>
      <c r="DZ41" s="48">
        <v>94.3</v>
      </c>
      <c r="EA41" s="48">
        <v>77.3</v>
      </c>
      <c r="EB41" s="48">
        <v>85.3</v>
      </c>
      <c r="EC41" s="48">
        <v>48.5</v>
      </c>
      <c r="ED41" s="48">
        <v>60</v>
      </c>
      <c r="EE41" s="48">
        <v>11</v>
      </c>
      <c r="EF41" s="48">
        <v>149.1</v>
      </c>
      <c r="EG41" s="48">
        <v>35.4</v>
      </c>
      <c r="EH41" s="48">
        <v>85</v>
      </c>
      <c r="EI41" s="48">
        <v>16.8</v>
      </c>
      <c r="EJ41" s="48">
        <v>21.7</v>
      </c>
      <c r="EK41" s="48">
        <v>20</v>
      </c>
      <c r="EL41" s="49" t="s">
        <v>197</v>
      </c>
      <c r="EM41" s="48">
        <v>76.5</v>
      </c>
      <c r="EN41" s="48">
        <v>17.399999999999999</v>
      </c>
      <c r="EO41" s="48">
        <v>48.2</v>
      </c>
      <c r="EP41" s="48">
        <v>63.4</v>
      </c>
      <c r="EQ41" s="48">
        <v>6.1</v>
      </c>
      <c r="ER41" s="48">
        <v>40</v>
      </c>
      <c r="ES41" s="49" t="s">
        <v>197</v>
      </c>
      <c r="ET41" s="48">
        <v>132.5</v>
      </c>
      <c r="EU41" s="49" t="s">
        <v>197</v>
      </c>
      <c r="EV41" s="48">
        <v>91.7</v>
      </c>
      <c r="EW41" s="48">
        <v>85.9</v>
      </c>
      <c r="EX41" s="48">
        <v>87.7</v>
      </c>
      <c r="EY41" s="48">
        <v>90.5</v>
      </c>
      <c r="EZ41" s="48">
        <v>72.099999999999994</v>
      </c>
      <c r="FA41" s="48">
        <v>68.5</v>
      </c>
      <c r="FB41" s="48">
        <v>69.900000000000006</v>
      </c>
      <c r="FC41" s="48">
        <v>110.3</v>
      </c>
      <c r="FD41" s="48">
        <v>93.2</v>
      </c>
      <c r="FE41" s="48">
        <v>74.7</v>
      </c>
      <c r="FF41" s="48">
        <v>82.7</v>
      </c>
      <c r="FG41" s="48">
        <v>67.2</v>
      </c>
      <c r="FH41" s="48">
        <v>40.700000000000003</v>
      </c>
      <c r="FI41" s="48">
        <v>59.7</v>
      </c>
      <c r="FJ41" s="48">
        <v>83.6</v>
      </c>
      <c r="FK41" s="48">
        <v>139.9</v>
      </c>
      <c r="FL41" s="48">
        <v>114.6</v>
      </c>
      <c r="FM41" s="48">
        <v>75.900000000000006</v>
      </c>
      <c r="FN41" s="48">
        <v>61.3</v>
      </c>
      <c r="FO41" s="48">
        <v>69.900000000000006</v>
      </c>
      <c r="FP41" s="48">
        <v>52.3</v>
      </c>
      <c r="FQ41" s="48">
        <v>56</v>
      </c>
      <c r="FR41" s="48">
        <v>54.7</v>
      </c>
      <c r="FS41" s="48">
        <v>86.3</v>
      </c>
      <c r="FT41" s="48">
        <v>69.900000000000006</v>
      </c>
      <c r="FU41" s="48">
        <v>80.2</v>
      </c>
      <c r="FV41" s="48">
        <v>71.400000000000006</v>
      </c>
      <c r="FW41" s="48">
        <v>36</v>
      </c>
      <c r="FX41" s="48">
        <v>115.8</v>
      </c>
      <c r="FY41" s="48">
        <v>95.3</v>
      </c>
      <c r="FZ41" s="48">
        <v>95.5</v>
      </c>
      <c r="GA41" s="48">
        <v>108.2</v>
      </c>
      <c r="GB41" s="48">
        <v>110.3</v>
      </c>
      <c r="GC41" s="48">
        <v>109.9</v>
      </c>
      <c r="GD41" s="48">
        <v>35.5</v>
      </c>
      <c r="GE41" s="48">
        <v>23.6</v>
      </c>
      <c r="GF41" s="48">
        <v>31.3</v>
      </c>
      <c r="GG41" s="48">
        <v>217.2</v>
      </c>
      <c r="GH41" s="48">
        <v>138.4</v>
      </c>
      <c r="GI41" s="48">
        <v>139</v>
      </c>
      <c r="GJ41" s="49" t="s">
        <v>197</v>
      </c>
      <c r="GK41" s="49" t="s">
        <v>197</v>
      </c>
      <c r="GL41" s="49" t="s">
        <v>197</v>
      </c>
      <c r="GM41" s="48">
        <v>85.6</v>
      </c>
      <c r="GN41" s="48">
        <v>65</v>
      </c>
      <c r="GO41" s="48">
        <v>73.099999999999994</v>
      </c>
      <c r="GP41" s="48">
        <v>79.5</v>
      </c>
      <c r="GQ41" s="48">
        <v>119.3</v>
      </c>
      <c r="GR41" s="48">
        <v>104.6</v>
      </c>
      <c r="GS41" s="48">
        <v>30.4</v>
      </c>
      <c r="GT41" s="48">
        <v>55.9</v>
      </c>
      <c r="GU41" s="48">
        <v>50.3</v>
      </c>
      <c r="GV41" s="48">
        <v>105</v>
      </c>
      <c r="GW41" s="48">
        <v>91</v>
      </c>
      <c r="GX41" s="48">
        <v>97.2</v>
      </c>
      <c r="GY41" s="48">
        <v>89.9</v>
      </c>
      <c r="GZ41" s="48">
        <v>87.4</v>
      </c>
      <c r="HA41" s="48">
        <v>88.6</v>
      </c>
      <c r="HB41" s="48">
        <v>101.1</v>
      </c>
      <c r="HC41" s="48">
        <v>107</v>
      </c>
      <c r="HD41" s="48">
        <v>105.2</v>
      </c>
      <c r="HE41" s="48">
        <v>15.5</v>
      </c>
      <c r="HF41" s="48">
        <v>23.1</v>
      </c>
      <c r="HG41" s="48">
        <v>22.7</v>
      </c>
      <c r="HH41" s="48">
        <v>6.6</v>
      </c>
      <c r="HI41" s="48">
        <v>124.7</v>
      </c>
      <c r="HJ41" s="48">
        <v>118.9</v>
      </c>
      <c r="HK41" s="48">
        <v>121.7</v>
      </c>
      <c r="HL41" s="48">
        <v>146.6</v>
      </c>
      <c r="HM41" s="48">
        <v>112.1</v>
      </c>
      <c r="HN41" s="48">
        <v>122</v>
      </c>
      <c r="HO41" s="49" t="s">
        <v>197</v>
      </c>
      <c r="HP41" s="49" t="s">
        <v>197</v>
      </c>
      <c r="HQ41" s="49" t="s">
        <v>197</v>
      </c>
      <c r="HR41" s="49" t="s">
        <v>197</v>
      </c>
      <c r="HS41" s="49" t="s">
        <v>197</v>
      </c>
      <c r="HT41" s="49" t="s">
        <v>197</v>
      </c>
      <c r="HU41" s="48">
        <v>79</v>
      </c>
      <c r="HV41" s="48">
        <v>95.8</v>
      </c>
      <c r="HW41" s="48">
        <v>94.7</v>
      </c>
      <c r="HX41" s="48">
        <v>79.099999999999994</v>
      </c>
      <c r="HY41" s="48">
        <v>70.7</v>
      </c>
      <c r="HZ41" s="48">
        <v>156.19999999999999</v>
      </c>
      <c r="IA41" s="48">
        <v>14.5</v>
      </c>
      <c r="IB41" s="48">
        <v>13.2</v>
      </c>
      <c r="IC41" s="48">
        <v>13.9</v>
      </c>
      <c r="ID41" s="48">
        <v>17.600000000000001</v>
      </c>
      <c r="IE41" s="48">
        <v>52.8</v>
      </c>
      <c r="IF41" s="49" t="s">
        <v>197</v>
      </c>
      <c r="IG41" s="49" t="s">
        <v>197</v>
      </c>
      <c r="IH41" s="48">
        <v>61</v>
      </c>
      <c r="II41" s="49" t="s">
        <v>197</v>
      </c>
      <c r="IJ41" s="49" t="s">
        <v>197</v>
      </c>
      <c r="IK41" s="49" t="s">
        <v>197</v>
      </c>
      <c r="IL41" s="49" t="s">
        <v>197</v>
      </c>
      <c r="IM41" s="48">
        <v>189.9</v>
      </c>
      <c r="IN41" s="48">
        <v>166.4</v>
      </c>
      <c r="IO41" s="49" t="s">
        <v>197</v>
      </c>
      <c r="IP41" s="48">
        <v>242</v>
      </c>
      <c r="IQ41" s="48">
        <v>59.2</v>
      </c>
      <c r="IR41" s="48">
        <v>91.7</v>
      </c>
      <c r="IS41" s="48">
        <v>76.8</v>
      </c>
      <c r="IT41" s="48">
        <v>82.5</v>
      </c>
      <c r="IU41" s="48">
        <v>155</v>
      </c>
      <c r="IV41" s="48">
        <v>45.2</v>
      </c>
      <c r="IW41" s="48">
        <v>72</v>
      </c>
      <c r="IX41" s="49" t="s">
        <v>197</v>
      </c>
      <c r="IY41" s="48">
        <v>95.7</v>
      </c>
      <c r="IZ41" s="48">
        <v>114.6</v>
      </c>
      <c r="JA41" s="48">
        <v>156</v>
      </c>
      <c r="JB41" s="49" t="s">
        <v>197</v>
      </c>
      <c r="JC41" s="48">
        <v>164.6</v>
      </c>
      <c r="JD41" s="48">
        <v>89.8</v>
      </c>
      <c r="JE41" s="48">
        <v>108.9</v>
      </c>
      <c r="JF41" s="48">
        <v>57.6</v>
      </c>
      <c r="JG41" s="48">
        <v>74.5</v>
      </c>
      <c r="JH41" s="48">
        <v>71.3</v>
      </c>
      <c r="JI41" s="48">
        <v>83.9</v>
      </c>
      <c r="JJ41" s="48">
        <v>57.6</v>
      </c>
      <c r="JK41" s="48">
        <v>59.2</v>
      </c>
      <c r="JL41" s="48">
        <v>73.3</v>
      </c>
      <c r="JM41" s="48">
        <v>55.4</v>
      </c>
      <c r="JN41" s="48">
        <v>61</v>
      </c>
      <c r="JO41" s="48">
        <v>43.7</v>
      </c>
    </row>
    <row r="42" spans="1:275">
      <c r="A42" s="45"/>
      <c r="B42" s="46" t="s">
        <v>134</v>
      </c>
      <c r="C42" s="45" t="s">
        <v>33</v>
      </c>
      <c r="D42" s="47" t="s">
        <v>197</v>
      </c>
      <c r="E42" s="47" t="s">
        <v>197</v>
      </c>
      <c r="F42" s="47" t="s">
        <v>197</v>
      </c>
      <c r="G42" s="47" t="s">
        <v>197</v>
      </c>
      <c r="H42" s="48">
        <v>121.1</v>
      </c>
      <c r="I42" s="48">
        <v>113.3</v>
      </c>
      <c r="J42" s="48">
        <v>95.8</v>
      </c>
      <c r="K42" s="48">
        <v>47.9</v>
      </c>
      <c r="L42" s="48">
        <v>80.099999999999994</v>
      </c>
      <c r="M42" s="48">
        <v>46.1</v>
      </c>
      <c r="N42" s="48">
        <v>80.2</v>
      </c>
      <c r="O42" s="49" t="s">
        <v>197</v>
      </c>
      <c r="P42" s="48">
        <v>80.400000000000006</v>
      </c>
      <c r="Q42" s="48">
        <v>69.3</v>
      </c>
      <c r="R42" s="48">
        <v>95.4</v>
      </c>
      <c r="S42" s="48">
        <v>105.8</v>
      </c>
      <c r="T42" s="48">
        <v>35.4</v>
      </c>
      <c r="U42" s="48">
        <v>88.6</v>
      </c>
      <c r="V42" s="49" t="s">
        <v>197</v>
      </c>
      <c r="W42" s="48">
        <v>132.30000000000001</v>
      </c>
      <c r="X42" s="48">
        <v>62.3</v>
      </c>
      <c r="Y42" s="48">
        <v>122.5</v>
      </c>
      <c r="Z42" s="48">
        <v>108.3</v>
      </c>
      <c r="AA42" s="48">
        <v>104</v>
      </c>
      <c r="AB42" s="48">
        <v>77.8</v>
      </c>
      <c r="AC42" s="48">
        <v>59.9</v>
      </c>
      <c r="AD42" s="49" t="s">
        <v>197</v>
      </c>
      <c r="AE42" s="48">
        <v>101.8</v>
      </c>
      <c r="AF42" s="48">
        <v>100.6</v>
      </c>
      <c r="AG42" s="48">
        <v>87.5</v>
      </c>
      <c r="AH42" s="48">
        <v>81.900000000000006</v>
      </c>
      <c r="AI42" s="49" t="s">
        <v>197</v>
      </c>
      <c r="AJ42" s="49" t="s">
        <v>197</v>
      </c>
      <c r="AK42" s="48">
        <v>151.4</v>
      </c>
      <c r="AL42" s="49" t="s">
        <v>197</v>
      </c>
      <c r="AM42" s="49" t="s">
        <v>197</v>
      </c>
      <c r="AN42" s="48">
        <v>7.6</v>
      </c>
      <c r="AO42" s="48">
        <v>56.8</v>
      </c>
      <c r="AP42" s="48">
        <v>56.3</v>
      </c>
      <c r="AQ42" s="48">
        <v>143</v>
      </c>
      <c r="AR42" s="48">
        <v>64.099999999999994</v>
      </c>
      <c r="AS42" s="49" t="s">
        <v>197</v>
      </c>
      <c r="AT42" s="48">
        <v>111.8</v>
      </c>
      <c r="AU42" s="49" t="s">
        <v>197</v>
      </c>
      <c r="AV42" s="48">
        <v>89.2</v>
      </c>
      <c r="AW42" s="48">
        <v>173.7</v>
      </c>
      <c r="AX42" s="48">
        <v>47.8</v>
      </c>
      <c r="AY42" s="48">
        <v>4</v>
      </c>
      <c r="AZ42" s="48">
        <v>116.5</v>
      </c>
      <c r="BA42" s="48">
        <v>97.6</v>
      </c>
      <c r="BB42" s="48">
        <v>98.5</v>
      </c>
      <c r="BC42" s="48">
        <v>128.1</v>
      </c>
      <c r="BD42" s="48">
        <v>92.1</v>
      </c>
      <c r="BE42" s="48">
        <v>100.6</v>
      </c>
      <c r="BF42" s="48">
        <v>91.6</v>
      </c>
      <c r="BG42" s="48">
        <v>77.2</v>
      </c>
      <c r="BH42" s="48">
        <v>78.3</v>
      </c>
      <c r="BI42" s="48">
        <v>86.2</v>
      </c>
      <c r="BJ42" s="48">
        <v>109.8</v>
      </c>
      <c r="BK42" s="48">
        <v>97.5</v>
      </c>
      <c r="BL42" s="48">
        <v>43.8</v>
      </c>
      <c r="BM42" s="48">
        <v>35.6</v>
      </c>
      <c r="BN42" s="48">
        <v>37.799999999999997</v>
      </c>
      <c r="BO42" s="49" t="s">
        <v>197</v>
      </c>
      <c r="BP42" s="48">
        <v>84.7</v>
      </c>
      <c r="BQ42" s="49" t="s">
        <v>197</v>
      </c>
      <c r="BR42" s="48">
        <v>90.3</v>
      </c>
      <c r="BS42" s="48">
        <v>98.5</v>
      </c>
      <c r="BT42" s="48">
        <v>94.6</v>
      </c>
      <c r="BU42" s="48">
        <v>84.9</v>
      </c>
      <c r="BV42" s="48">
        <v>266.89999999999998</v>
      </c>
      <c r="BW42" s="48">
        <v>201.7</v>
      </c>
      <c r="BX42" s="48">
        <v>94.7</v>
      </c>
      <c r="BY42" s="48">
        <v>78.400000000000006</v>
      </c>
      <c r="BZ42" s="48">
        <v>88.9</v>
      </c>
      <c r="CA42" s="48">
        <v>205.1</v>
      </c>
      <c r="CB42" s="48">
        <v>162.5</v>
      </c>
      <c r="CC42" s="48">
        <v>179.9</v>
      </c>
      <c r="CD42" s="48">
        <v>49.6</v>
      </c>
      <c r="CE42" s="48">
        <v>55.3</v>
      </c>
      <c r="CF42" s="48">
        <v>52.4</v>
      </c>
      <c r="CG42" s="49" t="s">
        <v>197</v>
      </c>
      <c r="CH42" s="49" t="s">
        <v>197</v>
      </c>
      <c r="CI42" s="49" t="s">
        <v>197</v>
      </c>
      <c r="CJ42" s="48">
        <v>108</v>
      </c>
      <c r="CK42" s="48">
        <v>98.6</v>
      </c>
      <c r="CL42" s="48">
        <v>102.6</v>
      </c>
      <c r="CM42" s="49" t="s">
        <v>197</v>
      </c>
      <c r="CN42" s="49" t="s">
        <v>197</v>
      </c>
      <c r="CO42" s="49" t="s">
        <v>197</v>
      </c>
      <c r="CP42" s="49" t="s">
        <v>197</v>
      </c>
      <c r="CQ42" s="49" t="s">
        <v>197</v>
      </c>
      <c r="CR42" s="49" t="s">
        <v>197</v>
      </c>
      <c r="CS42" s="49" t="s">
        <v>197</v>
      </c>
      <c r="CT42" s="49" t="s">
        <v>197</v>
      </c>
      <c r="CU42" s="49" t="s">
        <v>197</v>
      </c>
      <c r="CV42" s="49" t="s">
        <v>197</v>
      </c>
      <c r="CW42" s="48">
        <v>113.4</v>
      </c>
      <c r="CX42" s="48">
        <v>120.5</v>
      </c>
      <c r="CY42" s="48">
        <v>117.3</v>
      </c>
      <c r="CZ42" s="48">
        <v>102.2</v>
      </c>
      <c r="DA42" s="48">
        <v>55.8</v>
      </c>
      <c r="DB42" s="48">
        <v>185.5</v>
      </c>
      <c r="DC42" s="48">
        <v>140</v>
      </c>
      <c r="DD42" s="48">
        <v>94.9</v>
      </c>
      <c r="DE42" s="48">
        <v>83.1</v>
      </c>
      <c r="DF42" s="48">
        <v>90.5</v>
      </c>
      <c r="DG42" s="48">
        <v>190.4</v>
      </c>
      <c r="DH42" s="48">
        <v>157</v>
      </c>
      <c r="DI42" s="48">
        <v>169</v>
      </c>
      <c r="DJ42" s="48">
        <v>48.7</v>
      </c>
      <c r="DK42" s="48">
        <v>48.3</v>
      </c>
      <c r="DL42" s="48">
        <v>48.5</v>
      </c>
      <c r="DM42" s="48">
        <v>105.5</v>
      </c>
      <c r="DN42" s="48">
        <v>97.8</v>
      </c>
      <c r="DO42" s="48">
        <v>100.8</v>
      </c>
      <c r="DP42" s="49" t="s">
        <v>197</v>
      </c>
      <c r="DQ42" s="49" t="s">
        <v>197</v>
      </c>
      <c r="DR42" s="49" t="s">
        <v>197</v>
      </c>
      <c r="DS42" s="49" t="s">
        <v>197</v>
      </c>
      <c r="DT42" s="49" t="s">
        <v>197</v>
      </c>
      <c r="DU42" s="49" t="s">
        <v>197</v>
      </c>
      <c r="DV42" s="48">
        <v>126.3</v>
      </c>
      <c r="DW42" s="48">
        <v>262.60000000000002</v>
      </c>
      <c r="DX42" s="48">
        <v>212.3</v>
      </c>
      <c r="DY42" s="48">
        <v>142.9</v>
      </c>
      <c r="DZ42" s="48">
        <v>92.8</v>
      </c>
      <c r="EA42" s="48">
        <v>121.4</v>
      </c>
      <c r="EB42" s="48">
        <v>212.2</v>
      </c>
      <c r="EC42" s="48">
        <v>83.8</v>
      </c>
      <c r="ED42" s="48">
        <v>123.7</v>
      </c>
      <c r="EE42" s="48">
        <v>111.9</v>
      </c>
      <c r="EF42" s="48">
        <v>228.4</v>
      </c>
      <c r="EG42" s="48">
        <v>115.4</v>
      </c>
      <c r="EH42" s="48">
        <v>164.5</v>
      </c>
      <c r="EI42" s="48">
        <v>140.5</v>
      </c>
      <c r="EJ42" s="48">
        <v>94.1</v>
      </c>
      <c r="EK42" s="48">
        <v>109.9</v>
      </c>
      <c r="EL42" s="49" t="s">
        <v>197</v>
      </c>
      <c r="EM42" s="48">
        <v>173.3</v>
      </c>
      <c r="EN42" s="48">
        <v>140</v>
      </c>
      <c r="EO42" s="48">
        <v>157.30000000000001</v>
      </c>
      <c r="EP42" s="48">
        <v>71.099999999999994</v>
      </c>
      <c r="EQ42" s="48">
        <v>45.8</v>
      </c>
      <c r="ER42" s="48">
        <v>60.8</v>
      </c>
      <c r="ES42" s="49" t="s">
        <v>197</v>
      </c>
      <c r="ET42" s="48">
        <v>120.2</v>
      </c>
      <c r="EU42" s="49" t="s">
        <v>197</v>
      </c>
      <c r="EV42" s="48">
        <v>94.4</v>
      </c>
      <c r="EW42" s="48">
        <v>66.400000000000006</v>
      </c>
      <c r="EX42" s="48">
        <v>75.2</v>
      </c>
      <c r="EY42" s="48">
        <v>109</v>
      </c>
      <c r="EZ42" s="48">
        <v>126.3</v>
      </c>
      <c r="FA42" s="48">
        <v>84.3</v>
      </c>
      <c r="FB42" s="48">
        <v>101</v>
      </c>
      <c r="FC42" s="48">
        <v>153.30000000000001</v>
      </c>
      <c r="FD42" s="48">
        <v>119.9</v>
      </c>
      <c r="FE42" s="48">
        <v>97.2</v>
      </c>
      <c r="FF42" s="48">
        <v>107</v>
      </c>
      <c r="FG42" s="49" t="s">
        <v>197</v>
      </c>
      <c r="FH42" s="49" t="s">
        <v>197</v>
      </c>
      <c r="FI42" s="49" t="s">
        <v>197</v>
      </c>
      <c r="FJ42" s="48">
        <v>27.7</v>
      </c>
      <c r="FK42" s="48">
        <v>36.1</v>
      </c>
      <c r="FL42" s="48">
        <v>32.299999999999997</v>
      </c>
      <c r="FM42" s="48">
        <v>114.7</v>
      </c>
      <c r="FN42" s="48">
        <v>101.1</v>
      </c>
      <c r="FO42" s="48">
        <v>109</v>
      </c>
      <c r="FP42" s="48">
        <v>138.1</v>
      </c>
      <c r="FQ42" s="48">
        <v>89.1</v>
      </c>
      <c r="FR42" s="48">
        <v>106.5</v>
      </c>
      <c r="FS42" s="48">
        <v>112.9</v>
      </c>
      <c r="FT42" s="48">
        <v>109.5</v>
      </c>
      <c r="FU42" s="48">
        <v>111.7</v>
      </c>
      <c r="FV42" s="48">
        <v>129.69999999999999</v>
      </c>
      <c r="FW42" s="48">
        <v>60.6</v>
      </c>
      <c r="FX42" s="48">
        <v>109.7</v>
      </c>
      <c r="FY42" s="48">
        <v>96.5</v>
      </c>
      <c r="FZ42" s="48">
        <v>96.7</v>
      </c>
      <c r="GA42" s="48">
        <v>100</v>
      </c>
      <c r="GB42" s="48">
        <v>104.5</v>
      </c>
      <c r="GC42" s="48">
        <v>103.6</v>
      </c>
      <c r="GD42" s="48">
        <v>26.8</v>
      </c>
      <c r="GE42" s="48">
        <v>24.7</v>
      </c>
      <c r="GF42" s="48">
        <v>26.1</v>
      </c>
      <c r="GG42" s="48">
        <v>111</v>
      </c>
      <c r="GH42" s="48">
        <v>112.8</v>
      </c>
      <c r="GI42" s="48">
        <v>112.8</v>
      </c>
      <c r="GJ42" s="49" t="s">
        <v>197</v>
      </c>
      <c r="GK42" s="49" t="s">
        <v>197</v>
      </c>
      <c r="GL42" s="49" t="s">
        <v>197</v>
      </c>
      <c r="GM42" s="48">
        <v>80.5</v>
      </c>
      <c r="GN42" s="48">
        <v>42.8</v>
      </c>
      <c r="GO42" s="48">
        <v>57.6</v>
      </c>
      <c r="GP42" s="48">
        <v>74.900000000000006</v>
      </c>
      <c r="GQ42" s="48">
        <v>110.3</v>
      </c>
      <c r="GR42" s="48">
        <v>97.2</v>
      </c>
      <c r="GS42" s="48">
        <v>40.6</v>
      </c>
      <c r="GT42" s="48">
        <v>83.8</v>
      </c>
      <c r="GU42" s="48">
        <v>74.3</v>
      </c>
      <c r="GV42" s="48">
        <v>75</v>
      </c>
      <c r="GW42" s="48">
        <v>141.69999999999999</v>
      </c>
      <c r="GX42" s="48">
        <v>112</v>
      </c>
      <c r="GY42" s="48">
        <v>97.3</v>
      </c>
      <c r="GZ42" s="48">
        <v>83.5</v>
      </c>
      <c r="HA42" s="48">
        <v>90.2</v>
      </c>
      <c r="HB42" s="48">
        <v>97.3</v>
      </c>
      <c r="HC42" s="48">
        <v>102.8</v>
      </c>
      <c r="HD42" s="48">
        <v>101.1</v>
      </c>
      <c r="HE42" s="48">
        <v>168.3</v>
      </c>
      <c r="HF42" s="48">
        <v>26.7</v>
      </c>
      <c r="HG42" s="48">
        <v>34.799999999999997</v>
      </c>
      <c r="HH42" s="49" t="s">
        <v>197</v>
      </c>
      <c r="HI42" s="49" t="s">
        <v>197</v>
      </c>
      <c r="HJ42" s="49" t="s">
        <v>197</v>
      </c>
      <c r="HK42" s="49" t="s">
        <v>197</v>
      </c>
      <c r="HL42" s="49" t="s">
        <v>197</v>
      </c>
      <c r="HM42" s="49" t="s">
        <v>197</v>
      </c>
      <c r="HN42" s="49" t="s">
        <v>197</v>
      </c>
      <c r="HO42" s="48">
        <v>149.5</v>
      </c>
      <c r="HP42" s="48">
        <v>136.5</v>
      </c>
      <c r="HQ42" s="48">
        <v>143.1</v>
      </c>
      <c r="HR42" s="49" t="s">
        <v>197</v>
      </c>
      <c r="HS42" s="49" t="s">
        <v>197</v>
      </c>
      <c r="HT42" s="49" t="s">
        <v>197</v>
      </c>
      <c r="HU42" s="48">
        <v>88.4</v>
      </c>
      <c r="HV42" s="48">
        <v>82.2</v>
      </c>
      <c r="HW42" s="48">
        <v>82.5</v>
      </c>
      <c r="HX42" s="48">
        <v>160</v>
      </c>
      <c r="HY42" s="49" t="s">
        <v>197</v>
      </c>
      <c r="HZ42" s="48">
        <v>79.099999999999994</v>
      </c>
      <c r="IA42" s="48">
        <v>51</v>
      </c>
      <c r="IB42" s="48">
        <v>357.1</v>
      </c>
      <c r="IC42" s="48">
        <v>190.6</v>
      </c>
      <c r="ID42" s="48">
        <v>70.2</v>
      </c>
      <c r="IE42" s="48">
        <v>108.9</v>
      </c>
      <c r="IF42" s="49" t="s">
        <v>197</v>
      </c>
      <c r="IG42" s="49" t="s">
        <v>197</v>
      </c>
      <c r="IH42" s="48">
        <v>53.4</v>
      </c>
      <c r="II42" s="48">
        <v>64.599999999999994</v>
      </c>
      <c r="IJ42" s="48">
        <v>61.4</v>
      </c>
      <c r="IK42" s="49" t="s">
        <v>197</v>
      </c>
      <c r="IL42" s="49" t="s">
        <v>197</v>
      </c>
      <c r="IM42" s="48">
        <v>92.4</v>
      </c>
      <c r="IN42" s="48">
        <v>56.5</v>
      </c>
      <c r="IO42" s="49" t="s">
        <v>197</v>
      </c>
      <c r="IP42" s="48">
        <v>53.6</v>
      </c>
      <c r="IQ42" s="48">
        <v>66.400000000000006</v>
      </c>
      <c r="IR42" s="48">
        <v>67.599999999999994</v>
      </c>
      <c r="IS42" s="48">
        <v>45.5</v>
      </c>
      <c r="IT42" s="48">
        <v>54</v>
      </c>
      <c r="IU42" s="48">
        <v>45.7</v>
      </c>
      <c r="IV42" s="48">
        <v>36.5</v>
      </c>
      <c r="IW42" s="48">
        <v>38.799999999999997</v>
      </c>
      <c r="IX42" s="49" t="s">
        <v>197</v>
      </c>
      <c r="IY42" s="48">
        <v>116.8</v>
      </c>
      <c r="IZ42" s="48">
        <v>127</v>
      </c>
      <c r="JA42" s="48">
        <v>132.5</v>
      </c>
      <c r="JB42" s="49" t="s">
        <v>197</v>
      </c>
      <c r="JC42" s="48">
        <v>84.5</v>
      </c>
      <c r="JD42" s="48">
        <v>59.6</v>
      </c>
      <c r="JE42" s="48">
        <v>66</v>
      </c>
      <c r="JF42" s="48">
        <v>114.1</v>
      </c>
      <c r="JG42" s="48">
        <v>19.600000000000001</v>
      </c>
      <c r="JH42" s="48">
        <v>12.2</v>
      </c>
      <c r="JI42" s="48">
        <v>90</v>
      </c>
      <c r="JJ42" s="48">
        <v>100.9</v>
      </c>
      <c r="JK42" s="48">
        <v>94.9</v>
      </c>
      <c r="JL42" s="48">
        <v>78.2</v>
      </c>
      <c r="JM42" s="48">
        <v>52</v>
      </c>
      <c r="JN42" s="48">
        <v>53.4</v>
      </c>
      <c r="JO42" s="48">
        <v>254</v>
      </c>
    </row>
    <row r="43" spans="1:275">
      <c r="A43" s="45"/>
      <c r="B43" s="46" t="s">
        <v>135</v>
      </c>
      <c r="C43" s="45" t="s">
        <v>34</v>
      </c>
      <c r="D43" s="47" t="s">
        <v>197</v>
      </c>
      <c r="E43" s="47" t="s">
        <v>197</v>
      </c>
      <c r="F43" s="47" t="s">
        <v>197</v>
      </c>
      <c r="G43" s="47" t="s">
        <v>197</v>
      </c>
      <c r="H43" s="48">
        <v>125.7</v>
      </c>
      <c r="I43" s="48">
        <v>122.1</v>
      </c>
      <c r="J43" s="48">
        <v>113.5</v>
      </c>
      <c r="K43" s="48">
        <v>168.3</v>
      </c>
      <c r="L43" s="48">
        <v>116.8</v>
      </c>
      <c r="M43" s="48">
        <v>119.7</v>
      </c>
      <c r="N43" s="48">
        <v>96.1</v>
      </c>
      <c r="O43" s="48">
        <v>116.8</v>
      </c>
      <c r="P43" s="48">
        <v>91.8</v>
      </c>
      <c r="Q43" s="48">
        <v>75</v>
      </c>
      <c r="R43" s="48">
        <v>80.7</v>
      </c>
      <c r="S43" s="48">
        <v>95.1</v>
      </c>
      <c r="T43" s="48">
        <v>86.4</v>
      </c>
      <c r="U43" s="48">
        <v>109.2</v>
      </c>
      <c r="V43" s="48">
        <v>70.5</v>
      </c>
      <c r="W43" s="48">
        <v>110</v>
      </c>
      <c r="X43" s="48">
        <v>181.3</v>
      </c>
      <c r="Y43" s="48">
        <v>136.6</v>
      </c>
      <c r="Z43" s="48">
        <v>155.19999999999999</v>
      </c>
      <c r="AA43" s="48">
        <v>123.9</v>
      </c>
      <c r="AB43" s="48">
        <v>92.7</v>
      </c>
      <c r="AC43" s="48">
        <v>35.1</v>
      </c>
      <c r="AD43" s="48">
        <v>73.099999999999994</v>
      </c>
      <c r="AE43" s="48">
        <v>79.900000000000006</v>
      </c>
      <c r="AF43" s="48">
        <v>52.5</v>
      </c>
      <c r="AG43" s="48">
        <v>339.3</v>
      </c>
      <c r="AH43" s="48">
        <v>109.1</v>
      </c>
      <c r="AI43" s="48">
        <v>126.6</v>
      </c>
      <c r="AJ43" s="49" t="s">
        <v>197</v>
      </c>
      <c r="AK43" s="48">
        <v>140.1</v>
      </c>
      <c r="AL43" s="49" t="s">
        <v>197</v>
      </c>
      <c r="AM43" s="49" t="s">
        <v>197</v>
      </c>
      <c r="AN43" s="48">
        <v>42.6</v>
      </c>
      <c r="AO43" s="48">
        <v>84</v>
      </c>
      <c r="AP43" s="48">
        <v>83.6</v>
      </c>
      <c r="AQ43" s="48">
        <v>37.200000000000003</v>
      </c>
      <c r="AR43" s="48">
        <v>116</v>
      </c>
      <c r="AS43" s="49" t="s">
        <v>197</v>
      </c>
      <c r="AT43" s="48">
        <v>103</v>
      </c>
      <c r="AU43" s="49" t="s">
        <v>197</v>
      </c>
      <c r="AV43" s="48">
        <v>184.5</v>
      </c>
      <c r="AW43" s="48">
        <v>144.1</v>
      </c>
      <c r="AX43" s="48">
        <v>207.8</v>
      </c>
      <c r="AY43" s="48">
        <v>213.7</v>
      </c>
      <c r="AZ43" s="48">
        <v>122.1</v>
      </c>
      <c r="BA43" s="48">
        <v>118.9</v>
      </c>
      <c r="BB43" s="48">
        <v>119.1</v>
      </c>
      <c r="BC43" s="48">
        <v>96.6</v>
      </c>
      <c r="BD43" s="48">
        <v>71.3</v>
      </c>
      <c r="BE43" s="48">
        <v>77.2</v>
      </c>
      <c r="BF43" s="48">
        <v>104.7</v>
      </c>
      <c r="BG43" s="48">
        <v>102.5</v>
      </c>
      <c r="BH43" s="48">
        <v>102.7</v>
      </c>
      <c r="BI43" s="48">
        <v>103</v>
      </c>
      <c r="BJ43" s="48">
        <v>103</v>
      </c>
      <c r="BK43" s="48">
        <v>103</v>
      </c>
      <c r="BL43" s="48">
        <v>120.5</v>
      </c>
      <c r="BM43" s="48">
        <v>137.4</v>
      </c>
      <c r="BN43" s="48">
        <v>132.80000000000001</v>
      </c>
      <c r="BO43" s="49" t="s">
        <v>197</v>
      </c>
      <c r="BP43" s="48">
        <v>85.5</v>
      </c>
      <c r="BQ43" s="48">
        <v>64.900000000000006</v>
      </c>
      <c r="BR43" s="48">
        <v>89.7</v>
      </c>
      <c r="BS43" s="48">
        <v>92.3</v>
      </c>
      <c r="BT43" s="48">
        <v>91.1</v>
      </c>
      <c r="BU43" s="48">
        <v>123.9</v>
      </c>
      <c r="BV43" s="48">
        <v>71</v>
      </c>
      <c r="BW43" s="48">
        <v>89.8</v>
      </c>
      <c r="BX43" s="48">
        <v>138.5</v>
      </c>
      <c r="BY43" s="48">
        <v>97.8</v>
      </c>
      <c r="BZ43" s="48">
        <v>124.1</v>
      </c>
      <c r="CA43" s="48">
        <v>56.4</v>
      </c>
      <c r="CB43" s="48">
        <v>109.8</v>
      </c>
      <c r="CC43" s="48">
        <v>88.2</v>
      </c>
      <c r="CD43" s="48">
        <v>152.4</v>
      </c>
      <c r="CE43" s="48">
        <v>234.6</v>
      </c>
      <c r="CF43" s="48">
        <v>193</v>
      </c>
      <c r="CG43" s="49" t="s">
        <v>197</v>
      </c>
      <c r="CH43" s="49" t="s">
        <v>197</v>
      </c>
      <c r="CI43" s="49" t="s">
        <v>197</v>
      </c>
      <c r="CJ43" s="48">
        <v>60.3</v>
      </c>
      <c r="CK43" s="48">
        <v>52.1</v>
      </c>
      <c r="CL43" s="48">
        <v>55.6</v>
      </c>
      <c r="CM43" s="49" t="s">
        <v>197</v>
      </c>
      <c r="CN43" s="49" t="s">
        <v>197</v>
      </c>
      <c r="CO43" s="49" t="s">
        <v>197</v>
      </c>
      <c r="CP43" s="49" t="s">
        <v>197</v>
      </c>
      <c r="CQ43" s="49" t="s">
        <v>197</v>
      </c>
      <c r="CR43" s="49" t="s">
        <v>197</v>
      </c>
      <c r="CS43" s="49" t="s">
        <v>197</v>
      </c>
      <c r="CT43" s="48">
        <v>130.1</v>
      </c>
      <c r="CU43" s="48">
        <v>84.9</v>
      </c>
      <c r="CV43" s="48">
        <v>103.3</v>
      </c>
      <c r="CW43" s="48">
        <v>110.8</v>
      </c>
      <c r="CX43" s="48">
        <v>95.2</v>
      </c>
      <c r="CY43" s="48">
        <v>102.2</v>
      </c>
      <c r="CZ43" s="48">
        <v>94.6</v>
      </c>
      <c r="DA43" s="48">
        <v>30.5</v>
      </c>
      <c r="DB43" s="48">
        <v>56.1</v>
      </c>
      <c r="DC43" s="48">
        <v>47.2</v>
      </c>
      <c r="DD43" s="48">
        <v>167.2</v>
      </c>
      <c r="DE43" s="48">
        <v>124.8</v>
      </c>
      <c r="DF43" s="48">
        <v>151.30000000000001</v>
      </c>
      <c r="DG43" s="48">
        <v>75.400000000000006</v>
      </c>
      <c r="DH43" s="48">
        <v>153.80000000000001</v>
      </c>
      <c r="DI43" s="48">
        <v>125.9</v>
      </c>
      <c r="DJ43" s="48">
        <v>122.6</v>
      </c>
      <c r="DK43" s="48">
        <v>124.9</v>
      </c>
      <c r="DL43" s="48">
        <v>123.8</v>
      </c>
      <c r="DM43" s="48">
        <v>58</v>
      </c>
      <c r="DN43" s="48">
        <v>53.5</v>
      </c>
      <c r="DO43" s="48">
        <v>55.3</v>
      </c>
      <c r="DP43" s="49" t="s">
        <v>197</v>
      </c>
      <c r="DQ43" s="49" t="s">
        <v>197</v>
      </c>
      <c r="DR43" s="49" t="s">
        <v>197</v>
      </c>
      <c r="DS43" s="49" t="s">
        <v>197</v>
      </c>
      <c r="DT43" s="49" t="s">
        <v>197</v>
      </c>
      <c r="DU43" s="49" t="s">
        <v>197</v>
      </c>
      <c r="DV43" s="48">
        <v>20.8</v>
      </c>
      <c r="DW43" s="48">
        <v>96.3</v>
      </c>
      <c r="DX43" s="48">
        <v>68.599999999999994</v>
      </c>
      <c r="DY43" s="48">
        <v>120.5</v>
      </c>
      <c r="DZ43" s="48">
        <v>85.5</v>
      </c>
      <c r="EA43" s="48">
        <v>105.4</v>
      </c>
      <c r="EB43" s="48">
        <v>26.4</v>
      </c>
      <c r="EC43" s="48">
        <v>30.6</v>
      </c>
      <c r="ED43" s="48">
        <v>29.3</v>
      </c>
      <c r="EE43" s="48">
        <v>24.1</v>
      </c>
      <c r="EF43" s="48">
        <v>34.1</v>
      </c>
      <c r="EG43" s="48">
        <v>4.3</v>
      </c>
      <c r="EH43" s="48">
        <v>17.2</v>
      </c>
      <c r="EI43" s="48">
        <v>92</v>
      </c>
      <c r="EJ43" s="48">
        <v>102.3</v>
      </c>
      <c r="EK43" s="48">
        <v>98.8</v>
      </c>
      <c r="EL43" s="49" t="s">
        <v>197</v>
      </c>
      <c r="EM43" s="48">
        <v>58</v>
      </c>
      <c r="EN43" s="48">
        <v>31.5</v>
      </c>
      <c r="EO43" s="48">
        <v>45.3</v>
      </c>
      <c r="EP43" s="49" t="s">
        <v>197</v>
      </c>
      <c r="EQ43" s="49" t="s">
        <v>197</v>
      </c>
      <c r="ER43" s="49" t="s">
        <v>197</v>
      </c>
      <c r="ES43" s="49" t="s">
        <v>197</v>
      </c>
      <c r="ET43" s="48">
        <v>91.2</v>
      </c>
      <c r="EU43" s="49" t="s">
        <v>197</v>
      </c>
      <c r="EV43" s="48">
        <v>99.8</v>
      </c>
      <c r="EW43" s="48">
        <v>94.2</v>
      </c>
      <c r="EX43" s="48">
        <v>95.9</v>
      </c>
      <c r="EY43" s="48">
        <v>79.099999999999994</v>
      </c>
      <c r="EZ43" s="48">
        <v>120.7</v>
      </c>
      <c r="FA43" s="48">
        <v>42</v>
      </c>
      <c r="FB43" s="48">
        <v>73.2</v>
      </c>
      <c r="FC43" s="48">
        <v>11</v>
      </c>
      <c r="FD43" s="48">
        <v>131.9</v>
      </c>
      <c r="FE43" s="48">
        <v>57.7</v>
      </c>
      <c r="FF43" s="48">
        <v>89.7</v>
      </c>
      <c r="FG43" s="48">
        <v>55.8</v>
      </c>
      <c r="FH43" s="48">
        <v>4.4000000000000004</v>
      </c>
      <c r="FI43" s="48">
        <v>41.1</v>
      </c>
      <c r="FJ43" s="48">
        <v>46.3</v>
      </c>
      <c r="FK43" s="48">
        <v>62.6</v>
      </c>
      <c r="FL43" s="48">
        <v>55.2</v>
      </c>
      <c r="FM43" s="48">
        <v>141.9</v>
      </c>
      <c r="FN43" s="48">
        <v>93.9</v>
      </c>
      <c r="FO43" s="48">
        <v>122</v>
      </c>
      <c r="FP43" s="48">
        <v>148.5</v>
      </c>
      <c r="FQ43" s="48">
        <v>36.4</v>
      </c>
      <c r="FR43" s="48">
        <v>76.2</v>
      </c>
      <c r="FS43" s="48">
        <v>136</v>
      </c>
      <c r="FT43" s="48">
        <v>124.7</v>
      </c>
      <c r="FU43" s="48">
        <v>131.80000000000001</v>
      </c>
      <c r="FV43" s="48">
        <v>123</v>
      </c>
      <c r="FW43" s="48">
        <v>216.8</v>
      </c>
      <c r="FX43" s="48">
        <v>134</v>
      </c>
      <c r="FY43" s="48">
        <v>107.9</v>
      </c>
      <c r="FZ43" s="48">
        <v>108.1</v>
      </c>
      <c r="GA43" s="48">
        <v>109.1</v>
      </c>
      <c r="GB43" s="48">
        <v>125.5</v>
      </c>
      <c r="GC43" s="48">
        <v>122.4</v>
      </c>
      <c r="GD43" s="48">
        <v>38.5</v>
      </c>
      <c r="GE43" s="48">
        <v>39.299999999999997</v>
      </c>
      <c r="GF43" s="48">
        <v>38.799999999999997</v>
      </c>
      <c r="GG43" s="48">
        <v>204.6</v>
      </c>
      <c r="GH43" s="48">
        <v>183.8</v>
      </c>
      <c r="GI43" s="48">
        <v>184</v>
      </c>
      <c r="GJ43" s="48">
        <v>12.5</v>
      </c>
      <c r="GK43" s="48">
        <v>12.7</v>
      </c>
      <c r="GL43" s="48">
        <v>12.7</v>
      </c>
      <c r="GM43" s="48">
        <v>133.69999999999999</v>
      </c>
      <c r="GN43" s="48">
        <v>26.7</v>
      </c>
      <c r="GO43" s="48">
        <v>68.5</v>
      </c>
      <c r="GP43" s="48">
        <v>68.5</v>
      </c>
      <c r="GQ43" s="48">
        <v>110.7</v>
      </c>
      <c r="GR43" s="48">
        <v>95</v>
      </c>
      <c r="GS43" s="48">
        <v>41.9</v>
      </c>
      <c r="GT43" s="48">
        <v>29.1</v>
      </c>
      <c r="GU43" s="48">
        <v>31.9</v>
      </c>
      <c r="GV43" s="48">
        <v>76.3</v>
      </c>
      <c r="GW43" s="48">
        <v>136.9</v>
      </c>
      <c r="GX43" s="48">
        <v>110</v>
      </c>
      <c r="GY43" s="48">
        <v>96.1</v>
      </c>
      <c r="GZ43" s="48">
        <v>112.8</v>
      </c>
      <c r="HA43" s="48">
        <v>104.7</v>
      </c>
      <c r="HB43" s="48">
        <v>110.4</v>
      </c>
      <c r="HC43" s="48">
        <v>163.19999999999999</v>
      </c>
      <c r="HD43" s="48">
        <v>147.19999999999999</v>
      </c>
      <c r="HE43" s="48">
        <v>1008.5</v>
      </c>
      <c r="HF43" s="48">
        <v>103.1</v>
      </c>
      <c r="HG43" s="48">
        <v>154.9</v>
      </c>
      <c r="HH43" s="49" t="s">
        <v>197</v>
      </c>
      <c r="HI43" s="48">
        <v>39.299999999999997</v>
      </c>
      <c r="HJ43" s="48">
        <v>52.9</v>
      </c>
      <c r="HK43" s="48">
        <v>46.3</v>
      </c>
      <c r="HL43" s="48">
        <v>42.9</v>
      </c>
      <c r="HM43" s="48">
        <v>56.2</v>
      </c>
      <c r="HN43" s="48">
        <v>52.4</v>
      </c>
      <c r="HO43" s="48">
        <v>108</v>
      </c>
      <c r="HP43" s="48">
        <v>122.3</v>
      </c>
      <c r="HQ43" s="48">
        <v>115</v>
      </c>
      <c r="HR43" s="48">
        <v>117.4</v>
      </c>
      <c r="HS43" s="48">
        <v>196.1</v>
      </c>
      <c r="HT43" s="48">
        <v>169.3</v>
      </c>
      <c r="HU43" s="48">
        <v>113</v>
      </c>
      <c r="HV43" s="48">
        <v>95</v>
      </c>
      <c r="HW43" s="48">
        <v>96</v>
      </c>
      <c r="HX43" s="48">
        <v>121.5</v>
      </c>
      <c r="HY43" s="49" t="s">
        <v>197</v>
      </c>
      <c r="HZ43" s="48">
        <v>90.8</v>
      </c>
      <c r="IA43" s="48">
        <v>15.2</v>
      </c>
      <c r="IB43" s="48">
        <v>175.5</v>
      </c>
      <c r="IC43" s="48">
        <v>88.1</v>
      </c>
      <c r="ID43" s="48">
        <v>136.19999999999999</v>
      </c>
      <c r="IE43" s="48">
        <v>51</v>
      </c>
      <c r="IF43" s="49" t="s">
        <v>197</v>
      </c>
      <c r="IG43" s="49" t="s">
        <v>197</v>
      </c>
      <c r="IH43" s="48">
        <v>97.9</v>
      </c>
      <c r="II43" s="49" t="s">
        <v>197</v>
      </c>
      <c r="IJ43" s="49" t="s">
        <v>197</v>
      </c>
      <c r="IK43" s="49" t="s">
        <v>197</v>
      </c>
      <c r="IL43" s="49" t="s">
        <v>197</v>
      </c>
      <c r="IM43" s="48">
        <v>137.5</v>
      </c>
      <c r="IN43" s="48">
        <v>28</v>
      </c>
      <c r="IO43" s="49" t="s">
        <v>197</v>
      </c>
      <c r="IP43" s="49" t="s">
        <v>197</v>
      </c>
      <c r="IQ43" s="48">
        <v>85.1</v>
      </c>
      <c r="IR43" s="48">
        <v>78.8</v>
      </c>
      <c r="IS43" s="48">
        <v>66</v>
      </c>
      <c r="IT43" s="48">
        <v>70.900000000000006</v>
      </c>
      <c r="IU43" s="48">
        <v>166.3</v>
      </c>
      <c r="IV43" s="48">
        <v>169.4</v>
      </c>
      <c r="IW43" s="48">
        <v>168.6</v>
      </c>
      <c r="IX43" s="49" t="s">
        <v>197</v>
      </c>
      <c r="IY43" s="48">
        <v>73.5</v>
      </c>
      <c r="IZ43" s="48">
        <v>85.2</v>
      </c>
      <c r="JA43" s="48">
        <v>66.900000000000006</v>
      </c>
      <c r="JB43" s="49" t="s">
        <v>197</v>
      </c>
      <c r="JC43" s="48">
        <v>166.1</v>
      </c>
      <c r="JD43" s="48">
        <v>136.4</v>
      </c>
      <c r="JE43" s="48">
        <v>143.9</v>
      </c>
      <c r="JF43" s="48">
        <v>67.400000000000006</v>
      </c>
      <c r="JG43" s="48" t="s">
        <v>87</v>
      </c>
      <c r="JH43" s="48">
        <v>27.7</v>
      </c>
      <c r="JI43" s="48">
        <v>107.4</v>
      </c>
      <c r="JJ43" s="48">
        <v>104.7</v>
      </c>
      <c r="JK43" s="48">
        <v>114.1</v>
      </c>
      <c r="JL43" s="48">
        <v>78.599999999999994</v>
      </c>
      <c r="JM43" s="48">
        <v>105</v>
      </c>
      <c r="JN43" s="48">
        <v>97.9</v>
      </c>
      <c r="JO43" s="48">
        <v>72.8</v>
      </c>
    </row>
    <row r="44" spans="1:275">
      <c r="A44" s="45"/>
      <c r="B44" s="46" t="s">
        <v>136</v>
      </c>
      <c r="C44" s="45" t="s">
        <v>35</v>
      </c>
      <c r="D44" s="47" t="s">
        <v>197</v>
      </c>
      <c r="E44" s="47" t="s">
        <v>197</v>
      </c>
      <c r="F44" s="47" t="s">
        <v>197</v>
      </c>
      <c r="G44" s="47" t="s">
        <v>197</v>
      </c>
      <c r="H44" s="48">
        <v>117.4</v>
      </c>
      <c r="I44" s="48">
        <v>119.1</v>
      </c>
      <c r="J44" s="48">
        <v>126.5</v>
      </c>
      <c r="K44" s="48">
        <v>47.6</v>
      </c>
      <c r="L44" s="48">
        <v>85.7</v>
      </c>
      <c r="M44" s="48">
        <v>119.3</v>
      </c>
      <c r="N44" s="48">
        <v>87.1</v>
      </c>
      <c r="O44" s="48">
        <v>127.5</v>
      </c>
      <c r="P44" s="48">
        <v>96.4</v>
      </c>
      <c r="Q44" s="48">
        <v>63.1</v>
      </c>
      <c r="R44" s="48">
        <v>76.400000000000006</v>
      </c>
      <c r="S44" s="48">
        <v>87.7</v>
      </c>
      <c r="T44" s="48">
        <v>56.7</v>
      </c>
      <c r="U44" s="48">
        <v>194.8</v>
      </c>
      <c r="V44" s="48">
        <v>75.099999999999994</v>
      </c>
      <c r="W44" s="48">
        <v>113.8</v>
      </c>
      <c r="X44" s="48">
        <v>92.3</v>
      </c>
      <c r="Y44" s="48">
        <v>123.4</v>
      </c>
      <c r="Z44" s="48">
        <v>117.2</v>
      </c>
      <c r="AA44" s="48">
        <v>98.5</v>
      </c>
      <c r="AB44" s="48">
        <v>66.099999999999994</v>
      </c>
      <c r="AC44" s="48">
        <v>57.5</v>
      </c>
      <c r="AD44" s="48">
        <v>223.4</v>
      </c>
      <c r="AE44" s="48">
        <v>98.6</v>
      </c>
      <c r="AF44" s="48">
        <v>91</v>
      </c>
      <c r="AG44" s="48">
        <v>66.099999999999994</v>
      </c>
      <c r="AH44" s="48">
        <v>88.8</v>
      </c>
      <c r="AI44" s="49" t="s">
        <v>197</v>
      </c>
      <c r="AJ44" s="48">
        <v>69</v>
      </c>
      <c r="AK44" s="48">
        <v>156.6</v>
      </c>
      <c r="AL44" s="49" t="s">
        <v>197</v>
      </c>
      <c r="AM44" s="48">
        <v>91</v>
      </c>
      <c r="AN44" s="48">
        <v>42.1</v>
      </c>
      <c r="AO44" s="48">
        <v>94.6</v>
      </c>
      <c r="AP44" s="48">
        <v>94</v>
      </c>
      <c r="AQ44" s="48">
        <v>61.3</v>
      </c>
      <c r="AR44" s="48">
        <v>111.5</v>
      </c>
      <c r="AS44" s="49" t="s">
        <v>197</v>
      </c>
      <c r="AT44" s="48">
        <v>87.6</v>
      </c>
      <c r="AU44" s="49" t="s">
        <v>197</v>
      </c>
      <c r="AV44" s="48">
        <v>112.5</v>
      </c>
      <c r="AW44" s="48">
        <v>337</v>
      </c>
      <c r="AX44" s="48">
        <v>30.3</v>
      </c>
      <c r="AY44" s="48">
        <v>42.9</v>
      </c>
      <c r="AZ44" s="48">
        <v>108.8</v>
      </c>
      <c r="BA44" s="48">
        <v>100.3</v>
      </c>
      <c r="BB44" s="48">
        <v>100.7</v>
      </c>
      <c r="BC44" s="48">
        <v>87.5</v>
      </c>
      <c r="BD44" s="48">
        <v>89.6</v>
      </c>
      <c r="BE44" s="48">
        <v>89.1</v>
      </c>
      <c r="BF44" s="48">
        <v>89.5</v>
      </c>
      <c r="BG44" s="48">
        <v>95.7</v>
      </c>
      <c r="BH44" s="48">
        <v>95.2</v>
      </c>
      <c r="BI44" s="48">
        <v>54.9</v>
      </c>
      <c r="BJ44" s="48">
        <v>47.4</v>
      </c>
      <c r="BK44" s="48">
        <v>51.3</v>
      </c>
      <c r="BL44" s="48">
        <v>53.6</v>
      </c>
      <c r="BM44" s="48">
        <v>28.9</v>
      </c>
      <c r="BN44" s="48">
        <v>35.700000000000003</v>
      </c>
      <c r="BO44" s="48">
        <v>145.9</v>
      </c>
      <c r="BP44" s="48">
        <v>60.3</v>
      </c>
      <c r="BQ44" s="48">
        <v>59.3</v>
      </c>
      <c r="BR44" s="48">
        <v>154.69999999999999</v>
      </c>
      <c r="BS44" s="48">
        <v>67.400000000000006</v>
      </c>
      <c r="BT44" s="48">
        <v>108.9</v>
      </c>
      <c r="BU44" s="48">
        <v>52</v>
      </c>
      <c r="BV44" s="48">
        <v>42.2</v>
      </c>
      <c r="BW44" s="48">
        <v>45.7</v>
      </c>
      <c r="BX44" s="48">
        <v>270</v>
      </c>
      <c r="BY44" s="48">
        <v>157.19999999999999</v>
      </c>
      <c r="BZ44" s="48">
        <v>230.3</v>
      </c>
      <c r="CA44" s="48">
        <v>122.9</v>
      </c>
      <c r="CB44" s="48">
        <v>89</v>
      </c>
      <c r="CC44" s="48">
        <v>102.7</v>
      </c>
      <c r="CD44" s="48">
        <v>128.69999999999999</v>
      </c>
      <c r="CE44" s="48">
        <v>84.3</v>
      </c>
      <c r="CF44" s="48">
        <v>106.8</v>
      </c>
      <c r="CG44" s="49" t="s">
        <v>197</v>
      </c>
      <c r="CH44" s="49" t="s">
        <v>197</v>
      </c>
      <c r="CI44" s="49" t="s">
        <v>197</v>
      </c>
      <c r="CJ44" s="48">
        <v>96.7</v>
      </c>
      <c r="CK44" s="48">
        <v>43.1</v>
      </c>
      <c r="CL44" s="48">
        <v>65.900000000000006</v>
      </c>
      <c r="CM44" s="48">
        <v>23.1</v>
      </c>
      <c r="CN44" s="48">
        <v>46.6</v>
      </c>
      <c r="CO44" s="48">
        <v>36.799999999999997</v>
      </c>
      <c r="CP44" s="48">
        <v>282.8</v>
      </c>
      <c r="CQ44" s="48">
        <v>333.5</v>
      </c>
      <c r="CR44" s="48">
        <v>309.60000000000002</v>
      </c>
      <c r="CS44" s="48">
        <v>58.6</v>
      </c>
      <c r="CT44" s="48">
        <v>65.099999999999994</v>
      </c>
      <c r="CU44" s="48">
        <v>29.5</v>
      </c>
      <c r="CV44" s="48">
        <v>44.1</v>
      </c>
      <c r="CW44" s="48">
        <v>140.69999999999999</v>
      </c>
      <c r="CX44" s="48">
        <v>57</v>
      </c>
      <c r="CY44" s="48">
        <v>94.5</v>
      </c>
      <c r="CZ44" s="48">
        <v>68.900000000000006</v>
      </c>
      <c r="DA44" s="48">
        <v>43.9</v>
      </c>
      <c r="DB44" s="48">
        <v>36.200000000000003</v>
      </c>
      <c r="DC44" s="48">
        <v>38.9</v>
      </c>
      <c r="DD44" s="48">
        <v>256.60000000000002</v>
      </c>
      <c r="DE44" s="48">
        <v>128.6</v>
      </c>
      <c r="DF44" s="48">
        <v>208.6</v>
      </c>
      <c r="DG44" s="48">
        <v>144.5</v>
      </c>
      <c r="DH44" s="48">
        <v>105.3</v>
      </c>
      <c r="DI44" s="48">
        <v>119.2</v>
      </c>
      <c r="DJ44" s="48">
        <v>118</v>
      </c>
      <c r="DK44" s="48">
        <v>52.3</v>
      </c>
      <c r="DL44" s="48">
        <v>83.7</v>
      </c>
      <c r="DM44" s="48">
        <v>98.5</v>
      </c>
      <c r="DN44" s="48">
        <v>47.7</v>
      </c>
      <c r="DO44" s="48">
        <v>67.400000000000006</v>
      </c>
      <c r="DP44" s="48">
        <v>268</v>
      </c>
      <c r="DQ44" s="48">
        <v>164.5</v>
      </c>
      <c r="DR44" s="48">
        <v>201.7</v>
      </c>
      <c r="DS44" s="48">
        <v>35.6</v>
      </c>
      <c r="DT44" s="48">
        <v>59.1</v>
      </c>
      <c r="DU44" s="48">
        <v>50.5</v>
      </c>
      <c r="DV44" s="48">
        <v>43.2</v>
      </c>
      <c r="DW44" s="48">
        <v>48.6</v>
      </c>
      <c r="DX44" s="48">
        <v>46.6</v>
      </c>
      <c r="DY44" s="48">
        <v>349.5</v>
      </c>
      <c r="DZ44" s="48">
        <v>232.1</v>
      </c>
      <c r="EA44" s="48">
        <v>298.8</v>
      </c>
      <c r="EB44" s="48">
        <v>98.7</v>
      </c>
      <c r="EC44" s="48">
        <v>58.5</v>
      </c>
      <c r="ED44" s="48">
        <v>70.900000000000006</v>
      </c>
      <c r="EE44" s="48">
        <v>22.2</v>
      </c>
      <c r="EF44" s="48">
        <v>67</v>
      </c>
      <c r="EG44" s="48">
        <v>21</v>
      </c>
      <c r="EH44" s="48">
        <v>40.9</v>
      </c>
      <c r="EI44" s="48">
        <v>37.299999999999997</v>
      </c>
      <c r="EJ44" s="48">
        <v>30.6</v>
      </c>
      <c r="EK44" s="48">
        <v>32.9</v>
      </c>
      <c r="EL44" s="49" t="s">
        <v>197</v>
      </c>
      <c r="EM44" s="48">
        <v>281.89999999999998</v>
      </c>
      <c r="EN44" s="48">
        <v>10.3</v>
      </c>
      <c r="EO44" s="48">
        <v>151.9</v>
      </c>
      <c r="EP44" s="48">
        <v>91.6</v>
      </c>
      <c r="EQ44" s="48">
        <v>56.8</v>
      </c>
      <c r="ER44" s="48">
        <v>77.400000000000006</v>
      </c>
      <c r="ES44" s="49" t="s">
        <v>197</v>
      </c>
      <c r="ET44" s="48">
        <v>90.7</v>
      </c>
      <c r="EU44" s="48">
        <v>129.9</v>
      </c>
      <c r="EV44" s="48">
        <v>99</v>
      </c>
      <c r="EW44" s="48">
        <v>81.7</v>
      </c>
      <c r="EX44" s="48">
        <v>87.2</v>
      </c>
      <c r="EY44" s="48">
        <v>117.7</v>
      </c>
      <c r="EZ44" s="48">
        <v>99.7</v>
      </c>
      <c r="FA44" s="48">
        <v>67.3</v>
      </c>
      <c r="FB44" s="48">
        <v>80.099999999999994</v>
      </c>
      <c r="FC44" s="48">
        <v>340.2</v>
      </c>
      <c r="FD44" s="48">
        <v>115.8</v>
      </c>
      <c r="FE44" s="48">
        <v>79.400000000000006</v>
      </c>
      <c r="FF44" s="48">
        <v>95.1</v>
      </c>
      <c r="FG44" s="48">
        <v>70.8</v>
      </c>
      <c r="FH44" s="48">
        <v>51.2</v>
      </c>
      <c r="FI44" s="48">
        <v>65.2</v>
      </c>
      <c r="FJ44" s="48">
        <v>73.8</v>
      </c>
      <c r="FK44" s="48">
        <v>182.8</v>
      </c>
      <c r="FL44" s="48">
        <v>133.69999999999999</v>
      </c>
      <c r="FM44" s="48">
        <v>100.3</v>
      </c>
      <c r="FN44" s="48">
        <v>72.2</v>
      </c>
      <c r="FO44" s="48">
        <v>88.6</v>
      </c>
      <c r="FP44" s="48">
        <v>69.599999999999994</v>
      </c>
      <c r="FQ44" s="48">
        <v>65.5</v>
      </c>
      <c r="FR44" s="48">
        <v>66.900000000000006</v>
      </c>
      <c r="FS44" s="48">
        <v>133.5</v>
      </c>
      <c r="FT44" s="48">
        <v>77.099999999999994</v>
      </c>
      <c r="FU44" s="48">
        <v>112.7</v>
      </c>
      <c r="FV44" s="48">
        <v>89.9</v>
      </c>
      <c r="FW44" s="48">
        <v>96.4</v>
      </c>
      <c r="FX44" s="48">
        <v>103.8</v>
      </c>
      <c r="FY44" s="48">
        <v>129.19999999999999</v>
      </c>
      <c r="FZ44" s="48">
        <v>129</v>
      </c>
      <c r="GA44" s="48">
        <v>91</v>
      </c>
      <c r="GB44" s="48">
        <v>82.7</v>
      </c>
      <c r="GC44" s="48">
        <v>84.3</v>
      </c>
      <c r="GD44" s="48">
        <v>96</v>
      </c>
      <c r="GE44" s="48">
        <v>30</v>
      </c>
      <c r="GF44" s="48">
        <v>72.8</v>
      </c>
      <c r="GG44" s="48">
        <v>225.6</v>
      </c>
      <c r="GH44" s="48">
        <v>278.7</v>
      </c>
      <c r="GI44" s="48">
        <v>278.3</v>
      </c>
      <c r="GJ44" s="48">
        <v>468.1</v>
      </c>
      <c r="GK44" s="48">
        <v>142.30000000000001</v>
      </c>
      <c r="GL44" s="48">
        <v>248</v>
      </c>
      <c r="GM44" s="48">
        <v>44</v>
      </c>
      <c r="GN44" s="48">
        <v>83.2</v>
      </c>
      <c r="GO44" s="48">
        <v>67.900000000000006</v>
      </c>
      <c r="GP44" s="48">
        <v>82.9</v>
      </c>
      <c r="GQ44" s="48">
        <v>92</v>
      </c>
      <c r="GR44" s="48">
        <v>88.6</v>
      </c>
      <c r="GS44" s="48">
        <v>128.4</v>
      </c>
      <c r="GT44" s="48">
        <v>109.8</v>
      </c>
      <c r="GU44" s="48">
        <v>113.9</v>
      </c>
      <c r="GV44" s="48">
        <v>28.3</v>
      </c>
      <c r="GW44" s="48">
        <v>46.6</v>
      </c>
      <c r="GX44" s="48">
        <v>38.5</v>
      </c>
      <c r="GY44" s="48">
        <v>95.5</v>
      </c>
      <c r="GZ44" s="48">
        <v>98.7</v>
      </c>
      <c r="HA44" s="48">
        <v>97.1</v>
      </c>
      <c r="HB44" s="48">
        <v>76.900000000000006</v>
      </c>
      <c r="HC44" s="48">
        <v>81.5</v>
      </c>
      <c r="HD44" s="48">
        <v>80.099999999999994</v>
      </c>
      <c r="HE44" s="48">
        <v>192.5</v>
      </c>
      <c r="HF44" s="48">
        <v>96.9</v>
      </c>
      <c r="HG44" s="48">
        <v>102.4</v>
      </c>
      <c r="HH44" s="49" t="s">
        <v>197</v>
      </c>
      <c r="HI44" s="48">
        <v>45.7</v>
      </c>
      <c r="HJ44" s="48">
        <v>54.9</v>
      </c>
      <c r="HK44" s="48">
        <v>50.4</v>
      </c>
      <c r="HL44" s="48">
        <v>38.299999999999997</v>
      </c>
      <c r="HM44" s="48">
        <v>47.6</v>
      </c>
      <c r="HN44" s="48">
        <v>44.9</v>
      </c>
      <c r="HO44" s="48">
        <v>122.8</v>
      </c>
      <c r="HP44" s="48">
        <v>122.3</v>
      </c>
      <c r="HQ44" s="48">
        <v>122.6</v>
      </c>
      <c r="HR44" s="48">
        <v>105</v>
      </c>
      <c r="HS44" s="48">
        <v>104.7</v>
      </c>
      <c r="HT44" s="48">
        <v>104.8</v>
      </c>
      <c r="HU44" s="48">
        <v>119.4</v>
      </c>
      <c r="HV44" s="48">
        <v>100.2</v>
      </c>
      <c r="HW44" s="48">
        <v>101.3</v>
      </c>
      <c r="HX44" s="48">
        <v>174.8</v>
      </c>
      <c r="HY44" s="49" t="s">
        <v>197</v>
      </c>
      <c r="HZ44" s="48">
        <v>93.9</v>
      </c>
      <c r="IA44" s="48">
        <v>61.1</v>
      </c>
      <c r="IB44" s="48">
        <v>162.5</v>
      </c>
      <c r="IC44" s="48">
        <v>107.3</v>
      </c>
      <c r="ID44" s="48">
        <v>158.9</v>
      </c>
      <c r="IE44" s="48">
        <v>62.9</v>
      </c>
      <c r="IF44" s="48">
        <v>136.30000000000001</v>
      </c>
      <c r="IG44" s="49" t="s">
        <v>197</v>
      </c>
      <c r="IH44" s="48">
        <v>90.8</v>
      </c>
      <c r="II44" s="48">
        <v>127</v>
      </c>
      <c r="IJ44" s="48">
        <v>160.80000000000001</v>
      </c>
      <c r="IK44" s="48">
        <v>28</v>
      </c>
      <c r="IL44" s="48">
        <v>121.8</v>
      </c>
      <c r="IM44" s="48">
        <v>121.5</v>
      </c>
      <c r="IN44" s="49" t="s">
        <v>197</v>
      </c>
      <c r="IO44" s="49" t="s">
        <v>197</v>
      </c>
      <c r="IP44" s="48">
        <v>149.80000000000001</v>
      </c>
      <c r="IQ44" s="48">
        <v>96.6</v>
      </c>
      <c r="IR44" s="48">
        <v>87.5</v>
      </c>
      <c r="IS44" s="48">
        <v>91.6</v>
      </c>
      <c r="IT44" s="48">
        <v>90</v>
      </c>
      <c r="IU44" s="48">
        <v>77</v>
      </c>
      <c r="IV44" s="48">
        <v>29.1</v>
      </c>
      <c r="IW44" s="48">
        <v>40.700000000000003</v>
      </c>
      <c r="IX44" s="49" t="s">
        <v>197</v>
      </c>
      <c r="IY44" s="48">
        <v>84</v>
      </c>
      <c r="IZ44" s="48">
        <v>82.3</v>
      </c>
      <c r="JA44" s="48">
        <v>114.6</v>
      </c>
      <c r="JB44" s="48">
        <v>63.4</v>
      </c>
      <c r="JC44" s="48">
        <v>63</v>
      </c>
      <c r="JD44" s="48">
        <v>131.30000000000001</v>
      </c>
      <c r="JE44" s="48">
        <v>113.9</v>
      </c>
      <c r="JF44" s="48">
        <v>45.5</v>
      </c>
      <c r="JG44" s="48">
        <v>49.1</v>
      </c>
      <c r="JH44" s="48">
        <v>47</v>
      </c>
      <c r="JI44" s="48">
        <v>93</v>
      </c>
      <c r="JJ44" s="48">
        <v>109.8</v>
      </c>
      <c r="JK44" s="48">
        <v>121.6</v>
      </c>
      <c r="JL44" s="48">
        <v>99.2</v>
      </c>
      <c r="JM44" s="48">
        <v>102.4</v>
      </c>
      <c r="JN44" s="48">
        <v>90.8</v>
      </c>
      <c r="JO44" s="48">
        <v>48.9</v>
      </c>
    </row>
    <row r="45" spans="1:275">
      <c r="A45" s="45"/>
      <c r="B45" s="46" t="s">
        <v>137</v>
      </c>
      <c r="C45" s="45" t="s">
        <v>36</v>
      </c>
      <c r="D45" s="47" t="s">
        <v>197</v>
      </c>
      <c r="E45" s="47" t="s">
        <v>197</v>
      </c>
      <c r="F45" s="47" t="s">
        <v>197</v>
      </c>
      <c r="G45" s="47" t="s">
        <v>197</v>
      </c>
      <c r="H45" s="48">
        <v>112.1</v>
      </c>
      <c r="I45" s="48">
        <v>114.1</v>
      </c>
      <c r="J45" s="48">
        <v>119.4</v>
      </c>
      <c r="K45" s="48">
        <v>105.4</v>
      </c>
      <c r="L45" s="48">
        <v>69.400000000000006</v>
      </c>
      <c r="M45" s="48">
        <v>101.9</v>
      </c>
      <c r="N45" s="48">
        <v>100.1</v>
      </c>
      <c r="O45" s="48">
        <v>63.3</v>
      </c>
      <c r="P45" s="48">
        <v>110.6</v>
      </c>
      <c r="Q45" s="48">
        <v>65.099999999999994</v>
      </c>
      <c r="R45" s="48">
        <v>78.3</v>
      </c>
      <c r="S45" s="48">
        <v>85</v>
      </c>
      <c r="T45" s="48">
        <v>22.6</v>
      </c>
      <c r="U45" s="48">
        <v>56.6</v>
      </c>
      <c r="V45" s="48">
        <v>47.9</v>
      </c>
      <c r="W45" s="48">
        <v>115.8</v>
      </c>
      <c r="X45" s="48">
        <v>81.8</v>
      </c>
      <c r="Y45" s="48">
        <v>88.7</v>
      </c>
      <c r="Z45" s="48">
        <v>90.8</v>
      </c>
      <c r="AA45" s="48">
        <v>44.3</v>
      </c>
      <c r="AB45" s="48">
        <v>87.7</v>
      </c>
      <c r="AC45" s="48">
        <v>23.4</v>
      </c>
      <c r="AD45" s="48">
        <v>283.5</v>
      </c>
      <c r="AE45" s="48">
        <v>67.2</v>
      </c>
      <c r="AF45" s="48">
        <v>58.5</v>
      </c>
      <c r="AG45" s="48">
        <v>170.4</v>
      </c>
      <c r="AH45" s="48">
        <v>98.7</v>
      </c>
      <c r="AI45" s="49" t="s">
        <v>197</v>
      </c>
      <c r="AJ45" s="48">
        <v>73</v>
      </c>
      <c r="AK45" s="48">
        <v>80.099999999999994</v>
      </c>
      <c r="AL45" s="49" t="s">
        <v>197</v>
      </c>
      <c r="AM45" s="48">
        <v>77.8</v>
      </c>
      <c r="AN45" s="48">
        <v>15.6</v>
      </c>
      <c r="AO45" s="48">
        <v>32.1</v>
      </c>
      <c r="AP45" s="48">
        <v>31.9</v>
      </c>
      <c r="AQ45" s="48">
        <v>29.9</v>
      </c>
      <c r="AR45" s="48">
        <v>100.4</v>
      </c>
      <c r="AS45" s="49" t="s">
        <v>197</v>
      </c>
      <c r="AT45" s="48">
        <v>84.8</v>
      </c>
      <c r="AU45" s="49" t="s">
        <v>197</v>
      </c>
      <c r="AV45" s="48">
        <v>78.099999999999994</v>
      </c>
      <c r="AW45" s="48">
        <v>42.3</v>
      </c>
      <c r="AX45" s="48">
        <v>138.6</v>
      </c>
      <c r="AY45" s="48">
        <v>8.6999999999999993</v>
      </c>
      <c r="AZ45" s="48">
        <v>119.9</v>
      </c>
      <c r="BA45" s="48">
        <v>101.9</v>
      </c>
      <c r="BB45" s="48">
        <v>102.7</v>
      </c>
      <c r="BC45" s="48">
        <v>87.9</v>
      </c>
      <c r="BD45" s="48">
        <v>97.4</v>
      </c>
      <c r="BE45" s="48">
        <v>95.1</v>
      </c>
      <c r="BF45" s="48">
        <v>83.8</v>
      </c>
      <c r="BG45" s="48">
        <v>89.5</v>
      </c>
      <c r="BH45" s="48">
        <v>89.1</v>
      </c>
      <c r="BI45" s="48">
        <v>121.7</v>
      </c>
      <c r="BJ45" s="48">
        <v>88.8</v>
      </c>
      <c r="BK45" s="48">
        <v>106</v>
      </c>
      <c r="BL45" s="48">
        <v>142</v>
      </c>
      <c r="BM45" s="48">
        <v>113.2</v>
      </c>
      <c r="BN45" s="48">
        <v>121.1</v>
      </c>
      <c r="BO45" s="49" t="s">
        <v>197</v>
      </c>
      <c r="BP45" s="49" t="s">
        <v>197</v>
      </c>
      <c r="BQ45" s="49" t="s">
        <v>197</v>
      </c>
      <c r="BR45" s="48">
        <v>93</v>
      </c>
      <c r="BS45" s="48">
        <v>57.5</v>
      </c>
      <c r="BT45" s="48">
        <v>74.5</v>
      </c>
      <c r="BU45" s="48">
        <v>64.5</v>
      </c>
      <c r="BV45" s="48">
        <v>67.599999999999994</v>
      </c>
      <c r="BW45" s="48">
        <v>66.5</v>
      </c>
      <c r="BX45" s="48">
        <v>128.9</v>
      </c>
      <c r="BY45" s="48">
        <v>65.400000000000006</v>
      </c>
      <c r="BZ45" s="48">
        <v>106.7</v>
      </c>
      <c r="CA45" s="48">
        <v>88.4</v>
      </c>
      <c r="CB45" s="48">
        <v>47.1</v>
      </c>
      <c r="CC45" s="48">
        <v>64.099999999999994</v>
      </c>
      <c r="CD45" s="48">
        <v>46.4</v>
      </c>
      <c r="CE45" s="48">
        <v>44.4</v>
      </c>
      <c r="CF45" s="48">
        <v>45.4</v>
      </c>
      <c r="CG45" s="49" t="s">
        <v>197</v>
      </c>
      <c r="CH45" s="49" t="s">
        <v>197</v>
      </c>
      <c r="CI45" s="49" t="s">
        <v>197</v>
      </c>
      <c r="CJ45" s="48">
        <v>106.7</v>
      </c>
      <c r="CK45" s="48">
        <v>62.9</v>
      </c>
      <c r="CL45" s="48">
        <v>81.7</v>
      </c>
      <c r="CM45" s="49" t="s">
        <v>197</v>
      </c>
      <c r="CN45" s="49" t="s">
        <v>197</v>
      </c>
      <c r="CO45" s="49" t="s">
        <v>197</v>
      </c>
      <c r="CP45" s="49" t="s">
        <v>197</v>
      </c>
      <c r="CQ45" s="49" t="s">
        <v>197</v>
      </c>
      <c r="CR45" s="49" t="s">
        <v>197</v>
      </c>
      <c r="CS45" s="49" t="s">
        <v>197</v>
      </c>
      <c r="CT45" s="49" t="s">
        <v>197</v>
      </c>
      <c r="CU45" s="49" t="s">
        <v>197</v>
      </c>
      <c r="CV45" s="49" t="s">
        <v>197</v>
      </c>
      <c r="CW45" s="48">
        <v>100.8</v>
      </c>
      <c r="CX45" s="48">
        <v>59.6</v>
      </c>
      <c r="CY45" s="48">
        <v>78.2</v>
      </c>
      <c r="CZ45" s="48">
        <v>46</v>
      </c>
      <c r="DA45" s="48">
        <v>33.9</v>
      </c>
      <c r="DB45" s="48">
        <v>71</v>
      </c>
      <c r="DC45" s="48">
        <v>57.8</v>
      </c>
      <c r="DD45" s="48">
        <v>140.5</v>
      </c>
      <c r="DE45" s="48">
        <v>61.4</v>
      </c>
      <c r="DF45" s="48">
        <v>110.9</v>
      </c>
      <c r="DG45" s="48">
        <v>63</v>
      </c>
      <c r="DH45" s="48">
        <v>43.5</v>
      </c>
      <c r="DI45" s="48">
        <v>50.5</v>
      </c>
      <c r="DJ45" s="48">
        <v>56.9</v>
      </c>
      <c r="DK45" s="48">
        <v>52.9</v>
      </c>
      <c r="DL45" s="48">
        <v>54.8</v>
      </c>
      <c r="DM45" s="48">
        <v>86.4</v>
      </c>
      <c r="DN45" s="48">
        <v>59.3</v>
      </c>
      <c r="DO45" s="48">
        <v>69.900000000000006</v>
      </c>
      <c r="DP45" s="49" t="s">
        <v>197</v>
      </c>
      <c r="DQ45" s="49" t="s">
        <v>197</v>
      </c>
      <c r="DR45" s="49" t="s">
        <v>197</v>
      </c>
      <c r="DS45" s="49" t="s">
        <v>197</v>
      </c>
      <c r="DT45" s="49" t="s">
        <v>197</v>
      </c>
      <c r="DU45" s="49" t="s">
        <v>197</v>
      </c>
      <c r="DV45" s="49" t="s">
        <v>197</v>
      </c>
      <c r="DW45" s="49" t="s">
        <v>197</v>
      </c>
      <c r="DX45" s="49" t="s">
        <v>197</v>
      </c>
      <c r="DY45" s="48">
        <v>68.3</v>
      </c>
      <c r="DZ45" s="48">
        <v>83.8</v>
      </c>
      <c r="EA45" s="48">
        <v>74.900000000000006</v>
      </c>
      <c r="EB45" s="48">
        <v>53.9</v>
      </c>
      <c r="EC45" s="48">
        <v>15.4</v>
      </c>
      <c r="ED45" s="48">
        <v>27.5</v>
      </c>
      <c r="EE45" s="49" t="s">
        <v>197</v>
      </c>
      <c r="EF45" s="48">
        <v>58</v>
      </c>
      <c r="EG45" s="48">
        <v>61.9</v>
      </c>
      <c r="EH45" s="48">
        <v>60.2</v>
      </c>
      <c r="EI45" s="49" t="s">
        <v>197</v>
      </c>
      <c r="EJ45" s="49" t="s">
        <v>197</v>
      </c>
      <c r="EK45" s="49" t="s">
        <v>197</v>
      </c>
      <c r="EL45" s="49" t="s">
        <v>197</v>
      </c>
      <c r="EM45" s="49" t="s">
        <v>197</v>
      </c>
      <c r="EN45" s="49" t="s">
        <v>197</v>
      </c>
      <c r="EO45" s="49" t="s">
        <v>197</v>
      </c>
      <c r="EP45" s="49" t="s">
        <v>197</v>
      </c>
      <c r="EQ45" s="49" t="s">
        <v>197</v>
      </c>
      <c r="ER45" s="49" t="s">
        <v>197</v>
      </c>
      <c r="ES45" s="49" t="s">
        <v>197</v>
      </c>
      <c r="ET45" s="48">
        <v>49.5</v>
      </c>
      <c r="EU45" s="48">
        <v>87.4</v>
      </c>
      <c r="EV45" s="48">
        <v>93.1</v>
      </c>
      <c r="EW45" s="48">
        <v>68.8</v>
      </c>
      <c r="EX45" s="48">
        <v>76.5</v>
      </c>
      <c r="EY45" s="48">
        <v>102.5</v>
      </c>
      <c r="EZ45" s="48">
        <v>66.400000000000006</v>
      </c>
      <c r="FA45" s="48">
        <v>83.4</v>
      </c>
      <c r="FB45" s="48">
        <v>76.7</v>
      </c>
      <c r="FC45" s="48">
        <v>124.5</v>
      </c>
      <c r="FD45" s="48">
        <v>73</v>
      </c>
      <c r="FE45" s="48">
        <v>94.2</v>
      </c>
      <c r="FF45" s="48">
        <v>85.1</v>
      </c>
      <c r="FG45" s="48">
        <v>111.7</v>
      </c>
      <c r="FH45" s="48">
        <v>27.6</v>
      </c>
      <c r="FI45" s="48">
        <v>87.8</v>
      </c>
      <c r="FJ45" s="48">
        <v>116.8</v>
      </c>
      <c r="FK45" s="48">
        <v>177.2</v>
      </c>
      <c r="FL45" s="48">
        <v>150.1</v>
      </c>
      <c r="FM45" s="48">
        <v>113</v>
      </c>
      <c r="FN45" s="48">
        <v>108.9</v>
      </c>
      <c r="FO45" s="48">
        <v>111.3</v>
      </c>
      <c r="FP45" s="48">
        <v>35</v>
      </c>
      <c r="FQ45" s="48">
        <v>86</v>
      </c>
      <c r="FR45" s="48">
        <v>67.900000000000006</v>
      </c>
      <c r="FS45" s="48">
        <v>100.2</v>
      </c>
      <c r="FT45" s="48">
        <v>112.9</v>
      </c>
      <c r="FU45" s="48">
        <v>104.9</v>
      </c>
      <c r="FV45" s="48">
        <v>101.8</v>
      </c>
      <c r="FW45" s="48">
        <v>10.199999999999999</v>
      </c>
      <c r="FX45" s="48">
        <v>110.5</v>
      </c>
      <c r="FY45" s="48">
        <v>126.2</v>
      </c>
      <c r="FZ45" s="48">
        <v>126.1</v>
      </c>
      <c r="GA45" s="48">
        <v>95</v>
      </c>
      <c r="GB45" s="48">
        <v>79.7</v>
      </c>
      <c r="GC45" s="48">
        <v>82.7</v>
      </c>
      <c r="GD45" s="48">
        <v>26.7</v>
      </c>
      <c r="GE45" s="48">
        <v>49.6</v>
      </c>
      <c r="GF45" s="48">
        <v>34.700000000000003</v>
      </c>
      <c r="GG45" s="48">
        <v>72.5</v>
      </c>
      <c r="GH45" s="48">
        <v>105.5</v>
      </c>
      <c r="GI45" s="48">
        <v>105.2</v>
      </c>
      <c r="GJ45" s="48">
        <v>7.9</v>
      </c>
      <c r="GK45" s="48">
        <v>4.8</v>
      </c>
      <c r="GL45" s="48">
        <v>5.8</v>
      </c>
      <c r="GM45" s="48">
        <v>24.7</v>
      </c>
      <c r="GN45" s="48">
        <v>84.6</v>
      </c>
      <c r="GO45" s="48">
        <v>61.1</v>
      </c>
      <c r="GP45" s="48">
        <v>122.2</v>
      </c>
      <c r="GQ45" s="48">
        <v>123</v>
      </c>
      <c r="GR45" s="48">
        <v>122.7</v>
      </c>
      <c r="GS45" s="49" t="s">
        <v>197</v>
      </c>
      <c r="GT45" s="48">
        <v>40.799999999999997</v>
      </c>
      <c r="GU45" s="48">
        <v>31.8</v>
      </c>
      <c r="GV45" s="48">
        <v>24</v>
      </c>
      <c r="GW45" s="48">
        <v>8.1999999999999993</v>
      </c>
      <c r="GX45" s="48">
        <v>15.2</v>
      </c>
      <c r="GY45" s="48">
        <v>87.6</v>
      </c>
      <c r="GZ45" s="48">
        <v>54.5</v>
      </c>
      <c r="HA45" s="48">
        <v>70.7</v>
      </c>
      <c r="HB45" s="48">
        <v>94.5</v>
      </c>
      <c r="HC45" s="48">
        <v>77</v>
      </c>
      <c r="HD45" s="48">
        <v>82.3</v>
      </c>
      <c r="HE45" s="48">
        <v>44.1</v>
      </c>
      <c r="HF45" s="48">
        <v>26.1</v>
      </c>
      <c r="HG45" s="48">
        <v>27.1</v>
      </c>
      <c r="HH45" s="49" t="s">
        <v>197</v>
      </c>
      <c r="HI45" s="48">
        <v>57.1</v>
      </c>
      <c r="HJ45" s="48">
        <v>31.2</v>
      </c>
      <c r="HK45" s="48">
        <v>43.8</v>
      </c>
      <c r="HL45" s="48">
        <v>69.900000000000006</v>
      </c>
      <c r="HM45" s="48">
        <v>47.3</v>
      </c>
      <c r="HN45" s="48">
        <v>53.8</v>
      </c>
      <c r="HO45" s="48">
        <v>129.5</v>
      </c>
      <c r="HP45" s="48">
        <v>76.8</v>
      </c>
      <c r="HQ45" s="48">
        <v>103.4</v>
      </c>
      <c r="HR45" s="48">
        <v>133.5</v>
      </c>
      <c r="HS45" s="48">
        <v>114.7</v>
      </c>
      <c r="HT45" s="48">
        <v>121.1</v>
      </c>
      <c r="HU45" s="48">
        <v>115.6</v>
      </c>
      <c r="HV45" s="48">
        <v>100.4</v>
      </c>
      <c r="HW45" s="48">
        <v>101.4</v>
      </c>
      <c r="HX45" s="48">
        <v>75.599999999999994</v>
      </c>
      <c r="HY45" s="49" t="s">
        <v>197</v>
      </c>
      <c r="HZ45" s="48">
        <v>194.7</v>
      </c>
      <c r="IA45" s="48">
        <v>179.8</v>
      </c>
      <c r="IB45" s="48">
        <v>167.1</v>
      </c>
      <c r="IC45" s="48">
        <v>174</v>
      </c>
      <c r="ID45" s="48">
        <v>50</v>
      </c>
      <c r="IE45" s="49" t="s">
        <v>197</v>
      </c>
      <c r="IF45" s="49" t="s">
        <v>197</v>
      </c>
      <c r="IG45" s="48">
        <v>223.5</v>
      </c>
      <c r="IH45" s="48">
        <v>36.799999999999997</v>
      </c>
      <c r="II45" s="49" t="s">
        <v>197</v>
      </c>
      <c r="IJ45" s="49" t="s">
        <v>197</v>
      </c>
      <c r="IK45" s="49" t="s">
        <v>197</v>
      </c>
      <c r="IL45" s="49" t="s">
        <v>197</v>
      </c>
      <c r="IM45" s="49" t="s">
        <v>197</v>
      </c>
      <c r="IN45" s="49" t="s">
        <v>197</v>
      </c>
      <c r="IO45" s="49" t="s">
        <v>197</v>
      </c>
      <c r="IP45" s="49" t="s">
        <v>197</v>
      </c>
      <c r="IQ45" s="48">
        <v>91.3</v>
      </c>
      <c r="IR45" s="48">
        <v>92</v>
      </c>
      <c r="IS45" s="48">
        <v>120.2</v>
      </c>
      <c r="IT45" s="48">
        <v>109.3</v>
      </c>
      <c r="IU45" s="48">
        <v>23.9</v>
      </c>
      <c r="IV45" s="48">
        <v>11</v>
      </c>
      <c r="IW45" s="48">
        <v>14.2</v>
      </c>
      <c r="IX45" s="49" t="s">
        <v>197</v>
      </c>
      <c r="IY45" s="48">
        <v>153.1</v>
      </c>
      <c r="IZ45" s="48">
        <v>162.4</v>
      </c>
      <c r="JA45" s="48">
        <v>213.2</v>
      </c>
      <c r="JB45" s="49" t="s">
        <v>197</v>
      </c>
      <c r="JC45" s="48">
        <v>21.3</v>
      </c>
      <c r="JD45" s="48">
        <v>51.6</v>
      </c>
      <c r="JE45" s="48">
        <v>43.8</v>
      </c>
      <c r="JF45" s="48" t="s">
        <v>87</v>
      </c>
      <c r="JG45" s="48" t="s">
        <v>87</v>
      </c>
      <c r="JH45" s="48" t="s">
        <v>87</v>
      </c>
      <c r="JI45" s="48">
        <v>94.6</v>
      </c>
      <c r="JJ45" s="48">
        <v>48.8</v>
      </c>
      <c r="JK45" s="48">
        <v>43.6</v>
      </c>
      <c r="JL45" s="48">
        <v>62.3</v>
      </c>
      <c r="JM45" s="48">
        <v>39.799999999999997</v>
      </c>
      <c r="JN45" s="48">
        <v>36.799999999999997</v>
      </c>
      <c r="JO45" s="48">
        <v>33.799999999999997</v>
      </c>
    </row>
    <row r="46" spans="1:275">
      <c r="A46" s="45"/>
      <c r="B46" s="46" t="s">
        <v>138</v>
      </c>
      <c r="C46" s="45" t="s">
        <v>37</v>
      </c>
      <c r="D46" s="47" t="s">
        <v>197</v>
      </c>
      <c r="E46" s="47" t="s">
        <v>197</v>
      </c>
      <c r="F46" s="47" t="s">
        <v>197</v>
      </c>
      <c r="G46" s="47" t="s">
        <v>197</v>
      </c>
      <c r="H46" s="48">
        <v>120.8</v>
      </c>
      <c r="I46" s="48">
        <v>117.8</v>
      </c>
      <c r="J46" s="48">
        <v>105.1</v>
      </c>
      <c r="K46" s="48">
        <v>123.7</v>
      </c>
      <c r="L46" s="48">
        <v>106.6</v>
      </c>
      <c r="M46" s="48">
        <v>58.5</v>
      </c>
      <c r="N46" s="48">
        <v>134.6</v>
      </c>
      <c r="O46" s="48">
        <v>127.9</v>
      </c>
      <c r="P46" s="48">
        <v>62.4</v>
      </c>
      <c r="Q46" s="48">
        <v>231.5</v>
      </c>
      <c r="R46" s="48">
        <v>78</v>
      </c>
      <c r="S46" s="48">
        <v>123.5</v>
      </c>
      <c r="T46" s="48">
        <v>64.400000000000006</v>
      </c>
      <c r="U46" s="48">
        <v>103.9</v>
      </c>
      <c r="V46" s="48">
        <v>113</v>
      </c>
      <c r="W46" s="48">
        <v>141.9</v>
      </c>
      <c r="X46" s="48">
        <v>90.4</v>
      </c>
      <c r="Y46" s="48">
        <v>118.9</v>
      </c>
      <c r="Z46" s="48">
        <v>135.19999999999999</v>
      </c>
      <c r="AA46" s="48">
        <v>36.200000000000003</v>
      </c>
      <c r="AB46" s="48">
        <v>94.1</v>
      </c>
      <c r="AC46" s="48">
        <v>52.1</v>
      </c>
      <c r="AD46" s="48">
        <v>93.5</v>
      </c>
      <c r="AE46" s="48">
        <v>114.8</v>
      </c>
      <c r="AF46" s="48">
        <v>126.3</v>
      </c>
      <c r="AG46" s="48">
        <v>64.7</v>
      </c>
      <c r="AH46" s="48">
        <v>111.7</v>
      </c>
      <c r="AI46" s="48">
        <v>27.6</v>
      </c>
      <c r="AJ46" s="48">
        <v>128.4</v>
      </c>
      <c r="AK46" s="48">
        <v>83</v>
      </c>
      <c r="AL46" s="48">
        <v>243.3</v>
      </c>
      <c r="AM46" s="48">
        <v>77.2</v>
      </c>
      <c r="AN46" s="48">
        <v>73.8</v>
      </c>
      <c r="AO46" s="48">
        <v>86.6</v>
      </c>
      <c r="AP46" s="48">
        <v>86.5</v>
      </c>
      <c r="AQ46" s="48">
        <v>100.2</v>
      </c>
      <c r="AR46" s="48">
        <v>90.9</v>
      </c>
      <c r="AS46" s="48">
        <v>130.69999999999999</v>
      </c>
      <c r="AT46" s="48">
        <v>97.2</v>
      </c>
      <c r="AU46" s="48">
        <v>132.9</v>
      </c>
      <c r="AV46" s="48">
        <v>100.6</v>
      </c>
      <c r="AW46" s="48">
        <v>78.599999999999994</v>
      </c>
      <c r="AX46" s="48">
        <v>86.4</v>
      </c>
      <c r="AY46" s="48">
        <v>120.1</v>
      </c>
      <c r="AZ46" s="48">
        <v>133.9</v>
      </c>
      <c r="BA46" s="48">
        <v>109.6</v>
      </c>
      <c r="BB46" s="48">
        <v>110.8</v>
      </c>
      <c r="BC46" s="48">
        <v>109.8</v>
      </c>
      <c r="BD46" s="48">
        <v>98.6</v>
      </c>
      <c r="BE46" s="48">
        <v>101.1</v>
      </c>
      <c r="BF46" s="48">
        <v>126</v>
      </c>
      <c r="BG46" s="48">
        <v>104.5</v>
      </c>
      <c r="BH46" s="48">
        <v>106.1</v>
      </c>
      <c r="BI46" s="48">
        <v>139.30000000000001</v>
      </c>
      <c r="BJ46" s="48">
        <v>93.5</v>
      </c>
      <c r="BK46" s="48">
        <v>117.5</v>
      </c>
      <c r="BL46" s="48">
        <v>124.2</v>
      </c>
      <c r="BM46" s="48">
        <v>70.7</v>
      </c>
      <c r="BN46" s="48">
        <v>85.3</v>
      </c>
      <c r="BO46" s="49" t="s">
        <v>197</v>
      </c>
      <c r="BP46" s="48">
        <v>84.9</v>
      </c>
      <c r="BQ46" s="48">
        <v>63</v>
      </c>
      <c r="BR46" s="48">
        <v>139.80000000000001</v>
      </c>
      <c r="BS46" s="48">
        <v>78.7</v>
      </c>
      <c r="BT46" s="48">
        <v>107.4</v>
      </c>
      <c r="BU46" s="48">
        <v>122</v>
      </c>
      <c r="BV46" s="48">
        <v>104.5</v>
      </c>
      <c r="BW46" s="48">
        <v>110.5</v>
      </c>
      <c r="BX46" s="48">
        <v>129</v>
      </c>
      <c r="BY46" s="48">
        <v>79.8</v>
      </c>
      <c r="BZ46" s="48">
        <v>111.5</v>
      </c>
      <c r="CA46" s="48">
        <v>207.4</v>
      </c>
      <c r="CB46" s="48">
        <v>123.6</v>
      </c>
      <c r="CC46" s="48">
        <v>156.4</v>
      </c>
      <c r="CD46" s="48">
        <v>151.5</v>
      </c>
      <c r="CE46" s="48">
        <v>80.2</v>
      </c>
      <c r="CF46" s="48">
        <v>115.6</v>
      </c>
      <c r="CG46" s="48">
        <v>120.2</v>
      </c>
      <c r="CH46" s="48">
        <v>19.899999999999999</v>
      </c>
      <c r="CI46" s="48">
        <v>83.1</v>
      </c>
      <c r="CJ46" s="48">
        <v>126.6</v>
      </c>
      <c r="CK46" s="48">
        <v>79.3</v>
      </c>
      <c r="CL46" s="48">
        <v>99.1</v>
      </c>
      <c r="CM46" s="48">
        <v>242.7</v>
      </c>
      <c r="CN46" s="48">
        <v>133.30000000000001</v>
      </c>
      <c r="CO46" s="48">
        <v>178.8</v>
      </c>
      <c r="CP46" s="48">
        <v>37.299999999999997</v>
      </c>
      <c r="CQ46" s="48">
        <v>32.799999999999997</v>
      </c>
      <c r="CR46" s="48">
        <v>34.9</v>
      </c>
      <c r="CS46" s="48">
        <v>111.6</v>
      </c>
      <c r="CT46" s="48">
        <v>156.5</v>
      </c>
      <c r="CU46" s="48">
        <v>75.2</v>
      </c>
      <c r="CV46" s="48">
        <v>109</v>
      </c>
      <c r="CW46" s="48">
        <v>140.4</v>
      </c>
      <c r="CX46" s="48">
        <v>78.2</v>
      </c>
      <c r="CY46" s="48">
        <v>105.6</v>
      </c>
      <c r="CZ46" s="48">
        <v>82.5</v>
      </c>
      <c r="DA46" s="48">
        <v>113.9</v>
      </c>
      <c r="DB46" s="48">
        <v>91.5</v>
      </c>
      <c r="DC46" s="48">
        <v>99</v>
      </c>
      <c r="DD46" s="48">
        <v>133.5</v>
      </c>
      <c r="DE46" s="48">
        <v>81.7</v>
      </c>
      <c r="DF46" s="48">
        <v>114</v>
      </c>
      <c r="DG46" s="48">
        <v>201.2</v>
      </c>
      <c r="DH46" s="48">
        <v>125</v>
      </c>
      <c r="DI46" s="48">
        <v>151.1</v>
      </c>
      <c r="DJ46" s="48">
        <v>142.69999999999999</v>
      </c>
      <c r="DK46" s="48">
        <v>72.099999999999994</v>
      </c>
      <c r="DL46" s="48">
        <v>105.1</v>
      </c>
      <c r="DM46" s="48">
        <v>129.69999999999999</v>
      </c>
      <c r="DN46" s="48">
        <v>82.1</v>
      </c>
      <c r="DO46" s="48">
        <v>100.2</v>
      </c>
      <c r="DP46" s="48">
        <v>18.100000000000001</v>
      </c>
      <c r="DQ46" s="48">
        <v>78</v>
      </c>
      <c r="DR46" s="48">
        <v>56.6</v>
      </c>
      <c r="DS46" s="48">
        <v>236.1</v>
      </c>
      <c r="DT46" s="48">
        <v>155.5</v>
      </c>
      <c r="DU46" s="48">
        <v>185</v>
      </c>
      <c r="DV46" s="48">
        <v>161.4</v>
      </c>
      <c r="DW46" s="48">
        <v>138.30000000000001</v>
      </c>
      <c r="DX46" s="48">
        <v>146.5</v>
      </c>
      <c r="DY46" s="48">
        <v>174</v>
      </c>
      <c r="DZ46" s="48">
        <v>110.3</v>
      </c>
      <c r="EA46" s="48">
        <v>145.9</v>
      </c>
      <c r="EB46" s="48">
        <v>237.9</v>
      </c>
      <c r="EC46" s="48">
        <v>211.2</v>
      </c>
      <c r="ED46" s="48">
        <v>219.1</v>
      </c>
      <c r="EE46" s="48">
        <v>94.8</v>
      </c>
      <c r="EF46" s="48">
        <v>210</v>
      </c>
      <c r="EG46" s="48">
        <v>76.900000000000006</v>
      </c>
      <c r="EH46" s="48">
        <v>133.19999999999999</v>
      </c>
      <c r="EI46" s="48">
        <v>137.19999999999999</v>
      </c>
      <c r="EJ46" s="48">
        <v>62.9</v>
      </c>
      <c r="EK46" s="48">
        <v>88.5</v>
      </c>
      <c r="EL46" s="48">
        <v>115.8</v>
      </c>
      <c r="EM46" s="48">
        <v>123.7</v>
      </c>
      <c r="EN46" s="48">
        <v>62.3</v>
      </c>
      <c r="EO46" s="48">
        <v>94.4</v>
      </c>
      <c r="EP46" s="48">
        <v>24</v>
      </c>
      <c r="EQ46" s="48">
        <v>34.6</v>
      </c>
      <c r="ER46" s="48">
        <v>28.3</v>
      </c>
      <c r="ES46" s="48">
        <v>45.1</v>
      </c>
      <c r="ET46" s="48">
        <v>189.8</v>
      </c>
      <c r="EU46" s="48">
        <v>141.80000000000001</v>
      </c>
      <c r="EV46" s="48">
        <v>118.7</v>
      </c>
      <c r="EW46" s="48">
        <v>101.1</v>
      </c>
      <c r="EX46" s="48">
        <v>106.6</v>
      </c>
      <c r="EY46" s="48">
        <v>108.5</v>
      </c>
      <c r="EZ46" s="48">
        <v>106.6</v>
      </c>
      <c r="FA46" s="48">
        <v>116.5</v>
      </c>
      <c r="FB46" s="48">
        <v>112.6</v>
      </c>
      <c r="FC46" s="48">
        <v>153.6</v>
      </c>
      <c r="FD46" s="48">
        <v>101.4</v>
      </c>
      <c r="FE46" s="48">
        <v>116.7</v>
      </c>
      <c r="FF46" s="48">
        <v>110.1</v>
      </c>
      <c r="FG46" s="48">
        <v>147.5</v>
      </c>
      <c r="FH46" s="48">
        <v>126.7</v>
      </c>
      <c r="FI46" s="48">
        <v>141.5</v>
      </c>
      <c r="FJ46" s="48">
        <v>93.3</v>
      </c>
      <c r="FK46" s="48">
        <v>104.4</v>
      </c>
      <c r="FL46" s="48">
        <v>99.4</v>
      </c>
      <c r="FM46" s="48">
        <v>106.3</v>
      </c>
      <c r="FN46" s="48">
        <v>90</v>
      </c>
      <c r="FO46" s="48">
        <v>99.5</v>
      </c>
      <c r="FP46" s="48">
        <v>91.7</v>
      </c>
      <c r="FQ46" s="48">
        <v>101.3</v>
      </c>
      <c r="FR46" s="48">
        <v>97.9</v>
      </c>
      <c r="FS46" s="48">
        <v>102.6</v>
      </c>
      <c r="FT46" s="48">
        <v>85.6</v>
      </c>
      <c r="FU46" s="48">
        <v>96.3</v>
      </c>
      <c r="FV46" s="48">
        <v>102.9</v>
      </c>
      <c r="FW46" s="48">
        <v>128.4</v>
      </c>
      <c r="FX46" s="48">
        <v>160.80000000000001</v>
      </c>
      <c r="FY46" s="48">
        <v>102.3</v>
      </c>
      <c r="FZ46" s="48">
        <v>102.8</v>
      </c>
      <c r="GA46" s="48">
        <v>135</v>
      </c>
      <c r="GB46" s="48">
        <v>100.1</v>
      </c>
      <c r="GC46" s="48">
        <v>106.8</v>
      </c>
      <c r="GD46" s="48">
        <v>121.5</v>
      </c>
      <c r="GE46" s="48">
        <v>39.5</v>
      </c>
      <c r="GF46" s="48">
        <v>92.3</v>
      </c>
      <c r="GG46" s="48">
        <v>56.7</v>
      </c>
      <c r="GH46" s="48">
        <v>69</v>
      </c>
      <c r="GI46" s="48">
        <v>68.900000000000006</v>
      </c>
      <c r="GJ46" s="48">
        <v>19.8</v>
      </c>
      <c r="GK46" s="48">
        <v>18.5</v>
      </c>
      <c r="GL46" s="48">
        <v>18.899999999999999</v>
      </c>
      <c r="GM46" s="48">
        <v>97</v>
      </c>
      <c r="GN46" s="48">
        <v>92.4</v>
      </c>
      <c r="GO46" s="48">
        <v>94.2</v>
      </c>
      <c r="GP46" s="48">
        <v>109.1</v>
      </c>
      <c r="GQ46" s="48">
        <v>108.8</v>
      </c>
      <c r="GR46" s="48">
        <v>108.9</v>
      </c>
      <c r="GS46" s="48">
        <v>69.400000000000006</v>
      </c>
      <c r="GT46" s="48">
        <v>102.2</v>
      </c>
      <c r="GU46" s="48">
        <v>95</v>
      </c>
      <c r="GV46" s="48">
        <v>105</v>
      </c>
      <c r="GW46" s="48">
        <v>91.5</v>
      </c>
      <c r="GX46" s="48">
        <v>97.5</v>
      </c>
      <c r="GY46" s="48">
        <v>115.6</v>
      </c>
      <c r="GZ46" s="48">
        <v>92.6</v>
      </c>
      <c r="HA46" s="48">
        <v>103.8</v>
      </c>
      <c r="HB46" s="48">
        <v>133.69999999999999</v>
      </c>
      <c r="HC46" s="48">
        <v>85.7</v>
      </c>
      <c r="HD46" s="48">
        <v>100.3</v>
      </c>
      <c r="HE46" s="48">
        <v>325.10000000000002</v>
      </c>
      <c r="HF46" s="48">
        <v>71.7</v>
      </c>
      <c r="HG46" s="48">
        <v>85.9</v>
      </c>
      <c r="HH46" s="48">
        <v>34.700000000000003</v>
      </c>
      <c r="HI46" s="48">
        <v>136.30000000000001</v>
      </c>
      <c r="HJ46" s="48">
        <v>116.3</v>
      </c>
      <c r="HK46" s="48">
        <v>125.9</v>
      </c>
      <c r="HL46" s="48">
        <v>147.6</v>
      </c>
      <c r="HM46" s="48">
        <v>113.6</v>
      </c>
      <c r="HN46" s="48">
        <v>123.3</v>
      </c>
      <c r="HO46" s="48">
        <v>114.2</v>
      </c>
      <c r="HP46" s="48">
        <v>89</v>
      </c>
      <c r="HQ46" s="48">
        <v>101.7</v>
      </c>
      <c r="HR46" s="48">
        <v>138.80000000000001</v>
      </c>
      <c r="HS46" s="48">
        <v>75.5</v>
      </c>
      <c r="HT46" s="48">
        <v>97.3</v>
      </c>
      <c r="HU46" s="48">
        <v>131.5</v>
      </c>
      <c r="HV46" s="48">
        <v>105.3</v>
      </c>
      <c r="HW46" s="48">
        <v>106.7</v>
      </c>
      <c r="HX46" s="48">
        <v>116.3</v>
      </c>
      <c r="HY46" s="48">
        <v>312.10000000000002</v>
      </c>
      <c r="HZ46" s="48">
        <v>147.6</v>
      </c>
      <c r="IA46" s="48">
        <v>85.3</v>
      </c>
      <c r="IB46" s="48">
        <v>84.8</v>
      </c>
      <c r="IC46" s="48">
        <v>85.1</v>
      </c>
      <c r="ID46" s="48">
        <v>65.2</v>
      </c>
      <c r="IE46" s="48">
        <v>57</v>
      </c>
      <c r="IF46" s="48">
        <v>79.7</v>
      </c>
      <c r="IG46" s="48">
        <v>30.4</v>
      </c>
      <c r="IH46" s="48">
        <v>78.900000000000006</v>
      </c>
      <c r="II46" s="48">
        <v>57.1</v>
      </c>
      <c r="IJ46" s="48">
        <v>29.2</v>
      </c>
      <c r="IK46" s="48">
        <v>49.8</v>
      </c>
      <c r="IL46" s="48">
        <v>55.6</v>
      </c>
      <c r="IM46" s="48">
        <v>103.9</v>
      </c>
      <c r="IN46" s="48">
        <v>135.5</v>
      </c>
      <c r="IO46" s="48">
        <v>17.7</v>
      </c>
      <c r="IP46" s="48">
        <v>128.69999999999999</v>
      </c>
      <c r="IQ46" s="48">
        <v>81.900000000000006</v>
      </c>
      <c r="IR46" s="48">
        <v>88.5</v>
      </c>
      <c r="IS46" s="48">
        <v>80.8</v>
      </c>
      <c r="IT46" s="48">
        <v>83.7</v>
      </c>
      <c r="IU46" s="48">
        <v>122.2</v>
      </c>
      <c r="IV46" s="48">
        <v>66.400000000000006</v>
      </c>
      <c r="IW46" s="48">
        <v>80</v>
      </c>
      <c r="IX46" s="48">
        <v>94.2</v>
      </c>
      <c r="IY46" s="48">
        <v>193.3</v>
      </c>
      <c r="IZ46" s="48">
        <v>215.3</v>
      </c>
      <c r="JA46" s="48">
        <v>275.3</v>
      </c>
      <c r="JB46" s="48">
        <v>97.9</v>
      </c>
      <c r="JC46" s="48">
        <v>133.4</v>
      </c>
      <c r="JD46" s="48">
        <v>114.4</v>
      </c>
      <c r="JE46" s="48">
        <v>119.1</v>
      </c>
      <c r="JF46" s="48">
        <v>101.6</v>
      </c>
      <c r="JG46" s="48">
        <v>85.4</v>
      </c>
      <c r="JH46" s="48">
        <v>122.7</v>
      </c>
      <c r="JI46" s="48">
        <v>119</v>
      </c>
      <c r="JJ46" s="48">
        <v>79.7</v>
      </c>
      <c r="JK46" s="48">
        <v>62.8</v>
      </c>
      <c r="JL46" s="48">
        <v>95.7</v>
      </c>
      <c r="JM46" s="48">
        <v>77.7</v>
      </c>
      <c r="JN46" s="48">
        <v>78.900000000000006</v>
      </c>
      <c r="JO46" s="48">
        <v>60.3</v>
      </c>
    </row>
    <row r="47" spans="1:275">
      <c r="A47" s="45"/>
      <c r="B47" s="46" t="s">
        <v>139</v>
      </c>
      <c r="C47" s="45" t="s">
        <v>38</v>
      </c>
      <c r="D47" s="47" t="s">
        <v>197</v>
      </c>
      <c r="E47" s="47" t="s">
        <v>197</v>
      </c>
      <c r="F47" s="47" t="s">
        <v>197</v>
      </c>
      <c r="G47" s="47" t="s">
        <v>197</v>
      </c>
      <c r="H47" s="48">
        <v>123.5</v>
      </c>
      <c r="I47" s="48">
        <v>114.9</v>
      </c>
      <c r="J47" s="48">
        <v>91.3</v>
      </c>
      <c r="K47" s="48">
        <v>52.4</v>
      </c>
      <c r="L47" s="48">
        <v>87.1</v>
      </c>
      <c r="M47" s="48">
        <v>56.2</v>
      </c>
      <c r="N47" s="48">
        <v>149</v>
      </c>
      <c r="O47" s="48">
        <v>165.9</v>
      </c>
      <c r="P47" s="48">
        <v>68.8</v>
      </c>
      <c r="Q47" s="48">
        <v>142.30000000000001</v>
      </c>
      <c r="R47" s="48">
        <v>54.8</v>
      </c>
      <c r="S47" s="48">
        <v>146</v>
      </c>
      <c r="T47" s="48">
        <v>111.5</v>
      </c>
      <c r="U47" s="48">
        <v>54.9</v>
      </c>
      <c r="V47" s="48">
        <v>150.80000000000001</v>
      </c>
      <c r="W47" s="48">
        <v>109.8</v>
      </c>
      <c r="X47" s="48">
        <v>80.099999999999994</v>
      </c>
      <c r="Y47" s="48">
        <v>93.1</v>
      </c>
      <c r="Z47" s="48">
        <v>63.5</v>
      </c>
      <c r="AA47" s="48">
        <v>27</v>
      </c>
      <c r="AB47" s="48">
        <v>111.3</v>
      </c>
      <c r="AC47" s="48">
        <v>96</v>
      </c>
      <c r="AD47" s="49" t="s">
        <v>197</v>
      </c>
      <c r="AE47" s="48">
        <v>65</v>
      </c>
      <c r="AF47" s="48">
        <v>75.5</v>
      </c>
      <c r="AG47" s="48">
        <v>138.69999999999999</v>
      </c>
      <c r="AH47" s="48">
        <v>132.19999999999999</v>
      </c>
      <c r="AI47" s="49" t="s">
        <v>197</v>
      </c>
      <c r="AJ47" s="48">
        <v>50</v>
      </c>
      <c r="AK47" s="48">
        <v>107.9</v>
      </c>
      <c r="AL47" s="49" t="s">
        <v>197</v>
      </c>
      <c r="AM47" s="48">
        <v>55.1</v>
      </c>
      <c r="AN47" s="48">
        <v>7.4</v>
      </c>
      <c r="AO47" s="48">
        <v>37.799999999999997</v>
      </c>
      <c r="AP47" s="48">
        <v>37.5</v>
      </c>
      <c r="AQ47" s="48">
        <v>15.3</v>
      </c>
      <c r="AR47" s="48">
        <v>71.900000000000006</v>
      </c>
      <c r="AS47" s="49" t="s">
        <v>197</v>
      </c>
      <c r="AT47" s="48">
        <v>84.9</v>
      </c>
      <c r="AU47" s="49" t="s">
        <v>197</v>
      </c>
      <c r="AV47" s="48">
        <v>84</v>
      </c>
      <c r="AW47" s="48">
        <v>56.8</v>
      </c>
      <c r="AX47" s="48">
        <v>16</v>
      </c>
      <c r="AY47" s="48">
        <v>35.4</v>
      </c>
      <c r="AZ47" s="48">
        <v>121.5</v>
      </c>
      <c r="BA47" s="48">
        <v>94.6</v>
      </c>
      <c r="BB47" s="48">
        <v>95.9</v>
      </c>
      <c r="BC47" s="48">
        <v>122.1</v>
      </c>
      <c r="BD47" s="48">
        <v>97.1</v>
      </c>
      <c r="BE47" s="48">
        <v>102.9</v>
      </c>
      <c r="BF47" s="48">
        <v>103.9</v>
      </c>
      <c r="BG47" s="48">
        <v>88.4</v>
      </c>
      <c r="BH47" s="48">
        <v>89.6</v>
      </c>
      <c r="BI47" s="48">
        <v>72</v>
      </c>
      <c r="BJ47" s="48">
        <v>50.5</v>
      </c>
      <c r="BK47" s="48">
        <v>61.8</v>
      </c>
      <c r="BL47" s="48">
        <v>99.4</v>
      </c>
      <c r="BM47" s="48">
        <v>74.7</v>
      </c>
      <c r="BN47" s="48">
        <v>81.5</v>
      </c>
      <c r="BO47" s="49" t="s">
        <v>197</v>
      </c>
      <c r="BP47" s="48">
        <v>170.8</v>
      </c>
      <c r="BQ47" s="48">
        <v>32.4</v>
      </c>
      <c r="BR47" s="48">
        <v>58.4</v>
      </c>
      <c r="BS47" s="48">
        <v>41.6</v>
      </c>
      <c r="BT47" s="48">
        <v>49.5</v>
      </c>
      <c r="BU47" s="48">
        <v>46</v>
      </c>
      <c r="BV47" s="48">
        <v>46.2</v>
      </c>
      <c r="BW47" s="48">
        <v>46.1</v>
      </c>
      <c r="BX47" s="48">
        <v>78.900000000000006</v>
      </c>
      <c r="BY47" s="48">
        <v>65.5</v>
      </c>
      <c r="BZ47" s="48">
        <v>74.2</v>
      </c>
      <c r="CA47" s="48">
        <v>117.6</v>
      </c>
      <c r="CB47" s="48">
        <v>140.9</v>
      </c>
      <c r="CC47" s="48">
        <v>131.6</v>
      </c>
      <c r="CD47" s="48">
        <v>93.6</v>
      </c>
      <c r="CE47" s="48">
        <v>28.5</v>
      </c>
      <c r="CF47" s="48">
        <v>61.3</v>
      </c>
      <c r="CG47" s="49" t="s">
        <v>197</v>
      </c>
      <c r="CH47" s="49" t="s">
        <v>197</v>
      </c>
      <c r="CI47" s="49" t="s">
        <v>197</v>
      </c>
      <c r="CJ47" s="48">
        <v>89.5</v>
      </c>
      <c r="CK47" s="48">
        <v>33.700000000000003</v>
      </c>
      <c r="CL47" s="48">
        <v>57.4</v>
      </c>
      <c r="CM47" s="49" t="s">
        <v>197</v>
      </c>
      <c r="CN47" s="49" t="s">
        <v>197</v>
      </c>
      <c r="CO47" s="49" t="s">
        <v>197</v>
      </c>
      <c r="CP47" s="49" t="s">
        <v>197</v>
      </c>
      <c r="CQ47" s="49" t="s">
        <v>197</v>
      </c>
      <c r="CR47" s="49" t="s">
        <v>197</v>
      </c>
      <c r="CS47" s="49" t="s">
        <v>197</v>
      </c>
      <c r="CT47" s="49" t="s">
        <v>197</v>
      </c>
      <c r="CU47" s="49" t="s">
        <v>197</v>
      </c>
      <c r="CV47" s="49" t="s">
        <v>197</v>
      </c>
      <c r="CW47" s="48">
        <v>78.8</v>
      </c>
      <c r="CX47" s="48">
        <v>43.6</v>
      </c>
      <c r="CY47" s="48">
        <v>59.3</v>
      </c>
      <c r="CZ47" s="49" t="s">
        <v>197</v>
      </c>
      <c r="DA47" s="48">
        <v>28</v>
      </c>
      <c r="DB47" s="48">
        <v>44.3</v>
      </c>
      <c r="DC47" s="48">
        <v>38.700000000000003</v>
      </c>
      <c r="DD47" s="48">
        <v>90.7</v>
      </c>
      <c r="DE47" s="48">
        <v>77.900000000000006</v>
      </c>
      <c r="DF47" s="48">
        <v>85.9</v>
      </c>
      <c r="DG47" s="48">
        <v>128.30000000000001</v>
      </c>
      <c r="DH47" s="48">
        <v>152.1</v>
      </c>
      <c r="DI47" s="48">
        <v>143.69999999999999</v>
      </c>
      <c r="DJ47" s="48">
        <v>73.5</v>
      </c>
      <c r="DK47" s="48">
        <v>38.799999999999997</v>
      </c>
      <c r="DL47" s="48">
        <v>55.3</v>
      </c>
      <c r="DM47" s="48">
        <v>105</v>
      </c>
      <c r="DN47" s="48">
        <v>35.700000000000003</v>
      </c>
      <c r="DO47" s="48">
        <v>62.5</v>
      </c>
      <c r="DP47" s="49" t="s">
        <v>197</v>
      </c>
      <c r="DQ47" s="49" t="s">
        <v>197</v>
      </c>
      <c r="DR47" s="49" t="s">
        <v>197</v>
      </c>
      <c r="DS47" s="49" t="s">
        <v>197</v>
      </c>
      <c r="DT47" s="49" t="s">
        <v>197</v>
      </c>
      <c r="DU47" s="49" t="s">
        <v>197</v>
      </c>
      <c r="DV47" s="48">
        <v>42</v>
      </c>
      <c r="DW47" s="48">
        <v>89.2</v>
      </c>
      <c r="DX47" s="48">
        <v>72</v>
      </c>
      <c r="DY47" s="48">
        <v>164.5</v>
      </c>
      <c r="DZ47" s="48">
        <v>110.3</v>
      </c>
      <c r="EA47" s="48">
        <v>140.9</v>
      </c>
      <c r="EB47" s="48">
        <v>200.3</v>
      </c>
      <c r="EC47" s="48">
        <v>181.3</v>
      </c>
      <c r="ED47" s="48">
        <v>187.1</v>
      </c>
      <c r="EE47" s="48">
        <v>38.799999999999997</v>
      </c>
      <c r="EF47" s="48">
        <v>195.3</v>
      </c>
      <c r="EG47" s="48">
        <v>31.6</v>
      </c>
      <c r="EH47" s="48">
        <v>102</v>
      </c>
      <c r="EI47" s="49" t="s">
        <v>197</v>
      </c>
      <c r="EJ47" s="49" t="s">
        <v>197</v>
      </c>
      <c r="EK47" s="49" t="s">
        <v>197</v>
      </c>
      <c r="EL47" s="49" t="s">
        <v>197</v>
      </c>
      <c r="EM47" s="49" t="s">
        <v>197</v>
      </c>
      <c r="EN47" s="49" t="s">
        <v>197</v>
      </c>
      <c r="EO47" s="49" t="s">
        <v>197</v>
      </c>
      <c r="EP47" s="49" t="s">
        <v>197</v>
      </c>
      <c r="EQ47" s="49" t="s">
        <v>197</v>
      </c>
      <c r="ER47" s="49" t="s">
        <v>197</v>
      </c>
      <c r="ES47" s="49" t="s">
        <v>197</v>
      </c>
      <c r="ET47" s="48">
        <v>75.7</v>
      </c>
      <c r="EU47" s="49" t="s">
        <v>197</v>
      </c>
      <c r="EV47" s="48">
        <v>97.6</v>
      </c>
      <c r="EW47" s="48">
        <v>88.6</v>
      </c>
      <c r="EX47" s="48">
        <v>91.5</v>
      </c>
      <c r="EY47" s="48">
        <v>79.400000000000006</v>
      </c>
      <c r="EZ47" s="48">
        <v>100.2</v>
      </c>
      <c r="FA47" s="48">
        <v>77</v>
      </c>
      <c r="FB47" s="48">
        <v>86.3</v>
      </c>
      <c r="FC47" s="48">
        <v>31.8</v>
      </c>
      <c r="FD47" s="48">
        <v>76</v>
      </c>
      <c r="FE47" s="48">
        <v>79.2</v>
      </c>
      <c r="FF47" s="48">
        <v>77.8</v>
      </c>
      <c r="FG47" s="48">
        <v>124</v>
      </c>
      <c r="FH47" s="48">
        <v>192.5</v>
      </c>
      <c r="FI47" s="48">
        <v>143.6</v>
      </c>
      <c r="FJ47" s="48">
        <v>126</v>
      </c>
      <c r="FK47" s="48">
        <v>40.9</v>
      </c>
      <c r="FL47" s="48">
        <v>79.2</v>
      </c>
      <c r="FM47" s="48">
        <v>98.2</v>
      </c>
      <c r="FN47" s="48">
        <v>57.4</v>
      </c>
      <c r="FO47" s="48">
        <v>81.2</v>
      </c>
      <c r="FP47" s="48">
        <v>104.6</v>
      </c>
      <c r="FQ47" s="48">
        <v>84.7</v>
      </c>
      <c r="FR47" s="48">
        <v>91.8</v>
      </c>
      <c r="FS47" s="48">
        <v>107.9</v>
      </c>
      <c r="FT47" s="48">
        <v>38.4</v>
      </c>
      <c r="FU47" s="48">
        <v>82.3</v>
      </c>
      <c r="FV47" s="48">
        <v>81</v>
      </c>
      <c r="FW47" s="48">
        <v>84.6</v>
      </c>
      <c r="FX47" s="48">
        <v>92.1</v>
      </c>
      <c r="FY47" s="48">
        <v>92.6</v>
      </c>
      <c r="FZ47" s="48">
        <v>92.6</v>
      </c>
      <c r="GA47" s="48">
        <v>98.8</v>
      </c>
      <c r="GB47" s="48">
        <v>92.6</v>
      </c>
      <c r="GC47" s="48">
        <v>93.8</v>
      </c>
      <c r="GD47" s="48">
        <v>109.1</v>
      </c>
      <c r="GE47" s="48">
        <v>385.4</v>
      </c>
      <c r="GF47" s="48">
        <v>206.6</v>
      </c>
      <c r="GG47" s="48">
        <v>1.6</v>
      </c>
      <c r="GH47" s="48">
        <v>20.8</v>
      </c>
      <c r="GI47" s="48">
        <v>20.7</v>
      </c>
      <c r="GJ47" s="49" t="s">
        <v>197</v>
      </c>
      <c r="GK47" s="49" t="s">
        <v>197</v>
      </c>
      <c r="GL47" s="49" t="s">
        <v>197</v>
      </c>
      <c r="GM47" s="48">
        <v>84.8</v>
      </c>
      <c r="GN47" s="48">
        <v>127</v>
      </c>
      <c r="GO47" s="48">
        <v>110.6</v>
      </c>
      <c r="GP47" s="48">
        <v>137.9</v>
      </c>
      <c r="GQ47" s="48">
        <v>81</v>
      </c>
      <c r="GR47" s="48">
        <v>102.1</v>
      </c>
      <c r="GS47" s="48">
        <v>323.39999999999998</v>
      </c>
      <c r="GT47" s="48">
        <v>55.8</v>
      </c>
      <c r="GU47" s="48">
        <v>114.5</v>
      </c>
      <c r="GV47" s="48">
        <v>57.4</v>
      </c>
      <c r="GW47" s="48">
        <v>24.3</v>
      </c>
      <c r="GX47" s="48">
        <v>39</v>
      </c>
      <c r="GY47" s="48">
        <v>86.5</v>
      </c>
      <c r="GZ47" s="48">
        <v>59</v>
      </c>
      <c r="HA47" s="48">
        <v>72.5</v>
      </c>
      <c r="HB47" s="48">
        <v>93.1</v>
      </c>
      <c r="HC47" s="48">
        <v>53.5</v>
      </c>
      <c r="HD47" s="48">
        <v>65.5</v>
      </c>
      <c r="HE47" s="48">
        <v>4.5999999999999996</v>
      </c>
      <c r="HF47" s="48">
        <v>0.6</v>
      </c>
      <c r="HG47" s="48">
        <v>0.8</v>
      </c>
      <c r="HH47" s="49" t="s">
        <v>197</v>
      </c>
      <c r="HI47" s="48">
        <v>88.5</v>
      </c>
      <c r="HJ47" s="48">
        <v>56.9</v>
      </c>
      <c r="HK47" s="48">
        <v>72.2</v>
      </c>
      <c r="HL47" s="48">
        <v>85.6</v>
      </c>
      <c r="HM47" s="48">
        <v>53.4</v>
      </c>
      <c r="HN47" s="48">
        <v>62.6</v>
      </c>
      <c r="HO47" s="49" t="s">
        <v>197</v>
      </c>
      <c r="HP47" s="49" t="s">
        <v>197</v>
      </c>
      <c r="HQ47" s="49" t="s">
        <v>197</v>
      </c>
      <c r="HR47" s="48">
        <v>66.099999999999994</v>
      </c>
      <c r="HS47" s="48">
        <v>48.1</v>
      </c>
      <c r="HT47" s="48">
        <v>54.3</v>
      </c>
      <c r="HU47" s="48">
        <v>144.69999999999999</v>
      </c>
      <c r="HV47" s="48">
        <v>104</v>
      </c>
      <c r="HW47" s="48">
        <v>106.4</v>
      </c>
      <c r="HX47" s="48">
        <v>85.6</v>
      </c>
      <c r="HY47" s="49" t="s">
        <v>197</v>
      </c>
      <c r="HZ47" s="48">
        <v>46.1</v>
      </c>
      <c r="IA47" s="48">
        <v>86.4</v>
      </c>
      <c r="IB47" s="48">
        <v>201.6</v>
      </c>
      <c r="IC47" s="48">
        <v>138.80000000000001</v>
      </c>
      <c r="ID47" s="48">
        <v>147.80000000000001</v>
      </c>
      <c r="IE47" s="49" t="s">
        <v>197</v>
      </c>
      <c r="IF47" s="49" t="s">
        <v>197</v>
      </c>
      <c r="IG47" s="49" t="s">
        <v>197</v>
      </c>
      <c r="IH47" s="48">
        <v>83.2</v>
      </c>
      <c r="II47" s="48">
        <v>38</v>
      </c>
      <c r="IJ47" s="49" t="s">
        <v>197</v>
      </c>
      <c r="IK47" s="49" t="s">
        <v>197</v>
      </c>
      <c r="IL47" s="49" t="s">
        <v>197</v>
      </c>
      <c r="IM47" s="48">
        <v>80.599999999999994</v>
      </c>
      <c r="IN47" s="48">
        <v>22</v>
      </c>
      <c r="IO47" s="49" t="s">
        <v>197</v>
      </c>
      <c r="IP47" s="49" t="s">
        <v>197</v>
      </c>
      <c r="IQ47" s="48">
        <v>31.6</v>
      </c>
      <c r="IR47" s="48">
        <v>95.7</v>
      </c>
      <c r="IS47" s="48">
        <v>75.599999999999994</v>
      </c>
      <c r="IT47" s="48">
        <v>83.3</v>
      </c>
      <c r="IU47" s="48">
        <v>8.1</v>
      </c>
      <c r="IV47" s="48">
        <v>41.9</v>
      </c>
      <c r="IW47" s="48">
        <v>33.6</v>
      </c>
      <c r="IX47" s="49" t="s">
        <v>197</v>
      </c>
      <c r="IY47" s="48">
        <v>79.900000000000006</v>
      </c>
      <c r="IZ47" s="48">
        <v>98.2</v>
      </c>
      <c r="JA47" s="48">
        <v>167.8</v>
      </c>
      <c r="JB47" s="49" t="s">
        <v>197</v>
      </c>
      <c r="JC47" s="48">
        <v>58.5</v>
      </c>
      <c r="JD47" s="48">
        <v>62.8</v>
      </c>
      <c r="JE47" s="48">
        <v>61.7</v>
      </c>
      <c r="JF47" s="48">
        <v>202</v>
      </c>
      <c r="JG47" s="48" t="s">
        <v>87</v>
      </c>
      <c r="JH47" s="48">
        <v>191.3</v>
      </c>
      <c r="JI47" s="48">
        <v>113.7</v>
      </c>
      <c r="JJ47" s="48">
        <v>96.3</v>
      </c>
      <c r="JK47" s="48">
        <v>102.5</v>
      </c>
      <c r="JL47" s="48">
        <v>106.7</v>
      </c>
      <c r="JM47" s="48">
        <v>79.900000000000006</v>
      </c>
      <c r="JN47" s="48">
        <v>83.2</v>
      </c>
      <c r="JO47" s="48">
        <v>88.9</v>
      </c>
    </row>
    <row r="48" spans="1:275">
      <c r="A48" s="45"/>
      <c r="B48" s="46" t="s">
        <v>140</v>
      </c>
      <c r="C48" s="45" t="s">
        <v>39</v>
      </c>
      <c r="D48" s="47" t="s">
        <v>197</v>
      </c>
      <c r="E48" s="47" t="s">
        <v>197</v>
      </c>
      <c r="F48" s="47" t="s">
        <v>197</v>
      </c>
      <c r="G48" s="47" t="s">
        <v>197</v>
      </c>
      <c r="H48" s="48">
        <v>100.8</v>
      </c>
      <c r="I48" s="48">
        <v>100.2</v>
      </c>
      <c r="J48" s="48">
        <v>103.5</v>
      </c>
      <c r="K48" s="48">
        <v>91.9</v>
      </c>
      <c r="L48" s="48">
        <v>107.9</v>
      </c>
      <c r="M48" s="48">
        <v>66.099999999999994</v>
      </c>
      <c r="N48" s="48">
        <v>102.1</v>
      </c>
      <c r="O48" s="48">
        <v>147.6</v>
      </c>
      <c r="P48" s="48">
        <v>95.8</v>
      </c>
      <c r="Q48" s="48">
        <v>159.4</v>
      </c>
      <c r="R48" s="48">
        <v>84.1</v>
      </c>
      <c r="S48" s="48">
        <v>112.9</v>
      </c>
      <c r="T48" s="48">
        <v>141.19999999999999</v>
      </c>
      <c r="U48" s="48">
        <v>85.3</v>
      </c>
      <c r="V48" s="48">
        <v>32.200000000000003</v>
      </c>
      <c r="W48" s="48">
        <v>91.3</v>
      </c>
      <c r="X48" s="48">
        <v>66.900000000000006</v>
      </c>
      <c r="Y48" s="48">
        <v>117</v>
      </c>
      <c r="Z48" s="48">
        <v>215.8</v>
      </c>
      <c r="AA48" s="48">
        <v>75.7</v>
      </c>
      <c r="AB48" s="48">
        <v>132.19999999999999</v>
      </c>
      <c r="AC48" s="48">
        <v>48.7</v>
      </c>
      <c r="AD48" s="48">
        <v>94.1</v>
      </c>
      <c r="AE48" s="48">
        <v>66.5</v>
      </c>
      <c r="AF48" s="48">
        <v>101.1</v>
      </c>
      <c r="AG48" s="48">
        <v>134.69999999999999</v>
      </c>
      <c r="AH48" s="48">
        <v>93.7</v>
      </c>
      <c r="AI48" s="48">
        <v>76.3</v>
      </c>
      <c r="AJ48" s="48">
        <v>108.6</v>
      </c>
      <c r="AK48" s="48">
        <v>19.100000000000001</v>
      </c>
      <c r="AL48" s="49" t="s">
        <v>197</v>
      </c>
      <c r="AM48" s="49" t="s">
        <v>197</v>
      </c>
      <c r="AN48" s="48">
        <v>72.400000000000006</v>
      </c>
      <c r="AO48" s="48">
        <v>45.1</v>
      </c>
      <c r="AP48" s="48">
        <v>45.4</v>
      </c>
      <c r="AQ48" s="48">
        <v>15.5</v>
      </c>
      <c r="AR48" s="48">
        <v>53.9</v>
      </c>
      <c r="AS48" s="49" t="s">
        <v>197</v>
      </c>
      <c r="AT48" s="48">
        <v>78.599999999999994</v>
      </c>
      <c r="AU48" s="49" t="s">
        <v>197</v>
      </c>
      <c r="AV48" s="48">
        <v>70.5</v>
      </c>
      <c r="AW48" s="48">
        <v>211.1</v>
      </c>
      <c r="AX48" s="48">
        <v>35.700000000000003</v>
      </c>
      <c r="AY48" s="48">
        <v>5.9</v>
      </c>
      <c r="AZ48" s="48">
        <v>149</v>
      </c>
      <c r="BA48" s="48">
        <v>113.3</v>
      </c>
      <c r="BB48" s="48">
        <v>115</v>
      </c>
      <c r="BC48" s="48">
        <v>96.2</v>
      </c>
      <c r="BD48" s="48">
        <v>64.400000000000006</v>
      </c>
      <c r="BE48" s="48">
        <v>71.900000000000006</v>
      </c>
      <c r="BF48" s="48">
        <v>93.1</v>
      </c>
      <c r="BG48" s="48">
        <v>84.3</v>
      </c>
      <c r="BH48" s="48">
        <v>85</v>
      </c>
      <c r="BI48" s="48">
        <v>95.8</v>
      </c>
      <c r="BJ48" s="48">
        <v>91.5</v>
      </c>
      <c r="BK48" s="48">
        <v>93.8</v>
      </c>
      <c r="BL48" s="48">
        <v>59.9</v>
      </c>
      <c r="BM48" s="48">
        <v>117.1</v>
      </c>
      <c r="BN48" s="48">
        <v>101.3</v>
      </c>
      <c r="BO48" s="49" t="s">
        <v>197</v>
      </c>
      <c r="BP48" s="48">
        <v>90.2</v>
      </c>
      <c r="BQ48" s="48">
        <v>64.099999999999994</v>
      </c>
      <c r="BR48" s="48">
        <v>115.9</v>
      </c>
      <c r="BS48" s="48">
        <v>82.8</v>
      </c>
      <c r="BT48" s="48">
        <v>98.5</v>
      </c>
      <c r="BU48" s="48">
        <v>369.4</v>
      </c>
      <c r="BV48" s="48">
        <v>106.2</v>
      </c>
      <c r="BW48" s="48">
        <v>199.7</v>
      </c>
      <c r="BX48" s="48">
        <v>77.400000000000006</v>
      </c>
      <c r="BY48" s="48">
        <v>64.2</v>
      </c>
      <c r="BZ48" s="48">
        <v>72.8</v>
      </c>
      <c r="CA48" s="48">
        <v>123.1</v>
      </c>
      <c r="CB48" s="48">
        <v>89.7</v>
      </c>
      <c r="CC48" s="48">
        <v>103.2</v>
      </c>
      <c r="CD48" s="48">
        <v>115.6</v>
      </c>
      <c r="CE48" s="48">
        <v>75.599999999999994</v>
      </c>
      <c r="CF48" s="48">
        <v>95.8</v>
      </c>
      <c r="CG48" s="49" t="s">
        <v>197</v>
      </c>
      <c r="CH48" s="49" t="s">
        <v>197</v>
      </c>
      <c r="CI48" s="49" t="s">
        <v>197</v>
      </c>
      <c r="CJ48" s="48">
        <v>96.4</v>
      </c>
      <c r="CK48" s="48">
        <v>55.7</v>
      </c>
      <c r="CL48" s="48">
        <v>73.099999999999994</v>
      </c>
      <c r="CM48" s="48">
        <v>23.6</v>
      </c>
      <c r="CN48" s="48">
        <v>2.8</v>
      </c>
      <c r="CO48" s="48">
        <v>11.5</v>
      </c>
      <c r="CP48" s="49" t="s">
        <v>197</v>
      </c>
      <c r="CQ48" s="49" t="s">
        <v>197</v>
      </c>
      <c r="CR48" s="49" t="s">
        <v>197</v>
      </c>
      <c r="CS48" s="49" t="s">
        <v>197</v>
      </c>
      <c r="CT48" s="48">
        <v>103.8</v>
      </c>
      <c r="CU48" s="48">
        <v>67.7</v>
      </c>
      <c r="CV48" s="48">
        <v>82.6</v>
      </c>
      <c r="CW48" s="48">
        <v>105.6</v>
      </c>
      <c r="CX48" s="48">
        <v>66.099999999999994</v>
      </c>
      <c r="CY48" s="48">
        <v>83.8</v>
      </c>
      <c r="CZ48" s="48">
        <v>73.599999999999994</v>
      </c>
      <c r="DA48" s="48">
        <v>389.8</v>
      </c>
      <c r="DB48" s="48">
        <v>140.5</v>
      </c>
      <c r="DC48" s="48">
        <v>227.4</v>
      </c>
      <c r="DD48" s="48">
        <v>74.099999999999994</v>
      </c>
      <c r="DE48" s="48">
        <v>73.8</v>
      </c>
      <c r="DF48" s="48">
        <v>74</v>
      </c>
      <c r="DG48" s="48">
        <v>127.1</v>
      </c>
      <c r="DH48" s="48">
        <v>86.8</v>
      </c>
      <c r="DI48" s="48">
        <v>101.1</v>
      </c>
      <c r="DJ48" s="48">
        <v>121.2</v>
      </c>
      <c r="DK48" s="48">
        <v>73.400000000000006</v>
      </c>
      <c r="DL48" s="48">
        <v>96.2</v>
      </c>
      <c r="DM48" s="48">
        <v>84.2</v>
      </c>
      <c r="DN48" s="48">
        <v>48</v>
      </c>
      <c r="DO48" s="48">
        <v>62.1</v>
      </c>
      <c r="DP48" s="48">
        <v>848.2</v>
      </c>
      <c r="DQ48" s="48">
        <v>472.2</v>
      </c>
      <c r="DR48" s="48">
        <v>608.20000000000005</v>
      </c>
      <c r="DS48" s="48">
        <v>20.5</v>
      </c>
      <c r="DT48" s="48">
        <v>5.3</v>
      </c>
      <c r="DU48" s="48">
        <v>10.9</v>
      </c>
      <c r="DV48" s="48">
        <v>305.2</v>
      </c>
      <c r="DW48" s="48">
        <v>152.9</v>
      </c>
      <c r="DX48" s="48">
        <v>208.8</v>
      </c>
      <c r="DY48" s="48">
        <v>69.099999999999994</v>
      </c>
      <c r="DZ48" s="48">
        <v>47.3</v>
      </c>
      <c r="EA48" s="48">
        <v>59.6</v>
      </c>
      <c r="EB48" s="48">
        <v>114.8</v>
      </c>
      <c r="EC48" s="48">
        <v>28</v>
      </c>
      <c r="ED48" s="48">
        <v>54.7</v>
      </c>
      <c r="EE48" s="48">
        <v>28.1</v>
      </c>
      <c r="EF48" s="48">
        <v>115.9</v>
      </c>
      <c r="EG48" s="48">
        <v>45.6</v>
      </c>
      <c r="EH48" s="48">
        <v>76</v>
      </c>
      <c r="EI48" s="48">
        <v>47.7</v>
      </c>
      <c r="EJ48" s="48">
        <v>85.9</v>
      </c>
      <c r="EK48" s="48">
        <v>72.8</v>
      </c>
      <c r="EL48" s="49" t="s">
        <v>197</v>
      </c>
      <c r="EM48" s="48">
        <v>199</v>
      </c>
      <c r="EN48" s="48">
        <v>137.80000000000001</v>
      </c>
      <c r="EO48" s="48">
        <v>169.8</v>
      </c>
      <c r="EP48" s="48">
        <v>97.5</v>
      </c>
      <c r="EQ48" s="48">
        <v>19.3</v>
      </c>
      <c r="ER48" s="48">
        <v>65.5</v>
      </c>
      <c r="ES48" s="49" t="s">
        <v>197</v>
      </c>
      <c r="ET48" s="48">
        <v>155.9</v>
      </c>
      <c r="EU48" s="49" t="s">
        <v>197</v>
      </c>
      <c r="EV48" s="48">
        <v>110.7</v>
      </c>
      <c r="EW48" s="48">
        <v>64.599999999999994</v>
      </c>
      <c r="EX48" s="48">
        <v>79.099999999999994</v>
      </c>
      <c r="EY48" s="48">
        <v>140.5</v>
      </c>
      <c r="EZ48" s="48">
        <v>78.3</v>
      </c>
      <c r="FA48" s="48">
        <v>87.6</v>
      </c>
      <c r="FB48" s="48">
        <v>83.9</v>
      </c>
      <c r="FC48" s="48">
        <v>12.2</v>
      </c>
      <c r="FD48" s="48">
        <v>72.400000000000006</v>
      </c>
      <c r="FE48" s="48">
        <v>75.099999999999994</v>
      </c>
      <c r="FF48" s="48">
        <v>73.900000000000006</v>
      </c>
      <c r="FG48" s="48">
        <v>18.3</v>
      </c>
      <c r="FH48" s="48">
        <v>9.1999999999999993</v>
      </c>
      <c r="FI48" s="48">
        <v>15.7</v>
      </c>
      <c r="FJ48" s="48">
        <v>46.2</v>
      </c>
      <c r="FK48" s="48">
        <v>98.2</v>
      </c>
      <c r="FL48" s="48">
        <v>74.8</v>
      </c>
      <c r="FM48" s="48">
        <v>117</v>
      </c>
      <c r="FN48" s="48">
        <v>82.6</v>
      </c>
      <c r="FO48" s="48">
        <v>102.7</v>
      </c>
      <c r="FP48" s="48">
        <v>59.6</v>
      </c>
      <c r="FQ48" s="48">
        <v>90</v>
      </c>
      <c r="FR48" s="48">
        <v>79.2</v>
      </c>
      <c r="FS48" s="48">
        <v>77.099999999999994</v>
      </c>
      <c r="FT48" s="48">
        <v>62.3</v>
      </c>
      <c r="FU48" s="48">
        <v>71.599999999999994</v>
      </c>
      <c r="FV48" s="48">
        <v>68.5</v>
      </c>
      <c r="FW48" s="48">
        <v>154.9</v>
      </c>
      <c r="FX48" s="48">
        <v>132.1</v>
      </c>
      <c r="FY48" s="48">
        <v>104.5</v>
      </c>
      <c r="FZ48" s="48">
        <v>104.8</v>
      </c>
      <c r="GA48" s="48">
        <v>111.4</v>
      </c>
      <c r="GB48" s="48">
        <v>90.9</v>
      </c>
      <c r="GC48" s="48">
        <v>94.9</v>
      </c>
      <c r="GD48" s="48">
        <v>36.200000000000003</v>
      </c>
      <c r="GE48" s="48">
        <v>11.1</v>
      </c>
      <c r="GF48" s="48">
        <v>27.4</v>
      </c>
      <c r="GG48" s="48">
        <v>203.3</v>
      </c>
      <c r="GH48" s="48">
        <v>134</v>
      </c>
      <c r="GI48" s="48">
        <v>134.5</v>
      </c>
      <c r="GJ48" s="48">
        <v>38.5</v>
      </c>
      <c r="GK48" s="48">
        <v>18</v>
      </c>
      <c r="GL48" s="48">
        <v>24.7</v>
      </c>
      <c r="GM48" s="48">
        <v>81.599999999999994</v>
      </c>
      <c r="GN48" s="48">
        <v>71.900000000000006</v>
      </c>
      <c r="GO48" s="48">
        <v>75.7</v>
      </c>
      <c r="GP48" s="48">
        <v>41.4</v>
      </c>
      <c r="GQ48" s="48">
        <v>105</v>
      </c>
      <c r="GR48" s="48">
        <v>81.400000000000006</v>
      </c>
      <c r="GS48" s="48">
        <v>91.9</v>
      </c>
      <c r="GT48" s="48">
        <v>120</v>
      </c>
      <c r="GU48" s="48">
        <v>113.8</v>
      </c>
      <c r="GV48" s="48">
        <v>61.5</v>
      </c>
      <c r="GW48" s="48">
        <v>67.7</v>
      </c>
      <c r="GX48" s="48">
        <v>64.900000000000006</v>
      </c>
      <c r="GY48" s="48">
        <v>112.4</v>
      </c>
      <c r="GZ48" s="48">
        <v>71.400000000000006</v>
      </c>
      <c r="HA48" s="48">
        <v>91.5</v>
      </c>
      <c r="HB48" s="48">
        <v>99.2</v>
      </c>
      <c r="HC48" s="48">
        <v>75</v>
      </c>
      <c r="HD48" s="48">
        <v>82.3</v>
      </c>
      <c r="HE48" s="48">
        <v>16.100000000000001</v>
      </c>
      <c r="HF48" s="48">
        <v>111.5</v>
      </c>
      <c r="HG48" s="48">
        <v>106</v>
      </c>
      <c r="HH48" s="48">
        <v>13.5</v>
      </c>
      <c r="HI48" s="48">
        <v>147</v>
      </c>
      <c r="HJ48" s="48">
        <v>105.2</v>
      </c>
      <c r="HK48" s="48">
        <v>125.4</v>
      </c>
      <c r="HL48" s="48">
        <v>137.19999999999999</v>
      </c>
      <c r="HM48" s="48">
        <v>95.3</v>
      </c>
      <c r="HN48" s="48">
        <v>107.4</v>
      </c>
      <c r="HO48" s="48">
        <v>78.8</v>
      </c>
      <c r="HP48" s="48">
        <v>48.2</v>
      </c>
      <c r="HQ48" s="48">
        <v>63.7</v>
      </c>
      <c r="HR48" s="48">
        <v>22.3</v>
      </c>
      <c r="HS48" s="48">
        <v>13.7</v>
      </c>
      <c r="HT48" s="48">
        <v>16.7</v>
      </c>
      <c r="HU48" s="48">
        <v>117.2</v>
      </c>
      <c r="HV48" s="48">
        <v>85.5</v>
      </c>
      <c r="HW48" s="48">
        <v>87.4</v>
      </c>
      <c r="HX48" s="48">
        <v>132.19999999999999</v>
      </c>
      <c r="HY48" s="49" t="s">
        <v>197</v>
      </c>
      <c r="HZ48" s="48">
        <v>56</v>
      </c>
      <c r="IA48" s="48">
        <v>89.5</v>
      </c>
      <c r="IB48" s="48">
        <v>280.39999999999998</v>
      </c>
      <c r="IC48" s="48">
        <v>176.6</v>
      </c>
      <c r="ID48" s="48">
        <v>183.5</v>
      </c>
      <c r="IE48" s="48">
        <v>130.69999999999999</v>
      </c>
      <c r="IF48" s="48">
        <v>44</v>
      </c>
      <c r="IG48" s="48">
        <v>32</v>
      </c>
      <c r="IH48" s="48">
        <v>68.599999999999994</v>
      </c>
      <c r="II48" s="48">
        <v>63.4</v>
      </c>
      <c r="IJ48" s="48">
        <v>115.3</v>
      </c>
      <c r="IK48" s="49" t="s">
        <v>197</v>
      </c>
      <c r="IL48" s="49" t="s">
        <v>197</v>
      </c>
      <c r="IM48" s="48">
        <v>58.6</v>
      </c>
      <c r="IN48" s="48">
        <v>63.4</v>
      </c>
      <c r="IO48" s="49" t="s">
        <v>197</v>
      </c>
      <c r="IP48" s="49" t="s">
        <v>197</v>
      </c>
      <c r="IQ48" s="48">
        <v>105.1</v>
      </c>
      <c r="IR48" s="48">
        <v>115.4</v>
      </c>
      <c r="IS48" s="48">
        <v>73.5</v>
      </c>
      <c r="IT48" s="48">
        <v>89.6</v>
      </c>
      <c r="IU48" s="48">
        <v>119.5</v>
      </c>
      <c r="IV48" s="48">
        <v>23.9</v>
      </c>
      <c r="IW48" s="48">
        <v>47.2</v>
      </c>
      <c r="IX48" s="49" t="s">
        <v>197</v>
      </c>
      <c r="IY48" s="48">
        <v>78.3</v>
      </c>
      <c r="IZ48" s="48">
        <v>77.400000000000006</v>
      </c>
      <c r="JA48" s="48">
        <v>86.8</v>
      </c>
      <c r="JB48" s="48">
        <v>76.900000000000006</v>
      </c>
      <c r="JC48" s="48">
        <v>172.5</v>
      </c>
      <c r="JD48" s="48">
        <v>146.4</v>
      </c>
      <c r="JE48" s="48">
        <v>153.1</v>
      </c>
      <c r="JF48" s="48">
        <v>134.69999999999999</v>
      </c>
      <c r="JG48" s="48">
        <v>57.3</v>
      </c>
      <c r="JH48" s="48">
        <v>32.6</v>
      </c>
      <c r="JI48" s="48">
        <v>114</v>
      </c>
      <c r="JJ48" s="48">
        <v>81.7</v>
      </c>
      <c r="JK48" s="48">
        <v>88.4</v>
      </c>
      <c r="JL48" s="48">
        <v>76.7</v>
      </c>
      <c r="JM48" s="48">
        <v>66</v>
      </c>
      <c r="JN48" s="48">
        <v>68.599999999999994</v>
      </c>
      <c r="JO48" s="48">
        <v>26.4</v>
      </c>
    </row>
    <row r="49" spans="1:275">
      <c r="A49" s="45"/>
      <c r="B49" s="46" t="s">
        <v>141</v>
      </c>
      <c r="C49" s="45" t="s">
        <v>40</v>
      </c>
      <c r="D49" s="47" t="s">
        <v>197</v>
      </c>
      <c r="E49" s="47" t="s">
        <v>197</v>
      </c>
      <c r="F49" s="47" t="s">
        <v>197</v>
      </c>
      <c r="G49" s="47" t="s">
        <v>197</v>
      </c>
      <c r="H49" s="48">
        <v>126.8</v>
      </c>
      <c r="I49" s="48">
        <v>120.5</v>
      </c>
      <c r="J49" s="48">
        <v>110.7</v>
      </c>
      <c r="K49" s="48">
        <v>209.6</v>
      </c>
      <c r="L49" s="48">
        <v>70.099999999999994</v>
      </c>
      <c r="M49" s="48">
        <v>67.7</v>
      </c>
      <c r="N49" s="48">
        <v>88.3</v>
      </c>
      <c r="O49" s="48">
        <v>84.2</v>
      </c>
      <c r="P49" s="48">
        <v>90.7</v>
      </c>
      <c r="Q49" s="48">
        <v>39.9</v>
      </c>
      <c r="R49" s="48">
        <v>86.6</v>
      </c>
      <c r="S49" s="48">
        <v>86.9</v>
      </c>
      <c r="T49" s="48">
        <v>67.900000000000006</v>
      </c>
      <c r="U49" s="48">
        <v>67.5</v>
      </c>
      <c r="V49" s="48">
        <v>37.200000000000003</v>
      </c>
      <c r="W49" s="48">
        <v>72.7</v>
      </c>
      <c r="X49" s="48">
        <v>87.5</v>
      </c>
      <c r="Y49" s="48">
        <v>135</v>
      </c>
      <c r="Z49" s="48">
        <v>68.5</v>
      </c>
      <c r="AA49" s="48">
        <v>12.5</v>
      </c>
      <c r="AB49" s="48">
        <v>68.599999999999994</v>
      </c>
      <c r="AC49" s="48">
        <v>37.799999999999997</v>
      </c>
      <c r="AD49" s="48">
        <v>109.5</v>
      </c>
      <c r="AE49" s="48">
        <v>104.6</v>
      </c>
      <c r="AF49" s="48">
        <v>112.1</v>
      </c>
      <c r="AG49" s="48">
        <v>113.1</v>
      </c>
      <c r="AH49" s="48">
        <v>91.7</v>
      </c>
      <c r="AI49" s="49" t="s">
        <v>197</v>
      </c>
      <c r="AJ49" s="48">
        <v>75.400000000000006</v>
      </c>
      <c r="AK49" s="48">
        <v>86.9</v>
      </c>
      <c r="AL49" s="49" t="s">
        <v>197</v>
      </c>
      <c r="AM49" s="49" t="s">
        <v>197</v>
      </c>
      <c r="AN49" s="48">
        <v>16.899999999999999</v>
      </c>
      <c r="AO49" s="48">
        <v>49.6</v>
      </c>
      <c r="AP49" s="48">
        <v>49.3</v>
      </c>
      <c r="AQ49" s="48">
        <v>184.6</v>
      </c>
      <c r="AR49" s="48">
        <v>38.700000000000003</v>
      </c>
      <c r="AS49" s="49" t="s">
        <v>197</v>
      </c>
      <c r="AT49" s="48">
        <v>74.2</v>
      </c>
      <c r="AU49" s="49" t="s">
        <v>197</v>
      </c>
      <c r="AV49" s="48">
        <v>74.3</v>
      </c>
      <c r="AW49" s="48">
        <v>226.9</v>
      </c>
      <c r="AX49" s="48">
        <v>61.9</v>
      </c>
      <c r="AY49" s="48">
        <v>11.6</v>
      </c>
      <c r="AZ49" s="48">
        <v>123.1</v>
      </c>
      <c r="BA49" s="48">
        <v>110.2</v>
      </c>
      <c r="BB49" s="48">
        <v>110.8</v>
      </c>
      <c r="BC49" s="48">
        <v>56.6</v>
      </c>
      <c r="BD49" s="48">
        <v>44.3</v>
      </c>
      <c r="BE49" s="48">
        <v>47.2</v>
      </c>
      <c r="BF49" s="48">
        <v>79.7</v>
      </c>
      <c r="BG49" s="48">
        <v>71.900000000000006</v>
      </c>
      <c r="BH49" s="48">
        <v>72.5</v>
      </c>
      <c r="BI49" s="48">
        <v>111.4</v>
      </c>
      <c r="BJ49" s="48">
        <v>96.8</v>
      </c>
      <c r="BK49" s="48">
        <v>104.4</v>
      </c>
      <c r="BL49" s="48">
        <v>101.5</v>
      </c>
      <c r="BM49" s="48">
        <v>88.4</v>
      </c>
      <c r="BN49" s="48">
        <v>92</v>
      </c>
      <c r="BO49" s="49" t="s">
        <v>197</v>
      </c>
      <c r="BP49" s="48">
        <v>52.9</v>
      </c>
      <c r="BQ49" s="48">
        <v>44.6</v>
      </c>
      <c r="BR49" s="48">
        <v>97.4</v>
      </c>
      <c r="BS49" s="48">
        <v>83.8</v>
      </c>
      <c r="BT49" s="48">
        <v>90.3</v>
      </c>
      <c r="BU49" s="48">
        <v>48.1</v>
      </c>
      <c r="BV49" s="48">
        <v>73.599999999999994</v>
      </c>
      <c r="BW49" s="48">
        <v>64.5</v>
      </c>
      <c r="BX49" s="48">
        <v>81.400000000000006</v>
      </c>
      <c r="BY49" s="48">
        <v>60.2</v>
      </c>
      <c r="BZ49" s="48">
        <v>73.900000000000006</v>
      </c>
      <c r="CA49" s="48">
        <v>146.19999999999999</v>
      </c>
      <c r="CB49" s="48">
        <v>151</v>
      </c>
      <c r="CC49" s="48">
        <v>149.1</v>
      </c>
      <c r="CD49" s="48">
        <v>126.6</v>
      </c>
      <c r="CE49" s="48">
        <v>53.1</v>
      </c>
      <c r="CF49" s="48">
        <v>90.3</v>
      </c>
      <c r="CG49" s="48">
        <v>162.80000000000001</v>
      </c>
      <c r="CH49" s="48">
        <v>54.6</v>
      </c>
      <c r="CI49" s="48">
        <v>122.4</v>
      </c>
      <c r="CJ49" s="48">
        <v>98.2</v>
      </c>
      <c r="CK49" s="48">
        <v>54.1</v>
      </c>
      <c r="CL49" s="48">
        <v>72.900000000000006</v>
      </c>
      <c r="CM49" s="48">
        <v>21.8</v>
      </c>
      <c r="CN49" s="48">
        <v>118.1</v>
      </c>
      <c r="CO49" s="48">
        <v>78</v>
      </c>
      <c r="CP49" s="49" t="s">
        <v>197</v>
      </c>
      <c r="CQ49" s="49" t="s">
        <v>197</v>
      </c>
      <c r="CR49" s="49" t="s">
        <v>197</v>
      </c>
      <c r="CS49" s="49" t="s">
        <v>197</v>
      </c>
      <c r="CT49" s="48">
        <v>88.1</v>
      </c>
      <c r="CU49" s="48">
        <v>92.7</v>
      </c>
      <c r="CV49" s="48">
        <v>90.8</v>
      </c>
      <c r="CW49" s="48">
        <v>101.1</v>
      </c>
      <c r="CX49" s="48">
        <v>82.4</v>
      </c>
      <c r="CY49" s="48">
        <v>90.8</v>
      </c>
      <c r="CZ49" s="48">
        <v>74.7</v>
      </c>
      <c r="DA49" s="48">
        <v>44.5</v>
      </c>
      <c r="DB49" s="48">
        <v>60.8</v>
      </c>
      <c r="DC49" s="48">
        <v>55.1</v>
      </c>
      <c r="DD49" s="48">
        <v>86.4</v>
      </c>
      <c r="DE49" s="48">
        <v>61.5</v>
      </c>
      <c r="DF49" s="48">
        <v>77.099999999999994</v>
      </c>
      <c r="DG49" s="48">
        <v>150.9</v>
      </c>
      <c r="DH49" s="48">
        <v>166.7</v>
      </c>
      <c r="DI49" s="48">
        <v>161.1</v>
      </c>
      <c r="DJ49" s="48">
        <v>129</v>
      </c>
      <c r="DK49" s="48">
        <v>42.6</v>
      </c>
      <c r="DL49" s="48">
        <v>83.8</v>
      </c>
      <c r="DM49" s="48">
        <v>96.8</v>
      </c>
      <c r="DN49" s="48">
        <v>54.2</v>
      </c>
      <c r="DO49" s="48">
        <v>70.8</v>
      </c>
      <c r="DP49" s="49" t="s">
        <v>197</v>
      </c>
      <c r="DQ49" s="49" t="s">
        <v>197</v>
      </c>
      <c r="DR49" s="49" t="s">
        <v>197</v>
      </c>
      <c r="DS49" s="48">
        <v>28.8</v>
      </c>
      <c r="DT49" s="48">
        <v>94.2</v>
      </c>
      <c r="DU49" s="48">
        <v>70.099999999999994</v>
      </c>
      <c r="DV49" s="48">
        <v>46.1</v>
      </c>
      <c r="DW49" s="48">
        <v>45.6</v>
      </c>
      <c r="DX49" s="48">
        <v>45.8</v>
      </c>
      <c r="DY49" s="48">
        <v>103.5</v>
      </c>
      <c r="DZ49" s="48">
        <v>78.400000000000006</v>
      </c>
      <c r="EA49" s="48">
        <v>92.6</v>
      </c>
      <c r="EB49" s="48">
        <v>138.30000000000001</v>
      </c>
      <c r="EC49" s="48">
        <v>158.19999999999999</v>
      </c>
      <c r="ED49" s="48">
        <v>152.1</v>
      </c>
      <c r="EE49" s="48">
        <v>53.6</v>
      </c>
      <c r="EF49" s="48">
        <v>31.8</v>
      </c>
      <c r="EG49" s="48">
        <v>108.9</v>
      </c>
      <c r="EH49" s="48">
        <v>75.599999999999994</v>
      </c>
      <c r="EI49" s="48">
        <v>117</v>
      </c>
      <c r="EJ49" s="48">
        <v>89.1</v>
      </c>
      <c r="EK49" s="48">
        <v>98.7</v>
      </c>
      <c r="EL49" s="49" t="s">
        <v>197</v>
      </c>
      <c r="EM49" s="48">
        <v>71.3</v>
      </c>
      <c r="EN49" s="48">
        <v>145.19999999999999</v>
      </c>
      <c r="EO49" s="48">
        <v>106.6</v>
      </c>
      <c r="EP49" s="48">
        <v>77.2</v>
      </c>
      <c r="EQ49" s="48">
        <v>70.900000000000006</v>
      </c>
      <c r="ER49" s="48">
        <v>74.599999999999994</v>
      </c>
      <c r="ES49" s="48">
        <v>238.5</v>
      </c>
      <c r="ET49" s="48">
        <v>138.6</v>
      </c>
      <c r="EU49" s="49" t="s">
        <v>197</v>
      </c>
      <c r="EV49" s="48">
        <v>108.1</v>
      </c>
      <c r="EW49" s="48">
        <v>98.9</v>
      </c>
      <c r="EX49" s="48">
        <v>101.8</v>
      </c>
      <c r="EY49" s="48">
        <v>44.3</v>
      </c>
      <c r="EZ49" s="48">
        <v>143.9</v>
      </c>
      <c r="FA49" s="48">
        <v>65.7</v>
      </c>
      <c r="FB49" s="48">
        <v>96.8</v>
      </c>
      <c r="FC49" s="48">
        <v>50</v>
      </c>
      <c r="FD49" s="48">
        <v>133.30000000000001</v>
      </c>
      <c r="FE49" s="48">
        <v>69.099999999999994</v>
      </c>
      <c r="FF49" s="48">
        <v>96.8</v>
      </c>
      <c r="FG49" s="48">
        <v>34.9</v>
      </c>
      <c r="FH49" s="48">
        <v>29.2</v>
      </c>
      <c r="FI49" s="48">
        <v>33.299999999999997</v>
      </c>
      <c r="FJ49" s="48">
        <v>50.9</v>
      </c>
      <c r="FK49" s="48">
        <v>95.8</v>
      </c>
      <c r="FL49" s="48">
        <v>75.599999999999994</v>
      </c>
      <c r="FM49" s="48">
        <v>72</v>
      </c>
      <c r="FN49" s="48">
        <v>82.2</v>
      </c>
      <c r="FO49" s="48">
        <v>76.3</v>
      </c>
      <c r="FP49" s="48">
        <v>156</v>
      </c>
      <c r="FQ49" s="48">
        <v>68.400000000000006</v>
      </c>
      <c r="FR49" s="48">
        <v>99.5</v>
      </c>
      <c r="FS49" s="48">
        <v>84</v>
      </c>
      <c r="FT49" s="48">
        <v>106.8</v>
      </c>
      <c r="FU49" s="48">
        <v>92.4</v>
      </c>
      <c r="FV49" s="48">
        <v>67</v>
      </c>
      <c r="FW49" s="48">
        <v>200.7</v>
      </c>
      <c r="FX49" s="48">
        <v>93.9</v>
      </c>
      <c r="FY49" s="48">
        <v>115.8</v>
      </c>
      <c r="FZ49" s="48">
        <v>115.6</v>
      </c>
      <c r="GA49" s="48">
        <v>89.4</v>
      </c>
      <c r="GB49" s="48">
        <v>121.5</v>
      </c>
      <c r="GC49" s="48">
        <v>115.3</v>
      </c>
      <c r="GD49" s="48">
        <v>32.1</v>
      </c>
      <c r="GE49" s="48">
        <v>48.2</v>
      </c>
      <c r="GF49" s="48">
        <v>37.799999999999997</v>
      </c>
      <c r="GG49" s="48">
        <v>159.80000000000001</v>
      </c>
      <c r="GH49" s="48">
        <v>167</v>
      </c>
      <c r="GI49" s="48">
        <v>167</v>
      </c>
      <c r="GJ49" s="49" t="s">
        <v>197</v>
      </c>
      <c r="GK49" s="49" t="s">
        <v>197</v>
      </c>
      <c r="GL49" s="49" t="s">
        <v>197</v>
      </c>
      <c r="GM49" s="48">
        <v>108.3</v>
      </c>
      <c r="GN49" s="48">
        <v>22.7</v>
      </c>
      <c r="GO49" s="48">
        <v>56.1</v>
      </c>
      <c r="GP49" s="48">
        <v>73.099999999999994</v>
      </c>
      <c r="GQ49" s="48">
        <v>98.3</v>
      </c>
      <c r="GR49" s="48">
        <v>88.9</v>
      </c>
      <c r="GS49" s="48">
        <v>141.1</v>
      </c>
      <c r="GT49" s="48">
        <v>37.200000000000003</v>
      </c>
      <c r="GU49" s="48">
        <v>60.1</v>
      </c>
      <c r="GV49" s="48">
        <v>79.5</v>
      </c>
      <c r="GW49" s="48">
        <v>56.3</v>
      </c>
      <c r="GX49" s="48">
        <v>66.599999999999994</v>
      </c>
      <c r="GY49" s="48">
        <v>83.1</v>
      </c>
      <c r="GZ49" s="48">
        <v>60.6</v>
      </c>
      <c r="HA49" s="48">
        <v>71.599999999999994</v>
      </c>
      <c r="HB49" s="48">
        <v>90</v>
      </c>
      <c r="HC49" s="48">
        <v>87.4</v>
      </c>
      <c r="HD49" s="48">
        <v>88.2</v>
      </c>
      <c r="HE49" s="48">
        <v>82.4</v>
      </c>
      <c r="HF49" s="48">
        <v>76.5</v>
      </c>
      <c r="HG49" s="48">
        <v>76.8</v>
      </c>
      <c r="HH49" s="48">
        <v>62.4</v>
      </c>
      <c r="HI49" s="48">
        <v>163.9</v>
      </c>
      <c r="HJ49" s="48">
        <v>120.4</v>
      </c>
      <c r="HK49" s="48">
        <v>141.5</v>
      </c>
      <c r="HL49" s="48">
        <v>182.1</v>
      </c>
      <c r="HM49" s="48">
        <v>178.8</v>
      </c>
      <c r="HN49" s="48">
        <v>179.7</v>
      </c>
      <c r="HO49" s="48">
        <v>40.4</v>
      </c>
      <c r="HP49" s="48">
        <v>28.9</v>
      </c>
      <c r="HQ49" s="48">
        <v>34.700000000000003</v>
      </c>
      <c r="HR49" s="49" t="s">
        <v>197</v>
      </c>
      <c r="HS49" s="49" t="s">
        <v>197</v>
      </c>
      <c r="HT49" s="49" t="s">
        <v>197</v>
      </c>
      <c r="HU49" s="48">
        <v>200.4</v>
      </c>
      <c r="HV49" s="48">
        <v>124.3</v>
      </c>
      <c r="HW49" s="48">
        <v>128.80000000000001</v>
      </c>
      <c r="HX49" s="48">
        <v>125</v>
      </c>
      <c r="HY49" s="49" t="s">
        <v>197</v>
      </c>
      <c r="HZ49" s="48">
        <v>217.3</v>
      </c>
      <c r="IA49" s="48">
        <v>253.4</v>
      </c>
      <c r="IB49" s="48">
        <v>146.6</v>
      </c>
      <c r="IC49" s="48">
        <v>204.7</v>
      </c>
      <c r="ID49" s="48">
        <v>175.2</v>
      </c>
      <c r="IE49" s="48">
        <v>82.8</v>
      </c>
      <c r="IF49" s="49" t="s">
        <v>197</v>
      </c>
      <c r="IG49" s="49" t="s">
        <v>197</v>
      </c>
      <c r="IH49" s="48">
        <v>46.5</v>
      </c>
      <c r="II49" s="48">
        <v>34.299999999999997</v>
      </c>
      <c r="IJ49" s="48">
        <v>34.200000000000003</v>
      </c>
      <c r="IK49" s="49" t="s">
        <v>197</v>
      </c>
      <c r="IL49" s="49" t="s">
        <v>197</v>
      </c>
      <c r="IM49" s="48">
        <v>5.2</v>
      </c>
      <c r="IN49" s="48">
        <v>8.3000000000000007</v>
      </c>
      <c r="IO49" s="48">
        <v>16.899999999999999</v>
      </c>
      <c r="IP49" s="49" t="s">
        <v>197</v>
      </c>
      <c r="IQ49" s="48">
        <v>78.599999999999994</v>
      </c>
      <c r="IR49" s="48">
        <v>100.3</v>
      </c>
      <c r="IS49" s="48">
        <v>83.2</v>
      </c>
      <c r="IT49" s="48">
        <v>89.8</v>
      </c>
      <c r="IU49" s="48">
        <v>49.4</v>
      </c>
      <c r="IV49" s="48">
        <v>27.2</v>
      </c>
      <c r="IW49" s="48">
        <v>32.6</v>
      </c>
      <c r="IX49" s="49" t="s">
        <v>197</v>
      </c>
      <c r="IY49" s="48">
        <v>172</v>
      </c>
      <c r="IZ49" s="48">
        <v>213.3</v>
      </c>
      <c r="JA49" s="48">
        <v>313.7</v>
      </c>
      <c r="JB49" s="48">
        <v>89.3</v>
      </c>
      <c r="JC49" s="48">
        <v>56.4</v>
      </c>
      <c r="JD49" s="48">
        <v>37.6</v>
      </c>
      <c r="JE49" s="48">
        <v>42.4</v>
      </c>
      <c r="JF49" s="48">
        <v>24.3</v>
      </c>
      <c r="JG49" s="48">
        <v>13.7</v>
      </c>
      <c r="JH49" s="48">
        <v>74.7</v>
      </c>
      <c r="JI49" s="48">
        <v>121</v>
      </c>
      <c r="JJ49" s="48">
        <v>64.7</v>
      </c>
      <c r="JK49" s="48">
        <v>61</v>
      </c>
      <c r="JL49" s="48">
        <v>66.2</v>
      </c>
      <c r="JM49" s="48">
        <v>50.3</v>
      </c>
      <c r="JN49" s="48">
        <v>46.5</v>
      </c>
      <c r="JO49" s="48">
        <v>92.3</v>
      </c>
    </row>
    <row r="50" spans="1:275">
      <c r="A50" s="45"/>
      <c r="B50" s="46" t="s">
        <v>142</v>
      </c>
      <c r="C50" s="45" t="s">
        <v>41</v>
      </c>
      <c r="D50" s="47" t="s">
        <v>197</v>
      </c>
      <c r="E50" s="47" t="s">
        <v>197</v>
      </c>
      <c r="F50" s="47" t="s">
        <v>197</v>
      </c>
      <c r="G50" s="47" t="s">
        <v>197</v>
      </c>
      <c r="H50" s="48">
        <v>114.4</v>
      </c>
      <c r="I50" s="48">
        <v>108.1</v>
      </c>
      <c r="J50" s="48">
        <v>106.3</v>
      </c>
      <c r="K50" s="48">
        <v>104</v>
      </c>
      <c r="L50" s="48">
        <v>92.1</v>
      </c>
      <c r="M50" s="48">
        <v>90.1</v>
      </c>
      <c r="N50" s="48">
        <v>100.1</v>
      </c>
      <c r="O50" s="48">
        <v>89.8</v>
      </c>
      <c r="P50" s="48">
        <v>89.9</v>
      </c>
      <c r="Q50" s="48">
        <v>75.2</v>
      </c>
      <c r="R50" s="48">
        <v>71.900000000000006</v>
      </c>
      <c r="S50" s="48">
        <v>92.6</v>
      </c>
      <c r="T50" s="48">
        <v>68.599999999999994</v>
      </c>
      <c r="U50" s="48">
        <v>285.2</v>
      </c>
      <c r="V50" s="48">
        <v>85.7</v>
      </c>
      <c r="W50" s="48">
        <v>106.9</v>
      </c>
      <c r="X50" s="48">
        <v>92.6</v>
      </c>
      <c r="Y50" s="48">
        <v>123.2</v>
      </c>
      <c r="Z50" s="48">
        <v>183.6</v>
      </c>
      <c r="AA50" s="48">
        <v>78.599999999999994</v>
      </c>
      <c r="AB50" s="48">
        <v>90.6</v>
      </c>
      <c r="AC50" s="48">
        <v>37.700000000000003</v>
      </c>
      <c r="AD50" s="48">
        <v>74.400000000000006</v>
      </c>
      <c r="AE50" s="48">
        <v>95.9</v>
      </c>
      <c r="AF50" s="48">
        <v>116.5</v>
      </c>
      <c r="AG50" s="48">
        <v>51.3</v>
      </c>
      <c r="AH50" s="48">
        <v>98</v>
      </c>
      <c r="AI50" s="49" t="s">
        <v>197</v>
      </c>
      <c r="AJ50" s="48">
        <v>60.8</v>
      </c>
      <c r="AK50" s="48">
        <v>216.5</v>
      </c>
      <c r="AL50" s="49" t="s">
        <v>197</v>
      </c>
      <c r="AM50" s="49" t="s">
        <v>197</v>
      </c>
      <c r="AN50" s="48">
        <v>267.10000000000002</v>
      </c>
      <c r="AO50" s="48">
        <v>71</v>
      </c>
      <c r="AP50" s="48">
        <v>73</v>
      </c>
      <c r="AQ50" s="48">
        <v>23</v>
      </c>
      <c r="AR50" s="48">
        <v>58.7</v>
      </c>
      <c r="AS50" s="49" t="s">
        <v>197</v>
      </c>
      <c r="AT50" s="48">
        <v>84.7</v>
      </c>
      <c r="AU50" s="49" t="s">
        <v>197</v>
      </c>
      <c r="AV50" s="48">
        <v>61.9</v>
      </c>
      <c r="AW50" s="48">
        <v>109.5</v>
      </c>
      <c r="AX50" s="48">
        <v>46.8</v>
      </c>
      <c r="AY50" s="48">
        <v>16.7</v>
      </c>
      <c r="AZ50" s="48">
        <v>134.5</v>
      </c>
      <c r="BA50" s="48">
        <v>94.6</v>
      </c>
      <c r="BB50" s="48">
        <v>96.5</v>
      </c>
      <c r="BC50" s="48">
        <v>95.3</v>
      </c>
      <c r="BD50" s="48">
        <v>76.400000000000006</v>
      </c>
      <c r="BE50" s="48">
        <v>80.900000000000006</v>
      </c>
      <c r="BF50" s="48">
        <v>109.3</v>
      </c>
      <c r="BG50" s="48">
        <v>88.7</v>
      </c>
      <c r="BH50" s="48">
        <v>90.3</v>
      </c>
      <c r="BI50" s="48">
        <v>110.3</v>
      </c>
      <c r="BJ50" s="48">
        <v>91.3</v>
      </c>
      <c r="BK50" s="48">
        <v>101.2</v>
      </c>
      <c r="BL50" s="48">
        <v>129.6</v>
      </c>
      <c r="BM50" s="48">
        <v>92.1</v>
      </c>
      <c r="BN50" s="48">
        <v>102.4</v>
      </c>
      <c r="BO50" s="49" t="s">
        <v>197</v>
      </c>
      <c r="BP50" s="48">
        <v>49.3</v>
      </c>
      <c r="BQ50" s="48">
        <v>43.1</v>
      </c>
      <c r="BR50" s="48">
        <v>109</v>
      </c>
      <c r="BS50" s="48">
        <v>52.9</v>
      </c>
      <c r="BT50" s="48">
        <v>79.599999999999994</v>
      </c>
      <c r="BU50" s="48">
        <v>201.8</v>
      </c>
      <c r="BV50" s="48">
        <v>81.099999999999994</v>
      </c>
      <c r="BW50" s="48">
        <v>124.2</v>
      </c>
      <c r="BX50" s="48">
        <v>141.5</v>
      </c>
      <c r="BY50" s="48">
        <v>42.4</v>
      </c>
      <c r="BZ50" s="48">
        <v>106.7</v>
      </c>
      <c r="CA50" s="48">
        <v>154.30000000000001</v>
      </c>
      <c r="CB50" s="48">
        <v>135.1</v>
      </c>
      <c r="CC50" s="48">
        <v>142.9</v>
      </c>
      <c r="CD50" s="48">
        <v>104.5</v>
      </c>
      <c r="CE50" s="48">
        <v>35.1</v>
      </c>
      <c r="CF50" s="48">
        <v>70.3</v>
      </c>
      <c r="CG50" s="49" t="s">
        <v>197</v>
      </c>
      <c r="CH50" s="49" t="s">
        <v>197</v>
      </c>
      <c r="CI50" s="49" t="s">
        <v>197</v>
      </c>
      <c r="CJ50" s="48">
        <v>104.4</v>
      </c>
      <c r="CK50" s="48">
        <v>76.099999999999994</v>
      </c>
      <c r="CL50" s="48">
        <v>88.2</v>
      </c>
      <c r="CM50" s="49" t="s">
        <v>197</v>
      </c>
      <c r="CN50" s="49" t="s">
        <v>197</v>
      </c>
      <c r="CO50" s="49" t="s">
        <v>197</v>
      </c>
      <c r="CP50" s="49" t="s">
        <v>197</v>
      </c>
      <c r="CQ50" s="49" t="s">
        <v>197</v>
      </c>
      <c r="CR50" s="49" t="s">
        <v>197</v>
      </c>
      <c r="CS50" s="49" t="s">
        <v>197</v>
      </c>
      <c r="CT50" s="49" t="s">
        <v>197</v>
      </c>
      <c r="CU50" s="49" t="s">
        <v>197</v>
      </c>
      <c r="CV50" s="49" t="s">
        <v>197</v>
      </c>
      <c r="CW50" s="48">
        <v>111.3</v>
      </c>
      <c r="CX50" s="48">
        <v>54.9</v>
      </c>
      <c r="CY50" s="48">
        <v>80.2</v>
      </c>
      <c r="CZ50" s="48">
        <v>61.6</v>
      </c>
      <c r="DA50" s="48">
        <v>185.6</v>
      </c>
      <c r="DB50" s="48">
        <v>56.1</v>
      </c>
      <c r="DC50" s="48">
        <v>101.5</v>
      </c>
      <c r="DD50" s="48">
        <v>131.6</v>
      </c>
      <c r="DE50" s="48">
        <v>70.8</v>
      </c>
      <c r="DF50" s="48">
        <v>108.8</v>
      </c>
      <c r="DG50" s="48">
        <v>182.5</v>
      </c>
      <c r="DH50" s="48">
        <v>126.7</v>
      </c>
      <c r="DI50" s="48">
        <v>146.6</v>
      </c>
      <c r="DJ50" s="48">
        <v>112.8</v>
      </c>
      <c r="DK50" s="48">
        <v>39.299999999999997</v>
      </c>
      <c r="DL50" s="48">
        <v>74.5</v>
      </c>
      <c r="DM50" s="48">
        <v>116.5</v>
      </c>
      <c r="DN50" s="48">
        <v>86.2</v>
      </c>
      <c r="DO50" s="48">
        <v>98</v>
      </c>
      <c r="DP50" s="49" t="s">
        <v>197</v>
      </c>
      <c r="DQ50" s="49" t="s">
        <v>197</v>
      </c>
      <c r="DR50" s="49" t="s">
        <v>197</v>
      </c>
      <c r="DS50" s="48">
        <v>69.099999999999994</v>
      </c>
      <c r="DT50" s="48">
        <v>99.6</v>
      </c>
      <c r="DU50" s="48">
        <v>88.4</v>
      </c>
      <c r="DV50" s="48">
        <v>203.5</v>
      </c>
      <c r="DW50" s="48">
        <v>148.80000000000001</v>
      </c>
      <c r="DX50" s="48">
        <v>169</v>
      </c>
      <c r="DY50" s="48">
        <v>131.30000000000001</v>
      </c>
      <c r="DZ50" s="48">
        <v>68.5</v>
      </c>
      <c r="EA50" s="48">
        <v>104.3</v>
      </c>
      <c r="EB50" s="48">
        <v>201.2</v>
      </c>
      <c r="EC50" s="48">
        <v>316.10000000000002</v>
      </c>
      <c r="ED50" s="48">
        <v>280.5</v>
      </c>
      <c r="EE50" s="49" t="s">
        <v>197</v>
      </c>
      <c r="EF50" s="48">
        <v>33</v>
      </c>
      <c r="EG50" s="48">
        <v>39.700000000000003</v>
      </c>
      <c r="EH50" s="48">
        <v>36.799999999999997</v>
      </c>
      <c r="EI50" s="48">
        <v>48</v>
      </c>
      <c r="EJ50" s="48">
        <v>36.700000000000003</v>
      </c>
      <c r="EK50" s="48">
        <v>40.6</v>
      </c>
      <c r="EL50" s="49" t="s">
        <v>197</v>
      </c>
      <c r="EM50" s="48">
        <v>156.30000000000001</v>
      </c>
      <c r="EN50" s="48">
        <v>26.1</v>
      </c>
      <c r="EO50" s="48">
        <v>94</v>
      </c>
      <c r="EP50" s="49" t="s">
        <v>197</v>
      </c>
      <c r="EQ50" s="49" t="s">
        <v>197</v>
      </c>
      <c r="ER50" s="49" t="s">
        <v>197</v>
      </c>
      <c r="ES50" s="49" t="s">
        <v>197</v>
      </c>
      <c r="ET50" s="48">
        <v>117.8</v>
      </c>
      <c r="EU50" s="49" t="s">
        <v>197</v>
      </c>
      <c r="EV50" s="48">
        <v>125.6</v>
      </c>
      <c r="EW50" s="48">
        <v>102.5</v>
      </c>
      <c r="EX50" s="48">
        <v>109.8</v>
      </c>
      <c r="EY50" s="48">
        <v>87.2</v>
      </c>
      <c r="EZ50" s="48">
        <v>118.3</v>
      </c>
      <c r="FA50" s="48">
        <v>56.5</v>
      </c>
      <c r="FB50" s="48">
        <v>81.099999999999994</v>
      </c>
      <c r="FC50" s="48">
        <v>147.5</v>
      </c>
      <c r="FD50" s="48">
        <v>102.8</v>
      </c>
      <c r="FE50" s="48">
        <v>61.7</v>
      </c>
      <c r="FF50" s="48">
        <v>79.400000000000006</v>
      </c>
      <c r="FG50" s="48">
        <v>54.5</v>
      </c>
      <c r="FH50" s="48">
        <v>21.6</v>
      </c>
      <c r="FI50" s="48">
        <v>45.1</v>
      </c>
      <c r="FJ50" s="48">
        <v>57.4</v>
      </c>
      <c r="FK50" s="48">
        <v>30.6</v>
      </c>
      <c r="FL50" s="48">
        <v>42.6</v>
      </c>
      <c r="FM50" s="48">
        <v>67.400000000000006</v>
      </c>
      <c r="FN50" s="48">
        <v>60.1</v>
      </c>
      <c r="FO50" s="48">
        <v>64.400000000000006</v>
      </c>
      <c r="FP50" s="48">
        <v>125.6</v>
      </c>
      <c r="FQ50" s="48">
        <v>56</v>
      </c>
      <c r="FR50" s="48">
        <v>80.7</v>
      </c>
      <c r="FS50" s="48">
        <v>65.8</v>
      </c>
      <c r="FT50" s="48">
        <v>56.9</v>
      </c>
      <c r="FU50" s="48">
        <v>62.5</v>
      </c>
      <c r="FV50" s="48">
        <v>121.2</v>
      </c>
      <c r="FW50" s="48">
        <v>65.900000000000006</v>
      </c>
      <c r="FX50" s="48">
        <v>87.7</v>
      </c>
      <c r="FY50" s="48">
        <v>108.6</v>
      </c>
      <c r="FZ50" s="48">
        <v>108.4</v>
      </c>
      <c r="GA50" s="48">
        <v>105.1</v>
      </c>
      <c r="GB50" s="48">
        <v>103.7</v>
      </c>
      <c r="GC50" s="48">
        <v>104</v>
      </c>
      <c r="GD50" s="48">
        <v>56.2</v>
      </c>
      <c r="GE50" s="48">
        <v>123.2</v>
      </c>
      <c r="GF50" s="48">
        <v>79.8</v>
      </c>
      <c r="GG50" s="48">
        <v>197.4</v>
      </c>
      <c r="GH50" s="48">
        <v>244.6</v>
      </c>
      <c r="GI50" s="48">
        <v>244.3</v>
      </c>
      <c r="GJ50" s="49" t="s">
        <v>197</v>
      </c>
      <c r="GK50" s="49" t="s">
        <v>197</v>
      </c>
      <c r="GL50" s="49" t="s">
        <v>197</v>
      </c>
      <c r="GM50" s="48">
        <v>135.30000000000001</v>
      </c>
      <c r="GN50" s="48">
        <v>28</v>
      </c>
      <c r="GO50" s="48">
        <v>70</v>
      </c>
      <c r="GP50" s="48">
        <v>123.9</v>
      </c>
      <c r="GQ50" s="48">
        <v>103.9</v>
      </c>
      <c r="GR50" s="48">
        <v>111.3</v>
      </c>
      <c r="GS50" s="48">
        <v>130.5</v>
      </c>
      <c r="GT50" s="48">
        <v>17.3</v>
      </c>
      <c r="GU50" s="48">
        <v>42.2</v>
      </c>
      <c r="GV50" s="48">
        <v>143.9</v>
      </c>
      <c r="GW50" s="48">
        <v>28.7</v>
      </c>
      <c r="GX50" s="48">
        <v>79.900000000000006</v>
      </c>
      <c r="GY50" s="48">
        <v>80.8</v>
      </c>
      <c r="GZ50" s="48">
        <v>53.4</v>
      </c>
      <c r="HA50" s="48">
        <v>66.8</v>
      </c>
      <c r="HB50" s="48">
        <v>79.099999999999994</v>
      </c>
      <c r="HC50" s="48">
        <v>95.7</v>
      </c>
      <c r="HD50" s="48">
        <v>90.7</v>
      </c>
      <c r="HE50" s="48">
        <v>9.5</v>
      </c>
      <c r="HF50" s="48">
        <v>5.8</v>
      </c>
      <c r="HG50" s="48">
        <v>6</v>
      </c>
      <c r="HH50" s="49" t="s">
        <v>197</v>
      </c>
      <c r="HI50" s="48">
        <v>146</v>
      </c>
      <c r="HJ50" s="48">
        <v>89.5</v>
      </c>
      <c r="HK50" s="48">
        <v>116.9</v>
      </c>
      <c r="HL50" s="48">
        <v>163.19999999999999</v>
      </c>
      <c r="HM50" s="48">
        <v>189.7</v>
      </c>
      <c r="HN50" s="48">
        <v>182.1</v>
      </c>
      <c r="HO50" s="49" t="s">
        <v>197</v>
      </c>
      <c r="HP50" s="49" t="s">
        <v>197</v>
      </c>
      <c r="HQ50" s="49" t="s">
        <v>197</v>
      </c>
      <c r="HR50" s="49" t="s">
        <v>197</v>
      </c>
      <c r="HS50" s="49" t="s">
        <v>197</v>
      </c>
      <c r="HT50" s="49" t="s">
        <v>197</v>
      </c>
      <c r="HU50" s="48">
        <v>301.60000000000002</v>
      </c>
      <c r="HV50" s="48">
        <v>119.3</v>
      </c>
      <c r="HW50" s="48">
        <v>130.30000000000001</v>
      </c>
      <c r="HX50" s="48">
        <v>89</v>
      </c>
      <c r="HY50" s="49" t="s">
        <v>197</v>
      </c>
      <c r="HZ50" s="48">
        <v>57.3</v>
      </c>
      <c r="IA50" s="48">
        <v>34.6</v>
      </c>
      <c r="IB50" s="48">
        <v>87.4</v>
      </c>
      <c r="IC50" s="48">
        <v>58.7</v>
      </c>
      <c r="ID50" s="48">
        <v>36.700000000000003</v>
      </c>
      <c r="IE50" s="48">
        <v>118</v>
      </c>
      <c r="IF50" s="49" t="s">
        <v>197</v>
      </c>
      <c r="IG50" s="49" t="s">
        <v>197</v>
      </c>
      <c r="IH50" s="48">
        <v>58.6</v>
      </c>
      <c r="II50" s="48">
        <v>26.1</v>
      </c>
      <c r="IJ50" s="48">
        <v>9.6999999999999993</v>
      </c>
      <c r="IK50" s="49" t="s">
        <v>197</v>
      </c>
      <c r="IL50" s="49" t="s">
        <v>197</v>
      </c>
      <c r="IM50" s="48">
        <v>38.799999999999997</v>
      </c>
      <c r="IN50" s="48">
        <v>16.3</v>
      </c>
      <c r="IO50" s="49" t="s">
        <v>197</v>
      </c>
      <c r="IP50" s="48">
        <v>37.4</v>
      </c>
      <c r="IQ50" s="48">
        <v>19.899999999999999</v>
      </c>
      <c r="IR50" s="48">
        <v>116.6</v>
      </c>
      <c r="IS50" s="48">
        <v>94.2</v>
      </c>
      <c r="IT50" s="48">
        <v>102.9</v>
      </c>
      <c r="IU50" s="48">
        <v>151.69999999999999</v>
      </c>
      <c r="IV50" s="48">
        <v>145.30000000000001</v>
      </c>
      <c r="IW50" s="48">
        <v>146.9</v>
      </c>
      <c r="IX50" s="49" t="s">
        <v>197</v>
      </c>
      <c r="IY50" s="48">
        <v>89.9</v>
      </c>
      <c r="IZ50" s="48">
        <v>117</v>
      </c>
      <c r="JA50" s="48">
        <v>150.19999999999999</v>
      </c>
      <c r="JB50" s="49" t="s">
        <v>197</v>
      </c>
      <c r="JC50" s="48">
        <v>268.3</v>
      </c>
      <c r="JD50" s="48">
        <v>152.1</v>
      </c>
      <c r="JE50" s="48">
        <v>181.7</v>
      </c>
      <c r="JF50" s="48">
        <v>162.4</v>
      </c>
      <c r="JG50" s="48">
        <v>107.2</v>
      </c>
      <c r="JH50" s="48">
        <v>60.2</v>
      </c>
      <c r="JI50" s="48">
        <v>147.9</v>
      </c>
      <c r="JJ50" s="48">
        <v>98.1</v>
      </c>
      <c r="JK50" s="48">
        <v>83</v>
      </c>
      <c r="JL50" s="48">
        <v>91.6</v>
      </c>
      <c r="JM50" s="48">
        <v>60.6</v>
      </c>
      <c r="JN50" s="48">
        <v>58.6</v>
      </c>
      <c r="JO50" s="48">
        <v>38.4</v>
      </c>
    </row>
    <row r="51" spans="1:275">
      <c r="A51" s="45"/>
      <c r="B51" s="46" t="s">
        <v>143</v>
      </c>
      <c r="C51" s="45" t="s">
        <v>42</v>
      </c>
      <c r="D51" s="47" t="s">
        <v>197</v>
      </c>
      <c r="E51" s="47" t="s">
        <v>197</v>
      </c>
      <c r="F51" s="47" t="s">
        <v>197</v>
      </c>
      <c r="G51" s="47" t="s">
        <v>197</v>
      </c>
      <c r="H51" s="48">
        <v>129.9</v>
      </c>
      <c r="I51" s="48">
        <v>117.4</v>
      </c>
      <c r="J51" s="48">
        <v>91.8</v>
      </c>
      <c r="K51" s="48">
        <v>43.7</v>
      </c>
      <c r="L51" s="48">
        <v>55.6</v>
      </c>
      <c r="M51" s="48">
        <v>90.6</v>
      </c>
      <c r="N51" s="48">
        <v>75.599999999999994</v>
      </c>
      <c r="O51" s="48">
        <v>58.6</v>
      </c>
      <c r="P51" s="48">
        <v>120.1</v>
      </c>
      <c r="Q51" s="48">
        <v>114.6</v>
      </c>
      <c r="R51" s="48">
        <v>125.9</v>
      </c>
      <c r="S51" s="48">
        <v>57.7</v>
      </c>
      <c r="T51" s="48">
        <v>37.700000000000003</v>
      </c>
      <c r="U51" s="48">
        <v>117.9</v>
      </c>
      <c r="V51" s="48">
        <v>55.8</v>
      </c>
      <c r="W51" s="48">
        <v>92.7</v>
      </c>
      <c r="X51" s="48">
        <v>79.8</v>
      </c>
      <c r="Y51" s="48">
        <v>95.1</v>
      </c>
      <c r="Z51" s="48">
        <v>143.5</v>
      </c>
      <c r="AA51" s="48">
        <v>20.2</v>
      </c>
      <c r="AB51" s="48">
        <v>195.3</v>
      </c>
      <c r="AC51" s="48">
        <v>6.2</v>
      </c>
      <c r="AD51" s="48">
        <v>150.19999999999999</v>
      </c>
      <c r="AE51" s="48">
        <v>72.8</v>
      </c>
      <c r="AF51" s="48">
        <v>109.2</v>
      </c>
      <c r="AG51" s="48">
        <v>58.7</v>
      </c>
      <c r="AH51" s="48">
        <v>91.7</v>
      </c>
      <c r="AI51" s="49" t="s">
        <v>197</v>
      </c>
      <c r="AJ51" s="48">
        <v>73.8</v>
      </c>
      <c r="AK51" s="48">
        <v>137.4</v>
      </c>
      <c r="AL51" s="49" t="s">
        <v>197</v>
      </c>
      <c r="AM51" s="49" t="s">
        <v>197</v>
      </c>
      <c r="AN51" s="48">
        <v>638.79999999999995</v>
      </c>
      <c r="AO51" s="48">
        <v>48.5</v>
      </c>
      <c r="AP51" s="48">
        <v>54.6</v>
      </c>
      <c r="AQ51" s="48">
        <v>7.2</v>
      </c>
      <c r="AR51" s="48">
        <v>2.2999999999999998</v>
      </c>
      <c r="AS51" s="49" t="s">
        <v>197</v>
      </c>
      <c r="AT51" s="48">
        <v>62.7</v>
      </c>
      <c r="AU51" s="49" t="s">
        <v>197</v>
      </c>
      <c r="AV51" s="48">
        <v>75.400000000000006</v>
      </c>
      <c r="AW51" s="48">
        <v>381.2</v>
      </c>
      <c r="AX51" s="48">
        <v>35.6</v>
      </c>
      <c r="AY51" s="48">
        <v>26.3</v>
      </c>
      <c r="AZ51" s="48">
        <v>114.3</v>
      </c>
      <c r="BA51" s="48">
        <v>108.7</v>
      </c>
      <c r="BB51" s="48">
        <v>108.9</v>
      </c>
      <c r="BC51" s="48">
        <v>97.8</v>
      </c>
      <c r="BD51" s="48">
        <v>86.6</v>
      </c>
      <c r="BE51" s="48">
        <v>89.3</v>
      </c>
      <c r="BF51" s="48">
        <v>109.3</v>
      </c>
      <c r="BG51" s="48">
        <v>90</v>
      </c>
      <c r="BH51" s="48">
        <v>91.4</v>
      </c>
      <c r="BI51" s="48">
        <v>111.4</v>
      </c>
      <c r="BJ51" s="48">
        <v>108.6</v>
      </c>
      <c r="BK51" s="48">
        <v>110.1</v>
      </c>
      <c r="BL51" s="48">
        <v>108.2</v>
      </c>
      <c r="BM51" s="48">
        <v>66.900000000000006</v>
      </c>
      <c r="BN51" s="48">
        <v>78.400000000000006</v>
      </c>
      <c r="BO51" s="49" t="s">
        <v>197</v>
      </c>
      <c r="BP51" s="48">
        <v>52.5</v>
      </c>
      <c r="BQ51" s="48">
        <v>63.8</v>
      </c>
      <c r="BR51" s="48">
        <v>53.5</v>
      </c>
      <c r="BS51" s="48">
        <v>35.299999999999997</v>
      </c>
      <c r="BT51" s="48">
        <v>44</v>
      </c>
      <c r="BU51" s="48">
        <v>21.4</v>
      </c>
      <c r="BV51" s="48">
        <v>12.8</v>
      </c>
      <c r="BW51" s="48">
        <v>15.8</v>
      </c>
      <c r="BX51" s="48">
        <v>111.8</v>
      </c>
      <c r="BY51" s="48">
        <v>158.30000000000001</v>
      </c>
      <c r="BZ51" s="48">
        <v>128.19999999999999</v>
      </c>
      <c r="CA51" s="48">
        <v>34.4</v>
      </c>
      <c r="CB51" s="48">
        <v>22.5</v>
      </c>
      <c r="CC51" s="48">
        <v>27.4</v>
      </c>
      <c r="CD51" s="48">
        <v>129.4</v>
      </c>
      <c r="CE51" s="48">
        <v>241.4</v>
      </c>
      <c r="CF51" s="48">
        <v>184.6</v>
      </c>
      <c r="CG51" s="49" t="s">
        <v>197</v>
      </c>
      <c r="CH51" s="49" t="s">
        <v>197</v>
      </c>
      <c r="CI51" s="49" t="s">
        <v>197</v>
      </c>
      <c r="CJ51" s="48">
        <v>101.1</v>
      </c>
      <c r="CK51" s="48">
        <v>57.9</v>
      </c>
      <c r="CL51" s="48">
        <v>76.3</v>
      </c>
      <c r="CM51" s="48">
        <v>215.3</v>
      </c>
      <c r="CN51" s="48">
        <v>397.6</v>
      </c>
      <c r="CO51" s="48">
        <v>321.7</v>
      </c>
      <c r="CP51" s="49" t="s">
        <v>197</v>
      </c>
      <c r="CQ51" s="49" t="s">
        <v>197</v>
      </c>
      <c r="CR51" s="49" t="s">
        <v>197</v>
      </c>
      <c r="CS51" s="49" t="s">
        <v>197</v>
      </c>
      <c r="CT51" s="49" t="s">
        <v>197</v>
      </c>
      <c r="CU51" s="49" t="s">
        <v>197</v>
      </c>
      <c r="CV51" s="49" t="s">
        <v>197</v>
      </c>
      <c r="CW51" s="48">
        <v>70.099999999999994</v>
      </c>
      <c r="CX51" s="48">
        <v>42.5</v>
      </c>
      <c r="CY51" s="48">
        <v>54.9</v>
      </c>
      <c r="CZ51" s="48">
        <v>49.2</v>
      </c>
      <c r="DA51" s="48">
        <v>62.2</v>
      </c>
      <c r="DB51" s="48">
        <v>71.900000000000006</v>
      </c>
      <c r="DC51" s="48">
        <v>68.5</v>
      </c>
      <c r="DD51" s="48">
        <v>113.8</v>
      </c>
      <c r="DE51" s="48">
        <v>88.5</v>
      </c>
      <c r="DF51" s="48">
        <v>104.3</v>
      </c>
      <c r="DG51" s="48">
        <v>69.8</v>
      </c>
      <c r="DH51" s="48">
        <v>104.3</v>
      </c>
      <c r="DI51" s="48">
        <v>92</v>
      </c>
      <c r="DJ51" s="48">
        <v>77.7</v>
      </c>
      <c r="DK51" s="48">
        <v>35.9</v>
      </c>
      <c r="DL51" s="48">
        <v>55.9</v>
      </c>
      <c r="DM51" s="48">
        <v>100</v>
      </c>
      <c r="DN51" s="48">
        <v>58.4</v>
      </c>
      <c r="DO51" s="48">
        <v>74.5</v>
      </c>
      <c r="DP51" s="49" t="s">
        <v>197</v>
      </c>
      <c r="DQ51" s="49" t="s">
        <v>197</v>
      </c>
      <c r="DR51" s="49" t="s">
        <v>197</v>
      </c>
      <c r="DS51" s="48">
        <v>211.9</v>
      </c>
      <c r="DT51" s="48">
        <v>377.9</v>
      </c>
      <c r="DU51" s="48">
        <v>317</v>
      </c>
      <c r="DV51" s="48">
        <v>45.4</v>
      </c>
      <c r="DW51" s="48">
        <v>21.1</v>
      </c>
      <c r="DX51" s="48">
        <v>30.1</v>
      </c>
      <c r="DY51" s="48">
        <v>54.9</v>
      </c>
      <c r="DZ51" s="48">
        <v>95.3</v>
      </c>
      <c r="EA51" s="48">
        <v>72.3</v>
      </c>
      <c r="EB51" s="48">
        <v>60.2</v>
      </c>
      <c r="EC51" s="48">
        <v>93</v>
      </c>
      <c r="ED51" s="48">
        <v>82.9</v>
      </c>
      <c r="EE51" s="48">
        <v>14.1</v>
      </c>
      <c r="EF51" s="48">
        <v>104.7</v>
      </c>
      <c r="EG51" s="48">
        <v>42</v>
      </c>
      <c r="EH51" s="48">
        <v>69.2</v>
      </c>
      <c r="EI51" s="49" t="s">
        <v>197</v>
      </c>
      <c r="EJ51" s="49" t="s">
        <v>197</v>
      </c>
      <c r="EK51" s="49" t="s">
        <v>197</v>
      </c>
      <c r="EL51" s="49" t="s">
        <v>197</v>
      </c>
      <c r="EM51" s="49" t="s">
        <v>197</v>
      </c>
      <c r="EN51" s="49" t="s">
        <v>197</v>
      </c>
      <c r="EO51" s="49" t="s">
        <v>197</v>
      </c>
      <c r="EP51" s="48">
        <v>55.2</v>
      </c>
      <c r="EQ51" s="48">
        <v>39.9</v>
      </c>
      <c r="ER51" s="48">
        <v>49</v>
      </c>
      <c r="ES51" s="48">
        <v>45.6</v>
      </c>
      <c r="ET51" s="48">
        <v>100.1</v>
      </c>
      <c r="EU51" s="49" t="s">
        <v>197</v>
      </c>
      <c r="EV51" s="48">
        <v>91.8</v>
      </c>
      <c r="EW51" s="48">
        <v>88.7</v>
      </c>
      <c r="EX51" s="48">
        <v>89.7</v>
      </c>
      <c r="EY51" s="48">
        <v>73.3</v>
      </c>
      <c r="EZ51" s="48">
        <v>61.9</v>
      </c>
      <c r="FA51" s="48">
        <v>86.3</v>
      </c>
      <c r="FB51" s="48">
        <v>76.599999999999994</v>
      </c>
      <c r="FC51" s="48">
        <v>133</v>
      </c>
      <c r="FD51" s="48">
        <v>65.7</v>
      </c>
      <c r="FE51" s="48">
        <v>81.3</v>
      </c>
      <c r="FF51" s="48">
        <v>74.599999999999994</v>
      </c>
      <c r="FG51" s="48">
        <v>65.5</v>
      </c>
      <c r="FH51" s="48">
        <v>34.4</v>
      </c>
      <c r="FI51" s="48">
        <v>56.6</v>
      </c>
      <c r="FJ51" s="48">
        <v>79.7</v>
      </c>
      <c r="FK51" s="48">
        <v>30.4</v>
      </c>
      <c r="FL51" s="48">
        <v>52.6</v>
      </c>
      <c r="FM51" s="48">
        <v>89.9</v>
      </c>
      <c r="FN51" s="48">
        <v>61</v>
      </c>
      <c r="FO51" s="48">
        <v>77.900000000000006</v>
      </c>
      <c r="FP51" s="48">
        <v>27.8</v>
      </c>
      <c r="FQ51" s="48">
        <v>74.099999999999994</v>
      </c>
      <c r="FR51" s="48">
        <v>57.7</v>
      </c>
      <c r="FS51" s="48">
        <v>64.8</v>
      </c>
      <c r="FT51" s="48">
        <v>57.7</v>
      </c>
      <c r="FU51" s="48">
        <v>62.2</v>
      </c>
      <c r="FV51" s="48">
        <v>70.7</v>
      </c>
      <c r="FW51" s="48">
        <v>129.30000000000001</v>
      </c>
      <c r="FX51" s="48">
        <v>90</v>
      </c>
      <c r="FY51" s="48">
        <v>101.4</v>
      </c>
      <c r="FZ51" s="48">
        <v>101.3</v>
      </c>
      <c r="GA51" s="48">
        <v>96</v>
      </c>
      <c r="GB51" s="48">
        <v>89.9</v>
      </c>
      <c r="GC51" s="48">
        <v>91.1</v>
      </c>
      <c r="GD51" s="48">
        <v>28.1</v>
      </c>
      <c r="GE51" s="48">
        <v>41.5</v>
      </c>
      <c r="GF51" s="48">
        <v>32.799999999999997</v>
      </c>
      <c r="GG51" s="48">
        <v>302.3</v>
      </c>
      <c r="GH51" s="48">
        <v>229.3</v>
      </c>
      <c r="GI51" s="48">
        <v>229.8</v>
      </c>
      <c r="GJ51" s="48">
        <v>11</v>
      </c>
      <c r="GK51" s="48">
        <v>3.3</v>
      </c>
      <c r="GL51" s="48">
        <v>5.8</v>
      </c>
      <c r="GM51" s="48">
        <v>46.3</v>
      </c>
      <c r="GN51" s="48">
        <v>53.1</v>
      </c>
      <c r="GO51" s="48">
        <v>50.4</v>
      </c>
      <c r="GP51" s="48">
        <v>115.5</v>
      </c>
      <c r="GQ51" s="48">
        <v>72</v>
      </c>
      <c r="GR51" s="48">
        <v>88.1</v>
      </c>
      <c r="GS51" s="48">
        <v>22.6</v>
      </c>
      <c r="GT51" s="48">
        <v>70.7</v>
      </c>
      <c r="GU51" s="48">
        <v>60.1</v>
      </c>
      <c r="GV51" s="48">
        <v>263.2</v>
      </c>
      <c r="GW51" s="48">
        <v>181.9</v>
      </c>
      <c r="GX51" s="48">
        <v>218</v>
      </c>
      <c r="GY51" s="48">
        <v>66.5</v>
      </c>
      <c r="GZ51" s="48">
        <v>43.4</v>
      </c>
      <c r="HA51" s="48">
        <v>54.7</v>
      </c>
      <c r="HB51" s="48">
        <v>58.9</v>
      </c>
      <c r="HC51" s="48">
        <v>39.1</v>
      </c>
      <c r="HD51" s="48">
        <v>45.1</v>
      </c>
      <c r="HE51" s="48">
        <v>10</v>
      </c>
      <c r="HF51" s="48">
        <v>43.9</v>
      </c>
      <c r="HG51" s="48">
        <v>42</v>
      </c>
      <c r="HH51" s="49" t="s">
        <v>197</v>
      </c>
      <c r="HI51" s="48">
        <v>34.9</v>
      </c>
      <c r="HJ51" s="48">
        <v>21.1</v>
      </c>
      <c r="HK51" s="48">
        <v>27.8</v>
      </c>
      <c r="HL51" s="48">
        <v>51.8</v>
      </c>
      <c r="HM51" s="48">
        <v>31</v>
      </c>
      <c r="HN51" s="48">
        <v>36.9</v>
      </c>
      <c r="HO51" s="49" t="s">
        <v>197</v>
      </c>
      <c r="HP51" s="49" t="s">
        <v>197</v>
      </c>
      <c r="HQ51" s="49" t="s">
        <v>197</v>
      </c>
      <c r="HR51" s="49" t="s">
        <v>197</v>
      </c>
      <c r="HS51" s="49" t="s">
        <v>197</v>
      </c>
      <c r="HT51" s="49" t="s">
        <v>197</v>
      </c>
      <c r="HU51" s="48">
        <v>196.5</v>
      </c>
      <c r="HV51" s="48">
        <v>109.4</v>
      </c>
      <c r="HW51" s="48">
        <v>114.6</v>
      </c>
      <c r="HX51" s="48">
        <v>44</v>
      </c>
      <c r="HY51" s="49" t="s">
        <v>197</v>
      </c>
      <c r="HZ51" s="48">
        <v>76</v>
      </c>
      <c r="IA51" s="49" t="s">
        <v>197</v>
      </c>
      <c r="IB51" s="49" t="s">
        <v>197</v>
      </c>
      <c r="IC51" s="49" t="s">
        <v>197</v>
      </c>
      <c r="ID51" s="48">
        <v>142.6</v>
      </c>
      <c r="IE51" s="49" t="s">
        <v>197</v>
      </c>
      <c r="IF51" s="49" t="s">
        <v>197</v>
      </c>
      <c r="IG51" s="48">
        <v>110</v>
      </c>
      <c r="IH51" s="48">
        <v>69.2</v>
      </c>
      <c r="II51" s="49" t="s">
        <v>197</v>
      </c>
      <c r="IJ51" s="49" t="s">
        <v>197</v>
      </c>
      <c r="IK51" s="49" t="s">
        <v>197</v>
      </c>
      <c r="IL51" s="49" t="s">
        <v>197</v>
      </c>
      <c r="IM51" s="48">
        <v>89.3</v>
      </c>
      <c r="IN51" s="48">
        <v>30.6</v>
      </c>
      <c r="IO51" s="49" t="s">
        <v>197</v>
      </c>
      <c r="IP51" s="48">
        <v>96</v>
      </c>
      <c r="IQ51" s="48">
        <v>19.7</v>
      </c>
      <c r="IR51" s="48">
        <v>49.7</v>
      </c>
      <c r="IS51" s="48">
        <v>52.5</v>
      </c>
      <c r="IT51" s="48">
        <v>51.4</v>
      </c>
      <c r="IU51" s="48">
        <v>47.4</v>
      </c>
      <c r="IV51" s="48">
        <v>16</v>
      </c>
      <c r="IW51" s="48">
        <v>23.7</v>
      </c>
      <c r="IX51" s="49" t="s">
        <v>197</v>
      </c>
      <c r="IY51" s="48">
        <v>91</v>
      </c>
      <c r="IZ51" s="48">
        <v>110.5</v>
      </c>
      <c r="JA51" s="48">
        <v>69.8</v>
      </c>
      <c r="JB51" s="49" t="s">
        <v>197</v>
      </c>
      <c r="JC51" s="48">
        <v>45.1</v>
      </c>
      <c r="JD51" s="48">
        <v>32.6</v>
      </c>
      <c r="JE51" s="48">
        <v>35.700000000000003</v>
      </c>
      <c r="JF51" s="48">
        <v>133.30000000000001</v>
      </c>
      <c r="JG51" s="48">
        <v>23.7</v>
      </c>
      <c r="JH51" s="48">
        <v>34.799999999999997</v>
      </c>
      <c r="JI51" s="48">
        <v>49.7</v>
      </c>
      <c r="JJ51" s="48">
        <v>60.6</v>
      </c>
      <c r="JK51" s="48">
        <v>79.7</v>
      </c>
      <c r="JL51" s="48">
        <v>72.7</v>
      </c>
      <c r="JM51" s="48">
        <v>74.5</v>
      </c>
      <c r="JN51" s="48">
        <v>69.2</v>
      </c>
      <c r="JO51" s="48">
        <v>37</v>
      </c>
    </row>
    <row r="52" spans="1:275">
      <c r="A52" s="45"/>
      <c r="B52" s="46" t="s">
        <v>144</v>
      </c>
      <c r="C52" s="45" t="s">
        <v>43</v>
      </c>
      <c r="D52" s="47" t="s">
        <v>197</v>
      </c>
      <c r="E52" s="47" t="s">
        <v>197</v>
      </c>
      <c r="F52" s="47" t="s">
        <v>197</v>
      </c>
      <c r="G52" s="47" t="s">
        <v>197</v>
      </c>
      <c r="H52" s="48">
        <v>87.8</v>
      </c>
      <c r="I52" s="48">
        <v>83.8</v>
      </c>
      <c r="J52" s="48">
        <v>76.599999999999994</v>
      </c>
      <c r="K52" s="48">
        <v>49.6</v>
      </c>
      <c r="L52" s="48">
        <v>58.5</v>
      </c>
      <c r="M52" s="48">
        <v>62.9</v>
      </c>
      <c r="N52" s="48">
        <v>71.099999999999994</v>
      </c>
      <c r="O52" s="48">
        <v>83.6</v>
      </c>
      <c r="P52" s="48">
        <v>83.9</v>
      </c>
      <c r="Q52" s="48">
        <v>98.2</v>
      </c>
      <c r="R52" s="48">
        <v>65.7</v>
      </c>
      <c r="S52" s="48">
        <v>79.599999999999994</v>
      </c>
      <c r="T52" s="48">
        <v>61.2</v>
      </c>
      <c r="U52" s="48">
        <v>150.5</v>
      </c>
      <c r="V52" s="48">
        <v>222</v>
      </c>
      <c r="W52" s="48">
        <v>104.9</v>
      </c>
      <c r="X52" s="48">
        <v>50.2</v>
      </c>
      <c r="Y52" s="48">
        <v>64.7</v>
      </c>
      <c r="Z52" s="48">
        <v>188.9</v>
      </c>
      <c r="AA52" s="48">
        <v>43.8</v>
      </c>
      <c r="AB52" s="48">
        <v>108.2</v>
      </c>
      <c r="AC52" s="48">
        <v>89.9</v>
      </c>
      <c r="AD52" s="48">
        <v>89.9</v>
      </c>
      <c r="AE52" s="48">
        <v>96.1</v>
      </c>
      <c r="AF52" s="48">
        <v>56.8</v>
      </c>
      <c r="AG52" s="48">
        <v>180.3</v>
      </c>
      <c r="AH52" s="48">
        <v>121.3</v>
      </c>
      <c r="AI52" s="49" t="s">
        <v>197</v>
      </c>
      <c r="AJ52" s="48">
        <v>106</v>
      </c>
      <c r="AK52" s="48">
        <v>19.7</v>
      </c>
      <c r="AL52" s="48">
        <v>20.100000000000001</v>
      </c>
      <c r="AM52" s="48">
        <v>80.099999999999994</v>
      </c>
      <c r="AN52" s="48">
        <v>7.2</v>
      </c>
      <c r="AO52" s="48">
        <v>41.4</v>
      </c>
      <c r="AP52" s="48">
        <v>41.1</v>
      </c>
      <c r="AQ52" s="48">
        <v>72.5</v>
      </c>
      <c r="AR52" s="48">
        <v>41.5</v>
      </c>
      <c r="AS52" s="49" t="s">
        <v>197</v>
      </c>
      <c r="AT52" s="48">
        <v>75</v>
      </c>
      <c r="AU52" s="49" t="s">
        <v>197</v>
      </c>
      <c r="AV52" s="48">
        <v>71.5</v>
      </c>
      <c r="AW52" s="48">
        <v>64.8</v>
      </c>
      <c r="AX52" s="48">
        <v>271.10000000000002</v>
      </c>
      <c r="AY52" s="48">
        <v>30.7</v>
      </c>
      <c r="AZ52" s="48">
        <v>129.4</v>
      </c>
      <c r="BA52" s="48">
        <v>115.7</v>
      </c>
      <c r="BB52" s="48">
        <v>116.4</v>
      </c>
      <c r="BC52" s="48">
        <v>121.4</v>
      </c>
      <c r="BD52" s="48">
        <v>106.1</v>
      </c>
      <c r="BE52" s="48">
        <v>109.7</v>
      </c>
      <c r="BF52" s="48">
        <v>115.1</v>
      </c>
      <c r="BG52" s="48">
        <v>90.1</v>
      </c>
      <c r="BH52" s="48">
        <v>92</v>
      </c>
      <c r="BI52" s="48">
        <v>50.3</v>
      </c>
      <c r="BJ52" s="48">
        <v>53.3</v>
      </c>
      <c r="BK52" s="48">
        <v>51.8</v>
      </c>
      <c r="BL52" s="48">
        <v>54.2</v>
      </c>
      <c r="BM52" s="48">
        <v>52.3</v>
      </c>
      <c r="BN52" s="48">
        <v>52.9</v>
      </c>
      <c r="BO52" s="49" t="s">
        <v>197</v>
      </c>
      <c r="BP52" s="48">
        <v>62.4</v>
      </c>
      <c r="BQ52" s="48">
        <v>57.8</v>
      </c>
      <c r="BR52" s="48">
        <v>77.099999999999994</v>
      </c>
      <c r="BS52" s="48">
        <v>50.8</v>
      </c>
      <c r="BT52" s="48">
        <v>63.3</v>
      </c>
      <c r="BU52" s="48">
        <v>53</v>
      </c>
      <c r="BV52" s="48">
        <v>82</v>
      </c>
      <c r="BW52" s="48">
        <v>71.599999999999994</v>
      </c>
      <c r="BX52" s="48">
        <v>21.7</v>
      </c>
      <c r="BY52" s="48">
        <v>13.8</v>
      </c>
      <c r="BZ52" s="48">
        <v>19</v>
      </c>
      <c r="CA52" s="48">
        <v>58.9</v>
      </c>
      <c r="CB52" s="48">
        <v>43.4</v>
      </c>
      <c r="CC52" s="48">
        <v>49.7</v>
      </c>
      <c r="CD52" s="48">
        <v>85.1</v>
      </c>
      <c r="CE52" s="48">
        <v>43.5</v>
      </c>
      <c r="CF52" s="48">
        <v>64.599999999999994</v>
      </c>
      <c r="CG52" s="48">
        <v>115</v>
      </c>
      <c r="CH52" s="48">
        <v>11.7</v>
      </c>
      <c r="CI52" s="48">
        <v>76.400000000000006</v>
      </c>
      <c r="CJ52" s="48">
        <v>186.3</v>
      </c>
      <c r="CK52" s="48">
        <v>92.3</v>
      </c>
      <c r="CL52" s="48">
        <v>132.5</v>
      </c>
      <c r="CM52" s="48">
        <v>365.1</v>
      </c>
      <c r="CN52" s="48">
        <v>193</v>
      </c>
      <c r="CO52" s="48">
        <v>264.8</v>
      </c>
      <c r="CP52" s="49" t="s">
        <v>197</v>
      </c>
      <c r="CQ52" s="49" t="s">
        <v>197</v>
      </c>
      <c r="CR52" s="49" t="s">
        <v>197</v>
      </c>
      <c r="CS52" s="48">
        <v>49.8</v>
      </c>
      <c r="CT52" s="49" t="s">
        <v>197</v>
      </c>
      <c r="CU52" s="49" t="s">
        <v>197</v>
      </c>
      <c r="CV52" s="49" t="s">
        <v>197</v>
      </c>
      <c r="CW52" s="48">
        <v>96.4</v>
      </c>
      <c r="CX52" s="48">
        <v>59.5</v>
      </c>
      <c r="CY52" s="48">
        <v>76.099999999999994</v>
      </c>
      <c r="CZ52" s="48">
        <v>61</v>
      </c>
      <c r="DA52" s="48">
        <v>45.5</v>
      </c>
      <c r="DB52" s="48">
        <v>68.400000000000006</v>
      </c>
      <c r="DC52" s="48">
        <v>60.4</v>
      </c>
      <c r="DD52" s="48">
        <v>24.3</v>
      </c>
      <c r="DE52" s="48">
        <v>10.3</v>
      </c>
      <c r="DF52" s="48">
        <v>19.100000000000001</v>
      </c>
      <c r="DG52" s="48">
        <v>62.2</v>
      </c>
      <c r="DH52" s="48">
        <v>41.7</v>
      </c>
      <c r="DI52" s="48">
        <v>49</v>
      </c>
      <c r="DJ52" s="48">
        <v>79.099999999999994</v>
      </c>
      <c r="DK52" s="48">
        <v>35.6</v>
      </c>
      <c r="DL52" s="48">
        <v>56.4</v>
      </c>
      <c r="DM52" s="48">
        <v>193.7</v>
      </c>
      <c r="DN52" s="48">
        <v>96.8</v>
      </c>
      <c r="DO52" s="48">
        <v>134.6</v>
      </c>
      <c r="DP52" s="49" t="s">
        <v>197</v>
      </c>
      <c r="DQ52" s="49" t="s">
        <v>197</v>
      </c>
      <c r="DR52" s="49" t="s">
        <v>197</v>
      </c>
      <c r="DS52" s="48">
        <v>338.1</v>
      </c>
      <c r="DT52" s="48">
        <v>192.2</v>
      </c>
      <c r="DU52" s="48">
        <v>245.8</v>
      </c>
      <c r="DV52" s="48">
        <v>174.7</v>
      </c>
      <c r="DW52" s="48">
        <v>141.6</v>
      </c>
      <c r="DX52" s="48">
        <v>153.80000000000001</v>
      </c>
      <c r="DY52" s="48">
        <v>19.8</v>
      </c>
      <c r="DZ52" s="48">
        <v>45.1</v>
      </c>
      <c r="EA52" s="48">
        <v>30.7</v>
      </c>
      <c r="EB52" s="48">
        <v>121.4</v>
      </c>
      <c r="EC52" s="48">
        <v>46.2</v>
      </c>
      <c r="ED52" s="48">
        <v>69.5</v>
      </c>
      <c r="EE52" s="48">
        <v>138</v>
      </c>
      <c r="EF52" s="48">
        <v>150.9</v>
      </c>
      <c r="EG52" s="48">
        <v>178.1</v>
      </c>
      <c r="EH52" s="48">
        <v>166.3</v>
      </c>
      <c r="EI52" s="48">
        <v>58.6</v>
      </c>
      <c r="EJ52" s="48">
        <v>45.9</v>
      </c>
      <c r="EK52" s="48">
        <v>50.2</v>
      </c>
      <c r="EL52" s="49" t="s">
        <v>197</v>
      </c>
      <c r="EM52" s="48">
        <v>37.200000000000003</v>
      </c>
      <c r="EN52" s="48">
        <v>8.8000000000000007</v>
      </c>
      <c r="EO52" s="48">
        <v>23.6</v>
      </c>
      <c r="EP52" s="48">
        <v>26</v>
      </c>
      <c r="EQ52" s="48">
        <v>58.9</v>
      </c>
      <c r="ER52" s="48">
        <v>39.4</v>
      </c>
      <c r="ES52" s="49" t="s">
        <v>197</v>
      </c>
      <c r="ET52" s="48">
        <v>131.80000000000001</v>
      </c>
      <c r="EU52" s="48">
        <v>94.9</v>
      </c>
      <c r="EV52" s="48">
        <v>95.1</v>
      </c>
      <c r="EW52" s="48">
        <v>83</v>
      </c>
      <c r="EX52" s="48">
        <v>86.8</v>
      </c>
      <c r="EY52" s="48">
        <v>102.5</v>
      </c>
      <c r="EZ52" s="48">
        <v>80.3</v>
      </c>
      <c r="FA52" s="48">
        <v>90.8</v>
      </c>
      <c r="FB52" s="48">
        <v>86.6</v>
      </c>
      <c r="FC52" s="48">
        <v>16.899999999999999</v>
      </c>
      <c r="FD52" s="48">
        <v>69</v>
      </c>
      <c r="FE52" s="48">
        <v>76.900000000000006</v>
      </c>
      <c r="FF52" s="48">
        <v>73.5</v>
      </c>
      <c r="FG52" s="48">
        <v>16.399999999999999</v>
      </c>
      <c r="FH52" s="48">
        <v>59.1</v>
      </c>
      <c r="FI52" s="48">
        <v>28.5</v>
      </c>
      <c r="FJ52" s="48">
        <v>50.7</v>
      </c>
      <c r="FK52" s="48">
        <v>105.4</v>
      </c>
      <c r="FL52" s="48">
        <v>80.8</v>
      </c>
      <c r="FM52" s="48">
        <v>77.900000000000006</v>
      </c>
      <c r="FN52" s="48">
        <v>73.2</v>
      </c>
      <c r="FO52" s="48">
        <v>76</v>
      </c>
      <c r="FP52" s="48">
        <v>102.3</v>
      </c>
      <c r="FQ52" s="48">
        <v>99.1</v>
      </c>
      <c r="FR52" s="48">
        <v>100.2</v>
      </c>
      <c r="FS52" s="48">
        <v>64.8</v>
      </c>
      <c r="FT52" s="48">
        <v>101.4</v>
      </c>
      <c r="FU52" s="48">
        <v>78.2</v>
      </c>
      <c r="FV52" s="48">
        <v>98.1</v>
      </c>
      <c r="FW52" s="48">
        <v>110.1</v>
      </c>
      <c r="FX52" s="48">
        <v>90.7</v>
      </c>
      <c r="FY52" s="48">
        <v>87.5</v>
      </c>
      <c r="FZ52" s="48">
        <v>87.5</v>
      </c>
      <c r="GA52" s="48">
        <v>88.4</v>
      </c>
      <c r="GB52" s="48">
        <v>79.7</v>
      </c>
      <c r="GC52" s="48">
        <v>81.400000000000006</v>
      </c>
      <c r="GD52" s="48">
        <v>35.200000000000003</v>
      </c>
      <c r="GE52" s="48">
        <v>60.4</v>
      </c>
      <c r="GF52" s="48">
        <v>44.1</v>
      </c>
      <c r="GG52" s="48">
        <v>154.6</v>
      </c>
      <c r="GH52" s="48">
        <v>122.8</v>
      </c>
      <c r="GI52" s="48">
        <v>123</v>
      </c>
      <c r="GJ52" s="48">
        <v>228</v>
      </c>
      <c r="GK52" s="48">
        <v>175.6</v>
      </c>
      <c r="GL52" s="48">
        <v>192.7</v>
      </c>
      <c r="GM52" s="48">
        <v>59.2</v>
      </c>
      <c r="GN52" s="48">
        <v>46.5</v>
      </c>
      <c r="GO52" s="48">
        <v>51.4</v>
      </c>
      <c r="GP52" s="48">
        <v>55.5</v>
      </c>
      <c r="GQ52" s="48">
        <v>77.599999999999994</v>
      </c>
      <c r="GR52" s="48">
        <v>69.400000000000006</v>
      </c>
      <c r="GS52" s="48">
        <v>28.6</v>
      </c>
      <c r="GT52" s="48">
        <v>100.5</v>
      </c>
      <c r="GU52" s="48">
        <v>84.7</v>
      </c>
      <c r="GV52" s="48">
        <v>37.1</v>
      </c>
      <c r="GW52" s="48">
        <v>41.4</v>
      </c>
      <c r="GX52" s="48">
        <v>39.5</v>
      </c>
      <c r="GY52" s="48">
        <v>71</v>
      </c>
      <c r="GZ52" s="48">
        <v>50.5</v>
      </c>
      <c r="HA52" s="48">
        <v>60.5</v>
      </c>
      <c r="HB52" s="48">
        <v>72.099999999999994</v>
      </c>
      <c r="HC52" s="48">
        <v>39.700000000000003</v>
      </c>
      <c r="HD52" s="48">
        <v>49.5</v>
      </c>
      <c r="HE52" s="48">
        <v>81</v>
      </c>
      <c r="HF52" s="48">
        <v>35</v>
      </c>
      <c r="HG52" s="48">
        <v>37.700000000000003</v>
      </c>
      <c r="HH52" s="48">
        <v>4</v>
      </c>
      <c r="HI52" s="48">
        <v>97</v>
      </c>
      <c r="HJ52" s="48">
        <v>52.2</v>
      </c>
      <c r="HK52" s="48">
        <v>74</v>
      </c>
      <c r="HL52" s="48">
        <v>91.4</v>
      </c>
      <c r="HM52" s="48">
        <v>64</v>
      </c>
      <c r="HN52" s="48">
        <v>71.900000000000006</v>
      </c>
      <c r="HO52" s="48">
        <v>54.4</v>
      </c>
      <c r="HP52" s="48">
        <v>49</v>
      </c>
      <c r="HQ52" s="48">
        <v>51.7</v>
      </c>
      <c r="HR52" s="48">
        <v>61.8</v>
      </c>
      <c r="HS52" s="48">
        <v>24.6</v>
      </c>
      <c r="HT52" s="48">
        <v>37.299999999999997</v>
      </c>
      <c r="HU52" s="48">
        <v>191.9</v>
      </c>
      <c r="HV52" s="48">
        <v>98.9</v>
      </c>
      <c r="HW52" s="48">
        <v>104.5</v>
      </c>
      <c r="HX52" s="48">
        <v>112.6</v>
      </c>
      <c r="HY52" s="49" t="s">
        <v>197</v>
      </c>
      <c r="HZ52" s="48">
        <v>54.2</v>
      </c>
      <c r="IA52" s="48">
        <v>24</v>
      </c>
      <c r="IB52" s="48">
        <v>23.2</v>
      </c>
      <c r="IC52" s="48">
        <v>23.7</v>
      </c>
      <c r="ID52" s="48">
        <v>66.2</v>
      </c>
      <c r="IE52" s="48">
        <v>100</v>
      </c>
      <c r="IF52" s="49" t="s">
        <v>197</v>
      </c>
      <c r="IG52" s="48">
        <v>39.9</v>
      </c>
      <c r="IH52" s="48">
        <v>57.9</v>
      </c>
      <c r="II52" s="48">
        <v>101.2</v>
      </c>
      <c r="IJ52" s="48">
        <v>52.6</v>
      </c>
      <c r="IK52" s="49" t="s">
        <v>197</v>
      </c>
      <c r="IL52" s="49" t="s">
        <v>197</v>
      </c>
      <c r="IM52" s="48">
        <v>72.900000000000006</v>
      </c>
      <c r="IN52" s="48">
        <v>73.900000000000006</v>
      </c>
      <c r="IO52" s="48">
        <v>50.3</v>
      </c>
      <c r="IP52" s="48">
        <v>12.4</v>
      </c>
      <c r="IQ52" s="48">
        <v>20.8</v>
      </c>
      <c r="IR52" s="48">
        <v>109</v>
      </c>
      <c r="IS52" s="48">
        <v>60.1</v>
      </c>
      <c r="IT52" s="48">
        <v>79</v>
      </c>
      <c r="IU52" s="48">
        <v>94.9</v>
      </c>
      <c r="IV52" s="48">
        <v>73.599999999999994</v>
      </c>
      <c r="IW52" s="48">
        <v>78.8</v>
      </c>
      <c r="IX52" s="49" t="s">
        <v>197</v>
      </c>
      <c r="IY52" s="48">
        <v>160.19999999999999</v>
      </c>
      <c r="IZ52" s="48">
        <v>192.6</v>
      </c>
      <c r="JA52" s="48">
        <v>168.5</v>
      </c>
      <c r="JB52" s="48">
        <v>224.1</v>
      </c>
      <c r="JC52" s="48">
        <v>66.3</v>
      </c>
      <c r="JD52" s="48">
        <v>96.4</v>
      </c>
      <c r="JE52" s="48">
        <v>88.7</v>
      </c>
      <c r="JF52" s="48">
        <v>102.8</v>
      </c>
      <c r="JG52" s="48">
        <v>73.900000000000006</v>
      </c>
      <c r="JH52" s="48">
        <v>72</v>
      </c>
      <c r="JI52" s="48">
        <v>83.2</v>
      </c>
      <c r="JJ52" s="48">
        <v>101.5</v>
      </c>
      <c r="JK52" s="48">
        <v>102.6</v>
      </c>
      <c r="JL52" s="48">
        <v>93.2</v>
      </c>
      <c r="JM52" s="48">
        <v>58.6</v>
      </c>
      <c r="JN52" s="48">
        <v>57.9</v>
      </c>
      <c r="JO52" s="48">
        <v>56.2</v>
      </c>
    </row>
    <row r="53" spans="1:275">
      <c r="A53" s="45"/>
      <c r="B53" s="46" t="s">
        <v>145</v>
      </c>
      <c r="C53" s="45" t="s">
        <v>44</v>
      </c>
      <c r="D53" s="47" t="s">
        <v>197</v>
      </c>
      <c r="E53" s="47" t="s">
        <v>197</v>
      </c>
      <c r="F53" s="47" t="s">
        <v>197</v>
      </c>
      <c r="G53" s="47" t="s">
        <v>197</v>
      </c>
      <c r="H53" s="48">
        <v>176.8</v>
      </c>
      <c r="I53" s="48">
        <v>171.5</v>
      </c>
      <c r="J53" s="48">
        <v>153.80000000000001</v>
      </c>
      <c r="K53" s="48">
        <v>57.4</v>
      </c>
      <c r="L53" s="48">
        <v>25.1</v>
      </c>
      <c r="M53" s="48">
        <v>56</v>
      </c>
      <c r="N53" s="48">
        <v>38.700000000000003</v>
      </c>
      <c r="O53" s="48">
        <v>35.9</v>
      </c>
      <c r="P53" s="48">
        <v>59</v>
      </c>
      <c r="Q53" s="48">
        <v>54.3</v>
      </c>
      <c r="R53" s="48">
        <v>113.5</v>
      </c>
      <c r="S53" s="48">
        <v>103.3</v>
      </c>
      <c r="T53" s="48">
        <v>70</v>
      </c>
      <c r="U53" s="48">
        <v>134.4</v>
      </c>
      <c r="V53" s="48">
        <v>39.9</v>
      </c>
      <c r="W53" s="48">
        <v>88.5</v>
      </c>
      <c r="X53" s="48">
        <v>62.1</v>
      </c>
      <c r="Y53" s="48">
        <v>74.599999999999994</v>
      </c>
      <c r="Z53" s="48">
        <v>155.9</v>
      </c>
      <c r="AA53" s="48">
        <v>137.9</v>
      </c>
      <c r="AB53" s="48">
        <v>124.5</v>
      </c>
      <c r="AC53" s="48">
        <v>15.6</v>
      </c>
      <c r="AD53" s="48">
        <v>206.6</v>
      </c>
      <c r="AE53" s="48">
        <v>129.19999999999999</v>
      </c>
      <c r="AF53" s="48">
        <v>78.400000000000006</v>
      </c>
      <c r="AG53" s="48">
        <v>80.5</v>
      </c>
      <c r="AH53" s="48">
        <v>62.1</v>
      </c>
      <c r="AI53" s="49" t="s">
        <v>197</v>
      </c>
      <c r="AJ53" s="48">
        <v>78.900000000000006</v>
      </c>
      <c r="AK53" s="48">
        <v>74.2</v>
      </c>
      <c r="AL53" s="49" t="s">
        <v>197</v>
      </c>
      <c r="AM53" s="48">
        <v>55.9</v>
      </c>
      <c r="AN53" s="48">
        <v>29.4</v>
      </c>
      <c r="AO53" s="48">
        <v>60.7</v>
      </c>
      <c r="AP53" s="48">
        <v>60.4</v>
      </c>
      <c r="AQ53" s="48">
        <v>61.6</v>
      </c>
      <c r="AR53" s="48">
        <v>98.9</v>
      </c>
      <c r="AS53" s="49" t="s">
        <v>197</v>
      </c>
      <c r="AT53" s="48">
        <v>77.099999999999994</v>
      </c>
      <c r="AU53" s="49" t="s">
        <v>197</v>
      </c>
      <c r="AV53" s="48">
        <v>105.2</v>
      </c>
      <c r="AW53" s="48">
        <v>72.900000000000006</v>
      </c>
      <c r="AX53" s="48">
        <v>78.8</v>
      </c>
      <c r="AY53" s="48">
        <v>17.899999999999999</v>
      </c>
      <c r="AZ53" s="48">
        <v>79.2</v>
      </c>
      <c r="BA53" s="48">
        <v>78.7</v>
      </c>
      <c r="BB53" s="48">
        <v>78.7</v>
      </c>
      <c r="BC53" s="48">
        <v>82.1</v>
      </c>
      <c r="BD53" s="48">
        <v>75.8</v>
      </c>
      <c r="BE53" s="48">
        <v>77.2</v>
      </c>
      <c r="BF53" s="48">
        <v>64.099999999999994</v>
      </c>
      <c r="BG53" s="48">
        <v>68.599999999999994</v>
      </c>
      <c r="BH53" s="48">
        <v>68.3</v>
      </c>
      <c r="BI53" s="48">
        <v>55.8</v>
      </c>
      <c r="BJ53" s="48">
        <v>55.9</v>
      </c>
      <c r="BK53" s="48">
        <v>55.9</v>
      </c>
      <c r="BL53" s="48">
        <v>88.3</v>
      </c>
      <c r="BM53" s="48">
        <v>125</v>
      </c>
      <c r="BN53" s="48">
        <v>114.8</v>
      </c>
      <c r="BO53" s="49" t="s">
        <v>197</v>
      </c>
      <c r="BP53" s="48">
        <v>62.4</v>
      </c>
      <c r="BQ53" s="48">
        <v>41.6</v>
      </c>
      <c r="BR53" s="48">
        <v>96.3</v>
      </c>
      <c r="BS53" s="48">
        <v>104.2</v>
      </c>
      <c r="BT53" s="48">
        <v>100.5</v>
      </c>
      <c r="BU53" s="48">
        <v>265.60000000000002</v>
      </c>
      <c r="BV53" s="48">
        <v>124.2</v>
      </c>
      <c r="BW53" s="48">
        <v>171.5</v>
      </c>
      <c r="BX53" s="48">
        <v>100.9</v>
      </c>
      <c r="BY53" s="48">
        <v>62</v>
      </c>
      <c r="BZ53" s="48">
        <v>86.9</v>
      </c>
      <c r="CA53" s="48">
        <v>60.3</v>
      </c>
      <c r="CB53" s="48">
        <v>127.3</v>
      </c>
      <c r="CC53" s="48">
        <v>101.4</v>
      </c>
      <c r="CD53" s="48">
        <v>16.600000000000001</v>
      </c>
      <c r="CE53" s="48">
        <v>27.4</v>
      </c>
      <c r="CF53" s="48">
        <v>22.1</v>
      </c>
      <c r="CG53" s="49" t="s">
        <v>197</v>
      </c>
      <c r="CH53" s="49" t="s">
        <v>197</v>
      </c>
      <c r="CI53" s="49" t="s">
        <v>197</v>
      </c>
      <c r="CJ53" s="48">
        <v>82.3</v>
      </c>
      <c r="CK53" s="48">
        <v>73.400000000000006</v>
      </c>
      <c r="CL53" s="48">
        <v>77.099999999999994</v>
      </c>
      <c r="CM53" s="49" t="s">
        <v>197</v>
      </c>
      <c r="CN53" s="49" t="s">
        <v>197</v>
      </c>
      <c r="CO53" s="49" t="s">
        <v>197</v>
      </c>
      <c r="CP53" s="49" t="s">
        <v>197</v>
      </c>
      <c r="CQ53" s="49" t="s">
        <v>197</v>
      </c>
      <c r="CR53" s="49" t="s">
        <v>197</v>
      </c>
      <c r="CS53" s="49" t="s">
        <v>197</v>
      </c>
      <c r="CT53" s="48">
        <v>233.1</v>
      </c>
      <c r="CU53" s="48">
        <v>200.1</v>
      </c>
      <c r="CV53" s="48">
        <v>214.1</v>
      </c>
      <c r="CW53" s="48">
        <v>117.6</v>
      </c>
      <c r="CX53" s="48">
        <v>104.8</v>
      </c>
      <c r="CY53" s="48">
        <v>110.5</v>
      </c>
      <c r="CZ53" s="48">
        <v>99.5</v>
      </c>
      <c r="DA53" s="48">
        <v>272.2</v>
      </c>
      <c r="DB53" s="48">
        <v>125.1</v>
      </c>
      <c r="DC53" s="48">
        <v>173.2</v>
      </c>
      <c r="DD53" s="48">
        <v>91.9</v>
      </c>
      <c r="DE53" s="48">
        <v>56.2</v>
      </c>
      <c r="DF53" s="48">
        <v>78.400000000000006</v>
      </c>
      <c r="DG53" s="48">
        <v>45</v>
      </c>
      <c r="DH53" s="48">
        <v>106.2</v>
      </c>
      <c r="DI53" s="48">
        <v>85.5</v>
      </c>
      <c r="DJ53" s="48">
        <v>66.2</v>
      </c>
      <c r="DK53" s="48">
        <v>86.9</v>
      </c>
      <c r="DL53" s="48">
        <v>77.3</v>
      </c>
      <c r="DM53" s="48">
        <v>80.7</v>
      </c>
      <c r="DN53" s="48">
        <v>75.599999999999994</v>
      </c>
      <c r="DO53" s="48">
        <v>77.5</v>
      </c>
      <c r="DP53" s="49" t="s">
        <v>197</v>
      </c>
      <c r="DQ53" s="49" t="s">
        <v>197</v>
      </c>
      <c r="DR53" s="49" t="s">
        <v>197</v>
      </c>
      <c r="DS53" s="49" t="s">
        <v>197</v>
      </c>
      <c r="DT53" s="49" t="s">
        <v>197</v>
      </c>
      <c r="DU53" s="49" t="s">
        <v>197</v>
      </c>
      <c r="DV53" s="48">
        <v>183.1</v>
      </c>
      <c r="DW53" s="48">
        <v>89.4</v>
      </c>
      <c r="DX53" s="48">
        <v>122.5</v>
      </c>
      <c r="DY53" s="48">
        <v>88.8</v>
      </c>
      <c r="DZ53" s="48">
        <v>147.1</v>
      </c>
      <c r="EA53" s="48">
        <v>114.8</v>
      </c>
      <c r="EB53" s="48">
        <v>21.8</v>
      </c>
      <c r="EC53" s="48">
        <v>68</v>
      </c>
      <c r="ED53" s="48">
        <v>54.6</v>
      </c>
      <c r="EE53" s="48">
        <v>43.5</v>
      </c>
      <c r="EF53" s="48">
        <v>70.599999999999994</v>
      </c>
      <c r="EG53" s="48">
        <v>41</v>
      </c>
      <c r="EH53" s="48">
        <v>53.5</v>
      </c>
      <c r="EI53" s="48">
        <v>145.30000000000001</v>
      </c>
      <c r="EJ53" s="48">
        <v>165.3</v>
      </c>
      <c r="EK53" s="48">
        <v>158.30000000000001</v>
      </c>
      <c r="EL53" s="49" t="s">
        <v>197</v>
      </c>
      <c r="EM53" s="48">
        <v>37.299999999999997</v>
      </c>
      <c r="EN53" s="48">
        <v>33.5</v>
      </c>
      <c r="EO53" s="48">
        <v>35.5</v>
      </c>
      <c r="EP53" s="48">
        <v>79</v>
      </c>
      <c r="EQ53" s="48">
        <v>53</v>
      </c>
      <c r="ER53" s="48">
        <v>68.3</v>
      </c>
      <c r="ES53" s="48">
        <v>142.80000000000001</v>
      </c>
      <c r="ET53" s="48">
        <v>122.8</v>
      </c>
      <c r="EU53" s="49" t="s">
        <v>197</v>
      </c>
      <c r="EV53" s="48">
        <v>100.4</v>
      </c>
      <c r="EW53" s="48">
        <v>96.7</v>
      </c>
      <c r="EX53" s="48">
        <v>97.8</v>
      </c>
      <c r="EY53" s="48">
        <v>241.5</v>
      </c>
      <c r="EZ53" s="48">
        <v>78.599999999999994</v>
      </c>
      <c r="FA53" s="48">
        <v>110.8</v>
      </c>
      <c r="FB53" s="48">
        <v>98</v>
      </c>
      <c r="FC53" s="48">
        <v>41.8</v>
      </c>
      <c r="FD53" s="48">
        <v>76.8</v>
      </c>
      <c r="FE53" s="48">
        <v>108.6</v>
      </c>
      <c r="FF53" s="48">
        <v>95</v>
      </c>
      <c r="FG53" s="48">
        <v>65.5</v>
      </c>
      <c r="FH53" s="48">
        <v>216.6</v>
      </c>
      <c r="FI53" s="48">
        <v>109.1</v>
      </c>
      <c r="FJ53" s="48">
        <v>76.099999999999994</v>
      </c>
      <c r="FK53" s="48">
        <v>49.9</v>
      </c>
      <c r="FL53" s="48">
        <v>61.7</v>
      </c>
      <c r="FM53" s="48">
        <v>95.4</v>
      </c>
      <c r="FN53" s="48">
        <v>88.5</v>
      </c>
      <c r="FO53" s="48">
        <v>92.5</v>
      </c>
      <c r="FP53" s="48">
        <v>85</v>
      </c>
      <c r="FQ53" s="48">
        <v>114.7</v>
      </c>
      <c r="FR53" s="48">
        <v>104.1</v>
      </c>
      <c r="FS53" s="48">
        <v>75</v>
      </c>
      <c r="FT53" s="48">
        <v>63.2</v>
      </c>
      <c r="FU53" s="48">
        <v>70.7</v>
      </c>
      <c r="FV53" s="48">
        <v>75.2</v>
      </c>
      <c r="FW53" s="48">
        <v>65.099999999999994</v>
      </c>
      <c r="FX53" s="48">
        <v>123.7</v>
      </c>
      <c r="FY53" s="48">
        <v>68.2</v>
      </c>
      <c r="FZ53" s="48">
        <v>68.7</v>
      </c>
      <c r="GA53" s="48">
        <v>122.3</v>
      </c>
      <c r="GB53" s="48">
        <v>86.5</v>
      </c>
      <c r="GC53" s="48">
        <v>93.3</v>
      </c>
      <c r="GD53" s="48">
        <v>30.5</v>
      </c>
      <c r="GE53" s="48">
        <v>16.899999999999999</v>
      </c>
      <c r="GF53" s="48">
        <v>25.6</v>
      </c>
      <c r="GG53" s="48">
        <v>206.1</v>
      </c>
      <c r="GH53" s="48">
        <v>97.2</v>
      </c>
      <c r="GI53" s="48">
        <v>97.8</v>
      </c>
      <c r="GJ53" s="48">
        <v>94.8</v>
      </c>
      <c r="GK53" s="48">
        <v>101.8</v>
      </c>
      <c r="GL53" s="48">
        <v>99.6</v>
      </c>
      <c r="GM53" s="48">
        <v>60.2</v>
      </c>
      <c r="GN53" s="48">
        <v>49.8</v>
      </c>
      <c r="GO53" s="48">
        <v>53.7</v>
      </c>
      <c r="GP53" s="48">
        <v>81.099999999999994</v>
      </c>
      <c r="GQ53" s="48">
        <v>49.2</v>
      </c>
      <c r="GR53" s="48">
        <v>61.1</v>
      </c>
      <c r="GS53" s="48">
        <v>54.1</v>
      </c>
      <c r="GT53" s="48">
        <v>89.3</v>
      </c>
      <c r="GU53" s="48">
        <v>81.599999999999994</v>
      </c>
      <c r="GV53" s="48">
        <v>80.599999999999994</v>
      </c>
      <c r="GW53" s="48">
        <v>32.5</v>
      </c>
      <c r="GX53" s="48">
        <v>54</v>
      </c>
      <c r="GY53" s="48">
        <v>108.2</v>
      </c>
      <c r="GZ53" s="48">
        <v>125</v>
      </c>
      <c r="HA53" s="48">
        <v>116.9</v>
      </c>
      <c r="HB53" s="48">
        <v>131.4</v>
      </c>
      <c r="HC53" s="48">
        <v>88.2</v>
      </c>
      <c r="HD53" s="48">
        <v>101.3</v>
      </c>
      <c r="HE53" s="48">
        <v>38.9</v>
      </c>
      <c r="HF53" s="48">
        <v>39.4</v>
      </c>
      <c r="HG53" s="48">
        <v>39.4</v>
      </c>
      <c r="HH53" s="48">
        <v>4.9000000000000004</v>
      </c>
      <c r="HI53" s="48">
        <v>125</v>
      </c>
      <c r="HJ53" s="48">
        <v>130.80000000000001</v>
      </c>
      <c r="HK53" s="48">
        <v>128</v>
      </c>
      <c r="HL53" s="48">
        <v>123.1</v>
      </c>
      <c r="HM53" s="48">
        <v>72.8</v>
      </c>
      <c r="HN53" s="48">
        <v>87.1</v>
      </c>
      <c r="HO53" s="48">
        <v>93.8</v>
      </c>
      <c r="HP53" s="48">
        <v>119.9</v>
      </c>
      <c r="HQ53" s="48">
        <v>106.7</v>
      </c>
      <c r="HR53" s="48">
        <v>99.5</v>
      </c>
      <c r="HS53" s="48">
        <v>69.2</v>
      </c>
      <c r="HT53" s="48">
        <v>79.599999999999994</v>
      </c>
      <c r="HU53" s="48">
        <v>81</v>
      </c>
      <c r="HV53" s="48">
        <v>75.3</v>
      </c>
      <c r="HW53" s="48">
        <v>75.599999999999994</v>
      </c>
      <c r="HX53" s="48">
        <v>45.6</v>
      </c>
      <c r="HY53" s="48">
        <v>298.8</v>
      </c>
      <c r="HZ53" s="48">
        <v>199.8</v>
      </c>
      <c r="IA53" s="49" t="s">
        <v>197</v>
      </c>
      <c r="IB53" s="49" t="s">
        <v>197</v>
      </c>
      <c r="IC53" s="49" t="s">
        <v>197</v>
      </c>
      <c r="ID53" s="48">
        <v>133</v>
      </c>
      <c r="IE53" s="49" t="s">
        <v>197</v>
      </c>
      <c r="IF53" s="49" t="s">
        <v>197</v>
      </c>
      <c r="IG53" s="49" t="s">
        <v>197</v>
      </c>
      <c r="IH53" s="48">
        <v>76.099999999999994</v>
      </c>
      <c r="II53" s="48">
        <v>8.6</v>
      </c>
      <c r="IJ53" s="49" t="s">
        <v>197</v>
      </c>
      <c r="IK53" s="49" t="s">
        <v>197</v>
      </c>
      <c r="IL53" s="49" t="s">
        <v>197</v>
      </c>
      <c r="IM53" s="49" t="s">
        <v>197</v>
      </c>
      <c r="IN53" s="49" t="s">
        <v>197</v>
      </c>
      <c r="IO53" s="49" t="s">
        <v>197</v>
      </c>
      <c r="IP53" s="49" t="s">
        <v>197</v>
      </c>
      <c r="IQ53" s="48">
        <v>78.599999999999994</v>
      </c>
      <c r="IR53" s="48">
        <v>86.9</v>
      </c>
      <c r="IS53" s="48">
        <v>69.400000000000006</v>
      </c>
      <c r="IT53" s="48">
        <v>76.099999999999994</v>
      </c>
      <c r="IU53" s="48">
        <v>101.9</v>
      </c>
      <c r="IV53" s="48">
        <v>60.9</v>
      </c>
      <c r="IW53" s="48">
        <v>70.900000000000006</v>
      </c>
      <c r="IX53" s="49" t="s">
        <v>197</v>
      </c>
      <c r="IY53" s="48">
        <v>85.7</v>
      </c>
      <c r="IZ53" s="48">
        <v>117.6</v>
      </c>
      <c r="JA53" s="48">
        <v>184</v>
      </c>
      <c r="JB53" s="49" t="s">
        <v>197</v>
      </c>
      <c r="JC53" s="48">
        <v>86.3</v>
      </c>
      <c r="JD53" s="48">
        <v>78.2</v>
      </c>
      <c r="JE53" s="48">
        <v>80.2</v>
      </c>
      <c r="JF53" s="48" t="s">
        <v>87</v>
      </c>
      <c r="JG53" s="48">
        <v>75.099999999999994</v>
      </c>
      <c r="JH53" s="48">
        <v>27</v>
      </c>
      <c r="JI53" s="48">
        <v>134.5</v>
      </c>
      <c r="JJ53" s="48">
        <v>49.1</v>
      </c>
      <c r="JK53" s="48">
        <v>49.9</v>
      </c>
      <c r="JL53" s="48">
        <v>52.4</v>
      </c>
      <c r="JM53" s="48">
        <v>68.099999999999994</v>
      </c>
      <c r="JN53" s="48">
        <v>76.099999999999994</v>
      </c>
      <c r="JO53" s="48">
        <v>42.9</v>
      </c>
    </row>
  </sheetData>
  <autoFilter ref="A6:JE53" xr:uid="{963DC04E-F128-4540-8B19-114C67EF491B}"/>
  <phoneticPr fontId="6"/>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DABC-E073-4FE7-8CC1-181BF349F514}">
  <dimension ref="A1:JO341"/>
  <sheetViews>
    <sheetView zoomScale="80" zoomScaleNormal="80" workbookViewId="0">
      <pane xSplit="3" ySplit="6" topLeftCell="IY94" activePane="bottomRight" state="frozen"/>
      <selection pane="topRight" activeCell="D1" sqref="D1"/>
      <selection pane="bottomLeft" activeCell="A7" sqref="A7"/>
      <selection pane="bottomRight"/>
    </sheetView>
  </sheetViews>
  <sheetFormatPr defaultColWidth="9" defaultRowHeight="18"/>
  <cols>
    <col min="1" max="1" width="10.58203125" style="37" customWidth="1"/>
    <col min="2" max="275" width="20.58203125" style="37" customWidth="1"/>
    <col min="276" max="16384" width="9" style="37"/>
  </cols>
  <sheetData>
    <row r="1" spans="1:275">
      <c r="A1" s="36" t="s">
        <v>79</v>
      </c>
      <c r="B1" s="36" t="s">
        <v>2286</v>
      </c>
      <c r="C1" s="36" t="s">
        <v>2286</v>
      </c>
      <c r="D1" s="36" t="s">
        <v>2286</v>
      </c>
      <c r="E1" s="36" t="s">
        <v>2286</v>
      </c>
      <c r="F1" s="36" t="s">
        <v>2286</v>
      </c>
      <c r="G1" s="36" t="s">
        <v>2286</v>
      </c>
      <c r="H1" s="36" t="s">
        <v>2286</v>
      </c>
      <c r="I1" s="36" t="s">
        <v>2286</v>
      </c>
      <c r="J1" s="36" t="s">
        <v>2286</v>
      </c>
      <c r="K1" s="36" t="s">
        <v>2286</v>
      </c>
      <c r="L1" s="36" t="s">
        <v>2286</v>
      </c>
      <c r="M1" s="36" t="s">
        <v>2286</v>
      </c>
      <c r="N1" s="36" t="s">
        <v>2286</v>
      </c>
      <c r="O1" s="36" t="s">
        <v>2286</v>
      </c>
      <c r="P1" s="36" t="s">
        <v>2286</v>
      </c>
      <c r="Q1" s="36" t="s">
        <v>2286</v>
      </c>
      <c r="R1" s="36" t="s">
        <v>2286</v>
      </c>
      <c r="S1" s="36" t="s">
        <v>2286</v>
      </c>
      <c r="T1" s="36" t="s">
        <v>2286</v>
      </c>
      <c r="U1" s="36" t="s">
        <v>2286</v>
      </c>
      <c r="V1" s="36" t="s">
        <v>2286</v>
      </c>
      <c r="W1" s="36" t="s">
        <v>2286</v>
      </c>
      <c r="X1" s="36" t="s">
        <v>2286</v>
      </c>
      <c r="Y1" s="36" t="s">
        <v>2286</v>
      </c>
      <c r="Z1" s="36" t="s">
        <v>2286</v>
      </c>
      <c r="AA1" s="36" t="s">
        <v>2286</v>
      </c>
      <c r="AB1" s="36" t="s">
        <v>2286</v>
      </c>
      <c r="AC1" s="36" t="s">
        <v>2286</v>
      </c>
      <c r="AD1" s="36" t="s">
        <v>2286</v>
      </c>
      <c r="AE1" s="36" t="s">
        <v>2286</v>
      </c>
      <c r="AF1" s="36" t="s">
        <v>2286</v>
      </c>
      <c r="AG1" s="36" t="s">
        <v>2286</v>
      </c>
      <c r="AH1" s="36" t="s">
        <v>2286</v>
      </c>
      <c r="AI1" s="36" t="s">
        <v>2286</v>
      </c>
      <c r="AJ1" s="36" t="s">
        <v>2286</v>
      </c>
      <c r="AK1" s="36" t="s">
        <v>2286</v>
      </c>
      <c r="AL1" s="36" t="s">
        <v>2286</v>
      </c>
      <c r="AM1" s="36" t="s">
        <v>2286</v>
      </c>
      <c r="AN1" s="36" t="s">
        <v>2286</v>
      </c>
      <c r="AO1" s="36" t="s">
        <v>2286</v>
      </c>
      <c r="AP1" s="36" t="s">
        <v>2286</v>
      </c>
      <c r="AQ1" s="36" t="s">
        <v>2286</v>
      </c>
      <c r="AR1" s="36" t="s">
        <v>2286</v>
      </c>
      <c r="AS1" s="36" t="s">
        <v>2286</v>
      </c>
      <c r="AT1" s="36" t="s">
        <v>2286</v>
      </c>
      <c r="AU1" s="36" t="s">
        <v>2286</v>
      </c>
      <c r="AV1" s="36" t="s">
        <v>2286</v>
      </c>
      <c r="AW1" s="36" t="s">
        <v>2286</v>
      </c>
      <c r="AX1" s="36" t="s">
        <v>2286</v>
      </c>
      <c r="AY1" s="36" t="s">
        <v>2286</v>
      </c>
      <c r="AZ1" s="36" t="s">
        <v>2286</v>
      </c>
      <c r="BA1" s="36" t="s">
        <v>2286</v>
      </c>
      <c r="BB1" s="36" t="s">
        <v>2286</v>
      </c>
      <c r="BC1" s="36" t="s">
        <v>2286</v>
      </c>
      <c r="BD1" s="36" t="s">
        <v>2286</v>
      </c>
      <c r="BE1" s="36" t="s">
        <v>2286</v>
      </c>
      <c r="BF1" s="36" t="s">
        <v>2286</v>
      </c>
      <c r="BG1" s="36" t="s">
        <v>2286</v>
      </c>
      <c r="BH1" s="36" t="s">
        <v>2286</v>
      </c>
      <c r="BI1" s="36" t="s">
        <v>2286</v>
      </c>
      <c r="BJ1" s="36" t="s">
        <v>2286</v>
      </c>
      <c r="BK1" s="36" t="s">
        <v>2286</v>
      </c>
      <c r="BL1" s="36" t="s">
        <v>2286</v>
      </c>
      <c r="BM1" s="36" t="s">
        <v>2286</v>
      </c>
      <c r="BN1" s="36" t="s">
        <v>2286</v>
      </c>
      <c r="BO1" s="36" t="s">
        <v>2286</v>
      </c>
      <c r="BP1" s="36" t="s">
        <v>2286</v>
      </c>
      <c r="BQ1" s="36" t="s">
        <v>2286</v>
      </c>
      <c r="BR1" s="36" t="s">
        <v>2286</v>
      </c>
      <c r="BS1" s="36" t="s">
        <v>2286</v>
      </c>
      <c r="BT1" s="36" t="s">
        <v>2286</v>
      </c>
      <c r="BU1" s="36" t="s">
        <v>2286</v>
      </c>
      <c r="BV1" s="36" t="s">
        <v>2286</v>
      </c>
      <c r="BW1" s="36" t="s">
        <v>2286</v>
      </c>
      <c r="BX1" s="36" t="s">
        <v>2286</v>
      </c>
      <c r="BY1" s="36" t="s">
        <v>2286</v>
      </c>
      <c r="BZ1" s="36" t="s">
        <v>2286</v>
      </c>
      <c r="CA1" s="36" t="s">
        <v>2286</v>
      </c>
      <c r="CB1" s="36" t="s">
        <v>2286</v>
      </c>
      <c r="CC1" s="36" t="s">
        <v>2286</v>
      </c>
      <c r="CD1" s="36" t="s">
        <v>2286</v>
      </c>
      <c r="CE1" s="36" t="s">
        <v>2286</v>
      </c>
      <c r="CF1" s="36" t="s">
        <v>2286</v>
      </c>
      <c r="CG1" s="36" t="s">
        <v>2286</v>
      </c>
      <c r="CH1" s="36" t="s">
        <v>2286</v>
      </c>
      <c r="CI1" s="36" t="s">
        <v>2286</v>
      </c>
      <c r="CJ1" s="36" t="s">
        <v>2286</v>
      </c>
      <c r="CK1" s="36" t="s">
        <v>2286</v>
      </c>
      <c r="CL1" s="36" t="s">
        <v>2286</v>
      </c>
      <c r="CM1" s="36" t="s">
        <v>2286</v>
      </c>
      <c r="CN1" s="36" t="s">
        <v>2286</v>
      </c>
      <c r="CO1" s="36" t="s">
        <v>2286</v>
      </c>
      <c r="CP1" s="36" t="s">
        <v>2286</v>
      </c>
      <c r="CQ1" s="36" t="s">
        <v>2286</v>
      </c>
      <c r="CR1" s="36" t="s">
        <v>2286</v>
      </c>
      <c r="CS1" s="36" t="s">
        <v>2286</v>
      </c>
      <c r="CT1" s="36" t="s">
        <v>2286</v>
      </c>
      <c r="CU1" s="36" t="s">
        <v>2286</v>
      </c>
      <c r="CV1" s="36" t="s">
        <v>2286</v>
      </c>
      <c r="CW1" s="36" t="s">
        <v>2286</v>
      </c>
      <c r="CX1" s="36" t="s">
        <v>2286</v>
      </c>
      <c r="CY1" s="36" t="s">
        <v>2286</v>
      </c>
      <c r="CZ1" s="36" t="s">
        <v>2286</v>
      </c>
      <c r="DA1" s="36" t="s">
        <v>2286</v>
      </c>
      <c r="DB1" s="36" t="s">
        <v>2286</v>
      </c>
      <c r="DC1" s="36" t="s">
        <v>2286</v>
      </c>
      <c r="DD1" s="36" t="s">
        <v>2286</v>
      </c>
      <c r="DE1" s="36" t="s">
        <v>2286</v>
      </c>
      <c r="DF1" s="36" t="s">
        <v>2286</v>
      </c>
      <c r="DG1" s="36" t="s">
        <v>2286</v>
      </c>
      <c r="DH1" s="36" t="s">
        <v>2286</v>
      </c>
      <c r="DI1" s="36" t="s">
        <v>2286</v>
      </c>
      <c r="DJ1" s="36" t="s">
        <v>2286</v>
      </c>
      <c r="DK1" s="36" t="s">
        <v>2286</v>
      </c>
      <c r="DL1" s="36" t="s">
        <v>2286</v>
      </c>
      <c r="DM1" s="36" t="s">
        <v>2286</v>
      </c>
      <c r="DN1" s="36" t="s">
        <v>2286</v>
      </c>
      <c r="DO1" s="36" t="s">
        <v>2286</v>
      </c>
      <c r="DP1" s="36" t="s">
        <v>2286</v>
      </c>
      <c r="DQ1" s="36" t="s">
        <v>2286</v>
      </c>
      <c r="DR1" s="36" t="s">
        <v>2286</v>
      </c>
      <c r="DS1" s="36" t="s">
        <v>2286</v>
      </c>
      <c r="DT1" s="36" t="s">
        <v>2286</v>
      </c>
      <c r="DU1" s="36" t="s">
        <v>2286</v>
      </c>
      <c r="DV1" s="36" t="s">
        <v>2286</v>
      </c>
      <c r="DW1" s="36" t="s">
        <v>2286</v>
      </c>
      <c r="DX1" s="36" t="s">
        <v>2286</v>
      </c>
      <c r="DY1" s="36" t="s">
        <v>2286</v>
      </c>
      <c r="DZ1" s="36" t="s">
        <v>2286</v>
      </c>
      <c r="EA1" s="36" t="s">
        <v>2286</v>
      </c>
      <c r="EB1" s="36" t="s">
        <v>2286</v>
      </c>
      <c r="EC1" s="36" t="s">
        <v>2286</v>
      </c>
      <c r="ED1" s="36" t="s">
        <v>2286</v>
      </c>
      <c r="EE1" s="36" t="s">
        <v>2286</v>
      </c>
      <c r="EF1" s="36" t="s">
        <v>2286</v>
      </c>
      <c r="EG1" s="36" t="s">
        <v>2286</v>
      </c>
      <c r="EH1" s="36" t="s">
        <v>2286</v>
      </c>
      <c r="EI1" s="36" t="s">
        <v>2286</v>
      </c>
      <c r="EJ1" s="36" t="s">
        <v>2286</v>
      </c>
      <c r="EK1" s="36" t="s">
        <v>2286</v>
      </c>
      <c r="EL1" s="36" t="s">
        <v>2286</v>
      </c>
      <c r="EM1" s="36" t="s">
        <v>2286</v>
      </c>
      <c r="EN1" s="36" t="s">
        <v>2286</v>
      </c>
      <c r="EO1" s="36" t="s">
        <v>2286</v>
      </c>
      <c r="EP1" s="36" t="s">
        <v>2286</v>
      </c>
      <c r="EQ1" s="36" t="s">
        <v>2286</v>
      </c>
      <c r="ER1" s="36" t="s">
        <v>2286</v>
      </c>
      <c r="ES1" s="36" t="s">
        <v>2286</v>
      </c>
      <c r="ET1" s="36" t="s">
        <v>2286</v>
      </c>
      <c r="EU1" s="36" t="s">
        <v>2286</v>
      </c>
      <c r="EV1" s="36" t="s">
        <v>2286</v>
      </c>
      <c r="EW1" s="36" t="s">
        <v>2286</v>
      </c>
      <c r="EX1" s="36" t="s">
        <v>2286</v>
      </c>
      <c r="EY1" s="36" t="s">
        <v>2286</v>
      </c>
      <c r="EZ1" s="36" t="s">
        <v>2286</v>
      </c>
      <c r="FA1" s="36" t="s">
        <v>2286</v>
      </c>
      <c r="FB1" s="36" t="s">
        <v>2286</v>
      </c>
      <c r="FC1" s="36" t="s">
        <v>2286</v>
      </c>
      <c r="FD1" s="36" t="s">
        <v>2286</v>
      </c>
      <c r="FE1" s="36" t="s">
        <v>2286</v>
      </c>
      <c r="FF1" s="36" t="s">
        <v>2286</v>
      </c>
      <c r="FG1" s="36" t="s">
        <v>2286</v>
      </c>
      <c r="FH1" s="36" t="s">
        <v>2286</v>
      </c>
      <c r="FI1" s="36" t="s">
        <v>2286</v>
      </c>
      <c r="FJ1" s="36" t="s">
        <v>2286</v>
      </c>
      <c r="FK1" s="36" t="s">
        <v>2286</v>
      </c>
      <c r="FL1" s="36" t="s">
        <v>2286</v>
      </c>
      <c r="FM1" s="36" t="s">
        <v>2286</v>
      </c>
      <c r="FN1" s="36" t="s">
        <v>2286</v>
      </c>
      <c r="FO1" s="36" t="s">
        <v>2286</v>
      </c>
      <c r="FP1" s="36" t="s">
        <v>2286</v>
      </c>
      <c r="FQ1" s="36" t="s">
        <v>2286</v>
      </c>
      <c r="FR1" s="36" t="s">
        <v>2286</v>
      </c>
      <c r="FS1" s="36" t="s">
        <v>2286</v>
      </c>
      <c r="FT1" s="36" t="s">
        <v>2286</v>
      </c>
      <c r="FU1" s="36" t="s">
        <v>2286</v>
      </c>
      <c r="FV1" s="36" t="s">
        <v>2286</v>
      </c>
      <c r="FW1" s="36" t="s">
        <v>2286</v>
      </c>
      <c r="FX1" s="36" t="s">
        <v>2286</v>
      </c>
      <c r="FY1" s="36" t="s">
        <v>2286</v>
      </c>
      <c r="FZ1" s="36" t="s">
        <v>2286</v>
      </c>
      <c r="GA1" s="36" t="s">
        <v>2286</v>
      </c>
      <c r="GB1" s="36" t="s">
        <v>2286</v>
      </c>
      <c r="GC1" s="36" t="s">
        <v>2286</v>
      </c>
      <c r="GD1" s="36" t="s">
        <v>2286</v>
      </c>
      <c r="GE1" s="36" t="s">
        <v>2286</v>
      </c>
      <c r="GF1" s="36" t="s">
        <v>2286</v>
      </c>
      <c r="GG1" s="36" t="s">
        <v>2286</v>
      </c>
      <c r="GH1" s="36" t="s">
        <v>2286</v>
      </c>
      <c r="GI1" s="36" t="s">
        <v>2286</v>
      </c>
      <c r="GJ1" s="36" t="s">
        <v>2286</v>
      </c>
      <c r="GK1" s="36" t="s">
        <v>2286</v>
      </c>
      <c r="GL1" s="36" t="s">
        <v>2286</v>
      </c>
      <c r="GM1" s="36" t="s">
        <v>2286</v>
      </c>
      <c r="GN1" s="36" t="s">
        <v>2286</v>
      </c>
      <c r="GO1" s="36" t="s">
        <v>2286</v>
      </c>
      <c r="GP1" s="36" t="s">
        <v>2286</v>
      </c>
      <c r="GQ1" s="36" t="s">
        <v>2286</v>
      </c>
      <c r="GR1" s="36" t="s">
        <v>2286</v>
      </c>
      <c r="GS1" s="36" t="s">
        <v>2286</v>
      </c>
      <c r="GT1" s="36" t="s">
        <v>2286</v>
      </c>
      <c r="GU1" s="36" t="s">
        <v>2286</v>
      </c>
      <c r="GV1" s="36" t="s">
        <v>2286</v>
      </c>
      <c r="GW1" s="36" t="s">
        <v>2286</v>
      </c>
      <c r="GX1" s="36" t="s">
        <v>2286</v>
      </c>
      <c r="GY1" s="36" t="s">
        <v>2286</v>
      </c>
      <c r="GZ1" s="36" t="s">
        <v>2286</v>
      </c>
      <c r="HA1" s="36" t="s">
        <v>2286</v>
      </c>
      <c r="HB1" s="36" t="s">
        <v>2286</v>
      </c>
      <c r="HC1" s="36" t="s">
        <v>2286</v>
      </c>
      <c r="HD1" s="36" t="s">
        <v>2286</v>
      </c>
      <c r="HE1" s="36" t="s">
        <v>2286</v>
      </c>
      <c r="HF1" s="36" t="s">
        <v>2286</v>
      </c>
      <c r="HG1" s="36" t="s">
        <v>2286</v>
      </c>
      <c r="HH1" s="36" t="s">
        <v>2286</v>
      </c>
      <c r="HI1" s="36" t="s">
        <v>2286</v>
      </c>
      <c r="HJ1" s="36" t="s">
        <v>2286</v>
      </c>
      <c r="HK1" s="36" t="s">
        <v>2286</v>
      </c>
      <c r="HL1" s="36" t="s">
        <v>2286</v>
      </c>
      <c r="HM1" s="36" t="s">
        <v>2286</v>
      </c>
      <c r="HN1" s="36" t="s">
        <v>2286</v>
      </c>
      <c r="HO1" s="36" t="s">
        <v>2286</v>
      </c>
      <c r="HP1" s="36" t="s">
        <v>2286</v>
      </c>
      <c r="HQ1" s="36" t="s">
        <v>2286</v>
      </c>
      <c r="HR1" s="36" t="s">
        <v>2286</v>
      </c>
      <c r="HS1" s="36" t="s">
        <v>2286</v>
      </c>
      <c r="HT1" s="36" t="s">
        <v>2286</v>
      </c>
      <c r="HU1" s="36" t="s">
        <v>2286</v>
      </c>
      <c r="HV1" s="36" t="s">
        <v>2286</v>
      </c>
      <c r="HW1" s="36" t="s">
        <v>2286</v>
      </c>
      <c r="HX1" s="36" t="s">
        <v>2286</v>
      </c>
      <c r="HY1" s="36" t="s">
        <v>2286</v>
      </c>
      <c r="HZ1" s="36" t="s">
        <v>2286</v>
      </c>
      <c r="IA1" s="36" t="s">
        <v>2286</v>
      </c>
      <c r="IB1" s="36" t="s">
        <v>2286</v>
      </c>
      <c r="IC1" s="36" t="s">
        <v>2286</v>
      </c>
      <c r="ID1" s="36" t="s">
        <v>2286</v>
      </c>
      <c r="IE1" s="36" t="s">
        <v>2286</v>
      </c>
      <c r="IF1" s="36" t="s">
        <v>2286</v>
      </c>
      <c r="IG1" s="36" t="s">
        <v>2286</v>
      </c>
      <c r="IH1" s="36" t="s">
        <v>2286</v>
      </c>
      <c r="II1" s="36" t="s">
        <v>2286</v>
      </c>
      <c r="IJ1" s="36" t="s">
        <v>2286</v>
      </c>
      <c r="IK1" s="36" t="s">
        <v>2286</v>
      </c>
      <c r="IL1" s="36" t="s">
        <v>2286</v>
      </c>
      <c r="IM1" s="36" t="s">
        <v>2286</v>
      </c>
      <c r="IN1" s="36" t="s">
        <v>2286</v>
      </c>
      <c r="IO1" s="36" t="s">
        <v>2286</v>
      </c>
      <c r="IP1" s="36" t="s">
        <v>2286</v>
      </c>
      <c r="IQ1" s="36" t="s">
        <v>2286</v>
      </c>
      <c r="IR1" s="36" t="s">
        <v>2286</v>
      </c>
      <c r="IS1" s="36" t="s">
        <v>2286</v>
      </c>
      <c r="IT1" s="36" t="s">
        <v>2286</v>
      </c>
      <c r="IU1" s="36" t="s">
        <v>2286</v>
      </c>
      <c r="IV1" s="36" t="s">
        <v>2286</v>
      </c>
      <c r="IW1" s="36" t="s">
        <v>2286</v>
      </c>
      <c r="IX1" s="36" t="s">
        <v>2286</v>
      </c>
      <c r="IY1" s="36" t="s">
        <v>2286</v>
      </c>
      <c r="IZ1" s="36" t="s">
        <v>2286</v>
      </c>
      <c r="JA1" s="36" t="s">
        <v>2286</v>
      </c>
      <c r="JB1" s="36" t="s">
        <v>2286</v>
      </c>
      <c r="JC1" s="36" t="s">
        <v>2286</v>
      </c>
      <c r="JD1" s="36" t="s">
        <v>2286</v>
      </c>
      <c r="JE1" s="36" t="s">
        <v>2286</v>
      </c>
      <c r="JF1" s="36"/>
      <c r="JG1" s="36"/>
      <c r="JH1" s="36"/>
      <c r="JI1" s="36"/>
      <c r="JJ1" s="36"/>
      <c r="JK1" s="36"/>
      <c r="JL1" s="36"/>
      <c r="JM1" s="36"/>
      <c r="JN1" s="36"/>
      <c r="JO1" s="36"/>
    </row>
    <row r="2" spans="1:275">
      <c r="A2" s="38" t="s">
        <v>200</v>
      </c>
      <c r="B2" s="38">
        <v>0</v>
      </c>
      <c r="C2" s="38">
        <v>0</v>
      </c>
      <c r="D2" s="38">
        <v>0</v>
      </c>
      <c r="E2" s="38">
        <v>0</v>
      </c>
      <c r="F2" s="38">
        <v>0</v>
      </c>
      <c r="G2" s="38">
        <v>0</v>
      </c>
      <c r="H2" s="38">
        <v>1</v>
      </c>
      <c r="I2" s="38">
        <v>1</v>
      </c>
      <c r="J2" s="38">
        <v>1</v>
      </c>
      <c r="K2" s="38">
        <v>2</v>
      </c>
      <c r="L2" s="38">
        <v>2</v>
      </c>
      <c r="M2" s="38">
        <v>2</v>
      </c>
      <c r="N2" s="38">
        <v>2</v>
      </c>
      <c r="O2" s="38">
        <v>2</v>
      </c>
      <c r="P2" s="38">
        <v>2</v>
      </c>
      <c r="Q2" s="38">
        <v>2</v>
      </c>
      <c r="R2" s="38">
        <v>3</v>
      </c>
      <c r="S2" s="38">
        <v>3</v>
      </c>
      <c r="T2" s="38">
        <v>3</v>
      </c>
      <c r="U2" s="38">
        <v>3</v>
      </c>
      <c r="V2" s="38">
        <v>4</v>
      </c>
      <c r="W2" s="38">
        <v>4</v>
      </c>
      <c r="X2" s="38">
        <v>4</v>
      </c>
      <c r="Y2" s="38">
        <v>4</v>
      </c>
      <c r="Z2" s="38">
        <v>5</v>
      </c>
      <c r="AA2" s="38">
        <v>5</v>
      </c>
      <c r="AB2" s="38">
        <v>5</v>
      </c>
      <c r="AC2" s="38">
        <v>5</v>
      </c>
      <c r="AD2" s="38">
        <v>5</v>
      </c>
      <c r="AE2" s="38">
        <v>5</v>
      </c>
      <c r="AF2" s="38">
        <v>5</v>
      </c>
      <c r="AG2" s="38">
        <v>5</v>
      </c>
      <c r="AH2" s="38">
        <v>5</v>
      </c>
      <c r="AI2" s="38">
        <v>5</v>
      </c>
      <c r="AJ2" s="38">
        <v>5</v>
      </c>
      <c r="AK2" s="38">
        <v>5</v>
      </c>
      <c r="AL2" s="38">
        <v>5</v>
      </c>
      <c r="AM2" s="38">
        <v>5</v>
      </c>
      <c r="AN2" s="38">
        <v>6</v>
      </c>
      <c r="AO2" s="38">
        <v>6</v>
      </c>
      <c r="AP2" s="38">
        <v>6</v>
      </c>
      <c r="AQ2" s="38">
        <v>6</v>
      </c>
      <c r="AR2" s="38">
        <v>6</v>
      </c>
      <c r="AS2" s="38">
        <v>6</v>
      </c>
      <c r="AT2" s="38">
        <v>6</v>
      </c>
      <c r="AU2" s="38">
        <v>6</v>
      </c>
      <c r="AV2" s="38">
        <v>6</v>
      </c>
      <c r="AW2" s="38">
        <v>6</v>
      </c>
      <c r="AX2" s="38">
        <v>6</v>
      </c>
      <c r="AY2" s="38">
        <v>7</v>
      </c>
      <c r="AZ2" s="38">
        <v>7</v>
      </c>
      <c r="BA2" s="38">
        <v>7</v>
      </c>
      <c r="BB2" s="38">
        <v>7</v>
      </c>
      <c r="BC2" s="38">
        <v>7</v>
      </c>
      <c r="BD2" s="38">
        <v>7</v>
      </c>
      <c r="BE2" s="38">
        <v>7</v>
      </c>
      <c r="BF2" s="38">
        <v>7</v>
      </c>
      <c r="BG2" s="38">
        <v>7</v>
      </c>
      <c r="BH2" s="38">
        <v>7</v>
      </c>
      <c r="BI2" s="38">
        <v>7</v>
      </c>
      <c r="BJ2" s="38">
        <v>7</v>
      </c>
      <c r="BK2" s="38">
        <v>7</v>
      </c>
      <c r="BL2" s="38">
        <v>7</v>
      </c>
      <c r="BM2" s="38">
        <v>7</v>
      </c>
      <c r="BN2" s="38">
        <v>7</v>
      </c>
      <c r="BO2" s="38">
        <v>8</v>
      </c>
      <c r="BP2" s="38">
        <v>8</v>
      </c>
      <c r="BQ2" s="38">
        <v>8</v>
      </c>
      <c r="BR2" s="38">
        <v>8</v>
      </c>
      <c r="BS2" s="38">
        <v>8</v>
      </c>
      <c r="BT2" s="38">
        <v>8</v>
      </c>
      <c r="BU2" s="38">
        <v>8</v>
      </c>
      <c r="BV2" s="38">
        <v>8</v>
      </c>
      <c r="BW2" s="38">
        <v>8</v>
      </c>
      <c r="BX2" s="38">
        <v>8</v>
      </c>
      <c r="BY2" s="38">
        <v>8</v>
      </c>
      <c r="BZ2" s="38">
        <v>8</v>
      </c>
      <c r="CA2" s="38">
        <v>8</v>
      </c>
      <c r="CB2" s="38">
        <v>8</v>
      </c>
      <c r="CC2" s="38">
        <v>8</v>
      </c>
      <c r="CD2" s="38">
        <v>8</v>
      </c>
      <c r="CE2" s="38">
        <v>8</v>
      </c>
      <c r="CF2" s="38">
        <v>8</v>
      </c>
      <c r="CG2" s="38">
        <v>8</v>
      </c>
      <c r="CH2" s="38">
        <v>8</v>
      </c>
      <c r="CI2" s="38">
        <v>8</v>
      </c>
      <c r="CJ2" s="38">
        <v>8</v>
      </c>
      <c r="CK2" s="38">
        <v>8</v>
      </c>
      <c r="CL2" s="38">
        <v>8</v>
      </c>
      <c r="CM2" s="38">
        <v>8</v>
      </c>
      <c r="CN2" s="38">
        <v>8</v>
      </c>
      <c r="CO2" s="38">
        <v>8</v>
      </c>
      <c r="CP2" s="38">
        <v>8</v>
      </c>
      <c r="CQ2" s="38">
        <v>8</v>
      </c>
      <c r="CR2" s="38">
        <v>8</v>
      </c>
      <c r="CS2" s="38">
        <v>8</v>
      </c>
      <c r="CT2" s="38">
        <v>8</v>
      </c>
      <c r="CU2" s="38">
        <v>8</v>
      </c>
      <c r="CV2" s="38">
        <v>8</v>
      </c>
      <c r="CW2" s="38">
        <v>8</v>
      </c>
      <c r="CX2" s="38">
        <v>8</v>
      </c>
      <c r="CY2" s="38">
        <v>8</v>
      </c>
      <c r="CZ2" s="38">
        <v>8</v>
      </c>
      <c r="DA2" s="38">
        <v>8</v>
      </c>
      <c r="DB2" s="38">
        <v>8</v>
      </c>
      <c r="DC2" s="38">
        <v>8</v>
      </c>
      <c r="DD2" s="38">
        <v>8</v>
      </c>
      <c r="DE2" s="38">
        <v>8</v>
      </c>
      <c r="DF2" s="38">
        <v>8</v>
      </c>
      <c r="DG2" s="38">
        <v>8</v>
      </c>
      <c r="DH2" s="38">
        <v>8</v>
      </c>
      <c r="DI2" s="38">
        <v>8</v>
      </c>
      <c r="DJ2" s="38">
        <v>8</v>
      </c>
      <c r="DK2" s="38">
        <v>8</v>
      </c>
      <c r="DL2" s="38">
        <v>8</v>
      </c>
      <c r="DM2" s="38">
        <v>8</v>
      </c>
      <c r="DN2" s="38">
        <v>8</v>
      </c>
      <c r="DO2" s="38">
        <v>8</v>
      </c>
      <c r="DP2" s="38">
        <v>8</v>
      </c>
      <c r="DQ2" s="38">
        <v>8</v>
      </c>
      <c r="DR2" s="38">
        <v>8</v>
      </c>
      <c r="DS2" s="38">
        <v>8</v>
      </c>
      <c r="DT2" s="38">
        <v>8</v>
      </c>
      <c r="DU2" s="38">
        <v>8</v>
      </c>
      <c r="DV2" s="38">
        <v>8</v>
      </c>
      <c r="DW2" s="38">
        <v>8</v>
      </c>
      <c r="DX2" s="38">
        <v>8</v>
      </c>
      <c r="DY2" s="38">
        <v>8</v>
      </c>
      <c r="DZ2" s="38">
        <v>8</v>
      </c>
      <c r="EA2" s="38">
        <v>8</v>
      </c>
      <c r="EB2" s="38">
        <v>8</v>
      </c>
      <c r="EC2" s="38">
        <v>8</v>
      </c>
      <c r="ED2" s="38">
        <v>8</v>
      </c>
      <c r="EE2" s="38">
        <v>8</v>
      </c>
      <c r="EF2" s="38">
        <v>8</v>
      </c>
      <c r="EG2" s="38">
        <v>8</v>
      </c>
      <c r="EH2" s="38">
        <v>8</v>
      </c>
      <c r="EI2" s="38">
        <v>8</v>
      </c>
      <c r="EJ2" s="38">
        <v>8</v>
      </c>
      <c r="EK2" s="38">
        <v>8</v>
      </c>
      <c r="EL2" s="38">
        <v>8</v>
      </c>
      <c r="EM2" s="38">
        <v>8</v>
      </c>
      <c r="EN2" s="38">
        <v>8</v>
      </c>
      <c r="EO2" s="38">
        <v>8</v>
      </c>
      <c r="EP2" s="38">
        <v>8</v>
      </c>
      <c r="EQ2" s="38">
        <v>8</v>
      </c>
      <c r="ER2" s="38">
        <v>8</v>
      </c>
      <c r="ES2" s="38">
        <v>8</v>
      </c>
      <c r="ET2" s="38">
        <v>9</v>
      </c>
      <c r="EU2" s="38">
        <v>10</v>
      </c>
      <c r="EV2" s="38">
        <v>11</v>
      </c>
      <c r="EW2" s="38">
        <v>11</v>
      </c>
      <c r="EX2" s="38">
        <v>11</v>
      </c>
      <c r="EY2" s="38">
        <v>11</v>
      </c>
      <c r="EZ2" s="38">
        <v>11</v>
      </c>
      <c r="FA2" s="38">
        <v>11</v>
      </c>
      <c r="FB2" s="38">
        <v>11</v>
      </c>
      <c r="FC2" s="38">
        <v>11</v>
      </c>
      <c r="FD2" s="38">
        <v>11</v>
      </c>
      <c r="FE2" s="38">
        <v>11</v>
      </c>
      <c r="FF2" s="38">
        <v>11</v>
      </c>
      <c r="FG2" s="38">
        <v>11</v>
      </c>
      <c r="FH2" s="38">
        <v>11</v>
      </c>
      <c r="FI2" s="38">
        <v>11</v>
      </c>
      <c r="FJ2" s="38">
        <v>11</v>
      </c>
      <c r="FK2" s="38">
        <v>11</v>
      </c>
      <c r="FL2" s="38">
        <v>11</v>
      </c>
      <c r="FM2" s="38">
        <v>11</v>
      </c>
      <c r="FN2" s="38">
        <v>11</v>
      </c>
      <c r="FO2" s="38">
        <v>11</v>
      </c>
      <c r="FP2" s="38">
        <v>11</v>
      </c>
      <c r="FQ2" s="38">
        <v>11</v>
      </c>
      <c r="FR2" s="38">
        <v>11</v>
      </c>
      <c r="FS2" s="38">
        <v>11</v>
      </c>
      <c r="FT2" s="38">
        <v>11</v>
      </c>
      <c r="FU2" s="38">
        <v>11</v>
      </c>
      <c r="FV2" s="38">
        <v>11</v>
      </c>
      <c r="FW2" s="38">
        <v>11</v>
      </c>
      <c r="FX2" s="38">
        <v>11</v>
      </c>
      <c r="FY2" s="38">
        <v>11</v>
      </c>
      <c r="FZ2" s="38">
        <v>11</v>
      </c>
      <c r="GA2" s="38">
        <v>11</v>
      </c>
      <c r="GB2" s="38">
        <v>11</v>
      </c>
      <c r="GC2" s="38">
        <v>11</v>
      </c>
      <c r="GD2" s="38">
        <v>11</v>
      </c>
      <c r="GE2" s="38">
        <v>11</v>
      </c>
      <c r="GF2" s="38">
        <v>11</v>
      </c>
      <c r="GG2" s="38">
        <v>11</v>
      </c>
      <c r="GH2" s="38">
        <v>11</v>
      </c>
      <c r="GI2" s="38">
        <v>11</v>
      </c>
      <c r="GJ2" s="38">
        <v>11</v>
      </c>
      <c r="GK2" s="38">
        <v>11</v>
      </c>
      <c r="GL2" s="38">
        <v>11</v>
      </c>
      <c r="GM2" s="38">
        <v>11</v>
      </c>
      <c r="GN2" s="38">
        <v>11</v>
      </c>
      <c r="GO2" s="38">
        <v>11</v>
      </c>
      <c r="GP2" s="38">
        <v>11</v>
      </c>
      <c r="GQ2" s="38">
        <v>11</v>
      </c>
      <c r="GR2" s="38">
        <v>11</v>
      </c>
      <c r="GS2" s="38">
        <v>11</v>
      </c>
      <c r="GT2" s="38">
        <v>11</v>
      </c>
      <c r="GU2" s="38">
        <v>11</v>
      </c>
      <c r="GV2" s="38">
        <v>11</v>
      </c>
      <c r="GW2" s="38">
        <v>11</v>
      </c>
      <c r="GX2" s="38">
        <v>11</v>
      </c>
      <c r="GY2" s="38">
        <v>11</v>
      </c>
      <c r="GZ2" s="38">
        <v>11</v>
      </c>
      <c r="HA2" s="38">
        <v>11</v>
      </c>
      <c r="HB2" s="38">
        <v>11</v>
      </c>
      <c r="HC2" s="38">
        <v>11</v>
      </c>
      <c r="HD2" s="38">
        <v>11</v>
      </c>
      <c r="HE2" s="38">
        <v>11</v>
      </c>
      <c r="HF2" s="38">
        <v>11</v>
      </c>
      <c r="HG2" s="38">
        <v>11</v>
      </c>
      <c r="HH2" s="38">
        <v>11</v>
      </c>
      <c r="HI2" s="38">
        <v>11</v>
      </c>
      <c r="HJ2" s="38">
        <v>11</v>
      </c>
      <c r="HK2" s="38">
        <v>11</v>
      </c>
      <c r="HL2" s="38">
        <v>11</v>
      </c>
      <c r="HM2" s="38">
        <v>11</v>
      </c>
      <c r="HN2" s="38">
        <v>11</v>
      </c>
      <c r="HO2" s="38">
        <v>11</v>
      </c>
      <c r="HP2" s="38">
        <v>11</v>
      </c>
      <c r="HQ2" s="38">
        <v>11</v>
      </c>
      <c r="HR2" s="38">
        <v>11</v>
      </c>
      <c r="HS2" s="38">
        <v>11</v>
      </c>
      <c r="HT2" s="38">
        <v>11</v>
      </c>
      <c r="HU2" s="38">
        <v>11</v>
      </c>
      <c r="HV2" s="38">
        <v>11</v>
      </c>
      <c r="HW2" s="38">
        <v>11</v>
      </c>
      <c r="HX2" s="38">
        <v>12</v>
      </c>
      <c r="HY2" s="38">
        <v>12</v>
      </c>
      <c r="HZ2" s="38">
        <v>12</v>
      </c>
      <c r="IA2" s="38">
        <v>12</v>
      </c>
      <c r="IB2" s="38">
        <v>12</v>
      </c>
      <c r="IC2" s="38">
        <v>12</v>
      </c>
      <c r="ID2" s="38">
        <v>12</v>
      </c>
      <c r="IE2" s="38">
        <v>12</v>
      </c>
      <c r="IF2" s="38">
        <v>12</v>
      </c>
      <c r="IG2" s="38">
        <v>12</v>
      </c>
      <c r="IH2" s="38">
        <v>13</v>
      </c>
      <c r="II2" s="38">
        <v>13</v>
      </c>
      <c r="IJ2" s="38">
        <v>13</v>
      </c>
      <c r="IK2" s="38">
        <v>13</v>
      </c>
      <c r="IL2" s="38">
        <v>13</v>
      </c>
      <c r="IM2" s="38">
        <v>13</v>
      </c>
      <c r="IN2" s="38">
        <v>13</v>
      </c>
      <c r="IO2" s="38">
        <v>13</v>
      </c>
      <c r="IP2" s="38">
        <v>13</v>
      </c>
      <c r="IQ2" s="38">
        <v>13</v>
      </c>
      <c r="IR2" s="38">
        <v>14</v>
      </c>
      <c r="IS2" s="38">
        <v>14</v>
      </c>
      <c r="IT2" s="38">
        <v>14</v>
      </c>
      <c r="IU2" s="38">
        <v>14</v>
      </c>
      <c r="IV2" s="38">
        <v>14</v>
      </c>
      <c r="IW2" s="38">
        <v>14</v>
      </c>
      <c r="IX2" s="38">
        <v>15</v>
      </c>
      <c r="IY2" s="38">
        <v>16</v>
      </c>
      <c r="IZ2" s="38">
        <v>16</v>
      </c>
      <c r="JA2" s="38">
        <v>16</v>
      </c>
      <c r="JB2" s="38">
        <v>16</v>
      </c>
      <c r="JC2" s="38">
        <v>17</v>
      </c>
      <c r="JD2" s="38">
        <v>17</v>
      </c>
      <c r="JE2" s="38">
        <v>17</v>
      </c>
      <c r="JF2" s="38"/>
      <c r="JG2" s="38"/>
      <c r="JH2" s="38"/>
      <c r="JI2" s="38"/>
      <c r="JJ2" s="38"/>
      <c r="JK2" s="38"/>
      <c r="JL2" s="38"/>
      <c r="JM2" s="38"/>
      <c r="JN2" s="38"/>
      <c r="JO2" s="38"/>
    </row>
    <row r="3" spans="1:275">
      <c r="A3" s="39" t="s">
        <v>201</v>
      </c>
      <c r="B3" s="40">
        <v>1</v>
      </c>
      <c r="C3" s="40">
        <v>2</v>
      </c>
      <c r="D3" s="40">
        <v>3</v>
      </c>
      <c r="E3" s="40">
        <v>4</v>
      </c>
      <c r="F3" s="40">
        <v>5</v>
      </c>
      <c r="G3" s="40">
        <v>6</v>
      </c>
      <c r="H3" s="40">
        <v>7</v>
      </c>
      <c r="I3" s="40">
        <v>8</v>
      </c>
      <c r="J3" s="40">
        <v>9</v>
      </c>
      <c r="K3" s="40">
        <v>10</v>
      </c>
      <c r="L3" s="40">
        <v>11</v>
      </c>
      <c r="M3" s="40">
        <v>12</v>
      </c>
      <c r="N3" s="40">
        <v>13</v>
      </c>
      <c r="O3" s="40">
        <v>14</v>
      </c>
      <c r="P3" s="40">
        <v>15</v>
      </c>
      <c r="Q3" s="40">
        <v>16</v>
      </c>
      <c r="R3" s="40">
        <v>17</v>
      </c>
      <c r="S3" s="40">
        <v>18</v>
      </c>
      <c r="T3" s="40">
        <v>19</v>
      </c>
      <c r="U3" s="40">
        <v>20</v>
      </c>
      <c r="V3" s="40">
        <v>21</v>
      </c>
      <c r="W3" s="40">
        <v>22</v>
      </c>
      <c r="X3" s="40">
        <v>23</v>
      </c>
      <c r="Y3" s="40">
        <v>24</v>
      </c>
      <c r="Z3" s="40">
        <v>25</v>
      </c>
      <c r="AA3" s="40">
        <v>26</v>
      </c>
      <c r="AB3" s="40">
        <v>27</v>
      </c>
      <c r="AC3" s="40">
        <v>28</v>
      </c>
      <c r="AD3" s="40">
        <v>29</v>
      </c>
      <c r="AE3" s="40">
        <v>30</v>
      </c>
      <c r="AF3" s="40">
        <v>31</v>
      </c>
      <c r="AG3" s="40">
        <v>32</v>
      </c>
      <c r="AH3" s="40">
        <v>33</v>
      </c>
      <c r="AI3" s="40">
        <v>34</v>
      </c>
      <c r="AJ3" s="40">
        <v>35</v>
      </c>
      <c r="AK3" s="40">
        <v>36</v>
      </c>
      <c r="AL3" s="40">
        <v>37</v>
      </c>
      <c r="AM3" s="40">
        <v>38</v>
      </c>
      <c r="AN3" s="40">
        <v>39</v>
      </c>
      <c r="AO3" s="40">
        <v>40</v>
      </c>
      <c r="AP3" s="40">
        <v>41</v>
      </c>
      <c r="AQ3" s="40">
        <v>42</v>
      </c>
      <c r="AR3" s="40">
        <v>43</v>
      </c>
      <c r="AS3" s="40">
        <v>44</v>
      </c>
      <c r="AT3" s="40">
        <v>45</v>
      </c>
      <c r="AU3" s="40">
        <v>46</v>
      </c>
      <c r="AV3" s="40">
        <v>47</v>
      </c>
      <c r="AW3" s="40">
        <v>48</v>
      </c>
      <c r="AX3" s="40">
        <v>49</v>
      </c>
      <c r="AY3" s="40">
        <v>50</v>
      </c>
      <c r="AZ3" s="40">
        <v>51</v>
      </c>
      <c r="BA3" s="40">
        <v>52</v>
      </c>
      <c r="BB3" s="40">
        <v>53</v>
      </c>
      <c r="BC3" s="40">
        <v>54</v>
      </c>
      <c r="BD3" s="40">
        <v>55</v>
      </c>
      <c r="BE3" s="40">
        <v>56</v>
      </c>
      <c r="BF3" s="40">
        <v>57</v>
      </c>
      <c r="BG3" s="40">
        <v>58</v>
      </c>
      <c r="BH3" s="40">
        <v>59</v>
      </c>
      <c r="BI3" s="40">
        <v>60</v>
      </c>
      <c r="BJ3" s="40">
        <v>61</v>
      </c>
      <c r="BK3" s="40">
        <v>62</v>
      </c>
      <c r="BL3" s="40">
        <v>63</v>
      </c>
      <c r="BM3" s="40">
        <v>64</v>
      </c>
      <c r="BN3" s="40">
        <v>65</v>
      </c>
      <c r="BO3" s="40">
        <v>66</v>
      </c>
      <c r="BP3" s="40">
        <v>67</v>
      </c>
      <c r="BQ3" s="40">
        <v>68</v>
      </c>
      <c r="BR3" s="40">
        <v>69</v>
      </c>
      <c r="BS3" s="40">
        <v>70</v>
      </c>
      <c r="BT3" s="40">
        <v>71</v>
      </c>
      <c r="BU3" s="40">
        <v>72</v>
      </c>
      <c r="BV3" s="40">
        <v>73</v>
      </c>
      <c r="BW3" s="40">
        <v>74</v>
      </c>
      <c r="BX3" s="40">
        <v>75</v>
      </c>
      <c r="BY3" s="40">
        <v>76</v>
      </c>
      <c r="BZ3" s="40">
        <v>77</v>
      </c>
      <c r="CA3" s="40">
        <v>78</v>
      </c>
      <c r="CB3" s="40">
        <v>79</v>
      </c>
      <c r="CC3" s="40">
        <v>80</v>
      </c>
      <c r="CD3" s="40">
        <v>81</v>
      </c>
      <c r="CE3" s="40">
        <v>82</v>
      </c>
      <c r="CF3" s="40">
        <v>83</v>
      </c>
      <c r="CG3" s="40">
        <v>84</v>
      </c>
      <c r="CH3" s="40">
        <v>85</v>
      </c>
      <c r="CI3" s="40">
        <v>86</v>
      </c>
      <c r="CJ3" s="40">
        <v>87</v>
      </c>
      <c r="CK3" s="40">
        <v>88</v>
      </c>
      <c r="CL3" s="40">
        <v>89</v>
      </c>
      <c r="CM3" s="40">
        <v>90</v>
      </c>
      <c r="CN3" s="40">
        <v>91</v>
      </c>
      <c r="CO3" s="40">
        <v>92</v>
      </c>
      <c r="CP3" s="40">
        <v>93</v>
      </c>
      <c r="CQ3" s="40">
        <v>94</v>
      </c>
      <c r="CR3" s="40">
        <v>95</v>
      </c>
      <c r="CS3" s="40">
        <v>96</v>
      </c>
      <c r="CT3" s="40">
        <v>97</v>
      </c>
      <c r="CU3" s="40">
        <v>98</v>
      </c>
      <c r="CV3" s="40">
        <v>99</v>
      </c>
      <c r="CW3" s="40">
        <v>100</v>
      </c>
      <c r="CX3" s="40">
        <v>101</v>
      </c>
      <c r="CY3" s="40">
        <v>102</v>
      </c>
      <c r="CZ3" s="40">
        <v>103</v>
      </c>
      <c r="DA3" s="40">
        <v>104</v>
      </c>
      <c r="DB3" s="40">
        <v>105</v>
      </c>
      <c r="DC3" s="40">
        <v>106</v>
      </c>
      <c r="DD3" s="40">
        <v>107</v>
      </c>
      <c r="DE3" s="40">
        <v>108</v>
      </c>
      <c r="DF3" s="40">
        <v>109</v>
      </c>
      <c r="DG3" s="40">
        <v>110</v>
      </c>
      <c r="DH3" s="40">
        <v>111</v>
      </c>
      <c r="DI3" s="40">
        <v>112</v>
      </c>
      <c r="DJ3" s="40">
        <v>113</v>
      </c>
      <c r="DK3" s="40">
        <v>114</v>
      </c>
      <c r="DL3" s="40">
        <v>115</v>
      </c>
      <c r="DM3" s="40">
        <v>116</v>
      </c>
      <c r="DN3" s="40">
        <v>117</v>
      </c>
      <c r="DO3" s="40">
        <v>118</v>
      </c>
      <c r="DP3" s="40">
        <v>119</v>
      </c>
      <c r="DQ3" s="40">
        <v>120</v>
      </c>
      <c r="DR3" s="40">
        <v>121</v>
      </c>
      <c r="DS3" s="40">
        <v>122</v>
      </c>
      <c r="DT3" s="40">
        <v>123</v>
      </c>
      <c r="DU3" s="40">
        <v>124</v>
      </c>
      <c r="DV3" s="40">
        <v>125</v>
      </c>
      <c r="DW3" s="40">
        <v>126</v>
      </c>
      <c r="DX3" s="40">
        <v>127</v>
      </c>
      <c r="DY3" s="40">
        <v>128</v>
      </c>
      <c r="DZ3" s="40">
        <v>129</v>
      </c>
      <c r="EA3" s="40">
        <v>130</v>
      </c>
      <c r="EB3" s="40">
        <v>131</v>
      </c>
      <c r="EC3" s="40">
        <v>132</v>
      </c>
      <c r="ED3" s="40">
        <v>133</v>
      </c>
      <c r="EE3" s="40">
        <v>134</v>
      </c>
      <c r="EF3" s="40">
        <v>135</v>
      </c>
      <c r="EG3" s="40">
        <v>136</v>
      </c>
      <c r="EH3" s="40">
        <v>137</v>
      </c>
      <c r="EI3" s="40">
        <v>138</v>
      </c>
      <c r="EJ3" s="40">
        <v>139</v>
      </c>
      <c r="EK3" s="40">
        <v>140</v>
      </c>
      <c r="EL3" s="40">
        <v>141</v>
      </c>
      <c r="EM3" s="40">
        <v>142</v>
      </c>
      <c r="EN3" s="40">
        <v>143</v>
      </c>
      <c r="EO3" s="40">
        <v>144</v>
      </c>
      <c r="EP3" s="40">
        <v>145</v>
      </c>
      <c r="EQ3" s="40">
        <v>146</v>
      </c>
      <c r="ER3" s="40">
        <v>147</v>
      </c>
      <c r="ES3" s="40">
        <v>148</v>
      </c>
      <c r="ET3" s="40">
        <v>149</v>
      </c>
      <c r="EU3" s="40">
        <v>150</v>
      </c>
      <c r="EV3" s="40">
        <v>151</v>
      </c>
      <c r="EW3" s="40">
        <v>152</v>
      </c>
      <c r="EX3" s="40">
        <v>153</v>
      </c>
      <c r="EY3" s="40">
        <v>154</v>
      </c>
      <c r="EZ3" s="40">
        <v>155</v>
      </c>
      <c r="FA3" s="40">
        <v>156</v>
      </c>
      <c r="FB3" s="40">
        <v>157</v>
      </c>
      <c r="FC3" s="40">
        <v>158</v>
      </c>
      <c r="FD3" s="40">
        <v>159</v>
      </c>
      <c r="FE3" s="40">
        <v>160</v>
      </c>
      <c r="FF3" s="40">
        <v>161</v>
      </c>
      <c r="FG3" s="40">
        <v>162</v>
      </c>
      <c r="FH3" s="40">
        <v>163</v>
      </c>
      <c r="FI3" s="40">
        <v>164</v>
      </c>
      <c r="FJ3" s="40">
        <v>165</v>
      </c>
      <c r="FK3" s="40">
        <v>166</v>
      </c>
      <c r="FL3" s="40">
        <v>167</v>
      </c>
      <c r="FM3" s="40">
        <v>168</v>
      </c>
      <c r="FN3" s="40">
        <v>169</v>
      </c>
      <c r="FO3" s="40">
        <v>170</v>
      </c>
      <c r="FP3" s="40">
        <v>171</v>
      </c>
      <c r="FQ3" s="40">
        <v>172</v>
      </c>
      <c r="FR3" s="40">
        <v>173</v>
      </c>
      <c r="FS3" s="40">
        <v>174</v>
      </c>
      <c r="FT3" s="40">
        <v>175</v>
      </c>
      <c r="FU3" s="40">
        <v>176</v>
      </c>
      <c r="FV3" s="40">
        <v>177</v>
      </c>
      <c r="FW3" s="40">
        <v>178</v>
      </c>
      <c r="FX3" s="40">
        <v>179</v>
      </c>
      <c r="FY3" s="40">
        <v>180</v>
      </c>
      <c r="FZ3" s="40">
        <v>181</v>
      </c>
      <c r="GA3" s="40">
        <v>182</v>
      </c>
      <c r="GB3" s="40">
        <v>183</v>
      </c>
      <c r="GC3" s="40">
        <v>184</v>
      </c>
      <c r="GD3" s="40">
        <v>185</v>
      </c>
      <c r="GE3" s="40">
        <v>186</v>
      </c>
      <c r="GF3" s="40">
        <v>187</v>
      </c>
      <c r="GG3" s="40">
        <v>188</v>
      </c>
      <c r="GH3" s="40">
        <v>189</v>
      </c>
      <c r="GI3" s="40">
        <v>190</v>
      </c>
      <c r="GJ3" s="40">
        <v>191</v>
      </c>
      <c r="GK3" s="40">
        <v>192</v>
      </c>
      <c r="GL3" s="40">
        <v>193</v>
      </c>
      <c r="GM3" s="40">
        <v>194</v>
      </c>
      <c r="GN3" s="40">
        <v>195</v>
      </c>
      <c r="GO3" s="40">
        <v>196</v>
      </c>
      <c r="GP3" s="40">
        <v>197</v>
      </c>
      <c r="GQ3" s="40">
        <v>198</v>
      </c>
      <c r="GR3" s="40">
        <v>199</v>
      </c>
      <c r="GS3" s="40">
        <v>200</v>
      </c>
      <c r="GT3" s="40">
        <v>201</v>
      </c>
      <c r="GU3" s="40">
        <v>202</v>
      </c>
      <c r="GV3" s="40">
        <v>203</v>
      </c>
      <c r="GW3" s="40">
        <v>204</v>
      </c>
      <c r="GX3" s="40">
        <v>205</v>
      </c>
      <c r="GY3" s="40">
        <v>206</v>
      </c>
      <c r="GZ3" s="40">
        <v>207</v>
      </c>
      <c r="HA3" s="40">
        <v>208</v>
      </c>
      <c r="HB3" s="40">
        <v>209</v>
      </c>
      <c r="HC3" s="40">
        <v>210</v>
      </c>
      <c r="HD3" s="40">
        <v>211</v>
      </c>
      <c r="HE3" s="40">
        <v>212</v>
      </c>
      <c r="HF3" s="40">
        <v>213</v>
      </c>
      <c r="HG3" s="40">
        <v>214</v>
      </c>
      <c r="HH3" s="40">
        <v>215</v>
      </c>
      <c r="HI3" s="40">
        <v>216</v>
      </c>
      <c r="HJ3" s="40">
        <v>217</v>
      </c>
      <c r="HK3" s="40">
        <v>218</v>
      </c>
      <c r="HL3" s="40">
        <v>219</v>
      </c>
      <c r="HM3" s="40">
        <v>220</v>
      </c>
      <c r="HN3" s="40">
        <v>221</v>
      </c>
      <c r="HO3" s="40">
        <v>222</v>
      </c>
      <c r="HP3" s="40">
        <v>223</v>
      </c>
      <c r="HQ3" s="40">
        <v>224</v>
      </c>
      <c r="HR3" s="40">
        <v>225</v>
      </c>
      <c r="HS3" s="40">
        <v>226</v>
      </c>
      <c r="HT3" s="40">
        <v>227</v>
      </c>
      <c r="HU3" s="40">
        <v>228</v>
      </c>
      <c r="HV3" s="40">
        <v>229</v>
      </c>
      <c r="HW3" s="40">
        <v>230</v>
      </c>
      <c r="HX3" s="40">
        <v>231</v>
      </c>
      <c r="HY3" s="40">
        <v>232</v>
      </c>
      <c r="HZ3" s="40">
        <v>233</v>
      </c>
      <c r="IA3" s="40">
        <v>234</v>
      </c>
      <c r="IB3" s="40">
        <v>235</v>
      </c>
      <c r="IC3" s="40">
        <v>236</v>
      </c>
      <c r="ID3" s="40">
        <v>237</v>
      </c>
      <c r="IE3" s="40">
        <v>238</v>
      </c>
      <c r="IF3" s="40">
        <v>239</v>
      </c>
      <c r="IG3" s="40">
        <v>240</v>
      </c>
      <c r="IH3" s="40">
        <v>241</v>
      </c>
      <c r="II3" s="40">
        <v>242</v>
      </c>
      <c r="IJ3" s="40">
        <v>243</v>
      </c>
      <c r="IK3" s="40">
        <v>244</v>
      </c>
      <c r="IL3" s="40">
        <v>245</v>
      </c>
      <c r="IM3" s="40">
        <v>246</v>
      </c>
      <c r="IN3" s="40">
        <v>247</v>
      </c>
      <c r="IO3" s="40">
        <v>248</v>
      </c>
      <c r="IP3" s="40">
        <v>249</v>
      </c>
      <c r="IQ3" s="40">
        <v>250</v>
      </c>
      <c r="IR3" s="40">
        <v>251</v>
      </c>
      <c r="IS3" s="40">
        <v>252</v>
      </c>
      <c r="IT3" s="40">
        <v>253</v>
      </c>
      <c r="IU3" s="40">
        <v>254</v>
      </c>
      <c r="IV3" s="40">
        <v>255</v>
      </c>
      <c r="IW3" s="40">
        <v>256</v>
      </c>
      <c r="IX3" s="40">
        <v>257</v>
      </c>
      <c r="IY3" s="40">
        <v>258</v>
      </c>
      <c r="IZ3" s="40">
        <v>259</v>
      </c>
      <c r="JA3" s="40">
        <v>260</v>
      </c>
      <c r="JB3" s="40">
        <v>261</v>
      </c>
      <c r="JC3" s="40">
        <v>262</v>
      </c>
      <c r="JD3" s="40">
        <v>263</v>
      </c>
      <c r="JE3" s="40">
        <v>264</v>
      </c>
      <c r="JF3" s="40" t="s">
        <v>2287</v>
      </c>
      <c r="JG3" s="40" t="s">
        <v>2288</v>
      </c>
      <c r="JH3" s="40" t="s">
        <v>2289</v>
      </c>
      <c r="JI3" s="40" t="s">
        <v>2290</v>
      </c>
      <c r="JJ3" s="40" t="s">
        <v>2291</v>
      </c>
      <c r="JK3" s="40" t="s">
        <v>2292</v>
      </c>
      <c r="JL3" s="40" t="s">
        <v>2293</v>
      </c>
      <c r="JM3" s="40" t="s">
        <v>2294</v>
      </c>
      <c r="JN3" s="40" t="s">
        <v>2295</v>
      </c>
      <c r="JO3" s="40" t="s">
        <v>2296</v>
      </c>
    </row>
    <row r="4" spans="1:275">
      <c r="A4" s="41" t="s">
        <v>202</v>
      </c>
      <c r="B4" s="41" t="s">
        <v>203</v>
      </c>
      <c r="C4" s="41" t="s">
        <v>203</v>
      </c>
      <c r="D4" s="41" t="s">
        <v>203</v>
      </c>
      <c r="E4" s="41" t="s">
        <v>203</v>
      </c>
      <c r="F4" s="41" t="s">
        <v>203</v>
      </c>
      <c r="G4" s="41" t="s">
        <v>203</v>
      </c>
      <c r="H4" s="41" t="s">
        <v>205</v>
      </c>
      <c r="I4" s="41" t="s">
        <v>205</v>
      </c>
      <c r="J4" s="41" t="s">
        <v>205</v>
      </c>
      <c r="K4" s="41" t="s">
        <v>206</v>
      </c>
      <c r="L4" s="41" t="s">
        <v>206</v>
      </c>
      <c r="M4" s="41" t="s">
        <v>206</v>
      </c>
      <c r="N4" s="41" t="s">
        <v>206</v>
      </c>
      <c r="O4" s="41" t="s">
        <v>206</v>
      </c>
      <c r="P4" s="41" t="s">
        <v>206</v>
      </c>
      <c r="Q4" s="41" t="s">
        <v>206</v>
      </c>
      <c r="R4" s="41" t="s">
        <v>2297</v>
      </c>
      <c r="S4" s="41" t="s">
        <v>2297</v>
      </c>
      <c r="T4" s="41" t="s">
        <v>2297</v>
      </c>
      <c r="U4" s="41" t="s">
        <v>2297</v>
      </c>
      <c r="V4" s="41" t="s">
        <v>2298</v>
      </c>
      <c r="W4" s="41" t="s">
        <v>2298</v>
      </c>
      <c r="X4" s="41" t="s">
        <v>2298</v>
      </c>
      <c r="Y4" s="41" t="s">
        <v>2298</v>
      </c>
      <c r="Z4" s="41" t="s">
        <v>2299</v>
      </c>
      <c r="AA4" s="41" t="s">
        <v>2299</v>
      </c>
      <c r="AB4" s="41" t="s">
        <v>2299</v>
      </c>
      <c r="AC4" s="41" t="s">
        <v>2299</v>
      </c>
      <c r="AD4" s="41" t="s">
        <v>2299</v>
      </c>
      <c r="AE4" s="41" t="s">
        <v>2299</v>
      </c>
      <c r="AF4" s="41" t="s">
        <v>2299</v>
      </c>
      <c r="AG4" s="41" t="s">
        <v>2299</v>
      </c>
      <c r="AH4" s="41" t="s">
        <v>2299</v>
      </c>
      <c r="AI4" s="41" t="s">
        <v>2299</v>
      </c>
      <c r="AJ4" s="41" t="s">
        <v>2299</v>
      </c>
      <c r="AK4" s="41" t="s">
        <v>2299</v>
      </c>
      <c r="AL4" s="41" t="s">
        <v>2299</v>
      </c>
      <c r="AM4" s="41" t="s">
        <v>2299</v>
      </c>
      <c r="AN4" s="41" t="s">
        <v>2300</v>
      </c>
      <c r="AO4" s="41" t="s">
        <v>2300</v>
      </c>
      <c r="AP4" s="41" t="s">
        <v>2300</v>
      </c>
      <c r="AQ4" s="41" t="s">
        <v>2300</v>
      </c>
      <c r="AR4" s="41" t="s">
        <v>2300</v>
      </c>
      <c r="AS4" s="41" t="s">
        <v>2300</v>
      </c>
      <c r="AT4" s="41" t="s">
        <v>2300</v>
      </c>
      <c r="AU4" s="41" t="s">
        <v>2300</v>
      </c>
      <c r="AV4" s="41" t="s">
        <v>2300</v>
      </c>
      <c r="AW4" s="41" t="s">
        <v>2300</v>
      </c>
      <c r="AX4" s="41" t="s">
        <v>2300</v>
      </c>
      <c r="AY4" s="41" t="s">
        <v>2301</v>
      </c>
      <c r="AZ4" s="41" t="s">
        <v>2301</v>
      </c>
      <c r="BA4" s="41" t="s">
        <v>2301</v>
      </c>
      <c r="BB4" s="41" t="s">
        <v>2301</v>
      </c>
      <c r="BC4" s="41" t="s">
        <v>2301</v>
      </c>
      <c r="BD4" s="41" t="s">
        <v>2301</v>
      </c>
      <c r="BE4" s="41" t="s">
        <v>2301</v>
      </c>
      <c r="BF4" s="41" t="s">
        <v>2301</v>
      </c>
      <c r="BG4" s="41" t="s">
        <v>2301</v>
      </c>
      <c r="BH4" s="41" t="s">
        <v>2301</v>
      </c>
      <c r="BI4" s="41" t="s">
        <v>2301</v>
      </c>
      <c r="BJ4" s="41" t="s">
        <v>2301</v>
      </c>
      <c r="BK4" s="41" t="s">
        <v>2301</v>
      </c>
      <c r="BL4" s="41" t="s">
        <v>2301</v>
      </c>
      <c r="BM4" s="41" t="s">
        <v>2301</v>
      </c>
      <c r="BN4" s="41" t="s">
        <v>2301</v>
      </c>
      <c r="BO4" s="41" t="s">
        <v>2302</v>
      </c>
      <c r="BP4" s="41" t="s">
        <v>2302</v>
      </c>
      <c r="BQ4" s="41" t="s">
        <v>2302</v>
      </c>
      <c r="BR4" s="41" t="s">
        <v>2302</v>
      </c>
      <c r="BS4" s="41" t="s">
        <v>2302</v>
      </c>
      <c r="BT4" s="41" t="s">
        <v>2302</v>
      </c>
      <c r="BU4" s="41" t="s">
        <v>2302</v>
      </c>
      <c r="BV4" s="41" t="s">
        <v>2302</v>
      </c>
      <c r="BW4" s="41" t="s">
        <v>2302</v>
      </c>
      <c r="BX4" s="41" t="s">
        <v>2302</v>
      </c>
      <c r="BY4" s="41" t="s">
        <v>2302</v>
      </c>
      <c r="BZ4" s="41" t="s">
        <v>2302</v>
      </c>
      <c r="CA4" s="41" t="s">
        <v>2302</v>
      </c>
      <c r="CB4" s="41" t="s">
        <v>2302</v>
      </c>
      <c r="CC4" s="41" t="s">
        <v>2302</v>
      </c>
      <c r="CD4" s="41" t="s">
        <v>2302</v>
      </c>
      <c r="CE4" s="41" t="s">
        <v>2302</v>
      </c>
      <c r="CF4" s="41" t="s">
        <v>2302</v>
      </c>
      <c r="CG4" s="41" t="s">
        <v>2302</v>
      </c>
      <c r="CH4" s="41" t="s">
        <v>2302</v>
      </c>
      <c r="CI4" s="41" t="s">
        <v>2302</v>
      </c>
      <c r="CJ4" s="41" t="s">
        <v>2302</v>
      </c>
      <c r="CK4" s="41" t="s">
        <v>2302</v>
      </c>
      <c r="CL4" s="41" t="s">
        <v>2302</v>
      </c>
      <c r="CM4" s="41" t="s">
        <v>2302</v>
      </c>
      <c r="CN4" s="41" t="s">
        <v>2302</v>
      </c>
      <c r="CO4" s="41" t="s">
        <v>2302</v>
      </c>
      <c r="CP4" s="41" t="s">
        <v>2302</v>
      </c>
      <c r="CQ4" s="41" t="s">
        <v>2302</v>
      </c>
      <c r="CR4" s="41" t="s">
        <v>2302</v>
      </c>
      <c r="CS4" s="41" t="s">
        <v>2302</v>
      </c>
      <c r="CT4" s="41" t="s">
        <v>2302</v>
      </c>
      <c r="CU4" s="41" t="s">
        <v>2302</v>
      </c>
      <c r="CV4" s="41" t="s">
        <v>2302</v>
      </c>
      <c r="CW4" s="41" t="s">
        <v>2302</v>
      </c>
      <c r="CX4" s="41" t="s">
        <v>2302</v>
      </c>
      <c r="CY4" s="41" t="s">
        <v>2302</v>
      </c>
      <c r="CZ4" s="41" t="s">
        <v>2302</v>
      </c>
      <c r="DA4" s="41" t="s">
        <v>2302</v>
      </c>
      <c r="DB4" s="41" t="s">
        <v>2302</v>
      </c>
      <c r="DC4" s="41" t="s">
        <v>2302</v>
      </c>
      <c r="DD4" s="41" t="s">
        <v>2302</v>
      </c>
      <c r="DE4" s="41" t="s">
        <v>2302</v>
      </c>
      <c r="DF4" s="41" t="s">
        <v>2302</v>
      </c>
      <c r="DG4" s="41" t="s">
        <v>2302</v>
      </c>
      <c r="DH4" s="41" t="s">
        <v>2302</v>
      </c>
      <c r="DI4" s="41" t="s">
        <v>2302</v>
      </c>
      <c r="DJ4" s="41" t="s">
        <v>2302</v>
      </c>
      <c r="DK4" s="41" t="s">
        <v>2302</v>
      </c>
      <c r="DL4" s="41" t="s">
        <v>2302</v>
      </c>
      <c r="DM4" s="41" t="s">
        <v>2302</v>
      </c>
      <c r="DN4" s="41" t="s">
        <v>2302</v>
      </c>
      <c r="DO4" s="41" t="s">
        <v>2302</v>
      </c>
      <c r="DP4" s="41" t="s">
        <v>2302</v>
      </c>
      <c r="DQ4" s="41" t="s">
        <v>2302</v>
      </c>
      <c r="DR4" s="41" t="s">
        <v>2302</v>
      </c>
      <c r="DS4" s="41" t="s">
        <v>2302</v>
      </c>
      <c r="DT4" s="41" t="s">
        <v>2302</v>
      </c>
      <c r="DU4" s="41" t="s">
        <v>2302</v>
      </c>
      <c r="DV4" s="41" t="s">
        <v>2302</v>
      </c>
      <c r="DW4" s="41" t="s">
        <v>2302</v>
      </c>
      <c r="DX4" s="41" t="s">
        <v>2302</v>
      </c>
      <c r="DY4" s="41" t="s">
        <v>2302</v>
      </c>
      <c r="DZ4" s="41" t="s">
        <v>2302</v>
      </c>
      <c r="EA4" s="41" t="s">
        <v>2302</v>
      </c>
      <c r="EB4" s="41" t="s">
        <v>2302</v>
      </c>
      <c r="EC4" s="41" t="s">
        <v>2302</v>
      </c>
      <c r="ED4" s="41" t="s">
        <v>2302</v>
      </c>
      <c r="EE4" s="41" t="s">
        <v>2302</v>
      </c>
      <c r="EF4" s="41" t="s">
        <v>2302</v>
      </c>
      <c r="EG4" s="41" t="s">
        <v>2302</v>
      </c>
      <c r="EH4" s="41" t="s">
        <v>2302</v>
      </c>
      <c r="EI4" s="41" t="s">
        <v>2302</v>
      </c>
      <c r="EJ4" s="41" t="s">
        <v>2302</v>
      </c>
      <c r="EK4" s="41" t="s">
        <v>2302</v>
      </c>
      <c r="EL4" s="41" t="s">
        <v>2302</v>
      </c>
      <c r="EM4" s="41" t="s">
        <v>2302</v>
      </c>
      <c r="EN4" s="41" t="s">
        <v>2302</v>
      </c>
      <c r="EO4" s="41" t="s">
        <v>2302</v>
      </c>
      <c r="EP4" s="41" t="s">
        <v>2302</v>
      </c>
      <c r="EQ4" s="41" t="s">
        <v>2302</v>
      </c>
      <c r="ER4" s="41" t="s">
        <v>2302</v>
      </c>
      <c r="ES4" s="41" t="s">
        <v>2302</v>
      </c>
      <c r="ET4" s="41" t="s">
        <v>2303</v>
      </c>
      <c r="EU4" s="41" t="s">
        <v>2304</v>
      </c>
      <c r="EV4" s="41" t="s">
        <v>2305</v>
      </c>
      <c r="EW4" s="41" t="s">
        <v>2305</v>
      </c>
      <c r="EX4" s="41" t="s">
        <v>2305</v>
      </c>
      <c r="EY4" s="41" t="s">
        <v>2305</v>
      </c>
      <c r="EZ4" s="41" t="s">
        <v>2305</v>
      </c>
      <c r="FA4" s="41" t="s">
        <v>2305</v>
      </c>
      <c r="FB4" s="41" t="s">
        <v>2305</v>
      </c>
      <c r="FC4" s="41" t="s">
        <v>2305</v>
      </c>
      <c r="FD4" s="41" t="s">
        <v>2305</v>
      </c>
      <c r="FE4" s="41" t="s">
        <v>2305</v>
      </c>
      <c r="FF4" s="41" t="s">
        <v>2305</v>
      </c>
      <c r="FG4" s="41" t="s">
        <v>2305</v>
      </c>
      <c r="FH4" s="41" t="s">
        <v>2305</v>
      </c>
      <c r="FI4" s="41" t="s">
        <v>2305</v>
      </c>
      <c r="FJ4" s="41" t="s">
        <v>2305</v>
      </c>
      <c r="FK4" s="41" t="s">
        <v>2305</v>
      </c>
      <c r="FL4" s="41" t="s">
        <v>2305</v>
      </c>
      <c r="FM4" s="41" t="s">
        <v>2305</v>
      </c>
      <c r="FN4" s="41" t="s">
        <v>2305</v>
      </c>
      <c r="FO4" s="41" t="s">
        <v>2305</v>
      </c>
      <c r="FP4" s="41" t="s">
        <v>2305</v>
      </c>
      <c r="FQ4" s="41" t="s">
        <v>2305</v>
      </c>
      <c r="FR4" s="41" t="s">
        <v>2305</v>
      </c>
      <c r="FS4" s="41" t="s">
        <v>2305</v>
      </c>
      <c r="FT4" s="41" t="s">
        <v>2305</v>
      </c>
      <c r="FU4" s="41" t="s">
        <v>2305</v>
      </c>
      <c r="FV4" s="41" t="s">
        <v>2305</v>
      </c>
      <c r="FW4" s="41" t="s">
        <v>2305</v>
      </c>
      <c r="FX4" s="41" t="s">
        <v>2305</v>
      </c>
      <c r="FY4" s="41" t="s">
        <v>2305</v>
      </c>
      <c r="FZ4" s="41" t="s">
        <v>2305</v>
      </c>
      <c r="GA4" s="41" t="s">
        <v>2305</v>
      </c>
      <c r="GB4" s="41" t="s">
        <v>2305</v>
      </c>
      <c r="GC4" s="41" t="s">
        <v>2305</v>
      </c>
      <c r="GD4" s="41" t="s">
        <v>2305</v>
      </c>
      <c r="GE4" s="41" t="s">
        <v>2305</v>
      </c>
      <c r="GF4" s="41" t="s">
        <v>2305</v>
      </c>
      <c r="GG4" s="41" t="s">
        <v>2305</v>
      </c>
      <c r="GH4" s="41" t="s">
        <v>2305</v>
      </c>
      <c r="GI4" s="41" t="s">
        <v>2305</v>
      </c>
      <c r="GJ4" s="41" t="s">
        <v>2305</v>
      </c>
      <c r="GK4" s="41" t="s">
        <v>2305</v>
      </c>
      <c r="GL4" s="41" t="s">
        <v>2305</v>
      </c>
      <c r="GM4" s="41" t="s">
        <v>2305</v>
      </c>
      <c r="GN4" s="41" t="s">
        <v>2305</v>
      </c>
      <c r="GO4" s="41" t="s">
        <v>2305</v>
      </c>
      <c r="GP4" s="41" t="s">
        <v>2305</v>
      </c>
      <c r="GQ4" s="41" t="s">
        <v>2305</v>
      </c>
      <c r="GR4" s="41" t="s">
        <v>2305</v>
      </c>
      <c r="GS4" s="41" t="s">
        <v>2305</v>
      </c>
      <c r="GT4" s="41" t="s">
        <v>2305</v>
      </c>
      <c r="GU4" s="41" t="s">
        <v>2305</v>
      </c>
      <c r="GV4" s="41" t="s">
        <v>2305</v>
      </c>
      <c r="GW4" s="41" t="s">
        <v>2305</v>
      </c>
      <c r="GX4" s="41" t="s">
        <v>2305</v>
      </c>
      <c r="GY4" s="41" t="s">
        <v>2305</v>
      </c>
      <c r="GZ4" s="41" t="s">
        <v>2305</v>
      </c>
      <c r="HA4" s="41" t="s">
        <v>2305</v>
      </c>
      <c r="HB4" s="41" t="s">
        <v>2305</v>
      </c>
      <c r="HC4" s="41" t="s">
        <v>2305</v>
      </c>
      <c r="HD4" s="41" t="s">
        <v>2305</v>
      </c>
      <c r="HE4" s="41" t="s">
        <v>2305</v>
      </c>
      <c r="HF4" s="41" t="s">
        <v>2305</v>
      </c>
      <c r="HG4" s="41" t="s">
        <v>2305</v>
      </c>
      <c r="HH4" s="41" t="s">
        <v>2305</v>
      </c>
      <c r="HI4" s="41" t="s">
        <v>2305</v>
      </c>
      <c r="HJ4" s="41" t="s">
        <v>2305</v>
      </c>
      <c r="HK4" s="41" t="s">
        <v>2305</v>
      </c>
      <c r="HL4" s="41" t="s">
        <v>2305</v>
      </c>
      <c r="HM4" s="41" t="s">
        <v>2305</v>
      </c>
      <c r="HN4" s="41" t="s">
        <v>2305</v>
      </c>
      <c r="HO4" s="41" t="s">
        <v>2305</v>
      </c>
      <c r="HP4" s="41" t="s">
        <v>2305</v>
      </c>
      <c r="HQ4" s="41" t="s">
        <v>2305</v>
      </c>
      <c r="HR4" s="41" t="s">
        <v>2305</v>
      </c>
      <c r="HS4" s="41" t="s">
        <v>2305</v>
      </c>
      <c r="HT4" s="41" t="s">
        <v>2305</v>
      </c>
      <c r="HU4" s="41" t="s">
        <v>2305</v>
      </c>
      <c r="HV4" s="41" t="s">
        <v>2305</v>
      </c>
      <c r="HW4" s="41" t="s">
        <v>2305</v>
      </c>
      <c r="HX4" s="41" t="s">
        <v>2306</v>
      </c>
      <c r="HY4" s="41" t="s">
        <v>2306</v>
      </c>
      <c r="HZ4" s="41" t="s">
        <v>2306</v>
      </c>
      <c r="IA4" s="41" t="s">
        <v>2306</v>
      </c>
      <c r="IB4" s="41" t="s">
        <v>2306</v>
      </c>
      <c r="IC4" s="41" t="s">
        <v>2306</v>
      </c>
      <c r="ID4" s="41" t="s">
        <v>2306</v>
      </c>
      <c r="IE4" s="41" t="s">
        <v>2306</v>
      </c>
      <c r="IF4" s="41" t="s">
        <v>2306</v>
      </c>
      <c r="IG4" s="41" t="s">
        <v>2306</v>
      </c>
      <c r="IH4" s="41" t="s">
        <v>2307</v>
      </c>
      <c r="II4" s="41" t="s">
        <v>2307</v>
      </c>
      <c r="IJ4" s="41" t="s">
        <v>2307</v>
      </c>
      <c r="IK4" s="41" t="s">
        <v>2307</v>
      </c>
      <c r="IL4" s="41" t="s">
        <v>2307</v>
      </c>
      <c r="IM4" s="41" t="s">
        <v>2307</v>
      </c>
      <c r="IN4" s="41" t="s">
        <v>2307</v>
      </c>
      <c r="IO4" s="41" t="s">
        <v>2307</v>
      </c>
      <c r="IP4" s="41" t="s">
        <v>2307</v>
      </c>
      <c r="IQ4" s="41" t="s">
        <v>2307</v>
      </c>
      <c r="IR4" s="41" t="s">
        <v>2308</v>
      </c>
      <c r="IS4" s="41" t="s">
        <v>2308</v>
      </c>
      <c r="IT4" s="41" t="s">
        <v>2308</v>
      </c>
      <c r="IU4" s="41" t="s">
        <v>2308</v>
      </c>
      <c r="IV4" s="41" t="s">
        <v>2308</v>
      </c>
      <c r="IW4" s="41" t="s">
        <v>2308</v>
      </c>
      <c r="IX4" s="41" t="s">
        <v>2309</v>
      </c>
      <c r="IY4" s="41" t="s">
        <v>2310</v>
      </c>
      <c r="IZ4" s="41" t="s">
        <v>2310</v>
      </c>
      <c r="JA4" s="41" t="s">
        <v>2310</v>
      </c>
      <c r="JB4" s="41" t="s">
        <v>2310</v>
      </c>
      <c r="JC4" s="41" t="s">
        <v>2311</v>
      </c>
      <c r="JD4" s="41" t="s">
        <v>2311</v>
      </c>
      <c r="JE4" s="41" t="s">
        <v>2311</v>
      </c>
      <c r="JF4" s="41"/>
      <c r="JG4" s="41"/>
      <c r="JH4" s="41"/>
      <c r="JI4" s="41"/>
      <c r="JJ4" s="41"/>
      <c r="JK4" s="41"/>
      <c r="JL4" s="41"/>
      <c r="JM4" s="41"/>
      <c r="JN4" s="41"/>
      <c r="JO4" s="41"/>
    </row>
    <row r="5" spans="1:275" ht="60" customHeight="1">
      <c r="A5" s="42" t="s">
        <v>223</v>
      </c>
      <c r="B5" s="42" t="s">
        <v>45</v>
      </c>
      <c r="C5" s="42" t="s">
        <v>46</v>
      </c>
      <c r="D5" s="42" t="s">
        <v>2312</v>
      </c>
      <c r="E5" s="42" t="s">
        <v>2313</v>
      </c>
      <c r="F5" s="42" t="s">
        <v>2314</v>
      </c>
      <c r="G5" s="42" t="s">
        <v>2315</v>
      </c>
      <c r="H5" s="42" t="s">
        <v>2316</v>
      </c>
      <c r="I5" s="42" t="s">
        <v>231</v>
      </c>
      <c r="J5" s="42" t="s">
        <v>232</v>
      </c>
      <c r="K5" s="42" t="s">
        <v>233</v>
      </c>
      <c r="L5" s="42" t="s">
        <v>234</v>
      </c>
      <c r="M5" s="42" t="s">
        <v>235</v>
      </c>
      <c r="N5" s="42" t="s">
        <v>2317</v>
      </c>
      <c r="O5" s="42" t="s">
        <v>2318</v>
      </c>
      <c r="P5" s="42" t="s">
        <v>2319</v>
      </c>
      <c r="Q5" s="42" t="s">
        <v>2320</v>
      </c>
      <c r="R5" s="42" t="s">
        <v>2321</v>
      </c>
      <c r="S5" s="42" t="s">
        <v>2322</v>
      </c>
      <c r="T5" s="42" t="s">
        <v>2323</v>
      </c>
      <c r="U5" s="42" t="s">
        <v>2324</v>
      </c>
      <c r="V5" s="42" t="s">
        <v>2325</v>
      </c>
      <c r="W5" s="42" t="s">
        <v>2326</v>
      </c>
      <c r="X5" s="42" t="s">
        <v>2327</v>
      </c>
      <c r="Y5" s="42" t="s">
        <v>2328</v>
      </c>
      <c r="Z5" s="42" t="s">
        <v>2329</v>
      </c>
      <c r="AA5" s="42" t="s">
        <v>2329</v>
      </c>
      <c r="AB5" s="42" t="s">
        <v>2330</v>
      </c>
      <c r="AC5" s="42" t="s">
        <v>2331</v>
      </c>
      <c r="AD5" s="42" t="s">
        <v>2332</v>
      </c>
      <c r="AE5" s="42" t="s">
        <v>2333</v>
      </c>
      <c r="AF5" s="42" t="s">
        <v>2334</v>
      </c>
      <c r="AG5" s="42" t="s">
        <v>2335</v>
      </c>
      <c r="AH5" s="42" t="s">
        <v>2336</v>
      </c>
      <c r="AI5" s="42" t="s">
        <v>257</v>
      </c>
      <c r="AJ5" s="42" t="s">
        <v>2337</v>
      </c>
      <c r="AK5" s="42" t="s">
        <v>2338</v>
      </c>
      <c r="AL5" s="42" t="s">
        <v>2339</v>
      </c>
      <c r="AM5" s="42" t="s">
        <v>2340</v>
      </c>
      <c r="AN5" s="42" t="s">
        <v>2341</v>
      </c>
      <c r="AO5" s="42" t="s">
        <v>2341</v>
      </c>
      <c r="AP5" s="42" t="s">
        <v>2341</v>
      </c>
      <c r="AQ5" s="42" t="s">
        <v>2342</v>
      </c>
      <c r="AR5" s="42" t="s">
        <v>264</v>
      </c>
      <c r="AS5" s="42" t="s">
        <v>2343</v>
      </c>
      <c r="AT5" s="42" t="s">
        <v>2344</v>
      </c>
      <c r="AU5" s="42" t="s">
        <v>2345</v>
      </c>
      <c r="AV5" s="42" t="s">
        <v>2346</v>
      </c>
      <c r="AW5" s="42" t="s">
        <v>2347</v>
      </c>
      <c r="AX5" s="42" t="s">
        <v>2348</v>
      </c>
      <c r="AY5" s="42" t="s">
        <v>2349</v>
      </c>
      <c r="AZ5" s="42" t="s">
        <v>2350</v>
      </c>
      <c r="BA5" s="42" t="s">
        <v>2350</v>
      </c>
      <c r="BB5" s="42" t="s">
        <v>2350</v>
      </c>
      <c r="BC5" s="42" t="s">
        <v>2351</v>
      </c>
      <c r="BD5" s="42" t="s">
        <v>2351</v>
      </c>
      <c r="BE5" s="42" t="s">
        <v>2351</v>
      </c>
      <c r="BF5" s="42" t="s">
        <v>2352</v>
      </c>
      <c r="BG5" s="42" t="s">
        <v>2352</v>
      </c>
      <c r="BH5" s="42" t="s">
        <v>2352</v>
      </c>
      <c r="BI5" s="42" t="s">
        <v>2353</v>
      </c>
      <c r="BJ5" s="42" t="s">
        <v>2353</v>
      </c>
      <c r="BK5" s="42" t="s">
        <v>2353</v>
      </c>
      <c r="BL5" s="42" t="s">
        <v>2354</v>
      </c>
      <c r="BM5" s="42" t="s">
        <v>2354</v>
      </c>
      <c r="BN5" s="42" t="s">
        <v>2354</v>
      </c>
      <c r="BO5" s="42" t="s">
        <v>2355</v>
      </c>
      <c r="BP5" s="42" t="s">
        <v>2356</v>
      </c>
      <c r="BQ5" s="42" t="s">
        <v>2357</v>
      </c>
      <c r="BR5" s="42" t="s">
        <v>2358</v>
      </c>
      <c r="BS5" s="42" t="s">
        <v>2358</v>
      </c>
      <c r="BT5" s="42" t="s">
        <v>2358</v>
      </c>
      <c r="BU5" s="42" t="s">
        <v>2359</v>
      </c>
      <c r="BV5" s="42" t="s">
        <v>2359</v>
      </c>
      <c r="BW5" s="42" t="s">
        <v>2359</v>
      </c>
      <c r="BX5" s="42" t="s">
        <v>2360</v>
      </c>
      <c r="BY5" s="42" t="s">
        <v>2360</v>
      </c>
      <c r="BZ5" s="42" t="s">
        <v>2360</v>
      </c>
      <c r="CA5" s="42" t="s">
        <v>2361</v>
      </c>
      <c r="CB5" s="42" t="s">
        <v>2361</v>
      </c>
      <c r="CC5" s="42" t="s">
        <v>2361</v>
      </c>
      <c r="CD5" s="42" t="s">
        <v>2362</v>
      </c>
      <c r="CE5" s="42" t="s">
        <v>2362</v>
      </c>
      <c r="CF5" s="42" t="s">
        <v>2362</v>
      </c>
      <c r="CG5" s="42" t="s">
        <v>2363</v>
      </c>
      <c r="CH5" s="42" t="s">
        <v>2363</v>
      </c>
      <c r="CI5" s="42" t="s">
        <v>2363</v>
      </c>
      <c r="CJ5" s="42" t="s">
        <v>2364</v>
      </c>
      <c r="CK5" s="42" t="s">
        <v>2364</v>
      </c>
      <c r="CL5" s="42" t="s">
        <v>2364</v>
      </c>
      <c r="CM5" s="42" t="s">
        <v>2365</v>
      </c>
      <c r="CN5" s="42" t="s">
        <v>2365</v>
      </c>
      <c r="CO5" s="42" t="s">
        <v>2365</v>
      </c>
      <c r="CP5" s="42" t="s">
        <v>2366</v>
      </c>
      <c r="CQ5" s="42" t="s">
        <v>2366</v>
      </c>
      <c r="CR5" s="42" t="s">
        <v>2366</v>
      </c>
      <c r="CS5" s="42" t="s">
        <v>2367</v>
      </c>
      <c r="CT5" s="42" t="s">
        <v>2368</v>
      </c>
      <c r="CU5" s="42" t="s">
        <v>2368</v>
      </c>
      <c r="CV5" s="42" t="s">
        <v>2368</v>
      </c>
      <c r="CW5" s="42" t="s">
        <v>292</v>
      </c>
      <c r="CX5" s="42" t="s">
        <v>292</v>
      </c>
      <c r="CY5" s="42" t="s">
        <v>292</v>
      </c>
      <c r="CZ5" s="42" t="s">
        <v>293</v>
      </c>
      <c r="DA5" s="42" t="s">
        <v>2369</v>
      </c>
      <c r="DB5" s="42" t="s">
        <v>2369</v>
      </c>
      <c r="DC5" s="42" t="s">
        <v>2369</v>
      </c>
      <c r="DD5" s="42" t="s">
        <v>2370</v>
      </c>
      <c r="DE5" s="42" t="s">
        <v>2370</v>
      </c>
      <c r="DF5" s="42" t="s">
        <v>2370</v>
      </c>
      <c r="DG5" s="42" t="s">
        <v>2371</v>
      </c>
      <c r="DH5" s="42" t="s">
        <v>2371</v>
      </c>
      <c r="DI5" s="42" t="s">
        <v>2371</v>
      </c>
      <c r="DJ5" s="42" t="s">
        <v>2372</v>
      </c>
      <c r="DK5" s="42" t="s">
        <v>2372</v>
      </c>
      <c r="DL5" s="42" t="s">
        <v>2372</v>
      </c>
      <c r="DM5" s="42" t="s">
        <v>2373</v>
      </c>
      <c r="DN5" s="42" t="s">
        <v>2373</v>
      </c>
      <c r="DO5" s="42" t="s">
        <v>2373</v>
      </c>
      <c r="DP5" s="42" t="s">
        <v>2374</v>
      </c>
      <c r="DQ5" s="42" t="s">
        <v>2374</v>
      </c>
      <c r="DR5" s="42" t="s">
        <v>2374</v>
      </c>
      <c r="DS5" s="42" t="s">
        <v>2375</v>
      </c>
      <c r="DT5" s="42" t="s">
        <v>2375</v>
      </c>
      <c r="DU5" s="42" t="s">
        <v>2375</v>
      </c>
      <c r="DV5" s="42" t="s">
        <v>2376</v>
      </c>
      <c r="DW5" s="42" t="s">
        <v>2376</v>
      </c>
      <c r="DX5" s="42" t="s">
        <v>2376</v>
      </c>
      <c r="DY5" s="42" t="s">
        <v>2377</v>
      </c>
      <c r="DZ5" s="42" t="s">
        <v>2377</v>
      </c>
      <c r="EA5" s="42" t="s">
        <v>2377</v>
      </c>
      <c r="EB5" s="42" t="s">
        <v>2378</v>
      </c>
      <c r="EC5" s="42" t="s">
        <v>2378</v>
      </c>
      <c r="ED5" s="42" t="s">
        <v>2378</v>
      </c>
      <c r="EE5" s="42" t="s">
        <v>2379</v>
      </c>
      <c r="EF5" s="42" t="s">
        <v>2380</v>
      </c>
      <c r="EG5" s="42" t="s">
        <v>2380</v>
      </c>
      <c r="EH5" s="42" t="s">
        <v>2380</v>
      </c>
      <c r="EI5" s="42" t="s">
        <v>306</v>
      </c>
      <c r="EJ5" s="42" t="s">
        <v>306</v>
      </c>
      <c r="EK5" s="42" t="s">
        <v>306</v>
      </c>
      <c r="EL5" s="42" t="s">
        <v>2381</v>
      </c>
      <c r="EM5" s="42" t="s">
        <v>2382</v>
      </c>
      <c r="EN5" s="42" t="s">
        <v>2382</v>
      </c>
      <c r="EO5" s="42" t="s">
        <v>2382</v>
      </c>
      <c r="EP5" s="42" t="s">
        <v>2383</v>
      </c>
      <c r="EQ5" s="42" t="s">
        <v>2383</v>
      </c>
      <c r="ER5" s="42" t="s">
        <v>2383</v>
      </c>
      <c r="ES5" s="42" t="s">
        <v>2384</v>
      </c>
      <c r="ET5" s="42" t="s">
        <v>2385</v>
      </c>
      <c r="EU5" s="42" t="s">
        <v>2386</v>
      </c>
      <c r="EV5" s="42" t="s">
        <v>313</v>
      </c>
      <c r="EW5" s="42" t="s">
        <v>313</v>
      </c>
      <c r="EX5" s="42" t="s">
        <v>313</v>
      </c>
      <c r="EY5" s="42" t="s">
        <v>2387</v>
      </c>
      <c r="EZ5" s="42" t="s">
        <v>2388</v>
      </c>
      <c r="FA5" s="42" t="s">
        <v>2388</v>
      </c>
      <c r="FB5" s="42" t="s">
        <v>2388</v>
      </c>
      <c r="FC5" s="42" t="s">
        <v>2389</v>
      </c>
      <c r="FD5" s="42" t="s">
        <v>2390</v>
      </c>
      <c r="FE5" s="42" t="s">
        <v>2390</v>
      </c>
      <c r="FF5" s="42" t="s">
        <v>2390</v>
      </c>
      <c r="FG5" s="42" t="s">
        <v>2391</v>
      </c>
      <c r="FH5" s="42" t="s">
        <v>2391</v>
      </c>
      <c r="FI5" s="42" t="s">
        <v>2391</v>
      </c>
      <c r="FJ5" s="42" t="s">
        <v>2392</v>
      </c>
      <c r="FK5" s="42" t="s">
        <v>2392</v>
      </c>
      <c r="FL5" s="42" t="s">
        <v>2392</v>
      </c>
      <c r="FM5" s="42" t="s">
        <v>2393</v>
      </c>
      <c r="FN5" s="42" t="s">
        <v>2393</v>
      </c>
      <c r="FO5" s="42" t="s">
        <v>2393</v>
      </c>
      <c r="FP5" s="42" t="s">
        <v>2394</v>
      </c>
      <c r="FQ5" s="42" t="s">
        <v>2394</v>
      </c>
      <c r="FR5" s="42" t="s">
        <v>2394</v>
      </c>
      <c r="FS5" s="42" t="s">
        <v>2395</v>
      </c>
      <c r="FT5" s="42" t="s">
        <v>2395</v>
      </c>
      <c r="FU5" s="42" t="s">
        <v>2395</v>
      </c>
      <c r="FV5" s="42" t="s">
        <v>2396</v>
      </c>
      <c r="FW5" s="42" t="s">
        <v>324</v>
      </c>
      <c r="FX5" s="42" t="s">
        <v>2397</v>
      </c>
      <c r="FY5" s="42" t="s">
        <v>2397</v>
      </c>
      <c r="FZ5" s="42" t="s">
        <v>2397</v>
      </c>
      <c r="GA5" s="42" t="s">
        <v>2398</v>
      </c>
      <c r="GB5" s="42" t="s">
        <v>2398</v>
      </c>
      <c r="GC5" s="42" t="s">
        <v>2398</v>
      </c>
      <c r="GD5" s="42" t="s">
        <v>327</v>
      </c>
      <c r="GE5" s="42" t="s">
        <v>327</v>
      </c>
      <c r="GF5" s="42" t="s">
        <v>327</v>
      </c>
      <c r="GG5" s="42" t="s">
        <v>2399</v>
      </c>
      <c r="GH5" s="42" t="s">
        <v>2399</v>
      </c>
      <c r="GI5" s="42" t="s">
        <v>2399</v>
      </c>
      <c r="GJ5" s="42" t="s">
        <v>2400</v>
      </c>
      <c r="GK5" s="42" t="s">
        <v>2400</v>
      </c>
      <c r="GL5" s="42" t="s">
        <v>2400</v>
      </c>
      <c r="GM5" s="42" t="s">
        <v>2401</v>
      </c>
      <c r="GN5" s="42" t="s">
        <v>2401</v>
      </c>
      <c r="GO5" s="42" t="s">
        <v>2401</v>
      </c>
      <c r="GP5" s="42" t="s">
        <v>2402</v>
      </c>
      <c r="GQ5" s="42" t="s">
        <v>2402</v>
      </c>
      <c r="GR5" s="42" t="s">
        <v>2402</v>
      </c>
      <c r="GS5" s="42" t="s">
        <v>2403</v>
      </c>
      <c r="GT5" s="42" t="s">
        <v>2403</v>
      </c>
      <c r="GU5" s="42" t="s">
        <v>2403</v>
      </c>
      <c r="GV5" s="42" t="s">
        <v>2404</v>
      </c>
      <c r="GW5" s="42" t="s">
        <v>2404</v>
      </c>
      <c r="GX5" s="42" t="s">
        <v>2404</v>
      </c>
      <c r="GY5" s="42" t="s">
        <v>2405</v>
      </c>
      <c r="GZ5" s="42" t="s">
        <v>2405</v>
      </c>
      <c r="HA5" s="42" t="s">
        <v>2405</v>
      </c>
      <c r="HB5" s="42" t="s">
        <v>2406</v>
      </c>
      <c r="HC5" s="42" t="s">
        <v>2406</v>
      </c>
      <c r="HD5" s="42" t="s">
        <v>2406</v>
      </c>
      <c r="HE5" s="42" t="s">
        <v>2407</v>
      </c>
      <c r="HF5" s="42" t="s">
        <v>2407</v>
      </c>
      <c r="HG5" s="42" t="s">
        <v>2407</v>
      </c>
      <c r="HH5" s="42" t="s">
        <v>2408</v>
      </c>
      <c r="HI5" s="42" t="s">
        <v>2409</v>
      </c>
      <c r="HJ5" s="42" t="s">
        <v>2409</v>
      </c>
      <c r="HK5" s="42" t="s">
        <v>2409</v>
      </c>
      <c r="HL5" s="42" t="s">
        <v>2410</v>
      </c>
      <c r="HM5" s="42" t="s">
        <v>2410</v>
      </c>
      <c r="HN5" s="42" t="s">
        <v>2410</v>
      </c>
      <c r="HO5" s="42" t="s">
        <v>2411</v>
      </c>
      <c r="HP5" s="42" t="s">
        <v>2411</v>
      </c>
      <c r="HQ5" s="42" t="s">
        <v>2411</v>
      </c>
      <c r="HR5" s="42" t="s">
        <v>2412</v>
      </c>
      <c r="HS5" s="42" t="s">
        <v>2412</v>
      </c>
      <c r="HT5" s="42" t="s">
        <v>2412</v>
      </c>
      <c r="HU5" s="42" t="s">
        <v>2413</v>
      </c>
      <c r="HV5" s="42" t="s">
        <v>2413</v>
      </c>
      <c r="HW5" s="42" t="s">
        <v>2413</v>
      </c>
      <c r="HX5" s="42" t="s">
        <v>2414</v>
      </c>
      <c r="HY5" s="42" t="s">
        <v>2415</v>
      </c>
      <c r="HZ5" s="42" t="s">
        <v>345</v>
      </c>
      <c r="IA5" s="42" t="s">
        <v>2416</v>
      </c>
      <c r="IB5" s="42" t="s">
        <v>2416</v>
      </c>
      <c r="IC5" s="42" t="s">
        <v>2416</v>
      </c>
      <c r="ID5" s="42" t="s">
        <v>2417</v>
      </c>
      <c r="IE5" s="42" t="s">
        <v>2418</v>
      </c>
      <c r="IF5" s="42" t="s">
        <v>2419</v>
      </c>
      <c r="IG5" s="42" t="s">
        <v>2420</v>
      </c>
      <c r="IH5" s="42" t="s">
        <v>351</v>
      </c>
      <c r="II5" s="42" t="s">
        <v>352</v>
      </c>
      <c r="IJ5" s="42" t="s">
        <v>353</v>
      </c>
      <c r="IK5" s="42" t="s">
        <v>354</v>
      </c>
      <c r="IL5" s="42" t="s">
        <v>355</v>
      </c>
      <c r="IM5" s="42" t="s">
        <v>356</v>
      </c>
      <c r="IN5" s="42" t="s">
        <v>357</v>
      </c>
      <c r="IO5" s="42" t="s">
        <v>2421</v>
      </c>
      <c r="IP5" s="42" t="s">
        <v>2422</v>
      </c>
      <c r="IQ5" s="42" t="s">
        <v>2423</v>
      </c>
      <c r="IR5" s="42" t="s">
        <v>2424</v>
      </c>
      <c r="IS5" s="42" t="s">
        <v>2424</v>
      </c>
      <c r="IT5" s="42" t="s">
        <v>2424</v>
      </c>
      <c r="IU5" s="42" t="s">
        <v>2425</v>
      </c>
      <c r="IV5" s="42" t="s">
        <v>2425</v>
      </c>
      <c r="IW5" s="42" t="s">
        <v>2425</v>
      </c>
      <c r="IX5" s="42" t="s">
        <v>2426</v>
      </c>
      <c r="IY5" s="42" t="s">
        <v>2427</v>
      </c>
      <c r="IZ5" s="42" t="s">
        <v>2428</v>
      </c>
      <c r="JA5" s="42" t="s">
        <v>2429</v>
      </c>
      <c r="JB5" s="42" t="s">
        <v>2430</v>
      </c>
      <c r="JC5" s="42" t="s">
        <v>2431</v>
      </c>
      <c r="JD5" s="42" t="s">
        <v>2431</v>
      </c>
      <c r="JE5" s="42" t="s">
        <v>2431</v>
      </c>
      <c r="JF5" s="42" t="s">
        <v>2432</v>
      </c>
      <c r="JG5" s="42" t="s">
        <v>2275</v>
      </c>
      <c r="JH5" s="42" t="s">
        <v>2276</v>
      </c>
      <c r="JI5" s="42" t="s">
        <v>2277</v>
      </c>
      <c r="JJ5" s="42" t="s">
        <v>2278</v>
      </c>
      <c r="JK5" s="42" t="s">
        <v>2433</v>
      </c>
      <c r="JL5" s="42" t="s">
        <v>2280</v>
      </c>
      <c r="JM5" s="42" t="s">
        <v>2281</v>
      </c>
      <c r="JN5" s="42" t="s">
        <v>2282</v>
      </c>
      <c r="JO5" s="42" t="s">
        <v>2283</v>
      </c>
    </row>
    <row r="6" spans="1:275" ht="18.75" customHeight="1">
      <c r="A6" s="43"/>
      <c r="B6" s="43"/>
      <c r="C6" s="43"/>
      <c r="D6" s="43"/>
      <c r="E6" s="43"/>
      <c r="F6" s="43"/>
      <c r="G6" s="43"/>
      <c r="H6" s="44" t="s">
        <v>369</v>
      </c>
      <c r="I6" s="44" t="s">
        <v>369</v>
      </c>
      <c r="J6" s="44" t="s">
        <v>369</v>
      </c>
      <c r="K6" s="44" t="s">
        <v>370</v>
      </c>
      <c r="L6" s="44" t="s">
        <v>370</v>
      </c>
      <c r="M6" s="44" t="s">
        <v>370</v>
      </c>
      <c r="N6" s="44" t="s">
        <v>370</v>
      </c>
      <c r="O6" s="44" t="s">
        <v>370</v>
      </c>
      <c r="P6" s="44" t="s">
        <v>370</v>
      </c>
      <c r="Q6" s="44" t="s">
        <v>370</v>
      </c>
      <c r="R6" s="44" t="s">
        <v>370</v>
      </c>
      <c r="S6" s="44" t="s">
        <v>370</v>
      </c>
      <c r="T6" s="44" t="s">
        <v>370</v>
      </c>
      <c r="U6" s="44" t="s">
        <v>370</v>
      </c>
      <c r="V6" s="44" t="s">
        <v>370</v>
      </c>
      <c r="W6" s="44" t="s">
        <v>370</v>
      </c>
      <c r="X6" s="44" t="s">
        <v>370</v>
      </c>
      <c r="Y6" s="44" t="s">
        <v>370</v>
      </c>
      <c r="Z6" s="44" t="s">
        <v>370</v>
      </c>
      <c r="AA6" s="44" t="s">
        <v>369</v>
      </c>
      <c r="AB6" s="44" t="s">
        <v>370</v>
      </c>
      <c r="AC6" s="44" t="s">
        <v>369</v>
      </c>
      <c r="AD6" s="44" t="s">
        <v>370</v>
      </c>
      <c r="AE6" s="44" t="s">
        <v>370</v>
      </c>
      <c r="AF6" s="44" t="s">
        <v>370</v>
      </c>
      <c r="AG6" s="44" t="s">
        <v>370</v>
      </c>
      <c r="AH6" s="44" t="s">
        <v>370</v>
      </c>
      <c r="AI6" s="44" t="s">
        <v>370</v>
      </c>
      <c r="AJ6" s="44" t="s">
        <v>370</v>
      </c>
      <c r="AK6" s="44" t="s">
        <v>370</v>
      </c>
      <c r="AL6" s="44" t="s">
        <v>369</v>
      </c>
      <c r="AM6" s="44" t="s">
        <v>370</v>
      </c>
      <c r="AN6" s="44" t="s">
        <v>370</v>
      </c>
      <c r="AO6" s="44" t="s">
        <v>369</v>
      </c>
      <c r="AP6" s="44" t="s">
        <v>371</v>
      </c>
      <c r="AQ6" s="44" t="s">
        <v>369</v>
      </c>
      <c r="AR6" s="44" t="s">
        <v>369</v>
      </c>
      <c r="AS6" s="44" t="s">
        <v>369</v>
      </c>
      <c r="AT6" s="44" t="s">
        <v>369</v>
      </c>
      <c r="AU6" s="44" t="s">
        <v>369</v>
      </c>
      <c r="AV6" s="44" t="s">
        <v>369</v>
      </c>
      <c r="AW6" s="44" t="s">
        <v>369</v>
      </c>
      <c r="AX6" s="44" t="s">
        <v>369</v>
      </c>
      <c r="AY6" s="44" t="s">
        <v>369</v>
      </c>
      <c r="AZ6" s="44" t="s">
        <v>370</v>
      </c>
      <c r="BA6" s="44" t="s">
        <v>369</v>
      </c>
      <c r="BB6" s="44" t="s">
        <v>371</v>
      </c>
      <c r="BC6" s="44" t="s">
        <v>370</v>
      </c>
      <c r="BD6" s="44" t="s">
        <v>369</v>
      </c>
      <c r="BE6" s="44" t="s">
        <v>371</v>
      </c>
      <c r="BF6" s="44" t="s">
        <v>370</v>
      </c>
      <c r="BG6" s="44" t="s">
        <v>369</v>
      </c>
      <c r="BH6" s="44" t="s">
        <v>371</v>
      </c>
      <c r="BI6" s="44" t="s">
        <v>370</v>
      </c>
      <c r="BJ6" s="44" t="s">
        <v>369</v>
      </c>
      <c r="BK6" s="44" t="s">
        <v>371</v>
      </c>
      <c r="BL6" s="44" t="s">
        <v>370</v>
      </c>
      <c r="BM6" s="44" t="s">
        <v>369</v>
      </c>
      <c r="BN6" s="44" t="s">
        <v>371</v>
      </c>
      <c r="BO6" s="44" t="s">
        <v>370</v>
      </c>
      <c r="BP6" s="44" t="s">
        <v>369</v>
      </c>
      <c r="BQ6" s="44" t="s">
        <v>369</v>
      </c>
      <c r="BR6" s="44" t="s">
        <v>370</v>
      </c>
      <c r="BS6" s="44" t="s">
        <v>369</v>
      </c>
      <c r="BT6" s="44" t="s">
        <v>371</v>
      </c>
      <c r="BU6" s="44" t="s">
        <v>370</v>
      </c>
      <c r="BV6" s="44" t="s">
        <v>369</v>
      </c>
      <c r="BW6" s="44" t="s">
        <v>371</v>
      </c>
      <c r="BX6" s="44" t="s">
        <v>370</v>
      </c>
      <c r="BY6" s="44" t="s">
        <v>369</v>
      </c>
      <c r="BZ6" s="44" t="s">
        <v>371</v>
      </c>
      <c r="CA6" s="44" t="s">
        <v>370</v>
      </c>
      <c r="CB6" s="44" t="s">
        <v>369</v>
      </c>
      <c r="CC6" s="44" t="s">
        <v>371</v>
      </c>
      <c r="CD6" s="44" t="s">
        <v>370</v>
      </c>
      <c r="CE6" s="44" t="s">
        <v>369</v>
      </c>
      <c r="CF6" s="44" t="s">
        <v>371</v>
      </c>
      <c r="CG6" s="44" t="s">
        <v>370</v>
      </c>
      <c r="CH6" s="44" t="s">
        <v>369</v>
      </c>
      <c r="CI6" s="44" t="s">
        <v>371</v>
      </c>
      <c r="CJ6" s="44" t="s">
        <v>370</v>
      </c>
      <c r="CK6" s="44" t="s">
        <v>369</v>
      </c>
      <c r="CL6" s="44" t="s">
        <v>371</v>
      </c>
      <c r="CM6" s="44" t="s">
        <v>370</v>
      </c>
      <c r="CN6" s="44" t="s">
        <v>369</v>
      </c>
      <c r="CO6" s="44" t="s">
        <v>371</v>
      </c>
      <c r="CP6" s="44" t="s">
        <v>370</v>
      </c>
      <c r="CQ6" s="44" t="s">
        <v>369</v>
      </c>
      <c r="CR6" s="44" t="s">
        <v>371</v>
      </c>
      <c r="CS6" s="44" t="s">
        <v>370</v>
      </c>
      <c r="CT6" s="44" t="s">
        <v>370</v>
      </c>
      <c r="CU6" s="44" t="s">
        <v>369</v>
      </c>
      <c r="CV6" s="44" t="s">
        <v>371</v>
      </c>
      <c r="CW6" s="44" t="s">
        <v>370</v>
      </c>
      <c r="CX6" s="44" t="s">
        <v>369</v>
      </c>
      <c r="CY6" s="44" t="s">
        <v>371</v>
      </c>
      <c r="CZ6" s="44" t="s">
        <v>369</v>
      </c>
      <c r="DA6" s="44" t="s">
        <v>370</v>
      </c>
      <c r="DB6" s="44" t="s">
        <v>369</v>
      </c>
      <c r="DC6" s="44" t="s">
        <v>371</v>
      </c>
      <c r="DD6" s="44" t="s">
        <v>370</v>
      </c>
      <c r="DE6" s="44" t="s">
        <v>369</v>
      </c>
      <c r="DF6" s="44" t="s">
        <v>371</v>
      </c>
      <c r="DG6" s="44" t="s">
        <v>370</v>
      </c>
      <c r="DH6" s="44" t="s">
        <v>369</v>
      </c>
      <c r="DI6" s="44" t="s">
        <v>371</v>
      </c>
      <c r="DJ6" s="44" t="s">
        <v>370</v>
      </c>
      <c r="DK6" s="44" t="s">
        <v>369</v>
      </c>
      <c r="DL6" s="44" t="s">
        <v>371</v>
      </c>
      <c r="DM6" s="44" t="s">
        <v>370</v>
      </c>
      <c r="DN6" s="44" t="s">
        <v>369</v>
      </c>
      <c r="DO6" s="44" t="s">
        <v>371</v>
      </c>
      <c r="DP6" s="44" t="s">
        <v>370</v>
      </c>
      <c r="DQ6" s="44" t="s">
        <v>369</v>
      </c>
      <c r="DR6" s="44" t="s">
        <v>371</v>
      </c>
      <c r="DS6" s="44" t="s">
        <v>370</v>
      </c>
      <c r="DT6" s="44" t="s">
        <v>369</v>
      </c>
      <c r="DU6" s="44" t="s">
        <v>371</v>
      </c>
      <c r="DV6" s="44" t="s">
        <v>370</v>
      </c>
      <c r="DW6" s="44" t="s">
        <v>369</v>
      </c>
      <c r="DX6" s="44" t="s">
        <v>371</v>
      </c>
      <c r="DY6" s="44" t="s">
        <v>370</v>
      </c>
      <c r="DZ6" s="44" t="s">
        <v>369</v>
      </c>
      <c r="EA6" s="44" t="s">
        <v>371</v>
      </c>
      <c r="EB6" s="44" t="s">
        <v>370</v>
      </c>
      <c r="EC6" s="44" t="s">
        <v>369</v>
      </c>
      <c r="ED6" s="44" t="s">
        <v>371</v>
      </c>
      <c r="EE6" s="44" t="s">
        <v>369</v>
      </c>
      <c r="EF6" s="44" t="s">
        <v>370</v>
      </c>
      <c r="EG6" s="44" t="s">
        <v>369</v>
      </c>
      <c r="EH6" s="44" t="s">
        <v>371</v>
      </c>
      <c r="EI6" s="44" t="s">
        <v>370</v>
      </c>
      <c r="EJ6" s="44" t="s">
        <v>369</v>
      </c>
      <c r="EK6" s="44" t="s">
        <v>371</v>
      </c>
      <c r="EL6" s="44" t="s">
        <v>370</v>
      </c>
      <c r="EM6" s="44" t="s">
        <v>370</v>
      </c>
      <c r="EN6" s="44" t="s">
        <v>369</v>
      </c>
      <c r="EO6" s="44" t="s">
        <v>371</v>
      </c>
      <c r="EP6" s="44" t="s">
        <v>370</v>
      </c>
      <c r="EQ6" s="44" t="s">
        <v>369</v>
      </c>
      <c r="ER6" s="44" t="s">
        <v>371</v>
      </c>
      <c r="ES6" s="44" t="s">
        <v>369</v>
      </c>
      <c r="ET6" s="44" t="s">
        <v>370</v>
      </c>
      <c r="EU6" s="44" t="s">
        <v>369</v>
      </c>
      <c r="EV6" s="44" t="s">
        <v>370</v>
      </c>
      <c r="EW6" s="44" t="s">
        <v>369</v>
      </c>
      <c r="EX6" s="44" t="s">
        <v>371</v>
      </c>
      <c r="EY6" s="44" t="s">
        <v>370</v>
      </c>
      <c r="EZ6" s="44" t="s">
        <v>370</v>
      </c>
      <c r="FA6" s="44" t="s">
        <v>369</v>
      </c>
      <c r="FB6" s="44" t="s">
        <v>371</v>
      </c>
      <c r="FC6" s="44" t="s">
        <v>370</v>
      </c>
      <c r="FD6" s="44" t="s">
        <v>370</v>
      </c>
      <c r="FE6" s="44" t="s">
        <v>369</v>
      </c>
      <c r="FF6" s="44" t="s">
        <v>371</v>
      </c>
      <c r="FG6" s="44" t="s">
        <v>370</v>
      </c>
      <c r="FH6" s="44" t="s">
        <v>369</v>
      </c>
      <c r="FI6" s="44" t="s">
        <v>371</v>
      </c>
      <c r="FJ6" s="44" t="s">
        <v>370</v>
      </c>
      <c r="FK6" s="44" t="s">
        <v>369</v>
      </c>
      <c r="FL6" s="44" t="s">
        <v>371</v>
      </c>
      <c r="FM6" s="44" t="s">
        <v>370</v>
      </c>
      <c r="FN6" s="44" t="s">
        <v>369</v>
      </c>
      <c r="FO6" s="44" t="s">
        <v>371</v>
      </c>
      <c r="FP6" s="44" t="s">
        <v>370</v>
      </c>
      <c r="FQ6" s="44" t="s">
        <v>369</v>
      </c>
      <c r="FR6" s="44" t="s">
        <v>371</v>
      </c>
      <c r="FS6" s="44" t="s">
        <v>370</v>
      </c>
      <c r="FT6" s="44" t="s">
        <v>369</v>
      </c>
      <c r="FU6" s="44" t="s">
        <v>371</v>
      </c>
      <c r="FV6" s="44" t="s">
        <v>370</v>
      </c>
      <c r="FW6" s="44" t="s">
        <v>370</v>
      </c>
      <c r="FX6" s="44" t="s">
        <v>370</v>
      </c>
      <c r="FY6" s="44" t="s">
        <v>369</v>
      </c>
      <c r="FZ6" s="44" t="s">
        <v>371</v>
      </c>
      <c r="GA6" s="44" t="s">
        <v>370</v>
      </c>
      <c r="GB6" s="44" t="s">
        <v>369</v>
      </c>
      <c r="GC6" s="44" t="s">
        <v>371</v>
      </c>
      <c r="GD6" s="44" t="s">
        <v>370</v>
      </c>
      <c r="GE6" s="44" t="s">
        <v>369</v>
      </c>
      <c r="GF6" s="44" t="s">
        <v>371</v>
      </c>
      <c r="GG6" s="44" t="s">
        <v>370</v>
      </c>
      <c r="GH6" s="44" t="s">
        <v>369</v>
      </c>
      <c r="GI6" s="44" t="s">
        <v>371</v>
      </c>
      <c r="GJ6" s="44" t="s">
        <v>370</v>
      </c>
      <c r="GK6" s="44" t="s">
        <v>369</v>
      </c>
      <c r="GL6" s="44" t="s">
        <v>371</v>
      </c>
      <c r="GM6" s="44" t="s">
        <v>370</v>
      </c>
      <c r="GN6" s="44" t="s">
        <v>369</v>
      </c>
      <c r="GO6" s="44" t="s">
        <v>371</v>
      </c>
      <c r="GP6" s="44" t="s">
        <v>370</v>
      </c>
      <c r="GQ6" s="44" t="s">
        <v>369</v>
      </c>
      <c r="GR6" s="44" t="s">
        <v>371</v>
      </c>
      <c r="GS6" s="44" t="s">
        <v>370</v>
      </c>
      <c r="GT6" s="44" t="s">
        <v>369</v>
      </c>
      <c r="GU6" s="44" t="s">
        <v>371</v>
      </c>
      <c r="GV6" s="44" t="s">
        <v>370</v>
      </c>
      <c r="GW6" s="44" t="s">
        <v>369</v>
      </c>
      <c r="GX6" s="44" t="s">
        <v>371</v>
      </c>
      <c r="GY6" s="44" t="s">
        <v>370</v>
      </c>
      <c r="GZ6" s="44" t="s">
        <v>369</v>
      </c>
      <c r="HA6" s="44" t="s">
        <v>371</v>
      </c>
      <c r="HB6" s="44" t="s">
        <v>370</v>
      </c>
      <c r="HC6" s="44" t="s">
        <v>369</v>
      </c>
      <c r="HD6" s="44" t="s">
        <v>371</v>
      </c>
      <c r="HE6" s="44" t="s">
        <v>370</v>
      </c>
      <c r="HF6" s="44" t="s">
        <v>369</v>
      </c>
      <c r="HG6" s="44" t="s">
        <v>371</v>
      </c>
      <c r="HH6" s="44" t="s">
        <v>369</v>
      </c>
      <c r="HI6" s="44" t="s">
        <v>370</v>
      </c>
      <c r="HJ6" s="44" t="s">
        <v>369</v>
      </c>
      <c r="HK6" s="44" t="s">
        <v>371</v>
      </c>
      <c r="HL6" s="44" t="s">
        <v>370</v>
      </c>
      <c r="HM6" s="44" t="s">
        <v>369</v>
      </c>
      <c r="HN6" s="44" t="s">
        <v>371</v>
      </c>
      <c r="HO6" s="44" t="s">
        <v>370</v>
      </c>
      <c r="HP6" s="44" t="s">
        <v>369</v>
      </c>
      <c r="HQ6" s="44" t="s">
        <v>371</v>
      </c>
      <c r="HR6" s="44" t="s">
        <v>370</v>
      </c>
      <c r="HS6" s="44" t="s">
        <v>369</v>
      </c>
      <c r="HT6" s="44" t="s">
        <v>371</v>
      </c>
      <c r="HU6" s="44" t="s">
        <v>370</v>
      </c>
      <c r="HV6" s="44" t="s">
        <v>369</v>
      </c>
      <c r="HW6" s="44" t="s">
        <v>371</v>
      </c>
      <c r="HX6" s="44" t="s">
        <v>370</v>
      </c>
      <c r="HY6" s="44" t="s">
        <v>370</v>
      </c>
      <c r="HZ6" s="44" t="s">
        <v>370</v>
      </c>
      <c r="IA6" s="44" t="s">
        <v>370</v>
      </c>
      <c r="IB6" s="44" t="s">
        <v>369</v>
      </c>
      <c r="IC6" s="44" t="s">
        <v>371</v>
      </c>
      <c r="ID6" s="44" t="s">
        <v>369</v>
      </c>
      <c r="IE6" s="44" t="s">
        <v>369</v>
      </c>
      <c r="IF6" s="44" t="s">
        <v>369</v>
      </c>
      <c r="IG6" s="44" t="s">
        <v>369</v>
      </c>
      <c r="IH6" s="44" t="s">
        <v>369</v>
      </c>
      <c r="II6" s="44" t="s">
        <v>369</v>
      </c>
      <c r="IJ6" s="44" t="s">
        <v>369</v>
      </c>
      <c r="IK6" s="44" t="s">
        <v>369</v>
      </c>
      <c r="IL6" s="44" t="s">
        <v>369</v>
      </c>
      <c r="IM6" s="44" t="s">
        <v>369</v>
      </c>
      <c r="IN6" s="44" t="s">
        <v>369</v>
      </c>
      <c r="IO6" s="44" t="s">
        <v>369</v>
      </c>
      <c r="IP6" s="44" t="s">
        <v>369</v>
      </c>
      <c r="IQ6" s="44" t="s">
        <v>369</v>
      </c>
      <c r="IR6" s="44" t="s">
        <v>370</v>
      </c>
      <c r="IS6" s="44" t="s">
        <v>369</v>
      </c>
      <c r="IT6" s="44" t="s">
        <v>371</v>
      </c>
      <c r="IU6" s="44" t="s">
        <v>370</v>
      </c>
      <c r="IV6" s="44" t="s">
        <v>369</v>
      </c>
      <c r="IW6" s="44" t="s">
        <v>371</v>
      </c>
      <c r="IX6" s="44" t="s">
        <v>369</v>
      </c>
      <c r="IY6" s="44" t="s">
        <v>370</v>
      </c>
      <c r="IZ6" s="44" t="s">
        <v>370</v>
      </c>
      <c r="JA6" s="44" t="s">
        <v>370</v>
      </c>
      <c r="JB6" s="44" t="s">
        <v>370</v>
      </c>
      <c r="JC6" s="44" t="s">
        <v>370</v>
      </c>
      <c r="JD6" s="44" t="s">
        <v>369</v>
      </c>
      <c r="JE6" s="44" t="s">
        <v>371</v>
      </c>
      <c r="JF6" s="44" t="s">
        <v>2284</v>
      </c>
      <c r="JG6" s="44" t="s">
        <v>2284</v>
      </c>
      <c r="JH6" s="44" t="s">
        <v>2284</v>
      </c>
      <c r="JI6" s="44" t="s">
        <v>2284</v>
      </c>
      <c r="JJ6" s="44" t="s">
        <v>2285</v>
      </c>
      <c r="JK6" s="44" t="s">
        <v>2285</v>
      </c>
      <c r="JL6" s="44" t="s">
        <v>2285</v>
      </c>
      <c r="JM6" s="44" t="s">
        <v>2285</v>
      </c>
      <c r="JN6" s="44" t="s">
        <v>2285</v>
      </c>
      <c r="JO6" s="44" t="s">
        <v>2285</v>
      </c>
    </row>
    <row r="7" spans="1:275">
      <c r="A7" s="45"/>
      <c r="B7" s="46" t="s">
        <v>1744</v>
      </c>
      <c r="C7" s="303" t="s">
        <v>1153</v>
      </c>
      <c r="D7" s="46" t="s">
        <v>119</v>
      </c>
      <c r="E7" s="303" t="s">
        <v>0</v>
      </c>
      <c r="F7" s="47" t="s">
        <v>197</v>
      </c>
      <c r="G7" s="47" t="s">
        <v>197</v>
      </c>
      <c r="H7" s="48">
        <v>98.8</v>
      </c>
      <c r="I7" s="48">
        <v>96.6</v>
      </c>
      <c r="J7" s="48">
        <v>92.6</v>
      </c>
      <c r="K7" s="48">
        <v>46.4</v>
      </c>
      <c r="L7" s="48">
        <v>93.4</v>
      </c>
      <c r="M7" s="48">
        <v>87.3</v>
      </c>
      <c r="N7" s="48">
        <v>95.8</v>
      </c>
      <c r="O7" s="49" t="s">
        <v>197</v>
      </c>
      <c r="P7" s="48">
        <v>143.69999999999999</v>
      </c>
      <c r="Q7" s="48">
        <v>192.4</v>
      </c>
      <c r="R7" s="48">
        <v>36.1</v>
      </c>
      <c r="S7" s="48">
        <v>223.2</v>
      </c>
      <c r="T7" s="48">
        <v>96.2</v>
      </c>
      <c r="U7" s="48">
        <v>618</v>
      </c>
      <c r="V7" s="48">
        <v>24.3</v>
      </c>
      <c r="W7" s="48">
        <v>46.6</v>
      </c>
      <c r="X7" s="48">
        <v>82.2</v>
      </c>
      <c r="Y7" s="48">
        <v>180.5</v>
      </c>
      <c r="Z7" s="48">
        <v>108.6</v>
      </c>
      <c r="AA7" s="48">
        <v>25</v>
      </c>
      <c r="AB7" s="48">
        <v>129.80000000000001</v>
      </c>
      <c r="AC7" s="49" t="s">
        <v>197</v>
      </c>
      <c r="AD7" s="48">
        <v>63.3</v>
      </c>
      <c r="AE7" s="48">
        <v>153.30000000000001</v>
      </c>
      <c r="AF7" s="48">
        <v>103.6</v>
      </c>
      <c r="AG7" s="48">
        <v>42.2</v>
      </c>
      <c r="AH7" s="48">
        <v>98.4</v>
      </c>
      <c r="AI7" s="49" t="s">
        <v>197</v>
      </c>
      <c r="AJ7" s="48">
        <v>146.80000000000001</v>
      </c>
      <c r="AK7" s="49" t="s">
        <v>197</v>
      </c>
      <c r="AL7" s="49" t="s">
        <v>197</v>
      </c>
      <c r="AM7" s="49" t="s">
        <v>197</v>
      </c>
      <c r="AN7" s="49" t="s">
        <v>197</v>
      </c>
      <c r="AO7" s="48">
        <v>23.9</v>
      </c>
      <c r="AP7" s="48">
        <v>23.6</v>
      </c>
      <c r="AQ7" s="48">
        <v>4</v>
      </c>
      <c r="AR7" s="48">
        <v>171.4</v>
      </c>
      <c r="AS7" s="49" t="s">
        <v>197</v>
      </c>
      <c r="AT7" s="48">
        <v>115.3</v>
      </c>
      <c r="AU7" s="49" t="s">
        <v>197</v>
      </c>
      <c r="AV7" s="48">
        <v>86.2</v>
      </c>
      <c r="AW7" s="49" t="s">
        <v>197</v>
      </c>
      <c r="AX7" s="49" t="s">
        <v>197</v>
      </c>
      <c r="AY7" s="49" t="s">
        <v>197</v>
      </c>
      <c r="AZ7" s="48">
        <v>126.6</v>
      </c>
      <c r="BA7" s="48">
        <v>92.3</v>
      </c>
      <c r="BB7" s="48">
        <v>93.9</v>
      </c>
      <c r="BC7" s="48">
        <v>221.5</v>
      </c>
      <c r="BD7" s="48">
        <v>136.1</v>
      </c>
      <c r="BE7" s="48">
        <v>142.4</v>
      </c>
      <c r="BF7" s="48">
        <v>205.7</v>
      </c>
      <c r="BG7" s="48">
        <v>109</v>
      </c>
      <c r="BH7" s="48">
        <v>131.5</v>
      </c>
      <c r="BI7" s="48">
        <v>144</v>
      </c>
      <c r="BJ7" s="48">
        <v>113.6</v>
      </c>
      <c r="BK7" s="48">
        <v>129.4</v>
      </c>
      <c r="BL7" s="48">
        <v>369.6</v>
      </c>
      <c r="BM7" s="48">
        <v>259.2</v>
      </c>
      <c r="BN7" s="48">
        <v>289.3</v>
      </c>
      <c r="BO7" s="49" t="s">
        <v>197</v>
      </c>
      <c r="BP7" s="49" t="s">
        <v>197</v>
      </c>
      <c r="BQ7" s="49" t="s">
        <v>197</v>
      </c>
      <c r="BR7" s="48">
        <v>179.6</v>
      </c>
      <c r="BS7" s="48">
        <v>134.19999999999999</v>
      </c>
      <c r="BT7" s="48">
        <v>155.69999999999999</v>
      </c>
      <c r="BU7" s="48">
        <v>145.6</v>
      </c>
      <c r="BV7" s="48">
        <v>106</v>
      </c>
      <c r="BW7" s="48">
        <v>119.9</v>
      </c>
      <c r="BX7" s="49" t="s">
        <v>197</v>
      </c>
      <c r="BY7" s="49" t="s">
        <v>197</v>
      </c>
      <c r="BZ7" s="49" t="s">
        <v>197</v>
      </c>
      <c r="CA7" s="49" t="s">
        <v>197</v>
      </c>
      <c r="CB7" s="49" t="s">
        <v>197</v>
      </c>
      <c r="CC7" s="49" t="s">
        <v>197</v>
      </c>
      <c r="CD7" s="48">
        <v>264.7</v>
      </c>
      <c r="CE7" s="48">
        <v>79</v>
      </c>
      <c r="CF7" s="48">
        <v>153.30000000000001</v>
      </c>
      <c r="CG7" s="48">
        <v>114.3</v>
      </c>
      <c r="CH7" s="48">
        <v>33.5</v>
      </c>
      <c r="CI7" s="48">
        <v>74.099999999999994</v>
      </c>
      <c r="CJ7" s="48">
        <v>81</v>
      </c>
      <c r="CK7" s="48">
        <v>63</v>
      </c>
      <c r="CL7" s="48">
        <v>70.599999999999994</v>
      </c>
      <c r="CM7" s="49" t="s">
        <v>197</v>
      </c>
      <c r="CN7" s="49" t="s">
        <v>197</v>
      </c>
      <c r="CO7" s="49" t="s">
        <v>197</v>
      </c>
      <c r="CP7" s="49" t="s">
        <v>197</v>
      </c>
      <c r="CQ7" s="49" t="s">
        <v>197</v>
      </c>
      <c r="CR7" s="49" t="s">
        <v>197</v>
      </c>
      <c r="CS7" s="49" t="s">
        <v>197</v>
      </c>
      <c r="CT7" s="48">
        <v>361.8</v>
      </c>
      <c r="CU7" s="48">
        <v>302.3</v>
      </c>
      <c r="CV7" s="48">
        <v>326.7</v>
      </c>
      <c r="CW7" s="48">
        <v>201.5</v>
      </c>
      <c r="CX7" s="48">
        <v>128.5</v>
      </c>
      <c r="CY7" s="48">
        <v>161</v>
      </c>
      <c r="CZ7" s="48">
        <v>136.1</v>
      </c>
      <c r="DA7" s="48">
        <v>254.5</v>
      </c>
      <c r="DB7" s="48">
        <v>76.099999999999994</v>
      </c>
      <c r="DC7" s="48">
        <v>138.69999999999999</v>
      </c>
      <c r="DD7" s="49" t="s">
        <v>197</v>
      </c>
      <c r="DE7" s="49" t="s">
        <v>197</v>
      </c>
      <c r="DF7" s="49" t="s">
        <v>197</v>
      </c>
      <c r="DG7" s="49" t="s">
        <v>197</v>
      </c>
      <c r="DH7" s="49" t="s">
        <v>197</v>
      </c>
      <c r="DI7" s="49" t="s">
        <v>197</v>
      </c>
      <c r="DJ7" s="48">
        <v>127.9</v>
      </c>
      <c r="DK7" s="48">
        <v>45.6</v>
      </c>
      <c r="DL7" s="48">
        <v>84.6</v>
      </c>
      <c r="DM7" s="48">
        <v>81.5</v>
      </c>
      <c r="DN7" s="48">
        <v>70.400000000000006</v>
      </c>
      <c r="DO7" s="48">
        <v>74.7</v>
      </c>
      <c r="DP7" s="49" t="s">
        <v>197</v>
      </c>
      <c r="DQ7" s="49" t="s">
        <v>197</v>
      </c>
      <c r="DR7" s="49" t="s">
        <v>197</v>
      </c>
      <c r="DS7" s="49" t="s">
        <v>197</v>
      </c>
      <c r="DT7" s="49" t="s">
        <v>197</v>
      </c>
      <c r="DU7" s="49" t="s">
        <v>197</v>
      </c>
      <c r="DV7" s="48">
        <v>267.10000000000002</v>
      </c>
      <c r="DW7" s="48">
        <v>160.80000000000001</v>
      </c>
      <c r="DX7" s="48">
        <v>193.1</v>
      </c>
      <c r="DY7" s="49" t="s">
        <v>197</v>
      </c>
      <c r="DZ7" s="49" t="s">
        <v>197</v>
      </c>
      <c r="EA7" s="49" t="s">
        <v>197</v>
      </c>
      <c r="EB7" s="48" t="e">
        <v>#N/A</v>
      </c>
      <c r="EC7" s="49" t="s">
        <v>197</v>
      </c>
      <c r="ED7" s="48" t="e">
        <v>#N/A</v>
      </c>
      <c r="EE7" s="49" t="s">
        <v>197</v>
      </c>
      <c r="EF7" s="49" t="s">
        <v>197</v>
      </c>
      <c r="EG7" s="49" t="s">
        <v>197</v>
      </c>
      <c r="EH7" s="49" t="s">
        <v>197</v>
      </c>
      <c r="EI7" s="49" t="s">
        <v>197</v>
      </c>
      <c r="EJ7" s="49" t="s">
        <v>197</v>
      </c>
      <c r="EK7" s="49" t="s">
        <v>197</v>
      </c>
      <c r="EL7" s="49" t="s">
        <v>197</v>
      </c>
      <c r="EM7" s="48">
        <v>74.099999999999994</v>
      </c>
      <c r="EN7" s="48">
        <v>99</v>
      </c>
      <c r="EO7" s="48">
        <v>86</v>
      </c>
      <c r="EP7" s="49" t="s">
        <v>197</v>
      </c>
      <c r="EQ7" s="49" t="s">
        <v>197</v>
      </c>
      <c r="ER7" s="49" t="s">
        <v>197</v>
      </c>
      <c r="ES7" s="49" t="s">
        <v>197</v>
      </c>
      <c r="ET7" s="48">
        <v>161.69999999999999</v>
      </c>
      <c r="EU7" s="48">
        <v>95.6</v>
      </c>
      <c r="EV7" s="48">
        <v>121</v>
      </c>
      <c r="EW7" s="48">
        <v>75.7</v>
      </c>
      <c r="EX7" s="48">
        <v>89.9</v>
      </c>
      <c r="EY7" s="48">
        <v>99.9</v>
      </c>
      <c r="EZ7" s="48">
        <v>181</v>
      </c>
      <c r="FA7" s="48">
        <v>112.6</v>
      </c>
      <c r="FB7" s="48">
        <v>139.80000000000001</v>
      </c>
      <c r="FC7" s="49" t="s">
        <v>197</v>
      </c>
      <c r="FD7" s="48">
        <v>210.5</v>
      </c>
      <c r="FE7" s="48">
        <v>131.4</v>
      </c>
      <c r="FF7" s="48">
        <v>165.4</v>
      </c>
      <c r="FG7" s="48">
        <v>83.3</v>
      </c>
      <c r="FH7" s="48">
        <v>313.10000000000002</v>
      </c>
      <c r="FI7" s="48">
        <v>148.9</v>
      </c>
      <c r="FJ7" s="48">
        <v>222.9</v>
      </c>
      <c r="FK7" s="48">
        <v>253.6</v>
      </c>
      <c r="FL7" s="48">
        <v>239.8</v>
      </c>
      <c r="FM7" s="48">
        <v>130.30000000000001</v>
      </c>
      <c r="FN7" s="48">
        <v>69.400000000000006</v>
      </c>
      <c r="FO7" s="48">
        <v>104.9</v>
      </c>
      <c r="FP7" s="48">
        <v>231</v>
      </c>
      <c r="FQ7" s="48">
        <v>103.9</v>
      </c>
      <c r="FR7" s="48">
        <v>149</v>
      </c>
      <c r="FS7" s="48">
        <v>78.2</v>
      </c>
      <c r="FT7" s="48">
        <v>89.2</v>
      </c>
      <c r="FU7" s="48">
        <v>82.2</v>
      </c>
      <c r="FV7" s="48">
        <v>88.6</v>
      </c>
      <c r="FW7" s="48">
        <v>103.1</v>
      </c>
      <c r="FX7" s="48">
        <v>151.5</v>
      </c>
      <c r="FY7" s="48">
        <v>98.2</v>
      </c>
      <c r="FZ7" s="48">
        <v>98.8</v>
      </c>
      <c r="GA7" s="48">
        <v>133.69999999999999</v>
      </c>
      <c r="GB7" s="48">
        <v>116.6</v>
      </c>
      <c r="GC7" s="48">
        <v>119.9</v>
      </c>
      <c r="GD7" s="48">
        <v>56.9</v>
      </c>
      <c r="GE7" s="48">
        <v>95.5</v>
      </c>
      <c r="GF7" s="48">
        <v>70.5</v>
      </c>
      <c r="GG7" s="49" t="s">
        <v>197</v>
      </c>
      <c r="GH7" s="49" t="s">
        <v>197</v>
      </c>
      <c r="GI7" s="49" t="s">
        <v>197</v>
      </c>
      <c r="GJ7" s="49" t="s">
        <v>197</v>
      </c>
      <c r="GK7" s="49" t="s">
        <v>197</v>
      </c>
      <c r="GL7" s="49" t="s">
        <v>197</v>
      </c>
      <c r="GM7" s="49" t="s">
        <v>197</v>
      </c>
      <c r="GN7" s="49" t="s">
        <v>197</v>
      </c>
      <c r="GO7" s="49" t="s">
        <v>197</v>
      </c>
      <c r="GP7" s="48">
        <v>204.5</v>
      </c>
      <c r="GQ7" s="48">
        <v>188.4</v>
      </c>
      <c r="GR7" s="48">
        <v>194.4</v>
      </c>
      <c r="GS7" s="48">
        <v>158.19999999999999</v>
      </c>
      <c r="GT7" s="48">
        <v>61.3</v>
      </c>
      <c r="GU7" s="48">
        <v>82.5</v>
      </c>
      <c r="GV7" s="48">
        <v>32.799999999999997</v>
      </c>
      <c r="GW7" s="48">
        <v>5.2</v>
      </c>
      <c r="GX7" s="48">
        <v>17.5</v>
      </c>
      <c r="GY7" s="48">
        <v>123.1</v>
      </c>
      <c r="GZ7" s="48">
        <v>91.4</v>
      </c>
      <c r="HA7" s="48">
        <v>106.8</v>
      </c>
      <c r="HB7" s="48">
        <v>124.6</v>
      </c>
      <c r="HC7" s="48">
        <v>75.5</v>
      </c>
      <c r="HD7" s="48">
        <v>90.4</v>
      </c>
      <c r="HE7" s="48" t="e">
        <v>#N/A</v>
      </c>
      <c r="HF7" s="49" t="s">
        <v>197</v>
      </c>
      <c r="HG7" s="48" t="e">
        <v>#N/A</v>
      </c>
      <c r="HH7" s="49" t="s">
        <v>197</v>
      </c>
      <c r="HI7" s="48">
        <v>207.3</v>
      </c>
      <c r="HJ7" s="48">
        <v>78.900000000000006</v>
      </c>
      <c r="HK7" s="48">
        <v>115.7</v>
      </c>
      <c r="HL7" s="48">
        <v>123</v>
      </c>
      <c r="HM7" s="48">
        <v>85.6</v>
      </c>
      <c r="HN7" s="48">
        <v>103.6</v>
      </c>
      <c r="HO7" s="49" t="s">
        <v>197</v>
      </c>
      <c r="HP7" s="49" t="s">
        <v>197</v>
      </c>
      <c r="HQ7" s="49" t="s">
        <v>197</v>
      </c>
      <c r="HR7" s="48">
        <v>111.6</v>
      </c>
      <c r="HS7" s="48">
        <v>68</v>
      </c>
      <c r="HT7" s="48">
        <v>89.9</v>
      </c>
      <c r="HU7" s="48">
        <v>130.9</v>
      </c>
      <c r="HV7" s="48">
        <v>96</v>
      </c>
      <c r="HW7" s="48">
        <v>98.1</v>
      </c>
      <c r="HX7" s="49" t="s">
        <v>197</v>
      </c>
      <c r="HY7" s="49" t="s">
        <v>197</v>
      </c>
      <c r="HZ7" s="48">
        <v>88.1</v>
      </c>
      <c r="IA7" s="49" t="s">
        <v>197</v>
      </c>
      <c r="IB7" s="49" t="s">
        <v>197</v>
      </c>
      <c r="IC7" s="49" t="s">
        <v>197</v>
      </c>
      <c r="ID7" s="48">
        <v>9.9</v>
      </c>
      <c r="IE7" s="49" t="s">
        <v>197</v>
      </c>
      <c r="IF7" s="49" t="s">
        <v>197</v>
      </c>
      <c r="IG7" s="49" t="s">
        <v>197</v>
      </c>
      <c r="IH7" s="48">
        <v>38.200000000000003</v>
      </c>
      <c r="II7" s="49" t="s">
        <v>197</v>
      </c>
      <c r="IJ7" s="49" t="s">
        <v>197</v>
      </c>
      <c r="IK7" s="49" t="s">
        <v>197</v>
      </c>
      <c r="IL7" s="49" t="s">
        <v>197</v>
      </c>
      <c r="IM7" s="49" t="s">
        <v>197</v>
      </c>
      <c r="IN7" s="49" t="s">
        <v>197</v>
      </c>
      <c r="IO7" s="49" t="s">
        <v>197</v>
      </c>
      <c r="IP7" s="49" t="s">
        <v>197</v>
      </c>
      <c r="IQ7" s="48">
        <v>39</v>
      </c>
      <c r="IR7" s="48">
        <v>184.7</v>
      </c>
      <c r="IS7" s="48">
        <v>81.7</v>
      </c>
      <c r="IT7" s="48">
        <v>121.3</v>
      </c>
      <c r="IU7" s="48">
        <v>531.9</v>
      </c>
      <c r="IV7" s="48">
        <v>146.1</v>
      </c>
      <c r="IW7" s="48">
        <v>243.8</v>
      </c>
      <c r="IX7" s="49" t="s">
        <v>197</v>
      </c>
      <c r="IY7" s="49" t="s">
        <v>197</v>
      </c>
      <c r="IZ7" s="49" t="s">
        <v>197</v>
      </c>
      <c r="JA7" s="49" t="s">
        <v>197</v>
      </c>
      <c r="JB7" s="49" t="s">
        <v>197</v>
      </c>
      <c r="JC7" s="48">
        <v>609.79999999999995</v>
      </c>
      <c r="JD7" s="48">
        <v>173.6</v>
      </c>
      <c r="JE7" s="48">
        <v>279.89999999999998</v>
      </c>
      <c r="JF7" s="48" t="s">
        <v>87</v>
      </c>
      <c r="JG7" s="48" t="s">
        <v>87</v>
      </c>
      <c r="JH7" s="48" t="s">
        <v>87</v>
      </c>
      <c r="JI7" s="48">
        <v>64</v>
      </c>
      <c r="JJ7" s="48">
        <v>70.099999999999994</v>
      </c>
      <c r="JK7" s="48">
        <v>40.700000000000003</v>
      </c>
      <c r="JL7" s="48">
        <v>79.400000000000006</v>
      </c>
      <c r="JM7" s="48">
        <v>38.299999999999997</v>
      </c>
      <c r="JN7" s="48">
        <v>38.200000000000003</v>
      </c>
      <c r="JO7" s="48" t="s">
        <v>87</v>
      </c>
    </row>
    <row r="8" spans="1:275">
      <c r="A8" s="45"/>
      <c r="B8" s="46" t="s">
        <v>1745</v>
      </c>
      <c r="C8" s="303" t="s">
        <v>1247</v>
      </c>
      <c r="D8" s="46" t="s">
        <v>119</v>
      </c>
      <c r="E8" s="303" t="s">
        <v>0</v>
      </c>
      <c r="F8" s="47" t="s">
        <v>197</v>
      </c>
      <c r="G8" s="47" t="s">
        <v>197</v>
      </c>
      <c r="H8" s="49" t="s">
        <v>197</v>
      </c>
      <c r="I8" s="48">
        <v>53.4</v>
      </c>
      <c r="J8" s="48">
        <v>60.9</v>
      </c>
      <c r="K8" s="49" t="s">
        <v>197</v>
      </c>
      <c r="L8" s="49" t="s">
        <v>197</v>
      </c>
      <c r="M8" s="49" t="s">
        <v>197</v>
      </c>
      <c r="N8" s="49" t="s">
        <v>197</v>
      </c>
      <c r="O8" s="49" t="s">
        <v>197</v>
      </c>
      <c r="P8" s="49" t="s">
        <v>197</v>
      </c>
      <c r="Q8" s="49" t="s">
        <v>197</v>
      </c>
      <c r="R8" s="49" t="s">
        <v>197</v>
      </c>
      <c r="S8" s="49" t="s">
        <v>197</v>
      </c>
      <c r="T8" s="49" t="s">
        <v>197</v>
      </c>
      <c r="U8" s="49" t="s">
        <v>197</v>
      </c>
      <c r="V8" s="49" t="s">
        <v>197</v>
      </c>
      <c r="W8" s="49" t="s">
        <v>197</v>
      </c>
      <c r="X8" s="49" t="s">
        <v>197</v>
      </c>
      <c r="Y8" s="49" t="s">
        <v>197</v>
      </c>
      <c r="Z8" s="49" t="s">
        <v>197</v>
      </c>
      <c r="AA8" s="49" t="s">
        <v>197</v>
      </c>
      <c r="AB8" s="49" t="s">
        <v>197</v>
      </c>
      <c r="AC8" s="49" t="s">
        <v>197</v>
      </c>
      <c r="AD8" s="49" t="s">
        <v>197</v>
      </c>
      <c r="AE8" s="49" t="s">
        <v>197</v>
      </c>
      <c r="AF8" s="49" t="s">
        <v>197</v>
      </c>
      <c r="AG8" s="49" t="s">
        <v>197</v>
      </c>
      <c r="AH8" s="49" t="s">
        <v>197</v>
      </c>
      <c r="AI8" s="49" t="s">
        <v>197</v>
      </c>
      <c r="AJ8" s="49" t="s">
        <v>197</v>
      </c>
      <c r="AK8" s="49" t="s">
        <v>197</v>
      </c>
      <c r="AL8" s="49" t="s">
        <v>197</v>
      </c>
      <c r="AM8" s="49" t="s">
        <v>197</v>
      </c>
      <c r="AN8" s="49" t="s">
        <v>197</v>
      </c>
      <c r="AO8" s="49" t="s">
        <v>197</v>
      </c>
      <c r="AP8" s="49" t="s">
        <v>197</v>
      </c>
      <c r="AQ8" s="49" t="s">
        <v>197</v>
      </c>
      <c r="AR8" s="49" t="s">
        <v>197</v>
      </c>
      <c r="AS8" s="49" t="s">
        <v>197</v>
      </c>
      <c r="AT8" s="49" t="s">
        <v>197</v>
      </c>
      <c r="AU8" s="49" t="s">
        <v>197</v>
      </c>
      <c r="AV8" s="49" t="s">
        <v>197</v>
      </c>
      <c r="AW8" s="49" t="s">
        <v>197</v>
      </c>
      <c r="AX8" s="49" t="s">
        <v>197</v>
      </c>
      <c r="AY8" s="49" t="s">
        <v>197</v>
      </c>
      <c r="AZ8" s="48">
        <v>34.6</v>
      </c>
      <c r="BA8" s="48">
        <v>51</v>
      </c>
      <c r="BB8" s="48">
        <v>50.2</v>
      </c>
      <c r="BC8" s="48">
        <v>24.5</v>
      </c>
      <c r="BD8" s="48">
        <v>9.8000000000000007</v>
      </c>
      <c r="BE8" s="48">
        <v>10.9</v>
      </c>
      <c r="BF8" s="48">
        <v>52.2</v>
      </c>
      <c r="BG8" s="48">
        <v>20</v>
      </c>
      <c r="BH8" s="48">
        <v>27.9</v>
      </c>
      <c r="BI8" s="49" t="s">
        <v>197</v>
      </c>
      <c r="BJ8" s="49" t="s">
        <v>197</v>
      </c>
      <c r="BK8" s="49" t="s">
        <v>197</v>
      </c>
      <c r="BL8" s="49" t="s">
        <v>197</v>
      </c>
      <c r="BM8" s="49" t="s">
        <v>197</v>
      </c>
      <c r="BN8" s="49" t="s">
        <v>197</v>
      </c>
      <c r="BO8" s="49" t="s">
        <v>197</v>
      </c>
      <c r="BP8" s="49" t="s">
        <v>197</v>
      </c>
      <c r="BQ8" s="49" t="s">
        <v>197</v>
      </c>
      <c r="BR8" s="49" t="s">
        <v>197</v>
      </c>
      <c r="BS8" s="49" t="s">
        <v>197</v>
      </c>
      <c r="BT8" s="49" t="s">
        <v>197</v>
      </c>
      <c r="BU8" s="49" t="s">
        <v>197</v>
      </c>
      <c r="BV8" s="49" t="s">
        <v>197</v>
      </c>
      <c r="BW8" s="49" t="s">
        <v>197</v>
      </c>
      <c r="BX8" s="49" t="s">
        <v>197</v>
      </c>
      <c r="BY8" s="49" t="s">
        <v>197</v>
      </c>
      <c r="BZ8" s="49" t="s">
        <v>197</v>
      </c>
      <c r="CA8" s="49" t="s">
        <v>197</v>
      </c>
      <c r="CB8" s="49" t="s">
        <v>197</v>
      </c>
      <c r="CC8" s="49" t="s">
        <v>197</v>
      </c>
      <c r="CD8" s="49" t="s">
        <v>197</v>
      </c>
      <c r="CE8" s="49" t="s">
        <v>197</v>
      </c>
      <c r="CF8" s="49" t="s">
        <v>197</v>
      </c>
      <c r="CG8" s="49" t="s">
        <v>197</v>
      </c>
      <c r="CH8" s="49" t="s">
        <v>197</v>
      </c>
      <c r="CI8" s="49" t="s">
        <v>197</v>
      </c>
      <c r="CJ8" s="49" t="s">
        <v>197</v>
      </c>
      <c r="CK8" s="49" t="s">
        <v>197</v>
      </c>
      <c r="CL8" s="49" t="s">
        <v>197</v>
      </c>
      <c r="CM8" s="49" t="s">
        <v>197</v>
      </c>
      <c r="CN8" s="49" t="s">
        <v>197</v>
      </c>
      <c r="CO8" s="49" t="s">
        <v>197</v>
      </c>
      <c r="CP8" s="49" t="s">
        <v>197</v>
      </c>
      <c r="CQ8" s="49" t="s">
        <v>197</v>
      </c>
      <c r="CR8" s="49" t="s">
        <v>197</v>
      </c>
      <c r="CS8" s="49" t="s">
        <v>197</v>
      </c>
      <c r="CT8" s="49" t="s">
        <v>197</v>
      </c>
      <c r="CU8" s="49" t="s">
        <v>197</v>
      </c>
      <c r="CV8" s="49" t="s">
        <v>197</v>
      </c>
      <c r="CW8" s="49" t="s">
        <v>197</v>
      </c>
      <c r="CX8" s="49" t="s">
        <v>197</v>
      </c>
      <c r="CY8" s="49" t="s">
        <v>197</v>
      </c>
      <c r="CZ8" s="49" t="s">
        <v>197</v>
      </c>
      <c r="DA8" s="49" t="s">
        <v>197</v>
      </c>
      <c r="DB8" s="49" t="s">
        <v>197</v>
      </c>
      <c r="DC8" s="49" t="s">
        <v>197</v>
      </c>
      <c r="DD8" s="49" t="s">
        <v>197</v>
      </c>
      <c r="DE8" s="49" t="s">
        <v>197</v>
      </c>
      <c r="DF8" s="49" t="s">
        <v>197</v>
      </c>
      <c r="DG8" s="49" t="s">
        <v>197</v>
      </c>
      <c r="DH8" s="49" t="s">
        <v>197</v>
      </c>
      <c r="DI8" s="49" t="s">
        <v>197</v>
      </c>
      <c r="DJ8" s="49" t="s">
        <v>197</v>
      </c>
      <c r="DK8" s="49" t="s">
        <v>197</v>
      </c>
      <c r="DL8" s="49" t="s">
        <v>197</v>
      </c>
      <c r="DM8" s="49" t="s">
        <v>197</v>
      </c>
      <c r="DN8" s="49" t="s">
        <v>197</v>
      </c>
      <c r="DO8" s="49" t="s">
        <v>197</v>
      </c>
      <c r="DP8" s="49" t="s">
        <v>197</v>
      </c>
      <c r="DQ8" s="49" t="s">
        <v>197</v>
      </c>
      <c r="DR8" s="49" t="s">
        <v>197</v>
      </c>
      <c r="DS8" s="49" t="s">
        <v>197</v>
      </c>
      <c r="DT8" s="49" t="s">
        <v>197</v>
      </c>
      <c r="DU8" s="49" t="s">
        <v>197</v>
      </c>
      <c r="DV8" s="49" t="s">
        <v>197</v>
      </c>
      <c r="DW8" s="49" t="s">
        <v>197</v>
      </c>
      <c r="DX8" s="49" t="s">
        <v>197</v>
      </c>
      <c r="DY8" s="49" t="s">
        <v>197</v>
      </c>
      <c r="DZ8" s="49" t="s">
        <v>197</v>
      </c>
      <c r="EA8" s="49" t="s">
        <v>197</v>
      </c>
      <c r="EB8" s="48" t="e">
        <v>#N/A</v>
      </c>
      <c r="EC8" s="49" t="s">
        <v>197</v>
      </c>
      <c r="ED8" s="48" t="e">
        <v>#N/A</v>
      </c>
      <c r="EE8" s="49" t="s">
        <v>197</v>
      </c>
      <c r="EF8" s="49" t="s">
        <v>197</v>
      </c>
      <c r="EG8" s="49" t="s">
        <v>197</v>
      </c>
      <c r="EH8" s="49" t="s">
        <v>197</v>
      </c>
      <c r="EI8" s="49" t="s">
        <v>197</v>
      </c>
      <c r="EJ8" s="49" t="s">
        <v>197</v>
      </c>
      <c r="EK8" s="49" t="s">
        <v>197</v>
      </c>
      <c r="EL8" s="49" t="s">
        <v>197</v>
      </c>
      <c r="EM8" s="49" t="s">
        <v>197</v>
      </c>
      <c r="EN8" s="49" t="s">
        <v>197</v>
      </c>
      <c r="EO8" s="49" t="s">
        <v>197</v>
      </c>
      <c r="EP8" s="49" t="s">
        <v>197</v>
      </c>
      <c r="EQ8" s="49" t="s">
        <v>197</v>
      </c>
      <c r="ER8" s="49" t="s">
        <v>197</v>
      </c>
      <c r="ES8" s="49" t="s">
        <v>197</v>
      </c>
      <c r="ET8" s="49" t="s">
        <v>197</v>
      </c>
      <c r="EU8" s="49" t="s">
        <v>197</v>
      </c>
      <c r="EV8" s="48">
        <v>7.2</v>
      </c>
      <c r="EW8" s="48">
        <v>16.2</v>
      </c>
      <c r="EX8" s="48">
        <v>13.3</v>
      </c>
      <c r="EY8" s="49" t="s">
        <v>197</v>
      </c>
      <c r="EZ8" s="49" t="s">
        <v>197</v>
      </c>
      <c r="FA8" s="49" t="s">
        <v>197</v>
      </c>
      <c r="FB8" s="49" t="s">
        <v>197</v>
      </c>
      <c r="FC8" s="49" t="s">
        <v>197</v>
      </c>
      <c r="FD8" s="49" t="s">
        <v>197</v>
      </c>
      <c r="FE8" s="49" t="s">
        <v>197</v>
      </c>
      <c r="FF8" s="49" t="s">
        <v>197</v>
      </c>
      <c r="FG8" s="49" t="s">
        <v>197</v>
      </c>
      <c r="FH8" s="49" t="s">
        <v>197</v>
      </c>
      <c r="FI8" s="49" t="s">
        <v>197</v>
      </c>
      <c r="FJ8" s="49" t="s">
        <v>197</v>
      </c>
      <c r="FK8" s="49" t="s">
        <v>197</v>
      </c>
      <c r="FL8" s="49" t="s">
        <v>197</v>
      </c>
      <c r="FM8" s="48">
        <v>1.2</v>
      </c>
      <c r="FN8" s="48">
        <v>8.3000000000000007</v>
      </c>
      <c r="FO8" s="48">
        <v>4.0999999999999996</v>
      </c>
      <c r="FP8" s="49" t="s">
        <v>197</v>
      </c>
      <c r="FQ8" s="49" t="s">
        <v>197</v>
      </c>
      <c r="FR8" s="49" t="s">
        <v>197</v>
      </c>
      <c r="FS8" s="49" t="s">
        <v>197</v>
      </c>
      <c r="FT8" s="49" t="s">
        <v>197</v>
      </c>
      <c r="FU8" s="49" t="s">
        <v>197</v>
      </c>
      <c r="FV8" s="49" t="s">
        <v>197</v>
      </c>
      <c r="FW8" s="49" t="s">
        <v>197</v>
      </c>
      <c r="FX8" s="49" t="s">
        <v>197</v>
      </c>
      <c r="FY8" s="49" t="s">
        <v>197</v>
      </c>
      <c r="FZ8" s="49" t="s">
        <v>197</v>
      </c>
      <c r="GA8" s="48">
        <v>17.8</v>
      </c>
      <c r="GB8" s="48">
        <v>20.8</v>
      </c>
      <c r="GC8" s="48">
        <v>20.2</v>
      </c>
      <c r="GD8" s="49" t="s">
        <v>197</v>
      </c>
      <c r="GE8" s="49" t="s">
        <v>197</v>
      </c>
      <c r="GF8" s="49" t="s">
        <v>197</v>
      </c>
      <c r="GG8" s="49" t="s">
        <v>197</v>
      </c>
      <c r="GH8" s="49" t="s">
        <v>197</v>
      </c>
      <c r="GI8" s="49" t="s">
        <v>197</v>
      </c>
      <c r="GJ8" s="49" t="s">
        <v>197</v>
      </c>
      <c r="GK8" s="49" t="s">
        <v>197</v>
      </c>
      <c r="GL8" s="49" t="s">
        <v>197</v>
      </c>
      <c r="GM8" s="49" t="s">
        <v>197</v>
      </c>
      <c r="GN8" s="49" t="s">
        <v>197</v>
      </c>
      <c r="GO8" s="49" t="s">
        <v>197</v>
      </c>
      <c r="GP8" s="49" t="s">
        <v>197</v>
      </c>
      <c r="GQ8" s="49" t="s">
        <v>197</v>
      </c>
      <c r="GR8" s="49" t="s">
        <v>197</v>
      </c>
      <c r="GS8" s="49" t="s">
        <v>197</v>
      </c>
      <c r="GT8" s="49" t="s">
        <v>197</v>
      </c>
      <c r="GU8" s="49" t="s">
        <v>197</v>
      </c>
      <c r="GV8" s="49" t="s">
        <v>197</v>
      </c>
      <c r="GW8" s="49" t="s">
        <v>197</v>
      </c>
      <c r="GX8" s="49" t="s">
        <v>197</v>
      </c>
      <c r="GY8" s="49" t="s">
        <v>197</v>
      </c>
      <c r="GZ8" s="49" t="s">
        <v>197</v>
      </c>
      <c r="HA8" s="49" t="s">
        <v>197</v>
      </c>
      <c r="HB8" s="49" t="s">
        <v>197</v>
      </c>
      <c r="HC8" s="49" t="s">
        <v>197</v>
      </c>
      <c r="HD8" s="49" t="s">
        <v>197</v>
      </c>
      <c r="HE8" s="48" t="e">
        <v>#N/A</v>
      </c>
      <c r="HF8" s="49" t="s">
        <v>197</v>
      </c>
      <c r="HG8" s="48" t="e">
        <v>#N/A</v>
      </c>
      <c r="HH8" s="49" t="s">
        <v>197</v>
      </c>
      <c r="HI8" s="49" t="s">
        <v>197</v>
      </c>
      <c r="HJ8" s="49" t="s">
        <v>197</v>
      </c>
      <c r="HK8" s="49" t="s">
        <v>197</v>
      </c>
      <c r="HL8" s="49" t="s">
        <v>197</v>
      </c>
      <c r="HM8" s="49" t="s">
        <v>197</v>
      </c>
      <c r="HN8" s="49" t="s">
        <v>197</v>
      </c>
      <c r="HO8" s="49" t="s">
        <v>197</v>
      </c>
      <c r="HP8" s="49" t="s">
        <v>197</v>
      </c>
      <c r="HQ8" s="49" t="s">
        <v>197</v>
      </c>
      <c r="HR8" s="49" t="s">
        <v>197</v>
      </c>
      <c r="HS8" s="49" t="s">
        <v>197</v>
      </c>
      <c r="HT8" s="49" t="s">
        <v>197</v>
      </c>
      <c r="HU8" s="48">
        <v>53.1</v>
      </c>
      <c r="HV8" s="48">
        <v>29.7</v>
      </c>
      <c r="HW8" s="48">
        <v>31.3</v>
      </c>
      <c r="HX8" s="49" t="s">
        <v>197</v>
      </c>
      <c r="HY8" s="49" t="s">
        <v>197</v>
      </c>
      <c r="HZ8" s="49" t="s">
        <v>197</v>
      </c>
      <c r="IA8" s="49" t="s">
        <v>197</v>
      </c>
      <c r="IB8" s="49" t="s">
        <v>197</v>
      </c>
      <c r="IC8" s="49" t="s">
        <v>197</v>
      </c>
      <c r="ID8" s="49" t="s">
        <v>197</v>
      </c>
      <c r="IE8" s="49" t="s">
        <v>197</v>
      </c>
      <c r="IF8" s="49" t="s">
        <v>197</v>
      </c>
      <c r="IG8" s="49" t="s">
        <v>197</v>
      </c>
      <c r="IH8" s="49" t="s">
        <v>197</v>
      </c>
      <c r="II8" s="49" t="s">
        <v>197</v>
      </c>
      <c r="IJ8" s="49" t="s">
        <v>197</v>
      </c>
      <c r="IK8" s="49" t="s">
        <v>197</v>
      </c>
      <c r="IL8" s="49" t="s">
        <v>197</v>
      </c>
      <c r="IM8" s="49" t="s">
        <v>197</v>
      </c>
      <c r="IN8" s="49" t="s">
        <v>197</v>
      </c>
      <c r="IO8" s="49" t="s">
        <v>197</v>
      </c>
      <c r="IP8" s="49" t="s">
        <v>197</v>
      </c>
      <c r="IQ8" s="49" t="s">
        <v>197</v>
      </c>
      <c r="IR8" s="49" t="s">
        <v>197</v>
      </c>
      <c r="IS8" s="49" t="s">
        <v>197</v>
      </c>
      <c r="IT8" s="49" t="s">
        <v>197</v>
      </c>
      <c r="IU8" s="49" t="s">
        <v>197</v>
      </c>
      <c r="IV8" s="49" t="s">
        <v>197</v>
      </c>
      <c r="IW8" s="49" t="s">
        <v>197</v>
      </c>
      <c r="IX8" s="49" t="s">
        <v>197</v>
      </c>
      <c r="IY8" s="49" t="s">
        <v>197</v>
      </c>
      <c r="IZ8" s="49" t="s">
        <v>197</v>
      </c>
      <c r="JA8" s="49" t="s">
        <v>197</v>
      </c>
      <c r="JB8" s="49" t="s">
        <v>197</v>
      </c>
      <c r="JC8" s="49" t="s">
        <v>197</v>
      </c>
      <c r="JD8" s="49" t="s">
        <v>197</v>
      </c>
      <c r="JE8" s="49" t="s">
        <v>197</v>
      </c>
      <c r="JF8" s="49" t="s">
        <v>87</v>
      </c>
      <c r="JG8" s="49" t="s">
        <v>87</v>
      </c>
      <c r="JH8" s="49" t="s">
        <v>87</v>
      </c>
      <c r="JI8" s="49" t="s">
        <v>87</v>
      </c>
      <c r="JJ8" s="49">
        <v>24.8</v>
      </c>
      <c r="JK8" s="49" t="s">
        <v>87</v>
      </c>
      <c r="JL8" s="49">
        <v>18.2</v>
      </c>
      <c r="JM8" s="49" t="s">
        <v>87</v>
      </c>
      <c r="JN8" s="49" t="s">
        <v>87</v>
      </c>
      <c r="JO8" s="49" t="s">
        <v>87</v>
      </c>
    </row>
    <row r="9" spans="1:275">
      <c r="A9" s="45"/>
      <c r="B9" s="46" t="s">
        <v>1746</v>
      </c>
      <c r="C9" s="303" t="s">
        <v>1248</v>
      </c>
      <c r="D9" s="46" t="s">
        <v>119</v>
      </c>
      <c r="E9" s="303" t="s">
        <v>0</v>
      </c>
      <c r="F9" s="47" t="s">
        <v>197</v>
      </c>
      <c r="G9" s="47" t="s">
        <v>197</v>
      </c>
      <c r="H9" s="49" t="s">
        <v>197</v>
      </c>
      <c r="I9" s="48">
        <v>63.3</v>
      </c>
      <c r="J9" s="48">
        <v>52</v>
      </c>
      <c r="K9" s="49" t="s">
        <v>197</v>
      </c>
      <c r="L9" s="49" t="s">
        <v>197</v>
      </c>
      <c r="M9" s="49" t="s">
        <v>197</v>
      </c>
      <c r="N9" s="49" t="s">
        <v>197</v>
      </c>
      <c r="O9" s="49" t="s">
        <v>197</v>
      </c>
      <c r="P9" s="49" t="s">
        <v>197</v>
      </c>
      <c r="Q9" s="49" t="s">
        <v>197</v>
      </c>
      <c r="R9" s="49" t="s">
        <v>197</v>
      </c>
      <c r="S9" s="49" t="s">
        <v>197</v>
      </c>
      <c r="T9" s="49" t="s">
        <v>197</v>
      </c>
      <c r="U9" s="49" t="s">
        <v>197</v>
      </c>
      <c r="V9" s="49" t="s">
        <v>197</v>
      </c>
      <c r="W9" s="49" t="s">
        <v>197</v>
      </c>
      <c r="X9" s="49" t="s">
        <v>197</v>
      </c>
      <c r="Y9" s="49" t="s">
        <v>197</v>
      </c>
      <c r="Z9" s="49" t="s">
        <v>197</v>
      </c>
      <c r="AA9" s="49" t="s">
        <v>197</v>
      </c>
      <c r="AB9" s="49" t="s">
        <v>197</v>
      </c>
      <c r="AC9" s="49" t="s">
        <v>197</v>
      </c>
      <c r="AD9" s="49" t="s">
        <v>197</v>
      </c>
      <c r="AE9" s="49" t="s">
        <v>197</v>
      </c>
      <c r="AF9" s="49" t="s">
        <v>197</v>
      </c>
      <c r="AG9" s="49" t="s">
        <v>197</v>
      </c>
      <c r="AH9" s="49" t="s">
        <v>197</v>
      </c>
      <c r="AI9" s="49" t="s">
        <v>197</v>
      </c>
      <c r="AJ9" s="49" t="s">
        <v>197</v>
      </c>
      <c r="AK9" s="49" t="s">
        <v>197</v>
      </c>
      <c r="AL9" s="49" t="s">
        <v>197</v>
      </c>
      <c r="AM9" s="49" t="s">
        <v>197</v>
      </c>
      <c r="AN9" s="49" t="s">
        <v>197</v>
      </c>
      <c r="AO9" s="49" t="s">
        <v>197</v>
      </c>
      <c r="AP9" s="49" t="s">
        <v>197</v>
      </c>
      <c r="AQ9" s="49" t="s">
        <v>197</v>
      </c>
      <c r="AR9" s="49" t="s">
        <v>197</v>
      </c>
      <c r="AS9" s="49" t="s">
        <v>197</v>
      </c>
      <c r="AT9" s="49" t="s">
        <v>197</v>
      </c>
      <c r="AU9" s="49" t="s">
        <v>197</v>
      </c>
      <c r="AV9" s="49" t="s">
        <v>197</v>
      </c>
      <c r="AW9" s="49" t="s">
        <v>197</v>
      </c>
      <c r="AX9" s="49" t="s">
        <v>197</v>
      </c>
      <c r="AY9" s="49" t="s">
        <v>197</v>
      </c>
      <c r="AZ9" s="48">
        <v>58.6</v>
      </c>
      <c r="BA9" s="48">
        <v>43.7</v>
      </c>
      <c r="BB9" s="48">
        <v>44.4</v>
      </c>
      <c r="BC9" s="48">
        <v>141.6</v>
      </c>
      <c r="BD9" s="48">
        <v>30.3</v>
      </c>
      <c r="BE9" s="48">
        <v>38.9</v>
      </c>
      <c r="BF9" s="48">
        <v>65.2</v>
      </c>
      <c r="BG9" s="48">
        <v>24.7</v>
      </c>
      <c r="BH9" s="48">
        <v>34.6</v>
      </c>
      <c r="BI9" s="49" t="s">
        <v>197</v>
      </c>
      <c r="BJ9" s="49" t="s">
        <v>197</v>
      </c>
      <c r="BK9" s="49" t="s">
        <v>197</v>
      </c>
      <c r="BL9" s="49" t="s">
        <v>197</v>
      </c>
      <c r="BM9" s="49" t="s">
        <v>197</v>
      </c>
      <c r="BN9" s="49" t="s">
        <v>197</v>
      </c>
      <c r="BO9" s="49" t="s">
        <v>197</v>
      </c>
      <c r="BP9" s="49" t="s">
        <v>197</v>
      </c>
      <c r="BQ9" s="49" t="s">
        <v>197</v>
      </c>
      <c r="BR9" s="49" t="s">
        <v>197</v>
      </c>
      <c r="BS9" s="49" t="s">
        <v>197</v>
      </c>
      <c r="BT9" s="49" t="s">
        <v>197</v>
      </c>
      <c r="BU9" s="49" t="s">
        <v>197</v>
      </c>
      <c r="BV9" s="49" t="s">
        <v>197</v>
      </c>
      <c r="BW9" s="49" t="s">
        <v>197</v>
      </c>
      <c r="BX9" s="49" t="s">
        <v>197</v>
      </c>
      <c r="BY9" s="49" t="s">
        <v>197</v>
      </c>
      <c r="BZ9" s="49" t="s">
        <v>197</v>
      </c>
      <c r="CA9" s="49" t="s">
        <v>197</v>
      </c>
      <c r="CB9" s="49" t="s">
        <v>197</v>
      </c>
      <c r="CC9" s="49" t="s">
        <v>197</v>
      </c>
      <c r="CD9" s="49" t="s">
        <v>197</v>
      </c>
      <c r="CE9" s="49" t="s">
        <v>197</v>
      </c>
      <c r="CF9" s="49" t="s">
        <v>197</v>
      </c>
      <c r="CG9" s="49" t="s">
        <v>197</v>
      </c>
      <c r="CH9" s="49" t="s">
        <v>197</v>
      </c>
      <c r="CI9" s="49" t="s">
        <v>197</v>
      </c>
      <c r="CJ9" s="49" t="s">
        <v>197</v>
      </c>
      <c r="CK9" s="49" t="s">
        <v>197</v>
      </c>
      <c r="CL9" s="49" t="s">
        <v>197</v>
      </c>
      <c r="CM9" s="49" t="s">
        <v>197</v>
      </c>
      <c r="CN9" s="49" t="s">
        <v>197</v>
      </c>
      <c r="CO9" s="49" t="s">
        <v>197</v>
      </c>
      <c r="CP9" s="49" t="s">
        <v>197</v>
      </c>
      <c r="CQ9" s="49" t="s">
        <v>197</v>
      </c>
      <c r="CR9" s="49" t="s">
        <v>197</v>
      </c>
      <c r="CS9" s="49" t="s">
        <v>197</v>
      </c>
      <c r="CT9" s="49" t="s">
        <v>197</v>
      </c>
      <c r="CU9" s="49" t="s">
        <v>197</v>
      </c>
      <c r="CV9" s="49" t="s">
        <v>197</v>
      </c>
      <c r="CW9" s="49" t="s">
        <v>197</v>
      </c>
      <c r="CX9" s="49" t="s">
        <v>197</v>
      </c>
      <c r="CY9" s="49" t="s">
        <v>197</v>
      </c>
      <c r="CZ9" s="49" t="s">
        <v>197</v>
      </c>
      <c r="DA9" s="49" t="s">
        <v>197</v>
      </c>
      <c r="DB9" s="49" t="s">
        <v>197</v>
      </c>
      <c r="DC9" s="49" t="s">
        <v>197</v>
      </c>
      <c r="DD9" s="49" t="s">
        <v>197</v>
      </c>
      <c r="DE9" s="49" t="s">
        <v>197</v>
      </c>
      <c r="DF9" s="49" t="s">
        <v>197</v>
      </c>
      <c r="DG9" s="49" t="s">
        <v>197</v>
      </c>
      <c r="DH9" s="49" t="s">
        <v>197</v>
      </c>
      <c r="DI9" s="49" t="s">
        <v>197</v>
      </c>
      <c r="DJ9" s="49" t="s">
        <v>197</v>
      </c>
      <c r="DK9" s="49" t="s">
        <v>197</v>
      </c>
      <c r="DL9" s="49" t="s">
        <v>197</v>
      </c>
      <c r="DM9" s="49" t="s">
        <v>197</v>
      </c>
      <c r="DN9" s="49" t="s">
        <v>197</v>
      </c>
      <c r="DO9" s="49" t="s">
        <v>197</v>
      </c>
      <c r="DP9" s="49" t="s">
        <v>197</v>
      </c>
      <c r="DQ9" s="49" t="s">
        <v>197</v>
      </c>
      <c r="DR9" s="49" t="s">
        <v>197</v>
      </c>
      <c r="DS9" s="49" t="s">
        <v>197</v>
      </c>
      <c r="DT9" s="49" t="s">
        <v>197</v>
      </c>
      <c r="DU9" s="49" t="s">
        <v>197</v>
      </c>
      <c r="DV9" s="49" t="s">
        <v>197</v>
      </c>
      <c r="DW9" s="49" t="s">
        <v>197</v>
      </c>
      <c r="DX9" s="49" t="s">
        <v>197</v>
      </c>
      <c r="DY9" s="49" t="s">
        <v>197</v>
      </c>
      <c r="DZ9" s="49" t="s">
        <v>197</v>
      </c>
      <c r="EA9" s="49" t="s">
        <v>197</v>
      </c>
      <c r="EB9" s="48" t="e">
        <v>#N/A</v>
      </c>
      <c r="EC9" s="49" t="s">
        <v>197</v>
      </c>
      <c r="ED9" s="48" t="e">
        <v>#N/A</v>
      </c>
      <c r="EE9" s="49" t="s">
        <v>197</v>
      </c>
      <c r="EF9" s="49" t="s">
        <v>197</v>
      </c>
      <c r="EG9" s="49" t="s">
        <v>197</v>
      </c>
      <c r="EH9" s="49" t="s">
        <v>197</v>
      </c>
      <c r="EI9" s="49" t="s">
        <v>197</v>
      </c>
      <c r="EJ9" s="49" t="s">
        <v>197</v>
      </c>
      <c r="EK9" s="49" t="s">
        <v>197</v>
      </c>
      <c r="EL9" s="49" t="s">
        <v>197</v>
      </c>
      <c r="EM9" s="49" t="s">
        <v>197</v>
      </c>
      <c r="EN9" s="49" t="s">
        <v>197</v>
      </c>
      <c r="EO9" s="49" t="s">
        <v>197</v>
      </c>
      <c r="EP9" s="49" t="s">
        <v>197</v>
      </c>
      <c r="EQ9" s="49" t="s">
        <v>197</v>
      </c>
      <c r="ER9" s="49" t="s">
        <v>197</v>
      </c>
      <c r="ES9" s="49" t="s">
        <v>197</v>
      </c>
      <c r="ET9" s="49" t="s">
        <v>197</v>
      </c>
      <c r="EU9" s="49" t="s">
        <v>197</v>
      </c>
      <c r="EV9" s="48">
        <v>26.2</v>
      </c>
      <c r="EW9" s="48">
        <v>22.1</v>
      </c>
      <c r="EX9" s="48">
        <v>23.4</v>
      </c>
      <c r="EY9" s="49" t="s">
        <v>197</v>
      </c>
      <c r="EZ9" s="49" t="s">
        <v>197</v>
      </c>
      <c r="FA9" s="49" t="s">
        <v>197</v>
      </c>
      <c r="FB9" s="49" t="s">
        <v>197</v>
      </c>
      <c r="FC9" s="49" t="s">
        <v>197</v>
      </c>
      <c r="FD9" s="49" t="s">
        <v>197</v>
      </c>
      <c r="FE9" s="49" t="s">
        <v>197</v>
      </c>
      <c r="FF9" s="49" t="s">
        <v>197</v>
      </c>
      <c r="FG9" s="49" t="s">
        <v>197</v>
      </c>
      <c r="FH9" s="49" t="s">
        <v>197</v>
      </c>
      <c r="FI9" s="49" t="s">
        <v>197</v>
      </c>
      <c r="FJ9" s="49" t="s">
        <v>197</v>
      </c>
      <c r="FK9" s="49" t="s">
        <v>197</v>
      </c>
      <c r="FL9" s="49" t="s">
        <v>197</v>
      </c>
      <c r="FM9" s="48">
        <v>10.199999999999999</v>
      </c>
      <c r="FN9" s="48">
        <v>8.9</v>
      </c>
      <c r="FO9" s="48">
        <v>9.6</v>
      </c>
      <c r="FP9" s="49" t="s">
        <v>197</v>
      </c>
      <c r="FQ9" s="49" t="s">
        <v>197</v>
      </c>
      <c r="FR9" s="49" t="s">
        <v>197</v>
      </c>
      <c r="FS9" s="49" t="s">
        <v>197</v>
      </c>
      <c r="FT9" s="49" t="s">
        <v>197</v>
      </c>
      <c r="FU9" s="49" t="s">
        <v>197</v>
      </c>
      <c r="FV9" s="49" t="s">
        <v>197</v>
      </c>
      <c r="FW9" s="49" t="s">
        <v>197</v>
      </c>
      <c r="FX9" s="48">
        <v>87.6</v>
      </c>
      <c r="FY9" s="48">
        <v>53.9</v>
      </c>
      <c r="FZ9" s="48">
        <v>54.3</v>
      </c>
      <c r="GA9" s="48">
        <v>19.7</v>
      </c>
      <c r="GB9" s="48">
        <v>25.5</v>
      </c>
      <c r="GC9" s="48">
        <v>24.3</v>
      </c>
      <c r="GD9" s="49" t="s">
        <v>197</v>
      </c>
      <c r="GE9" s="49" t="s">
        <v>197</v>
      </c>
      <c r="GF9" s="49" t="s">
        <v>197</v>
      </c>
      <c r="GG9" s="49" t="s">
        <v>197</v>
      </c>
      <c r="GH9" s="49" t="s">
        <v>197</v>
      </c>
      <c r="GI9" s="49" t="s">
        <v>197</v>
      </c>
      <c r="GJ9" s="49" t="s">
        <v>197</v>
      </c>
      <c r="GK9" s="49" t="s">
        <v>197</v>
      </c>
      <c r="GL9" s="49" t="s">
        <v>197</v>
      </c>
      <c r="GM9" s="49" t="s">
        <v>197</v>
      </c>
      <c r="GN9" s="49" t="s">
        <v>197</v>
      </c>
      <c r="GO9" s="49" t="s">
        <v>197</v>
      </c>
      <c r="GP9" s="49" t="s">
        <v>197</v>
      </c>
      <c r="GQ9" s="49" t="s">
        <v>197</v>
      </c>
      <c r="GR9" s="49" t="s">
        <v>197</v>
      </c>
      <c r="GS9" s="49" t="s">
        <v>197</v>
      </c>
      <c r="GT9" s="49" t="s">
        <v>197</v>
      </c>
      <c r="GU9" s="49" t="s">
        <v>197</v>
      </c>
      <c r="GV9" s="49" t="s">
        <v>197</v>
      </c>
      <c r="GW9" s="49" t="s">
        <v>197</v>
      </c>
      <c r="GX9" s="49" t="s">
        <v>197</v>
      </c>
      <c r="GY9" s="49" t="s">
        <v>197</v>
      </c>
      <c r="GZ9" s="49" t="s">
        <v>197</v>
      </c>
      <c r="HA9" s="49" t="s">
        <v>197</v>
      </c>
      <c r="HB9" s="49" t="s">
        <v>197</v>
      </c>
      <c r="HC9" s="49" t="s">
        <v>197</v>
      </c>
      <c r="HD9" s="49" t="s">
        <v>197</v>
      </c>
      <c r="HE9" s="48" t="e">
        <v>#N/A</v>
      </c>
      <c r="HF9" s="49" t="s">
        <v>197</v>
      </c>
      <c r="HG9" s="48" t="e">
        <v>#N/A</v>
      </c>
      <c r="HH9" s="49" t="s">
        <v>197</v>
      </c>
      <c r="HI9" s="49" t="s">
        <v>197</v>
      </c>
      <c r="HJ9" s="49" t="s">
        <v>197</v>
      </c>
      <c r="HK9" s="49" t="s">
        <v>197</v>
      </c>
      <c r="HL9" s="49" t="s">
        <v>197</v>
      </c>
      <c r="HM9" s="49" t="s">
        <v>197</v>
      </c>
      <c r="HN9" s="49" t="s">
        <v>197</v>
      </c>
      <c r="HO9" s="49" t="s">
        <v>197</v>
      </c>
      <c r="HP9" s="49" t="s">
        <v>197</v>
      </c>
      <c r="HQ9" s="49" t="s">
        <v>197</v>
      </c>
      <c r="HR9" s="49" t="s">
        <v>197</v>
      </c>
      <c r="HS9" s="49" t="s">
        <v>197</v>
      </c>
      <c r="HT9" s="49" t="s">
        <v>197</v>
      </c>
      <c r="HU9" s="48">
        <v>67.2</v>
      </c>
      <c r="HV9" s="48">
        <v>39.4</v>
      </c>
      <c r="HW9" s="48">
        <v>41.2</v>
      </c>
      <c r="HX9" s="49" t="s">
        <v>197</v>
      </c>
      <c r="HY9" s="49" t="s">
        <v>197</v>
      </c>
      <c r="HZ9" s="49" t="s">
        <v>197</v>
      </c>
      <c r="IA9" s="49" t="s">
        <v>197</v>
      </c>
      <c r="IB9" s="49" t="s">
        <v>197</v>
      </c>
      <c r="IC9" s="49" t="s">
        <v>197</v>
      </c>
      <c r="ID9" s="49" t="s">
        <v>197</v>
      </c>
      <c r="IE9" s="49" t="s">
        <v>197</v>
      </c>
      <c r="IF9" s="49" t="s">
        <v>197</v>
      </c>
      <c r="IG9" s="49" t="s">
        <v>197</v>
      </c>
      <c r="IH9" s="49" t="s">
        <v>197</v>
      </c>
      <c r="II9" s="49" t="s">
        <v>197</v>
      </c>
      <c r="IJ9" s="49" t="s">
        <v>197</v>
      </c>
      <c r="IK9" s="49" t="s">
        <v>197</v>
      </c>
      <c r="IL9" s="49" t="s">
        <v>197</v>
      </c>
      <c r="IM9" s="49" t="s">
        <v>197</v>
      </c>
      <c r="IN9" s="49" t="s">
        <v>197</v>
      </c>
      <c r="IO9" s="49" t="s">
        <v>197</v>
      </c>
      <c r="IP9" s="49" t="s">
        <v>197</v>
      </c>
      <c r="IQ9" s="49" t="s">
        <v>197</v>
      </c>
      <c r="IR9" s="48">
        <v>63.9</v>
      </c>
      <c r="IS9" s="48">
        <v>4.5</v>
      </c>
      <c r="IT9" s="48">
        <v>27.6</v>
      </c>
      <c r="IU9" s="49" t="s">
        <v>197</v>
      </c>
      <c r="IV9" s="49" t="s">
        <v>197</v>
      </c>
      <c r="IW9" s="49" t="s">
        <v>197</v>
      </c>
      <c r="IX9" s="49" t="s">
        <v>197</v>
      </c>
      <c r="IY9" s="49" t="s">
        <v>197</v>
      </c>
      <c r="IZ9" s="49" t="s">
        <v>197</v>
      </c>
      <c r="JA9" s="49" t="s">
        <v>197</v>
      </c>
      <c r="JB9" s="49" t="s">
        <v>197</v>
      </c>
      <c r="JC9" s="49" t="s">
        <v>197</v>
      </c>
      <c r="JD9" s="49" t="s">
        <v>197</v>
      </c>
      <c r="JE9" s="49" t="s">
        <v>197</v>
      </c>
      <c r="JF9" s="49" t="s">
        <v>87</v>
      </c>
      <c r="JG9" s="49" t="s">
        <v>87</v>
      </c>
      <c r="JH9" s="49" t="s">
        <v>87</v>
      </c>
      <c r="JI9" s="49" t="s">
        <v>87</v>
      </c>
      <c r="JJ9" s="49">
        <v>31.8</v>
      </c>
      <c r="JK9" s="49" t="s">
        <v>87</v>
      </c>
      <c r="JL9" s="49">
        <v>60.4</v>
      </c>
      <c r="JM9" s="49" t="s">
        <v>87</v>
      </c>
      <c r="JN9" s="49" t="s">
        <v>87</v>
      </c>
      <c r="JO9" s="49" t="s">
        <v>87</v>
      </c>
    </row>
    <row r="10" spans="1:275">
      <c r="A10" s="45"/>
      <c r="B10" s="46" t="s">
        <v>1747</v>
      </c>
      <c r="C10" s="303" t="s">
        <v>1249</v>
      </c>
      <c r="D10" s="46" t="s">
        <v>119</v>
      </c>
      <c r="E10" s="303" t="s">
        <v>0</v>
      </c>
      <c r="F10" s="47" t="s">
        <v>197</v>
      </c>
      <c r="G10" s="47" t="s">
        <v>197</v>
      </c>
      <c r="H10" s="48">
        <v>123.8</v>
      </c>
      <c r="I10" s="48">
        <v>107.9</v>
      </c>
      <c r="J10" s="48">
        <v>111.3</v>
      </c>
      <c r="K10" s="48">
        <v>75.900000000000006</v>
      </c>
      <c r="L10" s="48">
        <v>120.1</v>
      </c>
      <c r="M10" s="48">
        <v>77.7</v>
      </c>
      <c r="N10" s="48">
        <v>127.4</v>
      </c>
      <c r="O10" s="48">
        <v>91.5</v>
      </c>
      <c r="P10" s="48">
        <v>107.1</v>
      </c>
      <c r="Q10" s="48">
        <v>163.1</v>
      </c>
      <c r="R10" s="48">
        <v>74.400000000000006</v>
      </c>
      <c r="S10" s="48">
        <v>147.5</v>
      </c>
      <c r="T10" s="48">
        <v>173.6</v>
      </c>
      <c r="U10" s="48">
        <v>126.3</v>
      </c>
      <c r="V10" s="48">
        <v>66</v>
      </c>
      <c r="W10" s="48">
        <v>166.1</v>
      </c>
      <c r="X10" s="48">
        <v>161.4</v>
      </c>
      <c r="Y10" s="48">
        <v>141.19999999999999</v>
      </c>
      <c r="Z10" s="48">
        <v>144.19999999999999</v>
      </c>
      <c r="AA10" s="48">
        <v>159</v>
      </c>
      <c r="AB10" s="48">
        <v>190.1</v>
      </c>
      <c r="AC10" s="48">
        <v>103.1</v>
      </c>
      <c r="AD10" s="48">
        <v>113.7</v>
      </c>
      <c r="AE10" s="48">
        <v>92.1</v>
      </c>
      <c r="AF10" s="48">
        <v>106.5</v>
      </c>
      <c r="AG10" s="48">
        <v>314</v>
      </c>
      <c r="AH10" s="48">
        <v>214.8</v>
      </c>
      <c r="AI10" s="48">
        <v>7.8</v>
      </c>
      <c r="AJ10" s="48">
        <v>103.4</v>
      </c>
      <c r="AK10" s="48">
        <v>63.6</v>
      </c>
      <c r="AL10" s="48">
        <v>359.1</v>
      </c>
      <c r="AM10" s="48">
        <v>191.3</v>
      </c>
      <c r="AN10" s="48">
        <v>130.19999999999999</v>
      </c>
      <c r="AO10" s="48">
        <v>113.5</v>
      </c>
      <c r="AP10" s="48">
        <v>113.7</v>
      </c>
      <c r="AQ10" s="48">
        <v>32.4</v>
      </c>
      <c r="AR10" s="48">
        <v>89.9</v>
      </c>
      <c r="AS10" s="48">
        <v>72</v>
      </c>
      <c r="AT10" s="48">
        <v>100.4</v>
      </c>
      <c r="AU10" s="48">
        <v>137.1</v>
      </c>
      <c r="AV10" s="48">
        <v>186.2</v>
      </c>
      <c r="AW10" s="48">
        <v>270</v>
      </c>
      <c r="AX10" s="48">
        <v>275.2</v>
      </c>
      <c r="AY10" s="48">
        <v>425.8</v>
      </c>
      <c r="AZ10" s="48">
        <v>201.8</v>
      </c>
      <c r="BA10" s="48">
        <v>115.9</v>
      </c>
      <c r="BB10" s="48">
        <v>119.9</v>
      </c>
      <c r="BC10" s="48">
        <v>220.8</v>
      </c>
      <c r="BD10" s="48">
        <v>139.5</v>
      </c>
      <c r="BE10" s="48">
        <v>145.4</v>
      </c>
      <c r="BF10" s="48">
        <v>233.2</v>
      </c>
      <c r="BG10" s="48">
        <v>135.69999999999999</v>
      </c>
      <c r="BH10" s="48">
        <v>157.4</v>
      </c>
      <c r="BI10" s="48">
        <v>187</v>
      </c>
      <c r="BJ10" s="48">
        <v>100.9</v>
      </c>
      <c r="BK10" s="48">
        <v>145.80000000000001</v>
      </c>
      <c r="BL10" s="48">
        <v>177.7</v>
      </c>
      <c r="BM10" s="48">
        <v>114.1</v>
      </c>
      <c r="BN10" s="48">
        <v>131.30000000000001</v>
      </c>
      <c r="BO10" s="48">
        <v>273.39999999999998</v>
      </c>
      <c r="BP10" s="48">
        <v>97.4</v>
      </c>
      <c r="BQ10" s="48">
        <v>122.6</v>
      </c>
      <c r="BR10" s="48">
        <v>180.4</v>
      </c>
      <c r="BS10" s="48">
        <v>111.4</v>
      </c>
      <c r="BT10" s="48">
        <v>143.6</v>
      </c>
      <c r="BU10" s="48">
        <v>346.2</v>
      </c>
      <c r="BV10" s="48">
        <v>166.8</v>
      </c>
      <c r="BW10" s="48">
        <v>226.5</v>
      </c>
      <c r="BX10" s="48">
        <v>147.5</v>
      </c>
      <c r="BY10" s="48">
        <v>81.2</v>
      </c>
      <c r="BZ10" s="48">
        <v>123.7</v>
      </c>
      <c r="CA10" s="48">
        <v>186.3</v>
      </c>
      <c r="CB10" s="48">
        <v>24.5</v>
      </c>
      <c r="CC10" s="48">
        <v>126.6</v>
      </c>
      <c r="CD10" s="48">
        <v>291.89999999999998</v>
      </c>
      <c r="CE10" s="48">
        <v>192.6</v>
      </c>
      <c r="CF10" s="48">
        <v>230.8</v>
      </c>
      <c r="CG10" s="48">
        <v>157.4</v>
      </c>
      <c r="CH10" s="48">
        <v>135.69999999999999</v>
      </c>
      <c r="CI10" s="48">
        <v>146.4</v>
      </c>
      <c r="CJ10" s="48">
        <v>93.2</v>
      </c>
      <c r="CK10" s="48">
        <v>59.6</v>
      </c>
      <c r="CL10" s="48">
        <v>73.5</v>
      </c>
      <c r="CM10" s="49" t="s">
        <v>197</v>
      </c>
      <c r="CN10" s="49" t="s">
        <v>197</v>
      </c>
      <c r="CO10" s="49" t="s">
        <v>197</v>
      </c>
      <c r="CP10" s="49" t="s">
        <v>197</v>
      </c>
      <c r="CQ10" s="49" t="s">
        <v>197</v>
      </c>
      <c r="CR10" s="49" t="s">
        <v>197</v>
      </c>
      <c r="CS10" s="48">
        <v>60</v>
      </c>
      <c r="CT10" s="48">
        <v>241.5</v>
      </c>
      <c r="CU10" s="48">
        <v>123.4</v>
      </c>
      <c r="CV10" s="48">
        <v>172.7</v>
      </c>
      <c r="CW10" s="48">
        <v>170.1</v>
      </c>
      <c r="CX10" s="48">
        <v>119.3</v>
      </c>
      <c r="CY10" s="48">
        <v>141.5</v>
      </c>
      <c r="CZ10" s="48">
        <v>114.1</v>
      </c>
      <c r="DA10" s="48">
        <v>285.7</v>
      </c>
      <c r="DB10" s="48">
        <v>189.2</v>
      </c>
      <c r="DC10" s="48">
        <v>221.6</v>
      </c>
      <c r="DD10" s="48">
        <v>376.5</v>
      </c>
      <c r="DE10" s="48">
        <v>274.8</v>
      </c>
      <c r="DF10" s="48">
        <v>310.2</v>
      </c>
      <c r="DG10" s="48">
        <v>127.8</v>
      </c>
      <c r="DH10" s="48">
        <v>53.9</v>
      </c>
      <c r="DI10" s="48">
        <v>94.9</v>
      </c>
      <c r="DJ10" s="48">
        <v>186.9</v>
      </c>
      <c r="DK10" s="48">
        <v>141.4</v>
      </c>
      <c r="DL10" s="48">
        <v>162.4</v>
      </c>
      <c r="DM10" s="48">
        <v>98.5</v>
      </c>
      <c r="DN10" s="48">
        <v>60.4</v>
      </c>
      <c r="DO10" s="48">
        <v>74.8</v>
      </c>
      <c r="DP10" s="48">
        <v>134.1</v>
      </c>
      <c r="DQ10" s="48">
        <v>82.7</v>
      </c>
      <c r="DR10" s="48">
        <v>101</v>
      </c>
      <c r="DS10" s="49" t="s">
        <v>197</v>
      </c>
      <c r="DT10" s="49" t="s">
        <v>197</v>
      </c>
      <c r="DU10" s="49" t="s">
        <v>197</v>
      </c>
      <c r="DV10" s="48">
        <v>217.7</v>
      </c>
      <c r="DW10" s="48">
        <v>59.3</v>
      </c>
      <c r="DX10" s="48">
        <v>105.1</v>
      </c>
      <c r="DY10" s="48">
        <v>122.4</v>
      </c>
      <c r="DZ10" s="48">
        <v>52.4</v>
      </c>
      <c r="EA10" s="48">
        <v>79.3</v>
      </c>
      <c r="EB10" s="48" t="e">
        <v>#N/A</v>
      </c>
      <c r="EC10" s="48">
        <v>130.19999999999999</v>
      </c>
      <c r="ED10" s="48" t="e">
        <v>#N/A</v>
      </c>
      <c r="EE10" s="48">
        <v>46</v>
      </c>
      <c r="EF10" s="48">
        <v>65.2</v>
      </c>
      <c r="EG10" s="48">
        <v>34.1</v>
      </c>
      <c r="EH10" s="48">
        <v>47.1</v>
      </c>
      <c r="EI10" s="48">
        <v>205.2</v>
      </c>
      <c r="EJ10" s="48">
        <v>106</v>
      </c>
      <c r="EK10" s="48">
        <v>140.30000000000001</v>
      </c>
      <c r="EL10" s="49" t="s">
        <v>197</v>
      </c>
      <c r="EM10" s="48">
        <v>97.9</v>
      </c>
      <c r="EN10" s="48">
        <v>87.9</v>
      </c>
      <c r="EO10" s="48">
        <v>93.2</v>
      </c>
      <c r="EP10" s="48">
        <v>244</v>
      </c>
      <c r="EQ10" s="48">
        <v>153.9</v>
      </c>
      <c r="ER10" s="48">
        <v>207.1</v>
      </c>
      <c r="ES10" s="48">
        <v>110.5</v>
      </c>
      <c r="ET10" s="48">
        <v>185.6</v>
      </c>
      <c r="EU10" s="48">
        <v>107.1</v>
      </c>
      <c r="EV10" s="48">
        <v>148.1</v>
      </c>
      <c r="EW10" s="48">
        <v>85.2</v>
      </c>
      <c r="EX10" s="48">
        <v>104.5</v>
      </c>
      <c r="EY10" s="48">
        <v>188.5</v>
      </c>
      <c r="EZ10" s="48">
        <v>168.4</v>
      </c>
      <c r="FA10" s="48">
        <v>91.3</v>
      </c>
      <c r="FB10" s="48">
        <v>121.9</v>
      </c>
      <c r="FC10" s="48">
        <v>79.2</v>
      </c>
      <c r="FD10" s="48">
        <v>157.9</v>
      </c>
      <c r="FE10" s="48">
        <v>100.1</v>
      </c>
      <c r="FF10" s="48">
        <v>124.8</v>
      </c>
      <c r="FG10" s="48">
        <v>217.6</v>
      </c>
      <c r="FH10" s="48">
        <v>117.8</v>
      </c>
      <c r="FI10" s="48">
        <v>188.9</v>
      </c>
      <c r="FJ10" s="48">
        <v>76.8</v>
      </c>
      <c r="FK10" s="48">
        <v>107.5</v>
      </c>
      <c r="FL10" s="48">
        <v>93.6</v>
      </c>
      <c r="FM10" s="48">
        <v>161.19999999999999</v>
      </c>
      <c r="FN10" s="48">
        <v>109.2</v>
      </c>
      <c r="FO10" s="48">
        <v>139.30000000000001</v>
      </c>
      <c r="FP10" s="48">
        <v>192.6</v>
      </c>
      <c r="FQ10" s="48">
        <v>89.4</v>
      </c>
      <c r="FR10" s="48">
        <v>126.1</v>
      </c>
      <c r="FS10" s="48">
        <v>140.6</v>
      </c>
      <c r="FT10" s="48">
        <v>84.6</v>
      </c>
      <c r="FU10" s="48">
        <v>120</v>
      </c>
      <c r="FV10" s="48">
        <v>88.7</v>
      </c>
      <c r="FW10" s="48">
        <v>66.400000000000006</v>
      </c>
      <c r="FX10" s="48">
        <v>106.9</v>
      </c>
      <c r="FY10" s="48">
        <v>102</v>
      </c>
      <c r="FZ10" s="48">
        <v>102.1</v>
      </c>
      <c r="GA10" s="48">
        <v>151</v>
      </c>
      <c r="GB10" s="48">
        <v>97.4</v>
      </c>
      <c r="GC10" s="48">
        <v>107.5</v>
      </c>
      <c r="GD10" s="48">
        <v>85.3</v>
      </c>
      <c r="GE10" s="48">
        <v>24.9</v>
      </c>
      <c r="GF10" s="48">
        <v>63.7</v>
      </c>
      <c r="GG10" s="48">
        <v>67.400000000000006</v>
      </c>
      <c r="GH10" s="48">
        <v>91.8</v>
      </c>
      <c r="GI10" s="48">
        <v>91.6</v>
      </c>
      <c r="GJ10" s="48">
        <v>736</v>
      </c>
      <c r="GK10" s="48">
        <v>26.4</v>
      </c>
      <c r="GL10" s="48">
        <v>247.5</v>
      </c>
      <c r="GM10" s="48">
        <v>119.6</v>
      </c>
      <c r="GN10" s="48">
        <v>108.4</v>
      </c>
      <c r="GO10" s="48">
        <v>112.7</v>
      </c>
      <c r="GP10" s="48">
        <v>80.5</v>
      </c>
      <c r="GQ10" s="48">
        <v>95.1</v>
      </c>
      <c r="GR10" s="48">
        <v>89.7</v>
      </c>
      <c r="GS10" s="48">
        <v>231</v>
      </c>
      <c r="GT10" s="48">
        <v>68.8</v>
      </c>
      <c r="GU10" s="48">
        <v>104.2</v>
      </c>
      <c r="GV10" s="48">
        <v>103.6</v>
      </c>
      <c r="GW10" s="48">
        <v>134.30000000000001</v>
      </c>
      <c r="GX10" s="48">
        <v>120.7</v>
      </c>
      <c r="GY10" s="48">
        <v>125.1</v>
      </c>
      <c r="GZ10" s="48">
        <v>74</v>
      </c>
      <c r="HA10" s="48">
        <v>98.7</v>
      </c>
      <c r="HB10" s="48">
        <v>127.6</v>
      </c>
      <c r="HC10" s="48">
        <v>63.3</v>
      </c>
      <c r="HD10" s="48">
        <v>82.7</v>
      </c>
      <c r="HE10" s="48" t="e">
        <v>#N/A</v>
      </c>
      <c r="HF10" s="48">
        <v>36.5</v>
      </c>
      <c r="HG10" s="48" t="e">
        <v>#N/A</v>
      </c>
      <c r="HH10" s="48">
        <v>60.8</v>
      </c>
      <c r="HI10" s="48">
        <v>98</v>
      </c>
      <c r="HJ10" s="48">
        <v>49.7</v>
      </c>
      <c r="HK10" s="48">
        <v>63.4</v>
      </c>
      <c r="HL10" s="48">
        <v>125.7</v>
      </c>
      <c r="HM10" s="48">
        <v>72.099999999999994</v>
      </c>
      <c r="HN10" s="48">
        <v>97.8</v>
      </c>
      <c r="HO10" s="48">
        <v>177.7</v>
      </c>
      <c r="HP10" s="48">
        <v>94.1</v>
      </c>
      <c r="HQ10" s="48">
        <v>122.8</v>
      </c>
      <c r="HR10" s="48">
        <v>143.4</v>
      </c>
      <c r="HS10" s="48">
        <v>85.7</v>
      </c>
      <c r="HT10" s="48">
        <v>114.6</v>
      </c>
      <c r="HU10" s="48">
        <v>239.9</v>
      </c>
      <c r="HV10" s="48">
        <v>102.3</v>
      </c>
      <c r="HW10" s="48">
        <v>109.8</v>
      </c>
      <c r="HX10" s="48">
        <v>109.5</v>
      </c>
      <c r="HY10" s="48">
        <v>10.7</v>
      </c>
      <c r="HZ10" s="48">
        <v>30.7</v>
      </c>
      <c r="IA10" s="48">
        <v>9.1</v>
      </c>
      <c r="IB10" s="48">
        <v>3.3</v>
      </c>
      <c r="IC10" s="48">
        <v>6.5</v>
      </c>
      <c r="ID10" s="48">
        <v>10.7</v>
      </c>
      <c r="IE10" s="48">
        <v>91.9</v>
      </c>
      <c r="IF10" s="48">
        <v>205.4</v>
      </c>
      <c r="IG10" s="48">
        <v>190.6</v>
      </c>
      <c r="IH10" s="48">
        <v>74.099999999999994</v>
      </c>
      <c r="II10" s="48">
        <v>290.2</v>
      </c>
      <c r="IJ10" s="48">
        <v>328</v>
      </c>
      <c r="IK10" s="48">
        <v>45.4</v>
      </c>
      <c r="IL10" s="48">
        <v>48.2</v>
      </c>
      <c r="IM10" s="48">
        <v>35.6</v>
      </c>
      <c r="IN10" s="49" t="s">
        <v>197</v>
      </c>
      <c r="IO10" s="48">
        <v>216.4</v>
      </c>
      <c r="IP10" s="49" t="s">
        <v>197</v>
      </c>
      <c r="IQ10" s="48">
        <v>123.9</v>
      </c>
      <c r="IR10" s="48">
        <v>199.7</v>
      </c>
      <c r="IS10" s="48">
        <v>121.3</v>
      </c>
      <c r="IT10" s="48">
        <v>151.19999999999999</v>
      </c>
      <c r="IU10" s="48">
        <v>224.1</v>
      </c>
      <c r="IV10" s="48">
        <v>79.7</v>
      </c>
      <c r="IW10" s="48">
        <v>115.6</v>
      </c>
      <c r="IX10" s="48">
        <v>259.89999999999998</v>
      </c>
      <c r="IY10" s="48">
        <v>170.8</v>
      </c>
      <c r="IZ10" s="48">
        <v>206.1</v>
      </c>
      <c r="JA10" s="48">
        <v>264</v>
      </c>
      <c r="JB10" s="48">
        <v>139</v>
      </c>
      <c r="JC10" s="48">
        <v>150.1</v>
      </c>
      <c r="JD10" s="48">
        <v>134.4</v>
      </c>
      <c r="JE10" s="48">
        <v>138.19999999999999</v>
      </c>
      <c r="JF10" s="48">
        <v>170.8</v>
      </c>
      <c r="JG10" s="48">
        <v>443.2</v>
      </c>
      <c r="JH10" s="48">
        <v>120</v>
      </c>
      <c r="JI10" s="48">
        <v>109.4</v>
      </c>
      <c r="JJ10" s="48">
        <v>86.5</v>
      </c>
      <c r="JK10" s="48">
        <v>59</v>
      </c>
      <c r="JL10" s="48">
        <v>114.8</v>
      </c>
      <c r="JM10" s="48">
        <v>73</v>
      </c>
      <c r="JN10" s="48">
        <v>74.099999999999994</v>
      </c>
      <c r="JO10" s="48">
        <v>22.4</v>
      </c>
    </row>
    <row r="11" spans="1:275">
      <c r="A11" s="45"/>
      <c r="B11" s="46" t="s">
        <v>1748</v>
      </c>
      <c r="C11" s="303" t="s">
        <v>1250</v>
      </c>
      <c r="D11" s="46" t="s">
        <v>119</v>
      </c>
      <c r="E11" s="303" t="s">
        <v>0</v>
      </c>
      <c r="F11" s="47" t="s">
        <v>197</v>
      </c>
      <c r="G11" s="47" t="s">
        <v>197</v>
      </c>
      <c r="H11" s="48">
        <v>101.3</v>
      </c>
      <c r="I11" s="48">
        <v>89.8</v>
      </c>
      <c r="J11" s="48">
        <v>90.2</v>
      </c>
      <c r="K11" s="48">
        <v>61.8</v>
      </c>
      <c r="L11" s="48">
        <v>71.599999999999994</v>
      </c>
      <c r="M11" s="48">
        <v>54</v>
      </c>
      <c r="N11" s="48">
        <v>49.6</v>
      </c>
      <c r="O11" s="49" t="s">
        <v>197</v>
      </c>
      <c r="P11" s="48">
        <v>85.1</v>
      </c>
      <c r="Q11" s="48">
        <v>226.4</v>
      </c>
      <c r="R11" s="48">
        <v>81.599999999999994</v>
      </c>
      <c r="S11" s="48">
        <v>77.599999999999994</v>
      </c>
      <c r="T11" s="49" t="s">
        <v>197</v>
      </c>
      <c r="U11" s="49" t="s">
        <v>197</v>
      </c>
      <c r="V11" s="49" t="s">
        <v>197</v>
      </c>
      <c r="W11" s="49" t="s">
        <v>197</v>
      </c>
      <c r="X11" s="49" t="s">
        <v>197</v>
      </c>
      <c r="Y11" s="49" t="s">
        <v>197</v>
      </c>
      <c r="Z11" s="48">
        <v>92.7</v>
      </c>
      <c r="AA11" s="48">
        <v>46.4</v>
      </c>
      <c r="AB11" s="49" t="s">
        <v>197</v>
      </c>
      <c r="AC11" s="49" t="s">
        <v>197</v>
      </c>
      <c r="AD11" s="49" t="s">
        <v>197</v>
      </c>
      <c r="AE11" s="48">
        <v>24.8</v>
      </c>
      <c r="AF11" s="48">
        <v>40</v>
      </c>
      <c r="AG11" s="49" t="s">
        <v>197</v>
      </c>
      <c r="AH11" s="48">
        <v>65.2</v>
      </c>
      <c r="AI11" s="49" t="s">
        <v>197</v>
      </c>
      <c r="AJ11" s="49" t="s">
        <v>197</v>
      </c>
      <c r="AK11" s="49" t="s">
        <v>197</v>
      </c>
      <c r="AL11" s="49" t="s">
        <v>197</v>
      </c>
      <c r="AM11" s="49" t="s">
        <v>197</v>
      </c>
      <c r="AN11" s="49" t="s">
        <v>197</v>
      </c>
      <c r="AO11" s="49" t="s">
        <v>197</v>
      </c>
      <c r="AP11" s="49" t="s">
        <v>197</v>
      </c>
      <c r="AQ11" s="49" t="s">
        <v>197</v>
      </c>
      <c r="AR11" s="49" t="s">
        <v>197</v>
      </c>
      <c r="AS11" s="49" t="s">
        <v>197</v>
      </c>
      <c r="AT11" s="48">
        <v>42.5</v>
      </c>
      <c r="AU11" s="49" t="s">
        <v>197</v>
      </c>
      <c r="AV11" s="49" t="s">
        <v>197</v>
      </c>
      <c r="AW11" s="49" t="s">
        <v>197</v>
      </c>
      <c r="AX11" s="49" t="s">
        <v>197</v>
      </c>
      <c r="AY11" s="49" t="s">
        <v>197</v>
      </c>
      <c r="AZ11" s="48">
        <v>89.9</v>
      </c>
      <c r="BA11" s="48">
        <v>75</v>
      </c>
      <c r="BB11" s="48">
        <v>75.7</v>
      </c>
      <c r="BC11" s="48">
        <v>128.4</v>
      </c>
      <c r="BD11" s="48">
        <v>73.7</v>
      </c>
      <c r="BE11" s="48">
        <v>77.900000000000006</v>
      </c>
      <c r="BF11" s="48">
        <v>125.4</v>
      </c>
      <c r="BG11" s="48">
        <v>82.3</v>
      </c>
      <c r="BH11" s="48">
        <v>92.6</v>
      </c>
      <c r="BI11" s="48">
        <v>12.2</v>
      </c>
      <c r="BJ11" s="48">
        <v>14</v>
      </c>
      <c r="BK11" s="48">
        <v>13.1</v>
      </c>
      <c r="BL11" s="49" t="s">
        <v>197</v>
      </c>
      <c r="BM11" s="49" t="s">
        <v>197</v>
      </c>
      <c r="BN11" s="49" t="s">
        <v>197</v>
      </c>
      <c r="BO11" s="49" t="s">
        <v>197</v>
      </c>
      <c r="BP11" s="49" t="s">
        <v>197</v>
      </c>
      <c r="BQ11" s="49" t="s">
        <v>197</v>
      </c>
      <c r="BR11" s="49" t="s">
        <v>197</v>
      </c>
      <c r="BS11" s="49" t="s">
        <v>197</v>
      </c>
      <c r="BT11" s="49" t="s">
        <v>197</v>
      </c>
      <c r="BU11" s="49" t="s">
        <v>197</v>
      </c>
      <c r="BV11" s="49" t="s">
        <v>197</v>
      </c>
      <c r="BW11" s="49" t="s">
        <v>197</v>
      </c>
      <c r="BX11" s="49" t="s">
        <v>197</v>
      </c>
      <c r="BY11" s="49" t="s">
        <v>197</v>
      </c>
      <c r="BZ11" s="49" t="s">
        <v>197</v>
      </c>
      <c r="CA11" s="49" t="s">
        <v>197</v>
      </c>
      <c r="CB11" s="49" t="s">
        <v>197</v>
      </c>
      <c r="CC11" s="49" t="s">
        <v>197</v>
      </c>
      <c r="CD11" s="49" t="s">
        <v>197</v>
      </c>
      <c r="CE11" s="49" t="s">
        <v>197</v>
      </c>
      <c r="CF11" s="49" t="s">
        <v>197</v>
      </c>
      <c r="CG11" s="49" t="s">
        <v>197</v>
      </c>
      <c r="CH11" s="49" t="s">
        <v>197</v>
      </c>
      <c r="CI11" s="49" t="s">
        <v>197</v>
      </c>
      <c r="CJ11" s="49" t="s">
        <v>197</v>
      </c>
      <c r="CK11" s="49" t="s">
        <v>197</v>
      </c>
      <c r="CL11" s="49" t="s">
        <v>197</v>
      </c>
      <c r="CM11" s="49" t="s">
        <v>197</v>
      </c>
      <c r="CN11" s="49" t="s">
        <v>197</v>
      </c>
      <c r="CO11" s="49" t="s">
        <v>197</v>
      </c>
      <c r="CP11" s="49" t="s">
        <v>197</v>
      </c>
      <c r="CQ11" s="49" t="s">
        <v>197</v>
      </c>
      <c r="CR11" s="49" t="s">
        <v>197</v>
      </c>
      <c r="CS11" s="49" t="s">
        <v>197</v>
      </c>
      <c r="CT11" s="49" t="s">
        <v>197</v>
      </c>
      <c r="CU11" s="49" t="s">
        <v>197</v>
      </c>
      <c r="CV11" s="49" t="s">
        <v>197</v>
      </c>
      <c r="CW11" s="49" t="s">
        <v>197</v>
      </c>
      <c r="CX11" s="49" t="s">
        <v>197</v>
      </c>
      <c r="CY11" s="49" t="s">
        <v>197</v>
      </c>
      <c r="CZ11" s="49" t="s">
        <v>197</v>
      </c>
      <c r="DA11" s="49" t="s">
        <v>197</v>
      </c>
      <c r="DB11" s="49" t="s">
        <v>197</v>
      </c>
      <c r="DC11" s="49" t="s">
        <v>197</v>
      </c>
      <c r="DD11" s="49" t="s">
        <v>197</v>
      </c>
      <c r="DE11" s="49" t="s">
        <v>197</v>
      </c>
      <c r="DF11" s="49" t="s">
        <v>197</v>
      </c>
      <c r="DG11" s="49" t="s">
        <v>197</v>
      </c>
      <c r="DH11" s="49" t="s">
        <v>197</v>
      </c>
      <c r="DI11" s="49" t="s">
        <v>197</v>
      </c>
      <c r="DJ11" s="49" t="s">
        <v>197</v>
      </c>
      <c r="DK11" s="49" t="s">
        <v>197</v>
      </c>
      <c r="DL11" s="49" t="s">
        <v>197</v>
      </c>
      <c r="DM11" s="49" t="s">
        <v>197</v>
      </c>
      <c r="DN11" s="49" t="s">
        <v>197</v>
      </c>
      <c r="DO11" s="49" t="s">
        <v>197</v>
      </c>
      <c r="DP11" s="49" t="s">
        <v>197</v>
      </c>
      <c r="DQ11" s="49" t="s">
        <v>197</v>
      </c>
      <c r="DR11" s="49" t="s">
        <v>197</v>
      </c>
      <c r="DS11" s="49" t="s">
        <v>197</v>
      </c>
      <c r="DT11" s="49" t="s">
        <v>197</v>
      </c>
      <c r="DU11" s="49" t="s">
        <v>197</v>
      </c>
      <c r="DV11" s="49" t="s">
        <v>197</v>
      </c>
      <c r="DW11" s="49" t="s">
        <v>197</v>
      </c>
      <c r="DX11" s="49" t="s">
        <v>197</v>
      </c>
      <c r="DY11" s="49" t="s">
        <v>197</v>
      </c>
      <c r="DZ11" s="49" t="s">
        <v>197</v>
      </c>
      <c r="EA11" s="49" t="s">
        <v>197</v>
      </c>
      <c r="EB11" s="48" t="e">
        <v>#N/A</v>
      </c>
      <c r="EC11" s="49" t="s">
        <v>197</v>
      </c>
      <c r="ED11" s="48" t="e">
        <v>#N/A</v>
      </c>
      <c r="EE11" s="49" t="s">
        <v>197</v>
      </c>
      <c r="EF11" s="49" t="s">
        <v>197</v>
      </c>
      <c r="EG11" s="49" t="s">
        <v>197</v>
      </c>
      <c r="EH11" s="49" t="s">
        <v>197</v>
      </c>
      <c r="EI11" s="49" t="s">
        <v>197</v>
      </c>
      <c r="EJ11" s="49" t="s">
        <v>197</v>
      </c>
      <c r="EK11" s="49" t="s">
        <v>197</v>
      </c>
      <c r="EL11" s="49" t="s">
        <v>197</v>
      </c>
      <c r="EM11" s="49" t="s">
        <v>197</v>
      </c>
      <c r="EN11" s="49" t="s">
        <v>197</v>
      </c>
      <c r="EO11" s="49" t="s">
        <v>197</v>
      </c>
      <c r="EP11" s="49" t="s">
        <v>197</v>
      </c>
      <c r="EQ11" s="49" t="s">
        <v>197</v>
      </c>
      <c r="ER11" s="49" t="s">
        <v>197</v>
      </c>
      <c r="ES11" s="49" t="s">
        <v>197</v>
      </c>
      <c r="ET11" s="48">
        <v>98.1</v>
      </c>
      <c r="EU11" s="49" t="s">
        <v>197</v>
      </c>
      <c r="EV11" s="48">
        <v>74.099999999999994</v>
      </c>
      <c r="EW11" s="48">
        <v>51.2</v>
      </c>
      <c r="EX11" s="48">
        <v>58.5</v>
      </c>
      <c r="EY11" s="49" t="s">
        <v>197</v>
      </c>
      <c r="EZ11" s="48">
        <v>55.7</v>
      </c>
      <c r="FA11" s="48">
        <v>56.3</v>
      </c>
      <c r="FB11" s="48">
        <v>56.1</v>
      </c>
      <c r="FC11" s="48">
        <v>245.7</v>
      </c>
      <c r="FD11" s="48">
        <v>75.099999999999994</v>
      </c>
      <c r="FE11" s="48">
        <v>48.7</v>
      </c>
      <c r="FF11" s="48">
        <v>60.1</v>
      </c>
      <c r="FG11" s="48">
        <v>662.1</v>
      </c>
      <c r="FH11" s="48">
        <v>408</v>
      </c>
      <c r="FI11" s="48">
        <v>589.79999999999995</v>
      </c>
      <c r="FJ11" s="49" t="s">
        <v>197</v>
      </c>
      <c r="FK11" s="49" t="s">
        <v>197</v>
      </c>
      <c r="FL11" s="49" t="s">
        <v>197</v>
      </c>
      <c r="FM11" s="48">
        <v>103.5</v>
      </c>
      <c r="FN11" s="48">
        <v>97.6</v>
      </c>
      <c r="FO11" s="48">
        <v>101.1</v>
      </c>
      <c r="FP11" s="48">
        <v>19.3</v>
      </c>
      <c r="FQ11" s="48">
        <v>54.4</v>
      </c>
      <c r="FR11" s="48">
        <v>41.9</v>
      </c>
      <c r="FS11" s="48">
        <v>157.80000000000001</v>
      </c>
      <c r="FT11" s="48">
        <v>146</v>
      </c>
      <c r="FU11" s="48">
        <v>153.4</v>
      </c>
      <c r="FV11" s="49" t="s">
        <v>197</v>
      </c>
      <c r="FW11" s="49" t="s">
        <v>197</v>
      </c>
      <c r="FX11" s="48">
        <v>42.4</v>
      </c>
      <c r="FY11" s="48">
        <v>76.599999999999994</v>
      </c>
      <c r="FZ11" s="48">
        <v>76.3</v>
      </c>
      <c r="GA11" s="48">
        <v>69.400000000000006</v>
      </c>
      <c r="GB11" s="48">
        <v>69.099999999999994</v>
      </c>
      <c r="GC11" s="48">
        <v>69.099999999999994</v>
      </c>
      <c r="GD11" s="49" t="s">
        <v>197</v>
      </c>
      <c r="GE11" s="49" t="s">
        <v>197</v>
      </c>
      <c r="GF11" s="49" t="s">
        <v>197</v>
      </c>
      <c r="GG11" s="48">
        <v>5.5</v>
      </c>
      <c r="GH11" s="48">
        <v>134.30000000000001</v>
      </c>
      <c r="GI11" s="48">
        <v>133.30000000000001</v>
      </c>
      <c r="GJ11" s="49" t="s">
        <v>197</v>
      </c>
      <c r="GK11" s="49" t="s">
        <v>197</v>
      </c>
      <c r="GL11" s="49" t="s">
        <v>197</v>
      </c>
      <c r="GM11" s="49" t="s">
        <v>197</v>
      </c>
      <c r="GN11" s="49" t="s">
        <v>197</v>
      </c>
      <c r="GO11" s="49" t="s">
        <v>197</v>
      </c>
      <c r="GP11" s="49" t="s">
        <v>197</v>
      </c>
      <c r="GQ11" s="49" t="s">
        <v>197</v>
      </c>
      <c r="GR11" s="49" t="s">
        <v>197</v>
      </c>
      <c r="GS11" s="48">
        <v>13.3</v>
      </c>
      <c r="GT11" s="48">
        <v>56.3</v>
      </c>
      <c r="GU11" s="48">
        <v>46.8</v>
      </c>
      <c r="GV11" s="49" t="s">
        <v>197</v>
      </c>
      <c r="GW11" s="49" t="s">
        <v>197</v>
      </c>
      <c r="GX11" s="49" t="s">
        <v>197</v>
      </c>
      <c r="GY11" s="48">
        <v>55.9</v>
      </c>
      <c r="GZ11" s="48">
        <v>41.5</v>
      </c>
      <c r="HA11" s="48">
        <v>48.5</v>
      </c>
      <c r="HB11" s="48">
        <v>56.8</v>
      </c>
      <c r="HC11" s="48">
        <v>80.5</v>
      </c>
      <c r="HD11" s="48">
        <v>73.3</v>
      </c>
      <c r="HE11" s="48" t="e">
        <v>#N/A</v>
      </c>
      <c r="HF11" s="49" t="s">
        <v>197</v>
      </c>
      <c r="HG11" s="48" t="e">
        <v>#N/A</v>
      </c>
      <c r="HH11" s="49" t="s">
        <v>197</v>
      </c>
      <c r="HI11" s="49" t="s">
        <v>197</v>
      </c>
      <c r="HJ11" s="49" t="s">
        <v>197</v>
      </c>
      <c r="HK11" s="49" t="s">
        <v>197</v>
      </c>
      <c r="HL11" s="49" t="s">
        <v>197</v>
      </c>
      <c r="HM11" s="49" t="s">
        <v>197</v>
      </c>
      <c r="HN11" s="49" t="s">
        <v>197</v>
      </c>
      <c r="HO11" s="49" t="s">
        <v>197</v>
      </c>
      <c r="HP11" s="49" t="s">
        <v>197</v>
      </c>
      <c r="HQ11" s="49" t="s">
        <v>197</v>
      </c>
      <c r="HR11" s="49" t="s">
        <v>197</v>
      </c>
      <c r="HS11" s="49" t="s">
        <v>197</v>
      </c>
      <c r="HT11" s="49" t="s">
        <v>197</v>
      </c>
      <c r="HU11" s="48">
        <v>142.9</v>
      </c>
      <c r="HV11" s="48">
        <v>64.5</v>
      </c>
      <c r="HW11" s="48">
        <v>69.400000000000006</v>
      </c>
      <c r="HX11" s="49" t="s">
        <v>197</v>
      </c>
      <c r="HY11" s="49" t="s">
        <v>197</v>
      </c>
      <c r="HZ11" s="49" t="s">
        <v>197</v>
      </c>
      <c r="IA11" s="49" t="s">
        <v>197</v>
      </c>
      <c r="IB11" s="49" t="s">
        <v>197</v>
      </c>
      <c r="IC11" s="49" t="s">
        <v>197</v>
      </c>
      <c r="ID11" s="48">
        <v>15.3</v>
      </c>
      <c r="IE11" s="49" t="s">
        <v>197</v>
      </c>
      <c r="IF11" s="49" t="s">
        <v>197</v>
      </c>
      <c r="IG11" s="49" t="s">
        <v>197</v>
      </c>
      <c r="IH11" s="48">
        <v>34.200000000000003</v>
      </c>
      <c r="II11" s="49" t="s">
        <v>197</v>
      </c>
      <c r="IJ11" s="49" t="s">
        <v>197</v>
      </c>
      <c r="IK11" s="49" t="s">
        <v>197</v>
      </c>
      <c r="IL11" s="49" t="s">
        <v>197</v>
      </c>
      <c r="IM11" s="49" t="s">
        <v>197</v>
      </c>
      <c r="IN11" s="49" t="s">
        <v>197</v>
      </c>
      <c r="IO11" s="49" t="s">
        <v>197</v>
      </c>
      <c r="IP11" s="49" t="s">
        <v>197</v>
      </c>
      <c r="IQ11" s="48">
        <v>72.3</v>
      </c>
      <c r="IR11" s="48">
        <v>135.9</v>
      </c>
      <c r="IS11" s="48">
        <v>52</v>
      </c>
      <c r="IT11" s="48">
        <v>84.4</v>
      </c>
      <c r="IU11" s="48">
        <v>123.2</v>
      </c>
      <c r="IV11" s="48">
        <v>33.299999999999997</v>
      </c>
      <c r="IW11" s="48">
        <v>56.3</v>
      </c>
      <c r="IX11" s="49" t="s">
        <v>197</v>
      </c>
      <c r="IY11" s="49" t="s">
        <v>197</v>
      </c>
      <c r="IZ11" s="49" t="s">
        <v>197</v>
      </c>
      <c r="JA11" s="49" t="s">
        <v>197</v>
      </c>
      <c r="JB11" s="49" t="s">
        <v>197</v>
      </c>
      <c r="JC11" s="48">
        <v>15.1</v>
      </c>
      <c r="JD11" s="48">
        <v>10.7</v>
      </c>
      <c r="JE11" s="48">
        <v>11.8</v>
      </c>
      <c r="JF11" s="48" t="s">
        <v>87</v>
      </c>
      <c r="JG11" s="48" t="s">
        <v>87</v>
      </c>
      <c r="JH11" s="48" t="s">
        <v>87</v>
      </c>
      <c r="JI11" s="48">
        <v>38.6</v>
      </c>
      <c r="JJ11" s="48">
        <v>38</v>
      </c>
      <c r="JK11" s="48">
        <v>43.8</v>
      </c>
      <c r="JL11" s="48">
        <v>65.400000000000006</v>
      </c>
      <c r="JM11" s="48">
        <v>25.3</v>
      </c>
      <c r="JN11" s="48">
        <v>34.200000000000003</v>
      </c>
      <c r="JO11" s="48" t="s">
        <v>87</v>
      </c>
    </row>
    <row r="12" spans="1:275">
      <c r="A12" s="45"/>
      <c r="B12" s="46" t="s">
        <v>1749</v>
      </c>
      <c r="C12" s="303" t="s">
        <v>1251</v>
      </c>
      <c r="D12" s="46" t="s">
        <v>119</v>
      </c>
      <c r="E12" s="303" t="s">
        <v>0</v>
      </c>
      <c r="F12" s="47" t="s">
        <v>197</v>
      </c>
      <c r="G12" s="47" t="s">
        <v>197</v>
      </c>
      <c r="H12" s="48">
        <v>141.9</v>
      </c>
      <c r="I12" s="48">
        <v>122.6</v>
      </c>
      <c r="J12" s="48">
        <v>129.69999999999999</v>
      </c>
      <c r="K12" s="49" t="s">
        <v>197</v>
      </c>
      <c r="L12" s="49" t="s">
        <v>197</v>
      </c>
      <c r="M12" s="49" t="s">
        <v>197</v>
      </c>
      <c r="N12" s="48">
        <v>55.7</v>
      </c>
      <c r="O12" s="49" t="s">
        <v>197</v>
      </c>
      <c r="P12" s="48">
        <v>67.900000000000006</v>
      </c>
      <c r="Q12" s="48">
        <v>103.3</v>
      </c>
      <c r="R12" s="48">
        <v>53.5</v>
      </c>
      <c r="S12" s="48">
        <v>58.8</v>
      </c>
      <c r="T12" s="49" t="s">
        <v>197</v>
      </c>
      <c r="U12" s="49" t="s">
        <v>197</v>
      </c>
      <c r="V12" s="49" t="s">
        <v>197</v>
      </c>
      <c r="W12" s="49" t="s">
        <v>197</v>
      </c>
      <c r="X12" s="49" t="s">
        <v>197</v>
      </c>
      <c r="Y12" s="49" t="s">
        <v>197</v>
      </c>
      <c r="Z12" s="49" t="s">
        <v>197</v>
      </c>
      <c r="AA12" s="49" t="s">
        <v>197</v>
      </c>
      <c r="AB12" s="48">
        <v>54.1</v>
      </c>
      <c r="AC12" s="49" t="s">
        <v>197</v>
      </c>
      <c r="AD12" s="49" t="s">
        <v>197</v>
      </c>
      <c r="AE12" s="49" t="s">
        <v>197</v>
      </c>
      <c r="AF12" s="49" t="s">
        <v>197</v>
      </c>
      <c r="AG12" s="49" t="s">
        <v>197</v>
      </c>
      <c r="AH12" s="48">
        <v>50.7</v>
      </c>
      <c r="AI12" s="49" t="s">
        <v>197</v>
      </c>
      <c r="AJ12" s="49" t="s">
        <v>197</v>
      </c>
      <c r="AK12" s="49" t="s">
        <v>197</v>
      </c>
      <c r="AL12" s="49" t="s">
        <v>197</v>
      </c>
      <c r="AM12" s="49" t="s">
        <v>197</v>
      </c>
      <c r="AN12" s="49" t="s">
        <v>197</v>
      </c>
      <c r="AO12" s="49" t="s">
        <v>197</v>
      </c>
      <c r="AP12" s="49" t="s">
        <v>197</v>
      </c>
      <c r="AQ12" s="49" t="s">
        <v>197</v>
      </c>
      <c r="AR12" s="49" t="s">
        <v>197</v>
      </c>
      <c r="AS12" s="49" t="s">
        <v>197</v>
      </c>
      <c r="AT12" s="48">
        <v>54.4</v>
      </c>
      <c r="AU12" s="49" t="s">
        <v>197</v>
      </c>
      <c r="AV12" s="49" t="s">
        <v>197</v>
      </c>
      <c r="AW12" s="49" t="s">
        <v>197</v>
      </c>
      <c r="AX12" s="49" t="s">
        <v>197</v>
      </c>
      <c r="AY12" s="49" t="s">
        <v>197</v>
      </c>
      <c r="AZ12" s="48">
        <v>69.2</v>
      </c>
      <c r="BA12" s="48">
        <v>51.6</v>
      </c>
      <c r="BB12" s="48">
        <v>52.4</v>
      </c>
      <c r="BC12" s="48">
        <v>90.7</v>
      </c>
      <c r="BD12" s="48">
        <v>53.2</v>
      </c>
      <c r="BE12" s="48">
        <v>56.1</v>
      </c>
      <c r="BF12" s="48">
        <v>93</v>
      </c>
      <c r="BG12" s="48">
        <v>60.4</v>
      </c>
      <c r="BH12" s="48">
        <v>68.2</v>
      </c>
      <c r="BI12" s="49" t="s">
        <v>197</v>
      </c>
      <c r="BJ12" s="49" t="s">
        <v>197</v>
      </c>
      <c r="BK12" s="49" t="s">
        <v>197</v>
      </c>
      <c r="BL12" s="49" t="s">
        <v>197</v>
      </c>
      <c r="BM12" s="49" t="s">
        <v>197</v>
      </c>
      <c r="BN12" s="49" t="s">
        <v>197</v>
      </c>
      <c r="BO12" s="49" t="s">
        <v>197</v>
      </c>
      <c r="BP12" s="49" t="s">
        <v>197</v>
      </c>
      <c r="BQ12" s="49" t="s">
        <v>197</v>
      </c>
      <c r="BR12" s="49" t="s">
        <v>197</v>
      </c>
      <c r="BS12" s="49" t="s">
        <v>197</v>
      </c>
      <c r="BT12" s="49" t="s">
        <v>197</v>
      </c>
      <c r="BU12" s="49" t="s">
        <v>197</v>
      </c>
      <c r="BV12" s="49" t="s">
        <v>197</v>
      </c>
      <c r="BW12" s="49" t="s">
        <v>197</v>
      </c>
      <c r="BX12" s="49" t="s">
        <v>197</v>
      </c>
      <c r="BY12" s="49" t="s">
        <v>197</v>
      </c>
      <c r="BZ12" s="49" t="s">
        <v>197</v>
      </c>
      <c r="CA12" s="49" t="s">
        <v>197</v>
      </c>
      <c r="CB12" s="49" t="s">
        <v>197</v>
      </c>
      <c r="CC12" s="49" t="s">
        <v>197</v>
      </c>
      <c r="CD12" s="49" t="s">
        <v>197</v>
      </c>
      <c r="CE12" s="49" t="s">
        <v>197</v>
      </c>
      <c r="CF12" s="49" t="s">
        <v>197</v>
      </c>
      <c r="CG12" s="49" t="s">
        <v>197</v>
      </c>
      <c r="CH12" s="49" t="s">
        <v>197</v>
      </c>
      <c r="CI12" s="49" t="s">
        <v>197</v>
      </c>
      <c r="CJ12" s="49" t="s">
        <v>197</v>
      </c>
      <c r="CK12" s="49" t="s">
        <v>197</v>
      </c>
      <c r="CL12" s="49" t="s">
        <v>197</v>
      </c>
      <c r="CM12" s="49" t="s">
        <v>197</v>
      </c>
      <c r="CN12" s="49" t="s">
        <v>197</v>
      </c>
      <c r="CO12" s="49" t="s">
        <v>197</v>
      </c>
      <c r="CP12" s="49" t="s">
        <v>197</v>
      </c>
      <c r="CQ12" s="49" t="s">
        <v>197</v>
      </c>
      <c r="CR12" s="49" t="s">
        <v>197</v>
      </c>
      <c r="CS12" s="49" t="s">
        <v>197</v>
      </c>
      <c r="CT12" s="49" t="s">
        <v>197</v>
      </c>
      <c r="CU12" s="49" t="s">
        <v>197</v>
      </c>
      <c r="CV12" s="49" t="s">
        <v>197</v>
      </c>
      <c r="CW12" s="49" t="s">
        <v>197</v>
      </c>
      <c r="CX12" s="49" t="s">
        <v>197</v>
      </c>
      <c r="CY12" s="49" t="s">
        <v>197</v>
      </c>
      <c r="CZ12" s="49" t="s">
        <v>197</v>
      </c>
      <c r="DA12" s="49" t="s">
        <v>197</v>
      </c>
      <c r="DB12" s="49" t="s">
        <v>197</v>
      </c>
      <c r="DC12" s="49" t="s">
        <v>197</v>
      </c>
      <c r="DD12" s="49" t="s">
        <v>197</v>
      </c>
      <c r="DE12" s="49" t="s">
        <v>197</v>
      </c>
      <c r="DF12" s="49" t="s">
        <v>197</v>
      </c>
      <c r="DG12" s="49" t="s">
        <v>197</v>
      </c>
      <c r="DH12" s="49" t="s">
        <v>197</v>
      </c>
      <c r="DI12" s="49" t="s">
        <v>197</v>
      </c>
      <c r="DJ12" s="49" t="s">
        <v>197</v>
      </c>
      <c r="DK12" s="49" t="s">
        <v>197</v>
      </c>
      <c r="DL12" s="49" t="s">
        <v>197</v>
      </c>
      <c r="DM12" s="49" t="s">
        <v>197</v>
      </c>
      <c r="DN12" s="49" t="s">
        <v>197</v>
      </c>
      <c r="DO12" s="49" t="s">
        <v>197</v>
      </c>
      <c r="DP12" s="49" t="s">
        <v>197</v>
      </c>
      <c r="DQ12" s="49" t="s">
        <v>197</v>
      </c>
      <c r="DR12" s="49" t="s">
        <v>197</v>
      </c>
      <c r="DS12" s="49" t="s">
        <v>197</v>
      </c>
      <c r="DT12" s="49" t="s">
        <v>197</v>
      </c>
      <c r="DU12" s="49" t="s">
        <v>197</v>
      </c>
      <c r="DV12" s="49" t="s">
        <v>197</v>
      </c>
      <c r="DW12" s="49" t="s">
        <v>197</v>
      </c>
      <c r="DX12" s="49" t="s">
        <v>197</v>
      </c>
      <c r="DY12" s="49" t="s">
        <v>197</v>
      </c>
      <c r="DZ12" s="49" t="s">
        <v>197</v>
      </c>
      <c r="EA12" s="49" t="s">
        <v>197</v>
      </c>
      <c r="EB12" s="48" t="e">
        <v>#N/A</v>
      </c>
      <c r="EC12" s="49" t="s">
        <v>197</v>
      </c>
      <c r="ED12" s="48" t="e">
        <v>#N/A</v>
      </c>
      <c r="EE12" s="49" t="s">
        <v>197</v>
      </c>
      <c r="EF12" s="49" t="s">
        <v>197</v>
      </c>
      <c r="EG12" s="49" t="s">
        <v>197</v>
      </c>
      <c r="EH12" s="49" t="s">
        <v>197</v>
      </c>
      <c r="EI12" s="49" t="s">
        <v>197</v>
      </c>
      <c r="EJ12" s="49" t="s">
        <v>197</v>
      </c>
      <c r="EK12" s="49" t="s">
        <v>197</v>
      </c>
      <c r="EL12" s="49" t="s">
        <v>197</v>
      </c>
      <c r="EM12" s="49" t="s">
        <v>197</v>
      </c>
      <c r="EN12" s="49" t="s">
        <v>197</v>
      </c>
      <c r="EO12" s="49" t="s">
        <v>197</v>
      </c>
      <c r="EP12" s="49" t="s">
        <v>197</v>
      </c>
      <c r="EQ12" s="49" t="s">
        <v>197</v>
      </c>
      <c r="ER12" s="49" t="s">
        <v>197</v>
      </c>
      <c r="ES12" s="49" t="s">
        <v>197</v>
      </c>
      <c r="ET12" s="49" t="s">
        <v>197</v>
      </c>
      <c r="EU12" s="49" t="s">
        <v>197</v>
      </c>
      <c r="EV12" s="48">
        <v>65.8</v>
      </c>
      <c r="EW12" s="48">
        <v>51.5</v>
      </c>
      <c r="EX12" s="48">
        <v>56</v>
      </c>
      <c r="EY12" s="49" t="s">
        <v>197</v>
      </c>
      <c r="EZ12" s="48">
        <v>25.3</v>
      </c>
      <c r="FA12" s="48">
        <v>33.299999999999997</v>
      </c>
      <c r="FB12" s="48">
        <v>30.1</v>
      </c>
      <c r="FC12" s="49" t="s">
        <v>197</v>
      </c>
      <c r="FD12" s="48">
        <v>25.2</v>
      </c>
      <c r="FE12" s="48">
        <v>44.7</v>
      </c>
      <c r="FF12" s="48">
        <v>36.200000000000003</v>
      </c>
      <c r="FG12" s="48">
        <v>18.100000000000001</v>
      </c>
      <c r="FH12" s="48">
        <v>114.2</v>
      </c>
      <c r="FI12" s="48">
        <v>45.4</v>
      </c>
      <c r="FJ12" s="49" t="s">
        <v>197</v>
      </c>
      <c r="FK12" s="49" t="s">
        <v>197</v>
      </c>
      <c r="FL12" s="49" t="s">
        <v>197</v>
      </c>
      <c r="FM12" s="48">
        <v>31.4</v>
      </c>
      <c r="FN12" s="48">
        <v>51</v>
      </c>
      <c r="FO12" s="48">
        <v>39.5</v>
      </c>
      <c r="FP12" s="48">
        <v>30.5</v>
      </c>
      <c r="FQ12" s="48">
        <v>28.8</v>
      </c>
      <c r="FR12" s="48">
        <v>29.4</v>
      </c>
      <c r="FS12" s="48">
        <v>51.4</v>
      </c>
      <c r="FT12" s="48">
        <v>47.8</v>
      </c>
      <c r="FU12" s="48">
        <v>50</v>
      </c>
      <c r="FV12" s="49" t="s">
        <v>197</v>
      </c>
      <c r="FW12" s="49" t="s">
        <v>197</v>
      </c>
      <c r="FX12" s="48">
        <v>57.9</v>
      </c>
      <c r="FY12" s="48">
        <v>109.6</v>
      </c>
      <c r="FZ12" s="48">
        <v>109.1</v>
      </c>
      <c r="GA12" s="48">
        <v>66</v>
      </c>
      <c r="GB12" s="48">
        <v>39.299999999999997</v>
      </c>
      <c r="GC12" s="48">
        <v>44.5</v>
      </c>
      <c r="GD12" s="49" t="s">
        <v>197</v>
      </c>
      <c r="GE12" s="49" t="s">
        <v>197</v>
      </c>
      <c r="GF12" s="49" t="s">
        <v>197</v>
      </c>
      <c r="GG12" s="49" t="s">
        <v>197</v>
      </c>
      <c r="GH12" s="49" t="s">
        <v>197</v>
      </c>
      <c r="GI12" s="49" t="s">
        <v>197</v>
      </c>
      <c r="GJ12" s="49" t="s">
        <v>197</v>
      </c>
      <c r="GK12" s="49" t="s">
        <v>197</v>
      </c>
      <c r="GL12" s="49" t="s">
        <v>197</v>
      </c>
      <c r="GM12" s="49" t="s">
        <v>197</v>
      </c>
      <c r="GN12" s="49" t="s">
        <v>197</v>
      </c>
      <c r="GO12" s="49" t="s">
        <v>197</v>
      </c>
      <c r="GP12" s="49" t="s">
        <v>197</v>
      </c>
      <c r="GQ12" s="49" t="s">
        <v>197</v>
      </c>
      <c r="GR12" s="49" t="s">
        <v>197</v>
      </c>
      <c r="GS12" s="49" t="s">
        <v>197</v>
      </c>
      <c r="GT12" s="49" t="s">
        <v>197</v>
      </c>
      <c r="GU12" s="49" t="s">
        <v>197</v>
      </c>
      <c r="GV12" s="49" t="s">
        <v>197</v>
      </c>
      <c r="GW12" s="49" t="s">
        <v>197</v>
      </c>
      <c r="GX12" s="49" t="s">
        <v>197</v>
      </c>
      <c r="GY12" s="49" t="s">
        <v>197</v>
      </c>
      <c r="GZ12" s="49" t="s">
        <v>197</v>
      </c>
      <c r="HA12" s="49" t="s">
        <v>197</v>
      </c>
      <c r="HB12" s="48">
        <v>27.6</v>
      </c>
      <c r="HC12" s="48">
        <v>22.8</v>
      </c>
      <c r="HD12" s="48">
        <v>24.3</v>
      </c>
      <c r="HE12" s="48" t="e">
        <v>#N/A</v>
      </c>
      <c r="HF12" s="49" t="s">
        <v>197</v>
      </c>
      <c r="HG12" s="48" t="e">
        <v>#N/A</v>
      </c>
      <c r="HH12" s="49" t="s">
        <v>197</v>
      </c>
      <c r="HI12" s="49" t="s">
        <v>197</v>
      </c>
      <c r="HJ12" s="49" t="s">
        <v>197</v>
      </c>
      <c r="HK12" s="49" t="s">
        <v>197</v>
      </c>
      <c r="HL12" s="49" t="s">
        <v>197</v>
      </c>
      <c r="HM12" s="49" t="s">
        <v>197</v>
      </c>
      <c r="HN12" s="49" t="s">
        <v>197</v>
      </c>
      <c r="HO12" s="49" t="s">
        <v>197</v>
      </c>
      <c r="HP12" s="49" t="s">
        <v>197</v>
      </c>
      <c r="HQ12" s="49" t="s">
        <v>197</v>
      </c>
      <c r="HR12" s="49" t="s">
        <v>197</v>
      </c>
      <c r="HS12" s="49" t="s">
        <v>197</v>
      </c>
      <c r="HT12" s="49" t="s">
        <v>197</v>
      </c>
      <c r="HU12" s="48">
        <v>274.2</v>
      </c>
      <c r="HV12" s="48">
        <v>87.8</v>
      </c>
      <c r="HW12" s="48">
        <v>99.7</v>
      </c>
      <c r="HX12" s="49" t="s">
        <v>197</v>
      </c>
      <c r="HY12" s="49" t="s">
        <v>197</v>
      </c>
      <c r="HZ12" s="49" t="s">
        <v>197</v>
      </c>
      <c r="IA12" s="49" t="s">
        <v>197</v>
      </c>
      <c r="IB12" s="49" t="s">
        <v>197</v>
      </c>
      <c r="IC12" s="49" t="s">
        <v>197</v>
      </c>
      <c r="ID12" s="48">
        <v>17.2</v>
      </c>
      <c r="IE12" s="49" t="s">
        <v>197</v>
      </c>
      <c r="IF12" s="49" t="s">
        <v>197</v>
      </c>
      <c r="IG12" s="49" t="s">
        <v>197</v>
      </c>
      <c r="IH12" s="48">
        <v>45.9</v>
      </c>
      <c r="II12" s="49" t="s">
        <v>197</v>
      </c>
      <c r="IJ12" s="49" t="s">
        <v>197</v>
      </c>
      <c r="IK12" s="49" t="s">
        <v>197</v>
      </c>
      <c r="IL12" s="49" t="s">
        <v>197</v>
      </c>
      <c r="IM12" s="49" t="s">
        <v>197</v>
      </c>
      <c r="IN12" s="49" t="s">
        <v>197</v>
      </c>
      <c r="IO12" s="49" t="s">
        <v>197</v>
      </c>
      <c r="IP12" s="49" t="s">
        <v>197</v>
      </c>
      <c r="IQ12" s="48">
        <v>33.700000000000003</v>
      </c>
      <c r="IR12" s="48">
        <v>74.099999999999994</v>
      </c>
      <c r="IS12" s="48">
        <v>50.8</v>
      </c>
      <c r="IT12" s="48">
        <v>59.8</v>
      </c>
      <c r="IU12" s="49" t="s">
        <v>197</v>
      </c>
      <c r="IV12" s="49" t="s">
        <v>197</v>
      </c>
      <c r="IW12" s="49" t="s">
        <v>197</v>
      </c>
      <c r="IX12" s="49" t="s">
        <v>197</v>
      </c>
      <c r="IY12" s="49" t="s">
        <v>197</v>
      </c>
      <c r="IZ12" s="49" t="s">
        <v>197</v>
      </c>
      <c r="JA12" s="49" t="s">
        <v>197</v>
      </c>
      <c r="JB12" s="49" t="s">
        <v>197</v>
      </c>
      <c r="JC12" s="49" t="s">
        <v>197</v>
      </c>
      <c r="JD12" s="49" t="s">
        <v>197</v>
      </c>
      <c r="JE12" s="49" t="s">
        <v>197</v>
      </c>
      <c r="JF12" s="49" t="s">
        <v>87</v>
      </c>
      <c r="JG12" s="49" t="s">
        <v>87</v>
      </c>
      <c r="JH12" s="49" t="s">
        <v>87</v>
      </c>
      <c r="JI12" s="49">
        <v>60.2</v>
      </c>
      <c r="JJ12" s="49">
        <v>42.8</v>
      </c>
      <c r="JK12" s="49">
        <v>52.6</v>
      </c>
      <c r="JL12" s="49">
        <v>52</v>
      </c>
      <c r="JM12" s="49">
        <v>54.2</v>
      </c>
      <c r="JN12" s="49">
        <v>45.9</v>
      </c>
      <c r="JO12" s="49" t="s">
        <v>87</v>
      </c>
    </row>
    <row r="13" spans="1:275">
      <c r="A13" s="45"/>
      <c r="B13" s="46" t="s">
        <v>1750</v>
      </c>
      <c r="C13" s="303" t="s">
        <v>1252</v>
      </c>
      <c r="D13" s="46" t="s">
        <v>119</v>
      </c>
      <c r="E13" s="303" t="s">
        <v>0</v>
      </c>
      <c r="F13" s="47" t="s">
        <v>197</v>
      </c>
      <c r="G13" s="47" t="s">
        <v>197</v>
      </c>
      <c r="H13" s="48">
        <v>39.9</v>
      </c>
      <c r="I13" s="48">
        <v>86.2</v>
      </c>
      <c r="J13" s="48">
        <v>80.8</v>
      </c>
      <c r="K13" s="49" t="s">
        <v>197</v>
      </c>
      <c r="L13" s="49" t="s">
        <v>197</v>
      </c>
      <c r="M13" s="48">
        <v>34</v>
      </c>
      <c r="N13" s="49" t="s">
        <v>197</v>
      </c>
      <c r="O13" s="49" t="s">
        <v>197</v>
      </c>
      <c r="P13" s="49" t="s">
        <v>197</v>
      </c>
      <c r="Q13" s="49" t="s">
        <v>197</v>
      </c>
      <c r="R13" s="48">
        <v>105.9</v>
      </c>
      <c r="S13" s="49" t="s">
        <v>197</v>
      </c>
      <c r="T13" s="49" t="s">
        <v>197</v>
      </c>
      <c r="U13" s="49" t="s">
        <v>197</v>
      </c>
      <c r="V13" s="49" t="s">
        <v>197</v>
      </c>
      <c r="W13" s="49" t="s">
        <v>197</v>
      </c>
      <c r="X13" s="49" t="s">
        <v>197</v>
      </c>
      <c r="Y13" s="49" t="s">
        <v>197</v>
      </c>
      <c r="Z13" s="48">
        <v>94.8</v>
      </c>
      <c r="AA13" s="48">
        <v>95</v>
      </c>
      <c r="AB13" s="48">
        <v>164.9</v>
      </c>
      <c r="AC13" s="49" t="s">
        <v>197</v>
      </c>
      <c r="AD13" s="49" t="s">
        <v>197</v>
      </c>
      <c r="AE13" s="49" t="s">
        <v>197</v>
      </c>
      <c r="AF13" s="49" t="s">
        <v>197</v>
      </c>
      <c r="AG13" s="49" t="s">
        <v>197</v>
      </c>
      <c r="AH13" s="48">
        <v>64.599999999999994</v>
      </c>
      <c r="AI13" s="49" t="s">
        <v>197</v>
      </c>
      <c r="AJ13" s="49" t="s">
        <v>197</v>
      </c>
      <c r="AK13" s="49" t="s">
        <v>197</v>
      </c>
      <c r="AL13" s="49" t="s">
        <v>197</v>
      </c>
      <c r="AM13" s="49" t="s">
        <v>197</v>
      </c>
      <c r="AN13" s="49" t="s">
        <v>197</v>
      </c>
      <c r="AO13" s="49" t="s">
        <v>197</v>
      </c>
      <c r="AP13" s="49" t="s">
        <v>197</v>
      </c>
      <c r="AQ13" s="49" t="s">
        <v>197</v>
      </c>
      <c r="AR13" s="49" t="s">
        <v>197</v>
      </c>
      <c r="AS13" s="49" t="s">
        <v>197</v>
      </c>
      <c r="AT13" s="48">
        <v>100.7</v>
      </c>
      <c r="AU13" s="49" t="s">
        <v>197</v>
      </c>
      <c r="AV13" s="49" t="s">
        <v>197</v>
      </c>
      <c r="AW13" s="49" t="s">
        <v>197</v>
      </c>
      <c r="AX13" s="49" t="s">
        <v>197</v>
      </c>
      <c r="AY13" s="49" t="s">
        <v>197</v>
      </c>
      <c r="AZ13" s="48">
        <v>186.7</v>
      </c>
      <c r="BA13" s="48">
        <v>89.5</v>
      </c>
      <c r="BB13" s="48">
        <v>94</v>
      </c>
      <c r="BC13" s="48">
        <v>127</v>
      </c>
      <c r="BD13" s="48">
        <v>69.3</v>
      </c>
      <c r="BE13" s="48">
        <v>73.8</v>
      </c>
      <c r="BF13" s="48">
        <v>98.9</v>
      </c>
      <c r="BG13" s="48">
        <v>68.2</v>
      </c>
      <c r="BH13" s="48">
        <v>75.599999999999994</v>
      </c>
      <c r="BI13" s="48">
        <v>72.2</v>
      </c>
      <c r="BJ13" s="48">
        <v>42.7</v>
      </c>
      <c r="BK13" s="48">
        <v>58.1</v>
      </c>
      <c r="BL13" s="49" t="s">
        <v>197</v>
      </c>
      <c r="BM13" s="49" t="s">
        <v>197</v>
      </c>
      <c r="BN13" s="49" t="s">
        <v>197</v>
      </c>
      <c r="BO13" s="49" t="s">
        <v>197</v>
      </c>
      <c r="BP13" s="49" t="s">
        <v>197</v>
      </c>
      <c r="BQ13" s="49" t="s">
        <v>197</v>
      </c>
      <c r="BR13" s="49" t="s">
        <v>197</v>
      </c>
      <c r="BS13" s="49" t="s">
        <v>197</v>
      </c>
      <c r="BT13" s="49" t="s">
        <v>197</v>
      </c>
      <c r="BU13" s="49" t="s">
        <v>197</v>
      </c>
      <c r="BV13" s="49" t="s">
        <v>197</v>
      </c>
      <c r="BW13" s="49" t="s">
        <v>197</v>
      </c>
      <c r="BX13" s="49" t="s">
        <v>197</v>
      </c>
      <c r="BY13" s="49" t="s">
        <v>197</v>
      </c>
      <c r="BZ13" s="49" t="s">
        <v>197</v>
      </c>
      <c r="CA13" s="49" t="s">
        <v>197</v>
      </c>
      <c r="CB13" s="49" t="s">
        <v>197</v>
      </c>
      <c r="CC13" s="49" t="s">
        <v>197</v>
      </c>
      <c r="CD13" s="49" t="s">
        <v>197</v>
      </c>
      <c r="CE13" s="49" t="s">
        <v>197</v>
      </c>
      <c r="CF13" s="49" t="s">
        <v>197</v>
      </c>
      <c r="CG13" s="49" t="s">
        <v>197</v>
      </c>
      <c r="CH13" s="49" t="s">
        <v>197</v>
      </c>
      <c r="CI13" s="49" t="s">
        <v>197</v>
      </c>
      <c r="CJ13" s="49" t="s">
        <v>197</v>
      </c>
      <c r="CK13" s="49" t="s">
        <v>197</v>
      </c>
      <c r="CL13" s="49" t="s">
        <v>197</v>
      </c>
      <c r="CM13" s="49" t="s">
        <v>197</v>
      </c>
      <c r="CN13" s="49" t="s">
        <v>197</v>
      </c>
      <c r="CO13" s="49" t="s">
        <v>197</v>
      </c>
      <c r="CP13" s="49" t="s">
        <v>197</v>
      </c>
      <c r="CQ13" s="49" t="s">
        <v>197</v>
      </c>
      <c r="CR13" s="49" t="s">
        <v>197</v>
      </c>
      <c r="CS13" s="49" t="s">
        <v>197</v>
      </c>
      <c r="CT13" s="49" t="s">
        <v>197</v>
      </c>
      <c r="CU13" s="49" t="s">
        <v>197</v>
      </c>
      <c r="CV13" s="49" t="s">
        <v>197</v>
      </c>
      <c r="CW13" s="49" t="s">
        <v>197</v>
      </c>
      <c r="CX13" s="49" t="s">
        <v>197</v>
      </c>
      <c r="CY13" s="49" t="s">
        <v>197</v>
      </c>
      <c r="CZ13" s="49" t="s">
        <v>197</v>
      </c>
      <c r="DA13" s="49" t="s">
        <v>197</v>
      </c>
      <c r="DB13" s="49" t="s">
        <v>197</v>
      </c>
      <c r="DC13" s="49" t="s">
        <v>197</v>
      </c>
      <c r="DD13" s="49" t="s">
        <v>197</v>
      </c>
      <c r="DE13" s="49" t="s">
        <v>197</v>
      </c>
      <c r="DF13" s="49" t="s">
        <v>197</v>
      </c>
      <c r="DG13" s="49" t="s">
        <v>197</v>
      </c>
      <c r="DH13" s="49" t="s">
        <v>197</v>
      </c>
      <c r="DI13" s="49" t="s">
        <v>197</v>
      </c>
      <c r="DJ13" s="49" t="s">
        <v>197</v>
      </c>
      <c r="DK13" s="49" t="s">
        <v>197</v>
      </c>
      <c r="DL13" s="49" t="s">
        <v>197</v>
      </c>
      <c r="DM13" s="49" t="s">
        <v>197</v>
      </c>
      <c r="DN13" s="49" t="s">
        <v>197</v>
      </c>
      <c r="DO13" s="49" t="s">
        <v>197</v>
      </c>
      <c r="DP13" s="49" t="s">
        <v>197</v>
      </c>
      <c r="DQ13" s="49" t="s">
        <v>197</v>
      </c>
      <c r="DR13" s="49" t="s">
        <v>197</v>
      </c>
      <c r="DS13" s="49" t="s">
        <v>197</v>
      </c>
      <c r="DT13" s="49" t="s">
        <v>197</v>
      </c>
      <c r="DU13" s="49" t="s">
        <v>197</v>
      </c>
      <c r="DV13" s="49" t="s">
        <v>197</v>
      </c>
      <c r="DW13" s="49" t="s">
        <v>197</v>
      </c>
      <c r="DX13" s="49" t="s">
        <v>197</v>
      </c>
      <c r="DY13" s="49" t="s">
        <v>197</v>
      </c>
      <c r="DZ13" s="49" t="s">
        <v>197</v>
      </c>
      <c r="EA13" s="49" t="s">
        <v>197</v>
      </c>
      <c r="EB13" s="48" t="e">
        <v>#N/A</v>
      </c>
      <c r="EC13" s="49" t="s">
        <v>197</v>
      </c>
      <c r="ED13" s="48" t="e">
        <v>#N/A</v>
      </c>
      <c r="EE13" s="49" t="s">
        <v>197</v>
      </c>
      <c r="EF13" s="49" t="s">
        <v>197</v>
      </c>
      <c r="EG13" s="49" t="s">
        <v>197</v>
      </c>
      <c r="EH13" s="49" t="s">
        <v>197</v>
      </c>
      <c r="EI13" s="49" t="s">
        <v>197</v>
      </c>
      <c r="EJ13" s="49" t="s">
        <v>197</v>
      </c>
      <c r="EK13" s="49" t="s">
        <v>197</v>
      </c>
      <c r="EL13" s="49" t="s">
        <v>197</v>
      </c>
      <c r="EM13" s="49" t="s">
        <v>197</v>
      </c>
      <c r="EN13" s="49" t="s">
        <v>197</v>
      </c>
      <c r="EO13" s="49" t="s">
        <v>197</v>
      </c>
      <c r="EP13" s="49" t="s">
        <v>197</v>
      </c>
      <c r="EQ13" s="49" t="s">
        <v>197</v>
      </c>
      <c r="ER13" s="49" t="s">
        <v>197</v>
      </c>
      <c r="ES13" s="49" t="s">
        <v>197</v>
      </c>
      <c r="ET13" s="49" t="s">
        <v>197</v>
      </c>
      <c r="EU13" s="49" t="s">
        <v>197</v>
      </c>
      <c r="EV13" s="48">
        <v>82.6</v>
      </c>
      <c r="EW13" s="48">
        <v>46.9</v>
      </c>
      <c r="EX13" s="48">
        <v>58.3</v>
      </c>
      <c r="EY13" s="49" t="s">
        <v>197</v>
      </c>
      <c r="EZ13" s="48">
        <v>154.5</v>
      </c>
      <c r="FA13" s="48">
        <v>99.3</v>
      </c>
      <c r="FB13" s="48">
        <v>121.2</v>
      </c>
      <c r="FC13" s="49" t="s">
        <v>197</v>
      </c>
      <c r="FD13" s="48">
        <v>147.6</v>
      </c>
      <c r="FE13" s="48">
        <v>68.599999999999994</v>
      </c>
      <c r="FF13" s="48">
        <v>102.8</v>
      </c>
      <c r="FG13" s="49" t="s">
        <v>197</v>
      </c>
      <c r="FH13" s="49" t="s">
        <v>197</v>
      </c>
      <c r="FI13" s="49" t="s">
        <v>197</v>
      </c>
      <c r="FJ13" s="49" t="s">
        <v>197</v>
      </c>
      <c r="FK13" s="49" t="s">
        <v>197</v>
      </c>
      <c r="FL13" s="49" t="s">
        <v>197</v>
      </c>
      <c r="FM13" s="48">
        <v>134.80000000000001</v>
      </c>
      <c r="FN13" s="48">
        <v>117.2</v>
      </c>
      <c r="FO13" s="48">
        <v>127.5</v>
      </c>
      <c r="FP13" s="48">
        <v>165.8</v>
      </c>
      <c r="FQ13" s="48">
        <v>110.8</v>
      </c>
      <c r="FR13" s="48">
        <v>130.30000000000001</v>
      </c>
      <c r="FS13" s="48">
        <v>84.3</v>
      </c>
      <c r="FT13" s="48">
        <v>96.3</v>
      </c>
      <c r="FU13" s="48">
        <v>88.8</v>
      </c>
      <c r="FV13" s="48">
        <v>47.2</v>
      </c>
      <c r="FW13" s="49" t="s">
        <v>197</v>
      </c>
      <c r="FX13" s="48">
        <v>79.3</v>
      </c>
      <c r="FY13" s="48">
        <v>103</v>
      </c>
      <c r="FZ13" s="48">
        <v>102.7</v>
      </c>
      <c r="GA13" s="48">
        <v>73.3</v>
      </c>
      <c r="GB13" s="48">
        <v>69</v>
      </c>
      <c r="GC13" s="48">
        <v>69.8</v>
      </c>
      <c r="GD13" s="49" t="s">
        <v>197</v>
      </c>
      <c r="GE13" s="49" t="s">
        <v>197</v>
      </c>
      <c r="GF13" s="49" t="s">
        <v>197</v>
      </c>
      <c r="GG13" s="48">
        <v>297.5</v>
      </c>
      <c r="GH13" s="48">
        <v>279.10000000000002</v>
      </c>
      <c r="GI13" s="48">
        <v>279.3</v>
      </c>
      <c r="GJ13" s="49" t="s">
        <v>197</v>
      </c>
      <c r="GK13" s="49" t="s">
        <v>197</v>
      </c>
      <c r="GL13" s="49" t="s">
        <v>197</v>
      </c>
      <c r="GM13" s="49" t="s">
        <v>197</v>
      </c>
      <c r="GN13" s="49" t="s">
        <v>197</v>
      </c>
      <c r="GO13" s="49" t="s">
        <v>197</v>
      </c>
      <c r="GP13" s="49" t="s">
        <v>197</v>
      </c>
      <c r="GQ13" s="49" t="s">
        <v>197</v>
      </c>
      <c r="GR13" s="49" t="s">
        <v>197</v>
      </c>
      <c r="GS13" s="49" t="s">
        <v>197</v>
      </c>
      <c r="GT13" s="49" t="s">
        <v>197</v>
      </c>
      <c r="GU13" s="49" t="s">
        <v>197</v>
      </c>
      <c r="GV13" s="49" t="s">
        <v>197</v>
      </c>
      <c r="GW13" s="49" t="s">
        <v>197</v>
      </c>
      <c r="GX13" s="49" t="s">
        <v>197</v>
      </c>
      <c r="GY13" s="48">
        <v>93</v>
      </c>
      <c r="GZ13" s="48">
        <v>71.400000000000006</v>
      </c>
      <c r="HA13" s="48">
        <v>82</v>
      </c>
      <c r="HB13" s="49" t="s">
        <v>197</v>
      </c>
      <c r="HC13" s="49" t="s">
        <v>197</v>
      </c>
      <c r="HD13" s="49" t="s">
        <v>197</v>
      </c>
      <c r="HE13" s="48" t="e">
        <v>#N/A</v>
      </c>
      <c r="HF13" s="49" t="s">
        <v>197</v>
      </c>
      <c r="HG13" s="48" t="e">
        <v>#N/A</v>
      </c>
      <c r="HH13" s="49" t="s">
        <v>197</v>
      </c>
      <c r="HI13" s="49" t="s">
        <v>197</v>
      </c>
      <c r="HJ13" s="49" t="s">
        <v>197</v>
      </c>
      <c r="HK13" s="49" t="s">
        <v>197</v>
      </c>
      <c r="HL13" s="49" t="s">
        <v>197</v>
      </c>
      <c r="HM13" s="49" t="s">
        <v>197</v>
      </c>
      <c r="HN13" s="49" t="s">
        <v>197</v>
      </c>
      <c r="HO13" s="49" t="s">
        <v>197</v>
      </c>
      <c r="HP13" s="49" t="s">
        <v>197</v>
      </c>
      <c r="HQ13" s="49" t="s">
        <v>197</v>
      </c>
      <c r="HR13" s="49" t="s">
        <v>197</v>
      </c>
      <c r="HS13" s="49" t="s">
        <v>197</v>
      </c>
      <c r="HT13" s="49" t="s">
        <v>197</v>
      </c>
      <c r="HU13" s="48">
        <v>50.4</v>
      </c>
      <c r="HV13" s="48">
        <v>61.1</v>
      </c>
      <c r="HW13" s="48">
        <v>60.4</v>
      </c>
      <c r="HX13" s="49" t="s">
        <v>197</v>
      </c>
      <c r="HY13" s="49" t="s">
        <v>197</v>
      </c>
      <c r="HZ13" s="49" t="s">
        <v>197</v>
      </c>
      <c r="IA13" s="49" t="s">
        <v>197</v>
      </c>
      <c r="IB13" s="49" t="s">
        <v>197</v>
      </c>
      <c r="IC13" s="49" t="s">
        <v>197</v>
      </c>
      <c r="ID13" s="49" t="s">
        <v>197</v>
      </c>
      <c r="IE13" s="49" t="s">
        <v>197</v>
      </c>
      <c r="IF13" s="49" t="s">
        <v>197</v>
      </c>
      <c r="IG13" s="49" t="s">
        <v>197</v>
      </c>
      <c r="IH13" s="48">
        <v>6.2</v>
      </c>
      <c r="II13" s="49" t="s">
        <v>197</v>
      </c>
      <c r="IJ13" s="49" t="s">
        <v>197</v>
      </c>
      <c r="IK13" s="49" t="s">
        <v>197</v>
      </c>
      <c r="IL13" s="49" t="s">
        <v>197</v>
      </c>
      <c r="IM13" s="49" t="s">
        <v>197</v>
      </c>
      <c r="IN13" s="49" t="s">
        <v>197</v>
      </c>
      <c r="IO13" s="49" t="s">
        <v>197</v>
      </c>
      <c r="IP13" s="49" t="s">
        <v>197</v>
      </c>
      <c r="IQ13" s="49" t="s">
        <v>197</v>
      </c>
      <c r="IR13" s="48">
        <v>260.10000000000002</v>
      </c>
      <c r="IS13" s="48">
        <v>136.5</v>
      </c>
      <c r="IT13" s="48">
        <v>184.4</v>
      </c>
      <c r="IU13" s="49" t="s">
        <v>197</v>
      </c>
      <c r="IV13" s="49" t="s">
        <v>197</v>
      </c>
      <c r="IW13" s="49" t="s">
        <v>197</v>
      </c>
      <c r="IX13" s="49" t="s">
        <v>197</v>
      </c>
      <c r="IY13" s="49" t="s">
        <v>197</v>
      </c>
      <c r="IZ13" s="49" t="s">
        <v>197</v>
      </c>
      <c r="JA13" s="49" t="s">
        <v>197</v>
      </c>
      <c r="JB13" s="49" t="s">
        <v>197</v>
      </c>
      <c r="JC13" s="49" t="s">
        <v>197</v>
      </c>
      <c r="JD13" s="49" t="s">
        <v>197</v>
      </c>
      <c r="JE13" s="49" t="s">
        <v>197</v>
      </c>
      <c r="JF13" s="49" t="s">
        <v>87</v>
      </c>
      <c r="JG13" s="49" t="s">
        <v>87</v>
      </c>
      <c r="JH13" s="49" t="s">
        <v>87</v>
      </c>
      <c r="JI13" s="49">
        <v>47.2</v>
      </c>
      <c r="JJ13" s="49">
        <v>6.5</v>
      </c>
      <c r="JK13" s="49">
        <v>7.1</v>
      </c>
      <c r="JL13" s="49">
        <v>36.9</v>
      </c>
      <c r="JM13" s="49">
        <v>7.2</v>
      </c>
      <c r="JN13" s="49">
        <v>6.2</v>
      </c>
      <c r="JO13" s="49" t="s">
        <v>87</v>
      </c>
    </row>
    <row r="14" spans="1:275">
      <c r="A14" s="45"/>
      <c r="B14" s="46" t="s">
        <v>1751</v>
      </c>
      <c r="C14" s="303" t="s">
        <v>1253</v>
      </c>
      <c r="D14" s="46" t="s">
        <v>119</v>
      </c>
      <c r="E14" s="303" t="s">
        <v>0</v>
      </c>
      <c r="F14" s="47" t="s">
        <v>197</v>
      </c>
      <c r="G14" s="47" t="s">
        <v>197</v>
      </c>
      <c r="H14" s="49" t="s">
        <v>197</v>
      </c>
      <c r="I14" s="49" t="s">
        <v>197</v>
      </c>
      <c r="J14" s="49" t="s">
        <v>197</v>
      </c>
      <c r="K14" s="49" t="s">
        <v>197</v>
      </c>
      <c r="L14" s="49" t="s">
        <v>197</v>
      </c>
      <c r="M14" s="49" t="s">
        <v>197</v>
      </c>
      <c r="N14" s="49" t="s">
        <v>197</v>
      </c>
      <c r="O14" s="49" t="s">
        <v>197</v>
      </c>
      <c r="P14" s="49" t="s">
        <v>197</v>
      </c>
      <c r="Q14" s="49" t="s">
        <v>197</v>
      </c>
      <c r="R14" s="49" t="s">
        <v>197</v>
      </c>
      <c r="S14" s="49" t="s">
        <v>197</v>
      </c>
      <c r="T14" s="49" t="s">
        <v>197</v>
      </c>
      <c r="U14" s="49" t="s">
        <v>197</v>
      </c>
      <c r="V14" s="49" t="s">
        <v>197</v>
      </c>
      <c r="W14" s="49" t="s">
        <v>197</v>
      </c>
      <c r="X14" s="49" t="s">
        <v>197</v>
      </c>
      <c r="Y14" s="49" t="s">
        <v>197</v>
      </c>
      <c r="Z14" s="49" t="s">
        <v>197</v>
      </c>
      <c r="AA14" s="49" t="s">
        <v>197</v>
      </c>
      <c r="AB14" s="49" t="s">
        <v>197</v>
      </c>
      <c r="AC14" s="49" t="s">
        <v>197</v>
      </c>
      <c r="AD14" s="49" t="s">
        <v>197</v>
      </c>
      <c r="AE14" s="49" t="s">
        <v>197</v>
      </c>
      <c r="AF14" s="49" t="s">
        <v>197</v>
      </c>
      <c r="AG14" s="49" t="s">
        <v>197</v>
      </c>
      <c r="AH14" s="49" t="s">
        <v>197</v>
      </c>
      <c r="AI14" s="49" t="s">
        <v>197</v>
      </c>
      <c r="AJ14" s="49" t="s">
        <v>197</v>
      </c>
      <c r="AK14" s="49" t="s">
        <v>197</v>
      </c>
      <c r="AL14" s="49" t="s">
        <v>197</v>
      </c>
      <c r="AM14" s="49" t="s">
        <v>197</v>
      </c>
      <c r="AN14" s="49" t="s">
        <v>197</v>
      </c>
      <c r="AO14" s="49" t="s">
        <v>197</v>
      </c>
      <c r="AP14" s="49" t="s">
        <v>197</v>
      </c>
      <c r="AQ14" s="49" t="s">
        <v>197</v>
      </c>
      <c r="AR14" s="49" t="s">
        <v>197</v>
      </c>
      <c r="AS14" s="49" t="s">
        <v>197</v>
      </c>
      <c r="AT14" s="49" t="s">
        <v>197</v>
      </c>
      <c r="AU14" s="49" t="s">
        <v>197</v>
      </c>
      <c r="AV14" s="49" t="s">
        <v>197</v>
      </c>
      <c r="AW14" s="49" t="s">
        <v>197</v>
      </c>
      <c r="AX14" s="49" t="s">
        <v>197</v>
      </c>
      <c r="AY14" s="49" t="s">
        <v>197</v>
      </c>
      <c r="AZ14" s="48">
        <v>236.9</v>
      </c>
      <c r="BA14" s="48">
        <v>69.8</v>
      </c>
      <c r="BB14" s="48">
        <v>77.5</v>
      </c>
      <c r="BC14" s="48">
        <v>119.7</v>
      </c>
      <c r="BD14" s="48">
        <v>54.7</v>
      </c>
      <c r="BE14" s="48">
        <v>59.8</v>
      </c>
      <c r="BF14" s="48">
        <v>93.9</v>
      </c>
      <c r="BG14" s="48">
        <v>17.899999999999999</v>
      </c>
      <c r="BH14" s="48">
        <v>36.700000000000003</v>
      </c>
      <c r="BI14" s="49" t="s">
        <v>197</v>
      </c>
      <c r="BJ14" s="49" t="s">
        <v>197</v>
      </c>
      <c r="BK14" s="49" t="s">
        <v>197</v>
      </c>
      <c r="BL14" s="49" t="s">
        <v>197</v>
      </c>
      <c r="BM14" s="49" t="s">
        <v>197</v>
      </c>
      <c r="BN14" s="49" t="s">
        <v>197</v>
      </c>
      <c r="BO14" s="49" t="s">
        <v>197</v>
      </c>
      <c r="BP14" s="49" t="s">
        <v>197</v>
      </c>
      <c r="BQ14" s="49" t="s">
        <v>197</v>
      </c>
      <c r="BR14" s="49" t="s">
        <v>197</v>
      </c>
      <c r="BS14" s="49" t="s">
        <v>197</v>
      </c>
      <c r="BT14" s="49" t="s">
        <v>197</v>
      </c>
      <c r="BU14" s="49" t="s">
        <v>197</v>
      </c>
      <c r="BV14" s="49" t="s">
        <v>197</v>
      </c>
      <c r="BW14" s="49" t="s">
        <v>197</v>
      </c>
      <c r="BX14" s="49" t="s">
        <v>197</v>
      </c>
      <c r="BY14" s="49" t="s">
        <v>197</v>
      </c>
      <c r="BZ14" s="49" t="s">
        <v>197</v>
      </c>
      <c r="CA14" s="49" t="s">
        <v>197</v>
      </c>
      <c r="CB14" s="49" t="s">
        <v>197</v>
      </c>
      <c r="CC14" s="49" t="s">
        <v>197</v>
      </c>
      <c r="CD14" s="49" t="s">
        <v>197</v>
      </c>
      <c r="CE14" s="49" t="s">
        <v>197</v>
      </c>
      <c r="CF14" s="49" t="s">
        <v>197</v>
      </c>
      <c r="CG14" s="49" t="s">
        <v>197</v>
      </c>
      <c r="CH14" s="49" t="s">
        <v>197</v>
      </c>
      <c r="CI14" s="49" t="s">
        <v>197</v>
      </c>
      <c r="CJ14" s="49" t="s">
        <v>197</v>
      </c>
      <c r="CK14" s="49" t="s">
        <v>197</v>
      </c>
      <c r="CL14" s="49" t="s">
        <v>197</v>
      </c>
      <c r="CM14" s="49" t="s">
        <v>197</v>
      </c>
      <c r="CN14" s="49" t="s">
        <v>197</v>
      </c>
      <c r="CO14" s="49" t="s">
        <v>197</v>
      </c>
      <c r="CP14" s="49" t="s">
        <v>197</v>
      </c>
      <c r="CQ14" s="49" t="s">
        <v>197</v>
      </c>
      <c r="CR14" s="49" t="s">
        <v>197</v>
      </c>
      <c r="CS14" s="49" t="s">
        <v>197</v>
      </c>
      <c r="CT14" s="49" t="s">
        <v>197</v>
      </c>
      <c r="CU14" s="49" t="s">
        <v>197</v>
      </c>
      <c r="CV14" s="49" t="s">
        <v>197</v>
      </c>
      <c r="CW14" s="49" t="s">
        <v>197</v>
      </c>
      <c r="CX14" s="49" t="s">
        <v>197</v>
      </c>
      <c r="CY14" s="49" t="s">
        <v>197</v>
      </c>
      <c r="CZ14" s="49" t="s">
        <v>197</v>
      </c>
      <c r="DA14" s="49" t="s">
        <v>197</v>
      </c>
      <c r="DB14" s="49" t="s">
        <v>197</v>
      </c>
      <c r="DC14" s="49" t="s">
        <v>197</v>
      </c>
      <c r="DD14" s="49" t="s">
        <v>197</v>
      </c>
      <c r="DE14" s="49" t="s">
        <v>197</v>
      </c>
      <c r="DF14" s="49" t="s">
        <v>197</v>
      </c>
      <c r="DG14" s="49" t="s">
        <v>197</v>
      </c>
      <c r="DH14" s="49" t="s">
        <v>197</v>
      </c>
      <c r="DI14" s="49" t="s">
        <v>197</v>
      </c>
      <c r="DJ14" s="49" t="s">
        <v>197</v>
      </c>
      <c r="DK14" s="49" t="s">
        <v>197</v>
      </c>
      <c r="DL14" s="49" t="s">
        <v>197</v>
      </c>
      <c r="DM14" s="49" t="s">
        <v>197</v>
      </c>
      <c r="DN14" s="49" t="s">
        <v>197</v>
      </c>
      <c r="DO14" s="49" t="s">
        <v>197</v>
      </c>
      <c r="DP14" s="49" t="s">
        <v>197</v>
      </c>
      <c r="DQ14" s="49" t="s">
        <v>197</v>
      </c>
      <c r="DR14" s="49" t="s">
        <v>197</v>
      </c>
      <c r="DS14" s="49" t="s">
        <v>197</v>
      </c>
      <c r="DT14" s="49" t="s">
        <v>197</v>
      </c>
      <c r="DU14" s="49" t="s">
        <v>197</v>
      </c>
      <c r="DV14" s="49" t="s">
        <v>197</v>
      </c>
      <c r="DW14" s="49" t="s">
        <v>197</v>
      </c>
      <c r="DX14" s="49" t="s">
        <v>197</v>
      </c>
      <c r="DY14" s="49" t="s">
        <v>197</v>
      </c>
      <c r="DZ14" s="49" t="s">
        <v>197</v>
      </c>
      <c r="EA14" s="49" t="s">
        <v>197</v>
      </c>
      <c r="EB14" s="48" t="e">
        <v>#N/A</v>
      </c>
      <c r="EC14" s="49" t="s">
        <v>197</v>
      </c>
      <c r="ED14" s="48" t="e">
        <v>#N/A</v>
      </c>
      <c r="EE14" s="49" t="s">
        <v>197</v>
      </c>
      <c r="EF14" s="49" t="s">
        <v>197</v>
      </c>
      <c r="EG14" s="49" t="s">
        <v>197</v>
      </c>
      <c r="EH14" s="49" t="s">
        <v>197</v>
      </c>
      <c r="EI14" s="49" t="s">
        <v>197</v>
      </c>
      <c r="EJ14" s="49" t="s">
        <v>197</v>
      </c>
      <c r="EK14" s="49" t="s">
        <v>197</v>
      </c>
      <c r="EL14" s="49" t="s">
        <v>197</v>
      </c>
      <c r="EM14" s="49" t="s">
        <v>197</v>
      </c>
      <c r="EN14" s="49" t="s">
        <v>197</v>
      </c>
      <c r="EO14" s="49" t="s">
        <v>197</v>
      </c>
      <c r="EP14" s="49" t="s">
        <v>197</v>
      </c>
      <c r="EQ14" s="49" t="s">
        <v>197</v>
      </c>
      <c r="ER14" s="49" t="s">
        <v>197</v>
      </c>
      <c r="ES14" s="49" t="s">
        <v>197</v>
      </c>
      <c r="ET14" s="49" t="s">
        <v>197</v>
      </c>
      <c r="EU14" s="49" t="s">
        <v>197</v>
      </c>
      <c r="EV14" s="48">
        <v>44.9</v>
      </c>
      <c r="EW14" s="48">
        <v>46.6</v>
      </c>
      <c r="EX14" s="48">
        <v>46.1</v>
      </c>
      <c r="EY14" s="49" t="s">
        <v>197</v>
      </c>
      <c r="EZ14" s="49" t="s">
        <v>197</v>
      </c>
      <c r="FA14" s="49" t="s">
        <v>197</v>
      </c>
      <c r="FB14" s="49" t="s">
        <v>197</v>
      </c>
      <c r="FC14" s="49" t="s">
        <v>197</v>
      </c>
      <c r="FD14" s="49" t="s">
        <v>197</v>
      </c>
      <c r="FE14" s="49" t="s">
        <v>197</v>
      </c>
      <c r="FF14" s="49" t="s">
        <v>197</v>
      </c>
      <c r="FG14" s="49" t="s">
        <v>197</v>
      </c>
      <c r="FH14" s="49" t="s">
        <v>197</v>
      </c>
      <c r="FI14" s="49" t="s">
        <v>197</v>
      </c>
      <c r="FJ14" s="49" t="s">
        <v>197</v>
      </c>
      <c r="FK14" s="49" t="s">
        <v>197</v>
      </c>
      <c r="FL14" s="49" t="s">
        <v>197</v>
      </c>
      <c r="FM14" s="48">
        <v>62.6</v>
      </c>
      <c r="FN14" s="48">
        <v>30.9</v>
      </c>
      <c r="FO14" s="48">
        <v>49.5</v>
      </c>
      <c r="FP14" s="49" t="s">
        <v>197</v>
      </c>
      <c r="FQ14" s="49" t="s">
        <v>197</v>
      </c>
      <c r="FR14" s="49" t="s">
        <v>197</v>
      </c>
      <c r="FS14" s="49" t="s">
        <v>197</v>
      </c>
      <c r="FT14" s="49" t="s">
        <v>197</v>
      </c>
      <c r="FU14" s="49" t="s">
        <v>197</v>
      </c>
      <c r="FV14" s="49" t="s">
        <v>197</v>
      </c>
      <c r="FW14" s="49" t="s">
        <v>197</v>
      </c>
      <c r="FX14" s="49" t="s">
        <v>197</v>
      </c>
      <c r="FY14" s="49" t="s">
        <v>197</v>
      </c>
      <c r="FZ14" s="49" t="s">
        <v>197</v>
      </c>
      <c r="GA14" s="48">
        <v>19.7</v>
      </c>
      <c r="GB14" s="48">
        <v>25</v>
      </c>
      <c r="GC14" s="48">
        <v>24</v>
      </c>
      <c r="GD14" s="49" t="s">
        <v>197</v>
      </c>
      <c r="GE14" s="49" t="s">
        <v>197</v>
      </c>
      <c r="GF14" s="49" t="s">
        <v>197</v>
      </c>
      <c r="GG14" s="49" t="s">
        <v>197</v>
      </c>
      <c r="GH14" s="49" t="s">
        <v>197</v>
      </c>
      <c r="GI14" s="49" t="s">
        <v>197</v>
      </c>
      <c r="GJ14" s="49" t="s">
        <v>197</v>
      </c>
      <c r="GK14" s="49" t="s">
        <v>197</v>
      </c>
      <c r="GL14" s="49" t="s">
        <v>197</v>
      </c>
      <c r="GM14" s="49" t="s">
        <v>197</v>
      </c>
      <c r="GN14" s="49" t="s">
        <v>197</v>
      </c>
      <c r="GO14" s="49" t="s">
        <v>197</v>
      </c>
      <c r="GP14" s="49" t="s">
        <v>197</v>
      </c>
      <c r="GQ14" s="49" t="s">
        <v>197</v>
      </c>
      <c r="GR14" s="49" t="s">
        <v>197</v>
      </c>
      <c r="GS14" s="49" t="s">
        <v>197</v>
      </c>
      <c r="GT14" s="49" t="s">
        <v>197</v>
      </c>
      <c r="GU14" s="49" t="s">
        <v>197</v>
      </c>
      <c r="GV14" s="49" t="s">
        <v>197</v>
      </c>
      <c r="GW14" s="49" t="s">
        <v>197</v>
      </c>
      <c r="GX14" s="49" t="s">
        <v>197</v>
      </c>
      <c r="GY14" s="49" t="s">
        <v>197</v>
      </c>
      <c r="GZ14" s="49" t="s">
        <v>197</v>
      </c>
      <c r="HA14" s="49" t="s">
        <v>197</v>
      </c>
      <c r="HB14" s="49" t="s">
        <v>197</v>
      </c>
      <c r="HC14" s="49" t="s">
        <v>197</v>
      </c>
      <c r="HD14" s="49" t="s">
        <v>197</v>
      </c>
      <c r="HE14" s="48" t="e">
        <v>#N/A</v>
      </c>
      <c r="HF14" s="49" t="s">
        <v>197</v>
      </c>
      <c r="HG14" s="48" t="e">
        <v>#N/A</v>
      </c>
      <c r="HH14" s="49" t="s">
        <v>197</v>
      </c>
      <c r="HI14" s="49" t="s">
        <v>197</v>
      </c>
      <c r="HJ14" s="49" t="s">
        <v>197</v>
      </c>
      <c r="HK14" s="49" t="s">
        <v>197</v>
      </c>
      <c r="HL14" s="49" t="s">
        <v>197</v>
      </c>
      <c r="HM14" s="49" t="s">
        <v>197</v>
      </c>
      <c r="HN14" s="49" t="s">
        <v>197</v>
      </c>
      <c r="HO14" s="49" t="s">
        <v>197</v>
      </c>
      <c r="HP14" s="49" t="s">
        <v>197</v>
      </c>
      <c r="HQ14" s="49" t="s">
        <v>197</v>
      </c>
      <c r="HR14" s="49" t="s">
        <v>197</v>
      </c>
      <c r="HS14" s="49" t="s">
        <v>197</v>
      </c>
      <c r="HT14" s="49" t="s">
        <v>197</v>
      </c>
      <c r="HU14" s="48">
        <v>217.4</v>
      </c>
      <c r="HV14" s="48">
        <v>50.7</v>
      </c>
      <c r="HW14" s="48">
        <v>62</v>
      </c>
      <c r="HX14" s="49" t="s">
        <v>197</v>
      </c>
      <c r="HY14" s="49" t="s">
        <v>197</v>
      </c>
      <c r="HZ14" s="49" t="s">
        <v>197</v>
      </c>
      <c r="IA14" s="49" t="s">
        <v>197</v>
      </c>
      <c r="IB14" s="49" t="s">
        <v>197</v>
      </c>
      <c r="IC14" s="49" t="s">
        <v>197</v>
      </c>
      <c r="ID14" s="49" t="s">
        <v>197</v>
      </c>
      <c r="IE14" s="49" t="s">
        <v>197</v>
      </c>
      <c r="IF14" s="49" t="s">
        <v>197</v>
      </c>
      <c r="IG14" s="49" t="s">
        <v>197</v>
      </c>
      <c r="IH14" s="49" t="s">
        <v>197</v>
      </c>
      <c r="II14" s="49" t="s">
        <v>197</v>
      </c>
      <c r="IJ14" s="49" t="s">
        <v>197</v>
      </c>
      <c r="IK14" s="49" t="s">
        <v>197</v>
      </c>
      <c r="IL14" s="49" t="s">
        <v>197</v>
      </c>
      <c r="IM14" s="49" t="s">
        <v>197</v>
      </c>
      <c r="IN14" s="49" t="s">
        <v>197</v>
      </c>
      <c r="IO14" s="49" t="s">
        <v>197</v>
      </c>
      <c r="IP14" s="49" t="s">
        <v>197</v>
      </c>
      <c r="IQ14" s="49" t="s">
        <v>197</v>
      </c>
      <c r="IR14" s="49" t="s">
        <v>197</v>
      </c>
      <c r="IS14" s="49" t="s">
        <v>197</v>
      </c>
      <c r="IT14" s="49" t="s">
        <v>197</v>
      </c>
      <c r="IU14" s="49" t="s">
        <v>197</v>
      </c>
      <c r="IV14" s="49" t="s">
        <v>197</v>
      </c>
      <c r="IW14" s="49" t="s">
        <v>197</v>
      </c>
      <c r="IX14" s="49" t="s">
        <v>197</v>
      </c>
      <c r="IY14" s="49" t="s">
        <v>197</v>
      </c>
      <c r="IZ14" s="49" t="s">
        <v>197</v>
      </c>
      <c r="JA14" s="49" t="s">
        <v>197</v>
      </c>
      <c r="JB14" s="49" t="s">
        <v>197</v>
      </c>
      <c r="JC14" s="49" t="s">
        <v>197</v>
      </c>
      <c r="JD14" s="49" t="s">
        <v>197</v>
      </c>
      <c r="JE14" s="49" t="s">
        <v>197</v>
      </c>
      <c r="JF14" s="49" t="s">
        <v>87</v>
      </c>
      <c r="JG14" s="49" t="s">
        <v>87</v>
      </c>
      <c r="JH14" s="49" t="s">
        <v>87</v>
      </c>
      <c r="JI14" s="49" t="s">
        <v>87</v>
      </c>
      <c r="JJ14" s="49" t="s">
        <v>87</v>
      </c>
      <c r="JK14" s="49" t="s">
        <v>87</v>
      </c>
      <c r="JL14" s="49">
        <v>5.3</v>
      </c>
      <c r="JM14" s="49" t="s">
        <v>87</v>
      </c>
      <c r="JN14" s="49" t="s">
        <v>87</v>
      </c>
      <c r="JO14" s="49" t="s">
        <v>87</v>
      </c>
    </row>
    <row r="15" spans="1:275">
      <c r="A15" s="45"/>
      <c r="B15" s="46" t="s">
        <v>1752</v>
      </c>
      <c r="C15" s="303" t="s">
        <v>1254</v>
      </c>
      <c r="D15" s="46" t="s">
        <v>119</v>
      </c>
      <c r="E15" s="303" t="s">
        <v>0</v>
      </c>
      <c r="F15" s="47" t="s">
        <v>197</v>
      </c>
      <c r="G15" s="47" t="s">
        <v>197</v>
      </c>
      <c r="H15" s="48">
        <v>110.6</v>
      </c>
      <c r="I15" s="48">
        <v>110.8</v>
      </c>
      <c r="J15" s="48">
        <v>111</v>
      </c>
      <c r="K15" s="49" t="s">
        <v>197</v>
      </c>
      <c r="L15" s="48">
        <v>65.099999999999994</v>
      </c>
      <c r="M15" s="48">
        <v>54.1</v>
      </c>
      <c r="N15" s="48">
        <v>121.9</v>
      </c>
      <c r="O15" s="49" t="s">
        <v>197</v>
      </c>
      <c r="P15" s="49" t="s">
        <v>197</v>
      </c>
      <c r="Q15" s="48">
        <v>111.5</v>
      </c>
      <c r="R15" s="48">
        <v>67.599999999999994</v>
      </c>
      <c r="S15" s="48">
        <v>143.6</v>
      </c>
      <c r="T15" s="48">
        <v>50.8</v>
      </c>
      <c r="U15" s="49" t="s">
        <v>197</v>
      </c>
      <c r="V15" s="49" t="s">
        <v>197</v>
      </c>
      <c r="W15" s="48">
        <v>177.3</v>
      </c>
      <c r="X15" s="49" t="s">
        <v>197</v>
      </c>
      <c r="Y15" s="48">
        <v>165.5</v>
      </c>
      <c r="Z15" s="48">
        <v>125.5</v>
      </c>
      <c r="AA15" s="48">
        <v>40.299999999999997</v>
      </c>
      <c r="AB15" s="49" t="s">
        <v>197</v>
      </c>
      <c r="AC15" s="49" t="s">
        <v>197</v>
      </c>
      <c r="AD15" s="48">
        <v>305.7</v>
      </c>
      <c r="AE15" s="48">
        <v>68.3</v>
      </c>
      <c r="AF15" s="48">
        <v>120.1</v>
      </c>
      <c r="AG15" s="48">
        <v>99.4</v>
      </c>
      <c r="AH15" s="48">
        <v>84.2</v>
      </c>
      <c r="AI15" s="49" t="s">
        <v>197</v>
      </c>
      <c r="AJ15" s="48">
        <v>140</v>
      </c>
      <c r="AK15" s="49" t="s">
        <v>197</v>
      </c>
      <c r="AL15" s="49" t="s">
        <v>197</v>
      </c>
      <c r="AM15" s="49" t="s">
        <v>197</v>
      </c>
      <c r="AN15" s="49" t="s">
        <v>197</v>
      </c>
      <c r="AO15" s="49" t="s">
        <v>197</v>
      </c>
      <c r="AP15" s="49" t="s">
        <v>197</v>
      </c>
      <c r="AQ15" s="48">
        <v>21.9</v>
      </c>
      <c r="AR15" s="48">
        <v>55.8</v>
      </c>
      <c r="AS15" s="49" t="s">
        <v>197</v>
      </c>
      <c r="AT15" s="48">
        <v>120.4</v>
      </c>
      <c r="AU15" s="49" t="s">
        <v>197</v>
      </c>
      <c r="AV15" s="48">
        <v>79.900000000000006</v>
      </c>
      <c r="AW15" s="49" t="s">
        <v>197</v>
      </c>
      <c r="AX15" s="49" t="s">
        <v>197</v>
      </c>
      <c r="AY15" s="49" t="s">
        <v>197</v>
      </c>
      <c r="AZ15" s="48">
        <v>91.2</v>
      </c>
      <c r="BA15" s="48">
        <v>102.3</v>
      </c>
      <c r="BB15" s="48">
        <v>101.8</v>
      </c>
      <c r="BC15" s="48">
        <v>145.19999999999999</v>
      </c>
      <c r="BD15" s="48">
        <v>131.19999999999999</v>
      </c>
      <c r="BE15" s="48">
        <v>132.30000000000001</v>
      </c>
      <c r="BF15" s="48">
        <v>116.3</v>
      </c>
      <c r="BG15" s="48">
        <v>78.8</v>
      </c>
      <c r="BH15" s="48">
        <v>87.7</v>
      </c>
      <c r="BI15" s="48">
        <v>69.8</v>
      </c>
      <c r="BJ15" s="48">
        <v>110.1</v>
      </c>
      <c r="BK15" s="48">
        <v>89.1</v>
      </c>
      <c r="BL15" s="49" t="s">
        <v>197</v>
      </c>
      <c r="BM15" s="49" t="s">
        <v>197</v>
      </c>
      <c r="BN15" s="49" t="s">
        <v>197</v>
      </c>
      <c r="BO15" s="49" t="s">
        <v>197</v>
      </c>
      <c r="BP15" s="49" t="s">
        <v>197</v>
      </c>
      <c r="BQ15" s="49" t="s">
        <v>197</v>
      </c>
      <c r="BR15" s="49" t="s">
        <v>197</v>
      </c>
      <c r="BS15" s="49" t="s">
        <v>197</v>
      </c>
      <c r="BT15" s="49" t="s">
        <v>197</v>
      </c>
      <c r="BU15" s="49" t="s">
        <v>197</v>
      </c>
      <c r="BV15" s="49" t="s">
        <v>197</v>
      </c>
      <c r="BW15" s="49" t="s">
        <v>197</v>
      </c>
      <c r="BX15" s="49" t="s">
        <v>197</v>
      </c>
      <c r="BY15" s="49" t="s">
        <v>197</v>
      </c>
      <c r="BZ15" s="49" t="s">
        <v>197</v>
      </c>
      <c r="CA15" s="49" t="s">
        <v>197</v>
      </c>
      <c r="CB15" s="49" t="s">
        <v>197</v>
      </c>
      <c r="CC15" s="49" t="s">
        <v>197</v>
      </c>
      <c r="CD15" s="48">
        <v>124.4</v>
      </c>
      <c r="CE15" s="48">
        <v>202.8</v>
      </c>
      <c r="CF15" s="48">
        <v>170.4</v>
      </c>
      <c r="CG15" s="49" t="s">
        <v>197</v>
      </c>
      <c r="CH15" s="49" t="s">
        <v>197</v>
      </c>
      <c r="CI15" s="49" t="s">
        <v>197</v>
      </c>
      <c r="CJ15" s="48">
        <v>152.80000000000001</v>
      </c>
      <c r="CK15" s="48">
        <v>88.7</v>
      </c>
      <c r="CL15" s="48">
        <v>116.2</v>
      </c>
      <c r="CM15" s="49" t="s">
        <v>197</v>
      </c>
      <c r="CN15" s="49" t="s">
        <v>197</v>
      </c>
      <c r="CO15" s="49" t="s">
        <v>197</v>
      </c>
      <c r="CP15" s="49" t="s">
        <v>197</v>
      </c>
      <c r="CQ15" s="49" t="s">
        <v>197</v>
      </c>
      <c r="CR15" s="49" t="s">
        <v>197</v>
      </c>
      <c r="CS15" s="49" t="s">
        <v>197</v>
      </c>
      <c r="CT15" s="49" t="s">
        <v>197</v>
      </c>
      <c r="CU15" s="49" t="s">
        <v>197</v>
      </c>
      <c r="CV15" s="49" t="s">
        <v>197</v>
      </c>
      <c r="CW15" s="49" t="s">
        <v>197</v>
      </c>
      <c r="CX15" s="49" t="s">
        <v>197</v>
      </c>
      <c r="CY15" s="49" t="s">
        <v>197</v>
      </c>
      <c r="CZ15" s="49" t="s">
        <v>197</v>
      </c>
      <c r="DA15" s="48">
        <v>130</v>
      </c>
      <c r="DB15" s="48">
        <v>214.9</v>
      </c>
      <c r="DC15" s="48">
        <v>184</v>
      </c>
      <c r="DD15" s="49" t="s">
        <v>197</v>
      </c>
      <c r="DE15" s="49" t="s">
        <v>197</v>
      </c>
      <c r="DF15" s="49" t="s">
        <v>197</v>
      </c>
      <c r="DG15" s="49" t="s">
        <v>197</v>
      </c>
      <c r="DH15" s="49" t="s">
        <v>197</v>
      </c>
      <c r="DI15" s="49" t="s">
        <v>197</v>
      </c>
      <c r="DJ15" s="49" t="s">
        <v>197</v>
      </c>
      <c r="DK15" s="49" t="s">
        <v>197</v>
      </c>
      <c r="DL15" s="49" t="s">
        <v>197</v>
      </c>
      <c r="DM15" s="48">
        <v>168.8</v>
      </c>
      <c r="DN15" s="48">
        <v>103.3</v>
      </c>
      <c r="DO15" s="48">
        <v>129</v>
      </c>
      <c r="DP15" s="49" t="s">
        <v>197</v>
      </c>
      <c r="DQ15" s="49" t="s">
        <v>197</v>
      </c>
      <c r="DR15" s="49" t="s">
        <v>197</v>
      </c>
      <c r="DS15" s="49" t="s">
        <v>197</v>
      </c>
      <c r="DT15" s="49" t="s">
        <v>197</v>
      </c>
      <c r="DU15" s="49" t="s">
        <v>197</v>
      </c>
      <c r="DV15" s="49" t="s">
        <v>197</v>
      </c>
      <c r="DW15" s="49" t="s">
        <v>197</v>
      </c>
      <c r="DX15" s="49" t="s">
        <v>197</v>
      </c>
      <c r="DY15" s="49" t="s">
        <v>197</v>
      </c>
      <c r="DZ15" s="49" t="s">
        <v>197</v>
      </c>
      <c r="EA15" s="49" t="s">
        <v>197</v>
      </c>
      <c r="EB15" s="48" t="e">
        <v>#N/A</v>
      </c>
      <c r="EC15" s="49" t="s">
        <v>197</v>
      </c>
      <c r="ED15" s="48" t="e">
        <v>#N/A</v>
      </c>
      <c r="EE15" s="49" t="s">
        <v>197</v>
      </c>
      <c r="EF15" s="49" t="s">
        <v>197</v>
      </c>
      <c r="EG15" s="49" t="s">
        <v>197</v>
      </c>
      <c r="EH15" s="49" t="s">
        <v>197</v>
      </c>
      <c r="EI15" s="49" t="s">
        <v>197</v>
      </c>
      <c r="EJ15" s="49" t="s">
        <v>197</v>
      </c>
      <c r="EK15" s="49" t="s">
        <v>197</v>
      </c>
      <c r="EL15" s="49" t="s">
        <v>197</v>
      </c>
      <c r="EM15" s="49" t="s">
        <v>197</v>
      </c>
      <c r="EN15" s="49" t="s">
        <v>197</v>
      </c>
      <c r="EO15" s="49" t="s">
        <v>197</v>
      </c>
      <c r="EP15" s="49" t="s">
        <v>197</v>
      </c>
      <c r="EQ15" s="49" t="s">
        <v>197</v>
      </c>
      <c r="ER15" s="49" t="s">
        <v>197</v>
      </c>
      <c r="ES15" s="49" t="s">
        <v>197</v>
      </c>
      <c r="ET15" s="48">
        <v>222.1</v>
      </c>
      <c r="EU15" s="49" t="s">
        <v>197</v>
      </c>
      <c r="EV15" s="48">
        <v>102.7</v>
      </c>
      <c r="EW15" s="48">
        <v>63.6</v>
      </c>
      <c r="EX15" s="48">
        <v>76</v>
      </c>
      <c r="EY15" s="49" t="s">
        <v>197</v>
      </c>
      <c r="EZ15" s="48">
        <v>60</v>
      </c>
      <c r="FA15" s="48">
        <v>103.8</v>
      </c>
      <c r="FB15" s="48">
        <v>86.4</v>
      </c>
      <c r="FC15" s="48">
        <v>53.6</v>
      </c>
      <c r="FD15" s="48">
        <v>26.9</v>
      </c>
      <c r="FE15" s="48">
        <v>103.9</v>
      </c>
      <c r="FF15" s="48">
        <v>70.599999999999994</v>
      </c>
      <c r="FG15" s="48">
        <v>8.1999999999999993</v>
      </c>
      <c r="FH15" s="48">
        <v>513.9</v>
      </c>
      <c r="FI15" s="48">
        <v>152.4</v>
      </c>
      <c r="FJ15" s="49" t="s">
        <v>197</v>
      </c>
      <c r="FK15" s="49" t="s">
        <v>197</v>
      </c>
      <c r="FL15" s="49" t="s">
        <v>197</v>
      </c>
      <c r="FM15" s="48">
        <v>79</v>
      </c>
      <c r="FN15" s="48">
        <v>110.2</v>
      </c>
      <c r="FO15" s="48">
        <v>91.9</v>
      </c>
      <c r="FP15" s="48">
        <v>63.6</v>
      </c>
      <c r="FQ15" s="48">
        <v>82.6</v>
      </c>
      <c r="FR15" s="48">
        <v>75.8</v>
      </c>
      <c r="FS15" s="48">
        <v>131.5</v>
      </c>
      <c r="FT15" s="48">
        <v>245.5</v>
      </c>
      <c r="FU15" s="48">
        <v>173.6</v>
      </c>
      <c r="FV15" s="48">
        <v>60.8</v>
      </c>
      <c r="FW15" s="49" t="s">
        <v>197</v>
      </c>
      <c r="FX15" s="48">
        <v>174</v>
      </c>
      <c r="FY15" s="48">
        <v>94.7</v>
      </c>
      <c r="FZ15" s="48">
        <v>95.6</v>
      </c>
      <c r="GA15" s="48">
        <v>104.7</v>
      </c>
      <c r="GB15" s="48">
        <v>88.1</v>
      </c>
      <c r="GC15" s="48">
        <v>91.3</v>
      </c>
      <c r="GD15" s="49" t="s">
        <v>197</v>
      </c>
      <c r="GE15" s="49" t="s">
        <v>197</v>
      </c>
      <c r="GF15" s="49" t="s">
        <v>197</v>
      </c>
      <c r="GG15" s="49" t="s">
        <v>197</v>
      </c>
      <c r="GH15" s="49" t="s">
        <v>197</v>
      </c>
      <c r="GI15" s="49" t="s">
        <v>197</v>
      </c>
      <c r="GJ15" s="49" t="s">
        <v>197</v>
      </c>
      <c r="GK15" s="49" t="s">
        <v>197</v>
      </c>
      <c r="GL15" s="49" t="s">
        <v>197</v>
      </c>
      <c r="GM15" s="48">
        <v>132.1</v>
      </c>
      <c r="GN15" s="48">
        <v>172.7</v>
      </c>
      <c r="GO15" s="48">
        <v>156.69999999999999</v>
      </c>
      <c r="GP15" s="48">
        <v>43.9</v>
      </c>
      <c r="GQ15" s="48">
        <v>136.69999999999999</v>
      </c>
      <c r="GR15" s="48">
        <v>102.3</v>
      </c>
      <c r="GS15" s="49" t="s">
        <v>197</v>
      </c>
      <c r="GT15" s="49" t="s">
        <v>197</v>
      </c>
      <c r="GU15" s="49" t="s">
        <v>197</v>
      </c>
      <c r="GV15" s="48">
        <v>127.5</v>
      </c>
      <c r="GW15" s="48">
        <v>142</v>
      </c>
      <c r="GX15" s="48">
        <v>135.6</v>
      </c>
      <c r="GY15" s="48">
        <v>108</v>
      </c>
      <c r="GZ15" s="48">
        <v>95.5</v>
      </c>
      <c r="HA15" s="48">
        <v>101.6</v>
      </c>
      <c r="HB15" s="48">
        <v>96.7</v>
      </c>
      <c r="HC15" s="48">
        <v>98.3</v>
      </c>
      <c r="HD15" s="48">
        <v>97.8</v>
      </c>
      <c r="HE15" s="48" t="e">
        <v>#N/A</v>
      </c>
      <c r="HF15" s="49" t="s">
        <v>197</v>
      </c>
      <c r="HG15" s="48" t="e">
        <v>#N/A</v>
      </c>
      <c r="HH15" s="49" t="s">
        <v>197</v>
      </c>
      <c r="HI15" s="48">
        <v>224.9</v>
      </c>
      <c r="HJ15" s="48">
        <v>211.3</v>
      </c>
      <c r="HK15" s="48">
        <v>215.2</v>
      </c>
      <c r="HL15" s="48">
        <v>253.4</v>
      </c>
      <c r="HM15" s="48">
        <v>220.4</v>
      </c>
      <c r="HN15" s="48">
        <v>236.4</v>
      </c>
      <c r="HO15" s="49" t="s">
        <v>197</v>
      </c>
      <c r="HP15" s="49" t="s">
        <v>197</v>
      </c>
      <c r="HQ15" s="49" t="s">
        <v>197</v>
      </c>
      <c r="HR15" s="49" t="s">
        <v>197</v>
      </c>
      <c r="HS15" s="49" t="s">
        <v>197</v>
      </c>
      <c r="HT15" s="49" t="s">
        <v>197</v>
      </c>
      <c r="HU15" s="48">
        <v>88</v>
      </c>
      <c r="HV15" s="48">
        <v>72.900000000000006</v>
      </c>
      <c r="HW15" s="48">
        <v>73.900000000000006</v>
      </c>
      <c r="HX15" s="49" t="s">
        <v>197</v>
      </c>
      <c r="HY15" s="49" t="s">
        <v>197</v>
      </c>
      <c r="HZ15" s="49" t="s">
        <v>197</v>
      </c>
      <c r="IA15" s="49" t="s">
        <v>197</v>
      </c>
      <c r="IB15" s="49" t="s">
        <v>197</v>
      </c>
      <c r="IC15" s="49" t="s">
        <v>197</v>
      </c>
      <c r="ID15" s="49" t="s">
        <v>197</v>
      </c>
      <c r="IE15" s="49" t="s">
        <v>197</v>
      </c>
      <c r="IF15" s="49" t="s">
        <v>197</v>
      </c>
      <c r="IG15" s="49" t="s">
        <v>197</v>
      </c>
      <c r="IH15" s="48">
        <v>23.9</v>
      </c>
      <c r="II15" s="49" t="s">
        <v>197</v>
      </c>
      <c r="IJ15" s="49" t="s">
        <v>197</v>
      </c>
      <c r="IK15" s="49" t="s">
        <v>197</v>
      </c>
      <c r="IL15" s="49" t="s">
        <v>197</v>
      </c>
      <c r="IM15" s="49" t="s">
        <v>197</v>
      </c>
      <c r="IN15" s="49" t="s">
        <v>197</v>
      </c>
      <c r="IO15" s="49" t="s">
        <v>197</v>
      </c>
      <c r="IP15" s="49" t="s">
        <v>197</v>
      </c>
      <c r="IQ15" s="49" t="s">
        <v>197</v>
      </c>
      <c r="IR15" s="48">
        <v>154.5</v>
      </c>
      <c r="IS15" s="48">
        <v>153.30000000000001</v>
      </c>
      <c r="IT15" s="48">
        <v>153.80000000000001</v>
      </c>
      <c r="IU15" s="48">
        <v>130.69999999999999</v>
      </c>
      <c r="IV15" s="48">
        <v>198.9</v>
      </c>
      <c r="IW15" s="48">
        <v>181.4</v>
      </c>
      <c r="IX15" s="49" t="s">
        <v>197</v>
      </c>
      <c r="IY15" s="49" t="s">
        <v>197</v>
      </c>
      <c r="IZ15" s="49" t="s">
        <v>197</v>
      </c>
      <c r="JA15" s="49" t="s">
        <v>197</v>
      </c>
      <c r="JB15" s="49" t="s">
        <v>197</v>
      </c>
      <c r="JC15" s="48">
        <v>176.9</v>
      </c>
      <c r="JD15" s="48">
        <v>139.5</v>
      </c>
      <c r="JE15" s="48">
        <v>148.6</v>
      </c>
      <c r="JF15" s="48" t="s">
        <v>87</v>
      </c>
      <c r="JG15" s="48" t="s">
        <v>87</v>
      </c>
      <c r="JH15" s="48" t="s">
        <v>87</v>
      </c>
      <c r="JI15" s="48">
        <v>28.3</v>
      </c>
      <c r="JJ15" s="48">
        <v>34.5</v>
      </c>
      <c r="JK15" s="48">
        <v>47</v>
      </c>
      <c r="JL15" s="48">
        <v>25.7</v>
      </c>
      <c r="JM15" s="48">
        <v>24.3</v>
      </c>
      <c r="JN15" s="48">
        <v>23.9</v>
      </c>
      <c r="JO15" s="48" t="s">
        <v>87</v>
      </c>
    </row>
    <row r="16" spans="1:275">
      <c r="A16" s="45"/>
      <c r="B16" s="46" t="s">
        <v>1753</v>
      </c>
      <c r="C16" s="303" t="s">
        <v>1255</v>
      </c>
      <c r="D16" s="46" t="s">
        <v>119</v>
      </c>
      <c r="E16" s="303" t="s">
        <v>0</v>
      </c>
      <c r="F16" s="47" t="s">
        <v>197</v>
      </c>
      <c r="G16" s="47" t="s">
        <v>197</v>
      </c>
      <c r="H16" s="48">
        <v>73.5</v>
      </c>
      <c r="I16" s="48">
        <v>98.2</v>
      </c>
      <c r="J16" s="48">
        <v>82.9</v>
      </c>
      <c r="K16" s="49" t="s">
        <v>197</v>
      </c>
      <c r="L16" s="48">
        <v>95.4</v>
      </c>
      <c r="M16" s="48">
        <v>76.400000000000006</v>
      </c>
      <c r="N16" s="48">
        <v>123.6</v>
      </c>
      <c r="O16" s="49" t="s">
        <v>197</v>
      </c>
      <c r="P16" s="48">
        <v>146.19999999999999</v>
      </c>
      <c r="Q16" s="49" t="s">
        <v>197</v>
      </c>
      <c r="R16" s="48">
        <v>117.3</v>
      </c>
      <c r="S16" s="48">
        <v>89.6</v>
      </c>
      <c r="T16" s="49" t="s">
        <v>197</v>
      </c>
      <c r="U16" s="48">
        <v>120.5</v>
      </c>
      <c r="V16" s="49" t="s">
        <v>197</v>
      </c>
      <c r="W16" s="49" t="s">
        <v>197</v>
      </c>
      <c r="X16" s="49" t="s">
        <v>197</v>
      </c>
      <c r="Y16" s="49" t="s">
        <v>197</v>
      </c>
      <c r="Z16" s="48">
        <v>62.2</v>
      </c>
      <c r="AA16" s="48">
        <v>34.9</v>
      </c>
      <c r="AB16" s="48">
        <v>59.8</v>
      </c>
      <c r="AC16" s="49" t="s">
        <v>197</v>
      </c>
      <c r="AD16" s="49" t="s">
        <v>197</v>
      </c>
      <c r="AE16" s="48">
        <v>43.5</v>
      </c>
      <c r="AF16" s="48">
        <v>43.1</v>
      </c>
      <c r="AG16" s="48">
        <v>41.4</v>
      </c>
      <c r="AH16" s="48">
        <v>56.6</v>
      </c>
      <c r="AI16" s="49" t="s">
        <v>197</v>
      </c>
      <c r="AJ16" s="49" t="s">
        <v>197</v>
      </c>
      <c r="AK16" s="49" t="s">
        <v>197</v>
      </c>
      <c r="AL16" s="49" t="s">
        <v>197</v>
      </c>
      <c r="AM16" s="49" t="s">
        <v>197</v>
      </c>
      <c r="AN16" s="49" t="s">
        <v>197</v>
      </c>
      <c r="AO16" s="49" t="s">
        <v>197</v>
      </c>
      <c r="AP16" s="49" t="s">
        <v>197</v>
      </c>
      <c r="AQ16" s="49" t="s">
        <v>197</v>
      </c>
      <c r="AR16" s="49" t="s">
        <v>197</v>
      </c>
      <c r="AS16" s="49" t="s">
        <v>197</v>
      </c>
      <c r="AT16" s="48">
        <v>101.1</v>
      </c>
      <c r="AU16" s="49" t="s">
        <v>197</v>
      </c>
      <c r="AV16" s="48">
        <v>118.3</v>
      </c>
      <c r="AW16" s="49" t="s">
        <v>197</v>
      </c>
      <c r="AX16" s="49" t="s">
        <v>197</v>
      </c>
      <c r="AY16" s="49" t="s">
        <v>197</v>
      </c>
      <c r="AZ16" s="48">
        <v>112.4</v>
      </c>
      <c r="BA16" s="48">
        <v>107.1</v>
      </c>
      <c r="BB16" s="48">
        <v>107.3</v>
      </c>
      <c r="BC16" s="48">
        <v>118.9</v>
      </c>
      <c r="BD16" s="48">
        <v>110</v>
      </c>
      <c r="BE16" s="48">
        <v>110.7</v>
      </c>
      <c r="BF16" s="48">
        <v>113.7</v>
      </c>
      <c r="BG16" s="48">
        <v>57.8</v>
      </c>
      <c r="BH16" s="48">
        <v>70.599999999999994</v>
      </c>
      <c r="BI16" s="48">
        <v>119.3</v>
      </c>
      <c r="BJ16" s="48">
        <v>101.3</v>
      </c>
      <c r="BK16" s="48">
        <v>110.7</v>
      </c>
      <c r="BL16" s="49" t="s">
        <v>197</v>
      </c>
      <c r="BM16" s="49" t="s">
        <v>197</v>
      </c>
      <c r="BN16" s="49" t="s">
        <v>197</v>
      </c>
      <c r="BO16" s="49" t="s">
        <v>197</v>
      </c>
      <c r="BP16" s="49" t="s">
        <v>197</v>
      </c>
      <c r="BQ16" s="49" t="s">
        <v>197</v>
      </c>
      <c r="BR16" s="49" t="s">
        <v>197</v>
      </c>
      <c r="BS16" s="49" t="s">
        <v>197</v>
      </c>
      <c r="BT16" s="49" t="s">
        <v>197</v>
      </c>
      <c r="BU16" s="49" t="s">
        <v>197</v>
      </c>
      <c r="BV16" s="49" t="s">
        <v>197</v>
      </c>
      <c r="BW16" s="49" t="s">
        <v>197</v>
      </c>
      <c r="BX16" s="49" t="s">
        <v>197</v>
      </c>
      <c r="BY16" s="49" t="s">
        <v>197</v>
      </c>
      <c r="BZ16" s="49" t="s">
        <v>197</v>
      </c>
      <c r="CA16" s="49" t="s">
        <v>197</v>
      </c>
      <c r="CB16" s="49" t="s">
        <v>197</v>
      </c>
      <c r="CC16" s="49" t="s">
        <v>197</v>
      </c>
      <c r="CD16" s="49" t="s">
        <v>197</v>
      </c>
      <c r="CE16" s="49" t="s">
        <v>197</v>
      </c>
      <c r="CF16" s="49" t="s">
        <v>197</v>
      </c>
      <c r="CG16" s="49" t="s">
        <v>197</v>
      </c>
      <c r="CH16" s="49" t="s">
        <v>197</v>
      </c>
      <c r="CI16" s="49" t="s">
        <v>197</v>
      </c>
      <c r="CJ16" s="49" t="s">
        <v>197</v>
      </c>
      <c r="CK16" s="49" t="s">
        <v>197</v>
      </c>
      <c r="CL16" s="49" t="s">
        <v>197</v>
      </c>
      <c r="CM16" s="49" t="s">
        <v>197</v>
      </c>
      <c r="CN16" s="49" t="s">
        <v>197</v>
      </c>
      <c r="CO16" s="49" t="s">
        <v>197</v>
      </c>
      <c r="CP16" s="49" t="s">
        <v>197</v>
      </c>
      <c r="CQ16" s="49" t="s">
        <v>197</v>
      </c>
      <c r="CR16" s="49" t="s">
        <v>197</v>
      </c>
      <c r="CS16" s="49" t="s">
        <v>197</v>
      </c>
      <c r="CT16" s="49" t="s">
        <v>197</v>
      </c>
      <c r="CU16" s="49" t="s">
        <v>197</v>
      </c>
      <c r="CV16" s="49" t="s">
        <v>197</v>
      </c>
      <c r="CW16" s="49" t="s">
        <v>197</v>
      </c>
      <c r="CX16" s="49" t="s">
        <v>197</v>
      </c>
      <c r="CY16" s="49" t="s">
        <v>197</v>
      </c>
      <c r="CZ16" s="49" t="s">
        <v>197</v>
      </c>
      <c r="DA16" s="49" t="s">
        <v>197</v>
      </c>
      <c r="DB16" s="49" t="s">
        <v>197</v>
      </c>
      <c r="DC16" s="49" t="s">
        <v>197</v>
      </c>
      <c r="DD16" s="49" t="s">
        <v>197</v>
      </c>
      <c r="DE16" s="49" t="s">
        <v>197</v>
      </c>
      <c r="DF16" s="49" t="s">
        <v>197</v>
      </c>
      <c r="DG16" s="49" t="s">
        <v>197</v>
      </c>
      <c r="DH16" s="49" t="s">
        <v>197</v>
      </c>
      <c r="DI16" s="49" t="s">
        <v>197</v>
      </c>
      <c r="DJ16" s="49" t="s">
        <v>197</v>
      </c>
      <c r="DK16" s="49" t="s">
        <v>197</v>
      </c>
      <c r="DL16" s="49" t="s">
        <v>197</v>
      </c>
      <c r="DM16" s="49" t="s">
        <v>197</v>
      </c>
      <c r="DN16" s="49" t="s">
        <v>197</v>
      </c>
      <c r="DO16" s="49" t="s">
        <v>197</v>
      </c>
      <c r="DP16" s="49" t="s">
        <v>197</v>
      </c>
      <c r="DQ16" s="49" t="s">
        <v>197</v>
      </c>
      <c r="DR16" s="49" t="s">
        <v>197</v>
      </c>
      <c r="DS16" s="49" t="s">
        <v>197</v>
      </c>
      <c r="DT16" s="49" t="s">
        <v>197</v>
      </c>
      <c r="DU16" s="49" t="s">
        <v>197</v>
      </c>
      <c r="DV16" s="49" t="s">
        <v>197</v>
      </c>
      <c r="DW16" s="49" t="s">
        <v>197</v>
      </c>
      <c r="DX16" s="49" t="s">
        <v>197</v>
      </c>
      <c r="DY16" s="49" t="s">
        <v>197</v>
      </c>
      <c r="DZ16" s="49" t="s">
        <v>197</v>
      </c>
      <c r="EA16" s="49" t="s">
        <v>197</v>
      </c>
      <c r="EB16" s="48" t="e">
        <v>#N/A</v>
      </c>
      <c r="EC16" s="49" t="s">
        <v>197</v>
      </c>
      <c r="ED16" s="48" t="e">
        <v>#N/A</v>
      </c>
      <c r="EE16" s="49" t="s">
        <v>197</v>
      </c>
      <c r="EF16" s="49" t="s">
        <v>197</v>
      </c>
      <c r="EG16" s="49" t="s">
        <v>197</v>
      </c>
      <c r="EH16" s="49" t="s">
        <v>197</v>
      </c>
      <c r="EI16" s="49" t="s">
        <v>197</v>
      </c>
      <c r="EJ16" s="49" t="s">
        <v>197</v>
      </c>
      <c r="EK16" s="49" t="s">
        <v>197</v>
      </c>
      <c r="EL16" s="49" t="s">
        <v>197</v>
      </c>
      <c r="EM16" s="49" t="s">
        <v>197</v>
      </c>
      <c r="EN16" s="49" t="s">
        <v>197</v>
      </c>
      <c r="EO16" s="49" t="s">
        <v>197</v>
      </c>
      <c r="EP16" s="49" t="s">
        <v>197</v>
      </c>
      <c r="EQ16" s="49" t="s">
        <v>197</v>
      </c>
      <c r="ER16" s="49" t="s">
        <v>197</v>
      </c>
      <c r="ES16" s="49" t="s">
        <v>197</v>
      </c>
      <c r="ET16" s="48">
        <v>107.1</v>
      </c>
      <c r="EU16" s="49" t="s">
        <v>197</v>
      </c>
      <c r="EV16" s="48">
        <v>103.7</v>
      </c>
      <c r="EW16" s="48">
        <v>78.3</v>
      </c>
      <c r="EX16" s="48">
        <v>86.2</v>
      </c>
      <c r="EY16" s="49" t="s">
        <v>197</v>
      </c>
      <c r="EZ16" s="48">
        <v>30.9</v>
      </c>
      <c r="FA16" s="48">
        <v>59.1</v>
      </c>
      <c r="FB16" s="48">
        <v>47.9</v>
      </c>
      <c r="FC16" s="49" t="s">
        <v>197</v>
      </c>
      <c r="FD16" s="48">
        <v>29.7</v>
      </c>
      <c r="FE16" s="48">
        <v>59</v>
      </c>
      <c r="FF16" s="48">
        <v>46.4</v>
      </c>
      <c r="FG16" s="49" t="s">
        <v>197</v>
      </c>
      <c r="FH16" s="49" t="s">
        <v>197</v>
      </c>
      <c r="FI16" s="49" t="s">
        <v>197</v>
      </c>
      <c r="FJ16" s="49" t="s">
        <v>197</v>
      </c>
      <c r="FK16" s="49" t="s">
        <v>197</v>
      </c>
      <c r="FL16" s="49" t="s">
        <v>197</v>
      </c>
      <c r="FM16" s="48">
        <v>79.599999999999994</v>
      </c>
      <c r="FN16" s="48">
        <v>69.099999999999994</v>
      </c>
      <c r="FO16" s="48">
        <v>75.3</v>
      </c>
      <c r="FP16" s="48">
        <v>10</v>
      </c>
      <c r="FQ16" s="48">
        <v>40.799999999999997</v>
      </c>
      <c r="FR16" s="48">
        <v>29.9</v>
      </c>
      <c r="FS16" s="48">
        <v>89.6</v>
      </c>
      <c r="FT16" s="48">
        <v>99.5</v>
      </c>
      <c r="FU16" s="48">
        <v>93.2</v>
      </c>
      <c r="FV16" s="49" t="s">
        <v>197</v>
      </c>
      <c r="FW16" s="49" t="s">
        <v>197</v>
      </c>
      <c r="FX16" s="48">
        <v>47</v>
      </c>
      <c r="FY16" s="48">
        <v>126</v>
      </c>
      <c r="FZ16" s="48">
        <v>125.3</v>
      </c>
      <c r="GA16" s="48">
        <v>65.5</v>
      </c>
      <c r="GB16" s="48">
        <v>77.7</v>
      </c>
      <c r="GC16" s="48">
        <v>75.400000000000006</v>
      </c>
      <c r="GD16" s="49" t="s">
        <v>197</v>
      </c>
      <c r="GE16" s="49" t="s">
        <v>197</v>
      </c>
      <c r="GF16" s="49" t="s">
        <v>197</v>
      </c>
      <c r="GG16" s="49" t="s">
        <v>197</v>
      </c>
      <c r="GH16" s="49" t="s">
        <v>197</v>
      </c>
      <c r="GI16" s="49" t="s">
        <v>197</v>
      </c>
      <c r="GJ16" s="49" t="s">
        <v>197</v>
      </c>
      <c r="GK16" s="49" t="s">
        <v>197</v>
      </c>
      <c r="GL16" s="49" t="s">
        <v>197</v>
      </c>
      <c r="GM16" s="48">
        <v>334.1</v>
      </c>
      <c r="GN16" s="48">
        <v>131.30000000000001</v>
      </c>
      <c r="GO16" s="48">
        <v>210.4</v>
      </c>
      <c r="GP16" s="49" t="s">
        <v>197</v>
      </c>
      <c r="GQ16" s="49" t="s">
        <v>197</v>
      </c>
      <c r="GR16" s="49" t="s">
        <v>197</v>
      </c>
      <c r="GS16" s="49" t="s">
        <v>197</v>
      </c>
      <c r="GT16" s="49" t="s">
        <v>197</v>
      </c>
      <c r="GU16" s="49" t="s">
        <v>197</v>
      </c>
      <c r="GV16" s="49" t="s">
        <v>197</v>
      </c>
      <c r="GW16" s="49" t="s">
        <v>197</v>
      </c>
      <c r="GX16" s="49" t="s">
        <v>197</v>
      </c>
      <c r="GY16" s="48">
        <v>89.7</v>
      </c>
      <c r="GZ16" s="48">
        <v>63.8</v>
      </c>
      <c r="HA16" s="48">
        <v>76.400000000000006</v>
      </c>
      <c r="HB16" s="48">
        <v>64.2</v>
      </c>
      <c r="HC16" s="48">
        <v>81</v>
      </c>
      <c r="HD16" s="48">
        <v>75.900000000000006</v>
      </c>
      <c r="HE16" s="48" t="e">
        <v>#N/A</v>
      </c>
      <c r="HF16" s="49" t="s">
        <v>197</v>
      </c>
      <c r="HG16" s="48" t="e">
        <v>#N/A</v>
      </c>
      <c r="HH16" s="49" t="s">
        <v>197</v>
      </c>
      <c r="HI16" s="49" t="s">
        <v>197</v>
      </c>
      <c r="HJ16" s="49" t="s">
        <v>197</v>
      </c>
      <c r="HK16" s="49" t="s">
        <v>197</v>
      </c>
      <c r="HL16" s="49" t="s">
        <v>197</v>
      </c>
      <c r="HM16" s="49" t="s">
        <v>197</v>
      </c>
      <c r="HN16" s="49" t="s">
        <v>197</v>
      </c>
      <c r="HO16" s="49" t="s">
        <v>197</v>
      </c>
      <c r="HP16" s="49" t="s">
        <v>197</v>
      </c>
      <c r="HQ16" s="49" t="s">
        <v>197</v>
      </c>
      <c r="HR16" s="49" t="s">
        <v>197</v>
      </c>
      <c r="HS16" s="49" t="s">
        <v>197</v>
      </c>
      <c r="HT16" s="49" t="s">
        <v>197</v>
      </c>
      <c r="HU16" s="48">
        <v>142</v>
      </c>
      <c r="HV16" s="48">
        <v>104.5</v>
      </c>
      <c r="HW16" s="48">
        <v>106.7</v>
      </c>
      <c r="HX16" s="49" t="s">
        <v>197</v>
      </c>
      <c r="HY16" s="49" t="s">
        <v>197</v>
      </c>
      <c r="HZ16" s="49" t="s">
        <v>197</v>
      </c>
      <c r="IA16" s="49" t="s">
        <v>197</v>
      </c>
      <c r="IB16" s="49" t="s">
        <v>197</v>
      </c>
      <c r="IC16" s="49" t="s">
        <v>197</v>
      </c>
      <c r="ID16" s="49" t="s">
        <v>197</v>
      </c>
      <c r="IE16" s="49" t="s">
        <v>197</v>
      </c>
      <c r="IF16" s="49" t="s">
        <v>197</v>
      </c>
      <c r="IG16" s="49" t="s">
        <v>197</v>
      </c>
      <c r="IH16" s="48">
        <v>45.8</v>
      </c>
      <c r="II16" s="49" t="s">
        <v>197</v>
      </c>
      <c r="IJ16" s="49" t="s">
        <v>197</v>
      </c>
      <c r="IK16" s="49" t="s">
        <v>197</v>
      </c>
      <c r="IL16" s="49" t="s">
        <v>197</v>
      </c>
      <c r="IM16" s="49" t="s">
        <v>197</v>
      </c>
      <c r="IN16" s="49" t="s">
        <v>197</v>
      </c>
      <c r="IO16" s="49" t="s">
        <v>197</v>
      </c>
      <c r="IP16" s="49" t="s">
        <v>197</v>
      </c>
      <c r="IQ16" s="48">
        <v>225</v>
      </c>
      <c r="IR16" s="48">
        <v>319</v>
      </c>
      <c r="IS16" s="48">
        <v>239.5</v>
      </c>
      <c r="IT16" s="48">
        <v>270</v>
      </c>
      <c r="IU16" s="48">
        <v>238.5</v>
      </c>
      <c r="IV16" s="48">
        <v>21.7</v>
      </c>
      <c r="IW16" s="48">
        <v>76.599999999999994</v>
      </c>
      <c r="IX16" s="49" t="s">
        <v>197</v>
      </c>
      <c r="IY16" s="49" t="s">
        <v>197</v>
      </c>
      <c r="IZ16" s="49" t="s">
        <v>197</v>
      </c>
      <c r="JA16" s="49" t="s">
        <v>197</v>
      </c>
      <c r="JB16" s="49" t="s">
        <v>197</v>
      </c>
      <c r="JC16" s="49" t="s">
        <v>197</v>
      </c>
      <c r="JD16" s="49" t="s">
        <v>197</v>
      </c>
      <c r="JE16" s="49" t="s">
        <v>197</v>
      </c>
      <c r="JF16" s="49" t="s">
        <v>87</v>
      </c>
      <c r="JG16" s="49" t="s">
        <v>87</v>
      </c>
      <c r="JH16" s="49" t="s">
        <v>87</v>
      </c>
      <c r="JI16" s="49">
        <v>34.9</v>
      </c>
      <c r="JJ16" s="49">
        <v>42.5</v>
      </c>
      <c r="JK16" s="49">
        <v>22.1</v>
      </c>
      <c r="JL16" s="49">
        <v>35.200000000000003</v>
      </c>
      <c r="JM16" s="49">
        <v>50.9</v>
      </c>
      <c r="JN16" s="49">
        <v>45.8</v>
      </c>
      <c r="JO16" s="49" t="s">
        <v>87</v>
      </c>
    </row>
    <row r="17" spans="1:275">
      <c r="A17" s="45"/>
      <c r="B17" s="46" t="s">
        <v>1754</v>
      </c>
      <c r="C17" s="303" t="s">
        <v>1256</v>
      </c>
      <c r="D17" s="46" t="s">
        <v>119</v>
      </c>
      <c r="E17" s="303" t="s">
        <v>0</v>
      </c>
      <c r="F17" s="47" t="s">
        <v>197</v>
      </c>
      <c r="G17" s="47" t="s">
        <v>197</v>
      </c>
      <c r="H17" s="48">
        <v>104.1</v>
      </c>
      <c r="I17" s="48">
        <v>47.3</v>
      </c>
      <c r="J17" s="48">
        <v>65.7</v>
      </c>
      <c r="K17" s="49" t="s">
        <v>197</v>
      </c>
      <c r="L17" s="49" t="s">
        <v>197</v>
      </c>
      <c r="M17" s="49" t="s">
        <v>197</v>
      </c>
      <c r="N17" s="49" t="s">
        <v>197</v>
      </c>
      <c r="O17" s="49" t="s">
        <v>197</v>
      </c>
      <c r="P17" s="49" t="s">
        <v>197</v>
      </c>
      <c r="Q17" s="49" t="s">
        <v>197</v>
      </c>
      <c r="R17" s="49" t="s">
        <v>197</v>
      </c>
      <c r="S17" s="49" t="s">
        <v>197</v>
      </c>
      <c r="T17" s="49" t="s">
        <v>197</v>
      </c>
      <c r="U17" s="49" t="s">
        <v>197</v>
      </c>
      <c r="V17" s="49" t="s">
        <v>197</v>
      </c>
      <c r="W17" s="49" t="s">
        <v>197</v>
      </c>
      <c r="X17" s="49" t="s">
        <v>197</v>
      </c>
      <c r="Y17" s="49" t="s">
        <v>197</v>
      </c>
      <c r="Z17" s="49" t="s">
        <v>197</v>
      </c>
      <c r="AA17" s="49" t="s">
        <v>197</v>
      </c>
      <c r="AB17" s="49" t="s">
        <v>197</v>
      </c>
      <c r="AC17" s="49" t="s">
        <v>197</v>
      </c>
      <c r="AD17" s="49" t="s">
        <v>197</v>
      </c>
      <c r="AE17" s="49" t="s">
        <v>197</v>
      </c>
      <c r="AF17" s="49" t="s">
        <v>197</v>
      </c>
      <c r="AG17" s="49" t="s">
        <v>197</v>
      </c>
      <c r="AH17" s="49" t="s">
        <v>197</v>
      </c>
      <c r="AI17" s="49" t="s">
        <v>197</v>
      </c>
      <c r="AJ17" s="49" t="s">
        <v>197</v>
      </c>
      <c r="AK17" s="49" t="s">
        <v>197</v>
      </c>
      <c r="AL17" s="49" t="s">
        <v>197</v>
      </c>
      <c r="AM17" s="49" t="s">
        <v>197</v>
      </c>
      <c r="AN17" s="49" t="s">
        <v>197</v>
      </c>
      <c r="AO17" s="49" t="s">
        <v>197</v>
      </c>
      <c r="AP17" s="49" t="s">
        <v>197</v>
      </c>
      <c r="AQ17" s="49" t="s">
        <v>197</v>
      </c>
      <c r="AR17" s="49" t="s">
        <v>197</v>
      </c>
      <c r="AS17" s="49" t="s">
        <v>197</v>
      </c>
      <c r="AT17" s="49" t="s">
        <v>197</v>
      </c>
      <c r="AU17" s="49" t="s">
        <v>197</v>
      </c>
      <c r="AV17" s="49" t="s">
        <v>197</v>
      </c>
      <c r="AW17" s="49" t="s">
        <v>197</v>
      </c>
      <c r="AX17" s="49" t="s">
        <v>197</v>
      </c>
      <c r="AY17" s="49" t="s">
        <v>197</v>
      </c>
      <c r="AZ17" s="48">
        <v>32.6</v>
      </c>
      <c r="BA17" s="48">
        <v>25.6</v>
      </c>
      <c r="BB17" s="48">
        <v>25.9</v>
      </c>
      <c r="BC17" s="48">
        <v>67.5</v>
      </c>
      <c r="BD17" s="48">
        <v>21.2</v>
      </c>
      <c r="BE17" s="48">
        <v>24.7</v>
      </c>
      <c r="BF17" s="48">
        <v>89.2</v>
      </c>
      <c r="BG17" s="48">
        <v>25.3</v>
      </c>
      <c r="BH17" s="48">
        <v>40.5</v>
      </c>
      <c r="BI17" s="49" t="s">
        <v>197</v>
      </c>
      <c r="BJ17" s="49" t="s">
        <v>197</v>
      </c>
      <c r="BK17" s="49" t="s">
        <v>197</v>
      </c>
      <c r="BL17" s="49" t="s">
        <v>197</v>
      </c>
      <c r="BM17" s="49" t="s">
        <v>197</v>
      </c>
      <c r="BN17" s="49" t="s">
        <v>197</v>
      </c>
      <c r="BO17" s="49" t="s">
        <v>197</v>
      </c>
      <c r="BP17" s="49" t="s">
        <v>197</v>
      </c>
      <c r="BQ17" s="49" t="s">
        <v>197</v>
      </c>
      <c r="BR17" s="49" t="s">
        <v>197</v>
      </c>
      <c r="BS17" s="49" t="s">
        <v>197</v>
      </c>
      <c r="BT17" s="49" t="s">
        <v>197</v>
      </c>
      <c r="BU17" s="49" t="s">
        <v>197</v>
      </c>
      <c r="BV17" s="49" t="s">
        <v>197</v>
      </c>
      <c r="BW17" s="49" t="s">
        <v>197</v>
      </c>
      <c r="BX17" s="49" t="s">
        <v>197</v>
      </c>
      <c r="BY17" s="49" t="s">
        <v>197</v>
      </c>
      <c r="BZ17" s="49" t="s">
        <v>197</v>
      </c>
      <c r="CA17" s="49" t="s">
        <v>197</v>
      </c>
      <c r="CB17" s="49" t="s">
        <v>197</v>
      </c>
      <c r="CC17" s="49" t="s">
        <v>197</v>
      </c>
      <c r="CD17" s="49" t="s">
        <v>197</v>
      </c>
      <c r="CE17" s="49" t="s">
        <v>197</v>
      </c>
      <c r="CF17" s="49" t="s">
        <v>197</v>
      </c>
      <c r="CG17" s="49" t="s">
        <v>197</v>
      </c>
      <c r="CH17" s="49" t="s">
        <v>197</v>
      </c>
      <c r="CI17" s="49" t="s">
        <v>197</v>
      </c>
      <c r="CJ17" s="49" t="s">
        <v>197</v>
      </c>
      <c r="CK17" s="49" t="s">
        <v>197</v>
      </c>
      <c r="CL17" s="49" t="s">
        <v>197</v>
      </c>
      <c r="CM17" s="49" t="s">
        <v>197</v>
      </c>
      <c r="CN17" s="49" t="s">
        <v>197</v>
      </c>
      <c r="CO17" s="49" t="s">
        <v>197</v>
      </c>
      <c r="CP17" s="49" t="s">
        <v>197</v>
      </c>
      <c r="CQ17" s="49" t="s">
        <v>197</v>
      </c>
      <c r="CR17" s="49" t="s">
        <v>197</v>
      </c>
      <c r="CS17" s="49" t="s">
        <v>197</v>
      </c>
      <c r="CT17" s="49" t="s">
        <v>197</v>
      </c>
      <c r="CU17" s="49" t="s">
        <v>197</v>
      </c>
      <c r="CV17" s="49" t="s">
        <v>197</v>
      </c>
      <c r="CW17" s="49" t="s">
        <v>197</v>
      </c>
      <c r="CX17" s="49" t="s">
        <v>197</v>
      </c>
      <c r="CY17" s="49" t="s">
        <v>197</v>
      </c>
      <c r="CZ17" s="49" t="s">
        <v>197</v>
      </c>
      <c r="DA17" s="49" t="s">
        <v>197</v>
      </c>
      <c r="DB17" s="49" t="s">
        <v>197</v>
      </c>
      <c r="DC17" s="49" t="s">
        <v>197</v>
      </c>
      <c r="DD17" s="49" t="s">
        <v>197</v>
      </c>
      <c r="DE17" s="49" t="s">
        <v>197</v>
      </c>
      <c r="DF17" s="49" t="s">
        <v>197</v>
      </c>
      <c r="DG17" s="49" t="s">
        <v>197</v>
      </c>
      <c r="DH17" s="49" t="s">
        <v>197</v>
      </c>
      <c r="DI17" s="49" t="s">
        <v>197</v>
      </c>
      <c r="DJ17" s="49" t="s">
        <v>197</v>
      </c>
      <c r="DK17" s="49" t="s">
        <v>197</v>
      </c>
      <c r="DL17" s="49" t="s">
        <v>197</v>
      </c>
      <c r="DM17" s="49" t="s">
        <v>197</v>
      </c>
      <c r="DN17" s="49" t="s">
        <v>197</v>
      </c>
      <c r="DO17" s="49" t="s">
        <v>197</v>
      </c>
      <c r="DP17" s="49" t="s">
        <v>197</v>
      </c>
      <c r="DQ17" s="49" t="s">
        <v>197</v>
      </c>
      <c r="DR17" s="49" t="s">
        <v>197</v>
      </c>
      <c r="DS17" s="49" t="s">
        <v>197</v>
      </c>
      <c r="DT17" s="49" t="s">
        <v>197</v>
      </c>
      <c r="DU17" s="49" t="s">
        <v>197</v>
      </c>
      <c r="DV17" s="49" t="s">
        <v>197</v>
      </c>
      <c r="DW17" s="49" t="s">
        <v>197</v>
      </c>
      <c r="DX17" s="49" t="s">
        <v>197</v>
      </c>
      <c r="DY17" s="49" t="s">
        <v>197</v>
      </c>
      <c r="DZ17" s="49" t="s">
        <v>197</v>
      </c>
      <c r="EA17" s="49" t="s">
        <v>197</v>
      </c>
      <c r="EB17" s="48" t="e">
        <v>#N/A</v>
      </c>
      <c r="EC17" s="49" t="s">
        <v>197</v>
      </c>
      <c r="ED17" s="48" t="e">
        <v>#N/A</v>
      </c>
      <c r="EE17" s="49" t="s">
        <v>197</v>
      </c>
      <c r="EF17" s="49" t="s">
        <v>197</v>
      </c>
      <c r="EG17" s="49" t="s">
        <v>197</v>
      </c>
      <c r="EH17" s="49" t="s">
        <v>197</v>
      </c>
      <c r="EI17" s="49" t="s">
        <v>197</v>
      </c>
      <c r="EJ17" s="49" t="s">
        <v>197</v>
      </c>
      <c r="EK17" s="49" t="s">
        <v>197</v>
      </c>
      <c r="EL17" s="49" t="s">
        <v>197</v>
      </c>
      <c r="EM17" s="49" t="s">
        <v>197</v>
      </c>
      <c r="EN17" s="49" t="s">
        <v>197</v>
      </c>
      <c r="EO17" s="49" t="s">
        <v>197</v>
      </c>
      <c r="EP17" s="49" t="s">
        <v>197</v>
      </c>
      <c r="EQ17" s="49" t="s">
        <v>197</v>
      </c>
      <c r="ER17" s="49" t="s">
        <v>197</v>
      </c>
      <c r="ES17" s="49" t="s">
        <v>197</v>
      </c>
      <c r="ET17" s="49" t="s">
        <v>197</v>
      </c>
      <c r="EU17" s="49" t="s">
        <v>197</v>
      </c>
      <c r="EV17" s="48">
        <v>16.7</v>
      </c>
      <c r="EW17" s="48">
        <v>36.5</v>
      </c>
      <c r="EX17" s="48">
        <v>30.2</v>
      </c>
      <c r="EY17" s="49" t="s">
        <v>197</v>
      </c>
      <c r="EZ17" s="49" t="s">
        <v>197</v>
      </c>
      <c r="FA17" s="49" t="s">
        <v>197</v>
      </c>
      <c r="FB17" s="49" t="s">
        <v>197</v>
      </c>
      <c r="FC17" s="49" t="s">
        <v>197</v>
      </c>
      <c r="FD17" s="49" t="s">
        <v>197</v>
      </c>
      <c r="FE17" s="49" t="s">
        <v>197</v>
      </c>
      <c r="FF17" s="49" t="s">
        <v>197</v>
      </c>
      <c r="FG17" s="49" t="s">
        <v>197</v>
      </c>
      <c r="FH17" s="49" t="s">
        <v>197</v>
      </c>
      <c r="FI17" s="49" t="s">
        <v>197</v>
      </c>
      <c r="FJ17" s="49" t="s">
        <v>197</v>
      </c>
      <c r="FK17" s="49" t="s">
        <v>197</v>
      </c>
      <c r="FL17" s="49" t="s">
        <v>197</v>
      </c>
      <c r="FM17" s="48">
        <v>10.6</v>
      </c>
      <c r="FN17" s="48">
        <v>10.7</v>
      </c>
      <c r="FO17" s="48">
        <v>10.6</v>
      </c>
      <c r="FP17" s="49" t="s">
        <v>197</v>
      </c>
      <c r="FQ17" s="49" t="s">
        <v>197</v>
      </c>
      <c r="FR17" s="49" t="s">
        <v>197</v>
      </c>
      <c r="FS17" s="49" t="s">
        <v>197</v>
      </c>
      <c r="FT17" s="49" t="s">
        <v>197</v>
      </c>
      <c r="FU17" s="49" t="s">
        <v>197</v>
      </c>
      <c r="FV17" s="49" t="s">
        <v>197</v>
      </c>
      <c r="FW17" s="49" t="s">
        <v>197</v>
      </c>
      <c r="FX17" s="48">
        <v>27</v>
      </c>
      <c r="FY17" s="48">
        <v>36</v>
      </c>
      <c r="FZ17" s="48">
        <v>35.9</v>
      </c>
      <c r="GA17" s="48">
        <v>24.8</v>
      </c>
      <c r="GB17" s="48">
        <v>17.8</v>
      </c>
      <c r="GC17" s="48">
        <v>19.2</v>
      </c>
      <c r="GD17" s="49" t="s">
        <v>197</v>
      </c>
      <c r="GE17" s="49" t="s">
        <v>197</v>
      </c>
      <c r="GF17" s="49" t="s">
        <v>197</v>
      </c>
      <c r="GG17" s="49" t="s">
        <v>197</v>
      </c>
      <c r="GH17" s="49" t="s">
        <v>197</v>
      </c>
      <c r="GI17" s="49" t="s">
        <v>197</v>
      </c>
      <c r="GJ17" s="49" t="s">
        <v>197</v>
      </c>
      <c r="GK17" s="49" t="s">
        <v>197</v>
      </c>
      <c r="GL17" s="49" t="s">
        <v>197</v>
      </c>
      <c r="GM17" s="49" t="s">
        <v>197</v>
      </c>
      <c r="GN17" s="49" t="s">
        <v>197</v>
      </c>
      <c r="GO17" s="49" t="s">
        <v>197</v>
      </c>
      <c r="GP17" s="49" t="s">
        <v>197</v>
      </c>
      <c r="GQ17" s="49" t="s">
        <v>197</v>
      </c>
      <c r="GR17" s="49" t="s">
        <v>197</v>
      </c>
      <c r="GS17" s="49" t="s">
        <v>197</v>
      </c>
      <c r="GT17" s="49" t="s">
        <v>197</v>
      </c>
      <c r="GU17" s="49" t="s">
        <v>197</v>
      </c>
      <c r="GV17" s="49" t="s">
        <v>197</v>
      </c>
      <c r="GW17" s="49" t="s">
        <v>197</v>
      </c>
      <c r="GX17" s="49" t="s">
        <v>197</v>
      </c>
      <c r="GY17" s="49" t="s">
        <v>197</v>
      </c>
      <c r="GZ17" s="49" t="s">
        <v>197</v>
      </c>
      <c r="HA17" s="49" t="s">
        <v>197</v>
      </c>
      <c r="HB17" s="49" t="s">
        <v>197</v>
      </c>
      <c r="HC17" s="49" t="s">
        <v>197</v>
      </c>
      <c r="HD17" s="49" t="s">
        <v>197</v>
      </c>
      <c r="HE17" s="48" t="e">
        <v>#N/A</v>
      </c>
      <c r="HF17" s="49" t="s">
        <v>197</v>
      </c>
      <c r="HG17" s="48" t="e">
        <v>#N/A</v>
      </c>
      <c r="HH17" s="49" t="s">
        <v>197</v>
      </c>
      <c r="HI17" s="49" t="s">
        <v>197</v>
      </c>
      <c r="HJ17" s="49" t="s">
        <v>197</v>
      </c>
      <c r="HK17" s="49" t="s">
        <v>197</v>
      </c>
      <c r="HL17" s="49" t="s">
        <v>197</v>
      </c>
      <c r="HM17" s="49" t="s">
        <v>197</v>
      </c>
      <c r="HN17" s="49" t="s">
        <v>197</v>
      </c>
      <c r="HO17" s="49" t="s">
        <v>197</v>
      </c>
      <c r="HP17" s="49" t="s">
        <v>197</v>
      </c>
      <c r="HQ17" s="49" t="s">
        <v>197</v>
      </c>
      <c r="HR17" s="49" t="s">
        <v>197</v>
      </c>
      <c r="HS17" s="49" t="s">
        <v>197</v>
      </c>
      <c r="HT17" s="49" t="s">
        <v>197</v>
      </c>
      <c r="HU17" s="48">
        <v>92.9</v>
      </c>
      <c r="HV17" s="48">
        <v>43.6</v>
      </c>
      <c r="HW17" s="48">
        <v>46.7</v>
      </c>
      <c r="HX17" s="49" t="s">
        <v>197</v>
      </c>
      <c r="HY17" s="49" t="s">
        <v>197</v>
      </c>
      <c r="HZ17" s="49" t="s">
        <v>197</v>
      </c>
      <c r="IA17" s="49" t="s">
        <v>197</v>
      </c>
      <c r="IB17" s="49" t="s">
        <v>197</v>
      </c>
      <c r="IC17" s="49" t="s">
        <v>197</v>
      </c>
      <c r="ID17" s="49" t="s">
        <v>197</v>
      </c>
      <c r="IE17" s="49" t="s">
        <v>197</v>
      </c>
      <c r="IF17" s="49" t="s">
        <v>197</v>
      </c>
      <c r="IG17" s="49" t="s">
        <v>197</v>
      </c>
      <c r="IH17" s="48">
        <v>65.3</v>
      </c>
      <c r="II17" s="49" t="s">
        <v>197</v>
      </c>
      <c r="IJ17" s="49" t="s">
        <v>197</v>
      </c>
      <c r="IK17" s="49" t="s">
        <v>197</v>
      </c>
      <c r="IL17" s="49" t="s">
        <v>197</v>
      </c>
      <c r="IM17" s="49" t="s">
        <v>197</v>
      </c>
      <c r="IN17" s="49" t="s">
        <v>197</v>
      </c>
      <c r="IO17" s="49" t="s">
        <v>197</v>
      </c>
      <c r="IP17" s="49" t="s">
        <v>197</v>
      </c>
      <c r="IQ17" s="49" t="s">
        <v>197</v>
      </c>
      <c r="IR17" s="49" t="s">
        <v>197</v>
      </c>
      <c r="IS17" s="49" t="s">
        <v>197</v>
      </c>
      <c r="IT17" s="49" t="s">
        <v>197</v>
      </c>
      <c r="IU17" s="49" t="s">
        <v>197</v>
      </c>
      <c r="IV17" s="49" t="s">
        <v>197</v>
      </c>
      <c r="IW17" s="49" t="s">
        <v>197</v>
      </c>
      <c r="IX17" s="49" t="s">
        <v>197</v>
      </c>
      <c r="IY17" s="49" t="s">
        <v>197</v>
      </c>
      <c r="IZ17" s="49" t="s">
        <v>197</v>
      </c>
      <c r="JA17" s="49" t="s">
        <v>197</v>
      </c>
      <c r="JB17" s="49" t="s">
        <v>197</v>
      </c>
      <c r="JC17" s="49" t="s">
        <v>197</v>
      </c>
      <c r="JD17" s="49" t="s">
        <v>197</v>
      </c>
      <c r="JE17" s="49" t="s">
        <v>197</v>
      </c>
      <c r="JF17" s="49" t="s">
        <v>87</v>
      </c>
      <c r="JG17" s="49" t="s">
        <v>87</v>
      </c>
      <c r="JH17" s="49" t="s">
        <v>87</v>
      </c>
      <c r="JI17" s="49" t="s">
        <v>87</v>
      </c>
      <c r="JJ17" s="49">
        <v>51</v>
      </c>
      <c r="JK17" s="49">
        <v>48.2</v>
      </c>
      <c r="JL17" s="49">
        <v>108.7</v>
      </c>
      <c r="JM17" s="49">
        <v>66.3</v>
      </c>
      <c r="JN17" s="49">
        <v>65.3</v>
      </c>
      <c r="JO17" s="49" t="s">
        <v>87</v>
      </c>
    </row>
    <row r="18" spans="1:275">
      <c r="A18" s="45"/>
      <c r="B18" s="46" t="s">
        <v>1755</v>
      </c>
      <c r="C18" s="303" t="s">
        <v>1257</v>
      </c>
      <c r="D18" s="46" t="s">
        <v>119</v>
      </c>
      <c r="E18" s="303" t="s">
        <v>0</v>
      </c>
      <c r="F18" s="47" t="s">
        <v>197</v>
      </c>
      <c r="G18" s="47" t="s">
        <v>197</v>
      </c>
      <c r="H18" s="48">
        <v>116.7</v>
      </c>
      <c r="I18" s="48">
        <v>154.4</v>
      </c>
      <c r="J18" s="48">
        <v>150.9</v>
      </c>
      <c r="K18" s="48">
        <v>153.1</v>
      </c>
      <c r="L18" s="48">
        <v>95.2</v>
      </c>
      <c r="M18" s="48">
        <v>93.1</v>
      </c>
      <c r="N18" s="48">
        <v>168.7</v>
      </c>
      <c r="O18" s="48">
        <v>217.4</v>
      </c>
      <c r="P18" s="48">
        <v>71.099999999999994</v>
      </c>
      <c r="Q18" s="48">
        <v>149.19999999999999</v>
      </c>
      <c r="R18" s="48">
        <v>97.9</v>
      </c>
      <c r="S18" s="48">
        <v>156.1</v>
      </c>
      <c r="T18" s="48">
        <v>131</v>
      </c>
      <c r="U18" s="48">
        <v>60.8</v>
      </c>
      <c r="V18" s="48">
        <v>100.7</v>
      </c>
      <c r="W18" s="48">
        <v>160</v>
      </c>
      <c r="X18" s="48">
        <v>50.3</v>
      </c>
      <c r="Y18" s="48">
        <v>167.2</v>
      </c>
      <c r="Z18" s="48">
        <v>96.4</v>
      </c>
      <c r="AA18" s="48">
        <v>84.1</v>
      </c>
      <c r="AB18" s="48">
        <v>496.7</v>
      </c>
      <c r="AC18" s="48">
        <v>122.8</v>
      </c>
      <c r="AD18" s="48">
        <v>444.2</v>
      </c>
      <c r="AE18" s="48">
        <v>69.099999999999994</v>
      </c>
      <c r="AF18" s="48">
        <v>45.9</v>
      </c>
      <c r="AG18" s="48">
        <v>480.3</v>
      </c>
      <c r="AH18" s="48">
        <v>194.1</v>
      </c>
      <c r="AI18" s="49" t="s">
        <v>197</v>
      </c>
      <c r="AJ18" s="49" t="s">
        <v>197</v>
      </c>
      <c r="AK18" s="48">
        <v>165.6</v>
      </c>
      <c r="AL18" s="49" t="s">
        <v>197</v>
      </c>
      <c r="AM18" s="49" t="s">
        <v>197</v>
      </c>
      <c r="AN18" s="49" t="s">
        <v>197</v>
      </c>
      <c r="AO18" s="48">
        <v>22.3</v>
      </c>
      <c r="AP18" s="48">
        <v>22.1</v>
      </c>
      <c r="AQ18" s="48">
        <v>327.2</v>
      </c>
      <c r="AR18" s="48">
        <v>177.2</v>
      </c>
      <c r="AS18" s="49" t="s">
        <v>197</v>
      </c>
      <c r="AT18" s="48">
        <v>129.5</v>
      </c>
      <c r="AU18" s="49" t="s">
        <v>197</v>
      </c>
      <c r="AV18" s="48">
        <v>209.3</v>
      </c>
      <c r="AW18" s="49" t="s">
        <v>197</v>
      </c>
      <c r="AX18" s="48">
        <v>142.5</v>
      </c>
      <c r="AY18" s="48">
        <v>3.3</v>
      </c>
      <c r="AZ18" s="48">
        <v>191</v>
      </c>
      <c r="BA18" s="48">
        <v>119.1</v>
      </c>
      <c r="BB18" s="48">
        <v>122.4</v>
      </c>
      <c r="BC18" s="48">
        <v>212.2</v>
      </c>
      <c r="BD18" s="48">
        <v>135.80000000000001</v>
      </c>
      <c r="BE18" s="48">
        <v>141.5</v>
      </c>
      <c r="BF18" s="48">
        <v>168.9</v>
      </c>
      <c r="BG18" s="48">
        <v>117.6</v>
      </c>
      <c r="BH18" s="48">
        <v>129.6</v>
      </c>
      <c r="BI18" s="48">
        <v>194.7</v>
      </c>
      <c r="BJ18" s="48">
        <v>118.2</v>
      </c>
      <c r="BK18" s="48">
        <v>158.1</v>
      </c>
      <c r="BL18" s="48">
        <v>217.7</v>
      </c>
      <c r="BM18" s="48">
        <v>188.9</v>
      </c>
      <c r="BN18" s="48">
        <v>196.8</v>
      </c>
      <c r="BO18" s="49" t="s">
        <v>197</v>
      </c>
      <c r="BP18" s="48">
        <v>169.8</v>
      </c>
      <c r="BQ18" s="48">
        <v>165.3</v>
      </c>
      <c r="BR18" s="48">
        <v>217.1</v>
      </c>
      <c r="BS18" s="48">
        <v>157.5</v>
      </c>
      <c r="BT18" s="48">
        <v>185.7</v>
      </c>
      <c r="BU18" s="48">
        <v>372.7</v>
      </c>
      <c r="BV18" s="48">
        <v>89.2</v>
      </c>
      <c r="BW18" s="48">
        <v>189.1</v>
      </c>
      <c r="BX18" s="48">
        <v>82.6</v>
      </c>
      <c r="BY18" s="48">
        <v>39.200000000000003</v>
      </c>
      <c r="BZ18" s="48">
        <v>67.3</v>
      </c>
      <c r="CA18" s="49" t="s">
        <v>197</v>
      </c>
      <c r="CB18" s="49" t="s">
        <v>197</v>
      </c>
      <c r="CC18" s="49" t="s">
        <v>197</v>
      </c>
      <c r="CD18" s="48">
        <v>354.8</v>
      </c>
      <c r="CE18" s="48">
        <v>258.60000000000002</v>
      </c>
      <c r="CF18" s="48">
        <v>297.2</v>
      </c>
      <c r="CG18" s="48">
        <v>79.099999999999994</v>
      </c>
      <c r="CH18" s="48">
        <v>14.6</v>
      </c>
      <c r="CI18" s="48">
        <v>47.1</v>
      </c>
      <c r="CJ18" s="48">
        <v>112.1</v>
      </c>
      <c r="CK18" s="48">
        <v>52.8</v>
      </c>
      <c r="CL18" s="48">
        <v>77.900000000000006</v>
      </c>
      <c r="CM18" s="49" t="s">
        <v>197</v>
      </c>
      <c r="CN18" s="49" t="s">
        <v>197</v>
      </c>
      <c r="CO18" s="49" t="s">
        <v>197</v>
      </c>
      <c r="CP18" s="49" t="s">
        <v>197</v>
      </c>
      <c r="CQ18" s="49" t="s">
        <v>197</v>
      </c>
      <c r="CR18" s="49" t="s">
        <v>197</v>
      </c>
      <c r="CS18" s="49" t="s">
        <v>197</v>
      </c>
      <c r="CT18" s="48">
        <v>261.5</v>
      </c>
      <c r="CU18" s="48">
        <v>118.6</v>
      </c>
      <c r="CV18" s="48">
        <v>176.9</v>
      </c>
      <c r="CW18" s="48">
        <v>216.3</v>
      </c>
      <c r="CX18" s="48">
        <v>139.6</v>
      </c>
      <c r="CY18" s="48">
        <v>173.8</v>
      </c>
      <c r="CZ18" s="48">
        <v>150.9</v>
      </c>
      <c r="DA18" s="48">
        <v>351.8</v>
      </c>
      <c r="DB18" s="48">
        <v>265.89999999999998</v>
      </c>
      <c r="DC18" s="48">
        <v>296.2</v>
      </c>
      <c r="DD18" s="48">
        <v>262</v>
      </c>
      <c r="DE18" s="48">
        <v>46.7</v>
      </c>
      <c r="DF18" s="48">
        <v>124.9</v>
      </c>
      <c r="DG18" s="48">
        <v>163.1</v>
      </c>
      <c r="DH18" s="48">
        <v>27.5</v>
      </c>
      <c r="DI18" s="48">
        <v>104.4</v>
      </c>
      <c r="DJ18" s="48">
        <v>70.599999999999994</v>
      </c>
      <c r="DK18" s="48">
        <v>10.6</v>
      </c>
      <c r="DL18" s="48">
        <v>39.1</v>
      </c>
      <c r="DM18" s="48">
        <v>113.9</v>
      </c>
      <c r="DN18" s="48">
        <v>52.6</v>
      </c>
      <c r="DO18" s="48">
        <v>76.3</v>
      </c>
      <c r="DP18" s="49" t="s">
        <v>197</v>
      </c>
      <c r="DQ18" s="49" t="s">
        <v>197</v>
      </c>
      <c r="DR18" s="49" t="s">
        <v>197</v>
      </c>
      <c r="DS18" s="49" t="s">
        <v>197</v>
      </c>
      <c r="DT18" s="49" t="s">
        <v>197</v>
      </c>
      <c r="DU18" s="49" t="s">
        <v>197</v>
      </c>
      <c r="DV18" s="49" t="s">
        <v>197</v>
      </c>
      <c r="DW18" s="49" t="s">
        <v>197</v>
      </c>
      <c r="DX18" s="49" t="s">
        <v>197</v>
      </c>
      <c r="DY18" s="49" t="s">
        <v>197</v>
      </c>
      <c r="DZ18" s="49" t="s">
        <v>197</v>
      </c>
      <c r="EA18" s="49" t="s">
        <v>197</v>
      </c>
      <c r="EB18" s="48" t="e">
        <v>#N/A</v>
      </c>
      <c r="EC18" s="48">
        <v>246.6</v>
      </c>
      <c r="ED18" s="48" t="e">
        <v>#N/A</v>
      </c>
      <c r="EE18" s="49" t="s">
        <v>197</v>
      </c>
      <c r="EF18" s="49" t="s">
        <v>197</v>
      </c>
      <c r="EG18" s="49" t="s">
        <v>197</v>
      </c>
      <c r="EH18" s="49" t="s">
        <v>197</v>
      </c>
      <c r="EI18" s="48">
        <v>240.1</v>
      </c>
      <c r="EJ18" s="48">
        <v>133.4</v>
      </c>
      <c r="EK18" s="48">
        <v>169.7</v>
      </c>
      <c r="EL18" s="49" t="s">
        <v>197</v>
      </c>
      <c r="EM18" s="48">
        <v>176.6</v>
      </c>
      <c r="EN18" s="48">
        <v>96</v>
      </c>
      <c r="EO18" s="48">
        <v>138</v>
      </c>
      <c r="EP18" s="49" t="s">
        <v>197</v>
      </c>
      <c r="EQ18" s="49" t="s">
        <v>197</v>
      </c>
      <c r="ER18" s="49" t="s">
        <v>197</v>
      </c>
      <c r="ES18" s="49" t="s">
        <v>197</v>
      </c>
      <c r="ET18" s="48">
        <v>258.7</v>
      </c>
      <c r="EU18" s="49" t="s">
        <v>197</v>
      </c>
      <c r="EV18" s="48">
        <v>142.30000000000001</v>
      </c>
      <c r="EW18" s="48">
        <v>85.1</v>
      </c>
      <c r="EX18" s="48">
        <v>103.1</v>
      </c>
      <c r="EY18" s="49" t="s">
        <v>197</v>
      </c>
      <c r="EZ18" s="48">
        <v>192.4</v>
      </c>
      <c r="FA18" s="48">
        <v>102.6</v>
      </c>
      <c r="FB18" s="48">
        <v>138.30000000000001</v>
      </c>
      <c r="FC18" s="49" t="s">
        <v>197</v>
      </c>
      <c r="FD18" s="48">
        <v>199.8</v>
      </c>
      <c r="FE18" s="48">
        <v>126.6</v>
      </c>
      <c r="FF18" s="48">
        <v>158.1</v>
      </c>
      <c r="FG18" s="48">
        <v>102.1</v>
      </c>
      <c r="FH18" s="48">
        <v>163.69999999999999</v>
      </c>
      <c r="FI18" s="48">
        <v>119.7</v>
      </c>
      <c r="FJ18" s="48">
        <v>106.5</v>
      </c>
      <c r="FK18" s="48">
        <v>147</v>
      </c>
      <c r="FL18" s="48">
        <v>128.69999999999999</v>
      </c>
      <c r="FM18" s="48">
        <v>223.2</v>
      </c>
      <c r="FN18" s="48">
        <v>174.8</v>
      </c>
      <c r="FO18" s="48">
        <v>203</v>
      </c>
      <c r="FP18" s="48">
        <v>241.3</v>
      </c>
      <c r="FQ18" s="48">
        <v>112.5</v>
      </c>
      <c r="FR18" s="48">
        <v>158.30000000000001</v>
      </c>
      <c r="FS18" s="48">
        <v>124.8</v>
      </c>
      <c r="FT18" s="48">
        <v>83.9</v>
      </c>
      <c r="FU18" s="48">
        <v>109.7</v>
      </c>
      <c r="FV18" s="48">
        <v>118.3</v>
      </c>
      <c r="FW18" s="48">
        <v>147</v>
      </c>
      <c r="FX18" s="48">
        <v>154.9</v>
      </c>
      <c r="FY18" s="48">
        <v>98.7</v>
      </c>
      <c r="FZ18" s="48">
        <v>99.3</v>
      </c>
      <c r="GA18" s="48">
        <v>133.69999999999999</v>
      </c>
      <c r="GB18" s="48">
        <v>118.9</v>
      </c>
      <c r="GC18" s="48">
        <v>121.7</v>
      </c>
      <c r="GD18" s="49" t="s">
        <v>197</v>
      </c>
      <c r="GE18" s="49" t="s">
        <v>197</v>
      </c>
      <c r="GF18" s="49" t="s">
        <v>197</v>
      </c>
      <c r="GG18" s="48">
        <v>24.6</v>
      </c>
      <c r="GH18" s="48">
        <v>18.3</v>
      </c>
      <c r="GI18" s="48">
        <v>18.3</v>
      </c>
      <c r="GJ18" s="48">
        <v>1304.0999999999999</v>
      </c>
      <c r="GK18" s="48">
        <v>142.69999999999999</v>
      </c>
      <c r="GL18" s="48">
        <v>518.4</v>
      </c>
      <c r="GM18" s="48">
        <v>309.89999999999998</v>
      </c>
      <c r="GN18" s="48">
        <v>119.2</v>
      </c>
      <c r="GO18" s="48">
        <v>193.4</v>
      </c>
      <c r="GP18" s="48">
        <v>53.8</v>
      </c>
      <c r="GQ18" s="48">
        <v>175.2</v>
      </c>
      <c r="GR18" s="48">
        <v>130.19999999999999</v>
      </c>
      <c r="GS18" s="49" t="s">
        <v>197</v>
      </c>
      <c r="GT18" s="48">
        <v>46.1</v>
      </c>
      <c r="GU18" s="48">
        <v>36</v>
      </c>
      <c r="GV18" s="48">
        <v>6.4</v>
      </c>
      <c r="GW18" s="48">
        <v>15.3</v>
      </c>
      <c r="GX18" s="48">
        <v>11.4</v>
      </c>
      <c r="GY18" s="48">
        <v>151.1</v>
      </c>
      <c r="GZ18" s="48">
        <v>115.7</v>
      </c>
      <c r="HA18" s="48">
        <v>133</v>
      </c>
      <c r="HB18" s="48">
        <v>129.6</v>
      </c>
      <c r="HC18" s="48">
        <v>89.7</v>
      </c>
      <c r="HD18" s="48">
        <v>101.8</v>
      </c>
      <c r="HE18" s="48" t="e">
        <v>#N/A</v>
      </c>
      <c r="HF18" s="49" t="s">
        <v>197</v>
      </c>
      <c r="HG18" s="48" t="e">
        <v>#N/A</v>
      </c>
      <c r="HH18" s="48">
        <v>25.3</v>
      </c>
      <c r="HI18" s="49" t="s">
        <v>197</v>
      </c>
      <c r="HJ18" s="49" t="s">
        <v>197</v>
      </c>
      <c r="HK18" s="49" t="s">
        <v>197</v>
      </c>
      <c r="HL18" s="49" t="s">
        <v>197</v>
      </c>
      <c r="HM18" s="49" t="s">
        <v>197</v>
      </c>
      <c r="HN18" s="49" t="s">
        <v>197</v>
      </c>
      <c r="HO18" s="48">
        <v>230.2</v>
      </c>
      <c r="HP18" s="48">
        <v>209.7</v>
      </c>
      <c r="HQ18" s="48">
        <v>216.7</v>
      </c>
      <c r="HR18" s="48">
        <v>298.60000000000002</v>
      </c>
      <c r="HS18" s="48">
        <v>200.9</v>
      </c>
      <c r="HT18" s="48">
        <v>250.1</v>
      </c>
      <c r="HU18" s="48">
        <v>112.2</v>
      </c>
      <c r="HV18" s="48">
        <v>95.1</v>
      </c>
      <c r="HW18" s="48">
        <v>96.1</v>
      </c>
      <c r="HX18" s="48">
        <v>138.6</v>
      </c>
      <c r="HY18" s="49" t="s">
        <v>197</v>
      </c>
      <c r="HZ18" s="48">
        <v>214.9</v>
      </c>
      <c r="IA18" s="49" t="s">
        <v>197</v>
      </c>
      <c r="IB18" s="49" t="s">
        <v>197</v>
      </c>
      <c r="IC18" s="49" t="s">
        <v>197</v>
      </c>
      <c r="ID18" s="48">
        <v>8.1999999999999993</v>
      </c>
      <c r="IE18" s="49" t="s">
        <v>197</v>
      </c>
      <c r="IF18" s="49" t="s">
        <v>197</v>
      </c>
      <c r="IG18" s="49" t="s">
        <v>197</v>
      </c>
      <c r="IH18" s="48">
        <v>65.2</v>
      </c>
      <c r="II18" s="49" t="s">
        <v>197</v>
      </c>
      <c r="IJ18" s="49" t="s">
        <v>197</v>
      </c>
      <c r="IK18" s="49" t="s">
        <v>197</v>
      </c>
      <c r="IL18" s="49" t="s">
        <v>197</v>
      </c>
      <c r="IM18" s="49" t="s">
        <v>197</v>
      </c>
      <c r="IN18" s="49" t="s">
        <v>197</v>
      </c>
      <c r="IO18" s="49" t="s">
        <v>197</v>
      </c>
      <c r="IP18" s="49" t="s">
        <v>197</v>
      </c>
      <c r="IQ18" s="48">
        <v>64.5</v>
      </c>
      <c r="IR18" s="48">
        <v>169.5</v>
      </c>
      <c r="IS18" s="48">
        <v>118.4</v>
      </c>
      <c r="IT18" s="48">
        <v>138</v>
      </c>
      <c r="IU18" s="48">
        <v>312.60000000000002</v>
      </c>
      <c r="IV18" s="48">
        <v>181</v>
      </c>
      <c r="IW18" s="48">
        <v>214.4</v>
      </c>
      <c r="IX18" s="49" t="s">
        <v>197</v>
      </c>
      <c r="IY18" s="49" t="s">
        <v>197</v>
      </c>
      <c r="IZ18" s="49" t="s">
        <v>197</v>
      </c>
      <c r="JA18" s="49" t="s">
        <v>197</v>
      </c>
      <c r="JB18" s="49" t="s">
        <v>197</v>
      </c>
      <c r="JC18" s="48">
        <v>336</v>
      </c>
      <c r="JD18" s="48">
        <v>16.100000000000001</v>
      </c>
      <c r="JE18" s="48">
        <v>94</v>
      </c>
      <c r="JF18" s="48" t="s">
        <v>87</v>
      </c>
      <c r="JG18" s="48">
        <v>118.7</v>
      </c>
      <c r="JH18" s="48" t="s">
        <v>87</v>
      </c>
      <c r="JI18" s="48">
        <v>121.3</v>
      </c>
      <c r="JJ18" s="48">
        <v>69.8</v>
      </c>
      <c r="JK18" s="48">
        <v>39.6</v>
      </c>
      <c r="JL18" s="48">
        <v>80.900000000000006</v>
      </c>
      <c r="JM18" s="48">
        <v>63.4</v>
      </c>
      <c r="JN18" s="48">
        <v>65.2</v>
      </c>
      <c r="JO18" s="48">
        <v>91.9</v>
      </c>
    </row>
    <row r="19" spans="1:275">
      <c r="A19" s="45"/>
      <c r="B19" s="46" t="s">
        <v>1756</v>
      </c>
      <c r="C19" s="303" t="s">
        <v>1258</v>
      </c>
      <c r="D19" s="46" t="s">
        <v>119</v>
      </c>
      <c r="E19" s="303" t="s">
        <v>0</v>
      </c>
      <c r="F19" s="47" t="s">
        <v>197</v>
      </c>
      <c r="G19" s="47" t="s">
        <v>197</v>
      </c>
      <c r="H19" s="48">
        <v>109.3</v>
      </c>
      <c r="I19" s="48">
        <v>141.5</v>
      </c>
      <c r="J19" s="48">
        <v>135</v>
      </c>
      <c r="K19" s="49" t="s">
        <v>197</v>
      </c>
      <c r="L19" s="49" t="s">
        <v>197</v>
      </c>
      <c r="M19" s="49" t="s">
        <v>197</v>
      </c>
      <c r="N19" s="49" t="s">
        <v>197</v>
      </c>
      <c r="O19" s="49" t="s">
        <v>197</v>
      </c>
      <c r="P19" s="49" t="s">
        <v>197</v>
      </c>
      <c r="Q19" s="49" t="s">
        <v>197</v>
      </c>
      <c r="R19" s="49" t="s">
        <v>197</v>
      </c>
      <c r="S19" s="49" t="s">
        <v>197</v>
      </c>
      <c r="T19" s="49" t="s">
        <v>197</v>
      </c>
      <c r="U19" s="49" t="s">
        <v>197</v>
      </c>
      <c r="V19" s="49" t="s">
        <v>197</v>
      </c>
      <c r="W19" s="49" t="s">
        <v>197</v>
      </c>
      <c r="X19" s="49" t="s">
        <v>197</v>
      </c>
      <c r="Y19" s="49" t="s">
        <v>197</v>
      </c>
      <c r="Z19" s="49" t="s">
        <v>197</v>
      </c>
      <c r="AA19" s="49" t="s">
        <v>197</v>
      </c>
      <c r="AB19" s="49" t="s">
        <v>197</v>
      </c>
      <c r="AC19" s="49" t="s">
        <v>197</v>
      </c>
      <c r="AD19" s="49" t="s">
        <v>197</v>
      </c>
      <c r="AE19" s="49" t="s">
        <v>197</v>
      </c>
      <c r="AF19" s="49" t="s">
        <v>197</v>
      </c>
      <c r="AG19" s="49" t="s">
        <v>197</v>
      </c>
      <c r="AH19" s="49" t="s">
        <v>197</v>
      </c>
      <c r="AI19" s="49" t="s">
        <v>197</v>
      </c>
      <c r="AJ19" s="49" t="s">
        <v>197</v>
      </c>
      <c r="AK19" s="49" t="s">
        <v>197</v>
      </c>
      <c r="AL19" s="49" t="s">
        <v>197</v>
      </c>
      <c r="AM19" s="49" t="s">
        <v>197</v>
      </c>
      <c r="AN19" s="49" t="s">
        <v>197</v>
      </c>
      <c r="AO19" s="49" t="s">
        <v>197</v>
      </c>
      <c r="AP19" s="49" t="s">
        <v>197</v>
      </c>
      <c r="AQ19" s="49" t="s">
        <v>197</v>
      </c>
      <c r="AR19" s="49" t="s">
        <v>197</v>
      </c>
      <c r="AS19" s="49" t="s">
        <v>197</v>
      </c>
      <c r="AT19" s="49" t="s">
        <v>197</v>
      </c>
      <c r="AU19" s="49" t="s">
        <v>197</v>
      </c>
      <c r="AV19" s="49" t="s">
        <v>197</v>
      </c>
      <c r="AW19" s="49" t="s">
        <v>197</v>
      </c>
      <c r="AX19" s="49" t="s">
        <v>197</v>
      </c>
      <c r="AY19" s="49" t="s">
        <v>197</v>
      </c>
      <c r="AZ19" s="48">
        <v>73.400000000000006</v>
      </c>
      <c r="BA19" s="48">
        <v>68.5</v>
      </c>
      <c r="BB19" s="48">
        <v>68.8</v>
      </c>
      <c r="BC19" s="48">
        <v>83.6</v>
      </c>
      <c r="BD19" s="48">
        <v>75.8</v>
      </c>
      <c r="BE19" s="48">
        <v>76.400000000000006</v>
      </c>
      <c r="BF19" s="48">
        <v>131</v>
      </c>
      <c r="BG19" s="48">
        <v>84.5</v>
      </c>
      <c r="BH19" s="48">
        <v>95.8</v>
      </c>
      <c r="BI19" s="49" t="s">
        <v>197</v>
      </c>
      <c r="BJ19" s="49" t="s">
        <v>197</v>
      </c>
      <c r="BK19" s="49" t="s">
        <v>197</v>
      </c>
      <c r="BL19" s="49" t="s">
        <v>197</v>
      </c>
      <c r="BM19" s="49" t="s">
        <v>197</v>
      </c>
      <c r="BN19" s="49" t="s">
        <v>197</v>
      </c>
      <c r="BO19" s="49" t="s">
        <v>197</v>
      </c>
      <c r="BP19" s="49" t="s">
        <v>197</v>
      </c>
      <c r="BQ19" s="49" t="s">
        <v>197</v>
      </c>
      <c r="BR19" s="49" t="s">
        <v>197</v>
      </c>
      <c r="BS19" s="49" t="s">
        <v>197</v>
      </c>
      <c r="BT19" s="49" t="s">
        <v>197</v>
      </c>
      <c r="BU19" s="49" t="s">
        <v>197</v>
      </c>
      <c r="BV19" s="49" t="s">
        <v>197</v>
      </c>
      <c r="BW19" s="49" t="s">
        <v>197</v>
      </c>
      <c r="BX19" s="49" t="s">
        <v>197</v>
      </c>
      <c r="BY19" s="49" t="s">
        <v>197</v>
      </c>
      <c r="BZ19" s="49" t="s">
        <v>197</v>
      </c>
      <c r="CA19" s="49" t="s">
        <v>197</v>
      </c>
      <c r="CB19" s="49" t="s">
        <v>197</v>
      </c>
      <c r="CC19" s="49" t="s">
        <v>197</v>
      </c>
      <c r="CD19" s="49" t="s">
        <v>197</v>
      </c>
      <c r="CE19" s="49" t="s">
        <v>197</v>
      </c>
      <c r="CF19" s="49" t="s">
        <v>197</v>
      </c>
      <c r="CG19" s="49" t="s">
        <v>197</v>
      </c>
      <c r="CH19" s="49" t="s">
        <v>197</v>
      </c>
      <c r="CI19" s="49" t="s">
        <v>197</v>
      </c>
      <c r="CJ19" s="49" t="s">
        <v>197</v>
      </c>
      <c r="CK19" s="49" t="s">
        <v>197</v>
      </c>
      <c r="CL19" s="49" t="s">
        <v>197</v>
      </c>
      <c r="CM19" s="49" t="s">
        <v>197</v>
      </c>
      <c r="CN19" s="49" t="s">
        <v>197</v>
      </c>
      <c r="CO19" s="49" t="s">
        <v>197</v>
      </c>
      <c r="CP19" s="49" t="s">
        <v>197</v>
      </c>
      <c r="CQ19" s="49" t="s">
        <v>197</v>
      </c>
      <c r="CR19" s="49" t="s">
        <v>197</v>
      </c>
      <c r="CS19" s="49" t="s">
        <v>197</v>
      </c>
      <c r="CT19" s="49" t="s">
        <v>197</v>
      </c>
      <c r="CU19" s="49" t="s">
        <v>197</v>
      </c>
      <c r="CV19" s="49" t="s">
        <v>197</v>
      </c>
      <c r="CW19" s="49" t="s">
        <v>197</v>
      </c>
      <c r="CX19" s="49" t="s">
        <v>197</v>
      </c>
      <c r="CY19" s="49" t="s">
        <v>197</v>
      </c>
      <c r="CZ19" s="49" t="s">
        <v>197</v>
      </c>
      <c r="DA19" s="49" t="s">
        <v>197</v>
      </c>
      <c r="DB19" s="49" t="s">
        <v>197</v>
      </c>
      <c r="DC19" s="49" t="s">
        <v>197</v>
      </c>
      <c r="DD19" s="49" t="s">
        <v>197</v>
      </c>
      <c r="DE19" s="49" t="s">
        <v>197</v>
      </c>
      <c r="DF19" s="49" t="s">
        <v>197</v>
      </c>
      <c r="DG19" s="49" t="s">
        <v>197</v>
      </c>
      <c r="DH19" s="49" t="s">
        <v>197</v>
      </c>
      <c r="DI19" s="49" t="s">
        <v>197</v>
      </c>
      <c r="DJ19" s="49" t="s">
        <v>197</v>
      </c>
      <c r="DK19" s="49" t="s">
        <v>197</v>
      </c>
      <c r="DL19" s="49" t="s">
        <v>197</v>
      </c>
      <c r="DM19" s="49" t="s">
        <v>197</v>
      </c>
      <c r="DN19" s="49" t="s">
        <v>197</v>
      </c>
      <c r="DO19" s="49" t="s">
        <v>197</v>
      </c>
      <c r="DP19" s="49" t="s">
        <v>197</v>
      </c>
      <c r="DQ19" s="49" t="s">
        <v>197</v>
      </c>
      <c r="DR19" s="49" t="s">
        <v>197</v>
      </c>
      <c r="DS19" s="49" t="s">
        <v>197</v>
      </c>
      <c r="DT19" s="49" t="s">
        <v>197</v>
      </c>
      <c r="DU19" s="49" t="s">
        <v>197</v>
      </c>
      <c r="DV19" s="49" t="s">
        <v>197</v>
      </c>
      <c r="DW19" s="49" t="s">
        <v>197</v>
      </c>
      <c r="DX19" s="49" t="s">
        <v>197</v>
      </c>
      <c r="DY19" s="49" t="s">
        <v>197</v>
      </c>
      <c r="DZ19" s="49" t="s">
        <v>197</v>
      </c>
      <c r="EA19" s="49" t="s">
        <v>197</v>
      </c>
      <c r="EB19" s="48" t="e">
        <v>#N/A</v>
      </c>
      <c r="EC19" s="49" t="s">
        <v>197</v>
      </c>
      <c r="ED19" s="48" t="e">
        <v>#N/A</v>
      </c>
      <c r="EE19" s="49" t="s">
        <v>197</v>
      </c>
      <c r="EF19" s="49" t="s">
        <v>197</v>
      </c>
      <c r="EG19" s="49" t="s">
        <v>197</v>
      </c>
      <c r="EH19" s="49" t="s">
        <v>197</v>
      </c>
      <c r="EI19" s="49" t="s">
        <v>197</v>
      </c>
      <c r="EJ19" s="49" t="s">
        <v>197</v>
      </c>
      <c r="EK19" s="49" t="s">
        <v>197</v>
      </c>
      <c r="EL19" s="49" t="s">
        <v>197</v>
      </c>
      <c r="EM19" s="49" t="s">
        <v>197</v>
      </c>
      <c r="EN19" s="49" t="s">
        <v>197</v>
      </c>
      <c r="EO19" s="49" t="s">
        <v>197</v>
      </c>
      <c r="EP19" s="49" t="s">
        <v>197</v>
      </c>
      <c r="EQ19" s="49" t="s">
        <v>197</v>
      </c>
      <c r="ER19" s="49" t="s">
        <v>197</v>
      </c>
      <c r="ES19" s="49" t="s">
        <v>197</v>
      </c>
      <c r="ET19" s="49" t="s">
        <v>197</v>
      </c>
      <c r="EU19" s="49" t="s">
        <v>197</v>
      </c>
      <c r="EV19" s="48">
        <v>86.5</v>
      </c>
      <c r="EW19" s="48">
        <v>64.3</v>
      </c>
      <c r="EX19" s="48">
        <v>71.400000000000006</v>
      </c>
      <c r="EY19" s="49" t="s">
        <v>197</v>
      </c>
      <c r="EZ19" s="49" t="s">
        <v>197</v>
      </c>
      <c r="FA19" s="49" t="s">
        <v>197</v>
      </c>
      <c r="FB19" s="49" t="s">
        <v>197</v>
      </c>
      <c r="FC19" s="49" t="s">
        <v>197</v>
      </c>
      <c r="FD19" s="49" t="s">
        <v>197</v>
      </c>
      <c r="FE19" s="49" t="s">
        <v>197</v>
      </c>
      <c r="FF19" s="49" t="s">
        <v>197</v>
      </c>
      <c r="FG19" s="49" t="s">
        <v>197</v>
      </c>
      <c r="FH19" s="49" t="s">
        <v>197</v>
      </c>
      <c r="FI19" s="49" t="s">
        <v>197</v>
      </c>
      <c r="FJ19" s="49" t="s">
        <v>197</v>
      </c>
      <c r="FK19" s="49" t="s">
        <v>197</v>
      </c>
      <c r="FL19" s="49" t="s">
        <v>197</v>
      </c>
      <c r="FM19" s="48">
        <v>109.3</v>
      </c>
      <c r="FN19" s="48">
        <v>93.3</v>
      </c>
      <c r="FO19" s="48">
        <v>102.7</v>
      </c>
      <c r="FP19" s="49" t="s">
        <v>197</v>
      </c>
      <c r="FQ19" s="49" t="s">
        <v>197</v>
      </c>
      <c r="FR19" s="49" t="s">
        <v>197</v>
      </c>
      <c r="FS19" s="48">
        <v>117.2</v>
      </c>
      <c r="FT19" s="48">
        <v>217.7</v>
      </c>
      <c r="FU19" s="48">
        <v>154.4</v>
      </c>
      <c r="FV19" s="49" t="s">
        <v>197</v>
      </c>
      <c r="FW19" s="49" t="s">
        <v>197</v>
      </c>
      <c r="FX19" s="48">
        <v>120</v>
      </c>
      <c r="FY19" s="48">
        <v>77.8</v>
      </c>
      <c r="FZ19" s="48">
        <v>78.3</v>
      </c>
      <c r="GA19" s="48">
        <v>75.8</v>
      </c>
      <c r="GB19" s="48">
        <v>56.7</v>
      </c>
      <c r="GC19" s="48">
        <v>60.4</v>
      </c>
      <c r="GD19" s="49" t="s">
        <v>197</v>
      </c>
      <c r="GE19" s="49" t="s">
        <v>197</v>
      </c>
      <c r="GF19" s="49" t="s">
        <v>197</v>
      </c>
      <c r="GG19" s="49" t="s">
        <v>197</v>
      </c>
      <c r="GH19" s="49" t="s">
        <v>197</v>
      </c>
      <c r="GI19" s="49" t="s">
        <v>197</v>
      </c>
      <c r="GJ19" s="49" t="s">
        <v>197</v>
      </c>
      <c r="GK19" s="49" t="s">
        <v>197</v>
      </c>
      <c r="GL19" s="49" t="s">
        <v>197</v>
      </c>
      <c r="GM19" s="49" t="s">
        <v>197</v>
      </c>
      <c r="GN19" s="49" t="s">
        <v>197</v>
      </c>
      <c r="GO19" s="49" t="s">
        <v>197</v>
      </c>
      <c r="GP19" s="49" t="s">
        <v>197</v>
      </c>
      <c r="GQ19" s="49" t="s">
        <v>197</v>
      </c>
      <c r="GR19" s="49" t="s">
        <v>197</v>
      </c>
      <c r="GS19" s="49" t="s">
        <v>197</v>
      </c>
      <c r="GT19" s="49" t="s">
        <v>197</v>
      </c>
      <c r="GU19" s="49" t="s">
        <v>197</v>
      </c>
      <c r="GV19" s="49" t="s">
        <v>197</v>
      </c>
      <c r="GW19" s="49" t="s">
        <v>197</v>
      </c>
      <c r="GX19" s="49" t="s">
        <v>197</v>
      </c>
      <c r="GY19" s="49" t="s">
        <v>197</v>
      </c>
      <c r="GZ19" s="49" t="s">
        <v>197</v>
      </c>
      <c r="HA19" s="49" t="s">
        <v>197</v>
      </c>
      <c r="HB19" s="49" t="s">
        <v>197</v>
      </c>
      <c r="HC19" s="49" t="s">
        <v>197</v>
      </c>
      <c r="HD19" s="49" t="s">
        <v>197</v>
      </c>
      <c r="HE19" s="48" t="e">
        <v>#N/A</v>
      </c>
      <c r="HF19" s="49" t="s">
        <v>197</v>
      </c>
      <c r="HG19" s="48" t="e">
        <v>#N/A</v>
      </c>
      <c r="HH19" s="49" t="s">
        <v>197</v>
      </c>
      <c r="HI19" s="49" t="s">
        <v>197</v>
      </c>
      <c r="HJ19" s="49" t="s">
        <v>197</v>
      </c>
      <c r="HK19" s="49" t="s">
        <v>197</v>
      </c>
      <c r="HL19" s="49" t="s">
        <v>197</v>
      </c>
      <c r="HM19" s="49" t="s">
        <v>197</v>
      </c>
      <c r="HN19" s="49" t="s">
        <v>197</v>
      </c>
      <c r="HO19" s="49" t="s">
        <v>197</v>
      </c>
      <c r="HP19" s="49" t="s">
        <v>197</v>
      </c>
      <c r="HQ19" s="49" t="s">
        <v>197</v>
      </c>
      <c r="HR19" s="49" t="s">
        <v>197</v>
      </c>
      <c r="HS19" s="49" t="s">
        <v>197</v>
      </c>
      <c r="HT19" s="49" t="s">
        <v>197</v>
      </c>
      <c r="HU19" s="48">
        <v>70.900000000000006</v>
      </c>
      <c r="HV19" s="48">
        <v>63.4</v>
      </c>
      <c r="HW19" s="48">
        <v>63.9</v>
      </c>
      <c r="HX19" s="49" t="s">
        <v>197</v>
      </c>
      <c r="HY19" s="49" t="s">
        <v>197</v>
      </c>
      <c r="HZ19" s="49" t="s">
        <v>197</v>
      </c>
      <c r="IA19" s="49" t="s">
        <v>197</v>
      </c>
      <c r="IB19" s="49" t="s">
        <v>197</v>
      </c>
      <c r="IC19" s="49" t="s">
        <v>197</v>
      </c>
      <c r="ID19" s="49" t="s">
        <v>197</v>
      </c>
      <c r="IE19" s="49" t="s">
        <v>197</v>
      </c>
      <c r="IF19" s="49" t="s">
        <v>197</v>
      </c>
      <c r="IG19" s="49" t="s">
        <v>197</v>
      </c>
      <c r="IH19" s="48">
        <v>13.4</v>
      </c>
      <c r="II19" s="49" t="s">
        <v>197</v>
      </c>
      <c r="IJ19" s="49" t="s">
        <v>197</v>
      </c>
      <c r="IK19" s="49" t="s">
        <v>197</v>
      </c>
      <c r="IL19" s="49" t="s">
        <v>197</v>
      </c>
      <c r="IM19" s="49" t="s">
        <v>197</v>
      </c>
      <c r="IN19" s="49" t="s">
        <v>197</v>
      </c>
      <c r="IO19" s="49" t="s">
        <v>197</v>
      </c>
      <c r="IP19" s="49" t="s">
        <v>197</v>
      </c>
      <c r="IQ19" s="49" t="s">
        <v>197</v>
      </c>
      <c r="IR19" s="48">
        <v>137.6</v>
      </c>
      <c r="IS19" s="48">
        <v>102.2</v>
      </c>
      <c r="IT19" s="48">
        <v>115.9</v>
      </c>
      <c r="IU19" s="49" t="s">
        <v>197</v>
      </c>
      <c r="IV19" s="49" t="s">
        <v>197</v>
      </c>
      <c r="IW19" s="49" t="s">
        <v>197</v>
      </c>
      <c r="IX19" s="49" t="s">
        <v>197</v>
      </c>
      <c r="IY19" s="49" t="s">
        <v>197</v>
      </c>
      <c r="IZ19" s="49" t="s">
        <v>197</v>
      </c>
      <c r="JA19" s="49" t="s">
        <v>197</v>
      </c>
      <c r="JB19" s="49" t="s">
        <v>197</v>
      </c>
      <c r="JC19" s="49" t="s">
        <v>197</v>
      </c>
      <c r="JD19" s="49" t="s">
        <v>197</v>
      </c>
      <c r="JE19" s="49" t="s">
        <v>197</v>
      </c>
      <c r="JF19" s="49" t="s">
        <v>87</v>
      </c>
      <c r="JG19" s="49" t="s">
        <v>87</v>
      </c>
      <c r="JH19" s="49" t="s">
        <v>87</v>
      </c>
      <c r="JI19" s="49" t="s">
        <v>87</v>
      </c>
      <c r="JJ19" s="49">
        <v>49</v>
      </c>
      <c r="JK19" s="49">
        <v>30.5</v>
      </c>
      <c r="JL19" s="49">
        <v>26.2</v>
      </c>
      <c r="JM19" s="49">
        <v>62.5</v>
      </c>
      <c r="JN19" s="49">
        <v>13.4</v>
      </c>
      <c r="JO19" s="49" t="s">
        <v>87</v>
      </c>
    </row>
    <row r="20" spans="1:275">
      <c r="A20" s="45"/>
      <c r="B20" s="46" t="s">
        <v>1757</v>
      </c>
      <c r="C20" s="303" t="s">
        <v>1259</v>
      </c>
      <c r="D20" s="46" t="s">
        <v>119</v>
      </c>
      <c r="E20" s="303" t="s">
        <v>0</v>
      </c>
      <c r="F20" s="47" t="s">
        <v>197</v>
      </c>
      <c r="G20" s="47" t="s">
        <v>197</v>
      </c>
      <c r="H20" s="49" t="s">
        <v>197</v>
      </c>
      <c r="I20" s="49" t="s">
        <v>197</v>
      </c>
      <c r="J20" s="49" t="s">
        <v>197</v>
      </c>
      <c r="K20" s="49" t="s">
        <v>197</v>
      </c>
      <c r="L20" s="49" t="s">
        <v>197</v>
      </c>
      <c r="M20" s="49" t="s">
        <v>197</v>
      </c>
      <c r="N20" s="49" t="s">
        <v>197</v>
      </c>
      <c r="O20" s="49" t="s">
        <v>197</v>
      </c>
      <c r="P20" s="49" t="s">
        <v>197</v>
      </c>
      <c r="Q20" s="49" t="s">
        <v>197</v>
      </c>
      <c r="R20" s="49" t="s">
        <v>197</v>
      </c>
      <c r="S20" s="49" t="s">
        <v>197</v>
      </c>
      <c r="T20" s="49" t="s">
        <v>197</v>
      </c>
      <c r="U20" s="49" t="s">
        <v>197</v>
      </c>
      <c r="V20" s="49" t="s">
        <v>197</v>
      </c>
      <c r="W20" s="49" t="s">
        <v>197</v>
      </c>
      <c r="X20" s="49" t="s">
        <v>197</v>
      </c>
      <c r="Y20" s="49" t="s">
        <v>197</v>
      </c>
      <c r="Z20" s="49" t="s">
        <v>197</v>
      </c>
      <c r="AA20" s="49" t="s">
        <v>197</v>
      </c>
      <c r="AB20" s="49" t="s">
        <v>197</v>
      </c>
      <c r="AC20" s="49" t="s">
        <v>197</v>
      </c>
      <c r="AD20" s="49" t="s">
        <v>197</v>
      </c>
      <c r="AE20" s="49" t="s">
        <v>197</v>
      </c>
      <c r="AF20" s="49" t="s">
        <v>197</v>
      </c>
      <c r="AG20" s="49" t="s">
        <v>197</v>
      </c>
      <c r="AH20" s="49" t="s">
        <v>197</v>
      </c>
      <c r="AI20" s="49" t="s">
        <v>197</v>
      </c>
      <c r="AJ20" s="49" t="s">
        <v>197</v>
      </c>
      <c r="AK20" s="49" t="s">
        <v>197</v>
      </c>
      <c r="AL20" s="49" t="s">
        <v>197</v>
      </c>
      <c r="AM20" s="49" t="s">
        <v>197</v>
      </c>
      <c r="AN20" s="49" t="s">
        <v>197</v>
      </c>
      <c r="AO20" s="49" t="s">
        <v>197</v>
      </c>
      <c r="AP20" s="49" t="s">
        <v>197</v>
      </c>
      <c r="AQ20" s="49" t="s">
        <v>197</v>
      </c>
      <c r="AR20" s="49" t="s">
        <v>197</v>
      </c>
      <c r="AS20" s="49" t="s">
        <v>197</v>
      </c>
      <c r="AT20" s="49" t="s">
        <v>197</v>
      </c>
      <c r="AU20" s="49" t="s">
        <v>197</v>
      </c>
      <c r="AV20" s="49" t="s">
        <v>197</v>
      </c>
      <c r="AW20" s="49" t="s">
        <v>197</v>
      </c>
      <c r="AX20" s="49" t="s">
        <v>197</v>
      </c>
      <c r="AY20" s="49" t="s">
        <v>197</v>
      </c>
      <c r="AZ20" s="48">
        <v>7.1</v>
      </c>
      <c r="BA20" s="48">
        <v>105.2</v>
      </c>
      <c r="BB20" s="48">
        <v>100.6</v>
      </c>
      <c r="BC20" s="48">
        <v>12.1</v>
      </c>
      <c r="BD20" s="48">
        <v>40.1</v>
      </c>
      <c r="BE20" s="48">
        <v>38</v>
      </c>
      <c r="BF20" s="48">
        <v>20.399999999999999</v>
      </c>
      <c r="BG20" s="48">
        <v>71</v>
      </c>
      <c r="BH20" s="48">
        <v>58.9</v>
      </c>
      <c r="BI20" s="49" t="s">
        <v>197</v>
      </c>
      <c r="BJ20" s="49" t="s">
        <v>197</v>
      </c>
      <c r="BK20" s="49" t="s">
        <v>197</v>
      </c>
      <c r="BL20" s="49" t="s">
        <v>197</v>
      </c>
      <c r="BM20" s="49" t="s">
        <v>197</v>
      </c>
      <c r="BN20" s="49" t="s">
        <v>197</v>
      </c>
      <c r="BO20" s="49" t="s">
        <v>197</v>
      </c>
      <c r="BP20" s="49" t="s">
        <v>197</v>
      </c>
      <c r="BQ20" s="49" t="s">
        <v>197</v>
      </c>
      <c r="BR20" s="49" t="s">
        <v>197</v>
      </c>
      <c r="BS20" s="49" t="s">
        <v>197</v>
      </c>
      <c r="BT20" s="49" t="s">
        <v>197</v>
      </c>
      <c r="BU20" s="49" t="s">
        <v>197</v>
      </c>
      <c r="BV20" s="49" t="s">
        <v>197</v>
      </c>
      <c r="BW20" s="49" t="s">
        <v>197</v>
      </c>
      <c r="BX20" s="49" t="s">
        <v>197</v>
      </c>
      <c r="BY20" s="49" t="s">
        <v>197</v>
      </c>
      <c r="BZ20" s="49" t="s">
        <v>197</v>
      </c>
      <c r="CA20" s="49" t="s">
        <v>197</v>
      </c>
      <c r="CB20" s="49" t="s">
        <v>197</v>
      </c>
      <c r="CC20" s="49" t="s">
        <v>197</v>
      </c>
      <c r="CD20" s="49" t="s">
        <v>197</v>
      </c>
      <c r="CE20" s="49" t="s">
        <v>197</v>
      </c>
      <c r="CF20" s="49" t="s">
        <v>197</v>
      </c>
      <c r="CG20" s="49" t="s">
        <v>197</v>
      </c>
      <c r="CH20" s="49" t="s">
        <v>197</v>
      </c>
      <c r="CI20" s="49" t="s">
        <v>197</v>
      </c>
      <c r="CJ20" s="49" t="s">
        <v>197</v>
      </c>
      <c r="CK20" s="49" t="s">
        <v>197</v>
      </c>
      <c r="CL20" s="49" t="s">
        <v>197</v>
      </c>
      <c r="CM20" s="49" t="s">
        <v>197</v>
      </c>
      <c r="CN20" s="49" t="s">
        <v>197</v>
      </c>
      <c r="CO20" s="49" t="s">
        <v>197</v>
      </c>
      <c r="CP20" s="49" t="s">
        <v>197</v>
      </c>
      <c r="CQ20" s="49" t="s">
        <v>197</v>
      </c>
      <c r="CR20" s="49" t="s">
        <v>197</v>
      </c>
      <c r="CS20" s="49" t="s">
        <v>197</v>
      </c>
      <c r="CT20" s="49" t="s">
        <v>197</v>
      </c>
      <c r="CU20" s="49" t="s">
        <v>197</v>
      </c>
      <c r="CV20" s="49" t="s">
        <v>197</v>
      </c>
      <c r="CW20" s="49" t="s">
        <v>197</v>
      </c>
      <c r="CX20" s="49" t="s">
        <v>197</v>
      </c>
      <c r="CY20" s="49" t="s">
        <v>197</v>
      </c>
      <c r="CZ20" s="49" t="s">
        <v>197</v>
      </c>
      <c r="DA20" s="49" t="s">
        <v>197</v>
      </c>
      <c r="DB20" s="49" t="s">
        <v>197</v>
      </c>
      <c r="DC20" s="49" t="s">
        <v>197</v>
      </c>
      <c r="DD20" s="49" t="s">
        <v>197</v>
      </c>
      <c r="DE20" s="49" t="s">
        <v>197</v>
      </c>
      <c r="DF20" s="49" t="s">
        <v>197</v>
      </c>
      <c r="DG20" s="49" t="s">
        <v>197</v>
      </c>
      <c r="DH20" s="49" t="s">
        <v>197</v>
      </c>
      <c r="DI20" s="49" t="s">
        <v>197</v>
      </c>
      <c r="DJ20" s="49" t="s">
        <v>197</v>
      </c>
      <c r="DK20" s="49" t="s">
        <v>197</v>
      </c>
      <c r="DL20" s="49" t="s">
        <v>197</v>
      </c>
      <c r="DM20" s="49" t="s">
        <v>197</v>
      </c>
      <c r="DN20" s="49" t="s">
        <v>197</v>
      </c>
      <c r="DO20" s="49" t="s">
        <v>197</v>
      </c>
      <c r="DP20" s="49" t="s">
        <v>197</v>
      </c>
      <c r="DQ20" s="49" t="s">
        <v>197</v>
      </c>
      <c r="DR20" s="49" t="s">
        <v>197</v>
      </c>
      <c r="DS20" s="49" t="s">
        <v>197</v>
      </c>
      <c r="DT20" s="49" t="s">
        <v>197</v>
      </c>
      <c r="DU20" s="49" t="s">
        <v>197</v>
      </c>
      <c r="DV20" s="49" t="s">
        <v>197</v>
      </c>
      <c r="DW20" s="49" t="s">
        <v>197</v>
      </c>
      <c r="DX20" s="49" t="s">
        <v>197</v>
      </c>
      <c r="DY20" s="49" t="s">
        <v>197</v>
      </c>
      <c r="DZ20" s="49" t="s">
        <v>197</v>
      </c>
      <c r="EA20" s="49" t="s">
        <v>197</v>
      </c>
      <c r="EB20" s="48" t="e">
        <v>#N/A</v>
      </c>
      <c r="EC20" s="49" t="s">
        <v>197</v>
      </c>
      <c r="ED20" s="48" t="e">
        <v>#N/A</v>
      </c>
      <c r="EE20" s="49" t="s">
        <v>197</v>
      </c>
      <c r="EF20" s="49" t="s">
        <v>197</v>
      </c>
      <c r="EG20" s="49" t="s">
        <v>197</v>
      </c>
      <c r="EH20" s="49" t="s">
        <v>197</v>
      </c>
      <c r="EI20" s="49" t="s">
        <v>197</v>
      </c>
      <c r="EJ20" s="49" t="s">
        <v>197</v>
      </c>
      <c r="EK20" s="49" t="s">
        <v>197</v>
      </c>
      <c r="EL20" s="49" t="s">
        <v>197</v>
      </c>
      <c r="EM20" s="49" t="s">
        <v>197</v>
      </c>
      <c r="EN20" s="49" t="s">
        <v>197</v>
      </c>
      <c r="EO20" s="49" t="s">
        <v>197</v>
      </c>
      <c r="EP20" s="49" t="s">
        <v>197</v>
      </c>
      <c r="EQ20" s="49" t="s">
        <v>197</v>
      </c>
      <c r="ER20" s="49" t="s">
        <v>197</v>
      </c>
      <c r="ES20" s="49" t="s">
        <v>197</v>
      </c>
      <c r="ET20" s="49" t="s">
        <v>197</v>
      </c>
      <c r="EU20" s="49" t="s">
        <v>197</v>
      </c>
      <c r="EV20" s="48">
        <v>39.6</v>
      </c>
      <c r="EW20" s="48">
        <v>47.3</v>
      </c>
      <c r="EX20" s="48">
        <v>44.8</v>
      </c>
      <c r="EY20" s="49" t="s">
        <v>197</v>
      </c>
      <c r="EZ20" s="49" t="s">
        <v>197</v>
      </c>
      <c r="FA20" s="49" t="s">
        <v>197</v>
      </c>
      <c r="FB20" s="49" t="s">
        <v>197</v>
      </c>
      <c r="FC20" s="49" t="s">
        <v>197</v>
      </c>
      <c r="FD20" s="49" t="s">
        <v>197</v>
      </c>
      <c r="FE20" s="49" t="s">
        <v>197</v>
      </c>
      <c r="FF20" s="49" t="s">
        <v>197</v>
      </c>
      <c r="FG20" s="49" t="s">
        <v>197</v>
      </c>
      <c r="FH20" s="49" t="s">
        <v>197</v>
      </c>
      <c r="FI20" s="49" t="s">
        <v>197</v>
      </c>
      <c r="FJ20" s="49" t="s">
        <v>197</v>
      </c>
      <c r="FK20" s="49" t="s">
        <v>197</v>
      </c>
      <c r="FL20" s="49" t="s">
        <v>197</v>
      </c>
      <c r="FM20" s="48">
        <v>11.7</v>
      </c>
      <c r="FN20" s="48">
        <v>19.600000000000001</v>
      </c>
      <c r="FO20" s="48">
        <v>15</v>
      </c>
      <c r="FP20" s="49" t="s">
        <v>197</v>
      </c>
      <c r="FQ20" s="49" t="s">
        <v>197</v>
      </c>
      <c r="FR20" s="49" t="s">
        <v>197</v>
      </c>
      <c r="FS20" s="49" t="s">
        <v>197</v>
      </c>
      <c r="FT20" s="49" t="s">
        <v>197</v>
      </c>
      <c r="FU20" s="49" t="s">
        <v>197</v>
      </c>
      <c r="FV20" s="49" t="s">
        <v>197</v>
      </c>
      <c r="FW20" s="49" t="s">
        <v>197</v>
      </c>
      <c r="FX20" s="49" t="s">
        <v>197</v>
      </c>
      <c r="FY20" s="49" t="s">
        <v>197</v>
      </c>
      <c r="FZ20" s="49" t="s">
        <v>197</v>
      </c>
      <c r="GA20" s="48">
        <v>52.6</v>
      </c>
      <c r="GB20" s="48">
        <v>67.2</v>
      </c>
      <c r="GC20" s="48">
        <v>64.400000000000006</v>
      </c>
      <c r="GD20" s="49" t="s">
        <v>197</v>
      </c>
      <c r="GE20" s="49" t="s">
        <v>197</v>
      </c>
      <c r="GF20" s="49" t="s">
        <v>197</v>
      </c>
      <c r="GG20" s="49" t="s">
        <v>197</v>
      </c>
      <c r="GH20" s="49" t="s">
        <v>197</v>
      </c>
      <c r="GI20" s="49" t="s">
        <v>197</v>
      </c>
      <c r="GJ20" s="49" t="s">
        <v>197</v>
      </c>
      <c r="GK20" s="49" t="s">
        <v>197</v>
      </c>
      <c r="GL20" s="49" t="s">
        <v>197</v>
      </c>
      <c r="GM20" s="49" t="s">
        <v>197</v>
      </c>
      <c r="GN20" s="49" t="s">
        <v>197</v>
      </c>
      <c r="GO20" s="49" t="s">
        <v>197</v>
      </c>
      <c r="GP20" s="49" t="s">
        <v>197</v>
      </c>
      <c r="GQ20" s="49" t="s">
        <v>197</v>
      </c>
      <c r="GR20" s="49" t="s">
        <v>197</v>
      </c>
      <c r="GS20" s="49" t="s">
        <v>197</v>
      </c>
      <c r="GT20" s="49" t="s">
        <v>197</v>
      </c>
      <c r="GU20" s="49" t="s">
        <v>197</v>
      </c>
      <c r="GV20" s="49" t="s">
        <v>197</v>
      </c>
      <c r="GW20" s="49" t="s">
        <v>197</v>
      </c>
      <c r="GX20" s="49" t="s">
        <v>197</v>
      </c>
      <c r="GY20" s="49" t="s">
        <v>197</v>
      </c>
      <c r="GZ20" s="49" t="s">
        <v>197</v>
      </c>
      <c r="HA20" s="49" t="s">
        <v>197</v>
      </c>
      <c r="HB20" s="49" t="s">
        <v>197</v>
      </c>
      <c r="HC20" s="49" t="s">
        <v>197</v>
      </c>
      <c r="HD20" s="49" t="s">
        <v>197</v>
      </c>
      <c r="HE20" s="48" t="e">
        <v>#N/A</v>
      </c>
      <c r="HF20" s="49" t="s">
        <v>197</v>
      </c>
      <c r="HG20" s="48" t="e">
        <v>#N/A</v>
      </c>
      <c r="HH20" s="49" t="s">
        <v>197</v>
      </c>
      <c r="HI20" s="49" t="s">
        <v>197</v>
      </c>
      <c r="HJ20" s="49" t="s">
        <v>197</v>
      </c>
      <c r="HK20" s="49" t="s">
        <v>197</v>
      </c>
      <c r="HL20" s="49" t="s">
        <v>197</v>
      </c>
      <c r="HM20" s="49" t="s">
        <v>197</v>
      </c>
      <c r="HN20" s="49" t="s">
        <v>197</v>
      </c>
      <c r="HO20" s="49" t="s">
        <v>197</v>
      </c>
      <c r="HP20" s="49" t="s">
        <v>197</v>
      </c>
      <c r="HQ20" s="49" t="s">
        <v>197</v>
      </c>
      <c r="HR20" s="49" t="s">
        <v>197</v>
      </c>
      <c r="HS20" s="49" t="s">
        <v>197</v>
      </c>
      <c r="HT20" s="49" t="s">
        <v>197</v>
      </c>
      <c r="HU20" s="48">
        <v>203.4</v>
      </c>
      <c r="HV20" s="48">
        <v>60.9</v>
      </c>
      <c r="HW20" s="48">
        <v>69.7</v>
      </c>
      <c r="HX20" s="49" t="s">
        <v>197</v>
      </c>
      <c r="HY20" s="49" t="s">
        <v>197</v>
      </c>
      <c r="HZ20" s="49" t="s">
        <v>197</v>
      </c>
      <c r="IA20" s="49" t="s">
        <v>197</v>
      </c>
      <c r="IB20" s="49" t="s">
        <v>197</v>
      </c>
      <c r="IC20" s="49" t="s">
        <v>197</v>
      </c>
      <c r="ID20" s="48">
        <v>20.9</v>
      </c>
      <c r="IE20" s="49" t="s">
        <v>197</v>
      </c>
      <c r="IF20" s="49" t="s">
        <v>197</v>
      </c>
      <c r="IG20" s="49" t="s">
        <v>197</v>
      </c>
      <c r="IH20" s="49" t="s">
        <v>197</v>
      </c>
      <c r="II20" s="49" t="s">
        <v>197</v>
      </c>
      <c r="IJ20" s="49" t="s">
        <v>197</v>
      </c>
      <c r="IK20" s="49" t="s">
        <v>197</v>
      </c>
      <c r="IL20" s="49" t="s">
        <v>197</v>
      </c>
      <c r="IM20" s="49" t="s">
        <v>197</v>
      </c>
      <c r="IN20" s="49" t="s">
        <v>197</v>
      </c>
      <c r="IO20" s="49" t="s">
        <v>197</v>
      </c>
      <c r="IP20" s="49" t="s">
        <v>197</v>
      </c>
      <c r="IQ20" s="49" t="s">
        <v>197</v>
      </c>
      <c r="IR20" s="49" t="s">
        <v>197</v>
      </c>
      <c r="IS20" s="49" t="s">
        <v>197</v>
      </c>
      <c r="IT20" s="49" t="s">
        <v>197</v>
      </c>
      <c r="IU20" s="49" t="s">
        <v>197</v>
      </c>
      <c r="IV20" s="49" t="s">
        <v>197</v>
      </c>
      <c r="IW20" s="49" t="s">
        <v>197</v>
      </c>
      <c r="IX20" s="49" t="s">
        <v>197</v>
      </c>
      <c r="IY20" s="49" t="s">
        <v>197</v>
      </c>
      <c r="IZ20" s="49" t="s">
        <v>197</v>
      </c>
      <c r="JA20" s="49" t="s">
        <v>197</v>
      </c>
      <c r="JB20" s="49" t="s">
        <v>197</v>
      </c>
      <c r="JC20" s="49" t="s">
        <v>197</v>
      </c>
      <c r="JD20" s="49" t="s">
        <v>197</v>
      </c>
      <c r="JE20" s="49" t="s">
        <v>197</v>
      </c>
      <c r="JF20" s="49" t="s">
        <v>87</v>
      </c>
      <c r="JG20" s="49" t="s">
        <v>87</v>
      </c>
      <c r="JH20" s="49" t="s">
        <v>87</v>
      </c>
      <c r="JI20" s="49" t="s">
        <v>87</v>
      </c>
      <c r="JJ20" s="49">
        <v>14.2</v>
      </c>
      <c r="JK20" s="49">
        <v>9.5</v>
      </c>
      <c r="JL20" s="49">
        <v>24.6</v>
      </c>
      <c r="JM20" s="49" t="s">
        <v>87</v>
      </c>
      <c r="JN20" s="49" t="s">
        <v>87</v>
      </c>
      <c r="JO20" s="49" t="s">
        <v>87</v>
      </c>
    </row>
    <row r="21" spans="1:275">
      <c r="A21" s="45"/>
      <c r="B21" s="46" t="s">
        <v>1758</v>
      </c>
      <c r="C21" s="303" t="s">
        <v>1260</v>
      </c>
      <c r="D21" s="46" t="s">
        <v>119</v>
      </c>
      <c r="E21" s="303" t="s">
        <v>0</v>
      </c>
      <c r="F21" s="47" t="s">
        <v>197</v>
      </c>
      <c r="G21" s="47" t="s">
        <v>197</v>
      </c>
      <c r="H21" s="49" t="s">
        <v>197</v>
      </c>
      <c r="I21" s="48">
        <v>87.9</v>
      </c>
      <c r="J21" s="48">
        <v>86.5</v>
      </c>
      <c r="K21" s="49" t="s">
        <v>197</v>
      </c>
      <c r="L21" s="49" t="s">
        <v>197</v>
      </c>
      <c r="M21" s="49" t="s">
        <v>197</v>
      </c>
      <c r="N21" s="49" t="s">
        <v>197</v>
      </c>
      <c r="O21" s="49" t="s">
        <v>197</v>
      </c>
      <c r="P21" s="49" t="s">
        <v>197</v>
      </c>
      <c r="Q21" s="49" t="s">
        <v>197</v>
      </c>
      <c r="R21" s="49" t="s">
        <v>197</v>
      </c>
      <c r="S21" s="49" t="s">
        <v>197</v>
      </c>
      <c r="T21" s="49" t="s">
        <v>197</v>
      </c>
      <c r="U21" s="49" t="s">
        <v>197</v>
      </c>
      <c r="V21" s="49" t="s">
        <v>197</v>
      </c>
      <c r="W21" s="49" t="s">
        <v>197</v>
      </c>
      <c r="X21" s="49" t="s">
        <v>197</v>
      </c>
      <c r="Y21" s="49" t="s">
        <v>197</v>
      </c>
      <c r="Z21" s="49" t="s">
        <v>197</v>
      </c>
      <c r="AA21" s="49" t="s">
        <v>197</v>
      </c>
      <c r="AB21" s="49" t="s">
        <v>197</v>
      </c>
      <c r="AC21" s="49" t="s">
        <v>197</v>
      </c>
      <c r="AD21" s="49" t="s">
        <v>197</v>
      </c>
      <c r="AE21" s="49" t="s">
        <v>197</v>
      </c>
      <c r="AF21" s="49" t="s">
        <v>197</v>
      </c>
      <c r="AG21" s="49" t="s">
        <v>197</v>
      </c>
      <c r="AH21" s="49" t="s">
        <v>197</v>
      </c>
      <c r="AI21" s="49" t="s">
        <v>197</v>
      </c>
      <c r="AJ21" s="49" t="s">
        <v>197</v>
      </c>
      <c r="AK21" s="49" t="s">
        <v>197</v>
      </c>
      <c r="AL21" s="49" t="s">
        <v>197</v>
      </c>
      <c r="AM21" s="49" t="s">
        <v>197</v>
      </c>
      <c r="AN21" s="49" t="s">
        <v>197</v>
      </c>
      <c r="AO21" s="49" t="s">
        <v>197</v>
      </c>
      <c r="AP21" s="49" t="s">
        <v>197</v>
      </c>
      <c r="AQ21" s="49" t="s">
        <v>197</v>
      </c>
      <c r="AR21" s="49" t="s">
        <v>197</v>
      </c>
      <c r="AS21" s="49" t="s">
        <v>197</v>
      </c>
      <c r="AT21" s="49" t="s">
        <v>197</v>
      </c>
      <c r="AU21" s="49" t="s">
        <v>197</v>
      </c>
      <c r="AV21" s="49" t="s">
        <v>197</v>
      </c>
      <c r="AW21" s="49" t="s">
        <v>197</v>
      </c>
      <c r="AX21" s="49" t="s">
        <v>197</v>
      </c>
      <c r="AY21" s="49" t="s">
        <v>197</v>
      </c>
      <c r="AZ21" s="48">
        <v>29.9</v>
      </c>
      <c r="BA21" s="48">
        <v>40.200000000000003</v>
      </c>
      <c r="BB21" s="48">
        <v>39.799999999999997</v>
      </c>
      <c r="BC21" s="48">
        <v>74.5</v>
      </c>
      <c r="BD21" s="48">
        <v>56.8</v>
      </c>
      <c r="BE21" s="48">
        <v>58.2</v>
      </c>
      <c r="BF21" s="48">
        <v>60.1</v>
      </c>
      <c r="BG21" s="48">
        <v>37</v>
      </c>
      <c r="BH21" s="48">
        <v>42.7</v>
      </c>
      <c r="BI21" s="49" t="s">
        <v>197</v>
      </c>
      <c r="BJ21" s="49" t="s">
        <v>197</v>
      </c>
      <c r="BK21" s="49" t="s">
        <v>197</v>
      </c>
      <c r="BL21" s="49" t="s">
        <v>197</v>
      </c>
      <c r="BM21" s="49" t="s">
        <v>197</v>
      </c>
      <c r="BN21" s="49" t="s">
        <v>197</v>
      </c>
      <c r="BO21" s="49" t="s">
        <v>197</v>
      </c>
      <c r="BP21" s="49" t="s">
        <v>197</v>
      </c>
      <c r="BQ21" s="49" t="s">
        <v>197</v>
      </c>
      <c r="BR21" s="49" t="s">
        <v>197</v>
      </c>
      <c r="BS21" s="49" t="s">
        <v>197</v>
      </c>
      <c r="BT21" s="49" t="s">
        <v>197</v>
      </c>
      <c r="BU21" s="49" t="s">
        <v>197</v>
      </c>
      <c r="BV21" s="49" t="s">
        <v>197</v>
      </c>
      <c r="BW21" s="49" t="s">
        <v>197</v>
      </c>
      <c r="BX21" s="49" t="s">
        <v>197</v>
      </c>
      <c r="BY21" s="49" t="s">
        <v>197</v>
      </c>
      <c r="BZ21" s="49" t="s">
        <v>197</v>
      </c>
      <c r="CA21" s="49" t="s">
        <v>197</v>
      </c>
      <c r="CB21" s="49" t="s">
        <v>197</v>
      </c>
      <c r="CC21" s="49" t="s">
        <v>197</v>
      </c>
      <c r="CD21" s="49" t="s">
        <v>197</v>
      </c>
      <c r="CE21" s="49" t="s">
        <v>197</v>
      </c>
      <c r="CF21" s="49" t="s">
        <v>197</v>
      </c>
      <c r="CG21" s="49" t="s">
        <v>197</v>
      </c>
      <c r="CH21" s="49" t="s">
        <v>197</v>
      </c>
      <c r="CI21" s="49" t="s">
        <v>197</v>
      </c>
      <c r="CJ21" s="49" t="s">
        <v>197</v>
      </c>
      <c r="CK21" s="49" t="s">
        <v>197</v>
      </c>
      <c r="CL21" s="49" t="s">
        <v>197</v>
      </c>
      <c r="CM21" s="49" t="s">
        <v>197</v>
      </c>
      <c r="CN21" s="49" t="s">
        <v>197</v>
      </c>
      <c r="CO21" s="49" t="s">
        <v>197</v>
      </c>
      <c r="CP21" s="49" t="s">
        <v>197</v>
      </c>
      <c r="CQ21" s="49" t="s">
        <v>197</v>
      </c>
      <c r="CR21" s="49" t="s">
        <v>197</v>
      </c>
      <c r="CS21" s="49" t="s">
        <v>197</v>
      </c>
      <c r="CT21" s="49" t="s">
        <v>197</v>
      </c>
      <c r="CU21" s="49" t="s">
        <v>197</v>
      </c>
      <c r="CV21" s="49" t="s">
        <v>197</v>
      </c>
      <c r="CW21" s="49" t="s">
        <v>197</v>
      </c>
      <c r="CX21" s="49" t="s">
        <v>197</v>
      </c>
      <c r="CY21" s="49" t="s">
        <v>197</v>
      </c>
      <c r="CZ21" s="49" t="s">
        <v>197</v>
      </c>
      <c r="DA21" s="49" t="s">
        <v>197</v>
      </c>
      <c r="DB21" s="49" t="s">
        <v>197</v>
      </c>
      <c r="DC21" s="49" t="s">
        <v>197</v>
      </c>
      <c r="DD21" s="49" t="s">
        <v>197</v>
      </c>
      <c r="DE21" s="49" t="s">
        <v>197</v>
      </c>
      <c r="DF21" s="49" t="s">
        <v>197</v>
      </c>
      <c r="DG21" s="49" t="s">
        <v>197</v>
      </c>
      <c r="DH21" s="49" t="s">
        <v>197</v>
      </c>
      <c r="DI21" s="49" t="s">
        <v>197</v>
      </c>
      <c r="DJ21" s="49" t="s">
        <v>197</v>
      </c>
      <c r="DK21" s="49" t="s">
        <v>197</v>
      </c>
      <c r="DL21" s="49" t="s">
        <v>197</v>
      </c>
      <c r="DM21" s="49" t="s">
        <v>197</v>
      </c>
      <c r="DN21" s="49" t="s">
        <v>197</v>
      </c>
      <c r="DO21" s="49" t="s">
        <v>197</v>
      </c>
      <c r="DP21" s="49" t="s">
        <v>197</v>
      </c>
      <c r="DQ21" s="49" t="s">
        <v>197</v>
      </c>
      <c r="DR21" s="49" t="s">
        <v>197</v>
      </c>
      <c r="DS21" s="49" t="s">
        <v>197</v>
      </c>
      <c r="DT21" s="49" t="s">
        <v>197</v>
      </c>
      <c r="DU21" s="49" t="s">
        <v>197</v>
      </c>
      <c r="DV21" s="49" t="s">
        <v>197</v>
      </c>
      <c r="DW21" s="49" t="s">
        <v>197</v>
      </c>
      <c r="DX21" s="49" t="s">
        <v>197</v>
      </c>
      <c r="DY21" s="49" t="s">
        <v>197</v>
      </c>
      <c r="DZ21" s="49" t="s">
        <v>197</v>
      </c>
      <c r="EA21" s="49" t="s">
        <v>197</v>
      </c>
      <c r="EB21" s="48" t="e">
        <v>#N/A</v>
      </c>
      <c r="EC21" s="49" t="s">
        <v>197</v>
      </c>
      <c r="ED21" s="48" t="e">
        <v>#N/A</v>
      </c>
      <c r="EE21" s="49" t="s">
        <v>197</v>
      </c>
      <c r="EF21" s="49" t="s">
        <v>197</v>
      </c>
      <c r="EG21" s="49" t="s">
        <v>197</v>
      </c>
      <c r="EH21" s="49" t="s">
        <v>197</v>
      </c>
      <c r="EI21" s="49" t="s">
        <v>197</v>
      </c>
      <c r="EJ21" s="49" t="s">
        <v>197</v>
      </c>
      <c r="EK21" s="49" t="s">
        <v>197</v>
      </c>
      <c r="EL21" s="49" t="s">
        <v>197</v>
      </c>
      <c r="EM21" s="49" t="s">
        <v>197</v>
      </c>
      <c r="EN21" s="49" t="s">
        <v>197</v>
      </c>
      <c r="EO21" s="49" t="s">
        <v>197</v>
      </c>
      <c r="EP21" s="49" t="s">
        <v>197</v>
      </c>
      <c r="EQ21" s="49" t="s">
        <v>197</v>
      </c>
      <c r="ER21" s="49" t="s">
        <v>197</v>
      </c>
      <c r="ES21" s="49" t="s">
        <v>197</v>
      </c>
      <c r="ET21" s="49" t="s">
        <v>197</v>
      </c>
      <c r="EU21" s="49" t="s">
        <v>197</v>
      </c>
      <c r="EV21" s="48">
        <v>42.1</v>
      </c>
      <c r="EW21" s="48">
        <v>41.7</v>
      </c>
      <c r="EX21" s="48">
        <v>41.8</v>
      </c>
      <c r="EY21" s="49" t="s">
        <v>197</v>
      </c>
      <c r="EZ21" s="49" t="s">
        <v>197</v>
      </c>
      <c r="FA21" s="49" t="s">
        <v>197</v>
      </c>
      <c r="FB21" s="49" t="s">
        <v>197</v>
      </c>
      <c r="FC21" s="49" t="s">
        <v>197</v>
      </c>
      <c r="FD21" s="49" t="s">
        <v>197</v>
      </c>
      <c r="FE21" s="49" t="s">
        <v>197</v>
      </c>
      <c r="FF21" s="49" t="s">
        <v>197</v>
      </c>
      <c r="FG21" s="49" t="s">
        <v>197</v>
      </c>
      <c r="FH21" s="49" t="s">
        <v>197</v>
      </c>
      <c r="FI21" s="49" t="s">
        <v>197</v>
      </c>
      <c r="FJ21" s="49" t="s">
        <v>197</v>
      </c>
      <c r="FK21" s="49" t="s">
        <v>197</v>
      </c>
      <c r="FL21" s="49" t="s">
        <v>197</v>
      </c>
      <c r="FM21" s="48">
        <v>17.899999999999999</v>
      </c>
      <c r="FN21" s="48">
        <v>41.5</v>
      </c>
      <c r="FO21" s="48">
        <v>27.7</v>
      </c>
      <c r="FP21" s="49" t="s">
        <v>197</v>
      </c>
      <c r="FQ21" s="49" t="s">
        <v>197</v>
      </c>
      <c r="FR21" s="49" t="s">
        <v>197</v>
      </c>
      <c r="FS21" s="49" t="s">
        <v>197</v>
      </c>
      <c r="FT21" s="49" t="s">
        <v>197</v>
      </c>
      <c r="FU21" s="49" t="s">
        <v>197</v>
      </c>
      <c r="FV21" s="49" t="s">
        <v>197</v>
      </c>
      <c r="FW21" s="49" t="s">
        <v>197</v>
      </c>
      <c r="FX21" s="48">
        <v>104.5</v>
      </c>
      <c r="FY21" s="48">
        <v>56.8</v>
      </c>
      <c r="FZ21" s="48">
        <v>57.3</v>
      </c>
      <c r="GA21" s="48">
        <v>43.1</v>
      </c>
      <c r="GB21" s="48">
        <v>24.5</v>
      </c>
      <c r="GC21" s="48">
        <v>28.1</v>
      </c>
      <c r="GD21" s="49" t="s">
        <v>197</v>
      </c>
      <c r="GE21" s="49" t="s">
        <v>197</v>
      </c>
      <c r="GF21" s="49" t="s">
        <v>197</v>
      </c>
      <c r="GG21" s="49" t="s">
        <v>197</v>
      </c>
      <c r="GH21" s="49" t="s">
        <v>197</v>
      </c>
      <c r="GI21" s="49" t="s">
        <v>197</v>
      </c>
      <c r="GJ21" s="49" t="s">
        <v>197</v>
      </c>
      <c r="GK21" s="49" t="s">
        <v>197</v>
      </c>
      <c r="GL21" s="49" t="s">
        <v>197</v>
      </c>
      <c r="GM21" s="49" t="s">
        <v>197</v>
      </c>
      <c r="GN21" s="49" t="s">
        <v>197</v>
      </c>
      <c r="GO21" s="49" t="s">
        <v>197</v>
      </c>
      <c r="GP21" s="49" t="s">
        <v>197</v>
      </c>
      <c r="GQ21" s="49" t="s">
        <v>197</v>
      </c>
      <c r="GR21" s="49" t="s">
        <v>197</v>
      </c>
      <c r="GS21" s="49" t="s">
        <v>197</v>
      </c>
      <c r="GT21" s="49" t="s">
        <v>197</v>
      </c>
      <c r="GU21" s="49" t="s">
        <v>197</v>
      </c>
      <c r="GV21" s="49" t="s">
        <v>197</v>
      </c>
      <c r="GW21" s="49" t="s">
        <v>197</v>
      </c>
      <c r="GX21" s="49" t="s">
        <v>197</v>
      </c>
      <c r="GY21" s="49" t="s">
        <v>197</v>
      </c>
      <c r="GZ21" s="49" t="s">
        <v>197</v>
      </c>
      <c r="HA21" s="49" t="s">
        <v>197</v>
      </c>
      <c r="HB21" s="49" t="s">
        <v>197</v>
      </c>
      <c r="HC21" s="49" t="s">
        <v>197</v>
      </c>
      <c r="HD21" s="49" t="s">
        <v>197</v>
      </c>
      <c r="HE21" s="48" t="e">
        <v>#N/A</v>
      </c>
      <c r="HF21" s="49" t="s">
        <v>197</v>
      </c>
      <c r="HG21" s="48" t="e">
        <v>#N/A</v>
      </c>
      <c r="HH21" s="49" t="s">
        <v>197</v>
      </c>
      <c r="HI21" s="49" t="s">
        <v>197</v>
      </c>
      <c r="HJ21" s="49" t="s">
        <v>197</v>
      </c>
      <c r="HK21" s="49" t="s">
        <v>197</v>
      </c>
      <c r="HL21" s="49" t="s">
        <v>197</v>
      </c>
      <c r="HM21" s="49" t="s">
        <v>197</v>
      </c>
      <c r="HN21" s="49" t="s">
        <v>197</v>
      </c>
      <c r="HO21" s="49" t="s">
        <v>197</v>
      </c>
      <c r="HP21" s="49" t="s">
        <v>197</v>
      </c>
      <c r="HQ21" s="49" t="s">
        <v>197</v>
      </c>
      <c r="HR21" s="49" t="s">
        <v>197</v>
      </c>
      <c r="HS21" s="49" t="s">
        <v>197</v>
      </c>
      <c r="HT21" s="49" t="s">
        <v>197</v>
      </c>
      <c r="HU21" s="48">
        <v>23.6</v>
      </c>
      <c r="HV21" s="48">
        <v>35.9</v>
      </c>
      <c r="HW21" s="48">
        <v>35.1</v>
      </c>
      <c r="HX21" s="49" t="s">
        <v>197</v>
      </c>
      <c r="HY21" s="49" t="s">
        <v>197</v>
      </c>
      <c r="HZ21" s="49" t="s">
        <v>197</v>
      </c>
      <c r="IA21" s="49" t="s">
        <v>197</v>
      </c>
      <c r="IB21" s="49" t="s">
        <v>197</v>
      </c>
      <c r="IC21" s="49" t="s">
        <v>197</v>
      </c>
      <c r="ID21" s="49" t="s">
        <v>197</v>
      </c>
      <c r="IE21" s="49" t="s">
        <v>197</v>
      </c>
      <c r="IF21" s="49" t="s">
        <v>197</v>
      </c>
      <c r="IG21" s="49" t="s">
        <v>197</v>
      </c>
      <c r="IH21" s="48">
        <v>24.6</v>
      </c>
      <c r="II21" s="49" t="s">
        <v>197</v>
      </c>
      <c r="IJ21" s="49" t="s">
        <v>197</v>
      </c>
      <c r="IK21" s="49" t="s">
        <v>197</v>
      </c>
      <c r="IL21" s="49" t="s">
        <v>197</v>
      </c>
      <c r="IM21" s="49" t="s">
        <v>197</v>
      </c>
      <c r="IN21" s="49" t="s">
        <v>197</v>
      </c>
      <c r="IO21" s="49" t="s">
        <v>197</v>
      </c>
      <c r="IP21" s="49" t="s">
        <v>197</v>
      </c>
      <c r="IQ21" s="49" t="s">
        <v>197</v>
      </c>
      <c r="IR21" s="49" t="s">
        <v>197</v>
      </c>
      <c r="IS21" s="49" t="s">
        <v>197</v>
      </c>
      <c r="IT21" s="49" t="s">
        <v>197</v>
      </c>
      <c r="IU21" s="49" t="s">
        <v>197</v>
      </c>
      <c r="IV21" s="49" t="s">
        <v>197</v>
      </c>
      <c r="IW21" s="49" t="s">
        <v>197</v>
      </c>
      <c r="IX21" s="49" t="s">
        <v>197</v>
      </c>
      <c r="IY21" s="49" t="s">
        <v>197</v>
      </c>
      <c r="IZ21" s="49" t="s">
        <v>197</v>
      </c>
      <c r="JA21" s="49" t="s">
        <v>197</v>
      </c>
      <c r="JB21" s="49" t="s">
        <v>197</v>
      </c>
      <c r="JC21" s="49" t="s">
        <v>197</v>
      </c>
      <c r="JD21" s="49" t="s">
        <v>197</v>
      </c>
      <c r="JE21" s="49" t="s">
        <v>197</v>
      </c>
      <c r="JF21" s="49" t="s">
        <v>87</v>
      </c>
      <c r="JG21" s="49" t="s">
        <v>87</v>
      </c>
      <c r="JH21" s="49" t="s">
        <v>87</v>
      </c>
      <c r="JI21" s="49">
        <v>53.1</v>
      </c>
      <c r="JJ21" s="49">
        <v>32.5</v>
      </c>
      <c r="JK21" s="49">
        <v>4.7</v>
      </c>
      <c r="JL21" s="49">
        <v>71.8</v>
      </c>
      <c r="JM21" s="49">
        <v>20.100000000000001</v>
      </c>
      <c r="JN21" s="49">
        <v>24.6</v>
      </c>
      <c r="JO21" s="49" t="s">
        <v>87</v>
      </c>
    </row>
    <row r="22" spans="1:275">
      <c r="A22" s="45"/>
      <c r="B22" s="46" t="s">
        <v>1759</v>
      </c>
      <c r="C22" s="303" t="s">
        <v>1261</v>
      </c>
      <c r="D22" s="46" t="s">
        <v>119</v>
      </c>
      <c r="E22" s="303" t="s">
        <v>0</v>
      </c>
      <c r="F22" s="47" t="s">
        <v>197</v>
      </c>
      <c r="G22" s="47" t="s">
        <v>197</v>
      </c>
      <c r="H22" s="48">
        <v>205.8</v>
      </c>
      <c r="I22" s="48">
        <v>99.2</v>
      </c>
      <c r="J22" s="48">
        <v>123.1</v>
      </c>
      <c r="K22" s="49" t="s">
        <v>197</v>
      </c>
      <c r="L22" s="49" t="s">
        <v>197</v>
      </c>
      <c r="M22" s="49" t="s">
        <v>197</v>
      </c>
      <c r="N22" s="49" t="s">
        <v>197</v>
      </c>
      <c r="O22" s="49" t="s">
        <v>197</v>
      </c>
      <c r="P22" s="49" t="s">
        <v>197</v>
      </c>
      <c r="Q22" s="49" t="s">
        <v>197</v>
      </c>
      <c r="R22" s="49" t="s">
        <v>197</v>
      </c>
      <c r="S22" s="49" t="s">
        <v>197</v>
      </c>
      <c r="T22" s="49" t="s">
        <v>197</v>
      </c>
      <c r="U22" s="49" t="s">
        <v>197</v>
      </c>
      <c r="V22" s="49" t="s">
        <v>197</v>
      </c>
      <c r="W22" s="49" t="s">
        <v>197</v>
      </c>
      <c r="X22" s="49" t="s">
        <v>197</v>
      </c>
      <c r="Y22" s="49" t="s">
        <v>197</v>
      </c>
      <c r="Z22" s="49" t="s">
        <v>197</v>
      </c>
      <c r="AA22" s="49" t="s">
        <v>197</v>
      </c>
      <c r="AB22" s="49" t="s">
        <v>197</v>
      </c>
      <c r="AC22" s="49" t="s">
        <v>197</v>
      </c>
      <c r="AD22" s="49" t="s">
        <v>197</v>
      </c>
      <c r="AE22" s="49" t="s">
        <v>197</v>
      </c>
      <c r="AF22" s="49" t="s">
        <v>197</v>
      </c>
      <c r="AG22" s="49" t="s">
        <v>197</v>
      </c>
      <c r="AH22" s="49" t="s">
        <v>197</v>
      </c>
      <c r="AI22" s="49" t="s">
        <v>197</v>
      </c>
      <c r="AJ22" s="49" t="s">
        <v>197</v>
      </c>
      <c r="AK22" s="49" t="s">
        <v>197</v>
      </c>
      <c r="AL22" s="49" t="s">
        <v>197</v>
      </c>
      <c r="AM22" s="49" t="s">
        <v>197</v>
      </c>
      <c r="AN22" s="49" t="s">
        <v>197</v>
      </c>
      <c r="AO22" s="49" t="s">
        <v>197</v>
      </c>
      <c r="AP22" s="49" t="s">
        <v>197</v>
      </c>
      <c r="AQ22" s="49" t="s">
        <v>197</v>
      </c>
      <c r="AR22" s="49" t="s">
        <v>197</v>
      </c>
      <c r="AS22" s="49" t="s">
        <v>197</v>
      </c>
      <c r="AT22" s="49" t="s">
        <v>197</v>
      </c>
      <c r="AU22" s="49" t="s">
        <v>197</v>
      </c>
      <c r="AV22" s="49" t="s">
        <v>197</v>
      </c>
      <c r="AW22" s="49" t="s">
        <v>197</v>
      </c>
      <c r="AX22" s="49" t="s">
        <v>197</v>
      </c>
      <c r="AY22" s="49" t="s">
        <v>197</v>
      </c>
      <c r="AZ22" s="48">
        <v>45</v>
      </c>
      <c r="BA22" s="48">
        <v>44.3</v>
      </c>
      <c r="BB22" s="48">
        <v>44.3</v>
      </c>
      <c r="BC22" s="48">
        <v>48</v>
      </c>
      <c r="BD22" s="48">
        <v>51.1</v>
      </c>
      <c r="BE22" s="48">
        <v>50.8</v>
      </c>
      <c r="BF22" s="48">
        <v>50.8</v>
      </c>
      <c r="BG22" s="48">
        <v>38.299999999999997</v>
      </c>
      <c r="BH22" s="48">
        <v>41.2</v>
      </c>
      <c r="BI22" s="49" t="s">
        <v>197</v>
      </c>
      <c r="BJ22" s="49" t="s">
        <v>197</v>
      </c>
      <c r="BK22" s="49" t="s">
        <v>197</v>
      </c>
      <c r="BL22" s="49" t="s">
        <v>197</v>
      </c>
      <c r="BM22" s="49" t="s">
        <v>197</v>
      </c>
      <c r="BN22" s="49" t="s">
        <v>197</v>
      </c>
      <c r="BO22" s="49" t="s">
        <v>197</v>
      </c>
      <c r="BP22" s="49" t="s">
        <v>197</v>
      </c>
      <c r="BQ22" s="49" t="s">
        <v>197</v>
      </c>
      <c r="BR22" s="49" t="s">
        <v>197</v>
      </c>
      <c r="BS22" s="49" t="s">
        <v>197</v>
      </c>
      <c r="BT22" s="49" t="s">
        <v>197</v>
      </c>
      <c r="BU22" s="49" t="s">
        <v>197</v>
      </c>
      <c r="BV22" s="49" t="s">
        <v>197</v>
      </c>
      <c r="BW22" s="49" t="s">
        <v>197</v>
      </c>
      <c r="BX22" s="49" t="s">
        <v>197</v>
      </c>
      <c r="BY22" s="49" t="s">
        <v>197</v>
      </c>
      <c r="BZ22" s="49" t="s">
        <v>197</v>
      </c>
      <c r="CA22" s="49" t="s">
        <v>197</v>
      </c>
      <c r="CB22" s="49" t="s">
        <v>197</v>
      </c>
      <c r="CC22" s="49" t="s">
        <v>197</v>
      </c>
      <c r="CD22" s="49" t="s">
        <v>197</v>
      </c>
      <c r="CE22" s="49" t="s">
        <v>197</v>
      </c>
      <c r="CF22" s="49" t="s">
        <v>197</v>
      </c>
      <c r="CG22" s="49" t="s">
        <v>197</v>
      </c>
      <c r="CH22" s="49" t="s">
        <v>197</v>
      </c>
      <c r="CI22" s="49" t="s">
        <v>197</v>
      </c>
      <c r="CJ22" s="49" t="s">
        <v>197</v>
      </c>
      <c r="CK22" s="49" t="s">
        <v>197</v>
      </c>
      <c r="CL22" s="49" t="s">
        <v>197</v>
      </c>
      <c r="CM22" s="49" t="s">
        <v>197</v>
      </c>
      <c r="CN22" s="49" t="s">
        <v>197</v>
      </c>
      <c r="CO22" s="49" t="s">
        <v>197</v>
      </c>
      <c r="CP22" s="49" t="s">
        <v>197</v>
      </c>
      <c r="CQ22" s="49" t="s">
        <v>197</v>
      </c>
      <c r="CR22" s="49" t="s">
        <v>197</v>
      </c>
      <c r="CS22" s="49" t="s">
        <v>197</v>
      </c>
      <c r="CT22" s="49" t="s">
        <v>197</v>
      </c>
      <c r="CU22" s="49" t="s">
        <v>197</v>
      </c>
      <c r="CV22" s="49" t="s">
        <v>197</v>
      </c>
      <c r="CW22" s="49" t="s">
        <v>197</v>
      </c>
      <c r="CX22" s="49" t="s">
        <v>197</v>
      </c>
      <c r="CY22" s="49" t="s">
        <v>197</v>
      </c>
      <c r="CZ22" s="49" t="s">
        <v>197</v>
      </c>
      <c r="DA22" s="49" t="s">
        <v>197</v>
      </c>
      <c r="DB22" s="49" t="s">
        <v>197</v>
      </c>
      <c r="DC22" s="49" t="s">
        <v>197</v>
      </c>
      <c r="DD22" s="49" t="s">
        <v>197</v>
      </c>
      <c r="DE22" s="49" t="s">
        <v>197</v>
      </c>
      <c r="DF22" s="49" t="s">
        <v>197</v>
      </c>
      <c r="DG22" s="49" t="s">
        <v>197</v>
      </c>
      <c r="DH22" s="49" t="s">
        <v>197</v>
      </c>
      <c r="DI22" s="49" t="s">
        <v>197</v>
      </c>
      <c r="DJ22" s="49" t="s">
        <v>197</v>
      </c>
      <c r="DK22" s="49" t="s">
        <v>197</v>
      </c>
      <c r="DL22" s="49" t="s">
        <v>197</v>
      </c>
      <c r="DM22" s="49" t="s">
        <v>197</v>
      </c>
      <c r="DN22" s="49" t="s">
        <v>197</v>
      </c>
      <c r="DO22" s="49" t="s">
        <v>197</v>
      </c>
      <c r="DP22" s="49" t="s">
        <v>197</v>
      </c>
      <c r="DQ22" s="49" t="s">
        <v>197</v>
      </c>
      <c r="DR22" s="49" t="s">
        <v>197</v>
      </c>
      <c r="DS22" s="49" t="s">
        <v>197</v>
      </c>
      <c r="DT22" s="49" t="s">
        <v>197</v>
      </c>
      <c r="DU22" s="49" t="s">
        <v>197</v>
      </c>
      <c r="DV22" s="49" t="s">
        <v>197</v>
      </c>
      <c r="DW22" s="49" t="s">
        <v>197</v>
      </c>
      <c r="DX22" s="49" t="s">
        <v>197</v>
      </c>
      <c r="DY22" s="49" t="s">
        <v>197</v>
      </c>
      <c r="DZ22" s="49" t="s">
        <v>197</v>
      </c>
      <c r="EA22" s="49" t="s">
        <v>197</v>
      </c>
      <c r="EB22" s="48" t="e">
        <v>#N/A</v>
      </c>
      <c r="EC22" s="49" t="s">
        <v>197</v>
      </c>
      <c r="ED22" s="48" t="e">
        <v>#N/A</v>
      </c>
      <c r="EE22" s="49" t="s">
        <v>197</v>
      </c>
      <c r="EF22" s="49" t="s">
        <v>197</v>
      </c>
      <c r="EG22" s="49" t="s">
        <v>197</v>
      </c>
      <c r="EH22" s="49" t="s">
        <v>197</v>
      </c>
      <c r="EI22" s="49" t="s">
        <v>197</v>
      </c>
      <c r="EJ22" s="49" t="s">
        <v>197</v>
      </c>
      <c r="EK22" s="49" t="s">
        <v>197</v>
      </c>
      <c r="EL22" s="49" t="s">
        <v>197</v>
      </c>
      <c r="EM22" s="49" t="s">
        <v>197</v>
      </c>
      <c r="EN22" s="49" t="s">
        <v>197</v>
      </c>
      <c r="EO22" s="49" t="s">
        <v>197</v>
      </c>
      <c r="EP22" s="49" t="s">
        <v>197</v>
      </c>
      <c r="EQ22" s="49" t="s">
        <v>197</v>
      </c>
      <c r="ER22" s="49" t="s">
        <v>197</v>
      </c>
      <c r="ES22" s="49" t="s">
        <v>197</v>
      </c>
      <c r="ET22" s="49" t="s">
        <v>197</v>
      </c>
      <c r="EU22" s="49" t="s">
        <v>197</v>
      </c>
      <c r="EV22" s="48">
        <v>52.7</v>
      </c>
      <c r="EW22" s="48">
        <v>38.1</v>
      </c>
      <c r="EX22" s="48">
        <v>42.7</v>
      </c>
      <c r="EY22" s="49" t="s">
        <v>197</v>
      </c>
      <c r="EZ22" s="49" t="s">
        <v>197</v>
      </c>
      <c r="FA22" s="49" t="s">
        <v>197</v>
      </c>
      <c r="FB22" s="49" t="s">
        <v>197</v>
      </c>
      <c r="FC22" s="49" t="s">
        <v>197</v>
      </c>
      <c r="FD22" s="49" t="s">
        <v>197</v>
      </c>
      <c r="FE22" s="49" t="s">
        <v>197</v>
      </c>
      <c r="FF22" s="49" t="s">
        <v>197</v>
      </c>
      <c r="FG22" s="49" t="s">
        <v>197</v>
      </c>
      <c r="FH22" s="49" t="s">
        <v>197</v>
      </c>
      <c r="FI22" s="49" t="s">
        <v>197</v>
      </c>
      <c r="FJ22" s="49" t="s">
        <v>197</v>
      </c>
      <c r="FK22" s="49" t="s">
        <v>197</v>
      </c>
      <c r="FL22" s="49" t="s">
        <v>197</v>
      </c>
      <c r="FM22" s="48">
        <v>35</v>
      </c>
      <c r="FN22" s="48">
        <v>46.1</v>
      </c>
      <c r="FO22" s="48">
        <v>39.6</v>
      </c>
      <c r="FP22" s="49" t="s">
        <v>197</v>
      </c>
      <c r="FQ22" s="49" t="s">
        <v>197</v>
      </c>
      <c r="FR22" s="49" t="s">
        <v>197</v>
      </c>
      <c r="FS22" s="49" t="s">
        <v>197</v>
      </c>
      <c r="FT22" s="49" t="s">
        <v>197</v>
      </c>
      <c r="FU22" s="49" t="s">
        <v>197</v>
      </c>
      <c r="FV22" s="49" t="s">
        <v>197</v>
      </c>
      <c r="FW22" s="49" t="s">
        <v>197</v>
      </c>
      <c r="FX22" s="48">
        <v>99.7</v>
      </c>
      <c r="FY22" s="48">
        <v>88.5</v>
      </c>
      <c r="FZ22" s="48">
        <v>88.6</v>
      </c>
      <c r="GA22" s="48">
        <v>49.5</v>
      </c>
      <c r="GB22" s="48">
        <v>22.7</v>
      </c>
      <c r="GC22" s="48">
        <v>27.8</v>
      </c>
      <c r="GD22" s="49" t="s">
        <v>197</v>
      </c>
      <c r="GE22" s="49" t="s">
        <v>197</v>
      </c>
      <c r="GF22" s="49" t="s">
        <v>197</v>
      </c>
      <c r="GG22" s="49" t="s">
        <v>197</v>
      </c>
      <c r="GH22" s="49" t="s">
        <v>197</v>
      </c>
      <c r="GI22" s="49" t="s">
        <v>197</v>
      </c>
      <c r="GJ22" s="49" t="s">
        <v>197</v>
      </c>
      <c r="GK22" s="49" t="s">
        <v>197</v>
      </c>
      <c r="GL22" s="49" t="s">
        <v>197</v>
      </c>
      <c r="GM22" s="49" t="s">
        <v>197</v>
      </c>
      <c r="GN22" s="49" t="s">
        <v>197</v>
      </c>
      <c r="GO22" s="49" t="s">
        <v>197</v>
      </c>
      <c r="GP22" s="49" t="s">
        <v>197</v>
      </c>
      <c r="GQ22" s="49" t="s">
        <v>197</v>
      </c>
      <c r="GR22" s="49" t="s">
        <v>197</v>
      </c>
      <c r="GS22" s="49" t="s">
        <v>197</v>
      </c>
      <c r="GT22" s="49" t="s">
        <v>197</v>
      </c>
      <c r="GU22" s="49" t="s">
        <v>197</v>
      </c>
      <c r="GV22" s="49" t="s">
        <v>197</v>
      </c>
      <c r="GW22" s="49" t="s">
        <v>197</v>
      </c>
      <c r="GX22" s="49" t="s">
        <v>197</v>
      </c>
      <c r="GY22" s="49" t="s">
        <v>197</v>
      </c>
      <c r="GZ22" s="49" t="s">
        <v>197</v>
      </c>
      <c r="HA22" s="49" t="s">
        <v>197</v>
      </c>
      <c r="HB22" s="49" t="s">
        <v>197</v>
      </c>
      <c r="HC22" s="49" t="s">
        <v>197</v>
      </c>
      <c r="HD22" s="49" t="s">
        <v>197</v>
      </c>
      <c r="HE22" s="48" t="e">
        <v>#N/A</v>
      </c>
      <c r="HF22" s="49" t="s">
        <v>197</v>
      </c>
      <c r="HG22" s="48" t="e">
        <v>#N/A</v>
      </c>
      <c r="HH22" s="49" t="s">
        <v>197</v>
      </c>
      <c r="HI22" s="49" t="s">
        <v>197</v>
      </c>
      <c r="HJ22" s="49" t="s">
        <v>197</v>
      </c>
      <c r="HK22" s="49" t="s">
        <v>197</v>
      </c>
      <c r="HL22" s="49" t="s">
        <v>197</v>
      </c>
      <c r="HM22" s="49" t="s">
        <v>197</v>
      </c>
      <c r="HN22" s="49" t="s">
        <v>197</v>
      </c>
      <c r="HO22" s="49" t="s">
        <v>197</v>
      </c>
      <c r="HP22" s="49" t="s">
        <v>197</v>
      </c>
      <c r="HQ22" s="49" t="s">
        <v>197</v>
      </c>
      <c r="HR22" s="49" t="s">
        <v>197</v>
      </c>
      <c r="HS22" s="49" t="s">
        <v>197</v>
      </c>
      <c r="HT22" s="49" t="s">
        <v>197</v>
      </c>
      <c r="HU22" s="48">
        <v>50</v>
      </c>
      <c r="HV22" s="48">
        <v>48.3</v>
      </c>
      <c r="HW22" s="48">
        <v>48.4</v>
      </c>
      <c r="HX22" s="49" t="s">
        <v>197</v>
      </c>
      <c r="HY22" s="49" t="s">
        <v>197</v>
      </c>
      <c r="HZ22" s="49" t="s">
        <v>197</v>
      </c>
      <c r="IA22" s="49" t="s">
        <v>197</v>
      </c>
      <c r="IB22" s="49" t="s">
        <v>197</v>
      </c>
      <c r="IC22" s="49" t="s">
        <v>197</v>
      </c>
      <c r="ID22" s="49" t="s">
        <v>197</v>
      </c>
      <c r="IE22" s="49" t="s">
        <v>197</v>
      </c>
      <c r="IF22" s="49" t="s">
        <v>197</v>
      </c>
      <c r="IG22" s="49" t="s">
        <v>197</v>
      </c>
      <c r="IH22" s="48">
        <v>44.2</v>
      </c>
      <c r="II22" s="49" t="s">
        <v>197</v>
      </c>
      <c r="IJ22" s="49" t="s">
        <v>197</v>
      </c>
      <c r="IK22" s="49" t="s">
        <v>197</v>
      </c>
      <c r="IL22" s="49" t="s">
        <v>197</v>
      </c>
      <c r="IM22" s="49" t="s">
        <v>197</v>
      </c>
      <c r="IN22" s="49" t="s">
        <v>197</v>
      </c>
      <c r="IO22" s="49" t="s">
        <v>197</v>
      </c>
      <c r="IP22" s="49" t="s">
        <v>197</v>
      </c>
      <c r="IQ22" s="49" t="s">
        <v>197</v>
      </c>
      <c r="IR22" s="49" t="s">
        <v>197</v>
      </c>
      <c r="IS22" s="49" t="s">
        <v>197</v>
      </c>
      <c r="IT22" s="49" t="s">
        <v>197</v>
      </c>
      <c r="IU22" s="49" t="s">
        <v>197</v>
      </c>
      <c r="IV22" s="49" t="s">
        <v>197</v>
      </c>
      <c r="IW22" s="49" t="s">
        <v>197</v>
      </c>
      <c r="IX22" s="49" t="s">
        <v>197</v>
      </c>
      <c r="IY22" s="49" t="s">
        <v>197</v>
      </c>
      <c r="IZ22" s="49" t="s">
        <v>197</v>
      </c>
      <c r="JA22" s="49" t="s">
        <v>197</v>
      </c>
      <c r="JB22" s="49" t="s">
        <v>197</v>
      </c>
      <c r="JC22" s="49" t="s">
        <v>197</v>
      </c>
      <c r="JD22" s="49" t="s">
        <v>197</v>
      </c>
      <c r="JE22" s="49" t="s">
        <v>197</v>
      </c>
      <c r="JF22" s="49" t="s">
        <v>87</v>
      </c>
      <c r="JG22" s="49" t="s">
        <v>87</v>
      </c>
      <c r="JH22" s="49" t="s">
        <v>87</v>
      </c>
      <c r="JI22" s="49" t="s">
        <v>87</v>
      </c>
      <c r="JJ22" s="49">
        <v>26.6</v>
      </c>
      <c r="JK22" s="49">
        <v>20.100000000000001</v>
      </c>
      <c r="JL22" s="49">
        <v>31.8</v>
      </c>
      <c r="JM22" s="49" t="s">
        <v>87</v>
      </c>
      <c r="JN22" s="49">
        <v>44.2</v>
      </c>
      <c r="JO22" s="49" t="s">
        <v>87</v>
      </c>
    </row>
    <row r="23" spans="1:275">
      <c r="A23" s="45"/>
      <c r="B23" s="46" t="s">
        <v>1760</v>
      </c>
      <c r="C23" s="303" t="s">
        <v>1262</v>
      </c>
      <c r="D23" s="46" t="s">
        <v>119</v>
      </c>
      <c r="E23" s="303" t="s">
        <v>0</v>
      </c>
      <c r="F23" s="47" t="s">
        <v>197</v>
      </c>
      <c r="G23" s="47" t="s">
        <v>197</v>
      </c>
      <c r="H23" s="48">
        <v>194.9</v>
      </c>
      <c r="I23" s="48">
        <v>139</v>
      </c>
      <c r="J23" s="48">
        <v>142.9</v>
      </c>
      <c r="K23" s="49" t="s">
        <v>197</v>
      </c>
      <c r="L23" s="48">
        <v>81.099999999999994</v>
      </c>
      <c r="M23" s="48">
        <v>53.7</v>
      </c>
      <c r="N23" s="49" t="s">
        <v>197</v>
      </c>
      <c r="O23" s="49" t="s">
        <v>197</v>
      </c>
      <c r="P23" s="48">
        <v>67.400000000000006</v>
      </c>
      <c r="Q23" s="49" t="s">
        <v>197</v>
      </c>
      <c r="R23" s="48">
        <v>85.8</v>
      </c>
      <c r="S23" s="48">
        <v>97.5</v>
      </c>
      <c r="T23" s="48">
        <v>199.6</v>
      </c>
      <c r="U23" s="48">
        <v>110.8</v>
      </c>
      <c r="V23" s="49" t="s">
        <v>197</v>
      </c>
      <c r="W23" s="49" t="s">
        <v>197</v>
      </c>
      <c r="X23" s="49" t="s">
        <v>197</v>
      </c>
      <c r="Y23" s="49" t="s">
        <v>197</v>
      </c>
      <c r="Z23" s="48">
        <v>15.4</v>
      </c>
      <c r="AA23" s="48">
        <v>149.30000000000001</v>
      </c>
      <c r="AB23" s="49" t="s">
        <v>197</v>
      </c>
      <c r="AC23" s="49" t="s">
        <v>197</v>
      </c>
      <c r="AD23" s="49" t="s">
        <v>197</v>
      </c>
      <c r="AE23" s="48">
        <v>41.1</v>
      </c>
      <c r="AF23" s="48">
        <v>99.5</v>
      </c>
      <c r="AG23" s="49" t="s">
        <v>197</v>
      </c>
      <c r="AH23" s="48">
        <v>74.599999999999994</v>
      </c>
      <c r="AI23" s="49" t="s">
        <v>197</v>
      </c>
      <c r="AJ23" s="49" t="s">
        <v>197</v>
      </c>
      <c r="AK23" s="49" t="s">
        <v>197</v>
      </c>
      <c r="AL23" s="49" t="s">
        <v>197</v>
      </c>
      <c r="AM23" s="49" t="s">
        <v>197</v>
      </c>
      <c r="AN23" s="49" t="s">
        <v>197</v>
      </c>
      <c r="AO23" s="49" t="s">
        <v>197</v>
      </c>
      <c r="AP23" s="49" t="s">
        <v>197</v>
      </c>
      <c r="AQ23" s="49" t="s">
        <v>197</v>
      </c>
      <c r="AR23" s="49" t="s">
        <v>197</v>
      </c>
      <c r="AS23" s="49" t="s">
        <v>197</v>
      </c>
      <c r="AT23" s="49" t="s">
        <v>197</v>
      </c>
      <c r="AU23" s="49" t="s">
        <v>197</v>
      </c>
      <c r="AV23" s="49" t="s">
        <v>197</v>
      </c>
      <c r="AW23" s="49" t="s">
        <v>197</v>
      </c>
      <c r="AX23" s="49" t="s">
        <v>197</v>
      </c>
      <c r="AY23" s="49" t="s">
        <v>197</v>
      </c>
      <c r="AZ23" s="48">
        <v>141.4</v>
      </c>
      <c r="BA23" s="48">
        <v>102.3</v>
      </c>
      <c r="BB23" s="48">
        <v>104.1</v>
      </c>
      <c r="BC23" s="48">
        <v>133.69999999999999</v>
      </c>
      <c r="BD23" s="48">
        <v>121.9</v>
      </c>
      <c r="BE23" s="48">
        <v>122.8</v>
      </c>
      <c r="BF23" s="48">
        <v>132.5</v>
      </c>
      <c r="BG23" s="48">
        <v>92.9</v>
      </c>
      <c r="BH23" s="48">
        <v>102.2</v>
      </c>
      <c r="BI23" s="49" t="s">
        <v>197</v>
      </c>
      <c r="BJ23" s="49" t="s">
        <v>197</v>
      </c>
      <c r="BK23" s="49" t="s">
        <v>197</v>
      </c>
      <c r="BL23" s="48">
        <v>200.6</v>
      </c>
      <c r="BM23" s="48">
        <v>47.1</v>
      </c>
      <c r="BN23" s="48">
        <v>89.1</v>
      </c>
      <c r="BO23" s="49" t="s">
        <v>197</v>
      </c>
      <c r="BP23" s="49" t="s">
        <v>197</v>
      </c>
      <c r="BQ23" s="49" t="s">
        <v>197</v>
      </c>
      <c r="BR23" s="49" t="s">
        <v>197</v>
      </c>
      <c r="BS23" s="49" t="s">
        <v>197</v>
      </c>
      <c r="BT23" s="49" t="s">
        <v>197</v>
      </c>
      <c r="BU23" s="49" t="s">
        <v>197</v>
      </c>
      <c r="BV23" s="49" t="s">
        <v>197</v>
      </c>
      <c r="BW23" s="49" t="s">
        <v>197</v>
      </c>
      <c r="BX23" s="49" t="s">
        <v>197</v>
      </c>
      <c r="BY23" s="49" t="s">
        <v>197</v>
      </c>
      <c r="BZ23" s="49" t="s">
        <v>197</v>
      </c>
      <c r="CA23" s="49" t="s">
        <v>197</v>
      </c>
      <c r="CB23" s="49" t="s">
        <v>197</v>
      </c>
      <c r="CC23" s="49" t="s">
        <v>197</v>
      </c>
      <c r="CD23" s="49" t="s">
        <v>197</v>
      </c>
      <c r="CE23" s="49" t="s">
        <v>197</v>
      </c>
      <c r="CF23" s="49" t="s">
        <v>197</v>
      </c>
      <c r="CG23" s="49" t="s">
        <v>197</v>
      </c>
      <c r="CH23" s="49" t="s">
        <v>197</v>
      </c>
      <c r="CI23" s="49" t="s">
        <v>197</v>
      </c>
      <c r="CJ23" s="49" t="s">
        <v>197</v>
      </c>
      <c r="CK23" s="49" t="s">
        <v>197</v>
      </c>
      <c r="CL23" s="49" t="s">
        <v>197</v>
      </c>
      <c r="CM23" s="49" t="s">
        <v>197</v>
      </c>
      <c r="CN23" s="49" t="s">
        <v>197</v>
      </c>
      <c r="CO23" s="49" t="s">
        <v>197</v>
      </c>
      <c r="CP23" s="49" t="s">
        <v>197</v>
      </c>
      <c r="CQ23" s="49" t="s">
        <v>197</v>
      </c>
      <c r="CR23" s="49" t="s">
        <v>197</v>
      </c>
      <c r="CS23" s="49" t="s">
        <v>197</v>
      </c>
      <c r="CT23" s="49" t="s">
        <v>197</v>
      </c>
      <c r="CU23" s="49" t="s">
        <v>197</v>
      </c>
      <c r="CV23" s="49" t="s">
        <v>197</v>
      </c>
      <c r="CW23" s="49" t="s">
        <v>197</v>
      </c>
      <c r="CX23" s="49" t="s">
        <v>197</v>
      </c>
      <c r="CY23" s="49" t="s">
        <v>197</v>
      </c>
      <c r="CZ23" s="49" t="s">
        <v>197</v>
      </c>
      <c r="DA23" s="49" t="s">
        <v>197</v>
      </c>
      <c r="DB23" s="49" t="s">
        <v>197</v>
      </c>
      <c r="DC23" s="49" t="s">
        <v>197</v>
      </c>
      <c r="DD23" s="49" t="s">
        <v>197</v>
      </c>
      <c r="DE23" s="49" t="s">
        <v>197</v>
      </c>
      <c r="DF23" s="49" t="s">
        <v>197</v>
      </c>
      <c r="DG23" s="49" t="s">
        <v>197</v>
      </c>
      <c r="DH23" s="49" t="s">
        <v>197</v>
      </c>
      <c r="DI23" s="49" t="s">
        <v>197</v>
      </c>
      <c r="DJ23" s="49" t="s">
        <v>197</v>
      </c>
      <c r="DK23" s="49" t="s">
        <v>197</v>
      </c>
      <c r="DL23" s="49" t="s">
        <v>197</v>
      </c>
      <c r="DM23" s="49" t="s">
        <v>197</v>
      </c>
      <c r="DN23" s="49" t="s">
        <v>197</v>
      </c>
      <c r="DO23" s="49" t="s">
        <v>197</v>
      </c>
      <c r="DP23" s="49" t="s">
        <v>197</v>
      </c>
      <c r="DQ23" s="49" t="s">
        <v>197</v>
      </c>
      <c r="DR23" s="49" t="s">
        <v>197</v>
      </c>
      <c r="DS23" s="49" t="s">
        <v>197</v>
      </c>
      <c r="DT23" s="49" t="s">
        <v>197</v>
      </c>
      <c r="DU23" s="49" t="s">
        <v>197</v>
      </c>
      <c r="DV23" s="49" t="s">
        <v>197</v>
      </c>
      <c r="DW23" s="49" t="s">
        <v>197</v>
      </c>
      <c r="DX23" s="49" t="s">
        <v>197</v>
      </c>
      <c r="DY23" s="49" t="s">
        <v>197</v>
      </c>
      <c r="DZ23" s="49" t="s">
        <v>197</v>
      </c>
      <c r="EA23" s="49" t="s">
        <v>197</v>
      </c>
      <c r="EB23" s="48" t="e">
        <v>#N/A</v>
      </c>
      <c r="EC23" s="49" t="s">
        <v>197</v>
      </c>
      <c r="ED23" s="48" t="e">
        <v>#N/A</v>
      </c>
      <c r="EE23" s="49" t="s">
        <v>197</v>
      </c>
      <c r="EF23" s="49" t="s">
        <v>197</v>
      </c>
      <c r="EG23" s="49" t="s">
        <v>197</v>
      </c>
      <c r="EH23" s="49" t="s">
        <v>197</v>
      </c>
      <c r="EI23" s="49" t="s">
        <v>197</v>
      </c>
      <c r="EJ23" s="49" t="s">
        <v>197</v>
      </c>
      <c r="EK23" s="49" t="s">
        <v>197</v>
      </c>
      <c r="EL23" s="49" t="s">
        <v>197</v>
      </c>
      <c r="EM23" s="49" t="s">
        <v>197</v>
      </c>
      <c r="EN23" s="49" t="s">
        <v>197</v>
      </c>
      <c r="EO23" s="49" t="s">
        <v>197</v>
      </c>
      <c r="EP23" s="49" t="s">
        <v>197</v>
      </c>
      <c r="EQ23" s="49" t="s">
        <v>197</v>
      </c>
      <c r="ER23" s="49" t="s">
        <v>197</v>
      </c>
      <c r="ES23" s="49" t="s">
        <v>197</v>
      </c>
      <c r="ET23" s="48">
        <v>94.8</v>
      </c>
      <c r="EU23" s="49" t="s">
        <v>197</v>
      </c>
      <c r="EV23" s="48">
        <v>101.2</v>
      </c>
      <c r="EW23" s="48">
        <v>88.6</v>
      </c>
      <c r="EX23" s="48">
        <v>92.6</v>
      </c>
      <c r="EY23" s="49" t="s">
        <v>197</v>
      </c>
      <c r="EZ23" s="48">
        <v>101</v>
      </c>
      <c r="FA23" s="48">
        <v>54.8</v>
      </c>
      <c r="FB23" s="48">
        <v>73.2</v>
      </c>
      <c r="FC23" s="49" t="s">
        <v>197</v>
      </c>
      <c r="FD23" s="48">
        <v>39.200000000000003</v>
      </c>
      <c r="FE23" s="48">
        <v>55.9</v>
      </c>
      <c r="FF23" s="48">
        <v>48.7</v>
      </c>
      <c r="FG23" s="48">
        <v>29.8</v>
      </c>
      <c r="FH23" s="48">
        <v>167.7</v>
      </c>
      <c r="FI23" s="48">
        <v>69.2</v>
      </c>
      <c r="FJ23" s="48">
        <v>47.4</v>
      </c>
      <c r="FK23" s="48">
        <v>151.5</v>
      </c>
      <c r="FL23" s="48">
        <v>104.7</v>
      </c>
      <c r="FM23" s="48">
        <v>80.400000000000006</v>
      </c>
      <c r="FN23" s="48">
        <v>72.599999999999994</v>
      </c>
      <c r="FO23" s="48">
        <v>77.2</v>
      </c>
      <c r="FP23" s="48">
        <v>131</v>
      </c>
      <c r="FQ23" s="48">
        <v>61.1</v>
      </c>
      <c r="FR23" s="48">
        <v>85.9</v>
      </c>
      <c r="FS23" s="48">
        <v>130.30000000000001</v>
      </c>
      <c r="FT23" s="48">
        <v>119.1</v>
      </c>
      <c r="FU23" s="48">
        <v>126.2</v>
      </c>
      <c r="FV23" s="49" t="s">
        <v>197</v>
      </c>
      <c r="FW23" s="49" t="s">
        <v>197</v>
      </c>
      <c r="FX23" s="48">
        <v>73.2</v>
      </c>
      <c r="FY23" s="48">
        <v>150.69999999999999</v>
      </c>
      <c r="FZ23" s="48">
        <v>149.9</v>
      </c>
      <c r="GA23" s="48">
        <v>73.099999999999994</v>
      </c>
      <c r="GB23" s="48">
        <v>71.900000000000006</v>
      </c>
      <c r="GC23" s="48">
        <v>72.2</v>
      </c>
      <c r="GD23" s="49" t="s">
        <v>197</v>
      </c>
      <c r="GE23" s="49" t="s">
        <v>197</v>
      </c>
      <c r="GF23" s="49" t="s">
        <v>197</v>
      </c>
      <c r="GG23" s="49" t="s">
        <v>197</v>
      </c>
      <c r="GH23" s="49" t="s">
        <v>197</v>
      </c>
      <c r="GI23" s="49" t="s">
        <v>197</v>
      </c>
      <c r="GJ23" s="49" t="s">
        <v>197</v>
      </c>
      <c r="GK23" s="49" t="s">
        <v>197</v>
      </c>
      <c r="GL23" s="49" t="s">
        <v>197</v>
      </c>
      <c r="GM23" s="48">
        <v>35.799999999999997</v>
      </c>
      <c r="GN23" s="48">
        <v>69.2</v>
      </c>
      <c r="GO23" s="48">
        <v>56.1</v>
      </c>
      <c r="GP23" s="48">
        <v>43.2</v>
      </c>
      <c r="GQ23" s="48">
        <v>103.6</v>
      </c>
      <c r="GR23" s="48">
        <v>81.2</v>
      </c>
      <c r="GS23" s="49" t="s">
        <v>197</v>
      </c>
      <c r="GT23" s="49" t="s">
        <v>197</v>
      </c>
      <c r="GU23" s="49" t="s">
        <v>197</v>
      </c>
      <c r="GV23" s="49" t="s">
        <v>197</v>
      </c>
      <c r="GW23" s="49" t="s">
        <v>197</v>
      </c>
      <c r="GX23" s="49" t="s">
        <v>197</v>
      </c>
      <c r="GY23" s="49" t="s">
        <v>197</v>
      </c>
      <c r="GZ23" s="49" t="s">
        <v>197</v>
      </c>
      <c r="HA23" s="49" t="s">
        <v>197</v>
      </c>
      <c r="HB23" s="49" t="s">
        <v>197</v>
      </c>
      <c r="HC23" s="49" t="s">
        <v>197</v>
      </c>
      <c r="HD23" s="49" t="s">
        <v>197</v>
      </c>
      <c r="HE23" s="48" t="e">
        <v>#N/A</v>
      </c>
      <c r="HF23" s="49" t="s">
        <v>197</v>
      </c>
      <c r="HG23" s="48" t="e">
        <v>#N/A</v>
      </c>
      <c r="HH23" s="49" t="s">
        <v>197</v>
      </c>
      <c r="HI23" s="49" t="s">
        <v>197</v>
      </c>
      <c r="HJ23" s="49" t="s">
        <v>197</v>
      </c>
      <c r="HK23" s="49" t="s">
        <v>197</v>
      </c>
      <c r="HL23" s="49" t="s">
        <v>197</v>
      </c>
      <c r="HM23" s="49" t="s">
        <v>197</v>
      </c>
      <c r="HN23" s="49" t="s">
        <v>197</v>
      </c>
      <c r="HO23" s="49" t="s">
        <v>197</v>
      </c>
      <c r="HP23" s="49" t="s">
        <v>197</v>
      </c>
      <c r="HQ23" s="49" t="s">
        <v>197</v>
      </c>
      <c r="HR23" s="49" t="s">
        <v>197</v>
      </c>
      <c r="HS23" s="49" t="s">
        <v>197</v>
      </c>
      <c r="HT23" s="49" t="s">
        <v>197</v>
      </c>
      <c r="HU23" s="48">
        <v>141.80000000000001</v>
      </c>
      <c r="HV23" s="48">
        <v>122.6</v>
      </c>
      <c r="HW23" s="48">
        <v>123.7</v>
      </c>
      <c r="HX23" s="49" t="s">
        <v>197</v>
      </c>
      <c r="HY23" s="49" t="s">
        <v>197</v>
      </c>
      <c r="HZ23" s="49" t="s">
        <v>197</v>
      </c>
      <c r="IA23" s="49" t="s">
        <v>197</v>
      </c>
      <c r="IB23" s="49" t="s">
        <v>197</v>
      </c>
      <c r="IC23" s="49" t="s">
        <v>197</v>
      </c>
      <c r="ID23" s="49" t="s">
        <v>197</v>
      </c>
      <c r="IE23" s="49" t="s">
        <v>197</v>
      </c>
      <c r="IF23" s="49" t="s">
        <v>197</v>
      </c>
      <c r="IG23" s="49" t="s">
        <v>197</v>
      </c>
      <c r="IH23" s="48">
        <v>72.7</v>
      </c>
      <c r="II23" s="49" t="s">
        <v>197</v>
      </c>
      <c r="IJ23" s="49" t="s">
        <v>197</v>
      </c>
      <c r="IK23" s="49" t="s">
        <v>197</v>
      </c>
      <c r="IL23" s="49" t="s">
        <v>197</v>
      </c>
      <c r="IM23" s="49" t="s">
        <v>197</v>
      </c>
      <c r="IN23" s="49" t="s">
        <v>197</v>
      </c>
      <c r="IO23" s="49" t="s">
        <v>197</v>
      </c>
      <c r="IP23" s="49" t="s">
        <v>197</v>
      </c>
      <c r="IQ23" s="48">
        <v>324.10000000000002</v>
      </c>
      <c r="IR23" s="48">
        <v>142.5</v>
      </c>
      <c r="IS23" s="48">
        <v>215</v>
      </c>
      <c r="IT23" s="48">
        <v>187.1</v>
      </c>
      <c r="IU23" s="48">
        <v>153.80000000000001</v>
      </c>
      <c r="IV23" s="48">
        <v>158.9</v>
      </c>
      <c r="IW23" s="48">
        <v>157.6</v>
      </c>
      <c r="IX23" s="49" t="s">
        <v>197</v>
      </c>
      <c r="IY23" s="49" t="s">
        <v>197</v>
      </c>
      <c r="IZ23" s="49" t="s">
        <v>197</v>
      </c>
      <c r="JA23" s="49" t="s">
        <v>197</v>
      </c>
      <c r="JB23" s="49" t="s">
        <v>197</v>
      </c>
      <c r="JC23" s="48">
        <v>47.4</v>
      </c>
      <c r="JD23" s="48">
        <v>26</v>
      </c>
      <c r="JE23" s="48">
        <v>31.2</v>
      </c>
      <c r="JF23" s="48" t="s">
        <v>87</v>
      </c>
      <c r="JG23" s="48" t="s">
        <v>87</v>
      </c>
      <c r="JH23" s="48" t="s">
        <v>87</v>
      </c>
      <c r="JI23" s="48">
        <v>174</v>
      </c>
      <c r="JJ23" s="48">
        <v>28.2</v>
      </c>
      <c r="JK23" s="48">
        <v>36</v>
      </c>
      <c r="JL23" s="48">
        <v>42.7</v>
      </c>
      <c r="JM23" s="48">
        <v>73.099999999999994</v>
      </c>
      <c r="JN23" s="48">
        <v>72.7</v>
      </c>
      <c r="JO23" s="48" t="s">
        <v>87</v>
      </c>
    </row>
    <row r="24" spans="1:275">
      <c r="A24" s="45"/>
      <c r="B24" s="46" t="s">
        <v>1761</v>
      </c>
      <c r="C24" s="303" t="s">
        <v>1263</v>
      </c>
      <c r="D24" s="46" t="s">
        <v>119</v>
      </c>
      <c r="E24" s="303" t="s">
        <v>0</v>
      </c>
      <c r="F24" s="47" t="s">
        <v>197</v>
      </c>
      <c r="G24" s="47" t="s">
        <v>197</v>
      </c>
      <c r="H24" s="48">
        <v>73.8</v>
      </c>
      <c r="I24" s="48">
        <v>57.4</v>
      </c>
      <c r="J24" s="48">
        <v>66.3</v>
      </c>
      <c r="K24" s="49" t="s">
        <v>197</v>
      </c>
      <c r="L24" s="49" t="s">
        <v>197</v>
      </c>
      <c r="M24" s="49" t="s">
        <v>197</v>
      </c>
      <c r="N24" s="49" t="s">
        <v>197</v>
      </c>
      <c r="O24" s="49" t="s">
        <v>197</v>
      </c>
      <c r="P24" s="49" t="s">
        <v>197</v>
      </c>
      <c r="Q24" s="49" t="s">
        <v>197</v>
      </c>
      <c r="R24" s="48">
        <v>92.4</v>
      </c>
      <c r="S24" s="49" t="s">
        <v>197</v>
      </c>
      <c r="T24" s="49" t="s">
        <v>197</v>
      </c>
      <c r="U24" s="49" t="s">
        <v>197</v>
      </c>
      <c r="V24" s="49" t="s">
        <v>197</v>
      </c>
      <c r="W24" s="49" t="s">
        <v>197</v>
      </c>
      <c r="X24" s="49" t="s">
        <v>197</v>
      </c>
      <c r="Y24" s="49" t="s">
        <v>197</v>
      </c>
      <c r="Z24" s="48">
        <v>49.3</v>
      </c>
      <c r="AA24" s="48">
        <v>184.7</v>
      </c>
      <c r="AB24" s="49" t="s">
        <v>197</v>
      </c>
      <c r="AC24" s="49" t="s">
        <v>197</v>
      </c>
      <c r="AD24" s="49" t="s">
        <v>197</v>
      </c>
      <c r="AE24" s="49" t="s">
        <v>197</v>
      </c>
      <c r="AF24" s="49" t="s">
        <v>197</v>
      </c>
      <c r="AG24" s="49" t="s">
        <v>197</v>
      </c>
      <c r="AH24" s="48">
        <v>113.7</v>
      </c>
      <c r="AI24" s="49" t="s">
        <v>197</v>
      </c>
      <c r="AJ24" s="49" t="s">
        <v>197</v>
      </c>
      <c r="AK24" s="49" t="s">
        <v>197</v>
      </c>
      <c r="AL24" s="49" t="s">
        <v>197</v>
      </c>
      <c r="AM24" s="49" t="s">
        <v>197</v>
      </c>
      <c r="AN24" s="49" t="s">
        <v>197</v>
      </c>
      <c r="AO24" s="49" t="s">
        <v>197</v>
      </c>
      <c r="AP24" s="49" t="s">
        <v>197</v>
      </c>
      <c r="AQ24" s="49" t="s">
        <v>197</v>
      </c>
      <c r="AR24" s="49" t="s">
        <v>197</v>
      </c>
      <c r="AS24" s="49" t="s">
        <v>197</v>
      </c>
      <c r="AT24" s="49" t="s">
        <v>197</v>
      </c>
      <c r="AU24" s="49" t="s">
        <v>197</v>
      </c>
      <c r="AV24" s="49" t="s">
        <v>197</v>
      </c>
      <c r="AW24" s="49" t="s">
        <v>197</v>
      </c>
      <c r="AX24" s="49" t="s">
        <v>197</v>
      </c>
      <c r="AY24" s="49" t="s">
        <v>197</v>
      </c>
      <c r="AZ24" s="48">
        <v>50.5</v>
      </c>
      <c r="BA24" s="48">
        <v>44.3</v>
      </c>
      <c r="BB24" s="48">
        <v>44.6</v>
      </c>
      <c r="BC24" s="48">
        <v>75.8</v>
      </c>
      <c r="BD24" s="48">
        <v>86.1</v>
      </c>
      <c r="BE24" s="48">
        <v>85.3</v>
      </c>
      <c r="BF24" s="48">
        <v>42.7</v>
      </c>
      <c r="BG24" s="48">
        <v>49.7</v>
      </c>
      <c r="BH24" s="48">
        <v>48</v>
      </c>
      <c r="BI24" s="49" t="s">
        <v>197</v>
      </c>
      <c r="BJ24" s="49" t="s">
        <v>197</v>
      </c>
      <c r="BK24" s="49" t="s">
        <v>197</v>
      </c>
      <c r="BL24" s="49" t="s">
        <v>197</v>
      </c>
      <c r="BM24" s="49" t="s">
        <v>197</v>
      </c>
      <c r="BN24" s="49" t="s">
        <v>197</v>
      </c>
      <c r="BO24" s="49" t="s">
        <v>197</v>
      </c>
      <c r="BP24" s="49" t="s">
        <v>197</v>
      </c>
      <c r="BQ24" s="49" t="s">
        <v>197</v>
      </c>
      <c r="BR24" s="49" t="s">
        <v>197</v>
      </c>
      <c r="BS24" s="49" t="s">
        <v>197</v>
      </c>
      <c r="BT24" s="49" t="s">
        <v>197</v>
      </c>
      <c r="BU24" s="49" t="s">
        <v>197</v>
      </c>
      <c r="BV24" s="49" t="s">
        <v>197</v>
      </c>
      <c r="BW24" s="49" t="s">
        <v>197</v>
      </c>
      <c r="BX24" s="49" t="s">
        <v>197</v>
      </c>
      <c r="BY24" s="49" t="s">
        <v>197</v>
      </c>
      <c r="BZ24" s="49" t="s">
        <v>197</v>
      </c>
      <c r="CA24" s="49" t="s">
        <v>197</v>
      </c>
      <c r="CB24" s="49" t="s">
        <v>197</v>
      </c>
      <c r="CC24" s="49" t="s">
        <v>197</v>
      </c>
      <c r="CD24" s="49" t="s">
        <v>197</v>
      </c>
      <c r="CE24" s="49" t="s">
        <v>197</v>
      </c>
      <c r="CF24" s="49" t="s">
        <v>197</v>
      </c>
      <c r="CG24" s="49" t="s">
        <v>197</v>
      </c>
      <c r="CH24" s="49" t="s">
        <v>197</v>
      </c>
      <c r="CI24" s="49" t="s">
        <v>197</v>
      </c>
      <c r="CJ24" s="49" t="s">
        <v>197</v>
      </c>
      <c r="CK24" s="49" t="s">
        <v>197</v>
      </c>
      <c r="CL24" s="49" t="s">
        <v>197</v>
      </c>
      <c r="CM24" s="49" t="s">
        <v>197</v>
      </c>
      <c r="CN24" s="49" t="s">
        <v>197</v>
      </c>
      <c r="CO24" s="49" t="s">
        <v>197</v>
      </c>
      <c r="CP24" s="49" t="s">
        <v>197</v>
      </c>
      <c r="CQ24" s="49" t="s">
        <v>197</v>
      </c>
      <c r="CR24" s="49" t="s">
        <v>197</v>
      </c>
      <c r="CS24" s="49" t="s">
        <v>197</v>
      </c>
      <c r="CT24" s="49" t="s">
        <v>197</v>
      </c>
      <c r="CU24" s="49" t="s">
        <v>197</v>
      </c>
      <c r="CV24" s="49" t="s">
        <v>197</v>
      </c>
      <c r="CW24" s="49" t="s">
        <v>197</v>
      </c>
      <c r="CX24" s="49" t="s">
        <v>197</v>
      </c>
      <c r="CY24" s="49" t="s">
        <v>197</v>
      </c>
      <c r="CZ24" s="49" t="s">
        <v>197</v>
      </c>
      <c r="DA24" s="49" t="s">
        <v>197</v>
      </c>
      <c r="DB24" s="49" t="s">
        <v>197</v>
      </c>
      <c r="DC24" s="49" t="s">
        <v>197</v>
      </c>
      <c r="DD24" s="49" t="s">
        <v>197</v>
      </c>
      <c r="DE24" s="49" t="s">
        <v>197</v>
      </c>
      <c r="DF24" s="49" t="s">
        <v>197</v>
      </c>
      <c r="DG24" s="49" t="s">
        <v>197</v>
      </c>
      <c r="DH24" s="49" t="s">
        <v>197</v>
      </c>
      <c r="DI24" s="49" t="s">
        <v>197</v>
      </c>
      <c r="DJ24" s="49" t="s">
        <v>197</v>
      </c>
      <c r="DK24" s="49" t="s">
        <v>197</v>
      </c>
      <c r="DL24" s="49" t="s">
        <v>197</v>
      </c>
      <c r="DM24" s="49" t="s">
        <v>197</v>
      </c>
      <c r="DN24" s="49" t="s">
        <v>197</v>
      </c>
      <c r="DO24" s="49" t="s">
        <v>197</v>
      </c>
      <c r="DP24" s="49" t="s">
        <v>197</v>
      </c>
      <c r="DQ24" s="49" t="s">
        <v>197</v>
      </c>
      <c r="DR24" s="49" t="s">
        <v>197</v>
      </c>
      <c r="DS24" s="49" t="s">
        <v>197</v>
      </c>
      <c r="DT24" s="49" t="s">
        <v>197</v>
      </c>
      <c r="DU24" s="49" t="s">
        <v>197</v>
      </c>
      <c r="DV24" s="49" t="s">
        <v>197</v>
      </c>
      <c r="DW24" s="49" t="s">
        <v>197</v>
      </c>
      <c r="DX24" s="49" t="s">
        <v>197</v>
      </c>
      <c r="DY24" s="49" t="s">
        <v>197</v>
      </c>
      <c r="DZ24" s="49" t="s">
        <v>197</v>
      </c>
      <c r="EA24" s="49" t="s">
        <v>197</v>
      </c>
      <c r="EB24" s="48" t="e">
        <v>#N/A</v>
      </c>
      <c r="EC24" s="49" t="s">
        <v>197</v>
      </c>
      <c r="ED24" s="48" t="e">
        <v>#N/A</v>
      </c>
      <c r="EE24" s="49" t="s">
        <v>197</v>
      </c>
      <c r="EF24" s="49" t="s">
        <v>197</v>
      </c>
      <c r="EG24" s="49" t="s">
        <v>197</v>
      </c>
      <c r="EH24" s="49" t="s">
        <v>197</v>
      </c>
      <c r="EI24" s="49" t="s">
        <v>197</v>
      </c>
      <c r="EJ24" s="49" t="s">
        <v>197</v>
      </c>
      <c r="EK24" s="49" t="s">
        <v>197</v>
      </c>
      <c r="EL24" s="49" t="s">
        <v>197</v>
      </c>
      <c r="EM24" s="49" t="s">
        <v>197</v>
      </c>
      <c r="EN24" s="49" t="s">
        <v>197</v>
      </c>
      <c r="EO24" s="49" t="s">
        <v>197</v>
      </c>
      <c r="EP24" s="49" t="s">
        <v>197</v>
      </c>
      <c r="EQ24" s="49" t="s">
        <v>197</v>
      </c>
      <c r="ER24" s="49" t="s">
        <v>197</v>
      </c>
      <c r="ES24" s="49" t="s">
        <v>197</v>
      </c>
      <c r="ET24" s="49" t="s">
        <v>197</v>
      </c>
      <c r="EU24" s="49" t="s">
        <v>197</v>
      </c>
      <c r="EV24" s="48">
        <v>46.5</v>
      </c>
      <c r="EW24" s="48">
        <v>25.6</v>
      </c>
      <c r="EX24" s="48">
        <v>32.299999999999997</v>
      </c>
      <c r="EY24" s="49" t="s">
        <v>197</v>
      </c>
      <c r="EZ24" s="48">
        <v>64.5</v>
      </c>
      <c r="FA24" s="48">
        <v>42.5</v>
      </c>
      <c r="FB24" s="48">
        <v>51.3</v>
      </c>
      <c r="FC24" s="49" t="s">
        <v>197</v>
      </c>
      <c r="FD24" s="49" t="s">
        <v>197</v>
      </c>
      <c r="FE24" s="49" t="s">
        <v>197</v>
      </c>
      <c r="FF24" s="49" t="s">
        <v>197</v>
      </c>
      <c r="FG24" s="48">
        <v>175.7</v>
      </c>
      <c r="FH24" s="49" t="s">
        <v>197</v>
      </c>
      <c r="FI24" s="48">
        <v>125.9</v>
      </c>
      <c r="FJ24" s="49" t="s">
        <v>197</v>
      </c>
      <c r="FK24" s="49" t="s">
        <v>197</v>
      </c>
      <c r="FL24" s="49" t="s">
        <v>197</v>
      </c>
      <c r="FM24" s="48">
        <v>27.2</v>
      </c>
      <c r="FN24" s="48">
        <v>12.4</v>
      </c>
      <c r="FO24" s="48">
        <v>21.1</v>
      </c>
      <c r="FP24" s="49" t="s">
        <v>197</v>
      </c>
      <c r="FQ24" s="49" t="s">
        <v>197</v>
      </c>
      <c r="FR24" s="49" t="s">
        <v>197</v>
      </c>
      <c r="FS24" s="48">
        <v>11.6</v>
      </c>
      <c r="FT24" s="48">
        <v>9.9</v>
      </c>
      <c r="FU24" s="48">
        <v>11</v>
      </c>
      <c r="FV24" s="49" t="s">
        <v>197</v>
      </c>
      <c r="FW24" s="49" t="s">
        <v>197</v>
      </c>
      <c r="FX24" s="49" t="s">
        <v>197</v>
      </c>
      <c r="FY24" s="49" t="s">
        <v>197</v>
      </c>
      <c r="FZ24" s="49" t="s">
        <v>197</v>
      </c>
      <c r="GA24" s="48">
        <v>25.2</v>
      </c>
      <c r="GB24" s="48">
        <v>19.399999999999999</v>
      </c>
      <c r="GC24" s="48">
        <v>20.5</v>
      </c>
      <c r="GD24" s="49" t="s">
        <v>197</v>
      </c>
      <c r="GE24" s="49" t="s">
        <v>197</v>
      </c>
      <c r="GF24" s="49" t="s">
        <v>197</v>
      </c>
      <c r="GG24" s="49" t="s">
        <v>197</v>
      </c>
      <c r="GH24" s="49" t="s">
        <v>197</v>
      </c>
      <c r="GI24" s="49" t="s">
        <v>197</v>
      </c>
      <c r="GJ24" s="49" t="s">
        <v>197</v>
      </c>
      <c r="GK24" s="49" t="s">
        <v>197</v>
      </c>
      <c r="GL24" s="49" t="s">
        <v>197</v>
      </c>
      <c r="GM24" s="49" t="s">
        <v>197</v>
      </c>
      <c r="GN24" s="49" t="s">
        <v>197</v>
      </c>
      <c r="GO24" s="49" t="s">
        <v>197</v>
      </c>
      <c r="GP24" s="49" t="s">
        <v>197</v>
      </c>
      <c r="GQ24" s="49" t="s">
        <v>197</v>
      </c>
      <c r="GR24" s="49" t="s">
        <v>197</v>
      </c>
      <c r="GS24" s="49" t="s">
        <v>197</v>
      </c>
      <c r="GT24" s="49" t="s">
        <v>197</v>
      </c>
      <c r="GU24" s="49" t="s">
        <v>197</v>
      </c>
      <c r="GV24" s="49" t="s">
        <v>197</v>
      </c>
      <c r="GW24" s="49" t="s">
        <v>197</v>
      </c>
      <c r="GX24" s="49" t="s">
        <v>197</v>
      </c>
      <c r="GY24" s="49" t="s">
        <v>197</v>
      </c>
      <c r="GZ24" s="49" t="s">
        <v>197</v>
      </c>
      <c r="HA24" s="49" t="s">
        <v>197</v>
      </c>
      <c r="HB24" s="49" t="s">
        <v>197</v>
      </c>
      <c r="HC24" s="49" t="s">
        <v>197</v>
      </c>
      <c r="HD24" s="49" t="s">
        <v>197</v>
      </c>
      <c r="HE24" s="48" t="e">
        <v>#N/A</v>
      </c>
      <c r="HF24" s="49" t="s">
        <v>197</v>
      </c>
      <c r="HG24" s="48" t="e">
        <v>#N/A</v>
      </c>
      <c r="HH24" s="49" t="s">
        <v>197</v>
      </c>
      <c r="HI24" s="49" t="s">
        <v>197</v>
      </c>
      <c r="HJ24" s="49" t="s">
        <v>197</v>
      </c>
      <c r="HK24" s="49" t="s">
        <v>197</v>
      </c>
      <c r="HL24" s="49" t="s">
        <v>197</v>
      </c>
      <c r="HM24" s="49" t="s">
        <v>197</v>
      </c>
      <c r="HN24" s="49" t="s">
        <v>197</v>
      </c>
      <c r="HO24" s="49" t="s">
        <v>197</v>
      </c>
      <c r="HP24" s="49" t="s">
        <v>197</v>
      </c>
      <c r="HQ24" s="49" t="s">
        <v>197</v>
      </c>
      <c r="HR24" s="49" t="s">
        <v>197</v>
      </c>
      <c r="HS24" s="49" t="s">
        <v>197</v>
      </c>
      <c r="HT24" s="49" t="s">
        <v>197</v>
      </c>
      <c r="HU24" s="48">
        <v>103.2</v>
      </c>
      <c r="HV24" s="48">
        <v>34.6</v>
      </c>
      <c r="HW24" s="48">
        <v>39</v>
      </c>
      <c r="HX24" s="49" t="s">
        <v>197</v>
      </c>
      <c r="HY24" s="49" t="s">
        <v>197</v>
      </c>
      <c r="HZ24" s="49" t="s">
        <v>197</v>
      </c>
      <c r="IA24" s="49" t="s">
        <v>197</v>
      </c>
      <c r="IB24" s="49" t="s">
        <v>197</v>
      </c>
      <c r="IC24" s="49" t="s">
        <v>197</v>
      </c>
      <c r="ID24" s="49" t="s">
        <v>197</v>
      </c>
      <c r="IE24" s="49" t="s">
        <v>197</v>
      </c>
      <c r="IF24" s="49" t="s">
        <v>197</v>
      </c>
      <c r="IG24" s="49" t="s">
        <v>197</v>
      </c>
      <c r="IH24" s="49" t="s">
        <v>197</v>
      </c>
      <c r="II24" s="49" t="s">
        <v>197</v>
      </c>
      <c r="IJ24" s="49" t="s">
        <v>197</v>
      </c>
      <c r="IK24" s="49" t="s">
        <v>197</v>
      </c>
      <c r="IL24" s="49" t="s">
        <v>197</v>
      </c>
      <c r="IM24" s="49" t="s">
        <v>197</v>
      </c>
      <c r="IN24" s="49" t="s">
        <v>197</v>
      </c>
      <c r="IO24" s="49" t="s">
        <v>197</v>
      </c>
      <c r="IP24" s="49" t="s">
        <v>197</v>
      </c>
      <c r="IQ24" s="49" t="s">
        <v>197</v>
      </c>
      <c r="IR24" s="49" t="s">
        <v>197</v>
      </c>
      <c r="IS24" s="49" t="s">
        <v>197</v>
      </c>
      <c r="IT24" s="49" t="s">
        <v>197</v>
      </c>
      <c r="IU24" s="49" t="s">
        <v>197</v>
      </c>
      <c r="IV24" s="49" t="s">
        <v>197</v>
      </c>
      <c r="IW24" s="49" t="s">
        <v>197</v>
      </c>
      <c r="IX24" s="49" t="s">
        <v>197</v>
      </c>
      <c r="IY24" s="49" t="s">
        <v>197</v>
      </c>
      <c r="IZ24" s="49" t="s">
        <v>197</v>
      </c>
      <c r="JA24" s="49" t="s">
        <v>197</v>
      </c>
      <c r="JB24" s="49" t="s">
        <v>197</v>
      </c>
      <c r="JC24" s="49" t="s">
        <v>197</v>
      </c>
      <c r="JD24" s="49" t="s">
        <v>197</v>
      </c>
      <c r="JE24" s="49" t="s">
        <v>197</v>
      </c>
      <c r="JF24" s="49" t="s">
        <v>87</v>
      </c>
      <c r="JG24" s="49" t="s">
        <v>87</v>
      </c>
      <c r="JH24" s="49" t="s">
        <v>87</v>
      </c>
      <c r="JI24" s="49" t="s">
        <v>87</v>
      </c>
      <c r="JJ24" s="49">
        <v>6.9</v>
      </c>
      <c r="JK24" s="49">
        <v>4.5</v>
      </c>
      <c r="JL24" s="49">
        <v>17</v>
      </c>
      <c r="JM24" s="49" t="s">
        <v>87</v>
      </c>
      <c r="JN24" s="49" t="s">
        <v>87</v>
      </c>
      <c r="JO24" s="49" t="s">
        <v>87</v>
      </c>
    </row>
    <row r="25" spans="1:275">
      <c r="A25" s="45"/>
      <c r="B25" s="46" t="s">
        <v>1762</v>
      </c>
      <c r="C25" s="303" t="s">
        <v>1264</v>
      </c>
      <c r="D25" s="46" t="s">
        <v>119</v>
      </c>
      <c r="E25" s="303" t="s">
        <v>0</v>
      </c>
      <c r="F25" s="47" t="s">
        <v>197</v>
      </c>
      <c r="G25" s="47" t="s">
        <v>197</v>
      </c>
      <c r="H25" s="48">
        <v>125.3</v>
      </c>
      <c r="I25" s="48">
        <v>129.69999999999999</v>
      </c>
      <c r="J25" s="48">
        <v>134.1</v>
      </c>
      <c r="K25" s="49" t="s">
        <v>197</v>
      </c>
      <c r="L25" s="48">
        <v>91.9</v>
      </c>
      <c r="M25" s="48">
        <v>69.8</v>
      </c>
      <c r="N25" s="48">
        <v>80.900000000000006</v>
      </c>
      <c r="O25" s="49" t="s">
        <v>197</v>
      </c>
      <c r="P25" s="48">
        <v>90.6</v>
      </c>
      <c r="Q25" s="49" t="s">
        <v>197</v>
      </c>
      <c r="R25" s="48">
        <v>63.5</v>
      </c>
      <c r="S25" s="48">
        <v>78.5</v>
      </c>
      <c r="T25" s="48">
        <v>107.4</v>
      </c>
      <c r="U25" s="48">
        <v>166</v>
      </c>
      <c r="V25" s="48">
        <v>21.9</v>
      </c>
      <c r="W25" s="48">
        <v>74.099999999999994</v>
      </c>
      <c r="X25" s="49" t="s">
        <v>197</v>
      </c>
      <c r="Y25" s="48">
        <v>95.5</v>
      </c>
      <c r="Z25" s="48">
        <v>104.6</v>
      </c>
      <c r="AA25" s="48">
        <v>57</v>
      </c>
      <c r="AB25" s="49" t="s">
        <v>197</v>
      </c>
      <c r="AC25" s="48">
        <v>100.5</v>
      </c>
      <c r="AD25" s="49" t="s">
        <v>197</v>
      </c>
      <c r="AE25" s="48">
        <v>113.3</v>
      </c>
      <c r="AF25" s="48">
        <v>75.3</v>
      </c>
      <c r="AG25" s="48">
        <v>61</v>
      </c>
      <c r="AH25" s="48">
        <v>69.099999999999994</v>
      </c>
      <c r="AI25" s="49" t="s">
        <v>197</v>
      </c>
      <c r="AJ25" s="49" t="s">
        <v>197</v>
      </c>
      <c r="AK25" s="49" t="s">
        <v>197</v>
      </c>
      <c r="AL25" s="49" t="s">
        <v>197</v>
      </c>
      <c r="AM25" s="49" t="s">
        <v>197</v>
      </c>
      <c r="AN25" s="49" t="s">
        <v>197</v>
      </c>
      <c r="AO25" s="49" t="s">
        <v>197</v>
      </c>
      <c r="AP25" s="49" t="s">
        <v>197</v>
      </c>
      <c r="AQ25" s="49" t="s">
        <v>197</v>
      </c>
      <c r="AR25" s="49" t="s">
        <v>197</v>
      </c>
      <c r="AS25" s="49" t="s">
        <v>197</v>
      </c>
      <c r="AT25" s="48">
        <v>72.099999999999994</v>
      </c>
      <c r="AU25" s="49" t="s">
        <v>197</v>
      </c>
      <c r="AV25" s="48">
        <v>98.7</v>
      </c>
      <c r="AW25" s="49" t="s">
        <v>197</v>
      </c>
      <c r="AX25" s="48">
        <v>162.5</v>
      </c>
      <c r="AY25" s="48">
        <v>215.1</v>
      </c>
      <c r="AZ25" s="48">
        <v>84</v>
      </c>
      <c r="BA25" s="48">
        <v>91.1</v>
      </c>
      <c r="BB25" s="48">
        <v>90.8</v>
      </c>
      <c r="BC25" s="48">
        <v>114.9</v>
      </c>
      <c r="BD25" s="48">
        <v>92.3</v>
      </c>
      <c r="BE25" s="48">
        <v>94</v>
      </c>
      <c r="BF25" s="48">
        <v>84.3</v>
      </c>
      <c r="BG25" s="48">
        <v>89</v>
      </c>
      <c r="BH25" s="48">
        <v>87.9</v>
      </c>
      <c r="BI25" s="48">
        <v>80.3</v>
      </c>
      <c r="BJ25" s="48">
        <v>56.8</v>
      </c>
      <c r="BK25" s="48">
        <v>69.099999999999994</v>
      </c>
      <c r="BL25" s="48">
        <v>34.700000000000003</v>
      </c>
      <c r="BM25" s="48">
        <v>60</v>
      </c>
      <c r="BN25" s="48">
        <v>53.1</v>
      </c>
      <c r="BO25" s="49" t="s">
        <v>197</v>
      </c>
      <c r="BP25" s="49" t="s">
        <v>197</v>
      </c>
      <c r="BQ25" s="49" t="s">
        <v>197</v>
      </c>
      <c r="BR25" s="48">
        <v>86.5</v>
      </c>
      <c r="BS25" s="48">
        <v>92.6</v>
      </c>
      <c r="BT25" s="48">
        <v>89.7</v>
      </c>
      <c r="BU25" s="49" t="s">
        <v>197</v>
      </c>
      <c r="BV25" s="49" t="s">
        <v>197</v>
      </c>
      <c r="BW25" s="49" t="s">
        <v>197</v>
      </c>
      <c r="BX25" s="49" t="s">
        <v>197</v>
      </c>
      <c r="BY25" s="49" t="s">
        <v>197</v>
      </c>
      <c r="BZ25" s="49" t="s">
        <v>197</v>
      </c>
      <c r="CA25" s="49" t="s">
        <v>197</v>
      </c>
      <c r="CB25" s="49" t="s">
        <v>197</v>
      </c>
      <c r="CC25" s="49" t="s">
        <v>197</v>
      </c>
      <c r="CD25" s="49" t="s">
        <v>197</v>
      </c>
      <c r="CE25" s="49" t="s">
        <v>197</v>
      </c>
      <c r="CF25" s="49" t="s">
        <v>197</v>
      </c>
      <c r="CG25" s="49" t="s">
        <v>197</v>
      </c>
      <c r="CH25" s="49" t="s">
        <v>197</v>
      </c>
      <c r="CI25" s="49" t="s">
        <v>197</v>
      </c>
      <c r="CJ25" s="49" t="s">
        <v>197</v>
      </c>
      <c r="CK25" s="49" t="s">
        <v>197</v>
      </c>
      <c r="CL25" s="49" t="s">
        <v>197</v>
      </c>
      <c r="CM25" s="49" t="s">
        <v>197</v>
      </c>
      <c r="CN25" s="49" t="s">
        <v>197</v>
      </c>
      <c r="CO25" s="49" t="s">
        <v>197</v>
      </c>
      <c r="CP25" s="49" t="s">
        <v>197</v>
      </c>
      <c r="CQ25" s="49" t="s">
        <v>197</v>
      </c>
      <c r="CR25" s="49" t="s">
        <v>197</v>
      </c>
      <c r="CS25" s="49" t="s">
        <v>197</v>
      </c>
      <c r="CT25" s="49" t="s">
        <v>197</v>
      </c>
      <c r="CU25" s="49" t="s">
        <v>197</v>
      </c>
      <c r="CV25" s="49" t="s">
        <v>197</v>
      </c>
      <c r="CW25" s="48">
        <v>81.7</v>
      </c>
      <c r="CX25" s="48">
        <v>84.1</v>
      </c>
      <c r="CY25" s="48">
        <v>83</v>
      </c>
      <c r="CZ25" s="48">
        <v>85.1</v>
      </c>
      <c r="DA25" s="49" t="s">
        <v>197</v>
      </c>
      <c r="DB25" s="49" t="s">
        <v>197</v>
      </c>
      <c r="DC25" s="49" t="s">
        <v>197</v>
      </c>
      <c r="DD25" s="49" t="s">
        <v>197</v>
      </c>
      <c r="DE25" s="49" t="s">
        <v>197</v>
      </c>
      <c r="DF25" s="49" t="s">
        <v>197</v>
      </c>
      <c r="DG25" s="49" t="s">
        <v>197</v>
      </c>
      <c r="DH25" s="49" t="s">
        <v>197</v>
      </c>
      <c r="DI25" s="49" t="s">
        <v>197</v>
      </c>
      <c r="DJ25" s="49" t="s">
        <v>197</v>
      </c>
      <c r="DK25" s="49" t="s">
        <v>197</v>
      </c>
      <c r="DL25" s="49" t="s">
        <v>197</v>
      </c>
      <c r="DM25" s="49" t="s">
        <v>197</v>
      </c>
      <c r="DN25" s="49" t="s">
        <v>197</v>
      </c>
      <c r="DO25" s="49" t="s">
        <v>197</v>
      </c>
      <c r="DP25" s="49" t="s">
        <v>197</v>
      </c>
      <c r="DQ25" s="49" t="s">
        <v>197</v>
      </c>
      <c r="DR25" s="49" t="s">
        <v>197</v>
      </c>
      <c r="DS25" s="49" t="s">
        <v>197</v>
      </c>
      <c r="DT25" s="49" t="s">
        <v>197</v>
      </c>
      <c r="DU25" s="49" t="s">
        <v>197</v>
      </c>
      <c r="DV25" s="49" t="s">
        <v>197</v>
      </c>
      <c r="DW25" s="49" t="s">
        <v>197</v>
      </c>
      <c r="DX25" s="49" t="s">
        <v>197</v>
      </c>
      <c r="DY25" s="49" t="s">
        <v>197</v>
      </c>
      <c r="DZ25" s="49" t="s">
        <v>197</v>
      </c>
      <c r="EA25" s="49" t="s">
        <v>197</v>
      </c>
      <c r="EB25" s="48" t="e">
        <v>#N/A</v>
      </c>
      <c r="EC25" s="49" t="s">
        <v>197</v>
      </c>
      <c r="ED25" s="48" t="e">
        <v>#N/A</v>
      </c>
      <c r="EE25" s="49" t="s">
        <v>197</v>
      </c>
      <c r="EF25" s="49" t="s">
        <v>197</v>
      </c>
      <c r="EG25" s="49" t="s">
        <v>197</v>
      </c>
      <c r="EH25" s="49" t="s">
        <v>197</v>
      </c>
      <c r="EI25" s="48">
        <v>82.9</v>
      </c>
      <c r="EJ25" s="48">
        <v>142.19999999999999</v>
      </c>
      <c r="EK25" s="48">
        <v>121.9</v>
      </c>
      <c r="EL25" s="49" t="s">
        <v>197</v>
      </c>
      <c r="EM25" s="48">
        <v>92.6</v>
      </c>
      <c r="EN25" s="48">
        <v>95.6</v>
      </c>
      <c r="EO25" s="48">
        <v>94</v>
      </c>
      <c r="EP25" s="48">
        <v>593</v>
      </c>
      <c r="EQ25" s="48">
        <v>182.3</v>
      </c>
      <c r="ER25" s="48">
        <v>425.3</v>
      </c>
      <c r="ES25" s="49" t="s">
        <v>197</v>
      </c>
      <c r="ET25" s="48">
        <v>101.6</v>
      </c>
      <c r="EU25" s="48">
        <v>61.6</v>
      </c>
      <c r="EV25" s="48">
        <v>97.8</v>
      </c>
      <c r="EW25" s="48">
        <v>68.3</v>
      </c>
      <c r="EX25" s="48">
        <v>77.5</v>
      </c>
      <c r="EY25" s="48">
        <v>58.1</v>
      </c>
      <c r="EZ25" s="48">
        <v>36.5</v>
      </c>
      <c r="FA25" s="48">
        <v>123.4</v>
      </c>
      <c r="FB25" s="48">
        <v>88.9</v>
      </c>
      <c r="FC25" s="49" t="s">
        <v>197</v>
      </c>
      <c r="FD25" s="48">
        <v>35.200000000000003</v>
      </c>
      <c r="FE25" s="48">
        <v>138.69999999999999</v>
      </c>
      <c r="FF25" s="48">
        <v>94.1</v>
      </c>
      <c r="FG25" s="48">
        <v>114.6</v>
      </c>
      <c r="FH25" s="48">
        <v>436.2</v>
      </c>
      <c r="FI25" s="48">
        <v>206.5</v>
      </c>
      <c r="FJ25" s="48">
        <v>63.7</v>
      </c>
      <c r="FK25" s="48">
        <v>85.3</v>
      </c>
      <c r="FL25" s="48">
        <v>75.599999999999994</v>
      </c>
      <c r="FM25" s="48">
        <v>71</v>
      </c>
      <c r="FN25" s="48">
        <v>122.8</v>
      </c>
      <c r="FO25" s="48">
        <v>92.6</v>
      </c>
      <c r="FP25" s="48">
        <v>11.3</v>
      </c>
      <c r="FQ25" s="48">
        <v>132.9</v>
      </c>
      <c r="FR25" s="48">
        <v>89.7</v>
      </c>
      <c r="FS25" s="48">
        <v>98.8</v>
      </c>
      <c r="FT25" s="48">
        <v>129.1</v>
      </c>
      <c r="FU25" s="48">
        <v>110</v>
      </c>
      <c r="FV25" s="48">
        <v>47.4</v>
      </c>
      <c r="FW25" s="48">
        <v>14.4</v>
      </c>
      <c r="FX25" s="48">
        <v>64</v>
      </c>
      <c r="FY25" s="48">
        <v>143.6</v>
      </c>
      <c r="FZ25" s="48">
        <v>142.80000000000001</v>
      </c>
      <c r="GA25" s="48">
        <v>67.8</v>
      </c>
      <c r="GB25" s="48">
        <v>102.3</v>
      </c>
      <c r="GC25" s="48">
        <v>95.7</v>
      </c>
      <c r="GD25" s="48">
        <v>61.2</v>
      </c>
      <c r="GE25" s="48">
        <v>44.8</v>
      </c>
      <c r="GF25" s="48">
        <v>55.5</v>
      </c>
      <c r="GG25" s="48">
        <v>152.6</v>
      </c>
      <c r="GH25" s="48">
        <v>327.60000000000002</v>
      </c>
      <c r="GI25" s="48">
        <v>326.39999999999998</v>
      </c>
      <c r="GJ25" s="49" t="s">
        <v>197</v>
      </c>
      <c r="GK25" s="48">
        <v>102.3</v>
      </c>
      <c r="GL25" s="48">
        <v>69.400000000000006</v>
      </c>
      <c r="GM25" s="48">
        <v>47.5</v>
      </c>
      <c r="GN25" s="48">
        <v>55.4</v>
      </c>
      <c r="GO25" s="48">
        <v>52.4</v>
      </c>
      <c r="GP25" s="48">
        <v>71.599999999999994</v>
      </c>
      <c r="GQ25" s="48">
        <v>83.4</v>
      </c>
      <c r="GR25" s="48">
        <v>79</v>
      </c>
      <c r="GS25" s="48">
        <v>63.8</v>
      </c>
      <c r="GT25" s="48">
        <v>69.3</v>
      </c>
      <c r="GU25" s="48">
        <v>68.099999999999994</v>
      </c>
      <c r="GV25" s="48">
        <v>141.1</v>
      </c>
      <c r="GW25" s="48">
        <v>212.8</v>
      </c>
      <c r="GX25" s="48">
        <v>181</v>
      </c>
      <c r="GY25" s="48">
        <v>73.8</v>
      </c>
      <c r="GZ25" s="48">
        <v>60.2</v>
      </c>
      <c r="HA25" s="48">
        <v>66.8</v>
      </c>
      <c r="HB25" s="48">
        <v>44.9</v>
      </c>
      <c r="HC25" s="48">
        <v>48.7</v>
      </c>
      <c r="HD25" s="48">
        <v>47.5</v>
      </c>
      <c r="HE25" s="48" t="e">
        <v>#N/A</v>
      </c>
      <c r="HF25" s="49" t="s">
        <v>197</v>
      </c>
      <c r="HG25" s="48" t="e">
        <v>#N/A</v>
      </c>
      <c r="HH25" s="49" t="s">
        <v>197</v>
      </c>
      <c r="HI25" s="49" t="s">
        <v>197</v>
      </c>
      <c r="HJ25" s="49" t="s">
        <v>197</v>
      </c>
      <c r="HK25" s="49" t="s">
        <v>197</v>
      </c>
      <c r="HL25" s="48">
        <v>160.6</v>
      </c>
      <c r="HM25" s="48">
        <v>107.4</v>
      </c>
      <c r="HN25" s="48">
        <v>133.1</v>
      </c>
      <c r="HO25" s="49" t="s">
        <v>197</v>
      </c>
      <c r="HP25" s="49" t="s">
        <v>197</v>
      </c>
      <c r="HQ25" s="49" t="s">
        <v>197</v>
      </c>
      <c r="HR25" s="49" t="s">
        <v>197</v>
      </c>
      <c r="HS25" s="49" t="s">
        <v>197</v>
      </c>
      <c r="HT25" s="49" t="s">
        <v>197</v>
      </c>
      <c r="HU25" s="48">
        <v>190.8</v>
      </c>
      <c r="HV25" s="48">
        <v>120.2</v>
      </c>
      <c r="HW25" s="48">
        <v>124.4</v>
      </c>
      <c r="HX25" s="49" t="s">
        <v>197</v>
      </c>
      <c r="HY25" s="49" t="s">
        <v>197</v>
      </c>
      <c r="HZ25" s="48">
        <v>74.8</v>
      </c>
      <c r="IA25" s="49" t="s">
        <v>197</v>
      </c>
      <c r="IB25" s="49" t="s">
        <v>197</v>
      </c>
      <c r="IC25" s="49" t="s">
        <v>197</v>
      </c>
      <c r="ID25" s="49" t="s">
        <v>197</v>
      </c>
      <c r="IE25" s="49" t="s">
        <v>197</v>
      </c>
      <c r="IF25" s="49" t="s">
        <v>197</v>
      </c>
      <c r="IG25" s="49" t="s">
        <v>197</v>
      </c>
      <c r="IH25" s="48">
        <v>26.5</v>
      </c>
      <c r="II25" s="49" t="s">
        <v>197</v>
      </c>
      <c r="IJ25" s="49" t="s">
        <v>197</v>
      </c>
      <c r="IK25" s="49" t="s">
        <v>197</v>
      </c>
      <c r="IL25" s="49" t="s">
        <v>197</v>
      </c>
      <c r="IM25" s="49" t="s">
        <v>197</v>
      </c>
      <c r="IN25" s="49" t="s">
        <v>197</v>
      </c>
      <c r="IO25" s="49" t="s">
        <v>197</v>
      </c>
      <c r="IP25" s="49" t="s">
        <v>197</v>
      </c>
      <c r="IQ25" s="48">
        <v>50.5</v>
      </c>
      <c r="IR25" s="48">
        <v>56.8</v>
      </c>
      <c r="IS25" s="48">
        <v>19.7</v>
      </c>
      <c r="IT25" s="48">
        <v>33.9</v>
      </c>
      <c r="IU25" s="49" t="s">
        <v>197</v>
      </c>
      <c r="IV25" s="49" t="s">
        <v>197</v>
      </c>
      <c r="IW25" s="49" t="s">
        <v>197</v>
      </c>
      <c r="IX25" s="49" t="s">
        <v>197</v>
      </c>
      <c r="IY25" s="49" t="s">
        <v>197</v>
      </c>
      <c r="IZ25" s="49" t="s">
        <v>197</v>
      </c>
      <c r="JA25" s="49" t="s">
        <v>197</v>
      </c>
      <c r="JB25" s="49" t="s">
        <v>197</v>
      </c>
      <c r="JC25" s="49" t="s">
        <v>197</v>
      </c>
      <c r="JD25" s="49" t="s">
        <v>197</v>
      </c>
      <c r="JE25" s="49" t="s">
        <v>197</v>
      </c>
      <c r="JF25" s="49" t="s">
        <v>87</v>
      </c>
      <c r="JG25" s="49" t="s">
        <v>87</v>
      </c>
      <c r="JH25" s="49" t="s">
        <v>87</v>
      </c>
      <c r="JI25" s="49">
        <v>41.2</v>
      </c>
      <c r="JJ25" s="49">
        <v>24.4</v>
      </c>
      <c r="JK25" s="49">
        <v>26.2</v>
      </c>
      <c r="JL25" s="49">
        <v>57.3</v>
      </c>
      <c r="JM25" s="49">
        <v>35.299999999999997</v>
      </c>
      <c r="JN25" s="49">
        <v>26.5</v>
      </c>
      <c r="JO25" s="49" t="s">
        <v>87</v>
      </c>
    </row>
    <row r="26" spans="1:275">
      <c r="A26" s="45"/>
      <c r="B26" s="46" t="s">
        <v>1763</v>
      </c>
      <c r="C26" s="303" t="s">
        <v>1265</v>
      </c>
      <c r="D26" s="46" t="s">
        <v>119</v>
      </c>
      <c r="E26" s="303" t="s">
        <v>0</v>
      </c>
      <c r="F26" s="47" t="s">
        <v>197</v>
      </c>
      <c r="G26" s="47" t="s">
        <v>197</v>
      </c>
      <c r="H26" s="48">
        <v>78.2</v>
      </c>
      <c r="I26" s="48">
        <v>97.6</v>
      </c>
      <c r="J26" s="48">
        <v>99.8</v>
      </c>
      <c r="K26" s="49" t="s">
        <v>197</v>
      </c>
      <c r="L26" s="48">
        <v>80</v>
      </c>
      <c r="M26" s="48">
        <v>61.7</v>
      </c>
      <c r="N26" s="48">
        <v>133.80000000000001</v>
      </c>
      <c r="O26" s="49" t="s">
        <v>197</v>
      </c>
      <c r="P26" s="48">
        <v>115.6</v>
      </c>
      <c r="Q26" s="48">
        <v>347.1</v>
      </c>
      <c r="R26" s="48">
        <v>56.8</v>
      </c>
      <c r="S26" s="48">
        <v>182.5</v>
      </c>
      <c r="T26" s="49" t="s">
        <v>197</v>
      </c>
      <c r="U26" s="49" t="s">
        <v>197</v>
      </c>
      <c r="V26" s="49" t="s">
        <v>197</v>
      </c>
      <c r="W26" s="48">
        <v>88</v>
      </c>
      <c r="X26" s="49" t="s">
        <v>197</v>
      </c>
      <c r="Y26" s="48">
        <v>142</v>
      </c>
      <c r="Z26" s="48">
        <v>152.4</v>
      </c>
      <c r="AA26" s="48">
        <v>176.4</v>
      </c>
      <c r="AB26" s="49" t="s">
        <v>197</v>
      </c>
      <c r="AC26" s="49" t="s">
        <v>197</v>
      </c>
      <c r="AD26" s="48">
        <v>183</v>
      </c>
      <c r="AE26" s="48">
        <v>57.5</v>
      </c>
      <c r="AF26" s="48">
        <v>122.4</v>
      </c>
      <c r="AG26" s="49" t="s">
        <v>197</v>
      </c>
      <c r="AH26" s="48">
        <v>107.8</v>
      </c>
      <c r="AI26" s="49" t="s">
        <v>197</v>
      </c>
      <c r="AJ26" s="49" t="s">
        <v>197</v>
      </c>
      <c r="AK26" s="48">
        <v>149.9</v>
      </c>
      <c r="AL26" s="49" t="s">
        <v>197</v>
      </c>
      <c r="AM26" s="49" t="s">
        <v>197</v>
      </c>
      <c r="AN26" s="49" t="s">
        <v>197</v>
      </c>
      <c r="AO26" s="49" t="s">
        <v>197</v>
      </c>
      <c r="AP26" s="49" t="s">
        <v>197</v>
      </c>
      <c r="AQ26" s="49" t="s">
        <v>197</v>
      </c>
      <c r="AR26" s="48">
        <v>151.9</v>
      </c>
      <c r="AS26" s="49" t="s">
        <v>197</v>
      </c>
      <c r="AT26" s="48">
        <v>132.5</v>
      </c>
      <c r="AU26" s="49" t="s">
        <v>197</v>
      </c>
      <c r="AV26" s="48">
        <v>102.3</v>
      </c>
      <c r="AW26" s="49" t="s">
        <v>197</v>
      </c>
      <c r="AX26" s="49" t="s">
        <v>197</v>
      </c>
      <c r="AY26" s="49" t="s">
        <v>197</v>
      </c>
      <c r="AZ26" s="48">
        <v>133.5</v>
      </c>
      <c r="BA26" s="48">
        <v>106.5</v>
      </c>
      <c r="BB26" s="48">
        <v>107.8</v>
      </c>
      <c r="BC26" s="48">
        <v>157.1</v>
      </c>
      <c r="BD26" s="48">
        <v>127.8</v>
      </c>
      <c r="BE26" s="48">
        <v>130</v>
      </c>
      <c r="BF26" s="48">
        <v>123.5</v>
      </c>
      <c r="BG26" s="48">
        <v>78.599999999999994</v>
      </c>
      <c r="BH26" s="48">
        <v>88.9</v>
      </c>
      <c r="BI26" s="48">
        <v>151</v>
      </c>
      <c r="BJ26" s="48">
        <v>72</v>
      </c>
      <c r="BK26" s="48">
        <v>113.1</v>
      </c>
      <c r="BL26" s="49" t="s">
        <v>197</v>
      </c>
      <c r="BM26" s="49" t="s">
        <v>197</v>
      </c>
      <c r="BN26" s="49" t="s">
        <v>197</v>
      </c>
      <c r="BO26" s="49" t="s">
        <v>197</v>
      </c>
      <c r="BP26" s="49" t="s">
        <v>197</v>
      </c>
      <c r="BQ26" s="49" t="s">
        <v>197</v>
      </c>
      <c r="BR26" s="49" t="s">
        <v>197</v>
      </c>
      <c r="BS26" s="49" t="s">
        <v>197</v>
      </c>
      <c r="BT26" s="49" t="s">
        <v>197</v>
      </c>
      <c r="BU26" s="48">
        <v>481</v>
      </c>
      <c r="BV26" s="48">
        <v>152.30000000000001</v>
      </c>
      <c r="BW26" s="48">
        <v>268.7</v>
      </c>
      <c r="BX26" s="48">
        <v>231.1</v>
      </c>
      <c r="BY26" s="48">
        <v>66.5</v>
      </c>
      <c r="BZ26" s="48">
        <v>173.2</v>
      </c>
      <c r="CA26" s="49" t="s">
        <v>197</v>
      </c>
      <c r="CB26" s="49" t="s">
        <v>197</v>
      </c>
      <c r="CC26" s="49" t="s">
        <v>197</v>
      </c>
      <c r="CD26" s="48">
        <v>325.7</v>
      </c>
      <c r="CE26" s="48">
        <v>94.4</v>
      </c>
      <c r="CF26" s="48">
        <v>187.6</v>
      </c>
      <c r="CG26" s="49" t="s">
        <v>197</v>
      </c>
      <c r="CH26" s="49" t="s">
        <v>197</v>
      </c>
      <c r="CI26" s="49" t="s">
        <v>197</v>
      </c>
      <c r="CJ26" s="48">
        <v>133.80000000000001</v>
      </c>
      <c r="CK26" s="48">
        <v>76.8</v>
      </c>
      <c r="CL26" s="48">
        <v>101</v>
      </c>
      <c r="CM26" s="49" t="s">
        <v>197</v>
      </c>
      <c r="CN26" s="49" t="s">
        <v>197</v>
      </c>
      <c r="CO26" s="49" t="s">
        <v>197</v>
      </c>
      <c r="CP26" s="49" t="s">
        <v>197</v>
      </c>
      <c r="CQ26" s="49" t="s">
        <v>197</v>
      </c>
      <c r="CR26" s="49" t="s">
        <v>197</v>
      </c>
      <c r="CS26" s="49" t="s">
        <v>197</v>
      </c>
      <c r="CT26" s="49" t="s">
        <v>197</v>
      </c>
      <c r="CU26" s="49" t="s">
        <v>197</v>
      </c>
      <c r="CV26" s="49" t="s">
        <v>197</v>
      </c>
      <c r="CW26" s="49" t="s">
        <v>197</v>
      </c>
      <c r="CX26" s="49" t="s">
        <v>197</v>
      </c>
      <c r="CY26" s="49" t="s">
        <v>197</v>
      </c>
      <c r="CZ26" s="49" t="s">
        <v>197</v>
      </c>
      <c r="DA26" s="48">
        <v>326.89999999999998</v>
      </c>
      <c r="DB26" s="48">
        <v>97.7</v>
      </c>
      <c r="DC26" s="48">
        <v>178.7</v>
      </c>
      <c r="DD26" s="48">
        <v>690.3</v>
      </c>
      <c r="DE26" s="48">
        <v>293.5</v>
      </c>
      <c r="DF26" s="48">
        <v>438.2</v>
      </c>
      <c r="DG26" s="49" t="s">
        <v>197</v>
      </c>
      <c r="DH26" s="49" t="s">
        <v>197</v>
      </c>
      <c r="DI26" s="49" t="s">
        <v>197</v>
      </c>
      <c r="DJ26" s="49" t="s">
        <v>197</v>
      </c>
      <c r="DK26" s="49" t="s">
        <v>197</v>
      </c>
      <c r="DL26" s="49" t="s">
        <v>197</v>
      </c>
      <c r="DM26" s="48">
        <v>145.1</v>
      </c>
      <c r="DN26" s="48">
        <v>86.8</v>
      </c>
      <c r="DO26" s="48">
        <v>109.3</v>
      </c>
      <c r="DP26" s="49" t="s">
        <v>197</v>
      </c>
      <c r="DQ26" s="49" t="s">
        <v>197</v>
      </c>
      <c r="DR26" s="49" t="s">
        <v>197</v>
      </c>
      <c r="DS26" s="49" t="s">
        <v>197</v>
      </c>
      <c r="DT26" s="49" t="s">
        <v>197</v>
      </c>
      <c r="DU26" s="49" t="s">
        <v>197</v>
      </c>
      <c r="DV26" s="48">
        <v>210.2</v>
      </c>
      <c r="DW26" s="48">
        <v>18.5</v>
      </c>
      <c r="DX26" s="48">
        <v>77.2</v>
      </c>
      <c r="DY26" s="49" t="s">
        <v>197</v>
      </c>
      <c r="DZ26" s="49" t="s">
        <v>197</v>
      </c>
      <c r="EA26" s="49" t="s">
        <v>197</v>
      </c>
      <c r="EB26" s="48" t="e">
        <v>#N/A</v>
      </c>
      <c r="EC26" s="49" t="s">
        <v>197</v>
      </c>
      <c r="ED26" s="48" t="e">
        <v>#N/A</v>
      </c>
      <c r="EE26" s="49" t="s">
        <v>197</v>
      </c>
      <c r="EF26" s="49" t="s">
        <v>197</v>
      </c>
      <c r="EG26" s="49" t="s">
        <v>197</v>
      </c>
      <c r="EH26" s="49" t="s">
        <v>197</v>
      </c>
      <c r="EI26" s="49" t="s">
        <v>197</v>
      </c>
      <c r="EJ26" s="49" t="s">
        <v>197</v>
      </c>
      <c r="EK26" s="49" t="s">
        <v>197</v>
      </c>
      <c r="EL26" s="49" t="s">
        <v>197</v>
      </c>
      <c r="EM26" s="49" t="s">
        <v>197</v>
      </c>
      <c r="EN26" s="49" t="s">
        <v>197</v>
      </c>
      <c r="EO26" s="49" t="s">
        <v>197</v>
      </c>
      <c r="EP26" s="48">
        <v>402.5</v>
      </c>
      <c r="EQ26" s="48">
        <v>73.2</v>
      </c>
      <c r="ER26" s="48">
        <v>268.3</v>
      </c>
      <c r="ES26" s="49" t="s">
        <v>197</v>
      </c>
      <c r="ET26" s="48">
        <v>196.6</v>
      </c>
      <c r="EU26" s="49" t="s">
        <v>197</v>
      </c>
      <c r="EV26" s="48">
        <v>130.19999999999999</v>
      </c>
      <c r="EW26" s="48">
        <v>57.4</v>
      </c>
      <c r="EX26" s="48">
        <v>80.2</v>
      </c>
      <c r="EY26" s="49" t="s">
        <v>197</v>
      </c>
      <c r="EZ26" s="48">
        <v>140.30000000000001</v>
      </c>
      <c r="FA26" s="48">
        <v>90.8</v>
      </c>
      <c r="FB26" s="48">
        <v>110.5</v>
      </c>
      <c r="FC26" s="49" t="s">
        <v>197</v>
      </c>
      <c r="FD26" s="48">
        <v>90.3</v>
      </c>
      <c r="FE26" s="48">
        <v>71</v>
      </c>
      <c r="FF26" s="48">
        <v>79.3</v>
      </c>
      <c r="FG26" s="49" t="s">
        <v>197</v>
      </c>
      <c r="FH26" s="49" t="s">
        <v>197</v>
      </c>
      <c r="FI26" s="49" t="s">
        <v>197</v>
      </c>
      <c r="FJ26" s="48">
        <v>208.3</v>
      </c>
      <c r="FK26" s="48">
        <v>131.19999999999999</v>
      </c>
      <c r="FL26" s="48">
        <v>165.9</v>
      </c>
      <c r="FM26" s="48">
        <v>170.4</v>
      </c>
      <c r="FN26" s="48">
        <v>72.900000000000006</v>
      </c>
      <c r="FO26" s="48">
        <v>129.80000000000001</v>
      </c>
      <c r="FP26" s="48">
        <v>182.6</v>
      </c>
      <c r="FQ26" s="48">
        <v>72.5</v>
      </c>
      <c r="FR26" s="48">
        <v>111.6</v>
      </c>
      <c r="FS26" s="48">
        <v>154</v>
      </c>
      <c r="FT26" s="48">
        <v>36.9</v>
      </c>
      <c r="FU26" s="48">
        <v>110.8</v>
      </c>
      <c r="FV26" s="48">
        <v>76.099999999999994</v>
      </c>
      <c r="FW26" s="48">
        <v>285.10000000000002</v>
      </c>
      <c r="FX26" s="48">
        <v>110.3</v>
      </c>
      <c r="FY26" s="48">
        <v>109.2</v>
      </c>
      <c r="FZ26" s="48">
        <v>109.2</v>
      </c>
      <c r="GA26" s="48">
        <v>119.5</v>
      </c>
      <c r="GB26" s="48">
        <v>111.1</v>
      </c>
      <c r="GC26" s="48">
        <v>112.7</v>
      </c>
      <c r="GD26" s="49" t="s">
        <v>197</v>
      </c>
      <c r="GE26" s="49" t="s">
        <v>197</v>
      </c>
      <c r="GF26" s="49" t="s">
        <v>197</v>
      </c>
      <c r="GG26" s="49" t="s">
        <v>197</v>
      </c>
      <c r="GH26" s="49" t="s">
        <v>197</v>
      </c>
      <c r="GI26" s="49" t="s">
        <v>197</v>
      </c>
      <c r="GJ26" s="49" t="s">
        <v>197</v>
      </c>
      <c r="GK26" s="49" t="s">
        <v>197</v>
      </c>
      <c r="GL26" s="49" t="s">
        <v>197</v>
      </c>
      <c r="GM26" s="48">
        <v>76.900000000000006</v>
      </c>
      <c r="GN26" s="48">
        <v>105.4</v>
      </c>
      <c r="GO26" s="48">
        <v>94.3</v>
      </c>
      <c r="GP26" s="48">
        <v>190.1</v>
      </c>
      <c r="GQ26" s="48">
        <v>98</v>
      </c>
      <c r="GR26" s="48">
        <v>132.19999999999999</v>
      </c>
      <c r="GS26" s="48">
        <v>139.80000000000001</v>
      </c>
      <c r="GT26" s="48">
        <v>57.3</v>
      </c>
      <c r="GU26" s="48">
        <v>75.400000000000006</v>
      </c>
      <c r="GV26" s="49" t="s">
        <v>197</v>
      </c>
      <c r="GW26" s="49" t="s">
        <v>197</v>
      </c>
      <c r="GX26" s="49" t="s">
        <v>197</v>
      </c>
      <c r="GY26" s="48">
        <v>147.69999999999999</v>
      </c>
      <c r="GZ26" s="48">
        <v>71.900000000000006</v>
      </c>
      <c r="HA26" s="48">
        <v>108.8</v>
      </c>
      <c r="HB26" s="48">
        <v>146</v>
      </c>
      <c r="HC26" s="48">
        <v>110.4</v>
      </c>
      <c r="HD26" s="48">
        <v>121.1</v>
      </c>
      <c r="HE26" s="48" t="e">
        <v>#N/A</v>
      </c>
      <c r="HF26" s="49" t="s">
        <v>197</v>
      </c>
      <c r="HG26" s="48" t="e">
        <v>#N/A</v>
      </c>
      <c r="HH26" s="49" t="s">
        <v>197</v>
      </c>
      <c r="HI26" s="49" t="s">
        <v>197</v>
      </c>
      <c r="HJ26" s="49" t="s">
        <v>197</v>
      </c>
      <c r="HK26" s="49" t="s">
        <v>197</v>
      </c>
      <c r="HL26" s="49" t="s">
        <v>197</v>
      </c>
      <c r="HM26" s="49" t="s">
        <v>197</v>
      </c>
      <c r="HN26" s="49" t="s">
        <v>197</v>
      </c>
      <c r="HO26" s="49" t="s">
        <v>197</v>
      </c>
      <c r="HP26" s="49" t="s">
        <v>197</v>
      </c>
      <c r="HQ26" s="49" t="s">
        <v>197</v>
      </c>
      <c r="HR26" s="49" t="s">
        <v>197</v>
      </c>
      <c r="HS26" s="49" t="s">
        <v>197</v>
      </c>
      <c r="HT26" s="49" t="s">
        <v>197</v>
      </c>
      <c r="HU26" s="48">
        <v>59.5</v>
      </c>
      <c r="HV26" s="48">
        <v>86.9</v>
      </c>
      <c r="HW26" s="48">
        <v>85.3</v>
      </c>
      <c r="HX26" s="49" t="s">
        <v>197</v>
      </c>
      <c r="HY26" s="49" t="s">
        <v>197</v>
      </c>
      <c r="HZ26" s="48">
        <v>53.8</v>
      </c>
      <c r="IA26" s="49" t="s">
        <v>197</v>
      </c>
      <c r="IB26" s="49" t="s">
        <v>197</v>
      </c>
      <c r="IC26" s="49" t="s">
        <v>197</v>
      </c>
      <c r="ID26" s="49" t="s">
        <v>197</v>
      </c>
      <c r="IE26" s="49" t="s">
        <v>197</v>
      </c>
      <c r="IF26" s="49" t="s">
        <v>197</v>
      </c>
      <c r="IG26" s="49" t="s">
        <v>197</v>
      </c>
      <c r="IH26" s="48">
        <v>75.5</v>
      </c>
      <c r="II26" s="49" t="s">
        <v>197</v>
      </c>
      <c r="IJ26" s="49" t="s">
        <v>197</v>
      </c>
      <c r="IK26" s="49" t="s">
        <v>197</v>
      </c>
      <c r="IL26" s="49" t="s">
        <v>197</v>
      </c>
      <c r="IM26" s="49" t="s">
        <v>197</v>
      </c>
      <c r="IN26" s="49" t="s">
        <v>197</v>
      </c>
      <c r="IO26" s="49" t="s">
        <v>197</v>
      </c>
      <c r="IP26" s="49" t="s">
        <v>197</v>
      </c>
      <c r="IQ26" s="48">
        <v>71</v>
      </c>
      <c r="IR26" s="48">
        <v>297.10000000000002</v>
      </c>
      <c r="IS26" s="48">
        <v>158.5</v>
      </c>
      <c r="IT26" s="48">
        <v>211.7</v>
      </c>
      <c r="IU26" s="48">
        <v>318.8</v>
      </c>
      <c r="IV26" s="48">
        <v>169.7</v>
      </c>
      <c r="IW26" s="48">
        <v>207.5</v>
      </c>
      <c r="IX26" s="49" t="s">
        <v>197</v>
      </c>
      <c r="IY26" s="49" t="s">
        <v>197</v>
      </c>
      <c r="IZ26" s="49" t="s">
        <v>197</v>
      </c>
      <c r="JA26" s="49" t="s">
        <v>197</v>
      </c>
      <c r="JB26" s="49" t="s">
        <v>197</v>
      </c>
      <c r="JC26" s="48">
        <v>248.2</v>
      </c>
      <c r="JD26" s="48">
        <v>245.5</v>
      </c>
      <c r="JE26" s="48">
        <v>246.1</v>
      </c>
      <c r="JF26" s="48" t="s">
        <v>87</v>
      </c>
      <c r="JG26" s="48" t="s">
        <v>87</v>
      </c>
      <c r="JH26" s="48" t="s">
        <v>87</v>
      </c>
      <c r="JI26" s="48">
        <v>70.2</v>
      </c>
      <c r="JJ26" s="48">
        <v>31.3</v>
      </c>
      <c r="JK26" s="48">
        <v>39.799999999999997</v>
      </c>
      <c r="JL26" s="48">
        <v>64.099999999999994</v>
      </c>
      <c r="JM26" s="48">
        <v>42.5</v>
      </c>
      <c r="JN26" s="48">
        <v>75.5</v>
      </c>
      <c r="JO26" s="48" t="s">
        <v>87</v>
      </c>
    </row>
    <row r="27" spans="1:275">
      <c r="A27" s="45"/>
      <c r="B27" s="46" t="s">
        <v>1764</v>
      </c>
      <c r="C27" s="303" t="s">
        <v>1266</v>
      </c>
      <c r="D27" s="46" t="s">
        <v>119</v>
      </c>
      <c r="E27" s="303" t="s">
        <v>0</v>
      </c>
      <c r="F27" s="47" t="s">
        <v>197</v>
      </c>
      <c r="G27" s="47" t="s">
        <v>197</v>
      </c>
      <c r="H27" s="48">
        <v>105.3</v>
      </c>
      <c r="I27" s="48">
        <v>84.4</v>
      </c>
      <c r="J27" s="48">
        <v>92</v>
      </c>
      <c r="K27" s="49" t="s">
        <v>197</v>
      </c>
      <c r="L27" s="49" t="s">
        <v>197</v>
      </c>
      <c r="M27" s="49" t="s">
        <v>197</v>
      </c>
      <c r="N27" s="49" t="s">
        <v>197</v>
      </c>
      <c r="O27" s="49" t="s">
        <v>197</v>
      </c>
      <c r="P27" s="49" t="s">
        <v>197</v>
      </c>
      <c r="Q27" s="49" t="s">
        <v>197</v>
      </c>
      <c r="R27" s="49" t="s">
        <v>197</v>
      </c>
      <c r="S27" s="48">
        <v>57.5</v>
      </c>
      <c r="T27" s="49" t="s">
        <v>197</v>
      </c>
      <c r="U27" s="48">
        <v>259.3</v>
      </c>
      <c r="V27" s="49" t="s">
        <v>197</v>
      </c>
      <c r="W27" s="49" t="s">
        <v>197</v>
      </c>
      <c r="X27" s="49" t="s">
        <v>197</v>
      </c>
      <c r="Y27" s="49" t="s">
        <v>197</v>
      </c>
      <c r="Z27" s="49" t="s">
        <v>197</v>
      </c>
      <c r="AA27" s="49" t="s">
        <v>197</v>
      </c>
      <c r="AB27" s="49" t="s">
        <v>197</v>
      </c>
      <c r="AC27" s="49" t="s">
        <v>197</v>
      </c>
      <c r="AD27" s="49" t="s">
        <v>197</v>
      </c>
      <c r="AE27" s="49" t="s">
        <v>197</v>
      </c>
      <c r="AF27" s="49" t="s">
        <v>197</v>
      </c>
      <c r="AG27" s="49" t="s">
        <v>197</v>
      </c>
      <c r="AH27" s="49" t="s">
        <v>197</v>
      </c>
      <c r="AI27" s="49" t="s">
        <v>197</v>
      </c>
      <c r="AJ27" s="49" t="s">
        <v>197</v>
      </c>
      <c r="AK27" s="49" t="s">
        <v>197</v>
      </c>
      <c r="AL27" s="49" t="s">
        <v>197</v>
      </c>
      <c r="AM27" s="49" t="s">
        <v>197</v>
      </c>
      <c r="AN27" s="49" t="s">
        <v>197</v>
      </c>
      <c r="AO27" s="49" t="s">
        <v>197</v>
      </c>
      <c r="AP27" s="49" t="s">
        <v>197</v>
      </c>
      <c r="AQ27" s="49" t="s">
        <v>197</v>
      </c>
      <c r="AR27" s="49" t="s">
        <v>197</v>
      </c>
      <c r="AS27" s="49" t="s">
        <v>197</v>
      </c>
      <c r="AT27" s="49" t="s">
        <v>197</v>
      </c>
      <c r="AU27" s="49" t="s">
        <v>197</v>
      </c>
      <c r="AV27" s="49" t="s">
        <v>197</v>
      </c>
      <c r="AW27" s="49" t="s">
        <v>197</v>
      </c>
      <c r="AX27" s="49" t="s">
        <v>197</v>
      </c>
      <c r="AY27" s="49" t="s">
        <v>197</v>
      </c>
      <c r="AZ27" s="48">
        <v>51.7</v>
      </c>
      <c r="BA27" s="48">
        <v>31.3</v>
      </c>
      <c r="BB27" s="48">
        <v>32.299999999999997</v>
      </c>
      <c r="BC27" s="48">
        <v>80.7</v>
      </c>
      <c r="BD27" s="48">
        <v>46.8</v>
      </c>
      <c r="BE27" s="48">
        <v>49.3</v>
      </c>
      <c r="BF27" s="48">
        <v>59</v>
      </c>
      <c r="BG27" s="48">
        <v>30.9</v>
      </c>
      <c r="BH27" s="48">
        <v>37.299999999999997</v>
      </c>
      <c r="BI27" s="48">
        <v>54</v>
      </c>
      <c r="BJ27" s="48">
        <v>37.700000000000003</v>
      </c>
      <c r="BK27" s="48">
        <v>46.2</v>
      </c>
      <c r="BL27" s="49" t="s">
        <v>197</v>
      </c>
      <c r="BM27" s="49" t="s">
        <v>197</v>
      </c>
      <c r="BN27" s="49" t="s">
        <v>197</v>
      </c>
      <c r="BO27" s="49" t="s">
        <v>197</v>
      </c>
      <c r="BP27" s="49" t="s">
        <v>197</v>
      </c>
      <c r="BQ27" s="49" t="s">
        <v>197</v>
      </c>
      <c r="BR27" s="49" t="s">
        <v>197</v>
      </c>
      <c r="BS27" s="49" t="s">
        <v>197</v>
      </c>
      <c r="BT27" s="49" t="s">
        <v>197</v>
      </c>
      <c r="BU27" s="49" t="s">
        <v>197</v>
      </c>
      <c r="BV27" s="49" t="s">
        <v>197</v>
      </c>
      <c r="BW27" s="49" t="s">
        <v>197</v>
      </c>
      <c r="BX27" s="49" t="s">
        <v>197</v>
      </c>
      <c r="BY27" s="49" t="s">
        <v>197</v>
      </c>
      <c r="BZ27" s="49" t="s">
        <v>197</v>
      </c>
      <c r="CA27" s="49" t="s">
        <v>197</v>
      </c>
      <c r="CB27" s="49" t="s">
        <v>197</v>
      </c>
      <c r="CC27" s="49" t="s">
        <v>197</v>
      </c>
      <c r="CD27" s="49" t="s">
        <v>197</v>
      </c>
      <c r="CE27" s="49" t="s">
        <v>197</v>
      </c>
      <c r="CF27" s="49" t="s">
        <v>197</v>
      </c>
      <c r="CG27" s="49" t="s">
        <v>197</v>
      </c>
      <c r="CH27" s="49" t="s">
        <v>197</v>
      </c>
      <c r="CI27" s="49" t="s">
        <v>197</v>
      </c>
      <c r="CJ27" s="49" t="s">
        <v>197</v>
      </c>
      <c r="CK27" s="49" t="s">
        <v>197</v>
      </c>
      <c r="CL27" s="49" t="s">
        <v>197</v>
      </c>
      <c r="CM27" s="49" t="s">
        <v>197</v>
      </c>
      <c r="CN27" s="49" t="s">
        <v>197</v>
      </c>
      <c r="CO27" s="49" t="s">
        <v>197</v>
      </c>
      <c r="CP27" s="49" t="s">
        <v>197</v>
      </c>
      <c r="CQ27" s="49" t="s">
        <v>197</v>
      </c>
      <c r="CR27" s="49" t="s">
        <v>197</v>
      </c>
      <c r="CS27" s="49" t="s">
        <v>197</v>
      </c>
      <c r="CT27" s="49" t="s">
        <v>197</v>
      </c>
      <c r="CU27" s="49" t="s">
        <v>197</v>
      </c>
      <c r="CV27" s="49" t="s">
        <v>197</v>
      </c>
      <c r="CW27" s="49" t="s">
        <v>197</v>
      </c>
      <c r="CX27" s="49" t="s">
        <v>197</v>
      </c>
      <c r="CY27" s="49" t="s">
        <v>197</v>
      </c>
      <c r="CZ27" s="49" t="s">
        <v>197</v>
      </c>
      <c r="DA27" s="49" t="s">
        <v>197</v>
      </c>
      <c r="DB27" s="49" t="s">
        <v>197</v>
      </c>
      <c r="DC27" s="49" t="s">
        <v>197</v>
      </c>
      <c r="DD27" s="49" t="s">
        <v>197</v>
      </c>
      <c r="DE27" s="49" t="s">
        <v>197</v>
      </c>
      <c r="DF27" s="49" t="s">
        <v>197</v>
      </c>
      <c r="DG27" s="49" t="s">
        <v>197</v>
      </c>
      <c r="DH27" s="49" t="s">
        <v>197</v>
      </c>
      <c r="DI27" s="49" t="s">
        <v>197</v>
      </c>
      <c r="DJ27" s="49" t="s">
        <v>197</v>
      </c>
      <c r="DK27" s="49" t="s">
        <v>197</v>
      </c>
      <c r="DL27" s="49" t="s">
        <v>197</v>
      </c>
      <c r="DM27" s="49" t="s">
        <v>197</v>
      </c>
      <c r="DN27" s="49" t="s">
        <v>197</v>
      </c>
      <c r="DO27" s="49" t="s">
        <v>197</v>
      </c>
      <c r="DP27" s="49" t="s">
        <v>197</v>
      </c>
      <c r="DQ27" s="49" t="s">
        <v>197</v>
      </c>
      <c r="DR27" s="49" t="s">
        <v>197</v>
      </c>
      <c r="DS27" s="49" t="s">
        <v>197</v>
      </c>
      <c r="DT27" s="49" t="s">
        <v>197</v>
      </c>
      <c r="DU27" s="49" t="s">
        <v>197</v>
      </c>
      <c r="DV27" s="49" t="s">
        <v>197</v>
      </c>
      <c r="DW27" s="49" t="s">
        <v>197</v>
      </c>
      <c r="DX27" s="49" t="s">
        <v>197</v>
      </c>
      <c r="DY27" s="49" t="s">
        <v>197</v>
      </c>
      <c r="DZ27" s="49" t="s">
        <v>197</v>
      </c>
      <c r="EA27" s="49" t="s">
        <v>197</v>
      </c>
      <c r="EB27" s="48" t="e">
        <v>#N/A</v>
      </c>
      <c r="EC27" s="49" t="s">
        <v>197</v>
      </c>
      <c r="ED27" s="48" t="e">
        <v>#N/A</v>
      </c>
      <c r="EE27" s="49" t="s">
        <v>197</v>
      </c>
      <c r="EF27" s="49" t="s">
        <v>197</v>
      </c>
      <c r="EG27" s="49" t="s">
        <v>197</v>
      </c>
      <c r="EH27" s="49" t="s">
        <v>197</v>
      </c>
      <c r="EI27" s="49" t="s">
        <v>197</v>
      </c>
      <c r="EJ27" s="49" t="s">
        <v>197</v>
      </c>
      <c r="EK27" s="49" t="s">
        <v>197</v>
      </c>
      <c r="EL27" s="49" t="s">
        <v>197</v>
      </c>
      <c r="EM27" s="49" t="s">
        <v>197</v>
      </c>
      <c r="EN27" s="49" t="s">
        <v>197</v>
      </c>
      <c r="EO27" s="49" t="s">
        <v>197</v>
      </c>
      <c r="EP27" s="49" t="s">
        <v>197</v>
      </c>
      <c r="EQ27" s="49" t="s">
        <v>197</v>
      </c>
      <c r="ER27" s="49" t="s">
        <v>197</v>
      </c>
      <c r="ES27" s="49" t="s">
        <v>197</v>
      </c>
      <c r="ET27" s="49" t="s">
        <v>197</v>
      </c>
      <c r="EU27" s="49" t="s">
        <v>197</v>
      </c>
      <c r="EV27" s="48">
        <v>28.5</v>
      </c>
      <c r="EW27" s="48">
        <v>25.9</v>
      </c>
      <c r="EX27" s="48">
        <v>26.7</v>
      </c>
      <c r="EY27" s="49" t="s">
        <v>197</v>
      </c>
      <c r="EZ27" s="49" t="s">
        <v>197</v>
      </c>
      <c r="FA27" s="49" t="s">
        <v>197</v>
      </c>
      <c r="FB27" s="49" t="s">
        <v>197</v>
      </c>
      <c r="FC27" s="49" t="s">
        <v>197</v>
      </c>
      <c r="FD27" s="48">
        <v>43.7</v>
      </c>
      <c r="FE27" s="48">
        <v>41.8</v>
      </c>
      <c r="FF27" s="48">
        <v>42.6</v>
      </c>
      <c r="FG27" s="49" t="s">
        <v>197</v>
      </c>
      <c r="FH27" s="49" t="s">
        <v>197</v>
      </c>
      <c r="FI27" s="49" t="s">
        <v>197</v>
      </c>
      <c r="FJ27" s="49" t="s">
        <v>197</v>
      </c>
      <c r="FK27" s="49" t="s">
        <v>197</v>
      </c>
      <c r="FL27" s="49" t="s">
        <v>197</v>
      </c>
      <c r="FM27" s="48">
        <v>23.9</v>
      </c>
      <c r="FN27" s="48">
        <v>51.3</v>
      </c>
      <c r="FO27" s="48">
        <v>35.299999999999997</v>
      </c>
      <c r="FP27" s="49" t="s">
        <v>197</v>
      </c>
      <c r="FQ27" s="49" t="s">
        <v>197</v>
      </c>
      <c r="FR27" s="49" t="s">
        <v>197</v>
      </c>
      <c r="FS27" s="48">
        <v>11.9</v>
      </c>
      <c r="FT27" s="48">
        <v>44.1</v>
      </c>
      <c r="FU27" s="48">
        <v>23.7</v>
      </c>
      <c r="FV27" s="49" t="s">
        <v>197</v>
      </c>
      <c r="FW27" s="49" t="s">
        <v>197</v>
      </c>
      <c r="FX27" s="48">
        <v>66.5</v>
      </c>
      <c r="FY27" s="48">
        <v>56.6</v>
      </c>
      <c r="FZ27" s="48">
        <v>56.7</v>
      </c>
      <c r="GA27" s="48">
        <v>29.2</v>
      </c>
      <c r="GB27" s="48">
        <v>18.600000000000001</v>
      </c>
      <c r="GC27" s="48">
        <v>20.6</v>
      </c>
      <c r="GD27" s="49" t="s">
        <v>197</v>
      </c>
      <c r="GE27" s="49" t="s">
        <v>197</v>
      </c>
      <c r="GF27" s="49" t="s">
        <v>197</v>
      </c>
      <c r="GG27" s="49" t="s">
        <v>197</v>
      </c>
      <c r="GH27" s="49" t="s">
        <v>197</v>
      </c>
      <c r="GI27" s="49" t="s">
        <v>197</v>
      </c>
      <c r="GJ27" s="49" t="s">
        <v>197</v>
      </c>
      <c r="GK27" s="49" t="s">
        <v>197</v>
      </c>
      <c r="GL27" s="49" t="s">
        <v>197</v>
      </c>
      <c r="GM27" s="49" t="s">
        <v>197</v>
      </c>
      <c r="GN27" s="49" t="s">
        <v>197</v>
      </c>
      <c r="GO27" s="49" t="s">
        <v>197</v>
      </c>
      <c r="GP27" s="49" t="s">
        <v>197</v>
      </c>
      <c r="GQ27" s="49" t="s">
        <v>197</v>
      </c>
      <c r="GR27" s="49" t="s">
        <v>197</v>
      </c>
      <c r="GS27" s="49" t="s">
        <v>197</v>
      </c>
      <c r="GT27" s="49" t="s">
        <v>197</v>
      </c>
      <c r="GU27" s="49" t="s">
        <v>197</v>
      </c>
      <c r="GV27" s="49" t="s">
        <v>197</v>
      </c>
      <c r="GW27" s="49" t="s">
        <v>197</v>
      </c>
      <c r="GX27" s="49" t="s">
        <v>197</v>
      </c>
      <c r="GY27" s="49" t="s">
        <v>197</v>
      </c>
      <c r="GZ27" s="49" t="s">
        <v>197</v>
      </c>
      <c r="HA27" s="49" t="s">
        <v>197</v>
      </c>
      <c r="HB27" s="49" t="s">
        <v>197</v>
      </c>
      <c r="HC27" s="49" t="s">
        <v>197</v>
      </c>
      <c r="HD27" s="49" t="s">
        <v>197</v>
      </c>
      <c r="HE27" s="48" t="e">
        <v>#N/A</v>
      </c>
      <c r="HF27" s="49" t="s">
        <v>197</v>
      </c>
      <c r="HG27" s="48" t="e">
        <v>#N/A</v>
      </c>
      <c r="HH27" s="49" t="s">
        <v>197</v>
      </c>
      <c r="HI27" s="49" t="s">
        <v>197</v>
      </c>
      <c r="HJ27" s="49" t="s">
        <v>197</v>
      </c>
      <c r="HK27" s="49" t="s">
        <v>197</v>
      </c>
      <c r="HL27" s="49" t="s">
        <v>197</v>
      </c>
      <c r="HM27" s="49" t="s">
        <v>197</v>
      </c>
      <c r="HN27" s="49" t="s">
        <v>197</v>
      </c>
      <c r="HO27" s="49" t="s">
        <v>197</v>
      </c>
      <c r="HP27" s="49" t="s">
        <v>197</v>
      </c>
      <c r="HQ27" s="49" t="s">
        <v>197</v>
      </c>
      <c r="HR27" s="49" t="s">
        <v>197</v>
      </c>
      <c r="HS27" s="49" t="s">
        <v>197</v>
      </c>
      <c r="HT27" s="49" t="s">
        <v>197</v>
      </c>
      <c r="HU27" s="48">
        <v>66.8</v>
      </c>
      <c r="HV27" s="48">
        <v>38.799999999999997</v>
      </c>
      <c r="HW27" s="48">
        <v>40.5</v>
      </c>
      <c r="HX27" s="49" t="s">
        <v>197</v>
      </c>
      <c r="HY27" s="49" t="s">
        <v>197</v>
      </c>
      <c r="HZ27" s="49" t="s">
        <v>197</v>
      </c>
      <c r="IA27" s="49" t="s">
        <v>197</v>
      </c>
      <c r="IB27" s="49" t="s">
        <v>197</v>
      </c>
      <c r="IC27" s="49" t="s">
        <v>197</v>
      </c>
      <c r="ID27" s="48">
        <v>20.100000000000001</v>
      </c>
      <c r="IE27" s="49" t="s">
        <v>197</v>
      </c>
      <c r="IF27" s="49" t="s">
        <v>197</v>
      </c>
      <c r="IG27" s="49" t="s">
        <v>197</v>
      </c>
      <c r="IH27" s="49" t="s">
        <v>197</v>
      </c>
      <c r="II27" s="49" t="s">
        <v>197</v>
      </c>
      <c r="IJ27" s="49" t="s">
        <v>197</v>
      </c>
      <c r="IK27" s="49" t="s">
        <v>197</v>
      </c>
      <c r="IL27" s="49" t="s">
        <v>197</v>
      </c>
      <c r="IM27" s="49" t="s">
        <v>197</v>
      </c>
      <c r="IN27" s="49" t="s">
        <v>197</v>
      </c>
      <c r="IO27" s="49" t="s">
        <v>197</v>
      </c>
      <c r="IP27" s="49" t="s">
        <v>197</v>
      </c>
      <c r="IQ27" s="49" t="s">
        <v>197</v>
      </c>
      <c r="IR27" s="49" t="s">
        <v>197</v>
      </c>
      <c r="IS27" s="49" t="s">
        <v>197</v>
      </c>
      <c r="IT27" s="49" t="s">
        <v>197</v>
      </c>
      <c r="IU27" s="49" t="s">
        <v>197</v>
      </c>
      <c r="IV27" s="49" t="s">
        <v>197</v>
      </c>
      <c r="IW27" s="49" t="s">
        <v>197</v>
      </c>
      <c r="IX27" s="49" t="s">
        <v>197</v>
      </c>
      <c r="IY27" s="49" t="s">
        <v>197</v>
      </c>
      <c r="IZ27" s="49" t="s">
        <v>197</v>
      </c>
      <c r="JA27" s="49" t="s">
        <v>197</v>
      </c>
      <c r="JB27" s="49" t="s">
        <v>197</v>
      </c>
      <c r="JC27" s="49" t="s">
        <v>197</v>
      </c>
      <c r="JD27" s="49" t="s">
        <v>197</v>
      </c>
      <c r="JE27" s="49" t="s">
        <v>197</v>
      </c>
      <c r="JF27" s="49" t="s">
        <v>87</v>
      </c>
      <c r="JG27" s="49" t="s">
        <v>87</v>
      </c>
      <c r="JH27" s="49" t="s">
        <v>87</v>
      </c>
      <c r="JI27" s="49" t="s">
        <v>87</v>
      </c>
      <c r="JJ27" s="49">
        <v>2.5</v>
      </c>
      <c r="JK27" s="49" t="s">
        <v>87</v>
      </c>
      <c r="JL27" s="49">
        <v>22</v>
      </c>
      <c r="JM27" s="49" t="s">
        <v>87</v>
      </c>
      <c r="JN27" s="49" t="s">
        <v>87</v>
      </c>
      <c r="JO27" s="49" t="s">
        <v>87</v>
      </c>
    </row>
    <row r="28" spans="1:275">
      <c r="A28" s="45"/>
      <c r="B28" s="46" t="s">
        <v>1765</v>
      </c>
      <c r="C28" s="303" t="s">
        <v>1267</v>
      </c>
      <c r="D28" s="46" t="s">
        <v>120</v>
      </c>
      <c r="E28" s="303" t="s">
        <v>1</v>
      </c>
      <c r="F28" s="47" t="s">
        <v>197</v>
      </c>
      <c r="G28" s="47" t="s">
        <v>197</v>
      </c>
      <c r="H28" s="48">
        <v>70.8</v>
      </c>
      <c r="I28" s="48">
        <v>82.6</v>
      </c>
      <c r="J28" s="48">
        <v>80</v>
      </c>
      <c r="K28" s="48">
        <v>307.2</v>
      </c>
      <c r="L28" s="48">
        <v>131.19999999999999</v>
      </c>
      <c r="M28" s="48">
        <v>247.1</v>
      </c>
      <c r="N28" s="48">
        <v>55.8</v>
      </c>
      <c r="O28" s="49" t="s">
        <v>197</v>
      </c>
      <c r="P28" s="48">
        <v>234.6</v>
      </c>
      <c r="Q28" s="49" t="s">
        <v>197</v>
      </c>
      <c r="R28" s="48">
        <v>211.4</v>
      </c>
      <c r="S28" s="48">
        <v>92.5</v>
      </c>
      <c r="T28" s="48">
        <v>174.2</v>
      </c>
      <c r="U28" s="48">
        <v>84.1</v>
      </c>
      <c r="V28" s="48">
        <v>169</v>
      </c>
      <c r="W28" s="48">
        <v>42.9</v>
      </c>
      <c r="X28" s="49" t="s">
        <v>197</v>
      </c>
      <c r="Y28" s="49" t="s">
        <v>197</v>
      </c>
      <c r="Z28" s="48">
        <v>100.5</v>
      </c>
      <c r="AA28" s="48">
        <v>67</v>
      </c>
      <c r="AB28" s="48">
        <v>143.69999999999999</v>
      </c>
      <c r="AC28" s="48">
        <v>38</v>
      </c>
      <c r="AD28" s="49" t="s">
        <v>197</v>
      </c>
      <c r="AE28" s="48">
        <v>159</v>
      </c>
      <c r="AF28" s="48">
        <v>67.5</v>
      </c>
      <c r="AG28" s="48">
        <v>223.9</v>
      </c>
      <c r="AH28" s="48">
        <v>63.6</v>
      </c>
      <c r="AI28" s="49" t="s">
        <v>197</v>
      </c>
      <c r="AJ28" s="49" t="s">
        <v>197</v>
      </c>
      <c r="AK28" s="48">
        <v>297.60000000000002</v>
      </c>
      <c r="AL28" s="49" t="s">
        <v>197</v>
      </c>
      <c r="AM28" s="49" t="s">
        <v>197</v>
      </c>
      <c r="AN28" s="49" t="s">
        <v>197</v>
      </c>
      <c r="AO28" s="49" t="s">
        <v>197</v>
      </c>
      <c r="AP28" s="49" t="s">
        <v>197</v>
      </c>
      <c r="AQ28" s="49" t="s">
        <v>197</v>
      </c>
      <c r="AR28" s="49" t="s">
        <v>197</v>
      </c>
      <c r="AS28" s="49" t="s">
        <v>197</v>
      </c>
      <c r="AT28" s="48">
        <v>129.80000000000001</v>
      </c>
      <c r="AU28" s="49" t="s">
        <v>197</v>
      </c>
      <c r="AV28" s="48">
        <v>38</v>
      </c>
      <c r="AW28" s="48">
        <v>474</v>
      </c>
      <c r="AX28" s="49" t="s">
        <v>197</v>
      </c>
      <c r="AY28" s="49" t="s">
        <v>197</v>
      </c>
      <c r="AZ28" s="48">
        <v>181.8</v>
      </c>
      <c r="BA28" s="48">
        <v>107.9</v>
      </c>
      <c r="BB28" s="48">
        <v>111.4</v>
      </c>
      <c r="BC28" s="48">
        <v>192.2</v>
      </c>
      <c r="BD28" s="48">
        <v>133.69999999999999</v>
      </c>
      <c r="BE28" s="48">
        <v>138.1</v>
      </c>
      <c r="BF28" s="48">
        <v>144.1</v>
      </c>
      <c r="BG28" s="48">
        <v>89.7</v>
      </c>
      <c r="BH28" s="48">
        <v>102.4</v>
      </c>
      <c r="BI28" s="48">
        <v>118.3</v>
      </c>
      <c r="BJ28" s="48">
        <v>75.900000000000006</v>
      </c>
      <c r="BK28" s="48">
        <v>98</v>
      </c>
      <c r="BL28" s="48">
        <v>129.1</v>
      </c>
      <c r="BM28" s="48">
        <v>103.4</v>
      </c>
      <c r="BN28" s="48">
        <v>110.4</v>
      </c>
      <c r="BO28" s="49" t="s">
        <v>197</v>
      </c>
      <c r="BP28" s="49" t="s">
        <v>197</v>
      </c>
      <c r="BQ28" s="49" t="s">
        <v>197</v>
      </c>
      <c r="BR28" s="48">
        <v>222.4</v>
      </c>
      <c r="BS28" s="48">
        <v>112.7</v>
      </c>
      <c r="BT28" s="48">
        <v>164.7</v>
      </c>
      <c r="BU28" s="48">
        <v>1269.2</v>
      </c>
      <c r="BV28" s="48">
        <v>336.1</v>
      </c>
      <c r="BW28" s="48">
        <v>663.4</v>
      </c>
      <c r="BX28" s="49" t="s">
        <v>197</v>
      </c>
      <c r="BY28" s="49" t="s">
        <v>197</v>
      </c>
      <c r="BZ28" s="49" t="s">
        <v>197</v>
      </c>
      <c r="CA28" s="49" t="s">
        <v>197</v>
      </c>
      <c r="CB28" s="49" t="s">
        <v>197</v>
      </c>
      <c r="CC28" s="49" t="s">
        <v>197</v>
      </c>
      <c r="CD28" s="48">
        <v>588.4</v>
      </c>
      <c r="CE28" s="48">
        <v>343.8</v>
      </c>
      <c r="CF28" s="48">
        <v>441.4</v>
      </c>
      <c r="CG28" s="49" t="s">
        <v>197</v>
      </c>
      <c r="CH28" s="49" t="s">
        <v>197</v>
      </c>
      <c r="CI28" s="49" t="s">
        <v>197</v>
      </c>
      <c r="CJ28" s="48">
        <v>108.9</v>
      </c>
      <c r="CK28" s="48">
        <v>63.6</v>
      </c>
      <c r="CL28" s="48">
        <v>82.8</v>
      </c>
      <c r="CM28" s="49" t="s">
        <v>197</v>
      </c>
      <c r="CN28" s="49" t="s">
        <v>197</v>
      </c>
      <c r="CO28" s="49" t="s">
        <v>197</v>
      </c>
      <c r="CP28" s="49" t="s">
        <v>197</v>
      </c>
      <c r="CQ28" s="49" t="s">
        <v>197</v>
      </c>
      <c r="CR28" s="49" t="s">
        <v>197</v>
      </c>
      <c r="CS28" s="49" t="s">
        <v>197</v>
      </c>
      <c r="CT28" s="49" t="s">
        <v>197</v>
      </c>
      <c r="CU28" s="49" t="s">
        <v>197</v>
      </c>
      <c r="CV28" s="49" t="s">
        <v>197</v>
      </c>
      <c r="CW28" s="49" t="s">
        <v>197</v>
      </c>
      <c r="CX28" s="49" t="s">
        <v>197</v>
      </c>
      <c r="CY28" s="49" t="s">
        <v>197</v>
      </c>
      <c r="CZ28" s="49" t="s">
        <v>197</v>
      </c>
      <c r="DA28" s="48">
        <v>568.70000000000005</v>
      </c>
      <c r="DB28" s="48">
        <v>346.3</v>
      </c>
      <c r="DC28" s="48">
        <v>424</v>
      </c>
      <c r="DD28" s="48">
        <v>1061.3</v>
      </c>
      <c r="DE28" s="48">
        <v>400.5</v>
      </c>
      <c r="DF28" s="48">
        <v>639.29999999999995</v>
      </c>
      <c r="DG28" s="49" t="s">
        <v>197</v>
      </c>
      <c r="DH28" s="49" t="s">
        <v>197</v>
      </c>
      <c r="DI28" s="49" t="s">
        <v>197</v>
      </c>
      <c r="DJ28" s="49" t="s">
        <v>197</v>
      </c>
      <c r="DK28" s="49" t="s">
        <v>197</v>
      </c>
      <c r="DL28" s="49" t="s">
        <v>197</v>
      </c>
      <c r="DM28" s="48">
        <v>113.2</v>
      </c>
      <c r="DN28" s="48">
        <v>56.5</v>
      </c>
      <c r="DO28" s="48">
        <v>78.400000000000006</v>
      </c>
      <c r="DP28" s="49" t="s">
        <v>197</v>
      </c>
      <c r="DQ28" s="49" t="s">
        <v>197</v>
      </c>
      <c r="DR28" s="49" t="s">
        <v>197</v>
      </c>
      <c r="DS28" s="49" t="s">
        <v>197</v>
      </c>
      <c r="DT28" s="49" t="s">
        <v>197</v>
      </c>
      <c r="DU28" s="49" t="s">
        <v>197</v>
      </c>
      <c r="DV28" s="48">
        <v>330.7</v>
      </c>
      <c r="DW28" s="48">
        <v>75.599999999999994</v>
      </c>
      <c r="DX28" s="48">
        <v>152.9</v>
      </c>
      <c r="DY28" s="49" t="s">
        <v>197</v>
      </c>
      <c r="DZ28" s="49" t="s">
        <v>197</v>
      </c>
      <c r="EA28" s="49" t="s">
        <v>197</v>
      </c>
      <c r="EB28" s="48" t="e">
        <v>#N/A</v>
      </c>
      <c r="EC28" s="49" t="s">
        <v>197</v>
      </c>
      <c r="ED28" s="48" t="e">
        <v>#N/A</v>
      </c>
      <c r="EE28" s="49" t="s">
        <v>197</v>
      </c>
      <c r="EF28" s="49" t="s">
        <v>197</v>
      </c>
      <c r="EG28" s="49" t="s">
        <v>197</v>
      </c>
      <c r="EH28" s="49" t="s">
        <v>197</v>
      </c>
      <c r="EI28" s="49" t="s">
        <v>197</v>
      </c>
      <c r="EJ28" s="49" t="s">
        <v>197</v>
      </c>
      <c r="EK28" s="49" t="s">
        <v>197</v>
      </c>
      <c r="EL28" s="49" t="s">
        <v>197</v>
      </c>
      <c r="EM28" s="49" t="s">
        <v>197</v>
      </c>
      <c r="EN28" s="49" t="s">
        <v>197</v>
      </c>
      <c r="EO28" s="49" t="s">
        <v>197</v>
      </c>
      <c r="EP28" s="48">
        <v>125.4</v>
      </c>
      <c r="EQ28" s="48">
        <v>30.3</v>
      </c>
      <c r="ER28" s="48">
        <v>86.5</v>
      </c>
      <c r="ES28" s="49" t="s">
        <v>197</v>
      </c>
      <c r="ET28" s="48">
        <v>86.2</v>
      </c>
      <c r="EU28" s="49" t="s">
        <v>197</v>
      </c>
      <c r="EV28" s="48">
        <v>133.6</v>
      </c>
      <c r="EW28" s="48">
        <v>62.8</v>
      </c>
      <c r="EX28" s="48">
        <v>84.9</v>
      </c>
      <c r="EY28" s="48">
        <v>30.8</v>
      </c>
      <c r="EZ28" s="48">
        <v>152.30000000000001</v>
      </c>
      <c r="FA28" s="48">
        <v>97</v>
      </c>
      <c r="FB28" s="48">
        <v>119</v>
      </c>
      <c r="FC28" s="49" t="s">
        <v>197</v>
      </c>
      <c r="FD28" s="48">
        <v>241.8</v>
      </c>
      <c r="FE28" s="48">
        <v>107.1</v>
      </c>
      <c r="FF28" s="48">
        <v>164.9</v>
      </c>
      <c r="FG28" s="48">
        <v>1108.7</v>
      </c>
      <c r="FH28" s="48">
        <v>100.4</v>
      </c>
      <c r="FI28" s="48">
        <v>821.4</v>
      </c>
      <c r="FJ28" s="48">
        <v>221</v>
      </c>
      <c r="FK28" s="48">
        <v>175.5</v>
      </c>
      <c r="FL28" s="48">
        <v>196</v>
      </c>
      <c r="FM28" s="48">
        <v>180.9</v>
      </c>
      <c r="FN28" s="48">
        <v>117.5</v>
      </c>
      <c r="FO28" s="48">
        <v>154.4</v>
      </c>
      <c r="FP28" s="48">
        <v>202.5</v>
      </c>
      <c r="FQ28" s="48">
        <v>107.1</v>
      </c>
      <c r="FR28" s="48">
        <v>141</v>
      </c>
      <c r="FS28" s="48">
        <v>95.6</v>
      </c>
      <c r="FT28" s="48">
        <v>82.8</v>
      </c>
      <c r="FU28" s="48">
        <v>90.9</v>
      </c>
      <c r="FV28" s="48">
        <v>124.1</v>
      </c>
      <c r="FW28" s="48">
        <v>127.6</v>
      </c>
      <c r="FX28" s="48">
        <v>240.6</v>
      </c>
      <c r="FY28" s="48">
        <v>128.80000000000001</v>
      </c>
      <c r="FZ28" s="48">
        <v>129.9</v>
      </c>
      <c r="GA28" s="48">
        <v>107.1</v>
      </c>
      <c r="GB28" s="48">
        <v>80.099999999999994</v>
      </c>
      <c r="GC28" s="48">
        <v>85.3</v>
      </c>
      <c r="GD28" s="48">
        <v>128.1</v>
      </c>
      <c r="GE28" s="48">
        <v>52.5</v>
      </c>
      <c r="GF28" s="48">
        <v>101.6</v>
      </c>
      <c r="GG28" s="48">
        <v>326.60000000000002</v>
      </c>
      <c r="GH28" s="48">
        <v>241.2</v>
      </c>
      <c r="GI28" s="48">
        <v>241.8</v>
      </c>
      <c r="GJ28" s="49" t="s">
        <v>197</v>
      </c>
      <c r="GK28" s="49" t="s">
        <v>197</v>
      </c>
      <c r="GL28" s="49" t="s">
        <v>197</v>
      </c>
      <c r="GM28" s="48">
        <v>72</v>
      </c>
      <c r="GN28" s="48">
        <v>22.7</v>
      </c>
      <c r="GO28" s="48">
        <v>41.8</v>
      </c>
      <c r="GP28" s="48">
        <v>170.8</v>
      </c>
      <c r="GQ28" s="48">
        <v>104.7</v>
      </c>
      <c r="GR28" s="48">
        <v>129.30000000000001</v>
      </c>
      <c r="GS28" s="48">
        <v>175.5</v>
      </c>
      <c r="GT28" s="48">
        <v>66.5</v>
      </c>
      <c r="GU28" s="48">
        <v>90.3</v>
      </c>
      <c r="GV28" s="48">
        <v>589.20000000000005</v>
      </c>
      <c r="GW28" s="48">
        <v>275.8</v>
      </c>
      <c r="GX28" s="48">
        <v>415.2</v>
      </c>
      <c r="GY28" s="48">
        <v>89.4</v>
      </c>
      <c r="GZ28" s="48">
        <v>58.8</v>
      </c>
      <c r="HA28" s="48">
        <v>73.7</v>
      </c>
      <c r="HB28" s="48">
        <v>66.3</v>
      </c>
      <c r="HC28" s="48">
        <v>59.4</v>
      </c>
      <c r="HD28" s="48">
        <v>61.5</v>
      </c>
      <c r="HE28" s="48" t="e">
        <v>#N/A</v>
      </c>
      <c r="HF28" s="49" t="s">
        <v>197</v>
      </c>
      <c r="HG28" s="48" t="e">
        <v>#N/A</v>
      </c>
      <c r="HH28" s="49" t="s">
        <v>197</v>
      </c>
      <c r="HI28" s="49" t="s">
        <v>197</v>
      </c>
      <c r="HJ28" s="49" t="s">
        <v>197</v>
      </c>
      <c r="HK28" s="49" t="s">
        <v>197</v>
      </c>
      <c r="HL28" s="49" t="s">
        <v>197</v>
      </c>
      <c r="HM28" s="49" t="s">
        <v>197</v>
      </c>
      <c r="HN28" s="49" t="s">
        <v>197</v>
      </c>
      <c r="HO28" s="49" t="s">
        <v>197</v>
      </c>
      <c r="HP28" s="49" t="s">
        <v>197</v>
      </c>
      <c r="HQ28" s="49" t="s">
        <v>197</v>
      </c>
      <c r="HR28" s="49" t="s">
        <v>197</v>
      </c>
      <c r="HS28" s="49" t="s">
        <v>197</v>
      </c>
      <c r="HT28" s="49" t="s">
        <v>197</v>
      </c>
      <c r="HU28" s="48">
        <v>322</v>
      </c>
      <c r="HV28" s="48">
        <v>100.2</v>
      </c>
      <c r="HW28" s="48">
        <v>113.4</v>
      </c>
      <c r="HX28" s="49" t="s">
        <v>197</v>
      </c>
      <c r="HY28" s="49" t="s">
        <v>197</v>
      </c>
      <c r="HZ28" s="49" t="s">
        <v>197</v>
      </c>
      <c r="IA28" s="49" t="s">
        <v>197</v>
      </c>
      <c r="IB28" s="49" t="s">
        <v>197</v>
      </c>
      <c r="IC28" s="49" t="s">
        <v>197</v>
      </c>
      <c r="ID28" s="48">
        <v>15.5</v>
      </c>
      <c r="IE28" s="49" t="s">
        <v>197</v>
      </c>
      <c r="IF28" s="49" t="s">
        <v>197</v>
      </c>
      <c r="IG28" s="49" t="s">
        <v>197</v>
      </c>
      <c r="IH28" s="48">
        <v>57.2</v>
      </c>
      <c r="II28" s="49" t="s">
        <v>197</v>
      </c>
      <c r="IJ28" s="49" t="s">
        <v>197</v>
      </c>
      <c r="IK28" s="49" t="s">
        <v>197</v>
      </c>
      <c r="IL28" s="49" t="s">
        <v>197</v>
      </c>
      <c r="IM28" s="49" t="s">
        <v>197</v>
      </c>
      <c r="IN28" s="49" t="s">
        <v>197</v>
      </c>
      <c r="IO28" s="49" t="s">
        <v>197</v>
      </c>
      <c r="IP28" s="49" t="s">
        <v>197</v>
      </c>
      <c r="IQ28" s="48">
        <v>101.2</v>
      </c>
      <c r="IR28" s="48">
        <v>162.9</v>
      </c>
      <c r="IS28" s="48">
        <v>152.69999999999999</v>
      </c>
      <c r="IT28" s="48">
        <v>156.6</v>
      </c>
      <c r="IU28" s="48">
        <v>15.7</v>
      </c>
      <c r="IV28" s="48">
        <v>12.1</v>
      </c>
      <c r="IW28" s="48">
        <v>13</v>
      </c>
      <c r="IX28" s="49" t="s">
        <v>197</v>
      </c>
      <c r="IY28" s="49" t="s">
        <v>197</v>
      </c>
      <c r="IZ28" s="49" t="s">
        <v>197</v>
      </c>
      <c r="JA28" s="49" t="s">
        <v>197</v>
      </c>
      <c r="JB28" s="49" t="s">
        <v>197</v>
      </c>
      <c r="JC28" s="49" t="s">
        <v>197</v>
      </c>
      <c r="JD28" s="49" t="s">
        <v>197</v>
      </c>
      <c r="JE28" s="49" t="s">
        <v>197</v>
      </c>
      <c r="JF28" s="49" t="s">
        <v>87</v>
      </c>
      <c r="JG28" s="49" t="s">
        <v>87</v>
      </c>
      <c r="JH28" s="49" t="s">
        <v>87</v>
      </c>
      <c r="JI28" s="49">
        <v>25.4</v>
      </c>
      <c r="JJ28" s="49">
        <v>65.400000000000006</v>
      </c>
      <c r="JK28" s="49">
        <v>46.3</v>
      </c>
      <c r="JL28" s="49">
        <v>48</v>
      </c>
      <c r="JM28" s="49">
        <v>64.5</v>
      </c>
      <c r="JN28" s="49">
        <v>57.2</v>
      </c>
      <c r="JO28" s="49" t="s">
        <v>87</v>
      </c>
    </row>
    <row r="29" spans="1:275">
      <c r="A29" s="45"/>
      <c r="B29" s="46" t="s">
        <v>1766</v>
      </c>
      <c r="C29" s="303" t="s">
        <v>1268</v>
      </c>
      <c r="D29" s="46" t="s">
        <v>120</v>
      </c>
      <c r="E29" s="303" t="s">
        <v>1</v>
      </c>
      <c r="F29" s="47" t="s">
        <v>197</v>
      </c>
      <c r="G29" s="47" t="s">
        <v>197</v>
      </c>
      <c r="H29" s="48">
        <v>122.8</v>
      </c>
      <c r="I29" s="48">
        <v>84.4</v>
      </c>
      <c r="J29" s="48">
        <v>96.6</v>
      </c>
      <c r="K29" s="48">
        <v>34.5</v>
      </c>
      <c r="L29" s="48">
        <v>53.1</v>
      </c>
      <c r="M29" s="48">
        <v>152.5</v>
      </c>
      <c r="N29" s="49" t="s">
        <v>197</v>
      </c>
      <c r="O29" s="49" t="s">
        <v>197</v>
      </c>
      <c r="P29" s="48">
        <v>192.7</v>
      </c>
      <c r="Q29" s="49" t="s">
        <v>197</v>
      </c>
      <c r="R29" s="48">
        <v>173.1</v>
      </c>
      <c r="S29" s="48">
        <v>82.4</v>
      </c>
      <c r="T29" s="49" t="s">
        <v>197</v>
      </c>
      <c r="U29" s="48">
        <v>133.69999999999999</v>
      </c>
      <c r="V29" s="49" t="s">
        <v>197</v>
      </c>
      <c r="W29" s="49" t="s">
        <v>197</v>
      </c>
      <c r="X29" s="49" t="s">
        <v>197</v>
      </c>
      <c r="Y29" s="49" t="s">
        <v>197</v>
      </c>
      <c r="Z29" s="48">
        <v>40.4</v>
      </c>
      <c r="AA29" s="48">
        <v>166.2</v>
      </c>
      <c r="AB29" s="48">
        <v>103.5</v>
      </c>
      <c r="AC29" s="49" t="s">
        <v>197</v>
      </c>
      <c r="AD29" s="49" t="s">
        <v>197</v>
      </c>
      <c r="AE29" s="48">
        <v>43.6</v>
      </c>
      <c r="AF29" s="48">
        <v>61</v>
      </c>
      <c r="AG29" s="48">
        <v>120.5</v>
      </c>
      <c r="AH29" s="48">
        <v>193.3</v>
      </c>
      <c r="AI29" s="49" t="s">
        <v>197</v>
      </c>
      <c r="AJ29" s="49" t="s">
        <v>197</v>
      </c>
      <c r="AK29" s="49" t="s">
        <v>197</v>
      </c>
      <c r="AL29" s="49" t="s">
        <v>197</v>
      </c>
      <c r="AM29" s="49" t="s">
        <v>197</v>
      </c>
      <c r="AN29" s="49" t="s">
        <v>197</v>
      </c>
      <c r="AO29" s="49" t="s">
        <v>197</v>
      </c>
      <c r="AP29" s="49" t="s">
        <v>197</v>
      </c>
      <c r="AQ29" s="48">
        <v>54.6</v>
      </c>
      <c r="AR29" s="48">
        <v>189.2</v>
      </c>
      <c r="AS29" s="49" t="s">
        <v>197</v>
      </c>
      <c r="AT29" s="48">
        <v>109.9</v>
      </c>
      <c r="AU29" s="49" t="s">
        <v>197</v>
      </c>
      <c r="AV29" s="48">
        <v>69.7</v>
      </c>
      <c r="AW29" s="49" t="s">
        <v>197</v>
      </c>
      <c r="AX29" s="49" t="s">
        <v>197</v>
      </c>
      <c r="AY29" s="49" t="s">
        <v>197</v>
      </c>
      <c r="AZ29" s="48">
        <v>107.5</v>
      </c>
      <c r="BA29" s="48">
        <v>123.8</v>
      </c>
      <c r="BB29" s="48">
        <v>123</v>
      </c>
      <c r="BC29" s="48">
        <v>106.7</v>
      </c>
      <c r="BD29" s="48">
        <v>86.4</v>
      </c>
      <c r="BE29" s="48">
        <v>87.9</v>
      </c>
      <c r="BF29" s="48">
        <v>103</v>
      </c>
      <c r="BG29" s="48">
        <v>85.2</v>
      </c>
      <c r="BH29" s="48">
        <v>89.3</v>
      </c>
      <c r="BI29" s="48">
        <v>62.9</v>
      </c>
      <c r="BJ29" s="48">
        <v>105.5</v>
      </c>
      <c r="BK29" s="48">
        <v>83.3</v>
      </c>
      <c r="BL29" s="49" t="s">
        <v>197</v>
      </c>
      <c r="BM29" s="49" t="s">
        <v>197</v>
      </c>
      <c r="BN29" s="49" t="s">
        <v>197</v>
      </c>
      <c r="BO29" s="49" t="s">
        <v>197</v>
      </c>
      <c r="BP29" s="49" t="s">
        <v>197</v>
      </c>
      <c r="BQ29" s="49" t="s">
        <v>197</v>
      </c>
      <c r="BR29" s="49" t="s">
        <v>197</v>
      </c>
      <c r="BS29" s="49" t="s">
        <v>197</v>
      </c>
      <c r="BT29" s="49" t="s">
        <v>197</v>
      </c>
      <c r="BU29" s="48">
        <v>33.4</v>
      </c>
      <c r="BV29" s="48">
        <v>57.6</v>
      </c>
      <c r="BW29" s="48">
        <v>49.1</v>
      </c>
      <c r="BX29" s="48">
        <v>318</v>
      </c>
      <c r="BY29" s="48">
        <v>177.4</v>
      </c>
      <c r="BZ29" s="48">
        <v>268.5</v>
      </c>
      <c r="CA29" s="49" t="s">
        <v>197</v>
      </c>
      <c r="CB29" s="49" t="s">
        <v>197</v>
      </c>
      <c r="CC29" s="49" t="s">
        <v>197</v>
      </c>
      <c r="CD29" s="48">
        <v>125.5</v>
      </c>
      <c r="CE29" s="48">
        <v>183.4</v>
      </c>
      <c r="CF29" s="48">
        <v>160.1</v>
      </c>
      <c r="CG29" s="48">
        <v>216.2</v>
      </c>
      <c r="CH29" s="48">
        <v>141.80000000000001</v>
      </c>
      <c r="CI29" s="48">
        <v>179.3</v>
      </c>
      <c r="CJ29" s="48">
        <v>104.2</v>
      </c>
      <c r="CK29" s="48">
        <v>64.3</v>
      </c>
      <c r="CL29" s="48">
        <v>81.2</v>
      </c>
      <c r="CM29" s="49" t="s">
        <v>197</v>
      </c>
      <c r="CN29" s="49" t="s">
        <v>197</v>
      </c>
      <c r="CO29" s="49" t="s">
        <v>197</v>
      </c>
      <c r="CP29" s="49" t="s">
        <v>197</v>
      </c>
      <c r="CQ29" s="49" t="s">
        <v>197</v>
      </c>
      <c r="CR29" s="49" t="s">
        <v>197</v>
      </c>
      <c r="CS29" s="49" t="s">
        <v>197</v>
      </c>
      <c r="CT29" s="49" t="s">
        <v>197</v>
      </c>
      <c r="CU29" s="49" t="s">
        <v>197</v>
      </c>
      <c r="CV29" s="49" t="s">
        <v>197</v>
      </c>
      <c r="CW29" s="49" t="s">
        <v>197</v>
      </c>
      <c r="CX29" s="49" t="s">
        <v>197</v>
      </c>
      <c r="CY29" s="49" t="s">
        <v>197</v>
      </c>
      <c r="CZ29" s="49" t="s">
        <v>197</v>
      </c>
      <c r="DA29" s="48">
        <v>128</v>
      </c>
      <c r="DB29" s="48">
        <v>205.8</v>
      </c>
      <c r="DC29" s="48">
        <v>178.4</v>
      </c>
      <c r="DD29" s="48">
        <v>101.8</v>
      </c>
      <c r="DE29" s="48">
        <v>403</v>
      </c>
      <c r="DF29" s="48">
        <v>293.2</v>
      </c>
      <c r="DG29" s="48">
        <v>223.7</v>
      </c>
      <c r="DH29" s="48">
        <v>197.2</v>
      </c>
      <c r="DI29" s="48">
        <v>212.2</v>
      </c>
      <c r="DJ29" s="48">
        <v>215.1</v>
      </c>
      <c r="DK29" s="48">
        <v>146.4</v>
      </c>
      <c r="DL29" s="48">
        <v>179</v>
      </c>
      <c r="DM29" s="48">
        <v>101.1</v>
      </c>
      <c r="DN29" s="48">
        <v>61</v>
      </c>
      <c r="DO29" s="48">
        <v>76.5</v>
      </c>
      <c r="DP29" s="49" t="s">
        <v>197</v>
      </c>
      <c r="DQ29" s="49" t="s">
        <v>197</v>
      </c>
      <c r="DR29" s="49" t="s">
        <v>197</v>
      </c>
      <c r="DS29" s="49" t="s">
        <v>197</v>
      </c>
      <c r="DT29" s="49" t="s">
        <v>197</v>
      </c>
      <c r="DU29" s="49" t="s">
        <v>197</v>
      </c>
      <c r="DV29" s="48">
        <v>62.1</v>
      </c>
      <c r="DW29" s="48">
        <v>109.4</v>
      </c>
      <c r="DX29" s="48">
        <v>94.9</v>
      </c>
      <c r="DY29" s="49" t="s">
        <v>197</v>
      </c>
      <c r="DZ29" s="49" t="s">
        <v>197</v>
      </c>
      <c r="EA29" s="49" t="s">
        <v>197</v>
      </c>
      <c r="EB29" s="48" t="e">
        <v>#N/A</v>
      </c>
      <c r="EC29" s="49" t="s">
        <v>197</v>
      </c>
      <c r="ED29" s="48" t="e">
        <v>#N/A</v>
      </c>
      <c r="EE29" s="48">
        <v>209.8</v>
      </c>
      <c r="EF29" s="49" t="s">
        <v>197</v>
      </c>
      <c r="EG29" s="49" t="s">
        <v>197</v>
      </c>
      <c r="EH29" s="49" t="s">
        <v>197</v>
      </c>
      <c r="EI29" s="49" t="s">
        <v>197</v>
      </c>
      <c r="EJ29" s="49" t="s">
        <v>197</v>
      </c>
      <c r="EK29" s="49" t="s">
        <v>197</v>
      </c>
      <c r="EL29" s="49" t="s">
        <v>197</v>
      </c>
      <c r="EM29" s="49" t="s">
        <v>197</v>
      </c>
      <c r="EN29" s="49" t="s">
        <v>197</v>
      </c>
      <c r="EO29" s="49" t="s">
        <v>197</v>
      </c>
      <c r="EP29" s="49" t="s">
        <v>197</v>
      </c>
      <c r="EQ29" s="49" t="s">
        <v>197</v>
      </c>
      <c r="ER29" s="49" t="s">
        <v>197</v>
      </c>
      <c r="ES29" s="49" t="s">
        <v>197</v>
      </c>
      <c r="ET29" s="48">
        <v>62.7</v>
      </c>
      <c r="EU29" s="49" t="s">
        <v>197</v>
      </c>
      <c r="EV29" s="48">
        <v>100.1</v>
      </c>
      <c r="EW29" s="48">
        <v>67.900000000000006</v>
      </c>
      <c r="EX29" s="48">
        <v>77.900000000000006</v>
      </c>
      <c r="EY29" s="48">
        <v>10.4</v>
      </c>
      <c r="EZ29" s="48">
        <v>61.3</v>
      </c>
      <c r="FA29" s="48">
        <v>104</v>
      </c>
      <c r="FB29" s="48">
        <v>87</v>
      </c>
      <c r="FC29" s="49" t="s">
        <v>197</v>
      </c>
      <c r="FD29" s="48">
        <v>68.900000000000006</v>
      </c>
      <c r="FE29" s="48">
        <v>115.8</v>
      </c>
      <c r="FF29" s="48">
        <v>95.6</v>
      </c>
      <c r="FG29" s="49" t="s">
        <v>197</v>
      </c>
      <c r="FH29" s="49" t="s">
        <v>197</v>
      </c>
      <c r="FI29" s="49" t="s">
        <v>197</v>
      </c>
      <c r="FJ29" s="48">
        <v>56.7</v>
      </c>
      <c r="FK29" s="48">
        <v>235</v>
      </c>
      <c r="FL29" s="48">
        <v>154.6</v>
      </c>
      <c r="FM29" s="48">
        <v>75.900000000000006</v>
      </c>
      <c r="FN29" s="48">
        <v>116.2</v>
      </c>
      <c r="FO29" s="48">
        <v>92.7</v>
      </c>
      <c r="FP29" s="48">
        <v>70.2</v>
      </c>
      <c r="FQ29" s="48">
        <v>115.5</v>
      </c>
      <c r="FR29" s="48">
        <v>99.4</v>
      </c>
      <c r="FS29" s="48">
        <v>85.8</v>
      </c>
      <c r="FT29" s="48">
        <v>112.2</v>
      </c>
      <c r="FU29" s="48">
        <v>95.6</v>
      </c>
      <c r="FV29" s="48">
        <v>104.5</v>
      </c>
      <c r="FW29" s="49" t="s">
        <v>197</v>
      </c>
      <c r="FX29" s="48">
        <v>96.8</v>
      </c>
      <c r="FY29" s="48">
        <v>152.69999999999999</v>
      </c>
      <c r="FZ29" s="48">
        <v>152.19999999999999</v>
      </c>
      <c r="GA29" s="48">
        <v>82.1</v>
      </c>
      <c r="GB29" s="48">
        <v>101.6</v>
      </c>
      <c r="GC29" s="48">
        <v>97.9</v>
      </c>
      <c r="GD29" s="48">
        <v>90.8</v>
      </c>
      <c r="GE29" s="48">
        <v>106.7</v>
      </c>
      <c r="GF29" s="48">
        <v>96.4</v>
      </c>
      <c r="GG29" s="48">
        <v>50.6</v>
      </c>
      <c r="GH29" s="48">
        <v>107.4</v>
      </c>
      <c r="GI29" s="48">
        <v>107</v>
      </c>
      <c r="GJ29" s="49" t="s">
        <v>197</v>
      </c>
      <c r="GK29" s="49" t="s">
        <v>197</v>
      </c>
      <c r="GL29" s="49" t="s">
        <v>197</v>
      </c>
      <c r="GM29" s="48">
        <v>73.7</v>
      </c>
      <c r="GN29" s="48">
        <v>26</v>
      </c>
      <c r="GO29" s="48">
        <v>44.5</v>
      </c>
      <c r="GP29" s="49" t="s">
        <v>197</v>
      </c>
      <c r="GQ29" s="49" t="s">
        <v>197</v>
      </c>
      <c r="GR29" s="49" t="s">
        <v>197</v>
      </c>
      <c r="GS29" s="48">
        <v>75.3</v>
      </c>
      <c r="GT29" s="48">
        <v>137.80000000000001</v>
      </c>
      <c r="GU29" s="48">
        <v>124</v>
      </c>
      <c r="GV29" s="49" t="s">
        <v>197</v>
      </c>
      <c r="GW29" s="49" t="s">
        <v>197</v>
      </c>
      <c r="GX29" s="49" t="s">
        <v>197</v>
      </c>
      <c r="GY29" s="48">
        <v>100</v>
      </c>
      <c r="GZ29" s="48">
        <v>71.3</v>
      </c>
      <c r="HA29" s="48">
        <v>85.3</v>
      </c>
      <c r="HB29" s="48">
        <v>92</v>
      </c>
      <c r="HC29" s="48">
        <v>82.5</v>
      </c>
      <c r="HD29" s="48">
        <v>85.4</v>
      </c>
      <c r="HE29" s="48" t="e">
        <v>#N/A</v>
      </c>
      <c r="HF29" s="49" t="s">
        <v>197</v>
      </c>
      <c r="HG29" s="48" t="e">
        <v>#N/A</v>
      </c>
      <c r="HH29" s="49" t="s">
        <v>197</v>
      </c>
      <c r="HI29" s="49" t="s">
        <v>197</v>
      </c>
      <c r="HJ29" s="49" t="s">
        <v>197</v>
      </c>
      <c r="HK29" s="49" t="s">
        <v>197</v>
      </c>
      <c r="HL29" s="49" t="s">
        <v>197</v>
      </c>
      <c r="HM29" s="49" t="s">
        <v>197</v>
      </c>
      <c r="HN29" s="49" t="s">
        <v>197</v>
      </c>
      <c r="HO29" s="49" t="s">
        <v>197</v>
      </c>
      <c r="HP29" s="49" t="s">
        <v>197</v>
      </c>
      <c r="HQ29" s="49" t="s">
        <v>197</v>
      </c>
      <c r="HR29" s="49" t="s">
        <v>197</v>
      </c>
      <c r="HS29" s="49" t="s">
        <v>197</v>
      </c>
      <c r="HT29" s="49" t="s">
        <v>197</v>
      </c>
      <c r="HU29" s="48">
        <v>100</v>
      </c>
      <c r="HV29" s="48">
        <v>114.4</v>
      </c>
      <c r="HW29" s="48">
        <v>113.5</v>
      </c>
      <c r="HX29" s="49" t="s">
        <v>197</v>
      </c>
      <c r="HY29" s="49" t="s">
        <v>197</v>
      </c>
      <c r="HZ29" s="48">
        <v>21.8</v>
      </c>
      <c r="IA29" s="49" t="s">
        <v>197</v>
      </c>
      <c r="IB29" s="49" t="s">
        <v>197</v>
      </c>
      <c r="IC29" s="49" t="s">
        <v>197</v>
      </c>
      <c r="ID29" s="48">
        <v>37.4</v>
      </c>
      <c r="IE29" s="49" t="s">
        <v>197</v>
      </c>
      <c r="IF29" s="49" t="s">
        <v>197</v>
      </c>
      <c r="IG29" s="49" t="s">
        <v>197</v>
      </c>
      <c r="IH29" s="48">
        <v>88.3</v>
      </c>
      <c r="II29" s="49" t="s">
        <v>197</v>
      </c>
      <c r="IJ29" s="49" t="s">
        <v>197</v>
      </c>
      <c r="IK29" s="49" t="s">
        <v>197</v>
      </c>
      <c r="IL29" s="49" t="s">
        <v>197</v>
      </c>
      <c r="IM29" s="49" t="s">
        <v>197</v>
      </c>
      <c r="IN29" s="49" t="s">
        <v>197</v>
      </c>
      <c r="IO29" s="49" t="s">
        <v>197</v>
      </c>
      <c r="IP29" s="49" t="s">
        <v>197</v>
      </c>
      <c r="IQ29" s="48">
        <v>593.29999999999995</v>
      </c>
      <c r="IR29" s="48">
        <v>155.6</v>
      </c>
      <c r="IS29" s="48">
        <v>167.3</v>
      </c>
      <c r="IT29" s="48">
        <v>162.80000000000001</v>
      </c>
      <c r="IU29" s="49" t="s">
        <v>197</v>
      </c>
      <c r="IV29" s="49" t="s">
        <v>197</v>
      </c>
      <c r="IW29" s="49" t="s">
        <v>197</v>
      </c>
      <c r="IX29" s="49" t="s">
        <v>197</v>
      </c>
      <c r="IY29" s="49" t="s">
        <v>197</v>
      </c>
      <c r="IZ29" s="49" t="s">
        <v>197</v>
      </c>
      <c r="JA29" s="49" t="s">
        <v>197</v>
      </c>
      <c r="JB29" s="49" t="s">
        <v>197</v>
      </c>
      <c r="JC29" s="49" t="s">
        <v>197</v>
      </c>
      <c r="JD29" s="49" t="s">
        <v>197</v>
      </c>
      <c r="JE29" s="49" t="s">
        <v>197</v>
      </c>
      <c r="JF29" s="49" t="s">
        <v>87</v>
      </c>
      <c r="JG29" s="49" t="s">
        <v>87</v>
      </c>
      <c r="JH29" s="49" t="s">
        <v>87</v>
      </c>
      <c r="JI29" s="49">
        <v>69.3</v>
      </c>
      <c r="JJ29" s="49">
        <v>63.2</v>
      </c>
      <c r="JK29" s="49">
        <v>83.6</v>
      </c>
      <c r="JL29" s="49">
        <v>60.9</v>
      </c>
      <c r="JM29" s="49">
        <v>70.400000000000006</v>
      </c>
      <c r="JN29" s="49">
        <v>88.3</v>
      </c>
      <c r="JO29" s="49">
        <v>45.8</v>
      </c>
    </row>
    <row r="30" spans="1:275">
      <c r="A30" s="45"/>
      <c r="B30" s="46" t="s">
        <v>1767</v>
      </c>
      <c r="C30" s="303" t="s">
        <v>1269</v>
      </c>
      <c r="D30" s="46" t="s">
        <v>120</v>
      </c>
      <c r="E30" s="303" t="s">
        <v>1</v>
      </c>
      <c r="F30" s="47" t="s">
        <v>197</v>
      </c>
      <c r="G30" s="47" t="s">
        <v>197</v>
      </c>
      <c r="H30" s="48">
        <v>124.6</v>
      </c>
      <c r="I30" s="48">
        <v>97.9</v>
      </c>
      <c r="J30" s="48">
        <v>100.4</v>
      </c>
      <c r="K30" s="49" t="s">
        <v>197</v>
      </c>
      <c r="L30" s="48">
        <v>141</v>
      </c>
      <c r="M30" s="48">
        <v>179.5</v>
      </c>
      <c r="N30" s="49" t="s">
        <v>197</v>
      </c>
      <c r="O30" s="49" t="s">
        <v>197</v>
      </c>
      <c r="P30" s="48">
        <v>180.4</v>
      </c>
      <c r="Q30" s="49" t="s">
        <v>197</v>
      </c>
      <c r="R30" s="48">
        <v>119.7</v>
      </c>
      <c r="S30" s="48">
        <v>118.1</v>
      </c>
      <c r="T30" s="49" t="s">
        <v>197</v>
      </c>
      <c r="U30" s="48">
        <v>120</v>
      </c>
      <c r="V30" s="49" t="s">
        <v>197</v>
      </c>
      <c r="W30" s="49" t="s">
        <v>197</v>
      </c>
      <c r="X30" s="49" t="s">
        <v>197</v>
      </c>
      <c r="Y30" s="49" t="s">
        <v>197</v>
      </c>
      <c r="Z30" s="48">
        <v>30.7</v>
      </c>
      <c r="AA30" s="48">
        <v>22.9</v>
      </c>
      <c r="AB30" s="48">
        <v>92.1</v>
      </c>
      <c r="AC30" s="48">
        <v>303.2</v>
      </c>
      <c r="AD30" s="49" t="s">
        <v>197</v>
      </c>
      <c r="AE30" s="48">
        <v>137.9</v>
      </c>
      <c r="AF30" s="48">
        <v>97.1</v>
      </c>
      <c r="AG30" s="48">
        <v>100.6</v>
      </c>
      <c r="AH30" s="48">
        <v>87</v>
      </c>
      <c r="AI30" s="49" t="s">
        <v>197</v>
      </c>
      <c r="AJ30" s="49" t="s">
        <v>197</v>
      </c>
      <c r="AK30" s="49" t="s">
        <v>197</v>
      </c>
      <c r="AL30" s="49" t="s">
        <v>197</v>
      </c>
      <c r="AM30" s="49" t="s">
        <v>197</v>
      </c>
      <c r="AN30" s="49" t="s">
        <v>197</v>
      </c>
      <c r="AO30" s="49" t="s">
        <v>197</v>
      </c>
      <c r="AP30" s="49" t="s">
        <v>197</v>
      </c>
      <c r="AQ30" s="48">
        <v>125.9</v>
      </c>
      <c r="AR30" s="48">
        <v>239.4</v>
      </c>
      <c r="AS30" s="49" t="s">
        <v>197</v>
      </c>
      <c r="AT30" s="48">
        <v>150.69999999999999</v>
      </c>
      <c r="AU30" s="49" t="s">
        <v>197</v>
      </c>
      <c r="AV30" s="49" t="s">
        <v>197</v>
      </c>
      <c r="AW30" s="49" t="s">
        <v>197</v>
      </c>
      <c r="AX30" s="49" t="s">
        <v>197</v>
      </c>
      <c r="AY30" s="49" t="s">
        <v>197</v>
      </c>
      <c r="AZ30" s="48">
        <v>111.8</v>
      </c>
      <c r="BA30" s="48">
        <v>117.3</v>
      </c>
      <c r="BB30" s="48">
        <v>117.1</v>
      </c>
      <c r="BC30" s="48">
        <v>149.19999999999999</v>
      </c>
      <c r="BD30" s="48">
        <v>105.1</v>
      </c>
      <c r="BE30" s="48">
        <v>108.3</v>
      </c>
      <c r="BF30" s="48">
        <v>134.6</v>
      </c>
      <c r="BG30" s="48">
        <v>103.2</v>
      </c>
      <c r="BH30" s="48">
        <v>110.3</v>
      </c>
      <c r="BI30" s="48">
        <v>115.3</v>
      </c>
      <c r="BJ30" s="48">
        <v>128.1</v>
      </c>
      <c r="BK30" s="48">
        <v>121.4</v>
      </c>
      <c r="BL30" s="49" t="s">
        <v>197</v>
      </c>
      <c r="BM30" s="49" t="s">
        <v>197</v>
      </c>
      <c r="BN30" s="49" t="s">
        <v>197</v>
      </c>
      <c r="BO30" s="49" t="s">
        <v>197</v>
      </c>
      <c r="BP30" s="49" t="s">
        <v>197</v>
      </c>
      <c r="BQ30" s="49" t="s">
        <v>197</v>
      </c>
      <c r="BR30" s="49" t="s">
        <v>197</v>
      </c>
      <c r="BS30" s="49" t="s">
        <v>197</v>
      </c>
      <c r="BT30" s="49" t="s">
        <v>197</v>
      </c>
      <c r="BU30" s="48">
        <v>76.2</v>
      </c>
      <c r="BV30" s="48">
        <v>161.4</v>
      </c>
      <c r="BW30" s="48">
        <v>131.9</v>
      </c>
      <c r="BX30" s="48">
        <v>279.5</v>
      </c>
      <c r="BY30" s="48">
        <v>210.3</v>
      </c>
      <c r="BZ30" s="48">
        <v>255</v>
      </c>
      <c r="CA30" s="49" t="s">
        <v>197</v>
      </c>
      <c r="CB30" s="49" t="s">
        <v>197</v>
      </c>
      <c r="CC30" s="49" t="s">
        <v>197</v>
      </c>
      <c r="CD30" s="48">
        <v>89.2</v>
      </c>
      <c r="CE30" s="48">
        <v>201.3</v>
      </c>
      <c r="CF30" s="48">
        <v>157</v>
      </c>
      <c r="CG30" s="48">
        <v>257.39999999999998</v>
      </c>
      <c r="CH30" s="48">
        <v>118.4</v>
      </c>
      <c r="CI30" s="48">
        <v>187.7</v>
      </c>
      <c r="CJ30" s="48">
        <v>92.2</v>
      </c>
      <c r="CK30" s="48">
        <v>53.9</v>
      </c>
      <c r="CL30" s="48">
        <v>70</v>
      </c>
      <c r="CM30" s="49" t="s">
        <v>197</v>
      </c>
      <c r="CN30" s="49" t="s">
        <v>197</v>
      </c>
      <c r="CO30" s="49" t="s">
        <v>197</v>
      </c>
      <c r="CP30" s="49" t="s">
        <v>197</v>
      </c>
      <c r="CQ30" s="49" t="s">
        <v>197</v>
      </c>
      <c r="CR30" s="49" t="s">
        <v>197</v>
      </c>
      <c r="CS30" s="49" t="s">
        <v>197</v>
      </c>
      <c r="CT30" s="49" t="s">
        <v>197</v>
      </c>
      <c r="CU30" s="49" t="s">
        <v>197</v>
      </c>
      <c r="CV30" s="49" t="s">
        <v>197</v>
      </c>
      <c r="CW30" s="49" t="s">
        <v>197</v>
      </c>
      <c r="CX30" s="49" t="s">
        <v>197</v>
      </c>
      <c r="CY30" s="49" t="s">
        <v>197</v>
      </c>
      <c r="CZ30" s="49" t="s">
        <v>197</v>
      </c>
      <c r="DA30" s="48">
        <v>78.900000000000006</v>
      </c>
      <c r="DB30" s="48">
        <v>182.8</v>
      </c>
      <c r="DC30" s="48">
        <v>146.9</v>
      </c>
      <c r="DD30" s="49" t="s">
        <v>197</v>
      </c>
      <c r="DE30" s="49" t="s">
        <v>197</v>
      </c>
      <c r="DF30" s="49" t="s">
        <v>197</v>
      </c>
      <c r="DG30" s="48">
        <v>180.3</v>
      </c>
      <c r="DH30" s="48">
        <v>550.29999999999995</v>
      </c>
      <c r="DI30" s="48">
        <v>342.6</v>
      </c>
      <c r="DJ30" s="48">
        <v>318.10000000000002</v>
      </c>
      <c r="DK30" s="48">
        <v>132.6</v>
      </c>
      <c r="DL30" s="48">
        <v>219.7</v>
      </c>
      <c r="DM30" s="48">
        <v>109.8</v>
      </c>
      <c r="DN30" s="48">
        <v>55.7</v>
      </c>
      <c r="DO30" s="48">
        <v>76.400000000000006</v>
      </c>
      <c r="DP30" s="49" t="s">
        <v>197</v>
      </c>
      <c r="DQ30" s="49" t="s">
        <v>197</v>
      </c>
      <c r="DR30" s="49" t="s">
        <v>197</v>
      </c>
      <c r="DS30" s="49" t="s">
        <v>197</v>
      </c>
      <c r="DT30" s="49" t="s">
        <v>197</v>
      </c>
      <c r="DU30" s="49" t="s">
        <v>197</v>
      </c>
      <c r="DV30" s="48">
        <v>179.5</v>
      </c>
      <c r="DW30" s="48">
        <v>139.30000000000001</v>
      </c>
      <c r="DX30" s="48">
        <v>151.30000000000001</v>
      </c>
      <c r="DY30" s="49" t="s">
        <v>197</v>
      </c>
      <c r="DZ30" s="49" t="s">
        <v>197</v>
      </c>
      <c r="EA30" s="49" t="s">
        <v>197</v>
      </c>
      <c r="EB30" s="48" t="e">
        <v>#N/A</v>
      </c>
      <c r="EC30" s="49" t="s">
        <v>197</v>
      </c>
      <c r="ED30" s="48" t="e">
        <v>#N/A</v>
      </c>
      <c r="EE30" s="49" t="s">
        <v>197</v>
      </c>
      <c r="EF30" s="49" t="s">
        <v>197</v>
      </c>
      <c r="EG30" s="49" t="s">
        <v>197</v>
      </c>
      <c r="EH30" s="49" t="s">
        <v>197</v>
      </c>
      <c r="EI30" s="49" t="s">
        <v>197</v>
      </c>
      <c r="EJ30" s="49" t="s">
        <v>197</v>
      </c>
      <c r="EK30" s="49" t="s">
        <v>197</v>
      </c>
      <c r="EL30" s="49" t="s">
        <v>197</v>
      </c>
      <c r="EM30" s="49" t="s">
        <v>197</v>
      </c>
      <c r="EN30" s="49" t="s">
        <v>197</v>
      </c>
      <c r="EO30" s="49" t="s">
        <v>197</v>
      </c>
      <c r="EP30" s="49" t="s">
        <v>197</v>
      </c>
      <c r="EQ30" s="49" t="s">
        <v>197</v>
      </c>
      <c r="ER30" s="49" t="s">
        <v>197</v>
      </c>
      <c r="ES30" s="49" t="s">
        <v>197</v>
      </c>
      <c r="ET30" s="48">
        <v>143.69999999999999</v>
      </c>
      <c r="EU30" s="49" t="s">
        <v>197</v>
      </c>
      <c r="EV30" s="48">
        <v>118.7</v>
      </c>
      <c r="EW30" s="48">
        <v>57.7</v>
      </c>
      <c r="EX30" s="48">
        <v>76.599999999999994</v>
      </c>
      <c r="EY30" s="49" t="s">
        <v>197</v>
      </c>
      <c r="EZ30" s="48">
        <v>32</v>
      </c>
      <c r="FA30" s="48">
        <v>140.6</v>
      </c>
      <c r="FB30" s="48">
        <v>97.5</v>
      </c>
      <c r="FC30" s="49" t="s">
        <v>197</v>
      </c>
      <c r="FD30" s="48">
        <v>65.8</v>
      </c>
      <c r="FE30" s="48">
        <v>142.4</v>
      </c>
      <c r="FF30" s="48">
        <v>109.5</v>
      </c>
      <c r="FG30" s="49" t="s">
        <v>197</v>
      </c>
      <c r="FH30" s="49" t="s">
        <v>197</v>
      </c>
      <c r="FI30" s="49" t="s">
        <v>197</v>
      </c>
      <c r="FJ30" s="49" t="s">
        <v>197</v>
      </c>
      <c r="FK30" s="49" t="s">
        <v>197</v>
      </c>
      <c r="FL30" s="49" t="s">
        <v>197</v>
      </c>
      <c r="FM30" s="48">
        <v>98.5</v>
      </c>
      <c r="FN30" s="48">
        <v>194.4</v>
      </c>
      <c r="FO30" s="48">
        <v>138.6</v>
      </c>
      <c r="FP30" s="48">
        <v>38.200000000000003</v>
      </c>
      <c r="FQ30" s="48">
        <v>118.3</v>
      </c>
      <c r="FR30" s="48">
        <v>89.8</v>
      </c>
      <c r="FS30" s="48">
        <v>138.80000000000001</v>
      </c>
      <c r="FT30" s="48">
        <v>142.4</v>
      </c>
      <c r="FU30" s="48">
        <v>140.1</v>
      </c>
      <c r="FV30" s="48">
        <v>103.7</v>
      </c>
      <c r="FW30" s="49" t="s">
        <v>197</v>
      </c>
      <c r="FX30" s="48">
        <v>281.10000000000002</v>
      </c>
      <c r="FY30" s="48">
        <v>128.1</v>
      </c>
      <c r="FZ30" s="48">
        <v>129.5</v>
      </c>
      <c r="GA30" s="48">
        <v>105.6</v>
      </c>
      <c r="GB30" s="48">
        <v>64.5</v>
      </c>
      <c r="GC30" s="48">
        <v>72.400000000000006</v>
      </c>
      <c r="GD30" s="49" t="s">
        <v>197</v>
      </c>
      <c r="GE30" s="49" t="s">
        <v>197</v>
      </c>
      <c r="GF30" s="49" t="s">
        <v>197</v>
      </c>
      <c r="GG30" s="48">
        <v>967.1</v>
      </c>
      <c r="GH30" s="48">
        <v>205.6</v>
      </c>
      <c r="GI30" s="48">
        <v>210.9</v>
      </c>
      <c r="GJ30" s="49" t="s">
        <v>197</v>
      </c>
      <c r="GK30" s="49" t="s">
        <v>197</v>
      </c>
      <c r="GL30" s="49" t="s">
        <v>197</v>
      </c>
      <c r="GM30" s="48">
        <v>42.3</v>
      </c>
      <c r="GN30" s="48">
        <v>111.2</v>
      </c>
      <c r="GO30" s="48">
        <v>84.7</v>
      </c>
      <c r="GP30" s="48">
        <v>120.7</v>
      </c>
      <c r="GQ30" s="48">
        <v>194</v>
      </c>
      <c r="GR30" s="48">
        <v>166.7</v>
      </c>
      <c r="GS30" s="48">
        <v>105.9</v>
      </c>
      <c r="GT30" s="48">
        <v>131.9</v>
      </c>
      <c r="GU30" s="48">
        <v>126.2</v>
      </c>
      <c r="GV30" s="49" t="s">
        <v>197</v>
      </c>
      <c r="GW30" s="49" t="s">
        <v>197</v>
      </c>
      <c r="GX30" s="49" t="s">
        <v>197</v>
      </c>
      <c r="GY30" s="48">
        <v>118.8</v>
      </c>
      <c r="GZ30" s="48">
        <v>66.400000000000006</v>
      </c>
      <c r="HA30" s="48">
        <v>91.8</v>
      </c>
      <c r="HB30" s="48">
        <v>106.1</v>
      </c>
      <c r="HC30" s="48">
        <v>62.2</v>
      </c>
      <c r="HD30" s="48">
        <v>75.5</v>
      </c>
      <c r="HE30" s="48" t="e">
        <v>#N/A</v>
      </c>
      <c r="HF30" s="49" t="s">
        <v>197</v>
      </c>
      <c r="HG30" s="48" t="e">
        <v>#N/A</v>
      </c>
      <c r="HH30" s="49" t="s">
        <v>197</v>
      </c>
      <c r="HI30" s="49" t="s">
        <v>197</v>
      </c>
      <c r="HJ30" s="49" t="s">
        <v>197</v>
      </c>
      <c r="HK30" s="49" t="s">
        <v>197</v>
      </c>
      <c r="HL30" s="49" t="s">
        <v>197</v>
      </c>
      <c r="HM30" s="49" t="s">
        <v>197</v>
      </c>
      <c r="HN30" s="49" t="s">
        <v>197</v>
      </c>
      <c r="HO30" s="49" t="s">
        <v>197</v>
      </c>
      <c r="HP30" s="49" t="s">
        <v>197</v>
      </c>
      <c r="HQ30" s="49" t="s">
        <v>197</v>
      </c>
      <c r="HR30" s="49" t="s">
        <v>197</v>
      </c>
      <c r="HS30" s="49" t="s">
        <v>197</v>
      </c>
      <c r="HT30" s="49" t="s">
        <v>197</v>
      </c>
      <c r="HU30" s="48">
        <v>140.4</v>
      </c>
      <c r="HV30" s="48">
        <v>89.8</v>
      </c>
      <c r="HW30" s="48">
        <v>92.7</v>
      </c>
      <c r="HX30" s="49" t="s">
        <v>197</v>
      </c>
      <c r="HY30" s="49" t="s">
        <v>197</v>
      </c>
      <c r="HZ30" s="48">
        <v>131.69999999999999</v>
      </c>
      <c r="IA30" s="49" t="s">
        <v>197</v>
      </c>
      <c r="IB30" s="49" t="s">
        <v>197</v>
      </c>
      <c r="IC30" s="49" t="s">
        <v>197</v>
      </c>
      <c r="ID30" s="48">
        <v>1289</v>
      </c>
      <c r="IE30" s="49" t="s">
        <v>197</v>
      </c>
      <c r="IF30" s="49" t="s">
        <v>197</v>
      </c>
      <c r="IG30" s="49" t="s">
        <v>197</v>
      </c>
      <c r="IH30" s="48">
        <v>106.3</v>
      </c>
      <c r="II30" s="49" t="s">
        <v>197</v>
      </c>
      <c r="IJ30" s="49" t="s">
        <v>197</v>
      </c>
      <c r="IK30" s="49" t="s">
        <v>197</v>
      </c>
      <c r="IL30" s="49" t="s">
        <v>197</v>
      </c>
      <c r="IM30" s="48">
        <v>204.7</v>
      </c>
      <c r="IN30" s="48">
        <v>190.7</v>
      </c>
      <c r="IO30" s="49" t="s">
        <v>197</v>
      </c>
      <c r="IP30" s="49" t="s">
        <v>197</v>
      </c>
      <c r="IQ30" s="48">
        <v>308</v>
      </c>
      <c r="IR30" s="48">
        <v>146.69999999999999</v>
      </c>
      <c r="IS30" s="48">
        <v>190.5</v>
      </c>
      <c r="IT30" s="48">
        <v>173.7</v>
      </c>
      <c r="IU30" s="48">
        <v>86.3</v>
      </c>
      <c r="IV30" s="48">
        <v>97.5</v>
      </c>
      <c r="IW30" s="48">
        <v>94.7</v>
      </c>
      <c r="IX30" s="49" t="s">
        <v>197</v>
      </c>
      <c r="IY30" s="49" t="s">
        <v>197</v>
      </c>
      <c r="IZ30" s="49" t="s">
        <v>197</v>
      </c>
      <c r="JA30" s="49" t="s">
        <v>197</v>
      </c>
      <c r="JB30" s="49" t="s">
        <v>197</v>
      </c>
      <c r="JC30" s="48">
        <v>80.5</v>
      </c>
      <c r="JD30" s="48">
        <v>122.2</v>
      </c>
      <c r="JE30" s="48">
        <v>112</v>
      </c>
      <c r="JF30" s="48" t="s">
        <v>87</v>
      </c>
      <c r="JG30" s="48" t="s">
        <v>87</v>
      </c>
      <c r="JH30" s="48" t="s">
        <v>87</v>
      </c>
      <c r="JI30" s="48">
        <v>66.599999999999994</v>
      </c>
      <c r="JJ30" s="48">
        <v>52.9</v>
      </c>
      <c r="JK30" s="48">
        <v>61.8</v>
      </c>
      <c r="JL30" s="48">
        <v>69.099999999999994</v>
      </c>
      <c r="JM30" s="48">
        <v>109.6</v>
      </c>
      <c r="JN30" s="48">
        <v>106.3</v>
      </c>
      <c r="JO30" s="48" t="s">
        <v>87</v>
      </c>
    </row>
    <row r="31" spans="1:275">
      <c r="A31" s="45"/>
      <c r="B31" s="46" t="s">
        <v>1768</v>
      </c>
      <c r="C31" s="303" t="s">
        <v>1270</v>
      </c>
      <c r="D31" s="46" t="s">
        <v>120</v>
      </c>
      <c r="E31" s="303" t="s">
        <v>1</v>
      </c>
      <c r="F31" s="47" t="s">
        <v>197</v>
      </c>
      <c r="G31" s="47" t="s">
        <v>197</v>
      </c>
      <c r="H31" s="48">
        <v>76.099999999999994</v>
      </c>
      <c r="I31" s="48">
        <v>79.099999999999994</v>
      </c>
      <c r="J31" s="48">
        <v>74.8</v>
      </c>
      <c r="K31" s="49" t="s">
        <v>197</v>
      </c>
      <c r="L31" s="49" t="s">
        <v>197</v>
      </c>
      <c r="M31" s="49" t="s">
        <v>197</v>
      </c>
      <c r="N31" s="49" t="s">
        <v>197</v>
      </c>
      <c r="O31" s="49" t="s">
        <v>197</v>
      </c>
      <c r="P31" s="49" t="s">
        <v>197</v>
      </c>
      <c r="Q31" s="49" t="s">
        <v>197</v>
      </c>
      <c r="R31" s="49" t="s">
        <v>197</v>
      </c>
      <c r="S31" s="49" t="s">
        <v>197</v>
      </c>
      <c r="T31" s="49" t="s">
        <v>197</v>
      </c>
      <c r="U31" s="49" t="s">
        <v>197</v>
      </c>
      <c r="V31" s="49" t="s">
        <v>197</v>
      </c>
      <c r="W31" s="49" t="s">
        <v>197</v>
      </c>
      <c r="X31" s="49" t="s">
        <v>197</v>
      </c>
      <c r="Y31" s="49" t="s">
        <v>197</v>
      </c>
      <c r="Z31" s="49" t="s">
        <v>197</v>
      </c>
      <c r="AA31" s="49" t="s">
        <v>197</v>
      </c>
      <c r="AB31" s="49" t="s">
        <v>197</v>
      </c>
      <c r="AC31" s="49" t="s">
        <v>197</v>
      </c>
      <c r="AD31" s="49" t="s">
        <v>197</v>
      </c>
      <c r="AE31" s="49" t="s">
        <v>197</v>
      </c>
      <c r="AF31" s="49" t="s">
        <v>197</v>
      </c>
      <c r="AG31" s="49" t="s">
        <v>197</v>
      </c>
      <c r="AH31" s="49" t="s">
        <v>197</v>
      </c>
      <c r="AI31" s="49" t="s">
        <v>197</v>
      </c>
      <c r="AJ31" s="49" t="s">
        <v>197</v>
      </c>
      <c r="AK31" s="49" t="s">
        <v>197</v>
      </c>
      <c r="AL31" s="49" t="s">
        <v>197</v>
      </c>
      <c r="AM31" s="49" t="s">
        <v>197</v>
      </c>
      <c r="AN31" s="49" t="s">
        <v>197</v>
      </c>
      <c r="AO31" s="49" t="s">
        <v>197</v>
      </c>
      <c r="AP31" s="49" t="s">
        <v>197</v>
      </c>
      <c r="AQ31" s="49" t="s">
        <v>197</v>
      </c>
      <c r="AR31" s="49" t="s">
        <v>197</v>
      </c>
      <c r="AS31" s="49" t="s">
        <v>197</v>
      </c>
      <c r="AT31" s="49" t="s">
        <v>197</v>
      </c>
      <c r="AU31" s="49" t="s">
        <v>197</v>
      </c>
      <c r="AV31" s="49" t="s">
        <v>197</v>
      </c>
      <c r="AW31" s="49" t="s">
        <v>197</v>
      </c>
      <c r="AX31" s="49" t="s">
        <v>197</v>
      </c>
      <c r="AY31" s="49" t="s">
        <v>197</v>
      </c>
      <c r="AZ31" s="48">
        <v>44.4</v>
      </c>
      <c r="BA31" s="48">
        <v>58.6</v>
      </c>
      <c r="BB31" s="48">
        <v>57.9</v>
      </c>
      <c r="BC31" s="48">
        <v>86.4</v>
      </c>
      <c r="BD31" s="48">
        <v>63</v>
      </c>
      <c r="BE31" s="48">
        <v>64.8</v>
      </c>
      <c r="BF31" s="48">
        <v>63.7</v>
      </c>
      <c r="BG31" s="48">
        <v>66.7</v>
      </c>
      <c r="BH31" s="48">
        <v>65.900000000000006</v>
      </c>
      <c r="BI31" s="49" t="s">
        <v>197</v>
      </c>
      <c r="BJ31" s="49" t="s">
        <v>197</v>
      </c>
      <c r="BK31" s="49" t="s">
        <v>197</v>
      </c>
      <c r="BL31" s="49" t="s">
        <v>197</v>
      </c>
      <c r="BM31" s="49" t="s">
        <v>197</v>
      </c>
      <c r="BN31" s="49" t="s">
        <v>197</v>
      </c>
      <c r="BO31" s="49" t="s">
        <v>197</v>
      </c>
      <c r="BP31" s="49" t="s">
        <v>197</v>
      </c>
      <c r="BQ31" s="49" t="s">
        <v>197</v>
      </c>
      <c r="BR31" s="49" t="s">
        <v>197</v>
      </c>
      <c r="BS31" s="49" t="s">
        <v>197</v>
      </c>
      <c r="BT31" s="49" t="s">
        <v>197</v>
      </c>
      <c r="BU31" s="49" t="s">
        <v>197</v>
      </c>
      <c r="BV31" s="49" t="s">
        <v>197</v>
      </c>
      <c r="BW31" s="49" t="s">
        <v>197</v>
      </c>
      <c r="BX31" s="49" t="s">
        <v>197</v>
      </c>
      <c r="BY31" s="49" t="s">
        <v>197</v>
      </c>
      <c r="BZ31" s="49" t="s">
        <v>197</v>
      </c>
      <c r="CA31" s="49" t="s">
        <v>197</v>
      </c>
      <c r="CB31" s="49" t="s">
        <v>197</v>
      </c>
      <c r="CC31" s="49" t="s">
        <v>197</v>
      </c>
      <c r="CD31" s="49" t="s">
        <v>197</v>
      </c>
      <c r="CE31" s="49" t="s">
        <v>197</v>
      </c>
      <c r="CF31" s="49" t="s">
        <v>197</v>
      </c>
      <c r="CG31" s="49" t="s">
        <v>197</v>
      </c>
      <c r="CH31" s="49" t="s">
        <v>197</v>
      </c>
      <c r="CI31" s="49" t="s">
        <v>197</v>
      </c>
      <c r="CJ31" s="49" t="s">
        <v>197</v>
      </c>
      <c r="CK31" s="49" t="s">
        <v>197</v>
      </c>
      <c r="CL31" s="49" t="s">
        <v>197</v>
      </c>
      <c r="CM31" s="49" t="s">
        <v>197</v>
      </c>
      <c r="CN31" s="49" t="s">
        <v>197</v>
      </c>
      <c r="CO31" s="49" t="s">
        <v>197</v>
      </c>
      <c r="CP31" s="49" t="s">
        <v>197</v>
      </c>
      <c r="CQ31" s="49" t="s">
        <v>197</v>
      </c>
      <c r="CR31" s="49" t="s">
        <v>197</v>
      </c>
      <c r="CS31" s="49" t="s">
        <v>197</v>
      </c>
      <c r="CT31" s="49" t="s">
        <v>197</v>
      </c>
      <c r="CU31" s="49" t="s">
        <v>197</v>
      </c>
      <c r="CV31" s="49" t="s">
        <v>197</v>
      </c>
      <c r="CW31" s="49" t="s">
        <v>197</v>
      </c>
      <c r="CX31" s="49" t="s">
        <v>197</v>
      </c>
      <c r="CY31" s="49" t="s">
        <v>197</v>
      </c>
      <c r="CZ31" s="49" t="s">
        <v>197</v>
      </c>
      <c r="DA31" s="49" t="s">
        <v>197</v>
      </c>
      <c r="DB31" s="49" t="s">
        <v>197</v>
      </c>
      <c r="DC31" s="49" t="s">
        <v>197</v>
      </c>
      <c r="DD31" s="49" t="s">
        <v>197</v>
      </c>
      <c r="DE31" s="49" t="s">
        <v>197</v>
      </c>
      <c r="DF31" s="49" t="s">
        <v>197</v>
      </c>
      <c r="DG31" s="49" t="s">
        <v>197</v>
      </c>
      <c r="DH31" s="49" t="s">
        <v>197</v>
      </c>
      <c r="DI31" s="49" t="s">
        <v>197</v>
      </c>
      <c r="DJ31" s="49" t="s">
        <v>197</v>
      </c>
      <c r="DK31" s="49" t="s">
        <v>197</v>
      </c>
      <c r="DL31" s="49" t="s">
        <v>197</v>
      </c>
      <c r="DM31" s="49" t="s">
        <v>197</v>
      </c>
      <c r="DN31" s="49" t="s">
        <v>197</v>
      </c>
      <c r="DO31" s="49" t="s">
        <v>197</v>
      </c>
      <c r="DP31" s="49" t="s">
        <v>197</v>
      </c>
      <c r="DQ31" s="49" t="s">
        <v>197</v>
      </c>
      <c r="DR31" s="49" t="s">
        <v>197</v>
      </c>
      <c r="DS31" s="49" t="s">
        <v>197</v>
      </c>
      <c r="DT31" s="49" t="s">
        <v>197</v>
      </c>
      <c r="DU31" s="49" t="s">
        <v>197</v>
      </c>
      <c r="DV31" s="49" t="s">
        <v>197</v>
      </c>
      <c r="DW31" s="49" t="s">
        <v>197</v>
      </c>
      <c r="DX31" s="49" t="s">
        <v>197</v>
      </c>
      <c r="DY31" s="49" t="s">
        <v>197</v>
      </c>
      <c r="DZ31" s="49" t="s">
        <v>197</v>
      </c>
      <c r="EA31" s="49" t="s">
        <v>197</v>
      </c>
      <c r="EB31" s="48" t="e">
        <v>#N/A</v>
      </c>
      <c r="EC31" s="49" t="s">
        <v>197</v>
      </c>
      <c r="ED31" s="48" t="e">
        <v>#N/A</v>
      </c>
      <c r="EE31" s="49" t="s">
        <v>197</v>
      </c>
      <c r="EF31" s="49" t="s">
        <v>197</v>
      </c>
      <c r="EG31" s="49" t="s">
        <v>197</v>
      </c>
      <c r="EH31" s="49" t="s">
        <v>197</v>
      </c>
      <c r="EI31" s="49" t="s">
        <v>197</v>
      </c>
      <c r="EJ31" s="49" t="s">
        <v>197</v>
      </c>
      <c r="EK31" s="49" t="s">
        <v>197</v>
      </c>
      <c r="EL31" s="49" t="s">
        <v>197</v>
      </c>
      <c r="EM31" s="49" t="s">
        <v>197</v>
      </c>
      <c r="EN31" s="49" t="s">
        <v>197</v>
      </c>
      <c r="EO31" s="49" t="s">
        <v>197</v>
      </c>
      <c r="EP31" s="49" t="s">
        <v>197</v>
      </c>
      <c r="EQ31" s="49" t="s">
        <v>197</v>
      </c>
      <c r="ER31" s="49" t="s">
        <v>197</v>
      </c>
      <c r="ES31" s="49" t="s">
        <v>197</v>
      </c>
      <c r="ET31" s="49" t="s">
        <v>197</v>
      </c>
      <c r="EU31" s="49" t="s">
        <v>197</v>
      </c>
      <c r="EV31" s="48">
        <v>50.4</v>
      </c>
      <c r="EW31" s="48">
        <v>35.200000000000003</v>
      </c>
      <c r="EX31" s="48">
        <v>40.1</v>
      </c>
      <c r="EY31" s="49" t="s">
        <v>197</v>
      </c>
      <c r="EZ31" s="48">
        <v>9.1999999999999993</v>
      </c>
      <c r="FA31" s="48">
        <v>91.1</v>
      </c>
      <c r="FB31" s="48">
        <v>58.6</v>
      </c>
      <c r="FC31" s="49" t="s">
        <v>197</v>
      </c>
      <c r="FD31" s="48">
        <v>35.200000000000003</v>
      </c>
      <c r="FE31" s="48">
        <v>113.4</v>
      </c>
      <c r="FF31" s="48">
        <v>79.7</v>
      </c>
      <c r="FG31" s="49" t="s">
        <v>197</v>
      </c>
      <c r="FH31" s="49" t="s">
        <v>197</v>
      </c>
      <c r="FI31" s="49" t="s">
        <v>197</v>
      </c>
      <c r="FJ31" s="49" t="s">
        <v>197</v>
      </c>
      <c r="FK31" s="49" t="s">
        <v>197</v>
      </c>
      <c r="FL31" s="49" t="s">
        <v>197</v>
      </c>
      <c r="FM31" s="48">
        <v>14.6</v>
      </c>
      <c r="FN31" s="48">
        <v>68.400000000000006</v>
      </c>
      <c r="FO31" s="48">
        <v>36.9</v>
      </c>
      <c r="FP31" s="48">
        <v>10.3</v>
      </c>
      <c r="FQ31" s="48">
        <v>99.4</v>
      </c>
      <c r="FR31" s="48">
        <v>67.8</v>
      </c>
      <c r="FS31" s="48">
        <v>7</v>
      </c>
      <c r="FT31" s="48">
        <v>35.6</v>
      </c>
      <c r="FU31" s="48">
        <v>17.600000000000001</v>
      </c>
      <c r="FV31" s="49" t="s">
        <v>197</v>
      </c>
      <c r="FW31" s="49" t="s">
        <v>197</v>
      </c>
      <c r="FX31" s="48">
        <v>57.5</v>
      </c>
      <c r="FY31" s="48">
        <v>85.2</v>
      </c>
      <c r="FZ31" s="48">
        <v>84.9</v>
      </c>
      <c r="GA31" s="48">
        <v>39.9</v>
      </c>
      <c r="GB31" s="48">
        <v>70</v>
      </c>
      <c r="GC31" s="48">
        <v>64.099999999999994</v>
      </c>
      <c r="GD31" s="49" t="s">
        <v>197</v>
      </c>
      <c r="GE31" s="49" t="s">
        <v>197</v>
      </c>
      <c r="GF31" s="49" t="s">
        <v>197</v>
      </c>
      <c r="GG31" s="48">
        <v>230.6</v>
      </c>
      <c r="GH31" s="48">
        <v>246.3</v>
      </c>
      <c r="GI31" s="48">
        <v>246.2</v>
      </c>
      <c r="GJ31" s="49" t="s">
        <v>197</v>
      </c>
      <c r="GK31" s="49" t="s">
        <v>197</v>
      </c>
      <c r="GL31" s="49" t="s">
        <v>197</v>
      </c>
      <c r="GM31" s="49" t="s">
        <v>197</v>
      </c>
      <c r="GN31" s="49" t="s">
        <v>197</v>
      </c>
      <c r="GO31" s="49" t="s">
        <v>197</v>
      </c>
      <c r="GP31" s="49" t="s">
        <v>197</v>
      </c>
      <c r="GQ31" s="49" t="s">
        <v>197</v>
      </c>
      <c r="GR31" s="49" t="s">
        <v>197</v>
      </c>
      <c r="GS31" s="49" t="s">
        <v>197</v>
      </c>
      <c r="GT31" s="49" t="s">
        <v>197</v>
      </c>
      <c r="GU31" s="49" t="s">
        <v>197</v>
      </c>
      <c r="GV31" s="49" t="s">
        <v>197</v>
      </c>
      <c r="GW31" s="49" t="s">
        <v>197</v>
      </c>
      <c r="GX31" s="49" t="s">
        <v>197</v>
      </c>
      <c r="GY31" s="49" t="s">
        <v>197</v>
      </c>
      <c r="GZ31" s="49" t="s">
        <v>197</v>
      </c>
      <c r="HA31" s="49" t="s">
        <v>197</v>
      </c>
      <c r="HB31" s="49" t="s">
        <v>197</v>
      </c>
      <c r="HC31" s="49" t="s">
        <v>197</v>
      </c>
      <c r="HD31" s="49" t="s">
        <v>197</v>
      </c>
      <c r="HE31" s="48" t="e">
        <v>#N/A</v>
      </c>
      <c r="HF31" s="49" t="s">
        <v>197</v>
      </c>
      <c r="HG31" s="48" t="e">
        <v>#N/A</v>
      </c>
      <c r="HH31" s="49" t="s">
        <v>197</v>
      </c>
      <c r="HI31" s="49" t="s">
        <v>197</v>
      </c>
      <c r="HJ31" s="49" t="s">
        <v>197</v>
      </c>
      <c r="HK31" s="49" t="s">
        <v>197</v>
      </c>
      <c r="HL31" s="49" t="s">
        <v>197</v>
      </c>
      <c r="HM31" s="49" t="s">
        <v>197</v>
      </c>
      <c r="HN31" s="49" t="s">
        <v>197</v>
      </c>
      <c r="HO31" s="49" t="s">
        <v>197</v>
      </c>
      <c r="HP31" s="49" t="s">
        <v>197</v>
      </c>
      <c r="HQ31" s="49" t="s">
        <v>197</v>
      </c>
      <c r="HR31" s="49" t="s">
        <v>197</v>
      </c>
      <c r="HS31" s="49" t="s">
        <v>197</v>
      </c>
      <c r="HT31" s="49" t="s">
        <v>197</v>
      </c>
      <c r="HU31" s="48">
        <v>22.8</v>
      </c>
      <c r="HV31" s="48">
        <v>61.9</v>
      </c>
      <c r="HW31" s="48">
        <v>59.4</v>
      </c>
      <c r="HX31" s="49" t="s">
        <v>197</v>
      </c>
      <c r="HY31" s="49" t="s">
        <v>197</v>
      </c>
      <c r="HZ31" s="49" t="s">
        <v>197</v>
      </c>
      <c r="IA31" s="49" t="s">
        <v>197</v>
      </c>
      <c r="IB31" s="49" t="s">
        <v>197</v>
      </c>
      <c r="IC31" s="49" t="s">
        <v>197</v>
      </c>
      <c r="ID31" s="48">
        <v>25.7</v>
      </c>
      <c r="IE31" s="49" t="s">
        <v>197</v>
      </c>
      <c r="IF31" s="49" t="s">
        <v>197</v>
      </c>
      <c r="IG31" s="49" t="s">
        <v>197</v>
      </c>
      <c r="IH31" s="49" t="s">
        <v>197</v>
      </c>
      <c r="II31" s="49" t="s">
        <v>197</v>
      </c>
      <c r="IJ31" s="49" t="s">
        <v>197</v>
      </c>
      <c r="IK31" s="49" t="s">
        <v>197</v>
      </c>
      <c r="IL31" s="49" t="s">
        <v>197</v>
      </c>
      <c r="IM31" s="49" t="s">
        <v>197</v>
      </c>
      <c r="IN31" s="49" t="s">
        <v>197</v>
      </c>
      <c r="IO31" s="49" t="s">
        <v>197</v>
      </c>
      <c r="IP31" s="49" t="s">
        <v>197</v>
      </c>
      <c r="IQ31" s="49" t="s">
        <v>197</v>
      </c>
      <c r="IR31" s="48">
        <v>188</v>
      </c>
      <c r="IS31" s="48">
        <v>94.1</v>
      </c>
      <c r="IT31" s="48">
        <v>130.4</v>
      </c>
      <c r="IU31" s="49" t="s">
        <v>197</v>
      </c>
      <c r="IV31" s="49" t="s">
        <v>197</v>
      </c>
      <c r="IW31" s="49" t="s">
        <v>197</v>
      </c>
      <c r="IX31" s="49" t="s">
        <v>197</v>
      </c>
      <c r="IY31" s="49" t="s">
        <v>197</v>
      </c>
      <c r="IZ31" s="49" t="s">
        <v>197</v>
      </c>
      <c r="JA31" s="49" t="s">
        <v>197</v>
      </c>
      <c r="JB31" s="49" t="s">
        <v>197</v>
      </c>
      <c r="JC31" s="49" t="s">
        <v>197</v>
      </c>
      <c r="JD31" s="49" t="s">
        <v>197</v>
      </c>
      <c r="JE31" s="49" t="s">
        <v>197</v>
      </c>
      <c r="JF31" s="49" t="s">
        <v>87</v>
      </c>
      <c r="JG31" s="49" t="s">
        <v>87</v>
      </c>
      <c r="JH31" s="49" t="s">
        <v>87</v>
      </c>
      <c r="JI31" s="49">
        <v>29.5</v>
      </c>
      <c r="JJ31" s="49">
        <v>6.1</v>
      </c>
      <c r="JK31" s="49">
        <v>5.0999999999999996</v>
      </c>
      <c r="JL31" s="49">
        <v>11.2</v>
      </c>
      <c r="JM31" s="49" t="s">
        <v>87</v>
      </c>
      <c r="JN31" s="49" t="s">
        <v>87</v>
      </c>
      <c r="JO31" s="49" t="s">
        <v>87</v>
      </c>
    </row>
    <row r="32" spans="1:275">
      <c r="A32" s="45"/>
      <c r="B32" s="46" t="s">
        <v>1769</v>
      </c>
      <c r="C32" s="303" t="s">
        <v>1271</v>
      </c>
      <c r="D32" s="46" t="s">
        <v>120</v>
      </c>
      <c r="E32" s="303" t="s">
        <v>1</v>
      </c>
      <c r="F32" s="47" t="s">
        <v>197</v>
      </c>
      <c r="G32" s="47" t="s">
        <v>197</v>
      </c>
      <c r="H32" s="48">
        <v>71.900000000000006</v>
      </c>
      <c r="I32" s="48">
        <v>82.9</v>
      </c>
      <c r="J32" s="48">
        <v>75.099999999999994</v>
      </c>
      <c r="K32" s="49" t="s">
        <v>197</v>
      </c>
      <c r="L32" s="49" t="s">
        <v>197</v>
      </c>
      <c r="M32" s="48">
        <v>147.80000000000001</v>
      </c>
      <c r="N32" s="48">
        <v>33.200000000000003</v>
      </c>
      <c r="O32" s="49" t="s">
        <v>197</v>
      </c>
      <c r="P32" s="48">
        <v>150.80000000000001</v>
      </c>
      <c r="Q32" s="49" t="s">
        <v>197</v>
      </c>
      <c r="R32" s="48">
        <v>109.5</v>
      </c>
      <c r="S32" s="48">
        <v>82.3</v>
      </c>
      <c r="T32" s="49" t="s">
        <v>197</v>
      </c>
      <c r="U32" s="48">
        <v>139.19999999999999</v>
      </c>
      <c r="V32" s="49" t="s">
        <v>197</v>
      </c>
      <c r="W32" s="49" t="s">
        <v>197</v>
      </c>
      <c r="X32" s="49" t="s">
        <v>197</v>
      </c>
      <c r="Y32" s="49" t="s">
        <v>197</v>
      </c>
      <c r="Z32" s="48">
        <v>19.2</v>
      </c>
      <c r="AA32" s="48">
        <v>374.5</v>
      </c>
      <c r="AB32" s="49" t="s">
        <v>197</v>
      </c>
      <c r="AC32" s="49" t="s">
        <v>197</v>
      </c>
      <c r="AD32" s="49" t="s">
        <v>197</v>
      </c>
      <c r="AE32" s="48">
        <v>15.2</v>
      </c>
      <c r="AF32" s="48">
        <v>48.6</v>
      </c>
      <c r="AG32" s="48">
        <v>447.5</v>
      </c>
      <c r="AH32" s="48">
        <v>169.1</v>
      </c>
      <c r="AI32" s="49" t="s">
        <v>197</v>
      </c>
      <c r="AJ32" s="49" t="s">
        <v>197</v>
      </c>
      <c r="AK32" s="49" t="s">
        <v>197</v>
      </c>
      <c r="AL32" s="49" t="s">
        <v>197</v>
      </c>
      <c r="AM32" s="49" t="s">
        <v>197</v>
      </c>
      <c r="AN32" s="49" t="s">
        <v>197</v>
      </c>
      <c r="AO32" s="49" t="s">
        <v>197</v>
      </c>
      <c r="AP32" s="49" t="s">
        <v>197</v>
      </c>
      <c r="AQ32" s="49" t="s">
        <v>197</v>
      </c>
      <c r="AR32" s="49" t="s">
        <v>197</v>
      </c>
      <c r="AS32" s="49" t="s">
        <v>197</v>
      </c>
      <c r="AT32" s="48">
        <v>81.400000000000006</v>
      </c>
      <c r="AU32" s="49" t="s">
        <v>197</v>
      </c>
      <c r="AV32" s="48">
        <v>62</v>
      </c>
      <c r="AW32" s="49" t="s">
        <v>197</v>
      </c>
      <c r="AX32" s="49" t="s">
        <v>197</v>
      </c>
      <c r="AY32" s="49" t="s">
        <v>197</v>
      </c>
      <c r="AZ32" s="48">
        <v>46.3</v>
      </c>
      <c r="BA32" s="48">
        <v>74.3</v>
      </c>
      <c r="BB32" s="48">
        <v>73</v>
      </c>
      <c r="BC32" s="48">
        <v>118.5</v>
      </c>
      <c r="BD32" s="48">
        <v>109.6</v>
      </c>
      <c r="BE32" s="48">
        <v>110.3</v>
      </c>
      <c r="BF32" s="48">
        <v>97.2</v>
      </c>
      <c r="BG32" s="48">
        <v>46.5</v>
      </c>
      <c r="BH32" s="48">
        <v>58.3</v>
      </c>
      <c r="BI32" s="48">
        <v>13.3</v>
      </c>
      <c r="BJ32" s="48">
        <v>1.9</v>
      </c>
      <c r="BK32" s="48">
        <v>7.9</v>
      </c>
      <c r="BL32" s="49" t="s">
        <v>197</v>
      </c>
      <c r="BM32" s="49" t="s">
        <v>197</v>
      </c>
      <c r="BN32" s="49" t="s">
        <v>197</v>
      </c>
      <c r="BO32" s="49" t="s">
        <v>197</v>
      </c>
      <c r="BP32" s="49" t="s">
        <v>197</v>
      </c>
      <c r="BQ32" s="49" t="s">
        <v>197</v>
      </c>
      <c r="BR32" s="49" t="s">
        <v>197</v>
      </c>
      <c r="BS32" s="49" t="s">
        <v>197</v>
      </c>
      <c r="BT32" s="49" t="s">
        <v>197</v>
      </c>
      <c r="BU32" s="49" t="s">
        <v>197</v>
      </c>
      <c r="BV32" s="49" t="s">
        <v>197</v>
      </c>
      <c r="BW32" s="49" t="s">
        <v>197</v>
      </c>
      <c r="BX32" s="49" t="s">
        <v>197</v>
      </c>
      <c r="BY32" s="49" t="s">
        <v>197</v>
      </c>
      <c r="BZ32" s="49" t="s">
        <v>197</v>
      </c>
      <c r="CA32" s="49" t="s">
        <v>197</v>
      </c>
      <c r="CB32" s="49" t="s">
        <v>197</v>
      </c>
      <c r="CC32" s="49" t="s">
        <v>197</v>
      </c>
      <c r="CD32" s="49" t="s">
        <v>197</v>
      </c>
      <c r="CE32" s="49" t="s">
        <v>197</v>
      </c>
      <c r="CF32" s="49" t="s">
        <v>197</v>
      </c>
      <c r="CG32" s="49" t="s">
        <v>197</v>
      </c>
      <c r="CH32" s="49" t="s">
        <v>197</v>
      </c>
      <c r="CI32" s="49" t="s">
        <v>197</v>
      </c>
      <c r="CJ32" s="49" t="s">
        <v>197</v>
      </c>
      <c r="CK32" s="49" t="s">
        <v>197</v>
      </c>
      <c r="CL32" s="49" t="s">
        <v>197</v>
      </c>
      <c r="CM32" s="49" t="s">
        <v>197</v>
      </c>
      <c r="CN32" s="49" t="s">
        <v>197</v>
      </c>
      <c r="CO32" s="49" t="s">
        <v>197</v>
      </c>
      <c r="CP32" s="49" t="s">
        <v>197</v>
      </c>
      <c r="CQ32" s="49" t="s">
        <v>197</v>
      </c>
      <c r="CR32" s="49" t="s">
        <v>197</v>
      </c>
      <c r="CS32" s="49" t="s">
        <v>197</v>
      </c>
      <c r="CT32" s="49" t="s">
        <v>197</v>
      </c>
      <c r="CU32" s="49" t="s">
        <v>197</v>
      </c>
      <c r="CV32" s="49" t="s">
        <v>197</v>
      </c>
      <c r="CW32" s="49" t="s">
        <v>197</v>
      </c>
      <c r="CX32" s="49" t="s">
        <v>197</v>
      </c>
      <c r="CY32" s="49" t="s">
        <v>197</v>
      </c>
      <c r="CZ32" s="49" t="s">
        <v>197</v>
      </c>
      <c r="DA32" s="49" t="s">
        <v>197</v>
      </c>
      <c r="DB32" s="49" t="s">
        <v>197</v>
      </c>
      <c r="DC32" s="49" t="s">
        <v>197</v>
      </c>
      <c r="DD32" s="49" t="s">
        <v>197</v>
      </c>
      <c r="DE32" s="49" t="s">
        <v>197</v>
      </c>
      <c r="DF32" s="49" t="s">
        <v>197</v>
      </c>
      <c r="DG32" s="49" t="s">
        <v>197</v>
      </c>
      <c r="DH32" s="49" t="s">
        <v>197</v>
      </c>
      <c r="DI32" s="49" t="s">
        <v>197</v>
      </c>
      <c r="DJ32" s="49" t="s">
        <v>197</v>
      </c>
      <c r="DK32" s="49" t="s">
        <v>197</v>
      </c>
      <c r="DL32" s="49" t="s">
        <v>197</v>
      </c>
      <c r="DM32" s="49" t="s">
        <v>197</v>
      </c>
      <c r="DN32" s="49" t="s">
        <v>197</v>
      </c>
      <c r="DO32" s="49" t="s">
        <v>197</v>
      </c>
      <c r="DP32" s="49" t="s">
        <v>197</v>
      </c>
      <c r="DQ32" s="49" t="s">
        <v>197</v>
      </c>
      <c r="DR32" s="49" t="s">
        <v>197</v>
      </c>
      <c r="DS32" s="49" t="s">
        <v>197</v>
      </c>
      <c r="DT32" s="49" t="s">
        <v>197</v>
      </c>
      <c r="DU32" s="49" t="s">
        <v>197</v>
      </c>
      <c r="DV32" s="49" t="s">
        <v>197</v>
      </c>
      <c r="DW32" s="49" t="s">
        <v>197</v>
      </c>
      <c r="DX32" s="49" t="s">
        <v>197</v>
      </c>
      <c r="DY32" s="49" t="s">
        <v>197</v>
      </c>
      <c r="DZ32" s="49" t="s">
        <v>197</v>
      </c>
      <c r="EA32" s="49" t="s">
        <v>197</v>
      </c>
      <c r="EB32" s="48" t="e">
        <v>#N/A</v>
      </c>
      <c r="EC32" s="49" t="s">
        <v>197</v>
      </c>
      <c r="ED32" s="48" t="e">
        <v>#N/A</v>
      </c>
      <c r="EE32" s="49" t="s">
        <v>197</v>
      </c>
      <c r="EF32" s="49" t="s">
        <v>197</v>
      </c>
      <c r="EG32" s="49" t="s">
        <v>197</v>
      </c>
      <c r="EH32" s="49" t="s">
        <v>197</v>
      </c>
      <c r="EI32" s="49" t="s">
        <v>197</v>
      </c>
      <c r="EJ32" s="49" t="s">
        <v>197</v>
      </c>
      <c r="EK32" s="49" t="s">
        <v>197</v>
      </c>
      <c r="EL32" s="49" t="s">
        <v>197</v>
      </c>
      <c r="EM32" s="49" t="s">
        <v>197</v>
      </c>
      <c r="EN32" s="49" t="s">
        <v>197</v>
      </c>
      <c r="EO32" s="49" t="s">
        <v>197</v>
      </c>
      <c r="EP32" s="49" t="s">
        <v>197</v>
      </c>
      <c r="EQ32" s="49" t="s">
        <v>197</v>
      </c>
      <c r="ER32" s="49" t="s">
        <v>197</v>
      </c>
      <c r="ES32" s="49" t="s">
        <v>197</v>
      </c>
      <c r="ET32" s="49" t="s">
        <v>197</v>
      </c>
      <c r="EU32" s="49" t="s">
        <v>197</v>
      </c>
      <c r="EV32" s="48">
        <v>58.2</v>
      </c>
      <c r="EW32" s="48">
        <v>48.7</v>
      </c>
      <c r="EX32" s="48">
        <v>51.7</v>
      </c>
      <c r="EY32" s="49" t="s">
        <v>197</v>
      </c>
      <c r="EZ32" s="48">
        <v>29.1</v>
      </c>
      <c r="FA32" s="48">
        <v>136.1</v>
      </c>
      <c r="FB32" s="48">
        <v>93.6</v>
      </c>
      <c r="FC32" s="49" t="s">
        <v>197</v>
      </c>
      <c r="FD32" s="48">
        <v>42.5</v>
      </c>
      <c r="FE32" s="48">
        <v>141.6</v>
      </c>
      <c r="FF32" s="48">
        <v>98.9</v>
      </c>
      <c r="FG32" s="48">
        <v>848.1</v>
      </c>
      <c r="FH32" s="48">
        <v>446.8</v>
      </c>
      <c r="FI32" s="48">
        <v>733.3</v>
      </c>
      <c r="FJ32" s="49" t="s">
        <v>197</v>
      </c>
      <c r="FK32" s="49" t="s">
        <v>197</v>
      </c>
      <c r="FL32" s="49" t="s">
        <v>197</v>
      </c>
      <c r="FM32" s="48">
        <v>57.8</v>
      </c>
      <c r="FN32" s="48">
        <v>124.1</v>
      </c>
      <c r="FO32" s="48">
        <v>85.3</v>
      </c>
      <c r="FP32" s="48">
        <v>33.9</v>
      </c>
      <c r="FQ32" s="48">
        <v>150.9</v>
      </c>
      <c r="FR32" s="48">
        <v>109.4</v>
      </c>
      <c r="FS32" s="48">
        <v>27.7</v>
      </c>
      <c r="FT32" s="48">
        <v>87.8</v>
      </c>
      <c r="FU32" s="48">
        <v>49.8</v>
      </c>
      <c r="FV32" s="49" t="s">
        <v>197</v>
      </c>
      <c r="FW32" s="49" t="s">
        <v>197</v>
      </c>
      <c r="FX32" s="48">
        <v>93.6</v>
      </c>
      <c r="FY32" s="48">
        <v>87.5</v>
      </c>
      <c r="FZ32" s="48">
        <v>87.6</v>
      </c>
      <c r="GA32" s="48">
        <v>87.9</v>
      </c>
      <c r="GB32" s="48">
        <v>89.9</v>
      </c>
      <c r="GC32" s="48">
        <v>89.5</v>
      </c>
      <c r="GD32" s="49" t="s">
        <v>197</v>
      </c>
      <c r="GE32" s="49" t="s">
        <v>197</v>
      </c>
      <c r="GF32" s="49" t="s">
        <v>197</v>
      </c>
      <c r="GG32" s="48">
        <v>391.2</v>
      </c>
      <c r="GH32" s="48">
        <v>234.2</v>
      </c>
      <c r="GI32" s="48">
        <v>235.3</v>
      </c>
      <c r="GJ32" s="49" t="s">
        <v>197</v>
      </c>
      <c r="GK32" s="49" t="s">
        <v>197</v>
      </c>
      <c r="GL32" s="49" t="s">
        <v>197</v>
      </c>
      <c r="GM32" s="49" t="s">
        <v>197</v>
      </c>
      <c r="GN32" s="49" t="s">
        <v>197</v>
      </c>
      <c r="GO32" s="49" t="s">
        <v>197</v>
      </c>
      <c r="GP32" s="48">
        <v>22</v>
      </c>
      <c r="GQ32" s="48">
        <v>17.3</v>
      </c>
      <c r="GR32" s="48">
        <v>19.100000000000001</v>
      </c>
      <c r="GS32" s="48">
        <v>457.8</v>
      </c>
      <c r="GT32" s="48">
        <v>84.5</v>
      </c>
      <c r="GU32" s="48">
        <v>166.6</v>
      </c>
      <c r="GV32" s="49" t="s">
        <v>197</v>
      </c>
      <c r="GW32" s="49" t="s">
        <v>197</v>
      </c>
      <c r="GX32" s="49" t="s">
        <v>197</v>
      </c>
      <c r="GY32" s="49" t="s">
        <v>197</v>
      </c>
      <c r="GZ32" s="49" t="s">
        <v>197</v>
      </c>
      <c r="HA32" s="49" t="s">
        <v>197</v>
      </c>
      <c r="HB32" s="49" t="s">
        <v>197</v>
      </c>
      <c r="HC32" s="49" t="s">
        <v>197</v>
      </c>
      <c r="HD32" s="49" t="s">
        <v>197</v>
      </c>
      <c r="HE32" s="48" t="e">
        <v>#N/A</v>
      </c>
      <c r="HF32" s="49" t="s">
        <v>197</v>
      </c>
      <c r="HG32" s="48" t="e">
        <v>#N/A</v>
      </c>
      <c r="HH32" s="49" t="s">
        <v>197</v>
      </c>
      <c r="HI32" s="49" t="s">
        <v>197</v>
      </c>
      <c r="HJ32" s="49" t="s">
        <v>197</v>
      </c>
      <c r="HK32" s="49" t="s">
        <v>197</v>
      </c>
      <c r="HL32" s="49" t="s">
        <v>197</v>
      </c>
      <c r="HM32" s="49" t="s">
        <v>197</v>
      </c>
      <c r="HN32" s="49" t="s">
        <v>197</v>
      </c>
      <c r="HO32" s="49" t="s">
        <v>197</v>
      </c>
      <c r="HP32" s="49" t="s">
        <v>197</v>
      </c>
      <c r="HQ32" s="49" t="s">
        <v>197</v>
      </c>
      <c r="HR32" s="49" t="s">
        <v>197</v>
      </c>
      <c r="HS32" s="49" t="s">
        <v>197</v>
      </c>
      <c r="HT32" s="49" t="s">
        <v>197</v>
      </c>
      <c r="HU32" s="48">
        <v>171.3</v>
      </c>
      <c r="HV32" s="48">
        <v>85.1</v>
      </c>
      <c r="HW32" s="48">
        <v>90.3</v>
      </c>
      <c r="HX32" s="49" t="s">
        <v>197</v>
      </c>
      <c r="HY32" s="49" t="s">
        <v>197</v>
      </c>
      <c r="HZ32" s="49" t="s">
        <v>197</v>
      </c>
      <c r="IA32" s="49" t="s">
        <v>197</v>
      </c>
      <c r="IB32" s="49" t="s">
        <v>197</v>
      </c>
      <c r="IC32" s="49" t="s">
        <v>197</v>
      </c>
      <c r="ID32" s="48">
        <v>251.7</v>
      </c>
      <c r="IE32" s="49" t="s">
        <v>197</v>
      </c>
      <c r="IF32" s="49" t="s">
        <v>197</v>
      </c>
      <c r="IG32" s="49" t="s">
        <v>197</v>
      </c>
      <c r="IH32" s="48">
        <v>57.4</v>
      </c>
      <c r="II32" s="49" t="s">
        <v>197</v>
      </c>
      <c r="IJ32" s="49" t="s">
        <v>197</v>
      </c>
      <c r="IK32" s="49" t="s">
        <v>197</v>
      </c>
      <c r="IL32" s="49" t="s">
        <v>197</v>
      </c>
      <c r="IM32" s="49" t="s">
        <v>197</v>
      </c>
      <c r="IN32" s="49" t="s">
        <v>197</v>
      </c>
      <c r="IO32" s="49" t="s">
        <v>197</v>
      </c>
      <c r="IP32" s="49" t="s">
        <v>197</v>
      </c>
      <c r="IQ32" s="49" t="s">
        <v>197</v>
      </c>
      <c r="IR32" s="48">
        <v>177.6</v>
      </c>
      <c r="IS32" s="48">
        <v>109.9</v>
      </c>
      <c r="IT32" s="48">
        <v>136</v>
      </c>
      <c r="IU32" s="49" t="s">
        <v>197</v>
      </c>
      <c r="IV32" s="49" t="s">
        <v>197</v>
      </c>
      <c r="IW32" s="49" t="s">
        <v>197</v>
      </c>
      <c r="IX32" s="49" t="s">
        <v>197</v>
      </c>
      <c r="IY32" s="49" t="s">
        <v>197</v>
      </c>
      <c r="IZ32" s="49" t="s">
        <v>197</v>
      </c>
      <c r="JA32" s="49" t="s">
        <v>197</v>
      </c>
      <c r="JB32" s="49" t="s">
        <v>197</v>
      </c>
      <c r="JC32" s="49" t="s">
        <v>197</v>
      </c>
      <c r="JD32" s="49" t="s">
        <v>197</v>
      </c>
      <c r="JE32" s="49" t="s">
        <v>197</v>
      </c>
      <c r="JF32" s="49" t="s">
        <v>87</v>
      </c>
      <c r="JG32" s="49" t="s">
        <v>87</v>
      </c>
      <c r="JH32" s="49" t="s">
        <v>87</v>
      </c>
      <c r="JI32" s="49">
        <v>15.1</v>
      </c>
      <c r="JJ32" s="49">
        <v>25.3</v>
      </c>
      <c r="JK32" s="49">
        <v>38.799999999999997</v>
      </c>
      <c r="JL32" s="49">
        <v>34.299999999999997</v>
      </c>
      <c r="JM32" s="49">
        <v>67.400000000000006</v>
      </c>
      <c r="JN32" s="49">
        <v>57.4</v>
      </c>
      <c r="JO32" s="49" t="s">
        <v>87</v>
      </c>
    </row>
    <row r="33" spans="1:275">
      <c r="A33" s="45"/>
      <c r="B33" s="46" t="s">
        <v>1770</v>
      </c>
      <c r="C33" s="303" t="s">
        <v>1272</v>
      </c>
      <c r="D33" s="46" t="s">
        <v>120</v>
      </c>
      <c r="E33" s="303" t="s">
        <v>1</v>
      </c>
      <c r="F33" s="47" t="s">
        <v>197</v>
      </c>
      <c r="G33" s="47" t="s">
        <v>197</v>
      </c>
      <c r="H33" s="48">
        <v>69.599999999999994</v>
      </c>
      <c r="I33" s="48">
        <v>60.4</v>
      </c>
      <c r="J33" s="48">
        <v>62.4</v>
      </c>
      <c r="K33" s="49" t="s">
        <v>197</v>
      </c>
      <c r="L33" s="49" t="s">
        <v>197</v>
      </c>
      <c r="M33" s="49" t="s">
        <v>197</v>
      </c>
      <c r="N33" s="49" t="s">
        <v>197</v>
      </c>
      <c r="O33" s="49" t="s">
        <v>197</v>
      </c>
      <c r="P33" s="49" t="s">
        <v>197</v>
      </c>
      <c r="Q33" s="49" t="s">
        <v>197</v>
      </c>
      <c r="R33" s="49" t="s">
        <v>197</v>
      </c>
      <c r="S33" s="49" t="s">
        <v>197</v>
      </c>
      <c r="T33" s="49" t="s">
        <v>197</v>
      </c>
      <c r="U33" s="49" t="s">
        <v>197</v>
      </c>
      <c r="V33" s="49" t="s">
        <v>197</v>
      </c>
      <c r="W33" s="49" t="s">
        <v>197</v>
      </c>
      <c r="X33" s="49" t="s">
        <v>197</v>
      </c>
      <c r="Y33" s="49" t="s">
        <v>197</v>
      </c>
      <c r="Z33" s="49" t="s">
        <v>197</v>
      </c>
      <c r="AA33" s="49" t="s">
        <v>197</v>
      </c>
      <c r="AB33" s="49" t="s">
        <v>197</v>
      </c>
      <c r="AC33" s="49" t="s">
        <v>197</v>
      </c>
      <c r="AD33" s="49" t="s">
        <v>197</v>
      </c>
      <c r="AE33" s="49" t="s">
        <v>197</v>
      </c>
      <c r="AF33" s="49" t="s">
        <v>197</v>
      </c>
      <c r="AG33" s="49" t="s">
        <v>197</v>
      </c>
      <c r="AH33" s="49" t="s">
        <v>197</v>
      </c>
      <c r="AI33" s="49" t="s">
        <v>197</v>
      </c>
      <c r="AJ33" s="49" t="s">
        <v>197</v>
      </c>
      <c r="AK33" s="49" t="s">
        <v>197</v>
      </c>
      <c r="AL33" s="49" t="s">
        <v>197</v>
      </c>
      <c r="AM33" s="49" t="s">
        <v>197</v>
      </c>
      <c r="AN33" s="49" t="s">
        <v>197</v>
      </c>
      <c r="AO33" s="49" t="s">
        <v>197</v>
      </c>
      <c r="AP33" s="49" t="s">
        <v>197</v>
      </c>
      <c r="AQ33" s="49" t="s">
        <v>197</v>
      </c>
      <c r="AR33" s="49" t="s">
        <v>197</v>
      </c>
      <c r="AS33" s="49" t="s">
        <v>197</v>
      </c>
      <c r="AT33" s="49" t="s">
        <v>197</v>
      </c>
      <c r="AU33" s="49" t="s">
        <v>197</v>
      </c>
      <c r="AV33" s="49" t="s">
        <v>197</v>
      </c>
      <c r="AW33" s="49" t="s">
        <v>197</v>
      </c>
      <c r="AX33" s="49" t="s">
        <v>197</v>
      </c>
      <c r="AY33" s="49" t="s">
        <v>197</v>
      </c>
      <c r="AZ33" s="48">
        <v>57.5</v>
      </c>
      <c r="BA33" s="48">
        <v>67.2</v>
      </c>
      <c r="BB33" s="48">
        <v>66.7</v>
      </c>
      <c r="BC33" s="48">
        <v>88.3</v>
      </c>
      <c r="BD33" s="48">
        <v>70.400000000000006</v>
      </c>
      <c r="BE33" s="48">
        <v>71.7</v>
      </c>
      <c r="BF33" s="48">
        <v>58.5</v>
      </c>
      <c r="BG33" s="48">
        <v>47</v>
      </c>
      <c r="BH33" s="48">
        <v>49.6</v>
      </c>
      <c r="BI33" s="49" t="s">
        <v>197</v>
      </c>
      <c r="BJ33" s="49" t="s">
        <v>197</v>
      </c>
      <c r="BK33" s="49" t="s">
        <v>197</v>
      </c>
      <c r="BL33" s="49" t="s">
        <v>197</v>
      </c>
      <c r="BM33" s="49" t="s">
        <v>197</v>
      </c>
      <c r="BN33" s="49" t="s">
        <v>197</v>
      </c>
      <c r="BO33" s="49" t="s">
        <v>197</v>
      </c>
      <c r="BP33" s="49" t="s">
        <v>197</v>
      </c>
      <c r="BQ33" s="49" t="s">
        <v>197</v>
      </c>
      <c r="BR33" s="49" t="s">
        <v>197</v>
      </c>
      <c r="BS33" s="49" t="s">
        <v>197</v>
      </c>
      <c r="BT33" s="49" t="s">
        <v>197</v>
      </c>
      <c r="BU33" s="49" t="s">
        <v>197</v>
      </c>
      <c r="BV33" s="49" t="s">
        <v>197</v>
      </c>
      <c r="BW33" s="49" t="s">
        <v>197</v>
      </c>
      <c r="BX33" s="49" t="s">
        <v>197</v>
      </c>
      <c r="BY33" s="49" t="s">
        <v>197</v>
      </c>
      <c r="BZ33" s="49" t="s">
        <v>197</v>
      </c>
      <c r="CA33" s="49" t="s">
        <v>197</v>
      </c>
      <c r="CB33" s="49" t="s">
        <v>197</v>
      </c>
      <c r="CC33" s="49" t="s">
        <v>197</v>
      </c>
      <c r="CD33" s="49" t="s">
        <v>197</v>
      </c>
      <c r="CE33" s="49" t="s">
        <v>197</v>
      </c>
      <c r="CF33" s="49" t="s">
        <v>197</v>
      </c>
      <c r="CG33" s="49" t="s">
        <v>197</v>
      </c>
      <c r="CH33" s="49" t="s">
        <v>197</v>
      </c>
      <c r="CI33" s="49" t="s">
        <v>197</v>
      </c>
      <c r="CJ33" s="49" t="s">
        <v>197</v>
      </c>
      <c r="CK33" s="49" t="s">
        <v>197</v>
      </c>
      <c r="CL33" s="49" t="s">
        <v>197</v>
      </c>
      <c r="CM33" s="49" t="s">
        <v>197</v>
      </c>
      <c r="CN33" s="49" t="s">
        <v>197</v>
      </c>
      <c r="CO33" s="49" t="s">
        <v>197</v>
      </c>
      <c r="CP33" s="49" t="s">
        <v>197</v>
      </c>
      <c r="CQ33" s="49" t="s">
        <v>197</v>
      </c>
      <c r="CR33" s="49" t="s">
        <v>197</v>
      </c>
      <c r="CS33" s="49" t="s">
        <v>197</v>
      </c>
      <c r="CT33" s="49" t="s">
        <v>197</v>
      </c>
      <c r="CU33" s="49" t="s">
        <v>197</v>
      </c>
      <c r="CV33" s="49" t="s">
        <v>197</v>
      </c>
      <c r="CW33" s="49" t="s">
        <v>197</v>
      </c>
      <c r="CX33" s="49" t="s">
        <v>197</v>
      </c>
      <c r="CY33" s="49" t="s">
        <v>197</v>
      </c>
      <c r="CZ33" s="49" t="s">
        <v>197</v>
      </c>
      <c r="DA33" s="49" t="s">
        <v>197</v>
      </c>
      <c r="DB33" s="49" t="s">
        <v>197</v>
      </c>
      <c r="DC33" s="49" t="s">
        <v>197</v>
      </c>
      <c r="DD33" s="49" t="s">
        <v>197</v>
      </c>
      <c r="DE33" s="49" t="s">
        <v>197</v>
      </c>
      <c r="DF33" s="49" t="s">
        <v>197</v>
      </c>
      <c r="DG33" s="49" t="s">
        <v>197</v>
      </c>
      <c r="DH33" s="49" t="s">
        <v>197</v>
      </c>
      <c r="DI33" s="49" t="s">
        <v>197</v>
      </c>
      <c r="DJ33" s="49" t="s">
        <v>197</v>
      </c>
      <c r="DK33" s="49" t="s">
        <v>197</v>
      </c>
      <c r="DL33" s="49" t="s">
        <v>197</v>
      </c>
      <c r="DM33" s="49" t="s">
        <v>197</v>
      </c>
      <c r="DN33" s="49" t="s">
        <v>197</v>
      </c>
      <c r="DO33" s="49" t="s">
        <v>197</v>
      </c>
      <c r="DP33" s="49" t="s">
        <v>197</v>
      </c>
      <c r="DQ33" s="49" t="s">
        <v>197</v>
      </c>
      <c r="DR33" s="49" t="s">
        <v>197</v>
      </c>
      <c r="DS33" s="49" t="s">
        <v>197</v>
      </c>
      <c r="DT33" s="49" t="s">
        <v>197</v>
      </c>
      <c r="DU33" s="49" t="s">
        <v>197</v>
      </c>
      <c r="DV33" s="49" t="s">
        <v>197</v>
      </c>
      <c r="DW33" s="49" t="s">
        <v>197</v>
      </c>
      <c r="DX33" s="49" t="s">
        <v>197</v>
      </c>
      <c r="DY33" s="49" t="s">
        <v>197</v>
      </c>
      <c r="DZ33" s="49" t="s">
        <v>197</v>
      </c>
      <c r="EA33" s="49" t="s">
        <v>197</v>
      </c>
      <c r="EB33" s="48" t="e">
        <v>#N/A</v>
      </c>
      <c r="EC33" s="49" t="s">
        <v>197</v>
      </c>
      <c r="ED33" s="48" t="e">
        <v>#N/A</v>
      </c>
      <c r="EE33" s="49" t="s">
        <v>197</v>
      </c>
      <c r="EF33" s="49" t="s">
        <v>197</v>
      </c>
      <c r="EG33" s="49" t="s">
        <v>197</v>
      </c>
      <c r="EH33" s="49" t="s">
        <v>197</v>
      </c>
      <c r="EI33" s="49" t="s">
        <v>197</v>
      </c>
      <c r="EJ33" s="49" t="s">
        <v>197</v>
      </c>
      <c r="EK33" s="49" t="s">
        <v>197</v>
      </c>
      <c r="EL33" s="49" t="s">
        <v>197</v>
      </c>
      <c r="EM33" s="49" t="s">
        <v>197</v>
      </c>
      <c r="EN33" s="49" t="s">
        <v>197</v>
      </c>
      <c r="EO33" s="49" t="s">
        <v>197</v>
      </c>
      <c r="EP33" s="49" t="s">
        <v>197</v>
      </c>
      <c r="EQ33" s="49" t="s">
        <v>197</v>
      </c>
      <c r="ER33" s="49" t="s">
        <v>197</v>
      </c>
      <c r="ES33" s="49" t="s">
        <v>197</v>
      </c>
      <c r="ET33" s="49" t="s">
        <v>197</v>
      </c>
      <c r="EU33" s="49" t="s">
        <v>197</v>
      </c>
      <c r="EV33" s="48">
        <v>51.8</v>
      </c>
      <c r="EW33" s="48">
        <v>47.1</v>
      </c>
      <c r="EX33" s="48">
        <v>48.6</v>
      </c>
      <c r="EY33" s="49" t="s">
        <v>197</v>
      </c>
      <c r="EZ33" s="49" t="s">
        <v>197</v>
      </c>
      <c r="FA33" s="49" t="s">
        <v>197</v>
      </c>
      <c r="FB33" s="49" t="s">
        <v>197</v>
      </c>
      <c r="FC33" s="49" t="s">
        <v>197</v>
      </c>
      <c r="FD33" s="49" t="s">
        <v>197</v>
      </c>
      <c r="FE33" s="49" t="s">
        <v>197</v>
      </c>
      <c r="FF33" s="49" t="s">
        <v>197</v>
      </c>
      <c r="FG33" s="49" t="s">
        <v>197</v>
      </c>
      <c r="FH33" s="49" t="s">
        <v>197</v>
      </c>
      <c r="FI33" s="49" t="s">
        <v>197</v>
      </c>
      <c r="FJ33" s="49" t="s">
        <v>197</v>
      </c>
      <c r="FK33" s="49" t="s">
        <v>197</v>
      </c>
      <c r="FL33" s="49" t="s">
        <v>197</v>
      </c>
      <c r="FM33" s="49" t="s">
        <v>197</v>
      </c>
      <c r="FN33" s="49" t="s">
        <v>197</v>
      </c>
      <c r="FO33" s="49" t="s">
        <v>197</v>
      </c>
      <c r="FP33" s="49" t="s">
        <v>197</v>
      </c>
      <c r="FQ33" s="49" t="s">
        <v>197</v>
      </c>
      <c r="FR33" s="49" t="s">
        <v>197</v>
      </c>
      <c r="FS33" s="49" t="s">
        <v>197</v>
      </c>
      <c r="FT33" s="49" t="s">
        <v>197</v>
      </c>
      <c r="FU33" s="49" t="s">
        <v>197</v>
      </c>
      <c r="FV33" s="49" t="s">
        <v>197</v>
      </c>
      <c r="FW33" s="49" t="s">
        <v>197</v>
      </c>
      <c r="FX33" s="48">
        <v>385.3</v>
      </c>
      <c r="FY33" s="48">
        <v>148</v>
      </c>
      <c r="FZ33" s="48">
        <v>150.4</v>
      </c>
      <c r="GA33" s="48">
        <v>77.400000000000006</v>
      </c>
      <c r="GB33" s="48">
        <v>56.8</v>
      </c>
      <c r="GC33" s="48">
        <v>60.8</v>
      </c>
      <c r="GD33" s="49" t="s">
        <v>197</v>
      </c>
      <c r="GE33" s="49" t="s">
        <v>197</v>
      </c>
      <c r="GF33" s="49" t="s">
        <v>197</v>
      </c>
      <c r="GG33" s="49" t="s">
        <v>197</v>
      </c>
      <c r="GH33" s="49" t="s">
        <v>197</v>
      </c>
      <c r="GI33" s="49" t="s">
        <v>197</v>
      </c>
      <c r="GJ33" s="49" t="s">
        <v>197</v>
      </c>
      <c r="GK33" s="49" t="s">
        <v>197</v>
      </c>
      <c r="GL33" s="49" t="s">
        <v>197</v>
      </c>
      <c r="GM33" s="49" t="s">
        <v>197</v>
      </c>
      <c r="GN33" s="49" t="s">
        <v>197</v>
      </c>
      <c r="GO33" s="49" t="s">
        <v>197</v>
      </c>
      <c r="GP33" s="49" t="s">
        <v>197</v>
      </c>
      <c r="GQ33" s="49" t="s">
        <v>197</v>
      </c>
      <c r="GR33" s="49" t="s">
        <v>197</v>
      </c>
      <c r="GS33" s="49" t="s">
        <v>197</v>
      </c>
      <c r="GT33" s="49" t="s">
        <v>197</v>
      </c>
      <c r="GU33" s="49" t="s">
        <v>197</v>
      </c>
      <c r="GV33" s="49" t="s">
        <v>197</v>
      </c>
      <c r="GW33" s="49" t="s">
        <v>197</v>
      </c>
      <c r="GX33" s="49" t="s">
        <v>197</v>
      </c>
      <c r="GY33" s="49" t="s">
        <v>197</v>
      </c>
      <c r="GZ33" s="49" t="s">
        <v>197</v>
      </c>
      <c r="HA33" s="49" t="s">
        <v>197</v>
      </c>
      <c r="HB33" s="49" t="s">
        <v>197</v>
      </c>
      <c r="HC33" s="49" t="s">
        <v>197</v>
      </c>
      <c r="HD33" s="49" t="s">
        <v>197</v>
      </c>
      <c r="HE33" s="48" t="e">
        <v>#N/A</v>
      </c>
      <c r="HF33" s="49" t="s">
        <v>197</v>
      </c>
      <c r="HG33" s="48" t="e">
        <v>#N/A</v>
      </c>
      <c r="HH33" s="49" t="s">
        <v>197</v>
      </c>
      <c r="HI33" s="49" t="s">
        <v>197</v>
      </c>
      <c r="HJ33" s="49" t="s">
        <v>197</v>
      </c>
      <c r="HK33" s="49" t="s">
        <v>197</v>
      </c>
      <c r="HL33" s="49" t="s">
        <v>197</v>
      </c>
      <c r="HM33" s="49" t="s">
        <v>197</v>
      </c>
      <c r="HN33" s="49" t="s">
        <v>197</v>
      </c>
      <c r="HO33" s="49" t="s">
        <v>197</v>
      </c>
      <c r="HP33" s="49" t="s">
        <v>197</v>
      </c>
      <c r="HQ33" s="49" t="s">
        <v>197</v>
      </c>
      <c r="HR33" s="49" t="s">
        <v>197</v>
      </c>
      <c r="HS33" s="49" t="s">
        <v>197</v>
      </c>
      <c r="HT33" s="49" t="s">
        <v>197</v>
      </c>
      <c r="HU33" s="48">
        <v>45.3</v>
      </c>
      <c r="HV33" s="48">
        <v>86.5</v>
      </c>
      <c r="HW33" s="48">
        <v>83.9</v>
      </c>
      <c r="HX33" s="49" t="s">
        <v>197</v>
      </c>
      <c r="HY33" s="49" t="s">
        <v>197</v>
      </c>
      <c r="HZ33" s="49" t="s">
        <v>197</v>
      </c>
      <c r="IA33" s="49" t="s">
        <v>197</v>
      </c>
      <c r="IB33" s="49" t="s">
        <v>197</v>
      </c>
      <c r="IC33" s="49" t="s">
        <v>197</v>
      </c>
      <c r="ID33" s="48">
        <v>116.3</v>
      </c>
      <c r="IE33" s="49" t="s">
        <v>197</v>
      </c>
      <c r="IF33" s="49" t="s">
        <v>197</v>
      </c>
      <c r="IG33" s="49" t="s">
        <v>197</v>
      </c>
      <c r="IH33" s="49" t="s">
        <v>197</v>
      </c>
      <c r="II33" s="49" t="s">
        <v>197</v>
      </c>
      <c r="IJ33" s="49" t="s">
        <v>197</v>
      </c>
      <c r="IK33" s="49" t="s">
        <v>197</v>
      </c>
      <c r="IL33" s="49" t="s">
        <v>197</v>
      </c>
      <c r="IM33" s="49" t="s">
        <v>197</v>
      </c>
      <c r="IN33" s="49" t="s">
        <v>197</v>
      </c>
      <c r="IO33" s="49" t="s">
        <v>197</v>
      </c>
      <c r="IP33" s="49" t="s">
        <v>197</v>
      </c>
      <c r="IQ33" s="49" t="s">
        <v>197</v>
      </c>
      <c r="IR33" s="48">
        <v>8.9</v>
      </c>
      <c r="IS33" s="48">
        <v>123.2</v>
      </c>
      <c r="IT33" s="48">
        <v>79.2</v>
      </c>
      <c r="IU33" s="49" t="s">
        <v>197</v>
      </c>
      <c r="IV33" s="49" t="s">
        <v>197</v>
      </c>
      <c r="IW33" s="49" t="s">
        <v>197</v>
      </c>
      <c r="IX33" s="49" t="s">
        <v>197</v>
      </c>
      <c r="IY33" s="49" t="s">
        <v>197</v>
      </c>
      <c r="IZ33" s="49" t="s">
        <v>197</v>
      </c>
      <c r="JA33" s="49" t="s">
        <v>197</v>
      </c>
      <c r="JB33" s="49" t="s">
        <v>197</v>
      </c>
      <c r="JC33" s="49" t="s">
        <v>197</v>
      </c>
      <c r="JD33" s="49" t="s">
        <v>197</v>
      </c>
      <c r="JE33" s="49" t="s">
        <v>197</v>
      </c>
      <c r="JF33" s="49" t="s">
        <v>87</v>
      </c>
      <c r="JG33" s="49" t="s">
        <v>87</v>
      </c>
      <c r="JH33" s="49" t="s">
        <v>87</v>
      </c>
      <c r="JI33" s="49" t="s">
        <v>87</v>
      </c>
      <c r="JJ33" s="49">
        <v>20.100000000000001</v>
      </c>
      <c r="JK33" s="49">
        <v>23.2</v>
      </c>
      <c r="JL33" s="49">
        <v>42</v>
      </c>
      <c r="JM33" s="49">
        <v>21.6</v>
      </c>
      <c r="JN33" s="49" t="s">
        <v>87</v>
      </c>
      <c r="JO33" s="49" t="s">
        <v>87</v>
      </c>
    </row>
    <row r="34" spans="1:275">
      <c r="A34" s="45"/>
      <c r="B34" s="46" t="s">
        <v>1771</v>
      </c>
      <c r="C34" s="303" t="s">
        <v>1273</v>
      </c>
      <c r="D34" s="46" t="s">
        <v>121</v>
      </c>
      <c r="E34" s="303" t="s">
        <v>2</v>
      </c>
      <c r="F34" s="47" t="s">
        <v>197</v>
      </c>
      <c r="G34" s="47" t="s">
        <v>197</v>
      </c>
      <c r="H34" s="48">
        <v>68.400000000000006</v>
      </c>
      <c r="I34" s="48">
        <v>78.400000000000006</v>
      </c>
      <c r="J34" s="48">
        <v>79.099999999999994</v>
      </c>
      <c r="K34" s="48">
        <v>85.7</v>
      </c>
      <c r="L34" s="48">
        <v>117.5</v>
      </c>
      <c r="M34" s="48">
        <v>77.400000000000006</v>
      </c>
      <c r="N34" s="48">
        <v>194</v>
      </c>
      <c r="O34" s="49" t="s">
        <v>197</v>
      </c>
      <c r="P34" s="48">
        <v>109.1</v>
      </c>
      <c r="Q34" s="48">
        <v>254.5</v>
      </c>
      <c r="R34" s="48">
        <v>71.2</v>
      </c>
      <c r="S34" s="48">
        <v>167</v>
      </c>
      <c r="T34" s="48">
        <v>208.6</v>
      </c>
      <c r="U34" s="48">
        <v>267.10000000000002</v>
      </c>
      <c r="V34" s="48">
        <v>134.80000000000001</v>
      </c>
      <c r="W34" s="48">
        <v>151.1</v>
      </c>
      <c r="X34" s="49" t="s">
        <v>197</v>
      </c>
      <c r="Y34" s="49" t="s">
        <v>197</v>
      </c>
      <c r="Z34" s="48">
        <v>27.3</v>
      </c>
      <c r="AA34" s="48">
        <v>107.3</v>
      </c>
      <c r="AB34" s="48">
        <v>104.3</v>
      </c>
      <c r="AC34" s="48">
        <v>18.2</v>
      </c>
      <c r="AD34" s="49" t="s">
        <v>197</v>
      </c>
      <c r="AE34" s="48">
        <v>154.19999999999999</v>
      </c>
      <c r="AF34" s="48">
        <v>81.400000000000006</v>
      </c>
      <c r="AG34" s="48">
        <v>473.8</v>
      </c>
      <c r="AH34" s="48">
        <v>158.5</v>
      </c>
      <c r="AI34" s="49" t="s">
        <v>197</v>
      </c>
      <c r="AJ34" s="49" t="s">
        <v>197</v>
      </c>
      <c r="AK34" s="49" t="s">
        <v>197</v>
      </c>
      <c r="AL34" s="49" t="s">
        <v>197</v>
      </c>
      <c r="AM34" s="49" t="s">
        <v>197</v>
      </c>
      <c r="AN34" s="48">
        <v>13.1</v>
      </c>
      <c r="AO34" s="48">
        <v>258.3</v>
      </c>
      <c r="AP34" s="48">
        <v>255.8</v>
      </c>
      <c r="AQ34" s="48">
        <v>113.4</v>
      </c>
      <c r="AR34" s="48">
        <v>114.1</v>
      </c>
      <c r="AS34" s="49" t="s">
        <v>197</v>
      </c>
      <c r="AT34" s="48">
        <v>133.5</v>
      </c>
      <c r="AU34" s="49" t="s">
        <v>197</v>
      </c>
      <c r="AV34" s="48">
        <v>136.30000000000001</v>
      </c>
      <c r="AW34" s="49" t="s">
        <v>197</v>
      </c>
      <c r="AX34" s="48">
        <v>199.7</v>
      </c>
      <c r="AY34" s="48">
        <v>759.8</v>
      </c>
      <c r="AZ34" s="48">
        <v>150.6</v>
      </c>
      <c r="BA34" s="48">
        <v>125.5</v>
      </c>
      <c r="BB34" s="48">
        <v>126.6</v>
      </c>
      <c r="BC34" s="48">
        <v>143.19999999999999</v>
      </c>
      <c r="BD34" s="48">
        <v>122.1</v>
      </c>
      <c r="BE34" s="48">
        <v>123.6</v>
      </c>
      <c r="BF34" s="48">
        <v>170.4</v>
      </c>
      <c r="BG34" s="48">
        <v>132.69999999999999</v>
      </c>
      <c r="BH34" s="48">
        <v>141.30000000000001</v>
      </c>
      <c r="BI34" s="48">
        <v>166.3</v>
      </c>
      <c r="BJ34" s="48">
        <v>135.69999999999999</v>
      </c>
      <c r="BK34" s="48">
        <v>151.69999999999999</v>
      </c>
      <c r="BL34" s="48">
        <v>230.3</v>
      </c>
      <c r="BM34" s="48">
        <v>249.2</v>
      </c>
      <c r="BN34" s="48">
        <v>244.1</v>
      </c>
      <c r="BO34" s="49" t="s">
        <v>197</v>
      </c>
      <c r="BP34" s="48">
        <v>161.19999999999999</v>
      </c>
      <c r="BQ34" s="48">
        <v>156.30000000000001</v>
      </c>
      <c r="BR34" s="48">
        <v>207.3</v>
      </c>
      <c r="BS34" s="48">
        <v>141.80000000000001</v>
      </c>
      <c r="BT34" s="48">
        <v>172.7</v>
      </c>
      <c r="BU34" s="48">
        <v>512.9</v>
      </c>
      <c r="BV34" s="48">
        <v>209.4</v>
      </c>
      <c r="BW34" s="48">
        <v>314.10000000000002</v>
      </c>
      <c r="BX34" s="48">
        <v>209.8</v>
      </c>
      <c r="BY34" s="48">
        <v>164.1</v>
      </c>
      <c r="BZ34" s="48">
        <v>193.6</v>
      </c>
      <c r="CA34" s="49" t="s">
        <v>197</v>
      </c>
      <c r="CB34" s="49" t="s">
        <v>197</v>
      </c>
      <c r="CC34" s="49" t="s">
        <v>197</v>
      </c>
      <c r="CD34" s="48">
        <v>324.10000000000002</v>
      </c>
      <c r="CE34" s="48">
        <v>107.6</v>
      </c>
      <c r="CF34" s="48">
        <v>193.1</v>
      </c>
      <c r="CG34" s="48">
        <v>63.6</v>
      </c>
      <c r="CH34" s="48">
        <v>239.6</v>
      </c>
      <c r="CI34" s="48">
        <v>151.80000000000001</v>
      </c>
      <c r="CJ34" s="48">
        <v>133</v>
      </c>
      <c r="CK34" s="48">
        <v>92.8</v>
      </c>
      <c r="CL34" s="48">
        <v>109.7</v>
      </c>
      <c r="CM34" s="49" t="s">
        <v>197</v>
      </c>
      <c r="CN34" s="49" t="s">
        <v>197</v>
      </c>
      <c r="CO34" s="49" t="s">
        <v>197</v>
      </c>
      <c r="CP34" s="49" t="s">
        <v>197</v>
      </c>
      <c r="CQ34" s="49" t="s">
        <v>197</v>
      </c>
      <c r="CR34" s="49" t="s">
        <v>197</v>
      </c>
      <c r="CS34" s="49" t="s">
        <v>197</v>
      </c>
      <c r="CT34" s="49" t="s">
        <v>197</v>
      </c>
      <c r="CU34" s="49" t="s">
        <v>197</v>
      </c>
      <c r="CV34" s="49" t="s">
        <v>197</v>
      </c>
      <c r="CW34" s="48">
        <v>202.3</v>
      </c>
      <c r="CX34" s="48">
        <v>142.6</v>
      </c>
      <c r="CY34" s="48">
        <v>169.1</v>
      </c>
      <c r="CZ34" s="48">
        <v>147.6</v>
      </c>
      <c r="DA34" s="48">
        <v>323.60000000000002</v>
      </c>
      <c r="DB34" s="48">
        <v>113.5</v>
      </c>
      <c r="DC34" s="48">
        <v>186.1</v>
      </c>
      <c r="DD34" s="48">
        <v>709.6</v>
      </c>
      <c r="DE34" s="48">
        <v>137.6</v>
      </c>
      <c r="DF34" s="48">
        <v>342.5</v>
      </c>
      <c r="DG34" s="48">
        <v>92.5</v>
      </c>
      <c r="DH34" s="48">
        <v>87.1</v>
      </c>
      <c r="DI34" s="48">
        <v>90.1</v>
      </c>
      <c r="DJ34" s="49" t="s">
        <v>197</v>
      </c>
      <c r="DK34" s="49" t="s">
        <v>197</v>
      </c>
      <c r="DL34" s="49" t="s">
        <v>197</v>
      </c>
      <c r="DM34" s="48">
        <v>141.69999999999999</v>
      </c>
      <c r="DN34" s="48">
        <v>91</v>
      </c>
      <c r="DO34" s="48">
        <v>110.4</v>
      </c>
      <c r="DP34" s="49" t="s">
        <v>197</v>
      </c>
      <c r="DQ34" s="49" t="s">
        <v>197</v>
      </c>
      <c r="DR34" s="49" t="s">
        <v>197</v>
      </c>
      <c r="DS34" s="49" t="s">
        <v>197</v>
      </c>
      <c r="DT34" s="49" t="s">
        <v>197</v>
      </c>
      <c r="DU34" s="49" t="s">
        <v>197</v>
      </c>
      <c r="DV34" s="48">
        <v>195.1</v>
      </c>
      <c r="DW34" s="48">
        <v>63.6</v>
      </c>
      <c r="DX34" s="48">
        <v>102.9</v>
      </c>
      <c r="DY34" s="49" t="s">
        <v>197</v>
      </c>
      <c r="DZ34" s="49" t="s">
        <v>197</v>
      </c>
      <c r="EA34" s="49" t="s">
        <v>197</v>
      </c>
      <c r="EB34" s="48" t="e">
        <v>#N/A</v>
      </c>
      <c r="EC34" s="49" t="s">
        <v>197</v>
      </c>
      <c r="ED34" s="48" t="e">
        <v>#N/A</v>
      </c>
      <c r="EE34" s="49" t="s">
        <v>197</v>
      </c>
      <c r="EF34" s="49" t="s">
        <v>197</v>
      </c>
      <c r="EG34" s="49" t="s">
        <v>197</v>
      </c>
      <c r="EH34" s="49" t="s">
        <v>197</v>
      </c>
      <c r="EI34" s="49" t="s">
        <v>197</v>
      </c>
      <c r="EJ34" s="49" t="s">
        <v>197</v>
      </c>
      <c r="EK34" s="49" t="s">
        <v>197</v>
      </c>
      <c r="EL34" s="49" t="s">
        <v>197</v>
      </c>
      <c r="EM34" s="49" t="s">
        <v>197</v>
      </c>
      <c r="EN34" s="49" t="s">
        <v>197</v>
      </c>
      <c r="EO34" s="49" t="s">
        <v>197</v>
      </c>
      <c r="EP34" s="48">
        <v>358.9</v>
      </c>
      <c r="EQ34" s="48">
        <v>79.8</v>
      </c>
      <c r="ER34" s="48">
        <v>244.7</v>
      </c>
      <c r="ES34" s="49" t="s">
        <v>197</v>
      </c>
      <c r="ET34" s="48">
        <v>134.1</v>
      </c>
      <c r="EU34" s="49" t="s">
        <v>197</v>
      </c>
      <c r="EV34" s="48">
        <v>123.7</v>
      </c>
      <c r="EW34" s="48">
        <v>73</v>
      </c>
      <c r="EX34" s="48">
        <v>88.7</v>
      </c>
      <c r="EY34" s="49" t="s">
        <v>197</v>
      </c>
      <c r="EZ34" s="48">
        <v>141.5</v>
      </c>
      <c r="FA34" s="48">
        <v>200.9</v>
      </c>
      <c r="FB34" s="48">
        <v>177.3</v>
      </c>
      <c r="FC34" s="49" t="s">
        <v>197</v>
      </c>
      <c r="FD34" s="48">
        <v>128.9</v>
      </c>
      <c r="FE34" s="48">
        <v>197</v>
      </c>
      <c r="FF34" s="48">
        <v>167.8</v>
      </c>
      <c r="FG34" s="48">
        <v>7.6</v>
      </c>
      <c r="FH34" s="48">
        <v>38.1</v>
      </c>
      <c r="FI34" s="48">
        <v>16.399999999999999</v>
      </c>
      <c r="FJ34" s="48">
        <v>437.5</v>
      </c>
      <c r="FK34" s="48">
        <v>152.19999999999999</v>
      </c>
      <c r="FL34" s="48">
        <v>280.89999999999998</v>
      </c>
      <c r="FM34" s="48">
        <v>140</v>
      </c>
      <c r="FN34" s="48">
        <v>124.9</v>
      </c>
      <c r="FO34" s="48">
        <v>133.69999999999999</v>
      </c>
      <c r="FP34" s="48">
        <v>100.6</v>
      </c>
      <c r="FQ34" s="48">
        <v>182.5</v>
      </c>
      <c r="FR34" s="48">
        <v>153.4</v>
      </c>
      <c r="FS34" s="48">
        <v>159.19999999999999</v>
      </c>
      <c r="FT34" s="48">
        <v>99.3</v>
      </c>
      <c r="FU34" s="48">
        <v>137.1</v>
      </c>
      <c r="FV34" s="48">
        <v>145.4</v>
      </c>
      <c r="FW34" s="48">
        <v>75.8</v>
      </c>
      <c r="FX34" s="48">
        <v>110.2</v>
      </c>
      <c r="FY34" s="48">
        <v>119.7</v>
      </c>
      <c r="FZ34" s="48">
        <v>119.6</v>
      </c>
      <c r="GA34" s="48">
        <v>124.4</v>
      </c>
      <c r="GB34" s="48">
        <v>81.5</v>
      </c>
      <c r="GC34" s="48">
        <v>89.7</v>
      </c>
      <c r="GD34" s="48">
        <v>33.700000000000003</v>
      </c>
      <c r="GE34" s="48">
        <v>8.6999999999999993</v>
      </c>
      <c r="GF34" s="48">
        <v>24.8</v>
      </c>
      <c r="GG34" s="48">
        <v>262.3</v>
      </c>
      <c r="GH34" s="48">
        <v>206.1</v>
      </c>
      <c r="GI34" s="48">
        <v>206.5</v>
      </c>
      <c r="GJ34" s="48">
        <v>3.5</v>
      </c>
      <c r="GK34" s="48">
        <v>27.5</v>
      </c>
      <c r="GL34" s="48">
        <v>19.899999999999999</v>
      </c>
      <c r="GM34" s="48">
        <v>42</v>
      </c>
      <c r="GN34" s="48">
        <v>56.4</v>
      </c>
      <c r="GO34" s="48">
        <v>50.9</v>
      </c>
      <c r="GP34" s="48">
        <v>326.39999999999998</v>
      </c>
      <c r="GQ34" s="48">
        <v>97.4</v>
      </c>
      <c r="GR34" s="48">
        <v>182.5</v>
      </c>
      <c r="GS34" s="48">
        <v>607</v>
      </c>
      <c r="GT34" s="48">
        <v>149.1</v>
      </c>
      <c r="GU34" s="48">
        <v>249.3</v>
      </c>
      <c r="GV34" s="48">
        <v>42.3</v>
      </c>
      <c r="GW34" s="48">
        <v>58.2</v>
      </c>
      <c r="GX34" s="48">
        <v>51.1</v>
      </c>
      <c r="GY34" s="48">
        <v>130.4</v>
      </c>
      <c r="GZ34" s="48">
        <v>84</v>
      </c>
      <c r="HA34" s="48">
        <v>106.6</v>
      </c>
      <c r="HB34" s="48">
        <v>133.69999999999999</v>
      </c>
      <c r="HC34" s="48">
        <v>86.9</v>
      </c>
      <c r="HD34" s="48">
        <v>101.1</v>
      </c>
      <c r="HE34" s="48" t="e">
        <v>#N/A</v>
      </c>
      <c r="HF34" s="49" t="s">
        <v>197</v>
      </c>
      <c r="HG34" s="48" t="e">
        <v>#N/A</v>
      </c>
      <c r="HH34" s="48">
        <v>42.9</v>
      </c>
      <c r="HI34" s="49" t="s">
        <v>197</v>
      </c>
      <c r="HJ34" s="49" t="s">
        <v>197</v>
      </c>
      <c r="HK34" s="49" t="s">
        <v>197</v>
      </c>
      <c r="HL34" s="49" t="s">
        <v>197</v>
      </c>
      <c r="HM34" s="49" t="s">
        <v>197</v>
      </c>
      <c r="HN34" s="49" t="s">
        <v>197</v>
      </c>
      <c r="HO34" s="49" t="s">
        <v>197</v>
      </c>
      <c r="HP34" s="49" t="s">
        <v>197</v>
      </c>
      <c r="HQ34" s="49" t="s">
        <v>197</v>
      </c>
      <c r="HR34" s="48">
        <v>231.7</v>
      </c>
      <c r="HS34" s="48">
        <v>157.30000000000001</v>
      </c>
      <c r="HT34" s="48">
        <v>194.8</v>
      </c>
      <c r="HU34" s="48">
        <v>95.6</v>
      </c>
      <c r="HV34" s="48">
        <v>94.3</v>
      </c>
      <c r="HW34" s="48">
        <v>94.3</v>
      </c>
      <c r="HX34" s="49" t="s">
        <v>197</v>
      </c>
      <c r="HY34" s="49" t="s">
        <v>197</v>
      </c>
      <c r="HZ34" s="48">
        <v>216.8</v>
      </c>
      <c r="IA34" s="49" t="s">
        <v>197</v>
      </c>
      <c r="IB34" s="49" t="s">
        <v>197</v>
      </c>
      <c r="IC34" s="49" t="s">
        <v>197</v>
      </c>
      <c r="ID34" s="48">
        <v>34.299999999999997</v>
      </c>
      <c r="IE34" s="49" t="s">
        <v>197</v>
      </c>
      <c r="IF34" s="49" t="s">
        <v>197</v>
      </c>
      <c r="IG34" s="48">
        <v>30.1</v>
      </c>
      <c r="IH34" s="48">
        <v>91.1</v>
      </c>
      <c r="II34" s="49" t="s">
        <v>197</v>
      </c>
      <c r="IJ34" s="49" t="s">
        <v>197</v>
      </c>
      <c r="IK34" s="49" t="s">
        <v>197</v>
      </c>
      <c r="IL34" s="49" t="s">
        <v>197</v>
      </c>
      <c r="IM34" s="49" t="s">
        <v>197</v>
      </c>
      <c r="IN34" s="49" t="s">
        <v>197</v>
      </c>
      <c r="IO34" s="49" t="s">
        <v>197</v>
      </c>
      <c r="IP34" s="49" t="s">
        <v>197</v>
      </c>
      <c r="IQ34" s="48">
        <v>141.30000000000001</v>
      </c>
      <c r="IR34" s="48">
        <v>74.599999999999994</v>
      </c>
      <c r="IS34" s="48">
        <v>93.4</v>
      </c>
      <c r="IT34" s="48">
        <v>86.2</v>
      </c>
      <c r="IU34" s="48">
        <v>101.6</v>
      </c>
      <c r="IV34" s="48">
        <v>38</v>
      </c>
      <c r="IW34" s="48">
        <v>54</v>
      </c>
      <c r="IX34" s="49" t="s">
        <v>197</v>
      </c>
      <c r="IY34" s="48">
        <v>87.3</v>
      </c>
      <c r="IZ34" s="48">
        <v>95.3</v>
      </c>
      <c r="JA34" s="48">
        <v>147.1</v>
      </c>
      <c r="JB34" s="49" t="s">
        <v>197</v>
      </c>
      <c r="JC34" s="48">
        <v>155</v>
      </c>
      <c r="JD34" s="48">
        <v>55.9</v>
      </c>
      <c r="JE34" s="48">
        <v>80</v>
      </c>
      <c r="JF34" s="48" t="s">
        <v>87</v>
      </c>
      <c r="JG34" s="48">
        <v>96.4</v>
      </c>
      <c r="JH34" s="48" t="s">
        <v>87</v>
      </c>
      <c r="JI34" s="48">
        <v>91.3</v>
      </c>
      <c r="JJ34" s="48">
        <v>53.8</v>
      </c>
      <c r="JK34" s="48">
        <v>71.099999999999994</v>
      </c>
      <c r="JL34" s="48">
        <v>68.8</v>
      </c>
      <c r="JM34" s="48">
        <v>90.9</v>
      </c>
      <c r="JN34" s="48">
        <v>91.1</v>
      </c>
      <c r="JO34" s="48">
        <v>44.8</v>
      </c>
    </row>
    <row r="35" spans="1:275">
      <c r="A35" s="45"/>
      <c r="B35" s="46" t="s">
        <v>1772</v>
      </c>
      <c r="C35" s="303" t="s">
        <v>1274</v>
      </c>
      <c r="D35" s="46" t="s">
        <v>121</v>
      </c>
      <c r="E35" s="303" t="s">
        <v>2</v>
      </c>
      <c r="F35" s="47" t="s">
        <v>197</v>
      </c>
      <c r="G35" s="47" t="s">
        <v>197</v>
      </c>
      <c r="H35" s="48">
        <v>120.7</v>
      </c>
      <c r="I35" s="48">
        <v>78.599999999999994</v>
      </c>
      <c r="J35" s="48">
        <v>89.4</v>
      </c>
      <c r="K35" s="49" t="s">
        <v>197</v>
      </c>
      <c r="L35" s="49" t="s">
        <v>197</v>
      </c>
      <c r="M35" s="48">
        <v>134.6</v>
      </c>
      <c r="N35" s="49" t="s">
        <v>197</v>
      </c>
      <c r="O35" s="49" t="s">
        <v>197</v>
      </c>
      <c r="P35" s="49" t="s">
        <v>197</v>
      </c>
      <c r="Q35" s="49" t="s">
        <v>197</v>
      </c>
      <c r="R35" s="49" t="s">
        <v>197</v>
      </c>
      <c r="S35" s="49" t="s">
        <v>197</v>
      </c>
      <c r="T35" s="49" t="s">
        <v>197</v>
      </c>
      <c r="U35" s="49" t="s">
        <v>197</v>
      </c>
      <c r="V35" s="49" t="s">
        <v>197</v>
      </c>
      <c r="W35" s="49" t="s">
        <v>197</v>
      </c>
      <c r="X35" s="49" t="s">
        <v>197</v>
      </c>
      <c r="Y35" s="49" t="s">
        <v>197</v>
      </c>
      <c r="Z35" s="48">
        <v>195.9</v>
      </c>
      <c r="AA35" s="48">
        <v>11.3</v>
      </c>
      <c r="AB35" s="49" t="s">
        <v>197</v>
      </c>
      <c r="AC35" s="49" t="s">
        <v>197</v>
      </c>
      <c r="AD35" s="49" t="s">
        <v>197</v>
      </c>
      <c r="AE35" s="49" t="s">
        <v>197</v>
      </c>
      <c r="AF35" s="49" t="s">
        <v>197</v>
      </c>
      <c r="AG35" s="49" t="s">
        <v>197</v>
      </c>
      <c r="AH35" s="49" t="s">
        <v>197</v>
      </c>
      <c r="AI35" s="49" t="s">
        <v>197</v>
      </c>
      <c r="AJ35" s="49" t="s">
        <v>197</v>
      </c>
      <c r="AK35" s="49" t="s">
        <v>197</v>
      </c>
      <c r="AL35" s="49" t="s">
        <v>197</v>
      </c>
      <c r="AM35" s="49" t="s">
        <v>197</v>
      </c>
      <c r="AN35" s="49" t="s">
        <v>197</v>
      </c>
      <c r="AO35" s="49" t="s">
        <v>197</v>
      </c>
      <c r="AP35" s="49" t="s">
        <v>197</v>
      </c>
      <c r="AQ35" s="49" t="s">
        <v>197</v>
      </c>
      <c r="AR35" s="49" t="s">
        <v>197</v>
      </c>
      <c r="AS35" s="49" t="s">
        <v>197</v>
      </c>
      <c r="AT35" s="48">
        <v>88.2</v>
      </c>
      <c r="AU35" s="49" t="s">
        <v>197</v>
      </c>
      <c r="AV35" s="48">
        <v>12.6</v>
      </c>
      <c r="AW35" s="49" t="s">
        <v>197</v>
      </c>
      <c r="AX35" s="49" t="s">
        <v>197</v>
      </c>
      <c r="AY35" s="49" t="s">
        <v>197</v>
      </c>
      <c r="AZ35" s="48">
        <v>49.4</v>
      </c>
      <c r="BA35" s="48">
        <v>75.900000000000006</v>
      </c>
      <c r="BB35" s="48">
        <v>74.7</v>
      </c>
      <c r="BC35" s="48">
        <v>53.2</v>
      </c>
      <c r="BD35" s="48">
        <v>80.3</v>
      </c>
      <c r="BE35" s="48">
        <v>78.3</v>
      </c>
      <c r="BF35" s="48">
        <v>75.7</v>
      </c>
      <c r="BG35" s="48">
        <v>112.4</v>
      </c>
      <c r="BH35" s="48">
        <v>103.7</v>
      </c>
      <c r="BI35" s="49" t="s">
        <v>197</v>
      </c>
      <c r="BJ35" s="49" t="s">
        <v>197</v>
      </c>
      <c r="BK35" s="49" t="s">
        <v>197</v>
      </c>
      <c r="BL35" s="49" t="s">
        <v>197</v>
      </c>
      <c r="BM35" s="49" t="s">
        <v>197</v>
      </c>
      <c r="BN35" s="49" t="s">
        <v>197</v>
      </c>
      <c r="BO35" s="49" t="s">
        <v>197</v>
      </c>
      <c r="BP35" s="49" t="s">
        <v>197</v>
      </c>
      <c r="BQ35" s="49" t="s">
        <v>197</v>
      </c>
      <c r="BR35" s="49" t="s">
        <v>197</v>
      </c>
      <c r="BS35" s="49" t="s">
        <v>197</v>
      </c>
      <c r="BT35" s="49" t="s">
        <v>197</v>
      </c>
      <c r="BU35" s="49" t="s">
        <v>197</v>
      </c>
      <c r="BV35" s="49" t="s">
        <v>197</v>
      </c>
      <c r="BW35" s="49" t="s">
        <v>197</v>
      </c>
      <c r="BX35" s="49" t="s">
        <v>197</v>
      </c>
      <c r="BY35" s="49" t="s">
        <v>197</v>
      </c>
      <c r="BZ35" s="49" t="s">
        <v>197</v>
      </c>
      <c r="CA35" s="49" t="s">
        <v>197</v>
      </c>
      <c r="CB35" s="49" t="s">
        <v>197</v>
      </c>
      <c r="CC35" s="49" t="s">
        <v>197</v>
      </c>
      <c r="CD35" s="49" t="s">
        <v>197</v>
      </c>
      <c r="CE35" s="49" t="s">
        <v>197</v>
      </c>
      <c r="CF35" s="49" t="s">
        <v>197</v>
      </c>
      <c r="CG35" s="49" t="s">
        <v>197</v>
      </c>
      <c r="CH35" s="49" t="s">
        <v>197</v>
      </c>
      <c r="CI35" s="49" t="s">
        <v>197</v>
      </c>
      <c r="CJ35" s="49" t="s">
        <v>197</v>
      </c>
      <c r="CK35" s="49" t="s">
        <v>197</v>
      </c>
      <c r="CL35" s="49" t="s">
        <v>197</v>
      </c>
      <c r="CM35" s="49" t="s">
        <v>197</v>
      </c>
      <c r="CN35" s="49" t="s">
        <v>197</v>
      </c>
      <c r="CO35" s="49" t="s">
        <v>197</v>
      </c>
      <c r="CP35" s="49" t="s">
        <v>197</v>
      </c>
      <c r="CQ35" s="49" t="s">
        <v>197</v>
      </c>
      <c r="CR35" s="49" t="s">
        <v>197</v>
      </c>
      <c r="CS35" s="49" t="s">
        <v>197</v>
      </c>
      <c r="CT35" s="49" t="s">
        <v>197</v>
      </c>
      <c r="CU35" s="49" t="s">
        <v>197</v>
      </c>
      <c r="CV35" s="49" t="s">
        <v>197</v>
      </c>
      <c r="CW35" s="49" t="s">
        <v>197</v>
      </c>
      <c r="CX35" s="49" t="s">
        <v>197</v>
      </c>
      <c r="CY35" s="49" t="s">
        <v>197</v>
      </c>
      <c r="CZ35" s="49" t="s">
        <v>197</v>
      </c>
      <c r="DA35" s="49" t="s">
        <v>197</v>
      </c>
      <c r="DB35" s="49" t="s">
        <v>197</v>
      </c>
      <c r="DC35" s="49" t="s">
        <v>197</v>
      </c>
      <c r="DD35" s="49" t="s">
        <v>197</v>
      </c>
      <c r="DE35" s="49" t="s">
        <v>197</v>
      </c>
      <c r="DF35" s="49" t="s">
        <v>197</v>
      </c>
      <c r="DG35" s="49" t="s">
        <v>197</v>
      </c>
      <c r="DH35" s="49" t="s">
        <v>197</v>
      </c>
      <c r="DI35" s="49" t="s">
        <v>197</v>
      </c>
      <c r="DJ35" s="49" t="s">
        <v>197</v>
      </c>
      <c r="DK35" s="49" t="s">
        <v>197</v>
      </c>
      <c r="DL35" s="49" t="s">
        <v>197</v>
      </c>
      <c r="DM35" s="49" t="s">
        <v>197</v>
      </c>
      <c r="DN35" s="49" t="s">
        <v>197</v>
      </c>
      <c r="DO35" s="49" t="s">
        <v>197</v>
      </c>
      <c r="DP35" s="49" t="s">
        <v>197</v>
      </c>
      <c r="DQ35" s="49" t="s">
        <v>197</v>
      </c>
      <c r="DR35" s="49" t="s">
        <v>197</v>
      </c>
      <c r="DS35" s="49" t="s">
        <v>197</v>
      </c>
      <c r="DT35" s="49" t="s">
        <v>197</v>
      </c>
      <c r="DU35" s="49" t="s">
        <v>197</v>
      </c>
      <c r="DV35" s="49" t="s">
        <v>197</v>
      </c>
      <c r="DW35" s="49" t="s">
        <v>197</v>
      </c>
      <c r="DX35" s="49" t="s">
        <v>197</v>
      </c>
      <c r="DY35" s="49" t="s">
        <v>197</v>
      </c>
      <c r="DZ35" s="49" t="s">
        <v>197</v>
      </c>
      <c r="EA35" s="49" t="s">
        <v>197</v>
      </c>
      <c r="EB35" s="48" t="e">
        <v>#N/A</v>
      </c>
      <c r="EC35" s="49" t="s">
        <v>197</v>
      </c>
      <c r="ED35" s="48" t="e">
        <v>#N/A</v>
      </c>
      <c r="EE35" s="49" t="s">
        <v>197</v>
      </c>
      <c r="EF35" s="49" t="s">
        <v>197</v>
      </c>
      <c r="EG35" s="49" t="s">
        <v>197</v>
      </c>
      <c r="EH35" s="49" t="s">
        <v>197</v>
      </c>
      <c r="EI35" s="49" t="s">
        <v>197</v>
      </c>
      <c r="EJ35" s="49" t="s">
        <v>197</v>
      </c>
      <c r="EK35" s="49" t="s">
        <v>197</v>
      </c>
      <c r="EL35" s="49" t="s">
        <v>197</v>
      </c>
      <c r="EM35" s="49" t="s">
        <v>197</v>
      </c>
      <c r="EN35" s="49" t="s">
        <v>197</v>
      </c>
      <c r="EO35" s="49" t="s">
        <v>197</v>
      </c>
      <c r="EP35" s="49" t="s">
        <v>197</v>
      </c>
      <c r="EQ35" s="49" t="s">
        <v>197</v>
      </c>
      <c r="ER35" s="49" t="s">
        <v>197</v>
      </c>
      <c r="ES35" s="49" t="s">
        <v>197</v>
      </c>
      <c r="ET35" s="48">
        <v>54.7</v>
      </c>
      <c r="EU35" s="49" t="s">
        <v>197</v>
      </c>
      <c r="EV35" s="48">
        <v>62</v>
      </c>
      <c r="EW35" s="48">
        <v>58</v>
      </c>
      <c r="EX35" s="48">
        <v>59.2</v>
      </c>
      <c r="EY35" s="49" t="s">
        <v>197</v>
      </c>
      <c r="EZ35" s="48">
        <v>105</v>
      </c>
      <c r="FA35" s="48">
        <v>45.2</v>
      </c>
      <c r="FB35" s="48">
        <v>68.900000000000006</v>
      </c>
      <c r="FC35" s="49" t="s">
        <v>197</v>
      </c>
      <c r="FD35" s="48">
        <v>100.5</v>
      </c>
      <c r="FE35" s="48">
        <v>48.3</v>
      </c>
      <c r="FF35" s="48">
        <v>70.8</v>
      </c>
      <c r="FG35" s="49" t="s">
        <v>197</v>
      </c>
      <c r="FH35" s="49" t="s">
        <v>197</v>
      </c>
      <c r="FI35" s="49" t="s">
        <v>197</v>
      </c>
      <c r="FJ35" s="49" t="s">
        <v>197</v>
      </c>
      <c r="FK35" s="49" t="s">
        <v>197</v>
      </c>
      <c r="FL35" s="49" t="s">
        <v>197</v>
      </c>
      <c r="FM35" s="48">
        <v>41.6</v>
      </c>
      <c r="FN35" s="48">
        <v>32.5</v>
      </c>
      <c r="FO35" s="48">
        <v>37.799999999999997</v>
      </c>
      <c r="FP35" s="48">
        <v>140.30000000000001</v>
      </c>
      <c r="FQ35" s="48">
        <v>46.7</v>
      </c>
      <c r="FR35" s="48">
        <v>79.900000000000006</v>
      </c>
      <c r="FS35" s="48">
        <v>23.8</v>
      </c>
      <c r="FT35" s="48">
        <v>35.299999999999997</v>
      </c>
      <c r="FU35" s="48">
        <v>28.1</v>
      </c>
      <c r="FV35" s="49" t="s">
        <v>197</v>
      </c>
      <c r="FW35" s="49" t="s">
        <v>197</v>
      </c>
      <c r="FX35" s="48">
        <v>62.2</v>
      </c>
      <c r="FY35" s="48">
        <v>73.400000000000006</v>
      </c>
      <c r="FZ35" s="48">
        <v>73.3</v>
      </c>
      <c r="GA35" s="48">
        <v>50.2</v>
      </c>
      <c r="GB35" s="48">
        <v>63.2</v>
      </c>
      <c r="GC35" s="48">
        <v>60.7</v>
      </c>
      <c r="GD35" s="49" t="s">
        <v>197</v>
      </c>
      <c r="GE35" s="49" t="s">
        <v>197</v>
      </c>
      <c r="GF35" s="49" t="s">
        <v>197</v>
      </c>
      <c r="GG35" s="48">
        <v>5.7</v>
      </c>
      <c r="GH35" s="48">
        <v>114.2</v>
      </c>
      <c r="GI35" s="48">
        <v>113.4</v>
      </c>
      <c r="GJ35" s="49" t="s">
        <v>197</v>
      </c>
      <c r="GK35" s="49" t="s">
        <v>197</v>
      </c>
      <c r="GL35" s="49" t="s">
        <v>197</v>
      </c>
      <c r="GM35" s="49" t="s">
        <v>197</v>
      </c>
      <c r="GN35" s="49" t="s">
        <v>197</v>
      </c>
      <c r="GO35" s="49" t="s">
        <v>197</v>
      </c>
      <c r="GP35" s="49" t="s">
        <v>197</v>
      </c>
      <c r="GQ35" s="49" t="s">
        <v>197</v>
      </c>
      <c r="GR35" s="49" t="s">
        <v>197</v>
      </c>
      <c r="GS35" s="49" t="s">
        <v>197</v>
      </c>
      <c r="GT35" s="49" t="s">
        <v>197</v>
      </c>
      <c r="GU35" s="49" t="s">
        <v>197</v>
      </c>
      <c r="GV35" s="49" t="s">
        <v>197</v>
      </c>
      <c r="GW35" s="49" t="s">
        <v>197</v>
      </c>
      <c r="GX35" s="49" t="s">
        <v>197</v>
      </c>
      <c r="GY35" s="49" t="s">
        <v>197</v>
      </c>
      <c r="GZ35" s="49" t="s">
        <v>197</v>
      </c>
      <c r="HA35" s="49" t="s">
        <v>197</v>
      </c>
      <c r="HB35" s="49" t="s">
        <v>197</v>
      </c>
      <c r="HC35" s="49" t="s">
        <v>197</v>
      </c>
      <c r="HD35" s="49" t="s">
        <v>197</v>
      </c>
      <c r="HE35" s="48" t="e">
        <v>#N/A</v>
      </c>
      <c r="HF35" s="49" t="s">
        <v>197</v>
      </c>
      <c r="HG35" s="48" t="e">
        <v>#N/A</v>
      </c>
      <c r="HH35" s="49" t="s">
        <v>197</v>
      </c>
      <c r="HI35" s="49" t="s">
        <v>197</v>
      </c>
      <c r="HJ35" s="49" t="s">
        <v>197</v>
      </c>
      <c r="HK35" s="49" t="s">
        <v>197</v>
      </c>
      <c r="HL35" s="49" t="s">
        <v>197</v>
      </c>
      <c r="HM35" s="49" t="s">
        <v>197</v>
      </c>
      <c r="HN35" s="49" t="s">
        <v>197</v>
      </c>
      <c r="HO35" s="49" t="s">
        <v>197</v>
      </c>
      <c r="HP35" s="49" t="s">
        <v>197</v>
      </c>
      <c r="HQ35" s="49" t="s">
        <v>197</v>
      </c>
      <c r="HR35" s="49" t="s">
        <v>197</v>
      </c>
      <c r="HS35" s="49" t="s">
        <v>197</v>
      </c>
      <c r="HT35" s="49" t="s">
        <v>197</v>
      </c>
      <c r="HU35" s="48">
        <v>63.8</v>
      </c>
      <c r="HV35" s="48">
        <v>73.900000000000006</v>
      </c>
      <c r="HW35" s="48">
        <v>73.3</v>
      </c>
      <c r="HX35" s="49" t="s">
        <v>197</v>
      </c>
      <c r="HY35" s="49" t="s">
        <v>197</v>
      </c>
      <c r="HZ35" s="49" t="s">
        <v>197</v>
      </c>
      <c r="IA35" s="49" t="s">
        <v>197</v>
      </c>
      <c r="IB35" s="49" t="s">
        <v>197</v>
      </c>
      <c r="IC35" s="49" t="s">
        <v>197</v>
      </c>
      <c r="ID35" s="48">
        <v>106.8</v>
      </c>
      <c r="IE35" s="49" t="s">
        <v>197</v>
      </c>
      <c r="IF35" s="49" t="s">
        <v>197</v>
      </c>
      <c r="IG35" s="49" t="s">
        <v>197</v>
      </c>
      <c r="IH35" s="48">
        <v>100.5</v>
      </c>
      <c r="II35" s="49" t="s">
        <v>197</v>
      </c>
      <c r="IJ35" s="49" t="s">
        <v>197</v>
      </c>
      <c r="IK35" s="49" t="s">
        <v>197</v>
      </c>
      <c r="IL35" s="49" t="s">
        <v>197</v>
      </c>
      <c r="IM35" s="49" t="s">
        <v>197</v>
      </c>
      <c r="IN35" s="49" t="s">
        <v>197</v>
      </c>
      <c r="IO35" s="49" t="s">
        <v>197</v>
      </c>
      <c r="IP35" s="49" t="s">
        <v>197</v>
      </c>
      <c r="IQ35" s="48">
        <v>89.6</v>
      </c>
      <c r="IR35" s="48">
        <v>80.599999999999994</v>
      </c>
      <c r="IS35" s="48">
        <v>106.5</v>
      </c>
      <c r="IT35" s="48">
        <v>96.5</v>
      </c>
      <c r="IU35" s="49" t="s">
        <v>197</v>
      </c>
      <c r="IV35" s="49" t="s">
        <v>197</v>
      </c>
      <c r="IW35" s="49" t="s">
        <v>197</v>
      </c>
      <c r="IX35" s="49" t="s">
        <v>197</v>
      </c>
      <c r="IY35" s="49" t="s">
        <v>197</v>
      </c>
      <c r="IZ35" s="49" t="s">
        <v>197</v>
      </c>
      <c r="JA35" s="49" t="s">
        <v>197</v>
      </c>
      <c r="JB35" s="49" t="s">
        <v>197</v>
      </c>
      <c r="JC35" s="49" t="s">
        <v>197</v>
      </c>
      <c r="JD35" s="49" t="s">
        <v>197</v>
      </c>
      <c r="JE35" s="49" t="s">
        <v>197</v>
      </c>
      <c r="JF35" s="49" t="s">
        <v>87</v>
      </c>
      <c r="JG35" s="49" t="s">
        <v>87</v>
      </c>
      <c r="JH35" s="49" t="s">
        <v>87</v>
      </c>
      <c r="JI35" s="49">
        <v>77.400000000000006</v>
      </c>
      <c r="JJ35" s="49">
        <v>34.6</v>
      </c>
      <c r="JK35" s="49">
        <v>63.9</v>
      </c>
      <c r="JL35" s="49">
        <v>41.5</v>
      </c>
      <c r="JM35" s="49">
        <v>78.7</v>
      </c>
      <c r="JN35" s="49">
        <v>100.5</v>
      </c>
      <c r="JO35" s="49" t="s">
        <v>87</v>
      </c>
    </row>
    <row r="36" spans="1:275">
      <c r="A36" s="45"/>
      <c r="B36" s="46" t="s">
        <v>1773</v>
      </c>
      <c r="C36" s="303" t="s">
        <v>1275</v>
      </c>
      <c r="D36" s="46" t="s">
        <v>121</v>
      </c>
      <c r="E36" s="303" t="s">
        <v>2</v>
      </c>
      <c r="F36" s="47" t="s">
        <v>197</v>
      </c>
      <c r="G36" s="47" t="s">
        <v>197</v>
      </c>
      <c r="H36" s="48">
        <v>47</v>
      </c>
      <c r="I36" s="48">
        <v>41.8</v>
      </c>
      <c r="J36" s="48">
        <v>41.9</v>
      </c>
      <c r="K36" s="49" t="s">
        <v>197</v>
      </c>
      <c r="L36" s="49" t="s">
        <v>197</v>
      </c>
      <c r="M36" s="48">
        <v>78.599999999999994</v>
      </c>
      <c r="N36" s="49" t="s">
        <v>197</v>
      </c>
      <c r="O36" s="49" t="s">
        <v>197</v>
      </c>
      <c r="P36" s="49" t="s">
        <v>197</v>
      </c>
      <c r="Q36" s="49" t="s">
        <v>197</v>
      </c>
      <c r="R36" s="48">
        <v>114.3</v>
      </c>
      <c r="S36" s="49" t="s">
        <v>197</v>
      </c>
      <c r="T36" s="49" t="s">
        <v>197</v>
      </c>
      <c r="U36" s="48">
        <v>175.8</v>
      </c>
      <c r="V36" s="49" t="s">
        <v>197</v>
      </c>
      <c r="W36" s="49" t="s">
        <v>197</v>
      </c>
      <c r="X36" s="49" t="s">
        <v>197</v>
      </c>
      <c r="Y36" s="49" t="s">
        <v>197</v>
      </c>
      <c r="Z36" s="48">
        <v>25.7</v>
      </c>
      <c r="AA36" s="48">
        <v>58</v>
      </c>
      <c r="AB36" s="49" t="s">
        <v>197</v>
      </c>
      <c r="AC36" s="49" t="s">
        <v>197</v>
      </c>
      <c r="AD36" s="49" t="s">
        <v>197</v>
      </c>
      <c r="AE36" s="49" t="s">
        <v>197</v>
      </c>
      <c r="AF36" s="49" t="s">
        <v>197</v>
      </c>
      <c r="AG36" s="49" t="s">
        <v>197</v>
      </c>
      <c r="AH36" s="48">
        <v>41.4</v>
      </c>
      <c r="AI36" s="49" t="s">
        <v>197</v>
      </c>
      <c r="AJ36" s="49" t="s">
        <v>197</v>
      </c>
      <c r="AK36" s="49" t="s">
        <v>197</v>
      </c>
      <c r="AL36" s="49" t="s">
        <v>197</v>
      </c>
      <c r="AM36" s="49" t="s">
        <v>197</v>
      </c>
      <c r="AN36" s="49" t="s">
        <v>197</v>
      </c>
      <c r="AO36" s="49" t="s">
        <v>197</v>
      </c>
      <c r="AP36" s="49" t="s">
        <v>197</v>
      </c>
      <c r="AQ36" s="49" t="s">
        <v>197</v>
      </c>
      <c r="AR36" s="49" t="s">
        <v>197</v>
      </c>
      <c r="AS36" s="49" t="s">
        <v>197</v>
      </c>
      <c r="AT36" s="48">
        <v>62.7</v>
      </c>
      <c r="AU36" s="49" t="s">
        <v>197</v>
      </c>
      <c r="AV36" s="48">
        <v>61.2</v>
      </c>
      <c r="AW36" s="49" t="s">
        <v>197</v>
      </c>
      <c r="AX36" s="49" t="s">
        <v>197</v>
      </c>
      <c r="AY36" s="49" t="s">
        <v>197</v>
      </c>
      <c r="AZ36" s="48">
        <v>53.6</v>
      </c>
      <c r="BA36" s="48">
        <v>108.1</v>
      </c>
      <c r="BB36" s="48">
        <v>105.5</v>
      </c>
      <c r="BC36" s="48">
        <v>86.3</v>
      </c>
      <c r="BD36" s="48">
        <v>64.400000000000006</v>
      </c>
      <c r="BE36" s="48">
        <v>66.099999999999994</v>
      </c>
      <c r="BF36" s="48">
        <v>86.3</v>
      </c>
      <c r="BG36" s="48">
        <v>120.5</v>
      </c>
      <c r="BH36" s="48">
        <v>112.3</v>
      </c>
      <c r="BI36" s="49" t="s">
        <v>197</v>
      </c>
      <c r="BJ36" s="49" t="s">
        <v>197</v>
      </c>
      <c r="BK36" s="49" t="s">
        <v>197</v>
      </c>
      <c r="BL36" s="49" t="s">
        <v>197</v>
      </c>
      <c r="BM36" s="49" t="s">
        <v>197</v>
      </c>
      <c r="BN36" s="49" t="s">
        <v>197</v>
      </c>
      <c r="BO36" s="49" t="s">
        <v>197</v>
      </c>
      <c r="BP36" s="49" t="s">
        <v>197</v>
      </c>
      <c r="BQ36" s="49" t="s">
        <v>197</v>
      </c>
      <c r="BR36" s="49" t="s">
        <v>197</v>
      </c>
      <c r="BS36" s="49" t="s">
        <v>197</v>
      </c>
      <c r="BT36" s="49" t="s">
        <v>197</v>
      </c>
      <c r="BU36" s="49" t="s">
        <v>197</v>
      </c>
      <c r="BV36" s="49" t="s">
        <v>197</v>
      </c>
      <c r="BW36" s="49" t="s">
        <v>197</v>
      </c>
      <c r="BX36" s="49" t="s">
        <v>197</v>
      </c>
      <c r="BY36" s="49" t="s">
        <v>197</v>
      </c>
      <c r="BZ36" s="49" t="s">
        <v>197</v>
      </c>
      <c r="CA36" s="49" t="s">
        <v>197</v>
      </c>
      <c r="CB36" s="49" t="s">
        <v>197</v>
      </c>
      <c r="CC36" s="49" t="s">
        <v>197</v>
      </c>
      <c r="CD36" s="49" t="s">
        <v>197</v>
      </c>
      <c r="CE36" s="49" t="s">
        <v>197</v>
      </c>
      <c r="CF36" s="49" t="s">
        <v>197</v>
      </c>
      <c r="CG36" s="49" t="s">
        <v>197</v>
      </c>
      <c r="CH36" s="49" t="s">
        <v>197</v>
      </c>
      <c r="CI36" s="49" t="s">
        <v>197</v>
      </c>
      <c r="CJ36" s="49" t="s">
        <v>197</v>
      </c>
      <c r="CK36" s="49" t="s">
        <v>197</v>
      </c>
      <c r="CL36" s="49" t="s">
        <v>197</v>
      </c>
      <c r="CM36" s="49" t="s">
        <v>197</v>
      </c>
      <c r="CN36" s="49" t="s">
        <v>197</v>
      </c>
      <c r="CO36" s="49" t="s">
        <v>197</v>
      </c>
      <c r="CP36" s="49" t="s">
        <v>197</v>
      </c>
      <c r="CQ36" s="49" t="s">
        <v>197</v>
      </c>
      <c r="CR36" s="49" t="s">
        <v>197</v>
      </c>
      <c r="CS36" s="49" t="s">
        <v>197</v>
      </c>
      <c r="CT36" s="49" t="s">
        <v>197</v>
      </c>
      <c r="CU36" s="49" t="s">
        <v>197</v>
      </c>
      <c r="CV36" s="49" t="s">
        <v>197</v>
      </c>
      <c r="CW36" s="49" t="s">
        <v>197</v>
      </c>
      <c r="CX36" s="49" t="s">
        <v>197</v>
      </c>
      <c r="CY36" s="49" t="s">
        <v>197</v>
      </c>
      <c r="CZ36" s="49" t="s">
        <v>197</v>
      </c>
      <c r="DA36" s="49" t="s">
        <v>197</v>
      </c>
      <c r="DB36" s="49" t="s">
        <v>197</v>
      </c>
      <c r="DC36" s="49" t="s">
        <v>197</v>
      </c>
      <c r="DD36" s="49" t="s">
        <v>197</v>
      </c>
      <c r="DE36" s="49" t="s">
        <v>197</v>
      </c>
      <c r="DF36" s="49" t="s">
        <v>197</v>
      </c>
      <c r="DG36" s="49" t="s">
        <v>197</v>
      </c>
      <c r="DH36" s="49" t="s">
        <v>197</v>
      </c>
      <c r="DI36" s="49" t="s">
        <v>197</v>
      </c>
      <c r="DJ36" s="49" t="s">
        <v>197</v>
      </c>
      <c r="DK36" s="49" t="s">
        <v>197</v>
      </c>
      <c r="DL36" s="49" t="s">
        <v>197</v>
      </c>
      <c r="DM36" s="49" t="s">
        <v>197</v>
      </c>
      <c r="DN36" s="49" t="s">
        <v>197</v>
      </c>
      <c r="DO36" s="49" t="s">
        <v>197</v>
      </c>
      <c r="DP36" s="49" t="s">
        <v>197</v>
      </c>
      <c r="DQ36" s="49" t="s">
        <v>197</v>
      </c>
      <c r="DR36" s="49" t="s">
        <v>197</v>
      </c>
      <c r="DS36" s="49" t="s">
        <v>197</v>
      </c>
      <c r="DT36" s="49" t="s">
        <v>197</v>
      </c>
      <c r="DU36" s="49" t="s">
        <v>197</v>
      </c>
      <c r="DV36" s="49" t="s">
        <v>197</v>
      </c>
      <c r="DW36" s="49" t="s">
        <v>197</v>
      </c>
      <c r="DX36" s="49" t="s">
        <v>197</v>
      </c>
      <c r="DY36" s="49" t="s">
        <v>197</v>
      </c>
      <c r="DZ36" s="49" t="s">
        <v>197</v>
      </c>
      <c r="EA36" s="49" t="s">
        <v>197</v>
      </c>
      <c r="EB36" s="48" t="e">
        <v>#N/A</v>
      </c>
      <c r="EC36" s="49" t="s">
        <v>197</v>
      </c>
      <c r="ED36" s="48" t="e">
        <v>#N/A</v>
      </c>
      <c r="EE36" s="49" t="s">
        <v>197</v>
      </c>
      <c r="EF36" s="49" t="s">
        <v>197</v>
      </c>
      <c r="EG36" s="49" t="s">
        <v>197</v>
      </c>
      <c r="EH36" s="49" t="s">
        <v>197</v>
      </c>
      <c r="EI36" s="49" t="s">
        <v>197</v>
      </c>
      <c r="EJ36" s="49" t="s">
        <v>197</v>
      </c>
      <c r="EK36" s="49" t="s">
        <v>197</v>
      </c>
      <c r="EL36" s="49" t="s">
        <v>197</v>
      </c>
      <c r="EM36" s="49" t="s">
        <v>197</v>
      </c>
      <c r="EN36" s="49" t="s">
        <v>197</v>
      </c>
      <c r="EO36" s="49" t="s">
        <v>197</v>
      </c>
      <c r="EP36" s="49" t="s">
        <v>197</v>
      </c>
      <c r="EQ36" s="49" t="s">
        <v>197</v>
      </c>
      <c r="ER36" s="49" t="s">
        <v>197</v>
      </c>
      <c r="ES36" s="49" t="s">
        <v>197</v>
      </c>
      <c r="ET36" s="48">
        <v>48.5</v>
      </c>
      <c r="EU36" s="49" t="s">
        <v>197</v>
      </c>
      <c r="EV36" s="48">
        <v>77.3</v>
      </c>
      <c r="EW36" s="48">
        <v>76.3</v>
      </c>
      <c r="EX36" s="48">
        <v>76.7</v>
      </c>
      <c r="EY36" s="49" t="s">
        <v>197</v>
      </c>
      <c r="EZ36" s="48">
        <v>45.3</v>
      </c>
      <c r="FA36" s="48">
        <v>110.4</v>
      </c>
      <c r="FB36" s="48">
        <v>84.5</v>
      </c>
      <c r="FC36" s="49" t="s">
        <v>197</v>
      </c>
      <c r="FD36" s="48">
        <v>61.9</v>
      </c>
      <c r="FE36" s="48">
        <v>119.5</v>
      </c>
      <c r="FF36" s="48">
        <v>94.6</v>
      </c>
      <c r="FG36" s="48">
        <v>119.3</v>
      </c>
      <c r="FH36" s="48">
        <v>150.5</v>
      </c>
      <c r="FI36" s="48">
        <v>128.1</v>
      </c>
      <c r="FJ36" s="49" t="s">
        <v>197</v>
      </c>
      <c r="FK36" s="49" t="s">
        <v>197</v>
      </c>
      <c r="FL36" s="49" t="s">
        <v>197</v>
      </c>
      <c r="FM36" s="48">
        <v>33.6</v>
      </c>
      <c r="FN36" s="48">
        <v>107.8</v>
      </c>
      <c r="FO36" s="48">
        <v>64.3</v>
      </c>
      <c r="FP36" s="48">
        <v>49.3</v>
      </c>
      <c r="FQ36" s="48">
        <v>121.9</v>
      </c>
      <c r="FR36" s="48">
        <v>96.2</v>
      </c>
      <c r="FS36" s="48">
        <v>47.8</v>
      </c>
      <c r="FT36" s="48">
        <v>72.900000000000006</v>
      </c>
      <c r="FU36" s="48">
        <v>57.1</v>
      </c>
      <c r="FV36" s="49" t="s">
        <v>197</v>
      </c>
      <c r="FW36" s="49" t="s">
        <v>197</v>
      </c>
      <c r="FX36" s="48">
        <v>56.3</v>
      </c>
      <c r="FY36" s="48">
        <v>70.599999999999994</v>
      </c>
      <c r="FZ36" s="48">
        <v>70.400000000000006</v>
      </c>
      <c r="GA36" s="48">
        <v>70.7</v>
      </c>
      <c r="GB36" s="48">
        <v>90.2</v>
      </c>
      <c r="GC36" s="48">
        <v>86.4</v>
      </c>
      <c r="GD36" s="49" t="s">
        <v>197</v>
      </c>
      <c r="GE36" s="49" t="s">
        <v>197</v>
      </c>
      <c r="GF36" s="49" t="s">
        <v>197</v>
      </c>
      <c r="GG36" s="49" t="s">
        <v>197</v>
      </c>
      <c r="GH36" s="48">
        <v>107.7</v>
      </c>
      <c r="GI36" s="48">
        <v>106.9</v>
      </c>
      <c r="GJ36" s="49" t="s">
        <v>197</v>
      </c>
      <c r="GK36" s="49" t="s">
        <v>197</v>
      </c>
      <c r="GL36" s="49" t="s">
        <v>197</v>
      </c>
      <c r="GM36" s="49" t="s">
        <v>197</v>
      </c>
      <c r="GN36" s="49" t="s">
        <v>197</v>
      </c>
      <c r="GO36" s="49" t="s">
        <v>197</v>
      </c>
      <c r="GP36" s="49" t="s">
        <v>197</v>
      </c>
      <c r="GQ36" s="49" t="s">
        <v>197</v>
      </c>
      <c r="GR36" s="49" t="s">
        <v>197</v>
      </c>
      <c r="GS36" s="49" t="s">
        <v>197</v>
      </c>
      <c r="GT36" s="49" t="s">
        <v>197</v>
      </c>
      <c r="GU36" s="49" t="s">
        <v>197</v>
      </c>
      <c r="GV36" s="49" t="s">
        <v>197</v>
      </c>
      <c r="GW36" s="49" t="s">
        <v>197</v>
      </c>
      <c r="GX36" s="49" t="s">
        <v>197</v>
      </c>
      <c r="GY36" s="49" t="s">
        <v>197</v>
      </c>
      <c r="GZ36" s="49" t="s">
        <v>197</v>
      </c>
      <c r="HA36" s="49" t="s">
        <v>197</v>
      </c>
      <c r="HB36" s="49" t="s">
        <v>197</v>
      </c>
      <c r="HC36" s="49" t="s">
        <v>197</v>
      </c>
      <c r="HD36" s="49" t="s">
        <v>197</v>
      </c>
      <c r="HE36" s="48" t="e">
        <v>#N/A</v>
      </c>
      <c r="HF36" s="49" t="s">
        <v>197</v>
      </c>
      <c r="HG36" s="48" t="e">
        <v>#N/A</v>
      </c>
      <c r="HH36" s="49" t="s">
        <v>197</v>
      </c>
      <c r="HI36" s="49" t="s">
        <v>197</v>
      </c>
      <c r="HJ36" s="49" t="s">
        <v>197</v>
      </c>
      <c r="HK36" s="49" t="s">
        <v>197</v>
      </c>
      <c r="HL36" s="49" t="s">
        <v>197</v>
      </c>
      <c r="HM36" s="49" t="s">
        <v>197</v>
      </c>
      <c r="HN36" s="49" t="s">
        <v>197</v>
      </c>
      <c r="HO36" s="49" t="s">
        <v>197</v>
      </c>
      <c r="HP36" s="49" t="s">
        <v>197</v>
      </c>
      <c r="HQ36" s="49" t="s">
        <v>197</v>
      </c>
      <c r="HR36" s="49" t="s">
        <v>197</v>
      </c>
      <c r="HS36" s="49" t="s">
        <v>197</v>
      </c>
      <c r="HT36" s="49" t="s">
        <v>197</v>
      </c>
      <c r="HU36" s="48">
        <v>43.7</v>
      </c>
      <c r="HV36" s="48">
        <v>78.5</v>
      </c>
      <c r="HW36" s="48">
        <v>76.3</v>
      </c>
      <c r="HX36" s="49" t="s">
        <v>197</v>
      </c>
      <c r="HY36" s="49" t="s">
        <v>197</v>
      </c>
      <c r="HZ36" s="49" t="s">
        <v>197</v>
      </c>
      <c r="IA36" s="49" t="s">
        <v>197</v>
      </c>
      <c r="IB36" s="49" t="s">
        <v>197</v>
      </c>
      <c r="IC36" s="49" t="s">
        <v>197</v>
      </c>
      <c r="ID36" s="49" t="s">
        <v>197</v>
      </c>
      <c r="IE36" s="49" t="s">
        <v>197</v>
      </c>
      <c r="IF36" s="49" t="s">
        <v>197</v>
      </c>
      <c r="IG36" s="49" t="s">
        <v>197</v>
      </c>
      <c r="IH36" s="48">
        <v>12.8</v>
      </c>
      <c r="II36" s="49" t="s">
        <v>197</v>
      </c>
      <c r="IJ36" s="49" t="s">
        <v>197</v>
      </c>
      <c r="IK36" s="49" t="s">
        <v>197</v>
      </c>
      <c r="IL36" s="49" t="s">
        <v>197</v>
      </c>
      <c r="IM36" s="49" t="s">
        <v>197</v>
      </c>
      <c r="IN36" s="49" t="s">
        <v>197</v>
      </c>
      <c r="IO36" s="49" t="s">
        <v>197</v>
      </c>
      <c r="IP36" s="49" t="s">
        <v>197</v>
      </c>
      <c r="IQ36" s="49" t="s">
        <v>197</v>
      </c>
      <c r="IR36" s="49" t="s">
        <v>197</v>
      </c>
      <c r="IS36" s="49" t="s">
        <v>197</v>
      </c>
      <c r="IT36" s="49" t="s">
        <v>197</v>
      </c>
      <c r="IU36" s="49" t="s">
        <v>197</v>
      </c>
      <c r="IV36" s="49" t="s">
        <v>197</v>
      </c>
      <c r="IW36" s="49" t="s">
        <v>197</v>
      </c>
      <c r="IX36" s="49" t="s">
        <v>197</v>
      </c>
      <c r="IY36" s="49" t="s">
        <v>197</v>
      </c>
      <c r="IZ36" s="49" t="s">
        <v>197</v>
      </c>
      <c r="JA36" s="49" t="s">
        <v>197</v>
      </c>
      <c r="JB36" s="49" t="s">
        <v>197</v>
      </c>
      <c r="JC36" s="49" t="s">
        <v>197</v>
      </c>
      <c r="JD36" s="49" t="s">
        <v>197</v>
      </c>
      <c r="JE36" s="49" t="s">
        <v>197</v>
      </c>
      <c r="JF36" s="49" t="s">
        <v>87</v>
      </c>
      <c r="JG36" s="49" t="s">
        <v>87</v>
      </c>
      <c r="JH36" s="49" t="s">
        <v>87</v>
      </c>
      <c r="JI36" s="49">
        <v>112.7</v>
      </c>
      <c r="JJ36" s="49">
        <v>14</v>
      </c>
      <c r="JK36" s="49">
        <v>21.8</v>
      </c>
      <c r="JL36" s="49">
        <v>25.4</v>
      </c>
      <c r="JM36" s="49">
        <v>13.3</v>
      </c>
      <c r="JN36" s="49">
        <v>12.8</v>
      </c>
      <c r="JO36" s="49" t="s">
        <v>87</v>
      </c>
    </row>
    <row r="37" spans="1:275">
      <c r="A37" s="45"/>
      <c r="B37" s="46" t="s">
        <v>1774</v>
      </c>
      <c r="C37" s="303" t="s">
        <v>1276</v>
      </c>
      <c r="D37" s="46" t="s">
        <v>121</v>
      </c>
      <c r="E37" s="303" t="s">
        <v>2</v>
      </c>
      <c r="F37" s="47" t="s">
        <v>197</v>
      </c>
      <c r="G37" s="47" t="s">
        <v>197</v>
      </c>
      <c r="H37" s="48">
        <v>77.2</v>
      </c>
      <c r="I37" s="48">
        <v>100.6</v>
      </c>
      <c r="J37" s="48">
        <v>96.9</v>
      </c>
      <c r="K37" s="49" t="s">
        <v>197</v>
      </c>
      <c r="L37" s="49" t="s">
        <v>197</v>
      </c>
      <c r="M37" s="49" t="s">
        <v>197</v>
      </c>
      <c r="N37" s="49" t="s">
        <v>197</v>
      </c>
      <c r="O37" s="49" t="s">
        <v>197</v>
      </c>
      <c r="P37" s="49" t="s">
        <v>197</v>
      </c>
      <c r="Q37" s="49" t="s">
        <v>197</v>
      </c>
      <c r="R37" s="48">
        <v>121.4</v>
      </c>
      <c r="S37" s="49" t="s">
        <v>197</v>
      </c>
      <c r="T37" s="49" t="s">
        <v>197</v>
      </c>
      <c r="U37" s="49" t="s">
        <v>197</v>
      </c>
      <c r="V37" s="49" t="s">
        <v>197</v>
      </c>
      <c r="W37" s="49" t="s">
        <v>197</v>
      </c>
      <c r="X37" s="49" t="s">
        <v>197</v>
      </c>
      <c r="Y37" s="49" t="s">
        <v>197</v>
      </c>
      <c r="Z37" s="49" t="s">
        <v>197</v>
      </c>
      <c r="AA37" s="49" t="s">
        <v>197</v>
      </c>
      <c r="AB37" s="49" t="s">
        <v>197</v>
      </c>
      <c r="AC37" s="49" t="s">
        <v>197</v>
      </c>
      <c r="AD37" s="49" t="s">
        <v>197</v>
      </c>
      <c r="AE37" s="48">
        <v>44.9</v>
      </c>
      <c r="AF37" s="48">
        <v>79</v>
      </c>
      <c r="AG37" s="49" t="s">
        <v>197</v>
      </c>
      <c r="AH37" s="48">
        <v>74.5</v>
      </c>
      <c r="AI37" s="49" t="s">
        <v>197</v>
      </c>
      <c r="AJ37" s="49" t="s">
        <v>197</v>
      </c>
      <c r="AK37" s="49" t="s">
        <v>197</v>
      </c>
      <c r="AL37" s="49" t="s">
        <v>197</v>
      </c>
      <c r="AM37" s="49" t="s">
        <v>197</v>
      </c>
      <c r="AN37" s="49" t="s">
        <v>197</v>
      </c>
      <c r="AO37" s="49" t="s">
        <v>197</v>
      </c>
      <c r="AP37" s="49" t="s">
        <v>197</v>
      </c>
      <c r="AQ37" s="49" t="s">
        <v>197</v>
      </c>
      <c r="AR37" s="49" t="s">
        <v>197</v>
      </c>
      <c r="AS37" s="49" t="s">
        <v>197</v>
      </c>
      <c r="AT37" s="48">
        <v>83.7</v>
      </c>
      <c r="AU37" s="49" t="s">
        <v>197</v>
      </c>
      <c r="AV37" s="49" t="s">
        <v>197</v>
      </c>
      <c r="AW37" s="49" t="s">
        <v>197</v>
      </c>
      <c r="AX37" s="49" t="s">
        <v>197</v>
      </c>
      <c r="AY37" s="49" t="s">
        <v>197</v>
      </c>
      <c r="AZ37" s="48">
        <v>48.2</v>
      </c>
      <c r="BA37" s="48">
        <v>74.2</v>
      </c>
      <c r="BB37" s="48">
        <v>73</v>
      </c>
      <c r="BC37" s="48">
        <v>64</v>
      </c>
      <c r="BD37" s="48">
        <v>79.900000000000006</v>
      </c>
      <c r="BE37" s="48">
        <v>78.7</v>
      </c>
      <c r="BF37" s="48">
        <v>79.900000000000006</v>
      </c>
      <c r="BG37" s="48">
        <v>73.099999999999994</v>
      </c>
      <c r="BH37" s="48">
        <v>74.7</v>
      </c>
      <c r="BI37" s="49" t="s">
        <v>197</v>
      </c>
      <c r="BJ37" s="49" t="s">
        <v>197</v>
      </c>
      <c r="BK37" s="49" t="s">
        <v>197</v>
      </c>
      <c r="BL37" s="49" t="s">
        <v>197</v>
      </c>
      <c r="BM37" s="49" t="s">
        <v>197</v>
      </c>
      <c r="BN37" s="49" t="s">
        <v>197</v>
      </c>
      <c r="BO37" s="49" t="s">
        <v>197</v>
      </c>
      <c r="BP37" s="49" t="s">
        <v>197</v>
      </c>
      <c r="BQ37" s="49" t="s">
        <v>197</v>
      </c>
      <c r="BR37" s="49" t="s">
        <v>197</v>
      </c>
      <c r="BS37" s="49" t="s">
        <v>197</v>
      </c>
      <c r="BT37" s="49" t="s">
        <v>197</v>
      </c>
      <c r="BU37" s="49" t="s">
        <v>197</v>
      </c>
      <c r="BV37" s="49" t="s">
        <v>197</v>
      </c>
      <c r="BW37" s="49" t="s">
        <v>197</v>
      </c>
      <c r="BX37" s="49" t="s">
        <v>197</v>
      </c>
      <c r="BY37" s="49" t="s">
        <v>197</v>
      </c>
      <c r="BZ37" s="49" t="s">
        <v>197</v>
      </c>
      <c r="CA37" s="49" t="s">
        <v>197</v>
      </c>
      <c r="CB37" s="49" t="s">
        <v>197</v>
      </c>
      <c r="CC37" s="49" t="s">
        <v>197</v>
      </c>
      <c r="CD37" s="49" t="s">
        <v>197</v>
      </c>
      <c r="CE37" s="49" t="s">
        <v>197</v>
      </c>
      <c r="CF37" s="49" t="s">
        <v>197</v>
      </c>
      <c r="CG37" s="49" t="s">
        <v>197</v>
      </c>
      <c r="CH37" s="49" t="s">
        <v>197</v>
      </c>
      <c r="CI37" s="49" t="s">
        <v>197</v>
      </c>
      <c r="CJ37" s="49" t="s">
        <v>197</v>
      </c>
      <c r="CK37" s="49" t="s">
        <v>197</v>
      </c>
      <c r="CL37" s="49" t="s">
        <v>197</v>
      </c>
      <c r="CM37" s="49" t="s">
        <v>197</v>
      </c>
      <c r="CN37" s="49" t="s">
        <v>197</v>
      </c>
      <c r="CO37" s="49" t="s">
        <v>197</v>
      </c>
      <c r="CP37" s="49" t="s">
        <v>197</v>
      </c>
      <c r="CQ37" s="49" t="s">
        <v>197</v>
      </c>
      <c r="CR37" s="49" t="s">
        <v>197</v>
      </c>
      <c r="CS37" s="49" t="s">
        <v>197</v>
      </c>
      <c r="CT37" s="49" t="s">
        <v>197</v>
      </c>
      <c r="CU37" s="49" t="s">
        <v>197</v>
      </c>
      <c r="CV37" s="49" t="s">
        <v>197</v>
      </c>
      <c r="CW37" s="49" t="s">
        <v>197</v>
      </c>
      <c r="CX37" s="49" t="s">
        <v>197</v>
      </c>
      <c r="CY37" s="49" t="s">
        <v>197</v>
      </c>
      <c r="CZ37" s="49" t="s">
        <v>197</v>
      </c>
      <c r="DA37" s="49" t="s">
        <v>197</v>
      </c>
      <c r="DB37" s="49" t="s">
        <v>197</v>
      </c>
      <c r="DC37" s="49" t="s">
        <v>197</v>
      </c>
      <c r="DD37" s="49" t="s">
        <v>197</v>
      </c>
      <c r="DE37" s="49" t="s">
        <v>197</v>
      </c>
      <c r="DF37" s="49" t="s">
        <v>197</v>
      </c>
      <c r="DG37" s="49" t="s">
        <v>197</v>
      </c>
      <c r="DH37" s="49" t="s">
        <v>197</v>
      </c>
      <c r="DI37" s="49" t="s">
        <v>197</v>
      </c>
      <c r="DJ37" s="49" t="s">
        <v>197</v>
      </c>
      <c r="DK37" s="49" t="s">
        <v>197</v>
      </c>
      <c r="DL37" s="49" t="s">
        <v>197</v>
      </c>
      <c r="DM37" s="49" t="s">
        <v>197</v>
      </c>
      <c r="DN37" s="49" t="s">
        <v>197</v>
      </c>
      <c r="DO37" s="49" t="s">
        <v>197</v>
      </c>
      <c r="DP37" s="49" t="s">
        <v>197</v>
      </c>
      <c r="DQ37" s="49" t="s">
        <v>197</v>
      </c>
      <c r="DR37" s="49" t="s">
        <v>197</v>
      </c>
      <c r="DS37" s="49" t="s">
        <v>197</v>
      </c>
      <c r="DT37" s="49" t="s">
        <v>197</v>
      </c>
      <c r="DU37" s="49" t="s">
        <v>197</v>
      </c>
      <c r="DV37" s="49" t="s">
        <v>197</v>
      </c>
      <c r="DW37" s="49" t="s">
        <v>197</v>
      </c>
      <c r="DX37" s="49" t="s">
        <v>197</v>
      </c>
      <c r="DY37" s="49" t="s">
        <v>197</v>
      </c>
      <c r="DZ37" s="49" t="s">
        <v>197</v>
      </c>
      <c r="EA37" s="49" t="s">
        <v>197</v>
      </c>
      <c r="EB37" s="48" t="e">
        <v>#N/A</v>
      </c>
      <c r="EC37" s="49" t="s">
        <v>197</v>
      </c>
      <c r="ED37" s="48" t="e">
        <v>#N/A</v>
      </c>
      <c r="EE37" s="49" t="s">
        <v>197</v>
      </c>
      <c r="EF37" s="49" t="s">
        <v>197</v>
      </c>
      <c r="EG37" s="49" t="s">
        <v>197</v>
      </c>
      <c r="EH37" s="49" t="s">
        <v>197</v>
      </c>
      <c r="EI37" s="49" t="s">
        <v>197</v>
      </c>
      <c r="EJ37" s="49" t="s">
        <v>197</v>
      </c>
      <c r="EK37" s="49" t="s">
        <v>197</v>
      </c>
      <c r="EL37" s="49" t="s">
        <v>197</v>
      </c>
      <c r="EM37" s="49" t="s">
        <v>197</v>
      </c>
      <c r="EN37" s="49" t="s">
        <v>197</v>
      </c>
      <c r="EO37" s="49" t="s">
        <v>197</v>
      </c>
      <c r="EP37" s="49" t="s">
        <v>197</v>
      </c>
      <c r="EQ37" s="49" t="s">
        <v>197</v>
      </c>
      <c r="ER37" s="49" t="s">
        <v>197</v>
      </c>
      <c r="ES37" s="49" t="s">
        <v>197</v>
      </c>
      <c r="ET37" s="49" t="s">
        <v>197</v>
      </c>
      <c r="EU37" s="49" t="s">
        <v>197</v>
      </c>
      <c r="EV37" s="48">
        <v>61</v>
      </c>
      <c r="EW37" s="48">
        <v>80.3</v>
      </c>
      <c r="EX37" s="48">
        <v>74.2</v>
      </c>
      <c r="EY37" s="49" t="s">
        <v>197</v>
      </c>
      <c r="EZ37" s="48">
        <v>10.4</v>
      </c>
      <c r="FA37" s="48">
        <v>102.4</v>
      </c>
      <c r="FB37" s="48">
        <v>65.900000000000006</v>
      </c>
      <c r="FC37" s="49" t="s">
        <v>197</v>
      </c>
      <c r="FD37" s="48">
        <v>13</v>
      </c>
      <c r="FE37" s="48">
        <v>107.8</v>
      </c>
      <c r="FF37" s="48">
        <v>66.8</v>
      </c>
      <c r="FG37" s="49" t="s">
        <v>197</v>
      </c>
      <c r="FH37" s="49" t="s">
        <v>197</v>
      </c>
      <c r="FI37" s="49" t="s">
        <v>197</v>
      </c>
      <c r="FJ37" s="49" t="s">
        <v>197</v>
      </c>
      <c r="FK37" s="49" t="s">
        <v>197</v>
      </c>
      <c r="FL37" s="49" t="s">
        <v>197</v>
      </c>
      <c r="FM37" s="48">
        <v>14.7</v>
      </c>
      <c r="FN37" s="48">
        <v>82.2</v>
      </c>
      <c r="FO37" s="48">
        <v>42.6</v>
      </c>
      <c r="FP37" s="48">
        <v>11.6</v>
      </c>
      <c r="FQ37" s="48">
        <v>115.5</v>
      </c>
      <c r="FR37" s="48">
        <v>78.7</v>
      </c>
      <c r="FS37" s="48">
        <v>10.6</v>
      </c>
      <c r="FT37" s="48">
        <v>39.799999999999997</v>
      </c>
      <c r="FU37" s="48">
        <v>21.4</v>
      </c>
      <c r="FV37" s="49" t="s">
        <v>197</v>
      </c>
      <c r="FW37" s="49" t="s">
        <v>197</v>
      </c>
      <c r="FX37" s="48">
        <v>44.4</v>
      </c>
      <c r="FY37" s="48">
        <v>111.7</v>
      </c>
      <c r="FZ37" s="48">
        <v>111</v>
      </c>
      <c r="GA37" s="48">
        <v>54.7</v>
      </c>
      <c r="GB37" s="48">
        <v>79.900000000000006</v>
      </c>
      <c r="GC37" s="48">
        <v>74.900000000000006</v>
      </c>
      <c r="GD37" s="49" t="s">
        <v>197</v>
      </c>
      <c r="GE37" s="49" t="s">
        <v>197</v>
      </c>
      <c r="GF37" s="49" t="s">
        <v>197</v>
      </c>
      <c r="GG37" s="49" t="s">
        <v>197</v>
      </c>
      <c r="GH37" s="49" t="s">
        <v>197</v>
      </c>
      <c r="GI37" s="49" t="s">
        <v>197</v>
      </c>
      <c r="GJ37" s="49" t="s">
        <v>197</v>
      </c>
      <c r="GK37" s="49" t="s">
        <v>197</v>
      </c>
      <c r="GL37" s="49" t="s">
        <v>197</v>
      </c>
      <c r="GM37" s="49" t="s">
        <v>197</v>
      </c>
      <c r="GN37" s="49" t="s">
        <v>197</v>
      </c>
      <c r="GO37" s="49" t="s">
        <v>197</v>
      </c>
      <c r="GP37" s="49" t="s">
        <v>197</v>
      </c>
      <c r="GQ37" s="49" t="s">
        <v>197</v>
      </c>
      <c r="GR37" s="49" t="s">
        <v>197</v>
      </c>
      <c r="GS37" s="49" t="s">
        <v>197</v>
      </c>
      <c r="GT37" s="49" t="s">
        <v>197</v>
      </c>
      <c r="GU37" s="49" t="s">
        <v>197</v>
      </c>
      <c r="GV37" s="49" t="s">
        <v>197</v>
      </c>
      <c r="GW37" s="49" t="s">
        <v>197</v>
      </c>
      <c r="GX37" s="49" t="s">
        <v>197</v>
      </c>
      <c r="GY37" s="49" t="s">
        <v>197</v>
      </c>
      <c r="GZ37" s="49" t="s">
        <v>197</v>
      </c>
      <c r="HA37" s="49" t="s">
        <v>197</v>
      </c>
      <c r="HB37" s="49" t="s">
        <v>197</v>
      </c>
      <c r="HC37" s="49" t="s">
        <v>197</v>
      </c>
      <c r="HD37" s="49" t="s">
        <v>197</v>
      </c>
      <c r="HE37" s="48" t="e">
        <v>#N/A</v>
      </c>
      <c r="HF37" s="49" t="s">
        <v>197</v>
      </c>
      <c r="HG37" s="48" t="e">
        <v>#N/A</v>
      </c>
      <c r="HH37" s="49" t="s">
        <v>197</v>
      </c>
      <c r="HI37" s="49" t="s">
        <v>197</v>
      </c>
      <c r="HJ37" s="49" t="s">
        <v>197</v>
      </c>
      <c r="HK37" s="49" t="s">
        <v>197</v>
      </c>
      <c r="HL37" s="49" t="s">
        <v>197</v>
      </c>
      <c r="HM37" s="49" t="s">
        <v>197</v>
      </c>
      <c r="HN37" s="49" t="s">
        <v>197</v>
      </c>
      <c r="HO37" s="49" t="s">
        <v>197</v>
      </c>
      <c r="HP37" s="49" t="s">
        <v>197</v>
      </c>
      <c r="HQ37" s="49" t="s">
        <v>197</v>
      </c>
      <c r="HR37" s="49" t="s">
        <v>197</v>
      </c>
      <c r="HS37" s="49" t="s">
        <v>197</v>
      </c>
      <c r="HT37" s="49" t="s">
        <v>197</v>
      </c>
      <c r="HU37" s="48">
        <v>302.7</v>
      </c>
      <c r="HV37" s="48">
        <v>126.6</v>
      </c>
      <c r="HW37" s="48">
        <v>138</v>
      </c>
      <c r="HX37" s="49" t="s">
        <v>197</v>
      </c>
      <c r="HY37" s="49" t="s">
        <v>197</v>
      </c>
      <c r="HZ37" s="49" t="s">
        <v>197</v>
      </c>
      <c r="IA37" s="49" t="s">
        <v>197</v>
      </c>
      <c r="IB37" s="49" t="s">
        <v>197</v>
      </c>
      <c r="IC37" s="49" t="s">
        <v>197</v>
      </c>
      <c r="ID37" s="48">
        <v>12.5</v>
      </c>
      <c r="IE37" s="49" t="s">
        <v>197</v>
      </c>
      <c r="IF37" s="49" t="s">
        <v>197</v>
      </c>
      <c r="IG37" s="49" t="s">
        <v>197</v>
      </c>
      <c r="IH37" s="48">
        <v>14</v>
      </c>
      <c r="II37" s="49" t="s">
        <v>197</v>
      </c>
      <c r="IJ37" s="49" t="s">
        <v>197</v>
      </c>
      <c r="IK37" s="49" t="s">
        <v>197</v>
      </c>
      <c r="IL37" s="49" t="s">
        <v>197</v>
      </c>
      <c r="IM37" s="49" t="s">
        <v>197</v>
      </c>
      <c r="IN37" s="49" t="s">
        <v>197</v>
      </c>
      <c r="IO37" s="49" t="s">
        <v>197</v>
      </c>
      <c r="IP37" s="49" t="s">
        <v>197</v>
      </c>
      <c r="IQ37" s="49" t="s">
        <v>197</v>
      </c>
      <c r="IR37" s="48">
        <v>73.3</v>
      </c>
      <c r="IS37" s="48">
        <v>123.8</v>
      </c>
      <c r="IT37" s="48">
        <v>104.2</v>
      </c>
      <c r="IU37" s="49" t="s">
        <v>197</v>
      </c>
      <c r="IV37" s="49" t="s">
        <v>197</v>
      </c>
      <c r="IW37" s="49" t="s">
        <v>197</v>
      </c>
      <c r="IX37" s="49" t="s">
        <v>197</v>
      </c>
      <c r="IY37" s="49" t="s">
        <v>197</v>
      </c>
      <c r="IZ37" s="49" t="s">
        <v>197</v>
      </c>
      <c r="JA37" s="49" t="s">
        <v>197</v>
      </c>
      <c r="JB37" s="49" t="s">
        <v>197</v>
      </c>
      <c r="JC37" s="49" t="s">
        <v>197</v>
      </c>
      <c r="JD37" s="49" t="s">
        <v>197</v>
      </c>
      <c r="JE37" s="49" t="s">
        <v>197</v>
      </c>
      <c r="JF37" s="49" t="s">
        <v>87</v>
      </c>
      <c r="JG37" s="49" t="s">
        <v>87</v>
      </c>
      <c r="JH37" s="49" t="s">
        <v>87</v>
      </c>
      <c r="JI37" s="49">
        <v>135.30000000000001</v>
      </c>
      <c r="JJ37" s="49">
        <v>55.7</v>
      </c>
      <c r="JK37" s="49">
        <v>21.5</v>
      </c>
      <c r="JL37" s="49">
        <v>31.6</v>
      </c>
      <c r="JM37" s="49">
        <v>11.8</v>
      </c>
      <c r="JN37" s="49">
        <v>14</v>
      </c>
      <c r="JO37" s="49" t="s">
        <v>87</v>
      </c>
    </row>
    <row r="38" spans="1:275">
      <c r="A38" s="45"/>
      <c r="B38" s="46" t="s">
        <v>1775</v>
      </c>
      <c r="C38" s="303" t="s">
        <v>1277</v>
      </c>
      <c r="D38" s="46" t="s">
        <v>121</v>
      </c>
      <c r="E38" s="303" t="s">
        <v>2</v>
      </c>
      <c r="F38" s="47" t="s">
        <v>197</v>
      </c>
      <c r="G38" s="47" t="s">
        <v>197</v>
      </c>
      <c r="H38" s="48">
        <v>176</v>
      </c>
      <c r="I38" s="48">
        <v>94.6</v>
      </c>
      <c r="J38" s="48">
        <v>114.5</v>
      </c>
      <c r="K38" s="49" t="s">
        <v>197</v>
      </c>
      <c r="L38" s="49" t="s">
        <v>197</v>
      </c>
      <c r="M38" s="49" t="s">
        <v>197</v>
      </c>
      <c r="N38" s="49" t="s">
        <v>197</v>
      </c>
      <c r="O38" s="49" t="s">
        <v>197</v>
      </c>
      <c r="P38" s="49" t="s">
        <v>197</v>
      </c>
      <c r="Q38" s="49" t="s">
        <v>197</v>
      </c>
      <c r="R38" s="49" t="s">
        <v>197</v>
      </c>
      <c r="S38" s="49" t="s">
        <v>197</v>
      </c>
      <c r="T38" s="49" t="s">
        <v>197</v>
      </c>
      <c r="U38" s="49" t="s">
        <v>197</v>
      </c>
      <c r="V38" s="49" t="s">
        <v>197</v>
      </c>
      <c r="W38" s="49" t="s">
        <v>197</v>
      </c>
      <c r="X38" s="49" t="s">
        <v>197</v>
      </c>
      <c r="Y38" s="49" t="s">
        <v>197</v>
      </c>
      <c r="Z38" s="49" t="s">
        <v>197</v>
      </c>
      <c r="AA38" s="49" t="s">
        <v>197</v>
      </c>
      <c r="AB38" s="49" t="s">
        <v>197</v>
      </c>
      <c r="AC38" s="49" t="s">
        <v>197</v>
      </c>
      <c r="AD38" s="49" t="s">
        <v>197</v>
      </c>
      <c r="AE38" s="49" t="s">
        <v>197</v>
      </c>
      <c r="AF38" s="49" t="s">
        <v>197</v>
      </c>
      <c r="AG38" s="49" t="s">
        <v>197</v>
      </c>
      <c r="AH38" s="49" t="s">
        <v>197</v>
      </c>
      <c r="AI38" s="49" t="s">
        <v>197</v>
      </c>
      <c r="AJ38" s="49" t="s">
        <v>197</v>
      </c>
      <c r="AK38" s="49" t="s">
        <v>197</v>
      </c>
      <c r="AL38" s="49" t="s">
        <v>197</v>
      </c>
      <c r="AM38" s="49" t="s">
        <v>197</v>
      </c>
      <c r="AN38" s="49" t="s">
        <v>197</v>
      </c>
      <c r="AO38" s="49" t="s">
        <v>197</v>
      </c>
      <c r="AP38" s="49" t="s">
        <v>197</v>
      </c>
      <c r="AQ38" s="49" t="s">
        <v>197</v>
      </c>
      <c r="AR38" s="49" t="s">
        <v>197</v>
      </c>
      <c r="AS38" s="49" t="s">
        <v>197</v>
      </c>
      <c r="AT38" s="49" t="s">
        <v>197</v>
      </c>
      <c r="AU38" s="49" t="s">
        <v>197</v>
      </c>
      <c r="AV38" s="49" t="s">
        <v>197</v>
      </c>
      <c r="AW38" s="49" t="s">
        <v>197</v>
      </c>
      <c r="AX38" s="49" t="s">
        <v>197</v>
      </c>
      <c r="AY38" s="49" t="s">
        <v>197</v>
      </c>
      <c r="AZ38" s="48">
        <v>26.7</v>
      </c>
      <c r="BA38" s="48">
        <v>96.4</v>
      </c>
      <c r="BB38" s="48">
        <v>93.2</v>
      </c>
      <c r="BC38" s="48">
        <v>30.9</v>
      </c>
      <c r="BD38" s="48">
        <v>62.9</v>
      </c>
      <c r="BE38" s="48">
        <v>60.4</v>
      </c>
      <c r="BF38" s="48">
        <v>16.5</v>
      </c>
      <c r="BG38" s="48">
        <v>87.9</v>
      </c>
      <c r="BH38" s="48">
        <v>70.5</v>
      </c>
      <c r="BI38" s="49" t="s">
        <v>197</v>
      </c>
      <c r="BJ38" s="49" t="s">
        <v>197</v>
      </c>
      <c r="BK38" s="49" t="s">
        <v>197</v>
      </c>
      <c r="BL38" s="49" t="s">
        <v>197</v>
      </c>
      <c r="BM38" s="49" t="s">
        <v>197</v>
      </c>
      <c r="BN38" s="49" t="s">
        <v>197</v>
      </c>
      <c r="BO38" s="49" t="s">
        <v>197</v>
      </c>
      <c r="BP38" s="49" t="s">
        <v>197</v>
      </c>
      <c r="BQ38" s="49" t="s">
        <v>197</v>
      </c>
      <c r="BR38" s="49" t="s">
        <v>197</v>
      </c>
      <c r="BS38" s="49" t="s">
        <v>197</v>
      </c>
      <c r="BT38" s="49" t="s">
        <v>197</v>
      </c>
      <c r="BU38" s="49" t="s">
        <v>197</v>
      </c>
      <c r="BV38" s="49" t="s">
        <v>197</v>
      </c>
      <c r="BW38" s="49" t="s">
        <v>197</v>
      </c>
      <c r="BX38" s="49" t="s">
        <v>197</v>
      </c>
      <c r="BY38" s="49" t="s">
        <v>197</v>
      </c>
      <c r="BZ38" s="49" t="s">
        <v>197</v>
      </c>
      <c r="CA38" s="49" t="s">
        <v>197</v>
      </c>
      <c r="CB38" s="49" t="s">
        <v>197</v>
      </c>
      <c r="CC38" s="49" t="s">
        <v>197</v>
      </c>
      <c r="CD38" s="49" t="s">
        <v>197</v>
      </c>
      <c r="CE38" s="49" t="s">
        <v>197</v>
      </c>
      <c r="CF38" s="49" t="s">
        <v>197</v>
      </c>
      <c r="CG38" s="49" t="s">
        <v>197</v>
      </c>
      <c r="CH38" s="49" t="s">
        <v>197</v>
      </c>
      <c r="CI38" s="49" t="s">
        <v>197</v>
      </c>
      <c r="CJ38" s="49" t="s">
        <v>197</v>
      </c>
      <c r="CK38" s="49" t="s">
        <v>197</v>
      </c>
      <c r="CL38" s="49" t="s">
        <v>197</v>
      </c>
      <c r="CM38" s="49" t="s">
        <v>197</v>
      </c>
      <c r="CN38" s="49" t="s">
        <v>197</v>
      </c>
      <c r="CO38" s="49" t="s">
        <v>197</v>
      </c>
      <c r="CP38" s="49" t="s">
        <v>197</v>
      </c>
      <c r="CQ38" s="49" t="s">
        <v>197</v>
      </c>
      <c r="CR38" s="49" t="s">
        <v>197</v>
      </c>
      <c r="CS38" s="49" t="s">
        <v>197</v>
      </c>
      <c r="CT38" s="49" t="s">
        <v>197</v>
      </c>
      <c r="CU38" s="49" t="s">
        <v>197</v>
      </c>
      <c r="CV38" s="49" t="s">
        <v>197</v>
      </c>
      <c r="CW38" s="49" t="s">
        <v>197</v>
      </c>
      <c r="CX38" s="49" t="s">
        <v>197</v>
      </c>
      <c r="CY38" s="49" t="s">
        <v>197</v>
      </c>
      <c r="CZ38" s="49" t="s">
        <v>197</v>
      </c>
      <c r="DA38" s="49" t="s">
        <v>197</v>
      </c>
      <c r="DB38" s="49" t="s">
        <v>197</v>
      </c>
      <c r="DC38" s="49" t="s">
        <v>197</v>
      </c>
      <c r="DD38" s="49" t="s">
        <v>197</v>
      </c>
      <c r="DE38" s="49" t="s">
        <v>197</v>
      </c>
      <c r="DF38" s="49" t="s">
        <v>197</v>
      </c>
      <c r="DG38" s="49" t="s">
        <v>197</v>
      </c>
      <c r="DH38" s="49" t="s">
        <v>197</v>
      </c>
      <c r="DI38" s="49" t="s">
        <v>197</v>
      </c>
      <c r="DJ38" s="49" t="s">
        <v>197</v>
      </c>
      <c r="DK38" s="49" t="s">
        <v>197</v>
      </c>
      <c r="DL38" s="49" t="s">
        <v>197</v>
      </c>
      <c r="DM38" s="49" t="s">
        <v>197</v>
      </c>
      <c r="DN38" s="49" t="s">
        <v>197</v>
      </c>
      <c r="DO38" s="49" t="s">
        <v>197</v>
      </c>
      <c r="DP38" s="49" t="s">
        <v>197</v>
      </c>
      <c r="DQ38" s="49" t="s">
        <v>197</v>
      </c>
      <c r="DR38" s="49" t="s">
        <v>197</v>
      </c>
      <c r="DS38" s="49" t="s">
        <v>197</v>
      </c>
      <c r="DT38" s="49" t="s">
        <v>197</v>
      </c>
      <c r="DU38" s="49" t="s">
        <v>197</v>
      </c>
      <c r="DV38" s="49" t="s">
        <v>197</v>
      </c>
      <c r="DW38" s="49" t="s">
        <v>197</v>
      </c>
      <c r="DX38" s="49" t="s">
        <v>197</v>
      </c>
      <c r="DY38" s="49" t="s">
        <v>197</v>
      </c>
      <c r="DZ38" s="49" t="s">
        <v>197</v>
      </c>
      <c r="EA38" s="49" t="s">
        <v>197</v>
      </c>
      <c r="EB38" s="48" t="e">
        <v>#N/A</v>
      </c>
      <c r="EC38" s="49" t="s">
        <v>197</v>
      </c>
      <c r="ED38" s="48" t="e">
        <v>#N/A</v>
      </c>
      <c r="EE38" s="49" t="s">
        <v>197</v>
      </c>
      <c r="EF38" s="49" t="s">
        <v>197</v>
      </c>
      <c r="EG38" s="49" t="s">
        <v>197</v>
      </c>
      <c r="EH38" s="49" t="s">
        <v>197</v>
      </c>
      <c r="EI38" s="49" t="s">
        <v>197</v>
      </c>
      <c r="EJ38" s="49" t="s">
        <v>197</v>
      </c>
      <c r="EK38" s="49" t="s">
        <v>197</v>
      </c>
      <c r="EL38" s="49" t="s">
        <v>197</v>
      </c>
      <c r="EM38" s="49" t="s">
        <v>197</v>
      </c>
      <c r="EN38" s="49" t="s">
        <v>197</v>
      </c>
      <c r="EO38" s="49" t="s">
        <v>197</v>
      </c>
      <c r="EP38" s="49" t="s">
        <v>197</v>
      </c>
      <c r="EQ38" s="49" t="s">
        <v>197</v>
      </c>
      <c r="ER38" s="49" t="s">
        <v>197</v>
      </c>
      <c r="ES38" s="49" t="s">
        <v>197</v>
      </c>
      <c r="ET38" s="49" t="s">
        <v>197</v>
      </c>
      <c r="EU38" s="49" t="s">
        <v>197</v>
      </c>
      <c r="EV38" s="48">
        <v>56.3</v>
      </c>
      <c r="EW38" s="48">
        <v>34.6</v>
      </c>
      <c r="EX38" s="48">
        <v>41.5</v>
      </c>
      <c r="EY38" s="49" t="s">
        <v>197</v>
      </c>
      <c r="EZ38" s="49" t="s">
        <v>197</v>
      </c>
      <c r="FA38" s="49" t="s">
        <v>197</v>
      </c>
      <c r="FB38" s="49" t="s">
        <v>197</v>
      </c>
      <c r="FC38" s="49" t="s">
        <v>197</v>
      </c>
      <c r="FD38" s="49" t="s">
        <v>197</v>
      </c>
      <c r="FE38" s="49" t="s">
        <v>197</v>
      </c>
      <c r="FF38" s="49" t="s">
        <v>197</v>
      </c>
      <c r="FG38" s="49" t="s">
        <v>197</v>
      </c>
      <c r="FH38" s="49" t="s">
        <v>197</v>
      </c>
      <c r="FI38" s="49" t="s">
        <v>197</v>
      </c>
      <c r="FJ38" s="49" t="s">
        <v>197</v>
      </c>
      <c r="FK38" s="49" t="s">
        <v>197</v>
      </c>
      <c r="FL38" s="49" t="s">
        <v>197</v>
      </c>
      <c r="FM38" s="48">
        <v>34.1</v>
      </c>
      <c r="FN38" s="48">
        <v>67.099999999999994</v>
      </c>
      <c r="FO38" s="48">
        <v>47.7</v>
      </c>
      <c r="FP38" s="49" t="s">
        <v>197</v>
      </c>
      <c r="FQ38" s="49" t="s">
        <v>197</v>
      </c>
      <c r="FR38" s="49" t="s">
        <v>197</v>
      </c>
      <c r="FS38" s="49" t="s">
        <v>197</v>
      </c>
      <c r="FT38" s="49" t="s">
        <v>197</v>
      </c>
      <c r="FU38" s="49" t="s">
        <v>197</v>
      </c>
      <c r="FV38" s="49" t="s">
        <v>197</v>
      </c>
      <c r="FW38" s="49" t="s">
        <v>197</v>
      </c>
      <c r="FX38" s="49" t="s">
        <v>197</v>
      </c>
      <c r="FY38" s="49" t="s">
        <v>197</v>
      </c>
      <c r="FZ38" s="49" t="s">
        <v>197</v>
      </c>
      <c r="GA38" s="48">
        <v>44.7</v>
      </c>
      <c r="GB38" s="48">
        <v>228</v>
      </c>
      <c r="GC38" s="48">
        <v>192</v>
      </c>
      <c r="GD38" s="49" t="s">
        <v>197</v>
      </c>
      <c r="GE38" s="49" t="s">
        <v>197</v>
      </c>
      <c r="GF38" s="49" t="s">
        <v>197</v>
      </c>
      <c r="GG38" s="49" t="s">
        <v>197</v>
      </c>
      <c r="GH38" s="49" t="s">
        <v>197</v>
      </c>
      <c r="GI38" s="49" t="s">
        <v>197</v>
      </c>
      <c r="GJ38" s="49" t="s">
        <v>197</v>
      </c>
      <c r="GK38" s="49" t="s">
        <v>197</v>
      </c>
      <c r="GL38" s="49" t="s">
        <v>197</v>
      </c>
      <c r="GM38" s="49" t="s">
        <v>197</v>
      </c>
      <c r="GN38" s="49" t="s">
        <v>197</v>
      </c>
      <c r="GO38" s="49" t="s">
        <v>197</v>
      </c>
      <c r="GP38" s="49" t="s">
        <v>197</v>
      </c>
      <c r="GQ38" s="49" t="s">
        <v>197</v>
      </c>
      <c r="GR38" s="49" t="s">
        <v>197</v>
      </c>
      <c r="GS38" s="49" t="s">
        <v>197</v>
      </c>
      <c r="GT38" s="49" t="s">
        <v>197</v>
      </c>
      <c r="GU38" s="49" t="s">
        <v>197</v>
      </c>
      <c r="GV38" s="49" t="s">
        <v>197</v>
      </c>
      <c r="GW38" s="49" t="s">
        <v>197</v>
      </c>
      <c r="GX38" s="49" t="s">
        <v>197</v>
      </c>
      <c r="GY38" s="49" t="s">
        <v>197</v>
      </c>
      <c r="GZ38" s="49" t="s">
        <v>197</v>
      </c>
      <c r="HA38" s="49" t="s">
        <v>197</v>
      </c>
      <c r="HB38" s="49" t="s">
        <v>197</v>
      </c>
      <c r="HC38" s="49" t="s">
        <v>197</v>
      </c>
      <c r="HD38" s="49" t="s">
        <v>197</v>
      </c>
      <c r="HE38" s="48" t="e">
        <v>#N/A</v>
      </c>
      <c r="HF38" s="49" t="s">
        <v>197</v>
      </c>
      <c r="HG38" s="48" t="e">
        <v>#N/A</v>
      </c>
      <c r="HH38" s="49" t="s">
        <v>197</v>
      </c>
      <c r="HI38" s="49" t="s">
        <v>197</v>
      </c>
      <c r="HJ38" s="49" t="s">
        <v>197</v>
      </c>
      <c r="HK38" s="49" t="s">
        <v>197</v>
      </c>
      <c r="HL38" s="49" t="s">
        <v>197</v>
      </c>
      <c r="HM38" s="49" t="s">
        <v>197</v>
      </c>
      <c r="HN38" s="49" t="s">
        <v>197</v>
      </c>
      <c r="HO38" s="49" t="s">
        <v>197</v>
      </c>
      <c r="HP38" s="49" t="s">
        <v>197</v>
      </c>
      <c r="HQ38" s="49" t="s">
        <v>197</v>
      </c>
      <c r="HR38" s="49" t="s">
        <v>197</v>
      </c>
      <c r="HS38" s="49" t="s">
        <v>197</v>
      </c>
      <c r="HT38" s="49" t="s">
        <v>197</v>
      </c>
      <c r="HU38" s="48">
        <v>4.0999999999999996</v>
      </c>
      <c r="HV38" s="48">
        <v>100.1</v>
      </c>
      <c r="HW38" s="48">
        <v>93.8</v>
      </c>
      <c r="HX38" s="49" t="s">
        <v>197</v>
      </c>
      <c r="HY38" s="49" t="s">
        <v>197</v>
      </c>
      <c r="HZ38" s="49" t="s">
        <v>197</v>
      </c>
      <c r="IA38" s="49" t="s">
        <v>197</v>
      </c>
      <c r="IB38" s="49" t="s">
        <v>197</v>
      </c>
      <c r="IC38" s="49" t="s">
        <v>197</v>
      </c>
      <c r="ID38" s="49" t="s">
        <v>197</v>
      </c>
      <c r="IE38" s="49" t="s">
        <v>197</v>
      </c>
      <c r="IF38" s="49" t="s">
        <v>197</v>
      </c>
      <c r="IG38" s="49" t="s">
        <v>197</v>
      </c>
      <c r="IH38" s="49" t="s">
        <v>197</v>
      </c>
      <c r="II38" s="49" t="s">
        <v>197</v>
      </c>
      <c r="IJ38" s="49" t="s">
        <v>197</v>
      </c>
      <c r="IK38" s="49" t="s">
        <v>197</v>
      </c>
      <c r="IL38" s="49" t="s">
        <v>197</v>
      </c>
      <c r="IM38" s="49" t="s">
        <v>197</v>
      </c>
      <c r="IN38" s="49" t="s">
        <v>197</v>
      </c>
      <c r="IO38" s="49" t="s">
        <v>197</v>
      </c>
      <c r="IP38" s="49" t="s">
        <v>197</v>
      </c>
      <c r="IQ38" s="49" t="s">
        <v>197</v>
      </c>
      <c r="IR38" s="49" t="s">
        <v>197</v>
      </c>
      <c r="IS38" s="49" t="s">
        <v>197</v>
      </c>
      <c r="IT38" s="49" t="s">
        <v>197</v>
      </c>
      <c r="IU38" s="49" t="s">
        <v>197</v>
      </c>
      <c r="IV38" s="49" t="s">
        <v>197</v>
      </c>
      <c r="IW38" s="49" t="s">
        <v>197</v>
      </c>
      <c r="IX38" s="49" t="s">
        <v>197</v>
      </c>
      <c r="IY38" s="49" t="s">
        <v>197</v>
      </c>
      <c r="IZ38" s="49" t="s">
        <v>197</v>
      </c>
      <c r="JA38" s="49" t="s">
        <v>197</v>
      </c>
      <c r="JB38" s="49" t="s">
        <v>197</v>
      </c>
      <c r="JC38" s="49" t="s">
        <v>197</v>
      </c>
      <c r="JD38" s="49" t="s">
        <v>197</v>
      </c>
      <c r="JE38" s="49" t="s">
        <v>197</v>
      </c>
      <c r="JF38" s="49" t="s">
        <v>87</v>
      </c>
      <c r="JG38" s="49" t="s">
        <v>87</v>
      </c>
      <c r="JH38" s="49" t="s">
        <v>87</v>
      </c>
      <c r="JI38" s="49" t="s">
        <v>87</v>
      </c>
      <c r="JJ38" s="49">
        <v>46.3</v>
      </c>
      <c r="JK38" s="49">
        <v>14.6</v>
      </c>
      <c r="JL38" s="49">
        <v>11</v>
      </c>
      <c r="JM38" s="49">
        <v>9.4</v>
      </c>
      <c r="JN38" s="49" t="s">
        <v>87</v>
      </c>
      <c r="JO38" s="49" t="s">
        <v>87</v>
      </c>
    </row>
    <row r="39" spans="1:275">
      <c r="A39" s="45"/>
      <c r="B39" s="46" t="s">
        <v>1776</v>
      </c>
      <c r="C39" s="303" t="s">
        <v>1278</v>
      </c>
      <c r="D39" s="46" t="s">
        <v>121</v>
      </c>
      <c r="E39" s="303" t="s">
        <v>2</v>
      </c>
      <c r="F39" s="47" t="s">
        <v>197</v>
      </c>
      <c r="G39" s="47" t="s">
        <v>197</v>
      </c>
      <c r="H39" s="49" t="s">
        <v>197</v>
      </c>
      <c r="I39" s="49" t="s">
        <v>197</v>
      </c>
      <c r="J39" s="49" t="s">
        <v>197</v>
      </c>
      <c r="K39" s="49" t="s">
        <v>197</v>
      </c>
      <c r="L39" s="49" t="s">
        <v>197</v>
      </c>
      <c r="M39" s="49" t="s">
        <v>197</v>
      </c>
      <c r="N39" s="49" t="s">
        <v>197</v>
      </c>
      <c r="O39" s="49" t="s">
        <v>197</v>
      </c>
      <c r="P39" s="49" t="s">
        <v>197</v>
      </c>
      <c r="Q39" s="49" t="s">
        <v>197</v>
      </c>
      <c r="R39" s="49" t="s">
        <v>197</v>
      </c>
      <c r="S39" s="49" t="s">
        <v>197</v>
      </c>
      <c r="T39" s="49" t="s">
        <v>197</v>
      </c>
      <c r="U39" s="49" t="s">
        <v>197</v>
      </c>
      <c r="V39" s="49" t="s">
        <v>197</v>
      </c>
      <c r="W39" s="49" t="s">
        <v>197</v>
      </c>
      <c r="X39" s="49" t="s">
        <v>197</v>
      </c>
      <c r="Y39" s="49" t="s">
        <v>197</v>
      </c>
      <c r="Z39" s="49" t="s">
        <v>197</v>
      </c>
      <c r="AA39" s="49" t="s">
        <v>197</v>
      </c>
      <c r="AB39" s="49" t="s">
        <v>197</v>
      </c>
      <c r="AC39" s="49" t="s">
        <v>197</v>
      </c>
      <c r="AD39" s="49" t="s">
        <v>197</v>
      </c>
      <c r="AE39" s="49" t="s">
        <v>197</v>
      </c>
      <c r="AF39" s="49" t="s">
        <v>197</v>
      </c>
      <c r="AG39" s="49" t="s">
        <v>197</v>
      </c>
      <c r="AH39" s="49" t="s">
        <v>197</v>
      </c>
      <c r="AI39" s="49" t="s">
        <v>197</v>
      </c>
      <c r="AJ39" s="49" t="s">
        <v>197</v>
      </c>
      <c r="AK39" s="49" t="s">
        <v>197</v>
      </c>
      <c r="AL39" s="49" t="s">
        <v>197</v>
      </c>
      <c r="AM39" s="49" t="s">
        <v>197</v>
      </c>
      <c r="AN39" s="49" t="s">
        <v>197</v>
      </c>
      <c r="AO39" s="49" t="s">
        <v>197</v>
      </c>
      <c r="AP39" s="49" t="s">
        <v>197</v>
      </c>
      <c r="AQ39" s="49" t="s">
        <v>197</v>
      </c>
      <c r="AR39" s="49" t="s">
        <v>197</v>
      </c>
      <c r="AS39" s="49" t="s">
        <v>197</v>
      </c>
      <c r="AT39" s="49" t="s">
        <v>197</v>
      </c>
      <c r="AU39" s="49" t="s">
        <v>197</v>
      </c>
      <c r="AV39" s="49" t="s">
        <v>197</v>
      </c>
      <c r="AW39" s="49" t="s">
        <v>197</v>
      </c>
      <c r="AX39" s="49" t="s">
        <v>197</v>
      </c>
      <c r="AY39" s="49" t="s">
        <v>197</v>
      </c>
      <c r="AZ39" s="48">
        <v>70.8</v>
      </c>
      <c r="BA39" s="48">
        <v>33</v>
      </c>
      <c r="BB39" s="48">
        <v>34.700000000000003</v>
      </c>
      <c r="BC39" s="48">
        <v>91.6</v>
      </c>
      <c r="BD39" s="48">
        <v>73</v>
      </c>
      <c r="BE39" s="48">
        <v>74.5</v>
      </c>
      <c r="BF39" s="48">
        <v>128.6</v>
      </c>
      <c r="BG39" s="48">
        <v>67.7</v>
      </c>
      <c r="BH39" s="48">
        <v>82.5</v>
      </c>
      <c r="BI39" s="49" t="s">
        <v>197</v>
      </c>
      <c r="BJ39" s="49" t="s">
        <v>197</v>
      </c>
      <c r="BK39" s="49" t="s">
        <v>197</v>
      </c>
      <c r="BL39" s="49" t="s">
        <v>197</v>
      </c>
      <c r="BM39" s="49" t="s">
        <v>197</v>
      </c>
      <c r="BN39" s="49" t="s">
        <v>197</v>
      </c>
      <c r="BO39" s="49" t="s">
        <v>197</v>
      </c>
      <c r="BP39" s="49" t="s">
        <v>197</v>
      </c>
      <c r="BQ39" s="49" t="s">
        <v>197</v>
      </c>
      <c r="BR39" s="49" t="s">
        <v>197</v>
      </c>
      <c r="BS39" s="49" t="s">
        <v>197</v>
      </c>
      <c r="BT39" s="49" t="s">
        <v>197</v>
      </c>
      <c r="BU39" s="49" t="s">
        <v>197</v>
      </c>
      <c r="BV39" s="49" t="s">
        <v>197</v>
      </c>
      <c r="BW39" s="49" t="s">
        <v>197</v>
      </c>
      <c r="BX39" s="49" t="s">
        <v>197</v>
      </c>
      <c r="BY39" s="49" t="s">
        <v>197</v>
      </c>
      <c r="BZ39" s="49" t="s">
        <v>197</v>
      </c>
      <c r="CA39" s="49" t="s">
        <v>197</v>
      </c>
      <c r="CB39" s="49" t="s">
        <v>197</v>
      </c>
      <c r="CC39" s="49" t="s">
        <v>197</v>
      </c>
      <c r="CD39" s="49" t="s">
        <v>197</v>
      </c>
      <c r="CE39" s="49" t="s">
        <v>197</v>
      </c>
      <c r="CF39" s="49" t="s">
        <v>197</v>
      </c>
      <c r="CG39" s="49" t="s">
        <v>197</v>
      </c>
      <c r="CH39" s="49" t="s">
        <v>197</v>
      </c>
      <c r="CI39" s="49" t="s">
        <v>197</v>
      </c>
      <c r="CJ39" s="49" t="s">
        <v>197</v>
      </c>
      <c r="CK39" s="49" t="s">
        <v>197</v>
      </c>
      <c r="CL39" s="49" t="s">
        <v>197</v>
      </c>
      <c r="CM39" s="49" t="s">
        <v>197</v>
      </c>
      <c r="CN39" s="49" t="s">
        <v>197</v>
      </c>
      <c r="CO39" s="49" t="s">
        <v>197</v>
      </c>
      <c r="CP39" s="49" t="s">
        <v>197</v>
      </c>
      <c r="CQ39" s="49" t="s">
        <v>197</v>
      </c>
      <c r="CR39" s="49" t="s">
        <v>197</v>
      </c>
      <c r="CS39" s="49" t="s">
        <v>197</v>
      </c>
      <c r="CT39" s="49" t="s">
        <v>197</v>
      </c>
      <c r="CU39" s="49" t="s">
        <v>197</v>
      </c>
      <c r="CV39" s="49" t="s">
        <v>197</v>
      </c>
      <c r="CW39" s="49" t="s">
        <v>197</v>
      </c>
      <c r="CX39" s="49" t="s">
        <v>197</v>
      </c>
      <c r="CY39" s="49" t="s">
        <v>197</v>
      </c>
      <c r="CZ39" s="49" t="s">
        <v>197</v>
      </c>
      <c r="DA39" s="49" t="s">
        <v>197</v>
      </c>
      <c r="DB39" s="49" t="s">
        <v>197</v>
      </c>
      <c r="DC39" s="49" t="s">
        <v>197</v>
      </c>
      <c r="DD39" s="49" t="s">
        <v>197</v>
      </c>
      <c r="DE39" s="49" t="s">
        <v>197</v>
      </c>
      <c r="DF39" s="49" t="s">
        <v>197</v>
      </c>
      <c r="DG39" s="49" t="s">
        <v>197</v>
      </c>
      <c r="DH39" s="49" t="s">
        <v>197</v>
      </c>
      <c r="DI39" s="49" t="s">
        <v>197</v>
      </c>
      <c r="DJ39" s="49" t="s">
        <v>197</v>
      </c>
      <c r="DK39" s="49" t="s">
        <v>197</v>
      </c>
      <c r="DL39" s="49" t="s">
        <v>197</v>
      </c>
      <c r="DM39" s="49" t="s">
        <v>197</v>
      </c>
      <c r="DN39" s="49" t="s">
        <v>197</v>
      </c>
      <c r="DO39" s="49" t="s">
        <v>197</v>
      </c>
      <c r="DP39" s="49" t="s">
        <v>197</v>
      </c>
      <c r="DQ39" s="49" t="s">
        <v>197</v>
      </c>
      <c r="DR39" s="49" t="s">
        <v>197</v>
      </c>
      <c r="DS39" s="49" t="s">
        <v>197</v>
      </c>
      <c r="DT39" s="49" t="s">
        <v>197</v>
      </c>
      <c r="DU39" s="49" t="s">
        <v>197</v>
      </c>
      <c r="DV39" s="49" t="s">
        <v>197</v>
      </c>
      <c r="DW39" s="49" t="s">
        <v>197</v>
      </c>
      <c r="DX39" s="49" t="s">
        <v>197</v>
      </c>
      <c r="DY39" s="49" t="s">
        <v>197</v>
      </c>
      <c r="DZ39" s="49" t="s">
        <v>197</v>
      </c>
      <c r="EA39" s="49" t="s">
        <v>197</v>
      </c>
      <c r="EB39" s="48" t="e">
        <v>#N/A</v>
      </c>
      <c r="EC39" s="49" t="s">
        <v>197</v>
      </c>
      <c r="ED39" s="48" t="e">
        <v>#N/A</v>
      </c>
      <c r="EE39" s="49" t="s">
        <v>197</v>
      </c>
      <c r="EF39" s="49" t="s">
        <v>197</v>
      </c>
      <c r="EG39" s="49" t="s">
        <v>197</v>
      </c>
      <c r="EH39" s="49" t="s">
        <v>197</v>
      </c>
      <c r="EI39" s="49" t="s">
        <v>197</v>
      </c>
      <c r="EJ39" s="49" t="s">
        <v>197</v>
      </c>
      <c r="EK39" s="49" t="s">
        <v>197</v>
      </c>
      <c r="EL39" s="49" t="s">
        <v>197</v>
      </c>
      <c r="EM39" s="49" t="s">
        <v>197</v>
      </c>
      <c r="EN39" s="49" t="s">
        <v>197</v>
      </c>
      <c r="EO39" s="49" t="s">
        <v>197</v>
      </c>
      <c r="EP39" s="49" t="s">
        <v>197</v>
      </c>
      <c r="EQ39" s="49" t="s">
        <v>197</v>
      </c>
      <c r="ER39" s="49" t="s">
        <v>197</v>
      </c>
      <c r="ES39" s="49" t="s">
        <v>197</v>
      </c>
      <c r="ET39" s="49" t="s">
        <v>197</v>
      </c>
      <c r="EU39" s="49" t="s">
        <v>197</v>
      </c>
      <c r="EV39" s="48">
        <v>46.6</v>
      </c>
      <c r="EW39" s="48">
        <v>67.900000000000006</v>
      </c>
      <c r="EX39" s="48">
        <v>61.1</v>
      </c>
      <c r="EY39" s="49" t="s">
        <v>197</v>
      </c>
      <c r="EZ39" s="49" t="s">
        <v>197</v>
      </c>
      <c r="FA39" s="49" t="s">
        <v>197</v>
      </c>
      <c r="FB39" s="49" t="s">
        <v>197</v>
      </c>
      <c r="FC39" s="49" t="s">
        <v>197</v>
      </c>
      <c r="FD39" s="49" t="s">
        <v>197</v>
      </c>
      <c r="FE39" s="49" t="s">
        <v>197</v>
      </c>
      <c r="FF39" s="49" t="s">
        <v>197</v>
      </c>
      <c r="FG39" s="49" t="s">
        <v>197</v>
      </c>
      <c r="FH39" s="49" t="s">
        <v>197</v>
      </c>
      <c r="FI39" s="49" t="s">
        <v>197</v>
      </c>
      <c r="FJ39" s="49" t="s">
        <v>197</v>
      </c>
      <c r="FK39" s="49" t="s">
        <v>197</v>
      </c>
      <c r="FL39" s="49" t="s">
        <v>197</v>
      </c>
      <c r="FM39" s="49" t="s">
        <v>197</v>
      </c>
      <c r="FN39" s="49" t="s">
        <v>197</v>
      </c>
      <c r="FO39" s="49" t="s">
        <v>197</v>
      </c>
      <c r="FP39" s="49" t="s">
        <v>197</v>
      </c>
      <c r="FQ39" s="49" t="s">
        <v>197</v>
      </c>
      <c r="FR39" s="49" t="s">
        <v>197</v>
      </c>
      <c r="FS39" s="49" t="s">
        <v>197</v>
      </c>
      <c r="FT39" s="49" t="s">
        <v>197</v>
      </c>
      <c r="FU39" s="49" t="s">
        <v>197</v>
      </c>
      <c r="FV39" s="49" t="s">
        <v>197</v>
      </c>
      <c r="FW39" s="49" t="s">
        <v>197</v>
      </c>
      <c r="FX39" s="49" t="s">
        <v>197</v>
      </c>
      <c r="FY39" s="49" t="s">
        <v>197</v>
      </c>
      <c r="FZ39" s="49" t="s">
        <v>197</v>
      </c>
      <c r="GA39" s="48">
        <v>42.7</v>
      </c>
      <c r="GB39" s="48">
        <v>30.2</v>
      </c>
      <c r="GC39" s="48">
        <v>32.6</v>
      </c>
      <c r="GD39" s="49" t="s">
        <v>197</v>
      </c>
      <c r="GE39" s="49" t="s">
        <v>197</v>
      </c>
      <c r="GF39" s="49" t="s">
        <v>197</v>
      </c>
      <c r="GG39" s="49" t="s">
        <v>197</v>
      </c>
      <c r="GH39" s="49" t="s">
        <v>197</v>
      </c>
      <c r="GI39" s="49" t="s">
        <v>197</v>
      </c>
      <c r="GJ39" s="49" t="s">
        <v>197</v>
      </c>
      <c r="GK39" s="49" t="s">
        <v>197</v>
      </c>
      <c r="GL39" s="49" t="s">
        <v>197</v>
      </c>
      <c r="GM39" s="49" t="s">
        <v>197</v>
      </c>
      <c r="GN39" s="49" t="s">
        <v>197</v>
      </c>
      <c r="GO39" s="49" t="s">
        <v>197</v>
      </c>
      <c r="GP39" s="49" t="s">
        <v>197</v>
      </c>
      <c r="GQ39" s="49" t="s">
        <v>197</v>
      </c>
      <c r="GR39" s="49" t="s">
        <v>197</v>
      </c>
      <c r="GS39" s="49" t="s">
        <v>197</v>
      </c>
      <c r="GT39" s="49" t="s">
        <v>197</v>
      </c>
      <c r="GU39" s="49" t="s">
        <v>197</v>
      </c>
      <c r="GV39" s="49" t="s">
        <v>197</v>
      </c>
      <c r="GW39" s="49" t="s">
        <v>197</v>
      </c>
      <c r="GX39" s="49" t="s">
        <v>197</v>
      </c>
      <c r="GY39" s="49" t="s">
        <v>197</v>
      </c>
      <c r="GZ39" s="49" t="s">
        <v>197</v>
      </c>
      <c r="HA39" s="49" t="s">
        <v>197</v>
      </c>
      <c r="HB39" s="49" t="s">
        <v>197</v>
      </c>
      <c r="HC39" s="49" t="s">
        <v>197</v>
      </c>
      <c r="HD39" s="49" t="s">
        <v>197</v>
      </c>
      <c r="HE39" s="48" t="e">
        <v>#N/A</v>
      </c>
      <c r="HF39" s="49" t="s">
        <v>197</v>
      </c>
      <c r="HG39" s="48" t="e">
        <v>#N/A</v>
      </c>
      <c r="HH39" s="49" t="s">
        <v>197</v>
      </c>
      <c r="HI39" s="49" t="s">
        <v>197</v>
      </c>
      <c r="HJ39" s="49" t="s">
        <v>197</v>
      </c>
      <c r="HK39" s="49" t="s">
        <v>197</v>
      </c>
      <c r="HL39" s="49" t="s">
        <v>197</v>
      </c>
      <c r="HM39" s="49" t="s">
        <v>197</v>
      </c>
      <c r="HN39" s="49" t="s">
        <v>197</v>
      </c>
      <c r="HO39" s="49" t="s">
        <v>197</v>
      </c>
      <c r="HP39" s="49" t="s">
        <v>197</v>
      </c>
      <c r="HQ39" s="49" t="s">
        <v>197</v>
      </c>
      <c r="HR39" s="49" t="s">
        <v>197</v>
      </c>
      <c r="HS39" s="49" t="s">
        <v>197</v>
      </c>
      <c r="HT39" s="49" t="s">
        <v>197</v>
      </c>
      <c r="HU39" s="48">
        <v>12.4</v>
      </c>
      <c r="HV39" s="48">
        <v>60</v>
      </c>
      <c r="HW39" s="48">
        <v>56.9</v>
      </c>
      <c r="HX39" s="49" t="s">
        <v>197</v>
      </c>
      <c r="HY39" s="49" t="s">
        <v>197</v>
      </c>
      <c r="HZ39" s="49" t="s">
        <v>197</v>
      </c>
      <c r="IA39" s="49" t="s">
        <v>197</v>
      </c>
      <c r="IB39" s="49" t="s">
        <v>197</v>
      </c>
      <c r="IC39" s="49" t="s">
        <v>197</v>
      </c>
      <c r="ID39" s="49" t="s">
        <v>197</v>
      </c>
      <c r="IE39" s="49" t="s">
        <v>197</v>
      </c>
      <c r="IF39" s="49" t="s">
        <v>197</v>
      </c>
      <c r="IG39" s="49" t="s">
        <v>197</v>
      </c>
      <c r="IH39" s="49" t="s">
        <v>197</v>
      </c>
      <c r="II39" s="49" t="s">
        <v>197</v>
      </c>
      <c r="IJ39" s="49" t="s">
        <v>197</v>
      </c>
      <c r="IK39" s="49" t="s">
        <v>197</v>
      </c>
      <c r="IL39" s="49" t="s">
        <v>197</v>
      </c>
      <c r="IM39" s="49" t="s">
        <v>197</v>
      </c>
      <c r="IN39" s="49" t="s">
        <v>197</v>
      </c>
      <c r="IO39" s="49" t="s">
        <v>197</v>
      </c>
      <c r="IP39" s="49" t="s">
        <v>197</v>
      </c>
      <c r="IQ39" s="49" t="s">
        <v>197</v>
      </c>
      <c r="IR39" s="48">
        <v>437.2</v>
      </c>
      <c r="IS39" s="48">
        <v>207.6</v>
      </c>
      <c r="IT39" s="48">
        <v>296.7</v>
      </c>
      <c r="IU39" s="49" t="s">
        <v>197</v>
      </c>
      <c r="IV39" s="49" t="s">
        <v>197</v>
      </c>
      <c r="IW39" s="49" t="s">
        <v>197</v>
      </c>
      <c r="IX39" s="49" t="s">
        <v>197</v>
      </c>
      <c r="IY39" s="49" t="s">
        <v>197</v>
      </c>
      <c r="IZ39" s="49" t="s">
        <v>197</v>
      </c>
      <c r="JA39" s="49" t="s">
        <v>197</v>
      </c>
      <c r="JB39" s="49" t="s">
        <v>197</v>
      </c>
      <c r="JC39" s="49" t="s">
        <v>197</v>
      </c>
      <c r="JD39" s="49" t="s">
        <v>197</v>
      </c>
      <c r="JE39" s="49" t="s">
        <v>197</v>
      </c>
      <c r="JF39" s="49" t="s">
        <v>87</v>
      </c>
      <c r="JG39" s="49" t="s">
        <v>87</v>
      </c>
      <c r="JH39" s="49" t="s">
        <v>87</v>
      </c>
      <c r="JI39" s="49" t="s">
        <v>87</v>
      </c>
      <c r="JJ39" s="49">
        <v>59.4</v>
      </c>
      <c r="JK39" s="49">
        <v>72.5</v>
      </c>
      <c r="JL39" s="49">
        <v>73.2</v>
      </c>
      <c r="JM39" s="49" t="s">
        <v>87</v>
      </c>
      <c r="JN39" s="49" t="s">
        <v>87</v>
      </c>
      <c r="JO39" s="49" t="s">
        <v>87</v>
      </c>
    </row>
    <row r="40" spans="1:275">
      <c r="A40" s="45"/>
      <c r="B40" s="46" t="s">
        <v>1777</v>
      </c>
      <c r="C40" s="303" t="s">
        <v>1279</v>
      </c>
      <c r="D40" s="46" t="s">
        <v>121</v>
      </c>
      <c r="E40" s="303" t="s">
        <v>2</v>
      </c>
      <c r="F40" s="47" t="s">
        <v>197</v>
      </c>
      <c r="G40" s="47" t="s">
        <v>197</v>
      </c>
      <c r="H40" s="48">
        <v>53.6</v>
      </c>
      <c r="I40" s="48">
        <v>51.7</v>
      </c>
      <c r="J40" s="48">
        <v>54.6</v>
      </c>
      <c r="K40" s="49" t="s">
        <v>197</v>
      </c>
      <c r="L40" s="49" t="s">
        <v>197</v>
      </c>
      <c r="M40" s="49" t="s">
        <v>197</v>
      </c>
      <c r="N40" s="49" t="s">
        <v>197</v>
      </c>
      <c r="O40" s="49" t="s">
        <v>197</v>
      </c>
      <c r="P40" s="49" t="s">
        <v>197</v>
      </c>
      <c r="Q40" s="49" t="s">
        <v>197</v>
      </c>
      <c r="R40" s="49" t="s">
        <v>197</v>
      </c>
      <c r="S40" s="49" t="s">
        <v>197</v>
      </c>
      <c r="T40" s="49" t="s">
        <v>197</v>
      </c>
      <c r="U40" s="49" t="s">
        <v>197</v>
      </c>
      <c r="V40" s="49" t="s">
        <v>197</v>
      </c>
      <c r="W40" s="49" t="s">
        <v>197</v>
      </c>
      <c r="X40" s="49" t="s">
        <v>197</v>
      </c>
      <c r="Y40" s="49" t="s">
        <v>197</v>
      </c>
      <c r="Z40" s="49" t="s">
        <v>197</v>
      </c>
      <c r="AA40" s="49" t="s">
        <v>197</v>
      </c>
      <c r="AB40" s="49" t="s">
        <v>197</v>
      </c>
      <c r="AC40" s="49" t="s">
        <v>197</v>
      </c>
      <c r="AD40" s="49" t="s">
        <v>197</v>
      </c>
      <c r="AE40" s="49" t="s">
        <v>197</v>
      </c>
      <c r="AF40" s="49" t="s">
        <v>197</v>
      </c>
      <c r="AG40" s="49" t="s">
        <v>197</v>
      </c>
      <c r="AH40" s="49" t="s">
        <v>197</v>
      </c>
      <c r="AI40" s="49" t="s">
        <v>197</v>
      </c>
      <c r="AJ40" s="49" t="s">
        <v>197</v>
      </c>
      <c r="AK40" s="49" t="s">
        <v>197</v>
      </c>
      <c r="AL40" s="49" t="s">
        <v>197</v>
      </c>
      <c r="AM40" s="49" t="s">
        <v>197</v>
      </c>
      <c r="AN40" s="49" t="s">
        <v>197</v>
      </c>
      <c r="AO40" s="49" t="s">
        <v>197</v>
      </c>
      <c r="AP40" s="49" t="s">
        <v>197</v>
      </c>
      <c r="AQ40" s="49" t="s">
        <v>197</v>
      </c>
      <c r="AR40" s="49" t="s">
        <v>197</v>
      </c>
      <c r="AS40" s="49" t="s">
        <v>197</v>
      </c>
      <c r="AT40" s="49" t="s">
        <v>197</v>
      </c>
      <c r="AU40" s="49" t="s">
        <v>197</v>
      </c>
      <c r="AV40" s="49" t="s">
        <v>197</v>
      </c>
      <c r="AW40" s="49" t="s">
        <v>197</v>
      </c>
      <c r="AX40" s="49" t="s">
        <v>197</v>
      </c>
      <c r="AY40" s="49" t="s">
        <v>197</v>
      </c>
      <c r="AZ40" s="48">
        <v>58.7</v>
      </c>
      <c r="BA40" s="48">
        <v>83.6</v>
      </c>
      <c r="BB40" s="48">
        <v>82.5</v>
      </c>
      <c r="BC40" s="48">
        <v>45</v>
      </c>
      <c r="BD40" s="48">
        <v>62.2</v>
      </c>
      <c r="BE40" s="48">
        <v>60.9</v>
      </c>
      <c r="BF40" s="48">
        <v>43.1</v>
      </c>
      <c r="BG40" s="48">
        <v>82</v>
      </c>
      <c r="BH40" s="48">
        <v>72.599999999999994</v>
      </c>
      <c r="BI40" s="49" t="s">
        <v>197</v>
      </c>
      <c r="BJ40" s="49" t="s">
        <v>197</v>
      </c>
      <c r="BK40" s="49" t="s">
        <v>197</v>
      </c>
      <c r="BL40" s="49" t="s">
        <v>197</v>
      </c>
      <c r="BM40" s="49" t="s">
        <v>197</v>
      </c>
      <c r="BN40" s="49" t="s">
        <v>197</v>
      </c>
      <c r="BO40" s="49" t="s">
        <v>197</v>
      </c>
      <c r="BP40" s="49" t="s">
        <v>197</v>
      </c>
      <c r="BQ40" s="49" t="s">
        <v>197</v>
      </c>
      <c r="BR40" s="49" t="s">
        <v>197</v>
      </c>
      <c r="BS40" s="49" t="s">
        <v>197</v>
      </c>
      <c r="BT40" s="49" t="s">
        <v>197</v>
      </c>
      <c r="BU40" s="49" t="s">
        <v>197</v>
      </c>
      <c r="BV40" s="49" t="s">
        <v>197</v>
      </c>
      <c r="BW40" s="49" t="s">
        <v>197</v>
      </c>
      <c r="BX40" s="49" t="s">
        <v>197</v>
      </c>
      <c r="BY40" s="49" t="s">
        <v>197</v>
      </c>
      <c r="BZ40" s="49" t="s">
        <v>197</v>
      </c>
      <c r="CA40" s="49" t="s">
        <v>197</v>
      </c>
      <c r="CB40" s="49" t="s">
        <v>197</v>
      </c>
      <c r="CC40" s="49" t="s">
        <v>197</v>
      </c>
      <c r="CD40" s="49" t="s">
        <v>197</v>
      </c>
      <c r="CE40" s="49" t="s">
        <v>197</v>
      </c>
      <c r="CF40" s="49" t="s">
        <v>197</v>
      </c>
      <c r="CG40" s="49" t="s">
        <v>197</v>
      </c>
      <c r="CH40" s="49" t="s">
        <v>197</v>
      </c>
      <c r="CI40" s="49" t="s">
        <v>197</v>
      </c>
      <c r="CJ40" s="49" t="s">
        <v>197</v>
      </c>
      <c r="CK40" s="49" t="s">
        <v>197</v>
      </c>
      <c r="CL40" s="49" t="s">
        <v>197</v>
      </c>
      <c r="CM40" s="49" t="s">
        <v>197</v>
      </c>
      <c r="CN40" s="49" t="s">
        <v>197</v>
      </c>
      <c r="CO40" s="49" t="s">
        <v>197</v>
      </c>
      <c r="CP40" s="49" t="s">
        <v>197</v>
      </c>
      <c r="CQ40" s="49" t="s">
        <v>197</v>
      </c>
      <c r="CR40" s="49" t="s">
        <v>197</v>
      </c>
      <c r="CS40" s="49" t="s">
        <v>197</v>
      </c>
      <c r="CT40" s="49" t="s">
        <v>197</v>
      </c>
      <c r="CU40" s="49" t="s">
        <v>197</v>
      </c>
      <c r="CV40" s="49" t="s">
        <v>197</v>
      </c>
      <c r="CW40" s="49" t="s">
        <v>197</v>
      </c>
      <c r="CX40" s="49" t="s">
        <v>197</v>
      </c>
      <c r="CY40" s="49" t="s">
        <v>197</v>
      </c>
      <c r="CZ40" s="49" t="s">
        <v>197</v>
      </c>
      <c r="DA40" s="49" t="s">
        <v>197</v>
      </c>
      <c r="DB40" s="49" t="s">
        <v>197</v>
      </c>
      <c r="DC40" s="49" t="s">
        <v>197</v>
      </c>
      <c r="DD40" s="49" t="s">
        <v>197</v>
      </c>
      <c r="DE40" s="49" t="s">
        <v>197</v>
      </c>
      <c r="DF40" s="49" t="s">
        <v>197</v>
      </c>
      <c r="DG40" s="49" t="s">
        <v>197</v>
      </c>
      <c r="DH40" s="49" t="s">
        <v>197</v>
      </c>
      <c r="DI40" s="49" t="s">
        <v>197</v>
      </c>
      <c r="DJ40" s="49" t="s">
        <v>197</v>
      </c>
      <c r="DK40" s="49" t="s">
        <v>197</v>
      </c>
      <c r="DL40" s="49" t="s">
        <v>197</v>
      </c>
      <c r="DM40" s="49" t="s">
        <v>197</v>
      </c>
      <c r="DN40" s="49" t="s">
        <v>197</v>
      </c>
      <c r="DO40" s="49" t="s">
        <v>197</v>
      </c>
      <c r="DP40" s="49" t="s">
        <v>197</v>
      </c>
      <c r="DQ40" s="49" t="s">
        <v>197</v>
      </c>
      <c r="DR40" s="49" t="s">
        <v>197</v>
      </c>
      <c r="DS40" s="49" t="s">
        <v>197</v>
      </c>
      <c r="DT40" s="49" t="s">
        <v>197</v>
      </c>
      <c r="DU40" s="49" t="s">
        <v>197</v>
      </c>
      <c r="DV40" s="49" t="s">
        <v>197</v>
      </c>
      <c r="DW40" s="49" t="s">
        <v>197</v>
      </c>
      <c r="DX40" s="49" t="s">
        <v>197</v>
      </c>
      <c r="DY40" s="49" t="s">
        <v>197</v>
      </c>
      <c r="DZ40" s="49" t="s">
        <v>197</v>
      </c>
      <c r="EA40" s="49" t="s">
        <v>197</v>
      </c>
      <c r="EB40" s="48" t="e">
        <v>#N/A</v>
      </c>
      <c r="EC40" s="49" t="s">
        <v>197</v>
      </c>
      <c r="ED40" s="48" t="e">
        <v>#N/A</v>
      </c>
      <c r="EE40" s="49" t="s">
        <v>197</v>
      </c>
      <c r="EF40" s="49" t="s">
        <v>197</v>
      </c>
      <c r="EG40" s="49" t="s">
        <v>197</v>
      </c>
      <c r="EH40" s="49" t="s">
        <v>197</v>
      </c>
      <c r="EI40" s="49" t="s">
        <v>197</v>
      </c>
      <c r="EJ40" s="49" t="s">
        <v>197</v>
      </c>
      <c r="EK40" s="49" t="s">
        <v>197</v>
      </c>
      <c r="EL40" s="49" t="s">
        <v>197</v>
      </c>
      <c r="EM40" s="49" t="s">
        <v>197</v>
      </c>
      <c r="EN40" s="49" t="s">
        <v>197</v>
      </c>
      <c r="EO40" s="49" t="s">
        <v>197</v>
      </c>
      <c r="EP40" s="49" t="s">
        <v>197</v>
      </c>
      <c r="EQ40" s="49" t="s">
        <v>197</v>
      </c>
      <c r="ER40" s="49" t="s">
        <v>197</v>
      </c>
      <c r="ES40" s="49" t="s">
        <v>197</v>
      </c>
      <c r="ET40" s="49" t="s">
        <v>197</v>
      </c>
      <c r="EU40" s="49" t="s">
        <v>197</v>
      </c>
      <c r="EV40" s="48">
        <v>33.700000000000003</v>
      </c>
      <c r="EW40" s="48">
        <v>38.9</v>
      </c>
      <c r="EX40" s="48">
        <v>37.200000000000003</v>
      </c>
      <c r="EY40" s="49" t="s">
        <v>197</v>
      </c>
      <c r="EZ40" s="49" t="s">
        <v>197</v>
      </c>
      <c r="FA40" s="49" t="s">
        <v>197</v>
      </c>
      <c r="FB40" s="49" t="s">
        <v>197</v>
      </c>
      <c r="FC40" s="49" t="s">
        <v>197</v>
      </c>
      <c r="FD40" s="49" t="s">
        <v>197</v>
      </c>
      <c r="FE40" s="49" t="s">
        <v>197</v>
      </c>
      <c r="FF40" s="49" t="s">
        <v>197</v>
      </c>
      <c r="FG40" s="49" t="s">
        <v>197</v>
      </c>
      <c r="FH40" s="49" t="s">
        <v>197</v>
      </c>
      <c r="FI40" s="49" t="s">
        <v>197</v>
      </c>
      <c r="FJ40" s="49" t="s">
        <v>197</v>
      </c>
      <c r="FK40" s="49" t="s">
        <v>197</v>
      </c>
      <c r="FL40" s="49" t="s">
        <v>197</v>
      </c>
      <c r="FM40" s="48">
        <v>44.1</v>
      </c>
      <c r="FN40" s="48">
        <v>38.700000000000003</v>
      </c>
      <c r="FO40" s="48">
        <v>41.9</v>
      </c>
      <c r="FP40" s="49" t="s">
        <v>197</v>
      </c>
      <c r="FQ40" s="49" t="s">
        <v>197</v>
      </c>
      <c r="FR40" s="49" t="s">
        <v>197</v>
      </c>
      <c r="FS40" s="48">
        <v>6.3</v>
      </c>
      <c r="FT40" s="48">
        <v>37.4</v>
      </c>
      <c r="FU40" s="48">
        <v>17.8</v>
      </c>
      <c r="FV40" s="49" t="s">
        <v>197</v>
      </c>
      <c r="FW40" s="49" t="s">
        <v>197</v>
      </c>
      <c r="FX40" s="48">
        <v>46</v>
      </c>
      <c r="FY40" s="48">
        <v>59.9</v>
      </c>
      <c r="FZ40" s="48">
        <v>59.8</v>
      </c>
      <c r="GA40" s="48">
        <v>57</v>
      </c>
      <c r="GB40" s="48">
        <v>64.400000000000006</v>
      </c>
      <c r="GC40" s="48">
        <v>62.9</v>
      </c>
      <c r="GD40" s="49" t="s">
        <v>197</v>
      </c>
      <c r="GE40" s="49" t="s">
        <v>197</v>
      </c>
      <c r="GF40" s="49" t="s">
        <v>197</v>
      </c>
      <c r="GG40" s="49" t="s">
        <v>197</v>
      </c>
      <c r="GH40" s="49" t="s">
        <v>197</v>
      </c>
      <c r="GI40" s="49" t="s">
        <v>197</v>
      </c>
      <c r="GJ40" s="49" t="s">
        <v>197</v>
      </c>
      <c r="GK40" s="49" t="s">
        <v>197</v>
      </c>
      <c r="GL40" s="49" t="s">
        <v>197</v>
      </c>
      <c r="GM40" s="49" t="s">
        <v>197</v>
      </c>
      <c r="GN40" s="49" t="s">
        <v>197</v>
      </c>
      <c r="GO40" s="49" t="s">
        <v>197</v>
      </c>
      <c r="GP40" s="49" t="s">
        <v>197</v>
      </c>
      <c r="GQ40" s="49" t="s">
        <v>197</v>
      </c>
      <c r="GR40" s="49" t="s">
        <v>197</v>
      </c>
      <c r="GS40" s="49" t="s">
        <v>197</v>
      </c>
      <c r="GT40" s="49" t="s">
        <v>197</v>
      </c>
      <c r="GU40" s="49" t="s">
        <v>197</v>
      </c>
      <c r="GV40" s="49" t="s">
        <v>197</v>
      </c>
      <c r="GW40" s="49" t="s">
        <v>197</v>
      </c>
      <c r="GX40" s="49" t="s">
        <v>197</v>
      </c>
      <c r="GY40" s="49" t="s">
        <v>197</v>
      </c>
      <c r="GZ40" s="49" t="s">
        <v>197</v>
      </c>
      <c r="HA40" s="49" t="s">
        <v>197</v>
      </c>
      <c r="HB40" s="49" t="s">
        <v>197</v>
      </c>
      <c r="HC40" s="49" t="s">
        <v>197</v>
      </c>
      <c r="HD40" s="49" t="s">
        <v>197</v>
      </c>
      <c r="HE40" s="48" t="e">
        <v>#N/A</v>
      </c>
      <c r="HF40" s="49" t="s">
        <v>197</v>
      </c>
      <c r="HG40" s="48" t="e">
        <v>#N/A</v>
      </c>
      <c r="HH40" s="49" t="s">
        <v>197</v>
      </c>
      <c r="HI40" s="49" t="s">
        <v>197</v>
      </c>
      <c r="HJ40" s="49" t="s">
        <v>197</v>
      </c>
      <c r="HK40" s="49" t="s">
        <v>197</v>
      </c>
      <c r="HL40" s="49" t="s">
        <v>197</v>
      </c>
      <c r="HM40" s="49" t="s">
        <v>197</v>
      </c>
      <c r="HN40" s="49" t="s">
        <v>197</v>
      </c>
      <c r="HO40" s="49" t="s">
        <v>197</v>
      </c>
      <c r="HP40" s="49" t="s">
        <v>197</v>
      </c>
      <c r="HQ40" s="49" t="s">
        <v>197</v>
      </c>
      <c r="HR40" s="49" t="s">
        <v>197</v>
      </c>
      <c r="HS40" s="49" t="s">
        <v>197</v>
      </c>
      <c r="HT40" s="49" t="s">
        <v>197</v>
      </c>
      <c r="HU40" s="48">
        <v>84.9</v>
      </c>
      <c r="HV40" s="48">
        <v>62</v>
      </c>
      <c r="HW40" s="48">
        <v>63.5</v>
      </c>
      <c r="HX40" s="49" t="s">
        <v>197</v>
      </c>
      <c r="HY40" s="49" t="s">
        <v>197</v>
      </c>
      <c r="HZ40" s="49" t="s">
        <v>197</v>
      </c>
      <c r="IA40" s="49" t="s">
        <v>197</v>
      </c>
      <c r="IB40" s="49" t="s">
        <v>197</v>
      </c>
      <c r="IC40" s="49" t="s">
        <v>197</v>
      </c>
      <c r="ID40" s="49" t="s">
        <v>197</v>
      </c>
      <c r="IE40" s="49" t="s">
        <v>197</v>
      </c>
      <c r="IF40" s="49" t="s">
        <v>197</v>
      </c>
      <c r="IG40" s="49" t="s">
        <v>197</v>
      </c>
      <c r="IH40" s="49" t="s">
        <v>197</v>
      </c>
      <c r="II40" s="49" t="s">
        <v>197</v>
      </c>
      <c r="IJ40" s="49" t="s">
        <v>197</v>
      </c>
      <c r="IK40" s="49" t="s">
        <v>197</v>
      </c>
      <c r="IL40" s="49" t="s">
        <v>197</v>
      </c>
      <c r="IM40" s="49" t="s">
        <v>197</v>
      </c>
      <c r="IN40" s="49" t="s">
        <v>197</v>
      </c>
      <c r="IO40" s="49" t="s">
        <v>197</v>
      </c>
      <c r="IP40" s="49" t="s">
        <v>197</v>
      </c>
      <c r="IQ40" s="49" t="s">
        <v>197</v>
      </c>
      <c r="IR40" s="49" t="s">
        <v>197</v>
      </c>
      <c r="IS40" s="49" t="s">
        <v>197</v>
      </c>
      <c r="IT40" s="49" t="s">
        <v>197</v>
      </c>
      <c r="IU40" s="49" t="s">
        <v>197</v>
      </c>
      <c r="IV40" s="49" t="s">
        <v>197</v>
      </c>
      <c r="IW40" s="49" t="s">
        <v>197</v>
      </c>
      <c r="IX40" s="49" t="s">
        <v>197</v>
      </c>
      <c r="IY40" s="49" t="s">
        <v>197</v>
      </c>
      <c r="IZ40" s="49" t="s">
        <v>197</v>
      </c>
      <c r="JA40" s="49" t="s">
        <v>197</v>
      </c>
      <c r="JB40" s="49" t="s">
        <v>197</v>
      </c>
      <c r="JC40" s="49" t="s">
        <v>197</v>
      </c>
      <c r="JD40" s="49" t="s">
        <v>197</v>
      </c>
      <c r="JE40" s="49" t="s">
        <v>197</v>
      </c>
      <c r="JF40" s="49" t="s">
        <v>87</v>
      </c>
      <c r="JG40" s="49" t="s">
        <v>87</v>
      </c>
      <c r="JH40" s="49" t="s">
        <v>87</v>
      </c>
      <c r="JI40" s="49" t="s">
        <v>87</v>
      </c>
      <c r="JJ40" s="49">
        <v>8.6</v>
      </c>
      <c r="JK40" s="49">
        <v>7.5</v>
      </c>
      <c r="JL40" s="49">
        <v>10.4</v>
      </c>
      <c r="JM40" s="49" t="s">
        <v>87</v>
      </c>
      <c r="JN40" s="49" t="s">
        <v>87</v>
      </c>
      <c r="JO40" s="49" t="s">
        <v>87</v>
      </c>
    </row>
    <row r="41" spans="1:275">
      <c r="A41" s="45"/>
      <c r="B41" s="46" t="s">
        <v>1778</v>
      </c>
      <c r="C41" s="303" t="s">
        <v>1280</v>
      </c>
      <c r="D41" s="46" t="s">
        <v>121</v>
      </c>
      <c r="E41" s="303" t="s">
        <v>2</v>
      </c>
      <c r="F41" s="47" t="s">
        <v>197</v>
      </c>
      <c r="G41" s="47" t="s">
        <v>197</v>
      </c>
      <c r="H41" s="48">
        <v>122.8</v>
      </c>
      <c r="I41" s="48">
        <v>57.9</v>
      </c>
      <c r="J41" s="48">
        <v>70.900000000000006</v>
      </c>
      <c r="K41" s="49" t="s">
        <v>197</v>
      </c>
      <c r="L41" s="49" t="s">
        <v>197</v>
      </c>
      <c r="M41" s="49" t="s">
        <v>197</v>
      </c>
      <c r="N41" s="49" t="s">
        <v>197</v>
      </c>
      <c r="O41" s="49" t="s">
        <v>197</v>
      </c>
      <c r="P41" s="49" t="s">
        <v>197</v>
      </c>
      <c r="Q41" s="49" t="s">
        <v>197</v>
      </c>
      <c r="R41" s="49" t="s">
        <v>197</v>
      </c>
      <c r="S41" s="49" t="s">
        <v>197</v>
      </c>
      <c r="T41" s="49" t="s">
        <v>197</v>
      </c>
      <c r="U41" s="49" t="s">
        <v>197</v>
      </c>
      <c r="V41" s="49" t="s">
        <v>197</v>
      </c>
      <c r="W41" s="49" t="s">
        <v>197</v>
      </c>
      <c r="X41" s="49" t="s">
        <v>197</v>
      </c>
      <c r="Y41" s="49" t="s">
        <v>197</v>
      </c>
      <c r="Z41" s="49" t="s">
        <v>197</v>
      </c>
      <c r="AA41" s="49" t="s">
        <v>197</v>
      </c>
      <c r="AB41" s="49" t="s">
        <v>197</v>
      </c>
      <c r="AC41" s="49" t="s">
        <v>197</v>
      </c>
      <c r="AD41" s="49" t="s">
        <v>197</v>
      </c>
      <c r="AE41" s="49" t="s">
        <v>197</v>
      </c>
      <c r="AF41" s="49" t="s">
        <v>197</v>
      </c>
      <c r="AG41" s="49" t="s">
        <v>197</v>
      </c>
      <c r="AH41" s="49" t="s">
        <v>197</v>
      </c>
      <c r="AI41" s="49" t="s">
        <v>197</v>
      </c>
      <c r="AJ41" s="49" t="s">
        <v>197</v>
      </c>
      <c r="AK41" s="49" t="s">
        <v>197</v>
      </c>
      <c r="AL41" s="49" t="s">
        <v>197</v>
      </c>
      <c r="AM41" s="49" t="s">
        <v>197</v>
      </c>
      <c r="AN41" s="49" t="s">
        <v>197</v>
      </c>
      <c r="AO41" s="49" t="s">
        <v>197</v>
      </c>
      <c r="AP41" s="49" t="s">
        <v>197</v>
      </c>
      <c r="AQ41" s="49" t="s">
        <v>197</v>
      </c>
      <c r="AR41" s="49" t="s">
        <v>197</v>
      </c>
      <c r="AS41" s="49" t="s">
        <v>197</v>
      </c>
      <c r="AT41" s="49" t="s">
        <v>197</v>
      </c>
      <c r="AU41" s="49" t="s">
        <v>197</v>
      </c>
      <c r="AV41" s="49" t="s">
        <v>197</v>
      </c>
      <c r="AW41" s="49" t="s">
        <v>197</v>
      </c>
      <c r="AX41" s="49" t="s">
        <v>197</v>
      </c>
      <c r="AY41" s="49" t="s">
        <v>197</v>
      </c>
      <c r="AZ41" s="48">
        <v>18.399999999999999</v>
      </c>
      <c r="BA41" s="48">
        <v>82.6</v>
      </c>
      <c r="BB41" s="48">
        <v>79.599999999999994</v>
      </c>
      <c r="BC41" s="48">
        <v>63.7</v>
      </c>
      <c r="BD41" s="48">
        <v>55.8</v>
      </c>
      <c r="BE41" s="48">
        <v>56.4</v>
      </c>
      <c r="BF41" s="48">
        <v>74.7</v>
      </c>
      <c r="BG41" s="48">
        <v>53.5</v>
      </c>
      <c r="BH41" s="48">
        <v>58.6</v>
      </c>
      <c r="BI41" s="49" t="s">
        <v>197</v>
      </c>
      <c r="BJ41" s="49" t="s">
        <v>197</v>
      </c>
      <c r="BK41" s="49" t="s">
        <v>197</v>
      </c>
      <c r="BL41" s="49" t="s">
        <v>197</v>
      </c>
      <c r="BM41" s="49" t="s">
        <v>197</v>
      </c>
      <c r="BN41" s="49" t="s">
        <v>197</v>
      </c>
      <c r="BO41" s="49" t="s">
        <v>197</v>
      </c>
      <c r="BP41" s="49" t="s">
        <v>197</v>
      </c>
      <c r="BQ41" s="49" t="s">
        <v>197</v>
      </c>
      <c r="BR41" s="49" t="s">
        <v>197</v>
      </c>
      <c r="BS41" s="49" t="s">
        <v>197</v>
      </c>
      <c r="BT41" s="49" t="s">
        <v>197</v>
      </c>
      <c r="BU41" s="49" t="s">
        <v>197</v>
      </c>
      <c r="BV41" s="49" t="s">
        <v>197</v>
      </c>
      <c r="BW41" s="49" t="s">
        <v>197</v>
      </c>
      <c r="BX41" s="49" t="s">
        <v>197</v>
      </c>
      <c r="BY41" s="49" t="s">
        <v>197</v>
      </c>
      <c r="BZ41" s="49" t="s">
        <v>197</v>
      </c>
      <c r="CA41" s="49" t="s">
        <v>197</v>
      </c>
      <c r="CB41" s="49" t="s">
        <v>197</v>
      </c>
      <c r="CC41" s="49" t="s">
        <v>197</v>
      </c>
      <c r="CD41" s="49" t="s">
        <v>197</v>
      </c>
      <c r="CE41" s="49" t="s">
        <v>197</v>
      </c>
      <c r="CF41" s="49" t="s">
        <v>197</v>
      </c>
      <c r="CG41" s="49" t="s">
        <v>197</v>
      </c>
      <c r="CH41" s="49" t="s">
        <v>197</v>
      </c>
      <c r="CI41" s="49" t="s">
        <v>197</v>
      </c>
      <c r="CJ41" s="49" t="s">
        <v>197</v>
      </c>
      <c r="CK41" s="49" t="s">
        <v>197</v>
      </c>
      <c r="CL41" s="49" t="s">
        <v>197</v>
      </c>
      <c r="CM41" s="49" t="s">
        <v>197</v>
      </c>
      <c r="CN41" s="49" t="s">
        <v>197</v>
      </c>
      <c r="CO41" s="49" t="s">
        <v>197</v>
      </c>
      <c r="CP41" s="49" t="s">
        <v>197</v>
      </c>
      <c r="CQ41" s="49" t="s">
        <v>197</v>
      </c>
      <c r="CR41" s="49" t="s">
        <v>197</v>
      </c>
      <c r="CS41" s="49" t="s">
        <v>197</v>
      </c>
      <c r="CT41" s="49" t="s">
        <v>197</v>
      </c>
      <c r="CU41" s="49" t="s">
        <v>197</v>
      </c>
      <c r="CV41" s="49" t="s">
        <v>197</v>
      </c>
      <c r="CW41" s="49" t="s">
        <v>197</v>
      </c>
      <c r="CX41" s="49" t="s">
        <v>197</v>
      </c>
      <c r="CY41" s="49" t="s">
        <v>197</v>
      </c>
      <c r="CZ41" s="49" t="s">
        <v>197</v>
      </c>
      <c r="DA41" s="49" t="s">
        <v>197</v>
      </c>
      <c r="DB41" s="49" t="s">
        <v>197</v>
      </c>
      <c r="DC41" s="49" t="s">
        <v>197</v>
      </c>
      <c r="DD41" s="49" t="s">
        <v>197</v>
      </c>
      <c r="DE41" s="49" t="s">
        <v>197</v>
      </c>
      <c r="DF41" s="49" t="s">
        <v>197</v>
      </c>
      <c r="DG41" s="49" t="s">
        <v>197</v>
      </c>
      <c r="DH41" s="49" t="s">
        <v>197</v>
      </c>
      <c r="DI41" s="49" t="s">
        <v>197</v>
      </c>
      <c r="DJ41" s="49" t="s">
        <v>197</v>
      </c>
      <c r="DK41" s="49" t="s">
        <v>197</v>
      </c>
      <c r="DL41" s="49" t="s">
        <v>197</v>
      </c>
      <c r="DM41" s="49" t="s">
        <v>197</v>
      </c>
      <c r="DN41" s="49" t="s">
        <v>197</v>
      </c>
      <c r="DO41" s="49" t="s">
        <v>197</v>
      </c>
      <c r="DP41" s="49" t="s">
        <v>197</v>
      </c>
      <c r="DQ41" s="49" t="s">
        <v>197</v>
      </c>
      <c r="DR41" s="49" t="s">
        <v>197</v>
      </c>
      <c r="DS41" s="49" t="s">
        <v>197</v>
      </c>
      <c r="DT41" s="49" t="s">
        <v>197</v>
      </c>
      <c r="DU41" s="49" t="s">
        <v>197</v>
      </c>
      <c r="DV41" s="49" t="s">
        <v>197</v>
      </c>
      <c r="DW41" s="49" t="s">
        <v>197</v>
      </c>
      <c r="DX41" s="49" t="s">
        <v>197</v>
      </c>
      <c r="DY41" s="49" t="s">
        <v>197</v>
      </c>
      <c r="DZ41" s="49" t="s">
        <v>197</v>
      </c>
      <c r="EA41" s="49" t="s">
        <v>197</v>
      </c>
      <c r="EB41" s="48" t="e">
        <v>#N/A</v>
      </c>
      <c r="EC41" s="49" t="s">
        <v>197</v>
      </c>
      <c r="ED41" s="48" t="e">
        <v>#N/A</v>
      </c>
      <c r="EE41" s="49" t="s">
        <v>197</v>
      </c>
      <c r="EF41" s="49" t="s">
        <v>197</v>
      </c>
      <c r="EG41" s="49" t="s">
        <v>197</v>
      </c>
      <c r="EH41" s="49" t="s">
        <v>197</v>
      </c>
      <c r="EI41" s="49" t="s">
        <v>197</v>
      </c>
      <c r="EJ41" s="49" t="s">
        <v>197</v>
      </c>
      <c r="EK41" s="49" t="s">
        <v>197</v>
      </c>
      <c r="EL41" s="49" t="s">
        <v>197</v>
      </c>
      <c r="EM41" s="49" t="s">
        <v>197</v>
      </c>
      <c r="EN41" s="49" t="s">
        <v>197</v>
      </c>
      <c r="EO41" s="49" t="s">
        <v>197</v>
      </c>
      <c r="EP41" s="49" t="s">
        <v>197</v>
      </c>
      <c r="EQ41" s="49" t="s">
        <v>197</v>
      </c>
      <c r="ER41" s="49" t="s">
        <v>197</v>
      </c>
      <c r="ES41" s="49" t="s">
        <v>197</v>
      </c>
      <c r="ET41" s="49" t="s">
        <v>197</v>
      </c>
      <c r="EU41" s="49" t="s">
        <v>197</v>
      </c>
      <c r="EV41" s="48">
        <v>49.5</v>
      </c>
      <c r="EW41" s="48">
        <v>38.5</v>
      </c>
      <c r="EX41" s="48">
        <v>42</v>
      </c>
      <c r="EY41" s="49" t="s">
        <v>197</v>
      </c>
      <c r="EZ41" s="49" t="s">
        <v>197</v>
      </c>
      <c r="FA41" s="49" t="s">
        <v>197</v>
      </c>
      <c r="FB41" s="49" t="s">
        <v>197</v>
      </c>
      <c r="FC41" s="49" t="s">
        <v>197</v>
      </c>
      <c r="FD41" s="49" t="s">
        <v>197</v>
      </c>
      <c r="FE41" s="49" t="s">
        <v>197</v>
      </c>
      <c r="FF41" s="49" t="s">
        <v>197</v>
      </c>
      <c r="FG41" s="49" t="s">
        <v>197</v>
      </c>
      <c r="FH41" s="49" t="s">
        <v>197</v>
      </c>
      <c r="FI41" s="49" t="s">
        <v>197</v>
      </c>
      <c r="FJ41" s="49" t="s">
        <v>197</v>
      </c>
      <c r="FK41" s="49" t="s">
        <v>197</v>
      </c>
      <c r="FL41" s="49" t="s">
        <v>197</v>
      </c>
      <c r="FM41" s="49" t="s">
        <v>197</v>
      </c>
      <c r="FN41" s="49" t="s">
        <v>197</v>
      </c>
      <c r="FO41" s="49" t="s">
        <v>197</v>
      </c>
      <c r="FP41" s="49" t="s">
        <v>197</v>
      </c>
      <c r="FQ41" s="49" t="s">
        <v>197</v>
      </c>
      <c r="FR41" s="49" t="s">
        <v>197</v>
      </c>
      <c r="FS41" s="49" t="s">
        <v>197</v>
      </c>
      <c r="FT41" s="49" t="s">
        <v>197</v>
      </c>
      <c r="FU41" s="49" t="s">
        <v>197</v>
      </c>
      <c r="FV41" s="49" t="s">
        <v>197</v>
      </c>
      <c r="FW41" s="49" t="s">
        <v>197</v>
      </c>
      <c r="FX41" s="49" t="s">
        <v>197</v>
      </c>
      <c r="FY41" s="49" t="s">
        <v>197</v>
      </c>
      <c r="FZ41" s="49" t="s">
        <v>197</v>
      </c>
      <c r="GA41" s="48">
        <v>40.5</v>
      </c>
      <c r="GB41" s="48">
        <v>70</v>
      </c>
      <c r="GC41" s="48">
        <v>64.2</v>
      </c>
      <c r="GD41" s="49" t="s">
        <v>197</v>
      </c>
      <c r="GE41" s="49" t="s">
        <v>197</v>
      </c>
      <c r="GF41" s="49" t="s">
        <v>197</v>
      </c>
      <c r="GG41" s="49" t="s">
        <v>197</v>
      </c>
      <c r="GH41" s="49" t="s">
        <v>197</v>
      </c>
      <c r="GI41" s="49" t="s">
        <v>197</v>
      </c>
      <c r="GJ41" s="49" t="s">
        <v>197</v>
      </c>
      <c r="GK41" s="49" t="s">
        <v>197</v>
      </c>
      <c r="GL41" s="49" t="s">
        <v>197</v>
      </c>
      <c r="GM41" s="49" t="s">
        <v>197</v>
      </c>
      <c r="GN41" s="49" t="s">
        <v>197</v>
      </c>
      <c r="GO41" s="49" t="s">
        <v>197</v>
      </c>
      <c r="GP41" s="49" t="s">
        <v>197</v>
      </c>
      <c r="GQ41" s="49" t="s">
        <v>197</v>
      </c>
      <c r="GR41" s="49" t="s">
        <v>197</v>
      </c>
      <c r="GS41" s="49" t="s">
        <v>197</v>
      </c>
      <c r="GT41" s="49" t="s">
        <v>197</v>
      </c>
      <c r="GU41" s="49" t="s">
        <v>197</v>
      </c>
      <c r="GV41" s="49" t="s">
        <v>197</v>
      </c>
      <c r="GW41" s="49" t="s">
        <v>197</v>
      </c>
      <c r="GX41" s="49" t="s">
        <v>197</v>
      </c>
      <c r="GY41" s="49" t="s">
        <v>197</v>
      </c>
      <c r="GZ41" s="49" t="s">
        <v>197</v>
      </c>
      <c r="HA41" s="49" t="s">
        <v>197</v>
      </c>
      <c r="HB41" s="49" t="s">
        <v>197</v>
      </c>
      <c r="HC41" s="49" t="s">
        <v>197</v>
      </c>
      <c r="HD41" s="49" t="s">
        <v>197</v>
      </c>
      <c r="HE41" s="48" t="e">
        <v>#N/A</v>
      </c>
      <c r="HF41" s="49" t="s">
        <v>197</v>
      </c>
      <c r="HG41" s="48" t="e">
        <v>#N/A</v>
      </c>
      <c r="HH41" s="49" t="s">
        <v>197</v>
      </c>
      <c r="HI41" s="49" t="s">
        <v>197</v>
      </c>
      <c r="HJ41" s="49" t="s">
        <v>197</v>
      </c>
      <c r="HK41" s="49" t="s">
        <v>197</v>
      </c>
      <c r="HL41" s="49" t="s">
        <v>197</v>
      </c>
      <c r="HM41" s="49" t="s">
        <v>197</v>
      </c>
      <c r="HN41" s="49" t="s">
        <v>197</v>
      </c>
      <c r="HO41" s="49" t="s">
        <v>197</v>
      </c>
      <c r="HP41" s="49" t="s">
        <v>197</v>
      </c>
      <c r="HQ41" s="49" t="s">
        <v>197</v>
      </c>
      <c r="HR41" s="49" t="s">
        <v>197</v>
      </c>
      <c r="HS41" s="49" t="s">
        <v>197</v>
      </c>
      <c r="HT41" s="49" t="s">
        <v>197</v>
      </c>
      <c r="HU41" s="48">
        <v>54.5</v>
      </c>
      <c r="HV41" s="48">
        <v>83</v>
      </c>
      <c r="HW41" s="48">
        <v>81.2</v>
      </c>
      <c r="HX41" s="49" t="s">
        <v>197</v>
      </c>
      <c r="HY41" s="49" t="s">
        <v>197</v>
      </c>
      <c r="HZ41" s="49" t="s">
        <v>197</v>
      </c>
      <c r="IA41" s="49" t="s">
        <v>197</v>
      </c>
      <c r="IB41" s="49" t="s">
        <v>197</v>
      </c>
      <c r="IC41" s="49" t="s">
        <v>197</v>
      </c>
      <c r="ID41" s="49" t="s">
        <v>197</v>
      </c>
      <c r="IE41" s="49" t="s">
        <v>197</v>
      </c>
      <c r="IF41" s="49" t="s">
        <v>197</v>
      </c>
      <c r="IG41" s="49" t="s">
        <v>197</v>
      </c>
      <c r="IH41" s="49" t="s">
        <v>197</v>
      </c>
      <c r="II41" s="49" t="s">
        <v>197</v>
      </c>
      <c r="IJ41" s="49" t="s">
        <v>197</v>
      </c>
      <c r="IK41" s="49" t="s">
        <v>197</v>
      </c>
      <c r="IL41" s="49" t="s">
        <v>197</v>
      </c>
      <c r="IM41" s="49" t="s">
        <v>197</v>
      </c>
      <c r="IN41" s="49" t="s">
        <v>197</v>
      </c>
      <c r="IO41" s="49" t="s">
        <v>197</v>
      </c>
      <c r="IP41" s="49" t="s">
        <v>197</v>
      </c>
      <c r="IQ41" s="49" t="s">
        <v>197</v>
      </c>
      <c r="IR41" s="49" t="s">
        <v>197</v>
      </c>
      <c r="IS41" s="49" t="s">
        <v>197</v>
      </c>
      <c r="IT41" s="49" t="s">
        <v>197</v>
      </c>
      <c r="IU41" s="49" t="s">
        <v>197</v>
      </c>
      <c r="IV41" s="49" t="s">
        <v>197</v>
      </c>
      <c r="IW41" s="49" t="s">
        <v>197</v>
      </c>
      <c r="IX41" s="49" t="s">
        <v>197</v>
      </c>
      <c r="IY41" s="49" t="s">
        <v>197</v>
      </c>
      <c r="IZ41" s="49" t="s">
        <v>197</v>
      </c>
      <c r="JA41" s="49" t="s">
        <v>197</v>
      </c>
      <c r="JB41" s="49" t="s">
        <v>197</v>
      </c>
      <c r="JC41" s="49" t="s">
        <v>197</v>
      </c>
      <c r="JD41" s="49" t="s">
        <v>197</v>
      </c>
      <c r="JE41" s="49" t="s">
        <v>197</v>
      </c>
      <c r="JF41" s="49" t="s">
        <v>87</v>
      </c>
      <c r="JG41" s="49" t="s">
        <v>87</v>
      </c>
      <c r="JH41" s="49" t="s">
        <v>87</v>
      </c>
      <c r="JI41" s="49" t="s">
        <v>87</v>
      </c>
      <c r="JJ41" s="49">
        <v>13.7</v>
      </c>
      <c r="JK41" s="49">
        <v>9.4</v>
      </c>
      <c r="JL41" s="49">
        <v>9.3000000000000007</v>
      </c>
      <c r="JM41" s="49" t="s">
        <v>87</v>
      </c>
      <c r="JN41" s="49" t="s">
        <v>87</v>
      </c>
      <c r="JO41" s="49" t="s">
        <v>87</v>
      </c>
    </row>
    <row r="42" spans="1:275">
      <c r="A42" s="45"/>
      <c r="B42" s="46" t="s">
        <v>1779</v>
      </c>
      <c r="C42" s="303" t="s">
        <v>1281</v>
      </c>
      <c r="D42" s="46" t="s">
        <v>121</v>
      </c>
      <c r="E42" s="303" t="s">
        <v>2</v>
      </c>
      <c r="F42" s="47" t="s">
        <v>197</v>
      </c>
      <c r="G42" s="47" t="s">
        <v>197</v>
      </c>
      <c r="H42" s="48">
        <v>74</v>
      </c>
      <c r="I42" s="48">
        <v>54.9</v>
      </c>
      <c r="J42" s="48">
        <v>56.9</v>
      </c>
      <c r="K42" s="49" t="s">
        <v>197</v>
      </c>
      <c r="L42" s="49" t="s">
        <v>197</v>
      </c>
      <c r="M42" s="49" t="s">
        <v>197</v>
      </c>
      <c r="N42" s="49" t="s">
        <v>197</v>
      </c>
      <c r="O42" s="49" t="s">
        <v>197</v>
      </c>
      <c r="P42" s="49" t="s">
        <v>197</v>
      </c>
      <c r="Q42" s="49" t="s">
        <v>197</v>
      </c>
      <c r="R42" s="49" t="s">
        <v>197</v>
      </c>
      <c r="S42" s="49" t="s">
        <v>197</v>
      </c>
      <c r="T42" s="49" t="s">
        <v>197</v>
      </c>
      <c r="U42" s="49" t="s">
        <v>197</v>
      </c>
      <c r="V42" s="49" t="s">
        <v>197</v>
      </c>
      <c r="W42" s="49" t="s">
        <v>197</v>
      </c>
      <c r="X42" s="49" t="s">
        <v>197</v>
      </c>
      <c r="Y42" s="49" t="s">
        <v>197</v>
      </c>
      <c r="Z42" s="49" t="s">
        <v>197</v>
      </c>
      <c r="AA42" s="49" t="s">
        <v>197</v>
      </c>
      <c r="AB42" s="49" t="s">
        <v>197</v>
      </c>
      <c r="AC42" s="49" t="s">
        <v>197</v>
      </c>
      <c r="AD42" s="49" t="s">
        <v>197</v>
      </c>
      <c r="AE42" s="49" t="s">
        <v>197</v>
      </c>
      <c r="AF42" s="49" t="s">
        <v>197</v>
      </c>
      <c r="AG42" s="49" t="s">
        <v>197</v>
      </c>
      <c r="AH42" s="49" t="s">
        <v>197</v>
      </c>
      <c r="AI42" s="49" t="s">
        <v>197</v>
      </c>
      <c r="AJ42" s="49" t="s">
        <v>197</v>
      </c>
      <c r="AK42" s="49" t="s">
        <v>197</v>
      </c>
      <c r="AL42" s="49" t="s">
        <v>197</v>
      </c>
      <c r="AM42" s="49" t="s">
        <v>197</v>
      </c>
      <c r="AN42" s="49" t="s">
        <v>197</v>
      </c>
      <c r="AO42" s="49" t="s">
        <v>197</v>
      </c>
      <c r="AP42" s="49" t="s">
        <v>197</v>
      </c>
      <c r="AQ42" s="49" t="s">
        <v>197</v>
      </c>
      <c r="AR42" s="49" t="s">
        <v>197</v>
      </c>
      <c r="AS42" s="49" t="s">
        <v>197</v>
      </c>
      <c r="AT42" s="49" t="s">
        <v>197</v>
      </c>
      <c r="AU42" s="49" t="s">
        <v>197</v>
      </c>
      <c r="AV42" s="49" t="s">
        <v>197</v>
      </c>
      <c r="AW42" s="49" t="s">
        <v>197</v>
      </c>
      <c r="AX42" s="49" t="s">
        <v>197</v>
      </c>
      <c r="AY42" s="49" t="s">
        <v>197</v>
      </c>
      <c r="AZ42" s="48">
        <v>29.3</v>
      </c>
      <c r="BA42" s="48">
        <v>76.2</v>
      </c>
      <c r="BB42" s="48">
        <v>74</v>
      </c>
      <c r="BC42" s="48">
        <v>53.2</v>
      </c>
      <c r="BD42" s="48">
        <v>56.9</v>
      </c>
      <c r="BE42" s="48">
        <v>56.6</v>
      </c>
      <c r="BF42" s="48">
        <v>107.8</v>
      </c>
      <c r="BG42" s="48">
        <v>62.8</v>
      </c>
      <c r="BH42" s="48">
        <v>73.8</v>
      </c>
      <c r="BI42" s="49" t="s">
        <v>197</v>
      </c>
      <c r="BJ42" s="49" t="s">
        <v>197</v>
      </c>
      <c r="BK42" s="49" t="s">
        <v>197</v>
      </c>
      <c r="BL42" s="49" t="s">
        <v>197</v>
      </c>
      <c r="BM42" s="49" t="s">
        <v>197</v>
      </c>
      <c r="BN42" s="49" t="s">
        <v>197</v>
      </c>
      <c r="BO42" s="49" t="s">
        <v>197</v>
      </c>
      <c r="BP42" s="49" t="s">
        <v>197</v>
      </c>
      <c r="BQ42" s="49" t="s">
        <v>197</v>
      </c>
      <c r="BR42" s="49" t="s">
        <v>197</v>
      </c>
      <c r="BS42" s="49" t="s">
        <v>197</v>
      </c>
      <c r="BT42" s="49" t="s">
        <v>197</v>
      </c>
      <c r="BU42" s="49" t="s">
        <v>197</v>
      </c>
      <c r="BV42" s="49" t="s">
        <v>197</v>
      </c>
      <c r="BW42" s="49" t="s">
        <v>197</v>
      </c>
      <c r="BX42" s="49" t="s">
        <v>197</v>
      </c>
      <c r="BY42" s="49" t="s">
        <v>197</v>
      </c>
      <c r="BZ42" s="49" t="s">
        <v>197</v>
      </c>
      <c r="CA42" s="49" t="s">
        <v>197</v>
      </c>
      <c r="CB42" s="49" t="s">
        <v>197</v>
      </c>
      <c r="CC42" s="49" t="s">
        <v>197</v>
      </c>
      <c r="CD42" s="49" t="s">
        <v>197</v>
      </c>
      <c r="CE42" s="49" t="s">
        <v>197</v>
      </c>
      <c r="CF42" s="49" t="s">
        <v>197</v>
      </c>
      <c r="CG42" s="49" t="s">
        <v>197</v>
      </c>
      <c r="CH42" s="49" t="s">
        <v>197</v>
      </c>
      <c r="CI42" s="49" t="s">
        <v>197</v>
      </c>
      <c r="CJ42" s="49" t="s">
        <v>197</v>
      </c>
      <c r="CK42" s="49" t="s">
        <v>197</v>
      </c>
      <c r="CL42" s="49" t="s">
        <v>197</v>
      </c>
      <c r="CM42" s="49" t="s">
        <v>197</v>
      </c>
      <c r="CN42" s="49" t="s">
        <v>197</v>
      </c>
      <c r="CO42" s="49" t="s">
        <v>197</v>
      </c>
      <c r="CP42" s="49" t="s">
        <v>197</v>
      </c>
      <c r="CQ42" s="49" t="s">
        <v>197</v>
      </c>
      <c r="CR42" s="49" t="s">
        <v>197</v>
      </c>
      <c r="CS42" s="49" t="s">
        <v>197</v>
      </c>
      <c r="CT42" s="49" t="s">
        <v>197</v>
      </c>
      <c r="CU42" s="49" t="s">
        <v>197</v>
      </c>
      <c r="CV42" s="49" t="s">
        <v>197</v>
      </c>
      <c r="CW42" s="49" t="s">
        <v>197</v>
      </c>
      <c r="CX42" s="49" t="s">
        <v>197</v>
      </c>
      <c r="CY42" s="49" t="s">
        <v>197</v>
      </c>
      <c r="CZ42" s="49" t="s">
        <v>197</v>
      </c>
      <c r="DA42" s="49" t="s">
        <v>197</v>
      </c>
      <c r="DB42" s="49" t="s">
        <v>197</v>
      </c>
      <c r="DC42" s="49" t="s">
        <v>197</v>
      </c>
      <c r="DD42" s="49" t="s">
        <v>197</v>
      </c>
      <c r="DE42" s="49" t="s">
        <v>197</v>
      </c>
      <c r="DF42" s="49" t="s">
        <v>197</v>
      </c>
      <c r="DG42" s="49" t="s">
        <v>197</v>
      </c>
      <c r="DH42" s="49" t="s">
        <v>197</v>
      </c>
      <c r="DI42" s="49" t="s">
        <v>197</v>
      </c>
      <c r="DJ42" s="49" t="s">
        <v>197</v>
      </c>
      <c r="DK42" s="49" t="s">
        <v>197</v>
      </c>
      <c r="DL42" s="49" t="s">
        <v>197</v>
      </c>
      <c r="DM42" s="49" t="s">
        <v>197</v>
      </c>
      <c r="DN42" s="49" t="s">
        <v>197</v>
      </c>
      <c r="DO42" s="49" t="s">
        <v>197</v>
      </c>
      <c r="DP42" s="49" t="s">
        <v>197</v>
      </c>
      <c r="DQ42" s="49" t="s">
        <v>197</v>
      </c>
      <c r="DR42" s="49" t="s">
        <v>197</v>
      </c>
      <c r="DS42" s="49" t="s">
        <v>197</v>
      </c>
      <c r="DT42" s="49" t="s">
        <v>197</v>
      </c>
      <c r="DU42" s="49" t="s">
        <v>197</v>
      </c>
      <c r="DV42" s="49" t="s">
        <v>197</v>
      </c>
      <c r="DW42" s="49" t="s">
        <v>197</v>
      </c>
      <c r="DX42" s="49" t="s">
        <v>197</v>
      </c>
      <c r="DY42" s="49" t="s">
        <v>197</v>
      </c>
      <c r="DZ42" s="49" t="s">
        <v>197</v>
      </c>
      <c r="EA42" s="49" t="s">
        <v>197</v>
      </c>
      <c r="EB42" s="48" t="e">
        <v>#N/A</v>
      </c>
      <c r="EC42" s="49" t="s">
        <v>197</v>
      </c>
      <c r="ED42" s="48" t="e">
        <v>#N/A</v>
      </c>
      <c r="EE42" s="49" t="s">
        <v>197</v>
      </c>
      <c r="EF42" s="49" t="s">
        <v>197</v>
      </c>
      <c r="EG42" s="49" t="s">
        <v>197</v>
      </c>
      <c r="EH42" s="49" t="s">
        <v>197</v>
      </c>
      <c r="EI42" s="49" t="s">
        <v>197</v>
      </c>
      <c r="EJ42" s="49" t="s">
        <v>197</v>
      </c>
      <c r="EK42" s="49" t="s">
        <v>197</v>
      </c>
      <c r="EL42" s="49" t="s">
        <v>197</v>
      </c>
      <c r="EM42" s="49" t="s">
        <v>197</v>
      </c>
      <c r="EN42" s="49" t="s">
        <v>197</v>
      </c>
      <c r="EO42" s="49" t="s">
        <v>197</v>
      </c>
      <c r="EP42" s="49" t="s">
        <v>197</v>
      </c>
      <c r="EQ42" s="49" t="s">
        <v>197</v>
      </c>
      <c r="ER42" s="49" t="s">
        <v>197</v>
      </c>
      <c r="ES42" s="49" t="s">
        <v>197</v>
      </c>
      <c r="ET42" s="49" t="s">
        <v>197</v>
      </c>
      <c r="EU42" s="49" t="s">
        <v>197</v>
      </c>
      <c r="EV42" s="48">
        <v>64</v>
      </c>
      <c r="EW42" s="48">
        <v>58.9</v>
      </c>
      <c r="EX42" s="48">
        <v>60.5</v>
      </c>
      <c r="EY42" s="49" t="s">
        <v>197</v>
      </c>
      <c r="EZ42" s="49" t="s">
        <v>197</v>
      </c>
      <c r="FA42" s="49" t="s">
        <v>197</v>
      </c>
      <c r="FB42" s="49" t="s">
        <v>197</v>
      </c>
      <c r="FC42" s="49" t="s">
        <v>197</v>
      </c>
      <c r="FD42" s="49" t="s">
        <v>197</v>
      </c>
      <c r="FE42" s="49" t="s">
        <v>197</v>
      </c>
      <c r="FF42" s="49" t="s">
        <v>197</v>
      </c>
      <c r="FG42" s="49" t="s">
        <v>197</v>
      </c>
      <c r="FH42" s="49" t="s">
        <v>197</v>
      </c>
      <c r="FI42" s="49" t="s">
        <v>197</v>
      </c>
      <c r="FJ42" s="49" t="s">
        <v>197</v>
      </c>
      <c r="FK42" s="49" t="s">
        <v>197</v>
      </c>
      <c r="FL42" s="49" t="s">
        <v>197</v>
      </c>
      <c r="FM42" s="48">
        <v>22.1</v>
      </c>
      <c r="FN42" s="48">
        <v>13.6</v>
      </c>
      <c r="FO42" s="48">
        <v>18.600000000000001</v>
      </c>
      <c r="FP42" s="49" t="s">
        <v>197</v>
      </c>
      <c r="FQ42" s="49" t="s">
        <v>197</v>
      </c>
      <c r="FR42" s="49" t="s">
        <v>197</v>
      </c>
      <c r="FS42" s="49" t="s">
        <v>197</v>
      </c>
      <c r="FT42" s="49" t="s">
        <v>197</v>
      </c>
      <c r="FU42" s="49" t="s">
        <v>197</v>
      </c>
      <c r="FV42" s="49" t="s">
        <v>197</v>
      </c>
      <c r="FW42" s="49" t="s">
        <v>197</v>
      </c>
      <c r="FX42" s="48">
        <v>93.1</v>
      </c>
      <c r="FY42" s="48">
        <v>120.1</v>
      </c>
      <c r="FZ42" s="48">
        <v>119.8</v>
      </c>
      <c r="GA42" s="48">
        <v>52</v>
      </c>
      <c r="GB42" s="48">
        <v>45.8</v>
      </c>
      <c r="GC42" s="48">
        <v>47</v>
      </c>
      <c r="GD42" s="49" t="s">
        <v>197</v>
      </c>
      <c r="GE42" s="49" t="s">
        <v>197</v>
      </c>
      <c r="GF42" s="49" t="s">
        <v>197</v>
      </c>
      <c r="GG42" s="49" t="s">
        <v>197</v>
      </c>
      <c r="GH42" s="49" t="s">
        <v>197</v>
      </c>
      <c r="GI42" s="49" t="s">
        <v>197</v>
      </c>
      <c r="GJ42" s="49" t="s">
        <v>197</v>
      </c>
      <c r="GK42" s="49" t="s">
        <v>197</v>
      </c>
      <c r="GL42" s="49" t="s">
        <v>197</v>
      </c>
      <c r="GM42" s="49" t="s">
        <v>197</v>
      </c>
      <c r="GN42" s="49" t="s">
        <v>197</v>
      </c>
      <c r="GO42" s="49" t="s">
        <v>197</v>
      </c>
      <c r="GP42" s="49" t="s">
        <v>197</v>
      </c>
      <c r="GQ42" s="49" t="s">
        <v>197</v>
      </c>
      <c r="GR42" s="49" t="s">
        <v>197</v>
      </c>
      <c r="GS42" s="49" t="s">
        <v>197</v>
      </c>
      <c r="GT42" s="49" t="s">
        <v>197</v>
      </c>
      <c r="GU42" s="49" t="s">
        <v>197</v>
      </c>
      <c r="GV42" s="49" t="s">
        <v>197</v>
      </c>
      <c r="GW42" s="49" t="s">
        <v>197</v>
      </c>
      <c r="GX42" s="49" t="s">
        <v>197</v>
      </c>
      <c r="GY42" s="49" t="s">
        <v>197</v>
      </c>
      <c r="GZ42" s="49" t="s">
        <v>197</v>
      </c>
      <c r="HA42" s="49" t="s">
        <v>197</v>
      </c>
      <c r="HB42" s="49" t="s">
        <v>197</v>
      </c>
      <c r="HC42" s="49" t="s">
        <v>197</v>
      </c>
      <c r="HD42" s="49" t="s">
        <v>197</v>
      </c>
      <c r="HE42" s="48" t="e">
        <v>#N/A</v>
      </c>
      <c r="HF42" s="49" t="s">
        <v>197</v>
      </c>
      <c r="HG42" s="48" t="e">
        <v>#N/A</v>
      </c>
      <c r="HH42" s="49" t="s">
        <v>197</v>
      </c>
      <c r="HI42" s="49" t="s">
        <v>197</v>
      </c>
      <c r="HJ42" s="49" t="s">
        <v>197</v>
      </c>
      <c r="HK42" s="49" t="s">
        <v>197</v>
      </c>
      <c r="HL42" s="49" t="s">
        <v>197</v>
      </c>
      <c r="HM42" s="49" t="s">
        <v>197</v>
      </c>
      <c r="HN42" s="49" t="s">
        <v>197</v>
      </c>
      <c r="HO42" s="49" t="s">
        <v>197</v>
      </c>
      <c r="HP42" s="49" t="s">
        <v>197</v>
      </c>
      <c r="HQ42" s="49" t="s">
        <v>197</v>
      </c>
      <c r="HR42" s="49" t="s">
        <v>197</v>
      </c>
      <c r="HS42" s="49" t="s">
        <v>197</v>
      </c>
      <c r="HT42" s="49" t="s">
        <v>197</v>
      </c>
      <c r="HU42" s="48">
        <v>308</v>
      </c>
      <c r="HV42" s="48">
        <v>105.6</v>
      </c>
      <c r="HW42" s="48">
        <v>119</v>
      </c>
      <c r="HX42" s="49" t="s">
        <v>197</v>
      </c>
      <c r="HY42" s="49" t="s">
        <v>197</v>
      </c>
      <c r="HZ42" s="49" t="s">
        <v>197</v>
      </c>
      <c r="IA42" s="49" t="s">
        <v>197</v>
      </c>
      <c r="IB42" s="49" t="s">
        <v>197</v>
      </c>
      <c r="IC42" s="49" t="s">
        <v>197</v>
      </c>
      <c r="ID42" s="49" t="s">
        <v>197</v>
      </c>
      <c r="IE42" s="49" t="s">
        <v>197</v>
      </c>
      <c r="IF42" s="49" t="s">
        <v>197</v>
      </c>
      <c r="IG42" s="49" t="s">
        <v>197</v>
      </c>
      <c r="IH42" s="49" t="s">
        <v>197</v>
      </c>
      <c r="II42" s="49" t="s">
        <v>197</v>
      </c>
      <c r="IJ42" s="49" t="s">
        <v>197</v>
      </c>
      <c r="IK42" s="49" t="s">
        <v>197</v>
      </c>
      <c r="IL42" s="49" t="s">
        <v>197</v>
      </c>
      <c r="IM42" s="49" t="s">
        <v>197</v>
      </c>
      <c r="IN42" s="49" t="s">
        <v>197</v>
      </c>
      <c r="IO42" s="49" t="s">
        <v>197</v>
      </c>
      <c r="IP42" s="49" t="s">
        <v>197</v>
      </c>
      <c r="IQ42" s="49" t="s">
        <v>197</v>
      </c>
      <c r="IR42" s="49" t="s">
        <v>197</v>
      </c>
      <c r="IS42" s="49" t="s">
        <v>197</v>
      </c>
      <c r="IT42" s="49" t="s">
        <v>197</v>
      </c>
      <c r="IU42" s="49" t="s">
        <v>197</v>
      </c>
      <c r="IV42" s="49" t="s">
        <v>197</v>
      </c>
      <c r="IW42" s="49" t="s">
        <v>197</v>
      </c>
      <c r="IX42" s="49" t="s">
        <v>197</v>
      </c>
      <c r="IY42" s="49" t="s">
        <v>197</v>
      </c>
      <c r="IZ42" s="49" t="s">
        <v>197</v>
      </c>
      <c r="JA42" s="49" t="s">
        <v>197</v>
      </c>
      <c r="JB42" s="49" t="s">
        <v>197</v>
      </c>
      <c r="JC42" s="49" t="s">
        <v>197</v>
      </c>
      <c r="JD42" s="49" t="s">
        <v>197</v>
      </c>
      <c r="JE42" s="49" t="s">
        <v>197</v>
      </c>
      <c r="JF42" s="49" t="s">
        <v>87</v>
      </c>
      <c r="JG42" s="49" t="s">
        <v>87</v>
      </c>
      <c r="JH42" s="49" t="s">
        <v>87</v>
      </c>
      <c r="JI42" s="49" t="s">
        <v>87</v>
      </c>
      <c r="JJ42" s="49">
        <v>4.7</v>
      </c>
      <c r="JK42" s="49">
        <v>8.5</v>
      </c>
      <c r="JL42" s="49">
        <v>9.1</v>
      </c>
      <c r="JM42" s="49" t="s">
        <v>87</v>
      </c>
      <c r="JN42" s="49" t="s">
        <v>87</v>
      </c>
      <c r="JO42" s="49" t="s">
        <v>87</v>
      </c>
    </row>
    <row r="43" spans="1:275">
      <c r="A43" s="45"/>
      <c r="B43" s="46" t="s">
        <v>1780</v>
      </c>
      <c r="C43" s="303" t="s">
        <v>1282</v>
      </c>
      <c r="D43" s="46" t="s">
        <v>122</v>
      </c>
      <c r="E43" s="303" t="s">
        <v>3</v>
      </c>
      <c r="F43" s="47" t="s">
        <v>197</v>
      </c>
      <c r="G43" s="47" t="s">
        <v>197</v>
      </c>
      <c r="H43" s="48">
        <v>45.7</v>
      </c>
      <c r="I43" s="48">
        <v>53.2</v>
      </c>
      <c r="J43" s="48">
        <v>53.5</v>
      </c>
      <c r="K43" s="49" t="s">
        <v>197</v>
      </c>
      <c r="L43" s="49" t="s">
        <v>197</v>
      </c>
      <c r="M43" s="49" t="s">
        <v>197</v>
      </c>
      <c r="N43" s="49" t="s">
        <v>197</v>
      </c>
      <c r="O43" s="49" t="s">
        <v>197</v>
      </c>
      <c r="P43" s="49" t="s">
        <v>197</v>
      </c>
      <c r="Q43" s="49" t="s">
        <v>197</v>
      </c>
      <c r="R43" s="48">
        <v>69.599999999999994</v>
      </c>
      <c r="S43" s="49" t="s">
        <v>197</v>
      </c>
      <c r="T43" s="49" t="s">
        <v>197</v>
      </c>
      <c r="U43" s="49" t="s">
        <v>197</v>
      </c>
      <c r="V43" s="49" t="s">
        <v>197</v>
      </c>
      <c r="W43" s="49" t="s">
        <v>197</v>
      </c>
      <c r="X43" s="49" t="s">
        <v>197</v>
      </c>
      <c r="Y43" s="49" t="s">
        <v>197</v>
      </c>
      <c r="Z43" s="49" t="s">
        <v>197</v>
      </c>
      <c r="AA43" s="49" t="s">
        <v>197</v>
      </c>
      <c r="AB43" s="49" t="s">
        <v>197</v>
      </c>
      <c r="AC43" s="49" t="s">
        <v>197</v>
      </c>
      <c r="AD43" s="49" t="s">
        <v>197</v>
      </c>
      <c r="AE43" s="49" t="s">
        <v>197</v>
      </c>
      <c r="AF43" s="49" t="s">
        <v>197</v>
      </c>
      <c r="AG43" s="49" t="s">
        <v>197</v>
      </c>
      <c r="AH43" s="49" t="s">
        <v>197</v>
      </c>
      <c r="AI43" s="49" t="s">
        <v>197</v>
      </c>
      <c r="AJ43" s="49" t="s">
        <v>197</v>
      </c>
      <c r="AK43" s="49" t="s">
        <v>197</v>
      </c>
      <c r="AL43" s="49" t="s">
        <v>197</v>
      </c>
      <c r="AM43" s="49" t="s">
        <v>197</v>
      </c>
      <c r="AN43" s="49" t="s">
        <v>197</v>
      </c>
      <c r="AO43" s="49" t="s">
        <v>197</v>
      </c>
      <c r="AP43" s="49" t="s">
        <v>197</v>
      </c>
      <c r="AQ43" s="49" t="s">
        <v>197</v>
      </c>
      <c r="AR43" s="49" t="s">
        <v>197</v>
      </c>
      <c r="AS43" s="49" t="s">
        <v>197</v>
      </c>
      <c r="AT43" s="49" t="s">
        <v>197</v>
      </c>
      <c r="AU43" s="49" t="s">
        <v>197</v>
      </c>
      <c r="AV43" s="49" t="s">
        <v>197</v>
      </c>
      <c r="AW43" s="49" t="s">
        <v>197</v>
      </c>
      <c r="AX43" s="49" t="s">
        <v>197</v>
      </c>
      <c r="AY43" s="48">
        <v>55.7</v>
      </c>
      <c r="AZ43" s="48">
        <v>23.8</v>
      </c>
      <c r="BA43" s="48">
        <v>41.2</v>
      </c>
      <c r="BB43" s="48">
        <v>40.4</v>
      </c>
      <c r="BC43" s="48">
        <v>47.2</v>
      </c>
      <c r="BD43" s="48">
        <v>52.4</v>
      </c>
      <c r="BE43" s="48">
        <v>52</v>
      </c>
      <c r="BF43" s="48">
        <v>75.5</v>
      </c>
      <c r="BG43" s="48">
        <v>63</v>
      </c>
      <c r="BH43" s="48">
        <v>65.900000000000006</v>
      </c>
      <c r="BI43" s="49" t="s">
        <v>197</v>
      </c>
      <c r="BJ43" s="49" t="s">
        <v>197</v>
      </c>
      <c r="BK43" s="49" t="s">
        <v>197</v>
      </c>
      <c r="BL43" s="49" t="s">
        <v>197</v>
      </c>
      <c r="BM43" s="49" t="s">
        <v>197</v>
      </c>
      <c r="BN43" s="49" t="s">
        <v>197</v>
      </c>
      <c r="BO43" s="49" t="s">
        <v>197</v>
      </c>
      <c r="BP43" s="49" t="s">
        <v>197</v>
      </c>
      <c r="BQ43" s="49" t="s">
        <v>197</v>
      </c>
      <c r="BR43" s="49" t="s">
        <v>197</v>
      </c>
      <c r="BS43" s="49" t="s">
        <v>197</v>
      </c>
      <c r="BT43" s="49" t="s">
        <v>197</v>
      </c>
      <c r="BU43" s="49" t="s">
        <v>197</v>
      </c>
      <c r="BV43" s="49" t="s">
        <v>197</v>
      </c>
      <c r="BW43" s="49" t="s">
        <v>197</v>
      </c>
      <c r="BX43" s="49" t="s">
        <v>197</v>
      </c>
      <c r="BY43" s="49" t="s">
        <v>197</v>
      </c>
      <c r="BZ43" s="49" t="s">
        <v>197</v>
      </c>
      <c r="CA43" s="49" t="s">
        <v>197</v>
      </c>
      <c r="CB43" s="49" t="s">
        <v>197</v>
      </c>
      <c r="CC43" s="49" t="s">
        <v>197</v>
      </c>
      <c r="CD43" s="49" t="s">
        <v>197</v>
      </c>
      <c r="CE43" s="49" t="s">
        <v>197</v>
      </c>
      <c r="CF43" s="49" t="s">
        <v>197</v>
      </c>
      <c r="CG43" s="49" t="s">
        <v>197</v>
      </c>
      <c r="CH43" s="49" t="s">
        <v>197</v>
      </c>
      <c r="CI43" s="49" t="s">
        <v>197</v>
      </c>
      <c r="CJ43" s="49" t="s">
        <v>197</v>
      </c>
      <c r="CK43" s="49" t="s">
        <v>197</v>
      </c>
      <c r="CL43" s="49" t="s">
        <v>197</v>
      </c>
      <c r="CM43" s="49" t="s">
        <v>197</v>
      </c>
      <c r="CN43" s="49" t="s">
        <v>197</v>
      </c>
      <c r="CO43" s="49" t="s">
        <v>197</v>
      </c>
      <c r="CP43" s="49" t="s">
        <v>197</v>
      </c>
      <c r="CQ43" s="49" t="s">
        <v>197</v>
      </c>
      <c r="CR43" s="49" t="s">
        <v>197</v>
      </c>
      <c r="CS43" s="49" t="s">
        <v>197</v>
      </c>
      <c r="CT43" s="49" t="s">
        <v>197</v>
      </c>
      <c r="CU43" s="49" t="s">
        <v>197</v>
      </c>
      <c r="CV43" s="49" t="s">
        <v>197</v>
      </c>
      <c r="CW43" s="49" t="s">
        <v>197</v>
      </c>
      <c r="CX43" s="49" t="s">
        <v>197</v>
      </c>
      <c r="CY43" s="49" t="s">
        <v>197</v>
      </c>
      <c r="CZ43" s="49" t="s">
        <v>197</v>
      </c>
      <c r="DA43" s="49" t="s">
        <v>197</v>
      </c>
      <c r="DB43" s="49" t="s">
        <v>197</v>
      </c>
      <c r="DC43" s="49" t="s">
        <v>197</v>
      </c>
      <c r="DD43" s="49" t="s">
        <v>197</v>
      </c>
      <c r="DE43" s="49" t="s">
        <v>197</v>
      </c>
      <c r="DF43" s="49" t="s">
        <v>197</v>
      </c>
      <c r="DG43" s="49" t="s">
        <v>197</v>
      </c>
      <c r="DH43" s="49" t="s">
        <v>197</v>
      </c>
      <c r="DI43" s="49" t="s">
        <v>197</v>
      </c>
      <c r="DJ43" s="49" t="s">
        <v>197</v>
      </c>
      <c r="DK43" s="49" t="s">
        <v>197</v>
      </c>
      <c r="DL43" s="49" t="s">
        <v>197</v>
      </c>
      <c r="DM43" s="49" t="s">
        <v>197</v>
      </c>
      <c r="DN43" s="49" t="s">
        <v>197</v>
      </c>
      <c r="DO43" s="49" t="s">
        <v>197</v>
      </c>
      <c r="DP43" s="49" t="s">
        <v>197</v>
      </c>
      <c r="DQ43" s="49" t="s">
        <v>197</v>
      </c>
      <c r="DR43" s="49" t="s">
        <v>197</v>
      </c>
      <c r="DS43" s="49" t="s">
        <v>197</v>
      </c>
      <c r="DT43" s="49" t="s">
        <v>197</v>
      </c>
      <c r="DU43" s="49" t="s">
        <v>197</v>
      </c>
      <c r="DV43" s="49" t="s">
        <v>197</v>
      </c>
      <c r="DW43" s="49" t="s">
        <v>197</v>
      </c>
      <c r="DX43" s="49" t="s">
        <v>197</v>
      </c>
      <c r="DY43" s="49" t="s">
        <v>197</v>
      </c>
      <c r="DZ43" s="49" t="s">
        <v>197</v>
      </c>
      <c r="EA43" s="49" t="s">
        <v>197</v>
      </c>
      <c r="EB43" s="48" t="e">
        <v>#N/A</v>
      </c>
      <c r="EC43" s="49" t="s">
        <v>197</v>
      </c>
      <c r="ED43" s="48" t="e">
        <v>#N/A</v>
      </c>
      <c r="EE43" s="49" t="s">
        <v>197</v>
      </c>
      <c r="EF43" s="49" t="s">
        <v>197</v>
      </c>
      <c r="EG43" s="49" t="s">
        <v>197</v>
      </c>
      <c r="EH43" s="49" t="s">
        <v>197</v>
      </c>
      <c r="EI43" s="49" t="s">
        <v>197</v>
      </c>
      <c r="EJ43" s="49" t="s">
        <v>197</v>
      </c>
      <c r="EK43" s="49" t="s">
        <v>197</v>
      </c>
      <c r="EL43" s="49" t="s">
        <v>197</v>
      </c>
      <c r="EM43" s="49" t="s">
        <v>197</v>
      </c>
      <c r="EN43" s="49" t="s">
        <v>197</v>
      </c>
      <c r="EO43" s="49" t="s">
        <v>197</v>
      </c>
      <c r="EP43" s="49" t="s">
        <v>197</v>
      </c>
      <c r="EQ43" s="49" t="s">
        <v>197</v>
      </c>
      <c r="ER43" s="49" t="s">
        <v>197</v>
      </c>
      <c r="ES43" s="49" t="s">
        <v>197</v>
      </c>
      <c r="ET43" s="48">
        <v>72.3</v>
      </c>
      <c r="EU43" s="49" t="s">
        <v>197</v>
      </c>
      <c r="EV43" s="48">
        <v>60.2</v>
      </c>
      <c r="EW43" s="48">
        <v>44.6</v>
      </c>
      <c r="EX43" s="48">
        <v>49.5</v>
      </c>
      <c r="EY43" s="49" t="s">
        <v>197</v>
      </c>
      <c r="EZ43" s="48">
        <v>25</v>
      </c>
      <c r="FA43" s="48">
        <v>33</v>
      </c>
      <c r="FB43" s="48">
        <v>29.8</v>
      </c>
      <c r="FC43" s="49" t="s">
        <v>197</v>
      </c>
      <c r="FD43" s="48">
        <v>75.7</v>
      </c>
      <c r="FE43" s="48">
        <v>45.4</v>
      </c>
      <c r="FF43" s="48">
        <v>58.5</v>
      </c>
      <c r="FG43" s="49" t="s">
        <v>197</v>
      </c>
      <c r="FH43" s="49" t="s">
        <v>197</v>
      </c>
      <c r="FI43" s="49" t="s">
        <v>197</v>
      </c>
      <c r="FJ43" s="49" t="s">
        <v>197</v>
      </c>
      <c r="FK43" s="49" t="s">
        <v>197</v>
      </c>
      <c r="FL43" s="49" t="s">
        <v>197</v>
      </c>
      <c r="FM43" s="48">
        <v>46.6</v>
      </c>
      <c r="FN43" s="48">
        <v>112.5</v>
      </c>
      <c r="FO43" s="48">
        <v>73.8</v>
      </c>
      <c r="FP43" s="48">
        <v>15.8</v>
      </c>
      <c r="FQ43" s="48">
        <v>36.799999999999997</v>
      </c>
      <c r="FR43" s="48">
        <v>29.4</v>
      </c>
      <c r="FS43" s="48">
        <v>48.9</v>
      </c>
      <c r="FT43" s="48">
        <v>71.7</v>
      </c>
      <c r="FU43" s="48">
        <v>57.3</v>
      </c>
      <c r="FV43" s="49" t="s">
        <v>197</v>
      </c>
      <c r="FW43" s="49" t="s">
        <v>197</v>
      </c>
      <c r="FX43" s="48">
        <v>53.6</v>
      </c>
      <c r="FY43" s="48">
        <v>27.9</v>
      </c>
      <c r="FZ43" s="48">
        <v>28.2</v>
      </c>
      <c r="GA43" s="48">
        <v>43.5</v>
      </c>
      <c r="GB43" s="48">
        <v>117.3</v>
      </c>
      <c r="GC43" s="48">
        <v>103</v>
      </c>
      <c r="GD43" s="49" t="s">
        <v>197</v>
      </c>
      <c r="GE43" s="49" t="s">
        <v>197</v>
      </c>
      <c r="GF43" s="49" t="s">
        <v>197</v>
      </c>
      <c r="GG43" s="49" t="s">
        <v>197</v>
      </c>
      <c r="GH43" s="49" t="s">
        <v>197</v>
      </c>
      <c r="GI43" s="49" t="s">
        <v>197</v>
      </c>
      <c r="GJ43" s="49" t="s">
        <v>197</v>
      </c>
      <c r="GK43" s="49" t="s">
        <v>197</v>
      </c>
      <c r="GL43" s="49" t="s">
        <v>197</v>
      </c>
      <c r="GM43" s="49" t="s">
        <v>197</v>
      </c>
      <c r="GN43" s="49" t="s">
        <v>197</v>
      </c>
      <c r="GO43" s="49" t="s">
        <v>197</v>
      </c>
      <c r="GP43" s="49" t="s">
        <v>197</v>
      </c>
      <c r="GQ43" s="49" t="s">
        <v>197</v>
      </c>
      <c r="GR43" s="49" t="s">
        <v>197</v>
      </c>
      <c r="GS43" s="49" t="s">
        <v>197</v>
      </c>
      <c r="GT43" s="49" t="s">
        <v>197</v>
      </c>
      <c r="GU43" s="49" t="s">
        <v>197</v>
      </c>
      <c r="GV43" s="49" t="s">
        <v>197</v>
      </c>
      <c r="GW43" s="49" t="s">
        <v>197</v>
      </c>
      <c r="GX43" s="49" t="s">
        <v>197</v>
      </c>
      <c r="GY43" s="48">
        <v>71.5</v>
      </c>
      <c r="GZ43" s="48">
        <v>77.099999999999994</v>
      </c>
      <c r="HA43" s="48">
        <v>74.400000000000006</v>
      </c>
      <c r="HB43" s="48">
        <v>50.3</v>
      </c>
      <c r="HC43" s="48">
        <v>68.599999999999994</v>
      </c>
      <c r="HD43" s="48">
        <v>63.1</v>
      </c>
      <c r="HE43" s="48" t="e">
        <v>#N/A</v>
      </c>
      <c r="HF43" s="49" t="s">
        <v>197</v>
      </c>
      <c r="HG43" s="48" t="e">
        <v>#N/A</v>
      </c>
      <c r="HH43" s="49" t="s">
        <v>197</v>
      </c>
      <c r="HI43" s="49" t="s">
        <v>197</v>
      </c>
      <c r="HJ43" s="49" t="s">
        <v>197</v>
      </c>
      <c r="HK43" s="49" t="s">
        <v>197</v>
      </c>
      <c r="HL43" s="49" t="s">
        <v>197</v>
      </c>
      <c r="HM43" s="49" t="s">
        <v>197</v>
      </c>
      <c r="HN43" s="49" t="s">
        <v>197</v>
      </c>
      <c r="HO43" s="49" t="s">
        <v>197</v>
      </c>
      <c r="HP43" s="49" t="s">
        <v>197</v>
      </c>
      <c r="HQ43" s="49" t="s">
        <v>197</v>
      </c>
      <c r="HR43" s="49" t="s">
        <v>197</v>
      </c>
      <c r="HS43" s="49" t="s">
        <v>197</v>
      </c>
      <c r="HT43" s="49" t="s">
        <v>197</v>
      </c>
      <c r="HU43" s="48">
        <v>17.100000000000001</v>
      </c>
      <c r="HV43" s="48">
        <v>49.3</v>
      </c>
      <c r="HW43" s="48">
        <v>47.3</v>
      </c>
      <c r="HX43" s="49" t="s">
        <v>197</v>
      </c>
      <c r="HY43" s="49" t="s">
        <v>197</v>
      </c>
      <c r="HZ43" s="49" t="s">
        <v>197</v>
      </c>
      <c r="IA43" s="49" t="s">
        <v>197</v>
      </c>
      <c r="IB43" s="49" t="s">
        <v>197</v>
      </c>
      <c r="IC43" s="49" t="s">
        <v>197</v>
      </c>
      <c r="ID43" s="48">
        <v>27.1</v>
      </c>
      <c r="IE43" s="49" t="s">
        <v>197</v>
      </c>
      <c r="IF43" s="49" t="s">
        <v>197</v>
      </c>
      <c r="IG43" s="49" t="s">
        <v>197</v>
      </c>
      <c r="IH43" s="48">
        <v>61.5</v>
      </c>
      <c r="II43" s="49" t="s">
        <v>197</v>
      </c>
      <c r="IJ43" s="49" t="s">
        <v>197</v>
      </c>
      <c r="IK43" s="49" t="s">
        <v>197</v>
      </c>
      <c r="IL43" s="49" t="s">
        <v>197</v>
      </c>
      <c r="IM43" s="49" t="s">
        <v>197</v>
      </c>
      <c r="IN43" s="49" t="s">
        <v>197</v>
      </c>
      <c r="IO43" s="49" t="s">
        <v>197</v>
      </c>
      <c r="IP43" s="49" t="s">
        <v>197</v>
      </c>
      <c r="IQ43" s="49" t="s">
        <v>197</v>
      </c>
      <c r="IR43" s="48">
        <v>50.3</v>
      </c>
      <c r="IS43" s="48">
        <v>66.5</v>
      </c>
      <c r="IT43" s="48">
        <v>60.2</v>
      </c>
      <c r="IU43" s="49" t="s">
        <v>197</v>
      </c>
      <c r="IV43" s="49" t="s">
        <v>197</v>
      </c>
      <c r="IW43" s="49" t="s">
        <v>197</v>
      </c>
      <c r="IX43" s="49" t="s">
        <v>197</v>
      </c>
      <c r="IY43" s="49" t="s">
        <v>197</v>
      </c>
      <c r="IZ43" s="49" t="s">
        <v>197</v>
      </c>
      <c r="JA43" s="49" t="s">
        <v>197</v>
      </c>
      <c r="JB43" s="49" t="s">
        <v>197</v>
      </c>
      <c r="JC43" s="49" t="s">
        <v>197</v>
      </c>
      <c r="JD43" s="49" t="s">
        <v>197</v>
      </c>
      <c r="JE43" s="49" t="s">
        <v>197</v>
      </c>
      <c r="JF43" s="49" t="s">
        <v>87</v>
      </c>
      <c r="JG43" s="49" t="s">
        <v>87</v>
      </c>
      <c r="JH43" s="49" t="s">
        <v>87</v>
      </c>
      <c r="JI43" s="49">
        <v>40.5</v>
      </c>
      <c r="JJ43" s="49">
        <v>23.5</v>
      </c>
      <c r="JK43" s="49">
        <v>36.299999999999997</v>
      </c>
      <c r="JL43" s="49">
        <v>35.200000000000003</v>
      </c>
      <c r="JM43" s="49">
        <v>46.7</v>
      </c>
      <c r="JN43" s="49">
        <v>61.5</v>
      </c>
      <c r="JO43" s="49" t="s">
        <v>87</v>
      </c>
    </row>
    <row r="44" spans="1:275">
      <c r="A44" s="45"/>
      <c r="B44" s="46" t="s">
        <v>1781</v>
      </c>
      <c r="C44" s="303" t="s">
        <v>1283</v>
      </c>
      <c r="D44" s="46" t="s">
        <v>122</v>
      </c>
      <c r="E44" s="303" t="s">
        <v>3</v>
      </c>
      <c r="F44" s="47" t="s">
        <v>197</v>
      </c>
      <c r="G44" s="47" t="s">
        <v>197</v>
      </c>
      <c r="H44" s="48">
        <v>87.7</v>
      </c>
      <c r="I44" s="48">
        <v>90.3</v>
      </c>
      <c r="J44" s="48">
        <v>91</v>
      </c>
      <c r="K44" s="48">
        <v>197.8</v>
      </c>
      <c r="L44" s="48">
        <v>215.6</v>
      </c>
      <c r="M44" s="48">
        <v>59.8</v>
      </c>
      <c r="N44" s="48">
        <v>171.3</v>
      </c>
      <c r="O44" s="48">
        <v>225.2</v>
      </c>
      <c r="P44" s="48">
        <v>116</v>
      </c>
      <c r="Q44" s="48">
        <v>163.69999999999999</v>
      </c>
      <c r="R44" s="48">
        <v>104.7</v>
      </c>
      <c r="S44" s="48">
        <v>137.4</v>
      </c>
      <c r="T44" s="48">
        <v>199.3</v>
      </c>
      <c r="U44" s="48">
        <v>68</v>
      </c>
      <c r="V44" s="49" t="s">
        <v>197</v>
      </c>
      <c r="W44" s="48">
        <v>106.3</v>
      </c>
      <c r="X44" s="48">
        <v>69.2</v>
      </c>
      <c r="Y44" s="48">
        <v>189.3</v>
      </c>
      <c r="Z44" s="48">
        <v>62.2</v>
      </c>
      <c r="AA44" s="48">
        <v>57.4</v>
      </c>
      <c r="AB44" s="48">
        <v>204.3</v>
      </c>
      <c r="AC44" s="48">
        <v>89.3</v>
      </c>
      <c r="AD44" s="48">
        <v>34</v>
      </c>
      <c r="AE44" s="48">
        <v>128.9</v>
      </c>
      <c r="AF44" s="48">
        <v>106.1</v>
      </c>
      <c r="AG44" s="48">
        <v>250.1</v>
      </c>
      <c r="AH44" s="48">
        <v>146.69999999999999</v>
      </c>
      <c r="AI44" s="49" t="s">
        <v>197</v>
      </c>
      <c r="AJ44" s="48">
        <v>94.3</v>
      </c>
      <c r="AK44" s="48">
        <v>176.1</v>
      </c>
      <c r="AL44" s="49" t="s">
        <v>197</v>
      </c>
      <c r="AM44" s="48">
        <v>190</v>
      </c>
      <c r="AN44" s="48">
        <v>304.2</v>
      </c>
      <c r="AO44" s="48">
        <v>85.5</v>
      </c>
      <c r="AP44" s="48">
        <v>87.8</v>
      </c>
      <c r="AQ44" s="48">
        <v>79</v>
      </c>
      <c r="AR44" s="48">
        <v>92.2</v>
      </c>
      <c r="AS44" s="49" t="s">
        <v>197</v>
      </c>
      <c r="AT44" s="48">
        <v>109.2</v>
      </c>
      <c r="AU44" s="49" t="s">
        <v>197</v>
      </c>
      <c r="AV44" s="48">
        <v>99.4</v>
      </c>
      <c r="AW44" s="48">
        <v>151</v>
      </c>
      <c r="AX44" s="48">
        <v>454.1</v>
      </c>
      <c r="AY44" s="48">
        <v>59.1</v>
      </c>
      <c r="AZ44" s="48">
        <v>146.19999999999999</v>
      </c>
      <c r="BA44" s="48">
        <v>124.8</v>
      </c>
      <c r="BB44" s="48">
        <v>125.8</v>
      </c>
      <c r="BC44" s="48">
        <v>144.1</v>
      </c>
      <c r="BD44" s="48">
        <v>129.6</v>
      </c>
      <c r="BE44" s="48">
        <v>130.6</v>
      </c>
      <c r="BF44" s="48">
        <v>108.5</v>
      </c>
      <c r="BG44" s="48">
        <v>120.4</v>
      </c>
      <c r="BH44" s="48">
        <v>117.8</v>
      </c>
      <c r="BI44" s="48">
        <v>69.099999999999994</v>
      </c>
      <c r="BJ44" s="48">
        <v>117.7</v>
      </c>
      <c r="BK44" s="48">
        <v>92.3</v>
      </c>
      <c r="BL44" s="48">
        <v>77.900000000000006</v>
      </c>
      <c r="BM44" s="48">
        <v>149.19999999999999</v>
      </c>
      <c r="BN44" s="48">
        <v>129.9</v>
      </c>
      <c r="BO44" s="49" t="s">
        <v>197</v>
      </c>
      <c r="BP44" s="48">
        <v>130.6</v>
      </c>
      <c r="BQ44" s="48">
        <v>184</v>
      </c>
      <c r="BR44" s="48">
        <v>161.80000000000001</v>
      </c>
      <c r="BS44" s="48">
        <v>158.80000000000001</v>
      </c>
      <c r="BT44" s="48">
        <v>160.19999999999999</v>
      </c>
      <c r="BU44" s="48">
        <v>165.8</v>
      </c>
      <c r="BV44" s="48">
        <v>147.5</v>
      </c>
      <c r="BW44" s="48">
        <v>153.6</v>
      </c>
      <c r="BX44" s="48">
        <v>130.30000000000001</v>
      </c>
      <c r="BY44" s="48">
        <v>117.8</v>
      </c>
      <c r="BZ44" s="48">
        <v>125.8</v>
      </c>
      <c r="CA44" s="49" t="s">
        <v>197</v>
      </c>
      <c r="CB44" s="49" t="s">
        <v>197</v>
      </c>
      <c r="CC44" s="49" t="s">
        <v>197</v>
      </c>
      <c r="CD44" s="48">
        <v>255.9</v>
      </c>
      <c r="CE44" s="48">
        <v>275.8</v>
      </c>
      <c r="CF44" s="48">
        <v>268.10000000000002</v>
      </c>
      <c r="CG44" s="48">
        <v>235.2</v>
      </c>
      <c r="CH44" s="48">
        <v>119.4</v>
      </c>
      <c r="CI44" s="48">
        <v>176.3</v>
      </c>
      <c r="CJ44" s="48">
        <v>147.80000000000001</v>
      </c>
      <c r="CK44" s="48">
        <v>87.9</v>
      </c>
      <c r="CL44" s="48">
        <v>112.8</v>
      </c>
      <c r="CM44" s="49" t="s">
        <v>197</v>
      </c>
      <c r="CN44" s="49" t="s">
        <v>197</v>
      </c>
      <c r="CO44" s="49" t="s">
        <v>197</v>
      </c>
      <c r="CP44" s="49" t="s">
        <v>197</v>
      </c>
      <c r="CQ44" s="49" t="s">
        <v>197</v>
      </c>
      <c r="CR44" s="49" t="s">
        <v>197</v>
      </c>
      <c r="CS44" s="49" t="s">
        <v>197</v>
      </c>
      <c r="CT44" s="48">
        <v>226.7</v>
      </c>
      <c r="CU44" s="48">
        <v>141.5</v>
      </c>
      <c r="CV44" s="48">
        <v>177.2</v>
      </c>
      <c r="CW44" s="48">
        <v>157</v>
      </c>
      <c r="CX44" s="48">
        <v>144</v>
      </c>
      <c r="CY44" s="48">
        <v>149.69999999999999</v>
      </c>
      <c r="CZ44" s="48">
        <v>137.1</v>
      </c>
      <c r="DA44" s="48">
        <v>237.1</v>
      </c>
      <c r="DB44" s="48">
        <v>270.7</v>
      </c>
      <c r="DC44" s="48">
        <v>259.39999999999998</v>
      </c>
      <c r="DD44" s="48">
        <v>164.9</v>
      </c>
      <c r="DE44" s="48">
        <v>117.5</v>
      </c>
      <c r="DF44" s="48">
        <v>134.1</v>
      </c>
      <c r="DG44" s="48">
        <v>186.4</v>
      </c>
      <c r="DH44" s="48">
        <v>349.2</v>
      </c>
      <c r="DI44" s="48">
        <v>258.8</v>
      </c>
      <c r="DJ44" s="48">
        <v>241.4</v>
      </c>
      <c r="DK44" s="48">
        <v>137.4</v>
      </c>
      <c r="DL44" s="48">
        <v>185.6</v>
      </c>
      <c r="DM44" s="48">
        <v>147.4</v>
      </c>
      <c r="DN44" s="48">
        <v>83.6</v>
      </c>
      <c r="DO44" s="48">
        <v>107.7</v>
      </c>
      <c r="DP44" s="49" t="s">
        <v>197</v>
      </c>
      <c r="DQ44" s="49" t="s">
        <v>197</v>
      </c>
      <c r="DR44" s="49" t="s">
        <v>197</v>
      </c>
      <c r="DS44" s="49" t="s">
        <v>197</v>
      </c>
      <c r="DT44" s="49" t="s">
        <v>197</v>
      </c>
      <c r="DU44" s="49" t="s">
        <v>197</v>
      </c>
      <c r="DV44" s="48">
        <v>216.1</v>
      </c>
      <c r="DW44" s="48">
        <v>170</v>
      </c>
      <c r="DX44" s="48">
        <v>183.4</v>
      </c>
      <c r="DY44" s="49" t="s">
        <v>197</v>
      </c>
      <c r="DZ44" s="49" t="s">
        <v>197</v>
      </c>
      <c r="EA44" s="49" t="s">
        <v>197</v>
      </c>
      <c r="EB44" s="48" t="e">
        <v>#N/A</v>
      </c>
      <c r="EC44" s="48">
        <v>51.4</v>
      </c>
      <c r="ED44" s="48" t="e">
        <v>#N/A</v>
      </c>
      <c r="EE44" s="48">
        <v>83.8</v>
      </c>
      <c r="EF44" s="48">
        <v>67.8</v>
      </c>
      <c r="EG44" s="48">
        <v>27.5</v>
      </c>
      <c r="EH44" s="48">
        <v>44.4</v>
      </c>
      <c r="EI44" s="48">
        <v>189.9</v>
      </c>
      <c r="EJ44" s="48">
        <v>118.1</v>
      </c>
      <c r="EK44" s="48">
        <v>142.9</v>
      </c>
      <c r="EL44" s="49" t="s">
        <v>197</v>
      </c>
      <c r="EM44" s="48">
        <v>68.2</v>
      </c>
      <c r="EN44" s="48">
        <v>265.60000000000002</v>
      </c>
      <c r="EO44" s="48">
        <v>162</v>
      </c>
      <c r="EP44" s="48">
        <v>180.1</v>
      </c>
      <c r="EQ44" s="48">
        <v>129.6</v>
      </c>
      <c r="ER44" s="48">
        <v>159.4</v>
      </c>
      <c r="ES44" s="48">
        <v>488</v>
      </c>
      <c r="ET44" s="48">
        <v>143</v>
      </c>
      <c r="EU44" s="49" t="s">
        <v>197</v>
      </c>
      <c r="EV44" s="48">
        <v>133.5</v>
      </c>
      <c r="EW44" s="48">
        <v>81.099999999999994</v>
      </c>
      <c r="EX44" s="48">
        <v>97.2</v>
      </c>
      <c r="EY44" s="48">
        <v>196.7</v>
      </c>
      <c r="EZ44" s="48">
        <v>140.69999999999999</v>
      </c>
      <c r="FA44" s="48">
        <v>124.6</v>
      </c>
      <c r="FB44" s="48">
        <v>131</v>
      </c>
      <c r="FC44" s="48">
        <v>183</v>
      </c>
      <c r="FD44" s="48">
        <v>163.4</v>
      </c>
      <c r="FE44" s="48">
        <v>117.8</v>
      </c>
      <c r="FF44" s="48">
        <v>137.30000000000001</v>
      </c>
      <c r="FG44" s="48">
        <v>162.19999999999999</v>
      </c>
      <c r="FH44" s="48">
        <v>45.9</v>
      </c>
      <c r="FI44" s="48">
        <v>128.69999999999999</v>
      </c>
      <c r="FJ44" s="48">
        <v>245.2</v>
      </c>
      <c r="FK44" s="48">
        <v>86.8</v>
      </c>
      <c r="FL44" s="48">
        <v>158.4</v>
      </c>
      <c r="FM44" s="48">
        <v>153.5</v>
      </c>
      <c r="FN44" s="48">
        <v>123</v>
      </c>
      <c r="FO44" s="48">
        <v>140.69999999999999</v>
      </c>
      <c r="FP44" s="48">
        <v>170.2</v>
      </c>
      <c r="FQ44" s="48">
        <v>105</v>
      </c>
      <c r="FR44" s="48">
        <v>128.19999999999999</v>
      </c>
      <c r="FS44" s="48">
        <v>188.6</v>
      </c>
      <c r="FT44" s="48">
        <v>105.5</v>
      </c>
      <c r="FU44" s="48">
        <v>158.1</v>
      </c>
      <c r="FV44" s="48">
        <v>124.6</v>
      </c>
      <c r="FW44" s="48">
        <v>108.2</v>
      </c>
      <c r="FX44" s="48">
        <v>133.30000000000001</v>
      </c>
      <c r="FY44" s="48">
        <v>77.2</v>
      </c>
      <c r="FZ44" s="48">
        <v>77.599999999999994</v>
      </c>
      <c r="GA44" s="48">
        <v>118.6</v>
      </c>
      <c r="GB44" s="48">
        <v>107.6</v>
      </c>
      <c r="GC44" s="48">
        <v>109.7</v>
      </c>
      <c r="GD44" s="48">
        <v>459.9</v>
      </c>
      <c r="GE44" s="48">
        <v>545.6</v>
      </c>
      <c r="GF44" s="48">
        <v>490.7</v>
      </c>
      <c r="GG44" s="48">
        <v>42</v>
      </c>
      <c r="GH44" s="48">
        <v>90.1</v>
      </c>
      <c r="GI44" s="48">
        <v>89.9</v>
      </c>
      <c r="GJ44" s="48">
        <v>6.1</v>
      </c>
      <c r="GK44" s="48">
        <v>80.3</v>
      </c>
      <c r="GL44" s="48">
        <v>57.3</v>
      </c>
      <c r="GM44" s="48">
        <v>396.5</v>
      </c>
      <c r="GN44" s="48">
        <v>71.900000000000006</v>
      </c>
      <c r="GO44" s="48">
        <v>195.4</v>
      </c>
      <c r="GP44" s="48">
        <v>99.1</v>
      </c>
      <c r="GQ44" s="48">
        <v>151.9</v>
      </c>
      <c r="GR44" s="48">
        <v>132.30000000000001</v>
      </c>
      <c r="GS44" s="48">
        <v>84.9</v>
      </c>
      <c r="GT44" s="48">
        <v>96.7</v>
      </c>
      <c r="GU44" s="48">
        <v>94.2</v>
      </c>
      <c r="GV44" s="48">
        <v>18.899999999999999</v>
      </c>
      <c r="GW44" s="48">
        <v>200.4</v>
      </c>
      <c r="GX44" s="48">
        <v>119.6</v>
      </c>
      <c r="GY44" s="48">
        <v>139.4</v>
      </c>
      <c r="GZ44" s="48">
        <v>85</v>
      </c>
      <c r="HA44" s="48">
        <v>111.3</v>
      </c>
      <c r="HB44" s="48">
        <v>133.80000000000001</v>
      </c>
      <c r="HC44" s="48">
        <v>77.599999999999994</v>
      </c>
      <c r="HD44" s="48">
        <v>94.6</v>
      </c>
      <c r="HE44" s="48" t="e">
        <v>#N/A</v>
      </c>
      <c r="HF44" s="48">
        <v>24.8</v>
      </c>
      <c r="HG44" s="48" t="e">
        <v>#N/A</v>
      </c>
      <c r="HH44" s="48">
        <v>64.900000000000006</v>
      </c>
      <c r="HI44" s="48">
        <v>120.2</v>
      </c>
      <c r="HJ44" s="48">
        <v>63.8</v>
      </c>
      <c r="HK44" s="48">
        <v>79.8</v>
      </c>
      <c r="HL44" s="48">
        <v>131.80000000000001</v>
      </c>
      <c r="HM44" s="48">
        <v>72.5</v>
      </c>
      <c r="HN44" s="48">
        <v>101</v>
      </c>
      <c r="HO44" s="48">
        <v>148</v>
      </c>
      <c r="HP44" s="48">
        <v>89.3</v>
      </c>
      <c r="HQ44" s="48">
        <v>109.5</v>
      </c>
      <c r="HR44" s="48">
        <v>132.80000000000001</v>
      </c>
      <c r="HS44" s="48">
        <v>97.1</v>
      </c>
      <c r="HT44" s="48">
        <v>115.1</v>
      </c>
      <c r="HU44" s="48">
        <v>110.1</v>
      </c>
      <c r="HV44" s="48">
        <v>86.9</v>
      </c>
      <c r="HW44" s="48">
        <v>88.2</v>
      </c>
      <c r="HX44" s="48">
        <v>96.8</v>
      </c>
      <c r="HY44" s="49" t="s">
        <v>197</v>
      </c>
      <c r="HZ44" s="48">
        <v>47.6</v>
      </c>
      <c r="IA44" s="48">
        <v>72.2</v>
      </c>
      <c r="IB44" s="48">
        <v>193.9</v>
      </c>
      <c r="IC44" s="48">
        <v>126.9</v>
      </c>
      <c r="ID44" s="48">
        <v>78.900000000000006</v>
      </c>
      <c r="IE44" s="49" t="s">
        <v>197</v>
      </c>
      <c r="IF44" s="49" t="s">
        <v>197</v>
      </c>
      <c r="IG44" s="48">
        <v>165.6</v>
      </c>
      <c r="IH44" s="48">
        <v>117.6</v>
      </c>
      <c r="II44" s="48">
        <v>126.1</v>
      </c>
      <c r="IJ44" s="48">
        <v>88.3</v>
      </c>
      <c r="IK44" s="48">
        <v>1152</v>
      </c>
      <c r="IL44" s="48">
        <v>1138</v>
      </c>
      <c r="IM44" s="48">
        <v>213</v>
      </c>
      <c r="IN44" s="48">
        <v>254.4</v>
      </c>
      <c r="IO44" s="48">
        <v>629.29999999999995</v>
      </c>
      <c r="IP44" s="49" t="s">
        <v>197</v>
      </c>
      <c r="IQ44" s="48">
        <v>143.69999999999999</v>
      </c>
      <c r="IR44" s="48">
        <v>136</v>
      </c>
      <c r="IS44" s="48">
        <v>116.1</v>
      </c>
      <c r="IT44" s="48">
        <v>123.7</v>
      </c>
      <c r="IU44" s="48">
        <v>61.6</v>
      </c>
      <c r="IV44" s="48">
        <v>69</v>
      </c>
      <c r="IW44" s="48">
        <v>67.099999999999994</v>
      </c>
      <c r="IX44" s="49" t="s">
        <v>197</v>
      </c>
      <c r="IY44" s="48">
        <v>83.1</v>
      </c>
      <c r="IZ44" s="48">
        <v>71.900000000000006</v>
      </c>
      <c r="JA44" s="48">
        <v>64.900000000000006</v>
      </c>
      <c r="JB44" s="49" t="s">
        <v>197</v>
      </c>
      <c r="JC44" s="48">
        <v>85.2</v>
      </c>
      <c r="JD44" s="48">
        <v>51.2</v>
      </c>
      <c r="JE44" s="48">
        <v>59.5</v>
      </c>
      <c r="JF44" s="48" t="s">
        <v>87</v>
      </c>
      <c r="JG44" s="48">
        <v>58.6</v>
      </c>
      <c r="JH44" s="48">
        <v>88.6</v>
      </c>
      <c r="JI44" s="48">
        <v>83.9</v>
      </c>
      <c r="JJ44" s="48">
        <v>62.3</v>
      </c>
      <c r="JK44" s="48">
        <v>80.8</v>
      </c>
      <c r="JL44" s="48">
        <v>81.3</v>
      </c>
      <c r="JM44" s="48">
        <v>114</v>
      </c>
      <c r="JN44" s="48">
        <v>117.6</v>
      </c>
      <c r="JO44" s="48">
        <v>13</v>
      </c>
    </row>
    <row r="45" spans="1:275">
      <c r="A45" s="45"/>
      <c r="B45" s="46" t="s">
        <v>1782</v>
      </c>
      <c r="C45" s="303" t="s">
        <v>1284</v>
      </c>
      <c r="D45" s="46" t="s">
        <v>122</v>
      </c>
      <c r="E45" s="303" t="s">
        <v>3</v>
      </c>
      <c r="F45" s="47" t="s">
        <v>197</v>
      </c>
      <c r="G45" s="47" t="s">
        <v>197</v>
      </c>
      <c r="H45" s="48">
        <v>43.4</v>
      </c>
      <c r="I45" s="48">
        <v>60.1</v>
      </c>
      <c r="J45" s="48">
        <v>59.5</v>
      </c>
      <c r="K45" s="49" t="s">
        <v>197</v>
      </c>
      <c r="L45" s="49" t="s">
        <v>197</v>
      </c>
      <c r="M45" s="48">
        <v>166.4</v>
      </c>
      <c r="N45" s="49" t="s">
        <v>197</v>
      </c>
      <c r="O45" s="49" t="s">
        <v>197</v>
      </c>
      <c r="P45" s="48">
        <v>62.4</v>
      </c>
      <c r="Q45" s="49" t="s">
        <v>197</v>
      </c>
      <c r="R45" s="48">
        <v>107.8</v>
      </c>
      <c r="S45" s="49" t="s">
        <v>197</v>
      </c>
      <c r="T45" s="49" t="s">
        <v>197</v>
      </c>
      <c r="U45" s="49" t="s">
        <v>197</v>
      </c>
      <c r="V45" s="49" t="s">
        <v>197</v>
      </c>
      <c r="W45" s="49" t="s">
        <v>197</v>
      </c>
      <c r="X45" s="49" t="s">
        <v>197</v>
      </c>
      <c r="Y45" s="49" t="s">
        <v>197</v>
      </c>
      <c r="Z45" s="48">
        <v>12.6</v>
      </c>
      <c r="AA45" s="48">
        <v>142.6</v>
      </c>
      <c r="AB45" s="48">
        <v>162.6</v>
      </c>
      <c r="AC45" s="49" t="s">
        <v>197</v>
      </c>
      <c r="AD45" s="49" t="s">
        <v>197</v>
      </c>
      <c r="AE45" s="49" t="s">
        <v>197</v>
      </c>
      <c r="AF45" s="49" t="s">
        <v>197</v>
      </c>
      <c r="AG45" s="49" t="s">
        <v>197</v>
      </c>
      <c r="AH45" s="48">
        <v>97.2</v>
      </c>
      <c r="AI45" s="49" t="s">
        <v>197</v>
      </c>
      <c r="AJ45" s="49" t="s">
        <v>197</v>
      </c>
      <c r="AK45" s="49" t="s">
        <v>197</v>
      </c>
      <c r="AL45" s="49" t="s">
        <v>197</v>
      </c>
      <c r="AM45" s="49" t="s">
        <v>197</v>
      </c>
      <c r="AN45" s="49" t="s">
        <v>197</v>
      </c>
      <c r="AO45" s="49" t="s">
        <v>197</v>
      </c>
      <c r="AP45" s="49" t="s">
        <v>197</v>
      </c>
      <c r="AQ45" s="49" t="s">
        <v>197</v>
      </c>
      <c r="AR45" s="49" t="s">
        <v>197</v>
      </c>
      <c r="AS45" s="49" t="s">
        <v>197</v>
      </c>
      <c r="AT45" s="48">
        <v>112.6</v>
      </c>
      <c r="AU45" s="49" t="s">
        <v>197</v>
      </c>
      <c r="AV45" s="48">
        <v>143.19999999999999</v>
      </c>
      <c r="AW45" s="49" t="s">
        <v>197</v>
      </c>
      <c r="AX45" s="49" t="s">
        <v>197</v>
      </c>
      <c r="AY45" s="49" t="s">
        <v>197</v>
      </c>
      <c r="AZ45" s="48">
        <v>76.7</v>
      </c>
      <c r="BA45" s="48">
        <v>79.3</v>
      </c>
      <c r="BB45" s="48">
        <v>79.2</v>
      </c>
      <c r="BC45" s="48">
        <v>93.6</v>
      </c>
      <c r="BD45" s="48">
        <v>91.9</v>
      </c>
      <c r="BE45" s="48">
        <v>92</v>
      </c>
      <c r="BF45" s="48">
        <v>115.2</v>
      </c>
      <c r="BG45" s="48">
        <v>100.6</v>
      </c>
      <c r="BH45" s="48">
        <v>104.1</v>
      </c>
      <c r="BI45" s="48">
        <v>84.8</v>
      </c>
      <c r="BJ45" s="48">
        <v>130.19999999999999</v>
      </c>
      <c r="BK45" s="48">
        <v>106.5</v>
      </c>
      <c r="BL45" s="49" t="s">
        <v>197</v>
      </c>
      <c r="BM45" s="49" t="s">
        <v>197</v>
      </c>
      <c r="BN45" s="49" t="s">
        <v>197</v>
      </c>
      <c r="BO45" s="49" t="s">
        <v>197</v>
      </c>
      <c r="BP45" s="49" t="s">
        <v>197</v>
      </c>
      <c r="BQ45" s="49" t="s">
        <v>197</v>
      </c>
      <c r="BR45" s="49" t="s">
        <v>197</v>
      </c>
      <c r="BS45" s="49" t="s">
        <v>197</v>
      </c>
      <c r="BT45" s="49" t="s">
        <v>197</v>
      </c>
      <c r="BU45" s="49" t="s">
        <v>197</v>
      </c>
      <c r="BV45" s="49" t="s">
        <v>197</v>
      </c>
      <c r="BW45" s="49" t="s">
        <v>197</v>
      </c>
      <c r="BX45" s="49" t="s">
        <v>197</v>
      </c>
      <c r="BY45" s="49" t="s">
        <v>197</v>
      </c>
      <c r="BZ45" s="49" t="s">
        <v>197</v>
      </c>
      <c r="CA45" s="49" t="s">
        <v>197</v>
      </c>
      <c r="CB45" s="49" t="s">
        <v>197</v>
      </c>
      <c r="CC45" s="49" t="s">
        <v>197</v>
      </c>
      <c r="CD45" s="49" t="s">
        <v>197</v>
      </c>
      <c r="CE45" s="49" t="s">
        <v>197</v>
      </c>
      <c r="CF45" s="49" t="s">
        <v>197</v>
      </c>
      <c r="CG45" s="49" t="s">
        <v>197</v>
      </c>
      <c r="CH45" s="49" t="s">
        <v>197</v>
      </c>
      <c r="CI45" s="49" t="s">
        <v>197</v>
      </c>
      <c r="CJ45" s="49" t="s">
        <v>197</v>
      </c>
      <c r="CK45" s="49" t="s">
        <v>197</v>
      </c>
      <c r="CL45" s="49" t="s">
        <v>197</v>
      </c>
      <c r="CM45" s="49" t="s">
        <v>197</v>
      </c>
      <c r="CN45" s="49" t="s">
        <v>197</v>
      </c>
      <c r="CO45" s="49" t="s">
        <v>197</v>
      </c>
      <c r="CP45" s="49" t="s">
        <v>197</v>
      </c>
      <c r="CQ45" s="49" t="s">
        <v>197</v>
      </c>
      <c r="CR45" s="49" t="s">
        <v>197</v>
      </c>
      <c r="CS45" s="49" t="s">
        <v>197</v>
      </c>
      <c r="CT45" s="49" t="s">
        <v>197</v>
      </c>
      <c r="CU45" s="49" t="s">
        <v>197</v>
      </c>
      <c r="CV45" s="49" t="s">
        <v>197</v>
      </c>
      <c r="CW45" s="49" t="s">
        <v>197</v>
      </c>
      <c r="CX45" s="49" t="s">
        <v>197</v>
      </c>
      <c r="CY45" s="49" t="s">
        <v>197</v>
      </c>
      <c r="CZ45" s="49" t="s">
        <v>197</v>
      </c>
      <c r="DA45" s="49" t="s">
        <v>197</v>
      </c>
      <c r="DB45" s="49" t="s">
        <v>197</v>
      </c>
      <c r="DC45" s="49" t="s">
        <v>197</v>
      </c>
      <c r="DD45" s="49" t="s">
        <v>197</v>
      </c>
      <c r="DE45" s="49" t="s">
        <v>197</v>
      </c>
      <c r="DF45" s="49" t="s">
        <v>197</v>
      </c>
      <c r="DG45" s="49" t="s">
        <v>197</v>
      </c>
      <c r="DH45" s="49" t="s">
        <v>197</v>
      </c>
      <c r="DI45" s="49" t="s">
        <v>197</v>
      </c>
      <c r="DJ45" s="49" t="s">
        <v>197</v>
      </c>
      <c r="DK45" s="49" t="s">
        <v>197</v>
      </c>
      <c r="DL45" s="49" t="s">
        <v>197</v>
      </c>
      <c r="DM45" s="49" t="s">
        <v>197</v>
      </c>
      <c r="DN45" s="49" t="s">
        <v>197</v>
      </c>
      <c r="DO45" s="49" t="s">
        <v>197</v>
      </c>
      <c r="DP45" s="49" t="s">
        <v>197</v>
      </c>
      <c r="DQ45" s="49" t="s">
        <v>197</v>
      </c>
      <c r="DR45" s="49" t="s">
        <v>197</v>
      </c>
      <c r="DS45" s="49" t="s">
        <v>197</v>
      </c>
      <c r="DT45" s="49" t="s">
        <v>197</v>
      </c>
      <c r="DU45" s="49" t="s">
        <v>197</v>
      </c>
      <c r="DV45" s="49" t="s">
        <v>197</v>
      </c>
      <c r="DW45" s="49" t="s">
        <v>197</v>
      </c>
      <c r="DX45" s="49" t="s">
        <v>197</v>
      </c>
      <c r="DY45" s="49" t="s">
        <v>197</v>
      </c>
      <c r="DZ45" s="49" t="s">
        <v>197</v>
      </c>
      <c r="EA45" s="49" t="s">
        <v>197</v>
      </c>
      <c r="EB45" s="48" t="e">
        <v>#N/A</v>
      </c>
      <c r="EC45" s="49" t="s">
        <v>197</v>
      </c>
      <c r="ED45" s="48" t="e">
        <v>#N/A</v>
      </c>
      <c r="EE45" s="49" t="s">
        <v>197</v>
      </c>
      <c r="EF45" s="49" t="s">
        <v>197</v>
      </c>
      <c r="EG45" s="49" t="s">
        <v>197</v>
      </c>
      <c r="EH45" s="49" t="s">
        <v>197</v>
      </c>
      <c r="EI45" s="49" t="s">
        <v>197</v>
      </c>
      <c r="EJ45" s="49" t="s">
        <v>197</v>
      </c>
      <c r="EK45" s="49" t="s">
        <v>197</v>
      </c>
      <c r="EL45" s="49" t="s">
        <v>197</v>
      </c>
      <c r="EM45" s="49" t="s">
        <v>197</v>
      </c>
      <c r="EN45" s="49" t="s">
        <v>197</v>
      </c>
      <c r="EO45" s="49" t="s">
        <v>197</v>
      </c>
      <c r="EP45" s="49" t="s">
        <v>197</v>
      </c>
      <c r="EQ45" s="49" t="s">
        <v>197</v>
      </c>
      <c r="ER45" s="49" t="s">
        <v>197</v>
      </c>
      <c r="ES45" s="49" t="s">
        <v>197</v>
      </c>
      <c r="ET45" s="48">
        <v>45.2</v>
      </c>
      <c r="EU45" s="49" t="s">
        <v>197</v>
      </c>
      <c r="EV45" s="48">
        <v>71.5</v>
      </c>
      <c r="EW45" s="48">
        <v>52.3</v>
      </c>
      <c r="EX45" s="48">
        <v>58.4</v>
      </c>
      <c r="EY45" s="49" t="s">
        <v>197</v>
      </c>
      <c r="EZ45" s="48">
        <v>127.7</v>
      </c>
      <c r="FA45" s="48">
        <v>75.3</v>
      </c>
      <c r="FB45" s="48">
        <v>96.1</v>
      </c>
      <c r="FC45" s="49" t="s">
        <v>197</v>
      </c>
      <c r="FD45" s="48">
        <v>112.3</v>
      </c>
      <c r="FE45" s="48">
        <v>106.2</v>
      </c>
      <c r="FF45" s="48">
        <v>108.9</v>
      </c>
      <c r="FG45" s="49" t="s">
        <v>197</v>
      </c>
      <c r="FH45" s="49" t="s">
        <v>197</v>
      </c>
      <c r="FI45" s="49" t="s">
        <v>197</v>
      </c>
      <c r="FJ45" s="48">
        <v>48.2</v>
      </c>
      <c r="FK45" s="48">
        <v>70.3</v>
      </c>
      <c r="FL45" s="48">
        <v>60.3</v>
      </c>
      <c r="FM45" s="48">
        <v>114.6</v>
      </c>
      <c r="FN45" s="48">
        <v>65</v>
      </c>
      <c r="FO45" s="48">
        <v>94</v>
      </c>
      <c r="FP45" s="48">
        <v>19.899999999999999</v>
      </c>
      <c r="FQ45" s="48">
        <v>84.1</v>
      </c>
      <c r="FR45" s="48">
        <v>61.3</v>
      </c>
      <c r="FS45" s="48">
        <v>41.1</v>
      </c>
      <c r="FT45" s="48">
        <v>19.399999999999999</v>
      </c>
      <c r="FU45" s="48">
        <v>33.1</v>
      </c>
      <c r="FV45" s="49" t="s">
        <v>197</v>
      </c>
      <c r="FW45" s="49" t="s">
        <v>197</v>
      </c>
      <c r="FX45" s="48">
        <v>26.7</v>
      </c>
      <c r="FY45" s="48">
        <v>70.099999999999994</v>
      </c>
      <c r="FZ45" s="48">
        <v>69.7</v>
      </c>
      <c r="GA45" s="48">
        <v>77.099999999999994</v>
      </c>
      <c r="GB45" s="48">
        <v>83.1</v>
      </c>
      <c r="GC45" s="48">
        <v>81.900000000000006</v>
      </c>
      <c r="GD45" s="48">
        <v>579.29999999999995</v>
      </c>
      <c r="GE45" s="48">
        <v>296.2</v>
      </c>
      <c r="GF45" s="48">
        <v>480.3</v>
      </c>
      <c r="GG45" s="49" t="s">
        <v>197</v>
      </c>
      <c r="GH45" s="49" t="s">
        <v>197</v>
      </c>
      <c r="GI45" s="49" t="s">
        <v>197</v>
      </c>
      <c r="GJ45" s="49" t="s">
        <v>197</v>
      </c>
      <c r="GK45" s="49" t="s">
        <v>197</v>
      </c>
      <c r="GL45" s="49" t="s">
        <v>197</v>
      </c>
      <c r="GM45" s="49" t="s">
        <v>197</v>
      </c>
      <c r="GN45" s="49" t="s">
        <v>197</v>
      </c>
      <c r="GO45" s="49" t="s">
        <v>197</v>
      </c>
      <c r="GP45" s="49" t="s">
        <v>197</v>
      </c>
      <c r="GQ45" s="49" t="s">
        <v>197</v>
      </c>
      <c r="GR45" s="49" t="s">
        <v>197</v>
      </c>
      <c r="GS45" s="49" t="s">
        <v>197</v>
      </c>
      <c r="GT45" s="49" t="s">
        <v>197</v>
      </c>
      <c r="GU45" s="49" t="s">
        <v>197</v>
      </c>
      <c r="GV45" s="49" t="s">
        <v>197</v>
      </c>
      <c r="GW45" s="49" t="s">
        <v>197</v>
      </c>
      <c r="GX45" s="49" t="s">
        <v>197</v>
      </c>
      <c r="GY45" s="48">
        <v>70.400000000000006</v>
      </c>
      <c r="GZ45" s="48">
        <v>52.9</v>
      </c>
      <c r="HA45" s="48">
        <v>61.5</v>
      </c>
      <c r="HB45" s="48">
        <v>76.900000000000006</v>
      </c>
      <c r="HC45" s="48">
        <v>109.7</v>
      </c>
      <c r="HD45" s="48">
        <v>99.7</v>
      </c>
      <c r="HE45" s="48" t="e">
        <v>#N/A</v>
      </c>
      <c r="HF45" s="49" t="s">
        <v>197</v>
      </c>
      <c r="HG45" s="48" t="e">
        <v>#N/A</v>
      </c>
      <c r="HH45" s="49" t="s">
        <v>197</v>
      </c>
      <c r="HI45" s="49" t="s">
        <v>197</v>
      </c>
      <c r="HJ45" s="49" t="s">
        <v>197</v>
      </c>
      <c r="HK45" s="49" t="s">
        <v>197</v>
      </c>
      <c r="HL45" s="49" t="s">
        <v>197</v>
      </c>
      <c r="HM45" s="49" t="s">
        <v>197</v>
      </c>
      <c r="HN45" s="49" t="s">
        <v>197</v>
      </c>
      <c r="HO45" s="49" t="s">
        <v>197</v>
      </c>
      <c r="HP45" s="49" t="s">
        <v>197</v>
      </c>
      <c r="HQ45" s="49" t="s">
        <v>197</v>
      </c>
      <c r="HR45" s="49" t="s">
        <v>197</v>
      </c>
      <c r="HS45" s="49" t="s">
        <v>197</v>
      </c>
      <c r="HT45" s="49" t="s">
        <v>197</v>
      </c>
      <c r="HU45" s="48">
        <v>79.900000000000006</v>
      </c>
      <c r="HV45" s="48">
        <v>62.5</v>
      </c>
      <c r="HW45" s="48">
        <v>63.6</v>
      </c>
      <c r="HX45" s="49" t="s">
        <v>197</v>
      </c>
      <c r="HY45" s="49" t="s">
        <v>197</v>
      </c>
      <c r="HZ45" s="49" t="s">
        <v>197</v>
      </c>
      <c r="IA45" s="49" t="s">
        <v>197</v>
      </c>
      <c r="IB45" s="49" t="s">
        <v>197</v>
      </c>
      <c r="IC45" s="49" t="s">
        <v>197</v>
      </c>
      <c r="ID45" s="48">
        <v>46.2</v>
      </c>
      <c r="IE45" s="49" t="s">
        <v>197</v>
      </c>
      <c r="IF45" s="49" t="s">
        <v>197</v>
      </c>
      <c r="IG45" s="49" t="s">
        <v>197</v>
      </c>
      <c r="IH45" s="48">
        <v>93.6</v>
      </c>
      <c r="II45" s="49" t="s">
        <v>197</v>
      </c>
      <c r="IJ45" s="49" t="s">
        <v>197</v>
      </c>
      <c r="IK45" s="49" t="s">
        <v>197</v>
      </c>
      <c r="IL45" s="49" t="s">
        <v>197</v>
      </c>
      <c r="IM45" s="48">
        <v>156.1</v>
      </c>
      <c r="IN45" s="48">
        <v>106.8</v>
      </c>
      <c r="IO45" s="49" t="s">
        <v>197</v>
      </c>
      <c r="IP45" s="49" t="s">
        <v>197</v>
      </c>
      <c r="IQ45" s="48">
        <v>21.8</v>
      </c>
      <c r="IR45" s="48">
        <v>73.900000000000006</v>
      </c>
      <c r="IS45" s="48">
        <v>27.8</v>
      </c>
      <c r="IT45" s="48">
        <v>45.7</v>
      </c>
      <c r="IU45" s="49" t="s">
        <v>197</v>
      </c>
      <c r="IV45" s="49" t="s">
        <v>197</v>
      </c>
      <c r="IW45" s="49" t="s">
        <v>197</v>
      </c>
      <c r="IX45" s="49" t="s">
        <v>197</v>
      </c>
      <c r="IY45" s="49" t="s">
        <v>197</v>
      </c>
      <c r="IZ45" s="49" t="s">
        <v>197</v>
      </c>
      <c r="JA45" s="49" t="s">
        <v>197</v>
      </c>
      <c r="JB45" s="49" t="s">
        <v>197</v>
      </c>
      <c r="JC45" s="49" t="s">
        <v>197</v>
      </c>
      <c r="JD45" s="49" t="s">
        <v>197</v>
      </c>
      <c r="JE45" s="49" t="s">
        <v>197</v>
      </c>
      <c r="JF45" s="49" t="s">
        <v>87</v>
      </c>
      <c r="JG45" s="49" t="s">
        <v>87</v>
      </c>
      <c r="JH45" s="49" t="s">
        <v>87</v>
      </c>
      <c r="JI45" s="49">
        <v>73.099999999999994</v>
      </c>
      <c r="JJ45" s="49">
        <v>50.7</v>
      </c>
      <c r="JK45" s="49">
        <v>77.5</v>
      </c>
      <c r="JL45" s="49">
        <v>52.9</v>
      </c>
      <c r="JM45" s="49">
        <v>100.1</v>
      </c>
      <c r="JN45" s="49">
        <v>93.6</v>
      </c>
      <c r="JO45" s="49" t="s">
        <v>87</v>
      </c>
    </row>
    <row r="46" spans="1:275">
      <c r="A46" s="45"/>
      <c r="B46" s="46" t="s">
        <v>1783</v>
      </c>
      <c r="C46" s="303" t="s">
        <v>1285</v>
      </c>
      <c r="D46" s="46" t="s">
        <v>122</v>
      </c>
      <c r="E46" s="303" t="s">
        <v>3</v>
      </c>
      <c r="F46" s="47" t="s">
        <v>197</v>
      </c>
      <c r="G46" s="47" t="s">
        <v>197</v>
      </c>
      <c r="H46" s="48">
        <v>93.3</v>
      </c>
      <c r="I46" s="48">
        <v>87.5</v>
      </c>
      <c r="J46" s="48">
        <v>87.4</v>
      </c>
      <c r="K46" s="48">
        <v>119.3</v>
      </c>
      <c r="L46" s="48">
        <v>96.5</v>
      </c>
      <c r="M46" s="48">
        <v>65.099999999999994</v>
      </c>
      <c r="N46" s="49" t="s">
        <v>197</v>
      </c>
      <c r="O46" s="49" t="s">
        <v>197</v>
      </c>
      <c r="P46" s="48">
        <v>115.7</v>
      </c>
      <c r="Q46" s="49" t="s">
        <v>197</v>
      </c>
      <c r="R46" s="48">
        <v>130.19999999999999</v>
      </c>
      <c r="S46" s="48">
        <v>48.5</v>
      </c>
      <c r="T46" s="48">
        <v>119.5</v>
      </c>
      <c r="U46" s="49" t="s">
        <v>197</v>
      </c>
      <c r="V46" s="49" t="s">
        <v>197</v>
      </c>
      <c r="W46" s="49" t="s">
        <v>197</v>
      </c>
      <c r="X46" s="49" t="s">
        <v>197</v>
      </c>
      <c r="Y46" s="49" t="s">
        <v>197</v>
      </c>
      <c r="Z46" s="49" t="s">
        <v>197</v>
      </c>
      <c r="AA46" s="49" t="s">
        <v>197</v>
      </c>
      <c r="AB46" s="48">
        <v>49.9</v>
      </c>
      <c r="AC46" s="49" t="s">
        <v>197</v>
      </c>
      <c r="AD46" s="49" t="s">
        <v>197</v>
      </c>
      <c r="AE46" s="49" t="s">
        <v>197</v>
      </c>
      <c r="AF46" s="49" t="s">
        <v>197</v>
      </c>
      <c r="AG46" s="48">
        <v>170.7</v>
      </c>
      <c r="AH46" s="48">
        <v>92.4</v>
      </c>
      <c r="AI46" s="49" t="s">
        <v>197</v>
      </c>
      <c r="AJ46" s="49" t="s">
        <v>197</v>
      </c>
      <c r="AK46" s="49" t="s">
        <v>197</v>
      </c>
      <c r="AL46" s="49" t="s">
        <v>197</v>
      </c>
      <c r="AM46" s="49" t="s">
        <v>197</v>
      </c>
      <c r="AN46" s="48">
        <v>64.400000000000006</v>
      </c>
      <c r="AO46" s="48">
        <v>32.799999999999997</v>
      </c>
      <c r="AP46" s="48">
        <v>33.200000000000003</v>
      </c>
      <c r="AQ46" s="49" t="s">
        <v>197</v>
      </c>
      <c r="AR46" s="49" t="s">
        <v>197</v>
      </c>
      <c r="AS46" s="49" t="s">
        <v>197</v>
      </c>
      <c r="AT46" s="48">
        <v>106.2</v>
      </c>
      <c r="AU46" s="49" t="s">
        <v>197</v>
      </c>
      <c r="AV46" s="48">
        <v>43.2</v>
      </c>
      <c r="AW46" s="49" t="s">
        <v>197</v>
      </c>
      <c r="AX46" s="49" t="s">
        <v>197</v>
      </c>
      <c r="AY46" s="49" t="s">
        <v>197</v>
      </c>
      <c r="AZ46" s="48">
        <v>66.5</v>
      </c>
      <c r="BA46" s="48">
        <v>91.6</v>
      </c>
      <c r="BB46" s="48">
        <v>90.4</v>
      </c>
      <c r="BC46" s="48">
        <v>60</v>
      </c>
      <c r="BD46" s="48">
        <v>72.400000000000006</v>
      </c>
      <c r="BE46" s="48">
        <v>71.400000000000006</v>
      </c>
      <c r="BF46" s="48">
        <v>56.8</v>
      </c>
      <c r="BG46" s="48">
        <v>60.9</v>
      </c>
      <c r="BH46" s="48">
        <v>59.9</v>
      </c>
      <c r="BI46" s="49" t="s">
        <v>197</v>
      </c>
      <c r="BJ46" s="49" t="s">
        <v>197</v>
      </c>
      <c r="BK46" s="49" t="s">
        <v>197</v>
      </c>
      <c r="BL46" s="49" t="s">
        <v>197</v>
      </c>
      <c r="BM46" s="49" t="s">
        <v>197</v>
      </c>
      <c r="BN46" s="49" t="s">
        <v>197</v>
      </c>
      <c r="BO46" s="49" t="s">
        <v>197</v>
      </c>
      <c r="BP46" s="49" t="s">
        <v>197</v>
      </c>
      <c r="BQ46" s="49" t="s">
        <v>197</v>
      </c>
      <c r="BR46" s="49" t="s">
        <v>197</v>
      </c>
      <c r="BS46" s="49" t="s">
        <v>197</v>
      </c>
      <c r="BT46" s="49" t="s">
        <v>197</v>
      </c>
      <c r="BU46" s="49" t="s">
        <v>197</v>
      </c>
      <c r="BV46" s="49" t="s">
        <v>197</v>
      </c>
      <c r="BW46" s="49" t="s">
        <v>197</v>
      </c>
      <c r="BX46" s="49" t="s">
        <v>197</v>
      </c>
      <c r="BY46" s="49" t="s">
        <v>197</v>
      </c>
      <c r="BZ46" s="49" t="s">
        <v>197</v>
      </c>
      <c r="CA46" s="49" t="s">
        <v>197</v>
      </c>
      <c r="CB46" s="49" t="s">
        <v>197</v>
      </c>
      <c r="CC46" s="49" t="s">
        <v>197</v>
      </c>
      <c r="CD46" s="49" t="s">
        <v>197</v>
      </c>
      <c r="CE46" s="49" t="s">
        <v>197</v>
      </c>
      <c r="CF46" s="49" t="s">
        <v>197</v>
      </c>
      <c r="CG46" s="49" t="s">
        <v>197</v>
      </c>
      <c r="CH46" s="49" t="s">
        <v>197</v>
      </c>
      <c r="CI46" s="49" t="s">
        <v>197</v>
      </c>
      <c r="CJ46" s="49" t="s">
        <v>197</v>
      </c>
      <c r="CK46" s="49" t="s">
        <v>197</v>
      </c>
      <c r="CL46" s="49" t="s">
        <v>197</v>
      </c>
      <c r="CM46" s="49" t="s">
        <v>197</v>
      </c>
      <c r="CN46" s="49" t="s">
        <v>197</v>
      </c>
      <c r="CO46" s="49" t="s">
        <v>197</v>
      </c>
      <c r="CP46" s="49" t="s">
        <v>197</v>
      </c>
      <c r="CQ46" s="49" t="s">
        <v>197</v>
      </c>
      <c r="CR46" s="49" t="s">
        <v>197</v>
      </c>
      <c r="CS46" s="49" t="s">
        <v>197</v>
      </c>
      <c r="CT46" s="49" t="s">
        <v>197</v>
      </c>
      <c r="CU46" s="49" t="s">
        <v>197</v>
      </c>
      <c r="CV46" s="49" t="s">
        <v>197</v>
      </c>
      <c r="CW46" s="49" t="s">
        <v>197</v>
      </c>
      <c r="CX46" s="49" t="s">
        <v>197</v>
      </c>
      <c r="CY46" s="49" t="s">
        <v>197</v>
      </c>
      <c r="CZ46" s="49" t="s">
        <v>197</v>
      </c>
      <c r="DA46" s="49" t="s">
        <v>197</v>
      </c>
      <c r="DB46" s="49" t="s">
        <v>197</v>
      </c>
      <c r="DC46" s="49" t="s">
        <v>197</v>
      </c>
      <c r="DD46" s="49" t="s">
        <v>197</v>
      </c>
      <c r="DE46" s="49" t="s">
        <v>197</v>
      </c>
      <c r="DF46" s="49" t="s">
        <v>197</v>
      </c>
      <c r="DG46" s="49" t="s">
        <v>197</v>
      </c>
      <c r="DH46" s="49" t="s">
        <v>197</v>
      </c>
      <c r="DI46" s="49" t="s">
        <v>197</v>
      </c>
      <c r="DJ46" s="49" t="s">
        <v>197</v>
      </c>
      <c r="DK46" s="49" t="s">
        <v>197</v>
      </c>
      <c r="DL46" s="49" t="s">
        <v>197</v>
      </c>
      <c r="DM46" s="49" t="s">
        <v>197</v>
      </c>
      <c r="DN46" s="49" t="s">
        <v>197</v>
      </c>
      <c r="DO46" s="49" t="s">
        <v>197</v>
      </c>
      <c r="DP46" s="49" t="s">
        <v>197</v>
      </c>
      <c r="DQ46" s="49" t="s">
        <v>197</v>
      </c>
      <c r="DR46" s="49" t="s">
        <v>197</v>
      </c>
      <c r="DS46" s="49" t="s">
        <v>197</v>
      </c>
      <c r="DT46" s="49" t="s">
        <v>197</v>
      </c>
      <c r="DU46" s="49" t="s">
        <v>197</v>
      </c>
      <c r="DV46" s="49" t="s">
        <v>197</v>
      </c>
      <c r="DW46" s="49" t="s">
        <v>197</v>
      </c>
      <c r="DX46" s="49" t="s">
        <v>197</v>
      </c>
      <c r="DY46" s="49" t="s">
        <v>197</v>
      </c>
      <c r="DZ46" s="49" t="s">
        <v>197</v>
      </c>
      <c r="EA46" s="49" t="s">
        <v>197</v>
      </c>
      <c r="EB46" s="48" t="e">
        <v>#N/A</v>
      </c>
      <c r="EC46" s="49" t="s">
        <v>197</v>
      </c>
      <c r="ED46" s="48" t="e">
        <v>#N/A</v>
      </c>
      <c r="EE46" s="49" t="s">
        <v>197</v>
      </c>
      <c r="EF46" s="49" t="s">
        <v>197</v>
      </c>
      <c r="EG46" s="49" t="s">
        <v>197</v>
      </c>
      <c r="EH46" s="49" t="s">
        <v>197</v>
      </c>
      <c r="EI46" s="49" t="s">
        <v>197</v>
      </c>
      <c r="EJ46" s="49" t="s">
        <v>197</v>
      </c>
      <c r="EK46" s="49" t="s">
        <v>197</v>
      </c>
      <c r="EL46" s="49" t="s">
        <v>197</v>
      </c>
      <c r="EM46" s="49" t="s">
        <v>197</v>
      </c>
      <c r="EN46" s="49" t="s">
        <v>197</v>
      </c>
      <c r="EO46" s="49" t="s">
        <v>197</v>
      </c>
      <c r="EP46" s="49" t="s">
        <v>197</v>
      </c>
      <c r="EQ46" s="49" t="s">
        <v>197</v>
      </c>
      <c r="ER46" s="49" t="s">
        <v>197</v>
      </c>
      <c r="ES46" s="49" t="s">
        <v>197</v>
      </c>
      <c r="ET46" s="48">
        <v>84</v>
      </c>
      <c r="EU46" s="49" t="s">
        <v>197</v>
      </c>
      <c r="EV46" s="48">
        <v>60</v>
      </c>
      <c r="EW46" s="48">
        <v>53.1</v>
      </c>
      <c r="EX46" s="48">
        <v>55.3</v>
      </c>
      <c r="EY46" s="48">
        <v>5.8</v>
      </c>
      <c r="EZ46" s="48">
        <v>17.2</v>
      </c>
      <c r="FA46" s="48">
        <v>129.80000000000001</v>
      </c>
      <c r="FB46" s="48">
        <v>85.1</v>
      </c>
      <c r="FC46" s="49" t="s">
        <v>197</v>
      </c>
      <c r="FD46" s="48">
        <v>33.1</v>
      </c>
      <c r="FE46" s="48">
        <v>140.1</v>
      </c>
      <c r="FF46" s="48">
        <v>93.9</v>
      </c>
      <c r="FG46" s="48">
        <v>290.8</v>
      </c>
      <c r="FH46" s="48">
        <v>68.2</v>
      </c>
      <c r="FI46" s="48">
        <v>227.2</v>
      </c>
      <c r="FJ46" s="49" t="s">
        <v>197</v>
      </c>
      <c r="FK46" s="49" t="s">
        <v>197</v>
      </c>
      <c r="FL46" s="49" t="s">
        <v>197</v>
      </c>
      <c r="FM46" s="48">
        <v>105.7</v>
      </c>
      <c r="FN46" s="48">
        <v>125</v>
      </c>
      <c r="FO46" s="48">
        <v>113.7</v>
      </c>
      <c r="FP46" s="48">
        <v>20.399999999999999</v>
      </c>
      <c r="FQ46" s="48">
        <v>143</v>
      </c>
      <c r="FR46" s="48">
        <v>99.5</v>
      </c>
      <c r="FS46" s="48">
        <v>137</v>
      </c>
      <c r="FT46" s="48">
        <v>162.30000000000001</v>
      </c>
      <c r="FU46" s="48">
        <v>146.30000000000001</v>
      </c>
      <c r="FV46" s="48">
        <v>52.6</v>
      </c>
      <c r="FW46" s="49" t="s">
        <v>197</v>
      </c>
      <c r="FX46" s="48">
        <v>56.1</v>
      </c>
      <c r="FY46" s="48">
        <v>49.8</v>
      </c>
      <c r="FZ46" s="48">
        <v>49.9</v>
      </c>
      <c r="GA46" s="48">
        <v>56.2</v>
      </c>
      <c r="GB46" s="48">
        <v>59.4</v>
      </c>
      <c r="GC46" s="48">
        <v>58.8</v>
      </c>
      <c r="GD46" s="48">
        <v>89.2</v>
      </c>
      <c r="GE46" s="48">
        <v>20.6</v>
      </c>
      <c r="GF46" s="48">
        <v>65.2</v>
      </c>
      <c r="GG46" s="49" t="s">
        <v>197</v>
      </c>
      <c r="GH46" s="49" t="s">
        <v>197</v>
      </c>
      <c r="GI46" s="49" t="s">
        <v>197</v>
      </c>
      <c r="GJ46" s="49" t="s">
        <v>197</v>
      </c>
      <c r="GK46" s="49" t="s">
        <v>197</v>
      </c>
      <c r="GL46" s="49" t="s">
        <v>197</v>
      </c>
      <c r="GM46" s="49" t="s">
        <v>197</v>
      </c>
      <c r="GN46" s="49" t="s">
        <v>197</v>
      </c>
      <c r="GO46" s="49" t="s">
        <v>197</v>
      </c>
      <c r="GP46" s="49" t="s">
        <v>197</v>
      </c>
      <c r="GQ46" s="49" t="s">
        <v>197</v>
      </c>
      <c r="GR46" s="49" t="s">
        <v>197</v>
      </c>
      <c r="GS46" s="48">
        <v>43.7</v>
      </c>
      <c r="GT46" s="48">
        <v>74.400000000000006</v>
      </c>
      <c r="GU46" s="48">
        <v>67.599999999999994</v>
      </c>
      <c r="GV46" s="49" t="s">
        <v>197</v>
      </c>
      <c r="GW46" s="49" t="s">
        <v>197</v>
      </c>
      <c r="GX46" s="49" t="s">
        <v>197</v>
      </c>
      <c r="GY46" s="48">
        <v>60.9</v>
      </c>
      <c r="GZ46" s="48">
        <v>57.9</v>
      </c>
      <c r="HA46" s="48">
        <v>59.4</v>
      </c>
      <c r="HB46" s="48">
        <v>35.1</v>
      </c>
      <c r="HC46" s="48">
        <v>48.1</v>
      </c>
      <c r="HD46" s="48">
        <v>44.2</v>
      </c>
      <c r="HE46" s="48" t="e">
        <v>#N/A</v>
      </c>
      <c r="HF46" s="49" t="s">
        <v>197</v>
      </c>
      <c r="HG46" s="48" t="e">
        <v>#N/A</v>
      </c>
      <c r="HH46" s="49" t="s">
        <v>197</v>
      </c>
      <c r="HI46" s="49" t="s">
        <v>197</v>
      </c>
      <c r="HJ46" s="49" t="s">
        <v>197</v>
      </c>
      <c r="HK46" s="49" t="s">
        <v>197</v>
      </c>
      <c r="HL46" s="49" t="s">
        <v>197</v>
      </c>
      <c r="HM46" s="49" t="s">
        <v>197</v>
      </c>
      <c r="HN46" s="49" t="s">
        <v>197</v>
      </c>
      <c r="HO46" s="49" t="s">
        <v>197</v>
      </c>
      <c r="HP46" s="49" t="s">
        <v>197</v>
      </c>
      <c r="HQ46" s="49" t="s">
        <v>197</v>
      </c>
      <c r="HR46" s="49" t="s">
        <v>197</v>
      </c>
      <c r="HS46" s="49" t="s">
        <v>197</v>
      </c>
      <c r="HT46" s="49" t="s">
        <v>197</v>
      </c>
      <c r="HU46" s="48">
        <v>62.5</v>
      </c>
      <c r="HV46" s="48">
        <v>53.1</v>
      </c>
      <c r="HW46" s="48">
        <v>53.7</v>
      </c>
      <c r="HX46" s="49" t="s">
        <v>197</v>
      </c>
      <c r="HY46" s="49" t="s">
        <v>197</v>
      </c>
      <c r="HZ46" s="49" t="s">
        <v>197</v>
      </c>
      <c r="IA46" s="49" t="s">
        <v>197</v>
      </c>
      <c r="IB46" s="49" t="s">
        <v>197</v>
      </c>
      <c r="IC46" s="49" t="s">
        <v>197</v>
      </c>
      <c r="ID46" s="48">
        <v>141.19999999999999</v>
      </c>
      <c r="IE46" s="49" t="s">
        <v>197</v>
      </c>
      <c r="IF46" s="49" t="s">
        <v>197</v>
      </c>
      <c r="IG46" s="49" t="s">
        <v>197</v>
      </c>
      <c r="IH46" s="48">
        <v>84.2</v>
      </c>
      <c r="II46" s="49" t="s">
        <v>197</v>
      </c>
      <c r="IJ46" s="49" t="s">
        <v>197</v>
      </c>
      <c r="IK46" s="49" t="s">
        <v>197</v>
      </c>
      <c r="IL46" s="49" t="s">
        <v>197</v>
      </c>
      <c r="IM46" s="49" t="s">
        <v>197</v>
      </c>
      <c r="IN46" s="49" t="s">
        <v>197</v>
      </c>
      <c r="IO46" s="49" t="s">
        <v>197</v>
      </c>
      <c r="IP46" s="49" t="s">
        <v>197</v>
      </c>
      <c r="IQ46" s="49" t="s">
        <v>197</v>
      </c>
      <c r="IR46" s="48">
        <v>100.2</v>
      </c>
      <c r="IS46" s="48">
        <v>160.4</v>
      </c>
      <c r="IT46" s="48">
        <v>137.1</v>
      </c>
      <c r="IU46" s="48">
        <v>29.5</v>
      </c>
      <c r="IV46" s="48">
        <v>25</v>
      </c>
      <c r="IW46" s="48">
        <v>26.2</v>
      </c>
      <c r="IX46" s="49" t="s">
        <v>197</v>
      </c>
      <c r="IY46" s="49" t="s">
        <v>197</v>
      </c>
      <c r="IZ46" s="49" t="s">
        <v>197</v>
      </c>
      <c r="JA46" s="49" t="s">
        <v>197</v>
      </c>
      <c r="JB46" s="49" t="s">
        <v>197</v>
      </c>
      <c r="JC46" s="48">
        <v>23.3</v>
      </c>
      <c r="JD46" s="48">
        <v>22.9</v>
      </c>
      <c r="JE46" s="48">
        <v>23</v>
      </c>
      <c r="JF46" s="48" t="s">
        <v>87</v>
      </c>
      <c r="JG46" s="48" t="s">
        <v>87</v>
      </c>
      <c r="JH46" s="48" t="s">
        <v>87</v>
      </c>
      <c r="JI46" s="48">
        <v>32.299999999999997</v>
      </c>
      <c r="JJ46" s="48">
        <v>61.4</v>
      </c>
      <c r="JK46" s="48">
        <v>73.5</v>
      </c>
      <c r="JL46" s="48">
        <v>75.599999999999994</v>
      </c>
      <c r="JM46" s="48">
        <v>81</v>
      </c>
      <c r="JN46" s="48">
        <v>84.2</v>
      </c>
      <c r="JO46" s="48" t="s">
        <v>87</v>
      </c>
    </row>
    <row r="47" spans="1:275">
      <c r="A47" s="45"/>
      <c r="B47" s="46" t="s">
        <v>1784</v>
      </c>
      <c r="C47" s="303" t="s">
        <v>1286</v>
      </c>
      <c r="D47" s="46" t="s">
        <v>123</v>
      </c>
      <c r="E47" s="303" t="s">
        <v>4</v>
      </c>
      <c r="F47" s="47" t="s">
        <v>197</v>
      </c>
      <c r="G47" s="47" t="s">
        <v>197</v>
      </c>
      <c r="H47" s="48">
        <v>45.9</v>
      </c>
      <c r="I47" s="48">
        <v>54.7</v>
      </c>
      <c r="J47" s="48">
        <v>53.2</v>
      </c>
      <c r="K47" s="49" t="s">
        <v>197</v>
      </c>
      <c r="L47" s="49" t="s">
        <v>197</v>
      </c>
      <c r="M47" s="49" t="s">
        <v>197</v>
      </c>
      <c r="N47" s="49" t="s">
        <v>197</v>
      </c>
      <c r="O47" s="49" t="s">
        <v>197</v>
      </c>
      <c r="P47" s="49" t="s">
        <v>197</v>
      </c>
      <c r="Q47" s="49" t="s">
        <v>197</v>
      </c>
      <c r="R47" s="48">
        <v>251.7</v>
      </c>
      <c r="S47" s="49" t="s">
        <v>197</v>
      </c>
      <c r="T47" s="49" t="s">
        <v>197</v>
      </c>
      <c r="U47" s="49" t="s">
        <v>197</v>
      </c>
      <c r="V47" s="49" t="s">
        <v>197</v>
      </c>
      <c r="W47" s="49" t="s">
        <v>197</v>
      </c>
      <c r="X47" s="49" t="s">
        <v>197</v>
      </c>
      <c r="Y47" s="49" t="s">
        <v>197</v>
      </c>
      <c r="Z47" s="49" t="s">
        <v>197</v>
      </c>
      <c r="AA47" s="49" t="s">
        <v>197</v>
      </c>
      <c r="AB47" s="49" t="s">
        <v>197</v>
      </c>
      <c r="AC47" s="49" t="s">
        <v>197</v>
      </c>
      <c r="AD47" s="49" t="s">
        <v>197</v>
      </c>
      <c r="AE47" s="49" t="s">
        <v>197</v>
      </c>
      <c r="AF47" s="48">
        <v>38.6</v>
      </c>
      <c r="AG47" s="49" t="s">
        <v>197</v>
      </c>
      <c r="AH47" s="48">
        <v>137</v>
      </c>
      <c r="AI47" s="49" t="s">
        <v>197</v>
      </c>
      <c r="AJ47" s="49" t="s">
        <v>197</v>
      </c>
      <c r="AK47" s="49" t="s">
        <v>197</v>
      </c>
      <c r="AL47" s="49" t="s">
        <v>197</v>
      </c>
      <c r="AM47" s="49" t="s">
        <v>197</v>
      </c>
      <c r="AN47" s="49" t="s">
        <v>197</v>
      </c>
      <c r="AO47" s="49" t="s">
        <v>197</v>
      </c>
      <c r="AP47" s="49" t="s">
        <v>197</v>
      </c>
      <c r="AQ47" s="49" t="s">
        <v>197</v>
      </c>
      <c r="AR47" s="49" t="s">
        <v>197</v>
      </c>
      <c r="AS47" s="49" t="s">
        <v>197</v>
      </c>
      <c r="AT47" s="48">
        <v>99.6</v>
      </c>
      <c r="AU47" s="49" t="s">
        <v>197</v>
      </c>
      <c r="AV47" s="49" t="s">
        <v>197</v>
      </c>
      <c r="AW47" s="49" t="s">
        <v>197</v>
      </c>
      <c r="AX47" s="49" t="s">
        <v>197</v>
      </c>
      <c r="AY47" s="49" t="s">
        <v>197</v>
      </c>
      <c r="AZ47" s="48">
        <v>53.2</v>
      </c>
      <c r="BA47" s="48">
        <v>84.1</v>
      </c>
      <c r="BB47" s="48">
        <v>82.7</v>
      </c>
      <c r="BC47" s="48">
        <v>89.4</v>
      </c>
      <c r="BD47" s="48">
        <v>94.5</v>
      </c>
      <c r="BE47" s="48">
        <v>94.1</v>
      </c>
      <c r="BF47" s="48">
        <v>105.9</v>
      </c>
      <c r="BG47" s="48">
        <v>94.5</v>
      </c>
      <c r="BH47" s="48">
        <v>97.3</v>
      </c>
      <c r="BI47" s="48">
        <v>63.5</v>
      </c>
      <c r="BJ47" s="48">
        <v>70.599999999999994</v>
      </c>
      <c r="BK47" s="48">
        <v>66.900000000000006</v>
      </c>
      <c r="BL47" s="49" t="s">
        <v>197</v>
      </c>
      <c r="BM47" s="49" t="s">
        <v>197</v>
      </c>
      <c r="BN47" s="49" t="s">
        <v>197</v>
      </c>
      <c r="BO47" s="49" t="s">
        <v>197</v>
      </c>
      <c r="BP47" s="49" t="s">
        <v>197</v>
      </c>
      <c r="BQ47" s="49" t="s">
        <v>197</v>
      </c>
      <c r="BR47" s="49" t="s">
        <v>197</v>
      </c>
      <c r="BS47" s="49" t="s">
        <v>197</v>
      </c>
      <c r="BT47" s="49" t="s">
        <v>197</v>
      </c>
      <c r="BU47" s="49" t="s">
        <v>197</v>
      </c>
      <c r="BV47" s="49" t="s">
        <v>197</v>
      </c>
      <c r="BW47" s="49" t="s">
        <v>197</v>
      </c>
      <c r="BX47" s="49" t="s">
        <v>197</v>
      </c>
      <c r="BY47" s="49" t="s">
        <v>197</v>
      </c>
      <c r="BZ47" s="49" t="s">
        <v>197</v>
      </c>
      <c r="CA47" s="49" t="s">
        <v>197</v>
      </c>
      <c r="CB47" s="49" t="s">
        <v>197</v>
      </c>
      <c r="CC47" s="49" t="s">
        <v>197</v>
      </c>
      <c r="CD47" s="49" t="s">
        <v>197</v>
      </c>
      <c r="CE47" s="49" t="s">
        <v>197</v>
      </c>
      <c r="CF47" s="49" t="s">
        <v>197</v>
      </c>
      <c r="CG47" s="49" t="s">
        <v>197</v>
      </c>
      <c r="CH47" s="49" t="s">
        <v>197</v>
      </c>
      <c r="CI47" s="49" t="s">
        <v>197</v>
      </c>
      <c r="CJ47" s="49" t="s">
        <v>197</v>
      </c>
      <c r="CK47" s="49" t="s">
        <v>197</v>
      </c>
      <c r="CL47" s="49" t="s">
        <v>197</v>
      </c>
      <c r="CM47" s="49" t="s">
        <v>197</v>
      </c>
      <c r="CN47" s="49" t="s">
        <v>197</v>
      </c>
      <c r="CO47" s="49" t="s">
        <v>197</v>
      </c>
      <c r="CP47" s="49" t="s">
        <v>197</v>
      </c>
      <c r="CQ47" s="49" t="s">
        <v>197</v>
      </c>
      <c r="CR47" s="49" t="s">
        <v>197</v>
      </c>
      <c r="CS47" s="49" t="s">
        <v>197</v>
      </c>
      <c r="CT47" s="49" t="s">
        <v>197</v>
      </c>
      <c r="CU47" s="49" t="s">
        <v>197</v>
      </c>
      <c r="CV47" s="49" t="s">
        <v>197</v>
      </c>
      <c r="CW47" s="49" t="s">
        <v>197</v>
      </c>
      <c r="CX47" s="49" t="s">
        <v>197</v>
      </c>
      <c r="CY47" s="49" t="s">
        <v>197</v>
      </c>
      <c r="CZ47" s="49" t="s">
        <v>197</v>
      </c>
      <c r="DA47" s="49" t="s">
        <v>197</v>
      </c>
      <c r="DB47" s="49" t="s">
        <v>197</v>
      </c>
      <c r="DC47" s="49" t="s">
        <v>197</v>
      </c>
      <c r="DD47" s="49" t="s">
        <v>197</v>
      </c>
      <c r="DE47" s="49" t="s">
        <v>197</v>
      </c>
      <c r="DF47" s="49" t="s">
        <v>197</v>
      </c>
      <c r="DG47" s="49" t="s">
        <v>197</v>
      </c>
      <c r="DH47" s="49" t="s">
        <v>197</v>
      </c>
      <c r="DI47" s="49" t="s">
        <v>197</v>
      </c>
      <c r="DJ47" s="49" t="s">
        <v>197</v>
      </c>
      <c r="DK47" s="49" t="s">
        <v>197</v>
      </c>
      <c r="DL47" s="49" t="s">
        <v>197</v>
      </c>
      <c r="DM47" s="49" t="s">
        <v>197</v>
      </c>
      <c r="DN47" s="49" t="s">
        <v>197</v>
      </c>
      <c r="DO47" s="49" t="s">
        <v>197</v>
      </c>
      <c r="DP47" s="49" t="s">
        <v>197</v>
      </c>
      <c r="DQ47" s="49" t="s">
        <v>197</v>
      </c>
      <c r="DR47" s="49" t="s">
        <v>197</v>
      </c>
      <c r="DS47" s="49" t="s">
        <v>197</v>
      </c>
      <c r="DT47" s="49" t="s">
        <v>197</v>
      </c>
      <c r="DU47" s="49" t="s">
        <v>197</v>
      </c>
      <c r="DV47" s="49" t="s">
        <v>197</v>
      </c>
      <c r="DW47" s="49" t="s">
        <v>197</v>
      </c>
      <c r="DX47" s="49" t="s">
        <v>197</v>
      </c>
      <c r="DY47" s="49" t="s">
        <v>197</v>
      </c>
      <c r="DZ47" s="49" t="s">
        <v>197</v>
      </c>
      <c r="EA47" s="49" t="s">
        <v>197</v>
      </c>
      <c r="EB47" s="48" t="e">
        <v>#N/A</v>
      </c>
      <c r="EC47" s="49" t="s">
        <v>197</v>
      </c>
      <c r="ED47" s="48" t="e">
        <v>#N/A</v>
      </c>
      <c r="EE47" s="49" t="s">
        <v>197</v>
      </c>
      <c r="EF47" s="49" t="s">
        <v>197</v>
      </c>
      <c r="EG47" s="49" t="s">
        <v>197</v>
      </c>
      <c r="EH47" s="49" t="s">
        <v>197</v>
      </c>
      <c r="EI47" s="49" t="s">
        <v>197</v>
      </c>
      <c r="EJ47" s="49" t="s">
        <v>197</v>
      </c>
      <c r="EK47" s="49" t="s">
        <v>197</v>
      </c>
      <c r="EL47" s="49" t="s">
        <v>197</v>
      </c>
      <c r="EM47" s="49" t="s">
        <v>197</v>
      </c>
      <c r="EN47" s="49" t="s">
        <v>197</v>
      </c>
      <c r="EO47" s="49" t="s">
        <v>197</v>
      </c>
      <c r="EP47" s="49" t="s">
        <v>197</v>
      </c>
      <c r="EQ47" s="49" t="s">
        <v>197</v>
      </c>
      <c r="ER47" s="49" t="s">
        <v>197</v>
      </c>
      <c r="ES47" s="49" t="s">
        <v>197</v>
      </c>
      <c r="ET47" s="49" t="s">
        <v>197</v>
      </c>
      <c r="EU47" s="49" t="s">
        <v>197</v>
      </c>
      <c r="EV47" s="48">
        <v>86.5</v>
      </c>
      <c r="EW47" s="48">
        <v>60.5</v>
      </c>
      <c r="EX47" s="48">
        <v>68.8</v>
      </c>
      <c r="EY47" s="49" t="s">
        <v>197</v>
      </c>
      <c r="EZ47" s="48">
        <v>39.1</v>
      </c>
      <c r="FA47" s="48">
        <v>62.4</v>
      </c>
      <c r="FB47" s="48">
        <v>53.2</v>
      </c>
      <c r="FC47" s="49" t="s">
        <v>197</v>
      </c>
      <c r="FD47" s="48">
        <v>63.3</v>
      </c>
      <c r="FE47" s="48">
        <v>65.599999999999994</v>
      </c>
      <c r="FF47" s="48">
        <v>64.599999999999994</v>
      </c>
      <c r="FG47" s="49" t="s">
        <v>197</v>
      </c>
      <c r="FH47" s="49" t="s">
        <v>197</v>
      </c>
      <c r="FI47" s="49" t="s">
        <v>197</v>
      </c>
      <c r="FJ47" s="49" t="s">
        <v>197</v>
      </c>
      <c r="FK47" s="49" t="s">
        <v>197</v>
      </c>
      <c r="FL47" s="49" t="s">
        <v>197</v>
      </c>
      <c r="FM47" s="48">
        <v>108.7</v>
      </c>
      <c r="FN47" s="48">
        <v>75.7</v>
      </c>
      <c r="FO47" s="48">
        <v>95</v>
      </c>
      <c r="FP47" s="48">
        <v>32.4</v>
      </c>
      <c r="FQ47" s="48">
        <v>69.7</v>
      </c>
      <c r="FR47" s="48">
        <v>56.5</v>
      </c>
      <c r="FS47" s="48">
        <v>34</v>
      </c>
      <c r="FT47" s="48">
        <v>35.799999999999997</v>
      </c>
      <c r="FU47" s="48">
        <v>34.700000000000003</v>
      </c>
      <c r="FV47" s="49" t="s">
        <v>197</v>
      </c>
      <c r="FW47" s="49" t="s">
        <v>197</v>
      </c>
      <c r="FX47" s="48">
        <v>99</v>
      </c>
      <c r="FY47" s="48">
        <v>157.4</v>
      </c>
      <c r="FZ47" s="48">
        <v>156.80000000000001</v>
      </c>
      <c r="GA47" s="48">
        <v>56.4</v>
      </c>
      <c r="GB47" s="48">
        <v>55.4</v>
      </c>
      <c r="GC47" s="48">
        <v>55.6</v>
      </c>
      <c r="GD47" s="49" t="s">
        <v>197</v>
      </c>
      <c r="GE47" s="49" t="s">
        <v>197</v>
      </c>
      <c r="GF47" s="49" t="s">
        <v>197</v>
      </c>
      <c r="GG47" s="49" t="s">
        <v>197</v>
      </c>
      <c r="GH47" s="49" t="s">
        <v>197</v>
      </c>
      <c r="GI47" s="49" t="s">
        <v>197</v>
      </c>
      <c r="GJ47" s="49" t="s">
        <v>197</v>
      </c>
      <c r="GK47" s="49" t="s">
        <v>197</v>
      </c>
      <c r="GL47" s="49" t="s">
        <v>197</v>
      </c>
      <c r="GM47" s="49" t="s">
        <v>197</v>
      </c>
      <c r="GN47" s="49" t="s">
        <v>197</v>
      </c>
      <c r="GO47" s="49" t="s">
        <v>197</v>
      </c>
      <c r="GP47" s="49" t="s">
        <v>197</v>
      </c>
      <c r="GQ47" s="49" t="s">
        <v>197</v>
      </c>
      <c r="GR47" s="49" t="s">
        <v>197</v>
      </c>
      <c r="GS47" s="49" t="s">
        <v>197</v>
      </c>
      <c r="GT47" s="49" t="s">
        <v>197</v>
      </c>
      <c r="GU47" s="49" t="s">
        <v>197</v>
      </c>
      <c r="GV47" s="49" t="s">
        <v>197</v>
      </c>
      <c r="GW47" s="49" t="s">
        <v>197</v>
      </c>
      <c r="GX47" s="49" t="s">
        <v>197</v>
      </c>
      <c r="GY47" s="49" t="s">
        <v>197</v>
      </c>
      <c r="GZ47" s="49" t="s">
        <v>197</v>
      </c>
      <c r="HA47" s="49" t="s">
        <v>197</v>
      </c>
      <c r="HB47" s="49" t="s">
        <v>197</v>
      </c>
      <c r="HC47" s="49" t="s">
        <v>197</v>
      </c>
      <c r="HD47" s="49" t="s">
        <v>197</v>
      </c>
      <c r="HE47" s="48" t="e">
        <v>#N/A</v>
      </c>
      <c r="HF47" s="49" t="s">
        <v>197</v>
      </c>
      <c r="HG47" s="48" t="e">
        <v>#N/A</v>
      </c>
      <c r="HH47" s="49" t="s">
        <v>197</v>
      </c>
      <c r="HI47" s="49" t="s">
        <v>197</v>
      </c>
      <c r="HJ47" s="49" t="s">
        <v>197</v>
      </c>
      <c r="HK47" s="49" t="s">
        <v>197</v>
      </c>
      <c r="HL47" s="49" t="s">
        <v>197</v>
      </c>
      <c r="HM47" s="49" t="s">
        <v>197</v>
      </c>
      <c r="HN47" s="49" t="s">
        <v>197</v>
      </c>
      <c r="HO47" s="49" t="s">
        <v>197</v>
      </c>
      <c r="HP47" s="49" t="s">
        <v>197</v>
      </c>
      <c r="HQ47" s="49" t="s">
        <v>197</v>
      </c>
      <c r="HR47" s="49" t="s">
        <v>197</v>
      </c>
      <c r="HS47" s="49" t="s">
        <v>197</v>
      </c>
      <c r="HT47" s="49" t="s">
        <v>197</v>
      </c>
      <c r="HU47" s="48">
        <v>49</v>
      </c>
      <c r="HV47" s="48">
        <v>92.8</v>
      </c>
      <c r="HW47" s="48">
        <v>89.9</v>
      </c>
      <c r="HX47" s="49" t="s">
        <v>197</v>
      </c>
      <c r="HY47" s="49" t="s">
        <v>197</v>
      </c>
      <c r="HZ47" s="49" t="s">
        <v>197</v>
      </c>
      <c r="IA47" s="49" t="s">
        <v>197</v>
      </c>
      <c r="IB47" s="49" t="s">
        <v>197</v>
      </c>
      <c r="IC47" s="49" t="s">
        <v>197</v>
      </c>
      <c r="ID47" s="49" t="s">
        <v>197</v>
      </c>
      <c r="IE47" s="49" t="s">
        <v>197</v>
      </c>
      <c r="IF47" s="49" t="s">
        <v>197</v>
      </c>
      <c r="IG47" s="49" t="s">
        <v>197</v>
      </c>
      <c r="IH47" s="48">
        <v>19.2</v>
      </c>
      <c r="II47" s="49" t="s">
        <v>197</v>
      </c>
      <c r="IJ47" s="49" t="s">
        <v>197</v>
      </c>
      <c r="IK47" s="49" t="s">
        <v>197</v>
      </c>
      <c r="IL47" s="49" t="s">
        <v>197</v>
      </c>
      <c r="IM47" s="49" t="s">
        <v>197</v>
      </c>
      <c r="IN47" s="49" t="s">
        <v>197</v>
      </c>
      <c r="IO47" s="49" t="s">
        <v>197</v>
      </c>
      <c r="IP47" s="49" t="s">
        <v>197</v>
      </c>
      <c r="IQ47" s="49" t="s">
        <v>197</v>
      </c>
      <c r="IR47" s="48">
        <v>166.5</v>
      </c>
      <c r="IS47" s="48">
        <v>273.3</v>
      </c>
      <c r="IT47" s="48">
        <v>231.8</v>
      </c>
      <c r="IU47" s="49" t="s">
        <v>197</v>
      </c>
      <c r="IV47" s="49" t="s">
        <v>197</v>
      </c>
      <c r="IW47" s="49" t="s">
        <v>197</v>
      </c>
      <c r="IX47" s="49" t="s">
        <v>197</v>
      </c>
      <c r="IY47" s="49" t="s">
        <v>197</v>
      </c>
      <c r="IZ47" s="49" t="s">
        <v>197</v>
      </c>
      <c r="JA47" s="49" t="s">
        <v>197</v>
      </c>
      <c r="JB47" s="49" t="s">
        <v>197</v>
      </c>
      <c r="JC47" s="49" t="s">
        <v>197</v>
      </c>
      <c r="JD47" s="49" t="s">
        <v>197</v>
      </c>
      <c r="JE47" s="49" t="s">
        <v>197</v>
      </c>
      <c r="JF47" s="49" t="s">
        <v>87</v>
      </c>
      <c r="JG47" s="49" t="s">
        <v>87</v>
      </c>
      <c r="JH47" s="49" t="s">
        <v>87</v>
      </c>
      <c r="JI47" s="49">
        <v>58.7</v>
      </c>
      <c r="JJ47" s="49">
        <v>6.2</v>
      </c>
      <c r="JK47" s="49">
        <v>5.9</v>
      </c>
      <c r="JL47" s="49">
        <v>16.3</v>
      </c>
      <c r="JM47" s="49">
        <v>7.4</v>
      </c>
      <c r="JN47" s="49">
        <v>19.2</v>
      </c>
      <c r="JO47" s="49" t="s">
        <v>87</v>
      </c>
    </row>
    <row r="48" spans="1:275">
      <c r="A48" s="45"/>
      <c r="B48" s="46" t="s">
        <v>1785</v>
      </c>
      <c r="C48" s="303" t="s">
        <v>1287</v>
      </c>
      <c r="D48" s="46" t="s">
        <v>123</v>
      </c>
      <c r="E48" s="303" t="s">
        <v>4</v>
      </c>
      <c r="F48" s="47" t="s">
        <v>197</v>
      </c>
      <c r="G48" s="47" t="s">
        <v>197</v>
      </c>
      <c r="H48" s="49" t="s">
        <v>197</v>
      </c>
      <c r="I48" s="49" t="s">
        <v>197</v>
      </c>
      <c r="J48" s="49" t="s">
        <v>197</v>
      </c>
      <c r="K48" s="49" t="s">
        <v>197</v>
      </c>
      <c r="L48" s="49" t="s">
        <v>197</v>
      </c>
      <c r="M48" s="49" t="s">
        <v>197</v>
      </c>
      <c r="N48" s="49" t="s">
        <v>197</v>
      </c>
      <c r="O48" s="49" t="s">
        <v>197</v>
      </c>
      <c r="P48" s="49" t="s">
        <v>197</v>
      </c>
      <c r="Q48" s="49" t="s">
        <v>197</v>
      </c>
      <c r="R48" s="49" t="s">
        <v>197</v>
      </c>
      <c r="S48" s="49" t="s">
        <v>197</v>
      </c>
      <c r="T48" s="49" t="s">
        <v>197</v>
      </c>
      <c r="U48" s="49" t="s">
        <v>197</v>
      </c>
      <c r="V48" s="49" t="s">
        <v>197</v>
      </c>
      <c r="W48" s="49" t="s">
        <v>197</v>
      </c>
      <c r="X48" s="49" t="s">
        <v>197</v>
      </c>
      <c r="Y48" s="49" t="s">
        <v>197</v>
      </c>
      <c r="Z48" s="49" t="s">
        <v>197</v>
      </c>
      <c r="AA48" s="49" t="s">
        <v>197</v>
      </c>
      <c r="AB48" s="49" t="s">
        <v>197</v>
      </c>
      <c r="AC48" s="49" t="s">
        <v>197</v>
      </c>
      <c r="AD48" s="49" t="s">
        <v>197</v>
      </c>
      <c r="AE48" s="49" t="s">
        <v>197</v>
      </c>
      <c r="AF48" s="49" t="s">
        <v>197</v>
      </c>
      <c r="AG48" s="49" t="s">
        <v>197</v>
      </c>
      <c r="AH48" s="49" t="s">
        <v>197</v>
      </c>
      <c r="AI48" s="49" t="s">
        <v>197</v>
      </c>
      <c r="AJ48" s="49" t="s">
        <v>197</v>
      </c>
      <c r="AK48" s="49" t="s">
        <v>197</v>
      </c>
      <c r="AL48" s="49" t="s">
        <v>197</v>
      </c>
      <c r="AM48" s="49" t="s">
        <v>197</v>
      </c>
      <c r="AN48" s="49" t="s">
        <v>197</v>
      </c>
      <c r="AO48" s="49" t="s">
        <v>197</v>
      </c>
      <c r="AP48" s="49" t="s">
        <v>197</v>
      </c>
      <c r="AQ48" s="49" t="s">
        <v>197</v>
      </c>
      <c r="AR48" s="49" t="s">
        <v>197</v>
      </c>
      <c r="AS48" s="49" t="s">
        <v>197</v>
      </c>
      <c r="AT48" s="49" t="s">
        <v>197</v>
      </c>
      <c r="AU48" s="49" t="s">
        <v>197</v>
      </c>
      <c r="AV48" s="49" t="s">
        <v>197</v>
      </c>
      <c r="AW48" s="49" t="s">
        <v>197</v>
      </c>
      <c r="AX48" s="49" t="s">
        <v>197</v>
      </c>
      <c r="AY48" s="49" t="s">
        <v>197</v>
      </c>
      <c r="AZ48" s="48">
        <v>6.7</v>
      </c>
      <c r="BA48" s="48">
        <v>48</v>
      </c>
      <c r="BB48" s="48">
        <v>46.1</v>
      </c>
      <c r="BC48" s="48">
        <v>51.6</v>
      </c>
      <c r="BD48" s="48">
        <v>62.6</v>
      </c>
      <c r="BE48" s="48">
        <v>61.8</v>
      </c>
      <c r="BF48" s="48">
        <v>47.2</v>
      </c>
      <c r="BG48" s="48">
        <v>48.4</v>
      </c>
      <c r="BH48" s="48">
        <v>48.1</v>
      </c>
      <c r="BI48" s="49" t="s">
        <v>197</v>
      </c>
      <c r="BJ48" s="49" t="s">
        <v>197</v>
      </c>
      <c r="BK48" s="49" t="s">
        <v>197</v>
      </c>
      <c r="BL48" s="49" t="s">
        <v>197</v>
      </c>
      <c r="BM48" s="49" t="s">
        <v>197</v>
      </c>
      <c r="BN48" s="49" t="s">
        <v>197</v>
      </c>
      <c r="BO48" s="49" t="s">
        <v>197</v>
      </c>
      <c r="BP48" s="49" t="s">
        <v>197</v>
      </c>
      <c r="BQ48" s="49" t="s">
        <v>197</v>
      </c>
      <c r="BR48" s="49" t="s">
        <v>197</v>
      </c>
      <c r="BS48" s="49" t="s">
        <v>197</v>
      </c>
      <c r="BT48" s="49" t="s">
        <v>197</v>
      </c>
      <c r="BU48" s="49" t="s">
        <v>197</v>
      </c>
      <c r="BV48" s="49" t="s">
        <v>197</v>
      </c>
      <c r="BW48" s="49" t="s">
        <v>197</v>
      </c>
      <c r="BX48" s="49" t="s">
        <v>197</v>
      </c>
      <c r="BY48" s="49" t="s">
        <v>197</v>
      </c>
      <c r="BZ48" s="49" t="s">
        <v>197</v>
      </c>
      <c r="CA48" s="49" t="s">
        <v>197</v>
      </c>
      <c r="CB48" s="49" t="s">
        <v>197</v>
      </c>
      <c r="CC48" s="49" t="s">
        <v>197</v>
      </c>
      <c r="CD48" s="49" t="s">
        <v>197</v>
      </c>
      <c r="CE48" s="49" t="s">
        <v>197</v>
      </c>
      <c r="CF48" s="49" t="s">
        <v>197</v>
      </c>
      <c r="CG48" s="49" t="s">
        <v>197</v>
      </c>
      <c r="CH48" s="49" t="s">
        <v>197</v>
      </c>
      <c r="CI48" s="49" t="s">
        <v>197</v>
      </c>
      <c r="CJ48" s="49" t="s">
        <v>197</v>
      </c>
      <c r="CK48" s="49" t="s">
        <v>197</v>
      </c>
      <c r="CL48" s="49" t="s">
        <v>197</v>
      </c>
      <c r="CM48" s="49" t="s">
        <v>197</v>
      </c>
      <c r="CN48" s="49" t="s">
        <v>197</v>
      </c>
      <c r="CO48" s="49" t="s">
        <v>197</v>
      </c>
      <c r="CP48" s="49" t="s">
        <v>197</v>
      </c>
      <c r="CQ48" s="49" t="s">
        <v>197</v>
      </c>
      <c r="CR48" s="49" t="s">
        <v>197</v>
      </c>
      <c r="CS48" s="49" t="s">
        <v>197</v>
      </c>
      <c r="CT48" s="49" t="s">
        <v>197</v>
      </c>
      <c r="CU48" s="49" t="s">
        <v>197</v>
      </c>
      <c r="CV48" s="49" t="s">
        <v>197</v>
      </c>
      <c r="CW48" s="49" t="s">
        <v>197</v>
      </c>
      <c r="CX48" s="49" t="s">
        <v>197</v>
      </c>
      <c r="CY48" s="49" t="s">
        <v>197</v>
      </c>
      <c r="CZ48" s="49" t="s">
        <v>197</v>
      </c>
      <c r="DA48" s="49" t="s">
        <v>197</v>
      </c>
      <c r="DB48" s="49" t="s">
        <v>197</v>
      </c>
      <c r="DC48" s="49" t="s">
        <v>197</v>
      </c>
      <c r="DD48" s="49" t="s">
        <v>197</v>
      </c>
      <c r="DE48" s="49" t="s">
        <v>197</v>
      </c>
      <c r="DF48" s="49" t="s">
        <v>197</v>
      </c>
      <c r="DG48" s="49" t="s">
        <v>197</v>
      </c>
      <c r="DH48" s="49" t="s">
        <v>197</v>
      </c>
      <c r="DI48" s="49" t="s">
        <v>197</v>
      </c>
      <c r="DJ48" s="49" t="s">
        <v>197</v>
      </c>
      <c r="DK48" s="49" t="s">
        <v>197</v>
      </c>
      <c r="DL48" s="49" t="s">
        <v>197</v>
      </c>
      <c r="DM48" s="49" t="s">
        <v>197</v>
      </c>
      <c r="DN48" s="49" t="s">
        <v>197</v>
      </c>
      <c r="DO48" s="49" t="s">
        <v>197</v>
      </c>
      <c r="DP48" s="49" t="s">
        <v>197</v>
      </c>
      <c r="DQ48" s="49" t="s">
        <v>197</v>
      </c>
      <c r="DR48" s="49" t="s">
        <v>197</v>
      </c>
      <c r="DS48" s="49" t="s">
        <v>197</v>
      </c>
      <c r="DT48" s="49" t="s">
        <v>197</v>
      </c>
      <c r="DU48" s="49" t="s">
        <v>197</v>
      </c>
      <c r="DV48" s="49" t="s">
        <v>197</v>
      </c>
      <c r="DW48" s="49" t="s">
        <v>197</v>
      </c>
      <c r="DX48" s="49" t="s">
        <v>197</v>
      </c>
      <c r="DY48" s="49" t="s">
        <v>197</v>
      </c>
      <c r="DZ48" s="49" t="s">
        <v>197</v>
      </c>
      <c r="EA48" s="49" t="s">
        <v>197</v>
      </c>
      <c r="EB48" s="48" t="e">
        <v>#N/A</v>
      </c>
      <c r="EC48" s="49" t="s">
        <v>197</v>
      </c>
      <c r="ED48" s="48" t="e">
        <v>#N/A</v>
      </c>
      <c r="EE48" s="49" t="s">
        <v>197</v>
      </c>
      <c r="EF48" s="49" t="s">
        <v>197</v>
      </c>
      <c r="EG48" s="49" t="s">
        <v>197</v>
      </c>
      <c r="EH48" s="49" t="s">
        <v>197</v>
      </c>
      <c r="EI48" s="49" t="s">
        <v>197</v>
      </c>
      <c r="EJ48" s="49" t="s">
        <v>197</v>
      </c>
      <c r="EK48" s="49" t="s">
        <v>197</v>
      </c>
      <c r="EL48" s="49" t="s">
        <v>197</v>
      </c>
      <c r="EM48" s="49" t="s">
        <v>197</v>
      </c>
      <c r="EN48" s="49" t="s">
        <v>197</v>
      </c>
      <c r="EO48" s="49" t="s">
        <v>197</v>
      </c>
      <c r="EP48" s="49" t="s">
        <v>197</v>
      </c>
      <c r="EQ48" s="49" t="s">
        <v>197</v>
      </c>
      <c r="ER48" s="49" t="s">
        <v>197</v>
      </c>
      <c r="ES48" s="49" t="s">
        <v>197</v>
      </c>
      <c r="ET48" s="49" t="s">
        <v>197</v>
      </c>
      <c r="EU48" s="49" t="s">
        <v>197</v>
      </c>
      <c r="EV48" s="48">
        <v>38.299999999999997</v>
      </c>
      <c r="EW48" s="48">
        <v>51.3</v>
      </c>
      <c r="EX48" s="48">
        <v>47.1</v>
      </c>
      <c r="EY48" s="49" t="s">
        <v>197</v>
      </c>
      <c r="EZ48" s="49" t="s">
        <v>197</v>
      </c>
      <c r="FA48" s="49" t="s">
        <v>197</v>
      </c>
      <c r="FB48" s="49" t="s">
        <v>197</v>
      </c>
      <c r="FC48" s="49" t="s">
        <v>197</v>
      </c>
      <c r="FD48" s="49" t="s">
        <v>197</v>
      </c>
      <c r="FE48" s="49" t="s">
        <v>197</v>
      </c>
      <c r="FF48" s="49" t="s">
        <v>197</v>
      </c>
      <c r="FG48" s="49" t="s">
        <v>197</v>
      </c>
      <c r="FH48" s="49" t="s">
        <v>197</v>
      </c>
      <c r="FI48" s="49" t="s">
        <v>197</v>
      </c>
      <c r="FJ48" s="49" t="s">
        <v>197</v>
      </c>
      <c r="FK48" s="49" t="s">
        <v>197</v>
      </c>
      <c r="FL48" s="49" t="s">
        <v>197</v>
      </c>
      <c r="FM48" s="49" t="s">
        <v>197</v>
      </c>
      <c r="FN48" s="49" t="s">
        <v>197</v>
      </c>
      <c r="FO48" s="49" t="s">
        <v>197</v>
      </c>
      <c r="FP48" s="49" t="s">
        <v>197</v>
      </c>
      <c r="FQ48" s="49" t="s">
        <v>197</v>
      </c>
      <c r="FR48" s="49" t="s">
        <v>197</v>
      </c>
      <c r="FS48" s="49" t="s">
        <v>197</v>
      </c>
      <c r="FT48" s="49" t="s">
        <v>197</v>
      </c>
      <c r="FU48" s="49" t="s">
        <v>197</v>
      </c>
      <c r="FV48" s="49" t="s">
        <v>197</v>
      </c>
      <c r="FW48" s="49" t="s">
        <v>197</v>
      </c>
      <c r="FX48" s="49" t="s">
        <v>197</v>
      </c>
      <c r="FY48" s="49" t="s">
        <v>197</v>
      </c>
      <c r="FZ48" s="49" t="s">
        <v>197</v>
      </c>
      <c r="GA48" s="48">
        <v>24.6</v>
      </c>
      <c r="GB48" s="48">
        <v>78.400000000000006</v>
      </c>
      <c r="GC48" s="48">
        <v>67.7</v>
      </c>
      <c r="GD48" s="49" t="s">
        <v>197</v>
      </c>
      <c r="GE48" s="49" t="s">
        <v>197</v>
      </c>
      <c r="GF48" s="49" t="s">
        <v>197</v>
      </c>
      <c r="GG48" s="49" t="s">
        <v>197</v>
      </c>
      <c r="GH48" s="49" t="s">
        <v>197</v>
      </c>
      <c r="GI48" s="49" t="s">
        <v>197</v>
      </c>
      <c r="GJ48" s="49" t="s">
        <v>197</v>
      </c>
      <c r="GK48" s="49" t="s">
        <v>197</v>
      </c>
      <c r="GL48" s="49" t="s">
        <v>197</v>
      </c>
      <c r="GM48" s="49" t="s">
        <v>197</v>
      </c>
      <c r="GN48" s="49" t="s">
        <v>197</v>
      </c>
      <c r="GO48" s="49" t="s">
        <v>197</v>
      </c>
      <c r="GP48" s="49" t="s">
        <v>197</v>
      </c>
      <c r="GQ48" s="49" t="s">
        <v>197</v>
      </c>
      <c r="GR48" s="49" t="s">
        <v>197</v>
      </c>
      <c r="GS48" s="49" t="s">
        <v>197</v>
      </c>
      <c r="GT48" s="49" t="s">
        <v>197</v>
      </c>
      <c r="GU48" s="49" t="s">
        <v>197</v>
      </c>
      <c r="GV48" s="49" t="s">
        <v>197</v>
      </c>
      <c r="GW48" s="49" t="s">
        <v>197</v>
      </c>
      <c r="GX48" s="49" t="s">
        <v>197</v>
      </c>
      <c r="GY48" s="49" t="s">
        <v>197</v>
      </c>
      <c r="GZ48" s="49" t="s">
        <v>197</v>
      </c>
      <c r="HA48" s="49" t="s">
        <v>197</v>
      </c>
      <c r="HB48" s="49" t="s">
        <v>197</v>
      </c>
      <c r="HC48" s="49" t="s">
        <v>197</v>
      </c>
      <c r="HD48" s="49" t="s">
        <v>197</v>
      </c>
      <c r="HE48" s="48" t="e">
        <v>#N/A</v>
      </c>
      <c r="HF48" s="49" t="s">
        <v>197</v>
      </c>
      <c r="HG48" s="48" t="e">
        <v>#N/A</v>
      </c>
      <c r="HH48" s="49" t="s">
        <v>197</v>
      </c>
      <c r="HI48" s="49" t="s">
        <v>197</v>
      </c>
      <c r="HJ48" s="49" t="s">
        <v>197</v>
      </c>
      <c r="HK48" s="49" t="s">
        <v>197</v>
      </c>
      <c r="HL48" s="49" t="s">
        <v>197</v>
      </c>
      <c r="HM48" s="49" t="s">
        <v>197</v>
      </c>
      <c r="HN48" s="49" t="s">
        <v>197</v>
      </c>
      <c r="HO48" s="49" t="s">
        <v>197</v>
      </c>
      <c r="HP48" s="49" t="s">
        <v>197</v>
      </c>
      <c r="HQ48" s="49" t="s">
        <v>197</v>
      </c>
      <c r="HR48" s="49" t="s">
        <v>197</v>
      </c>
      <c r="HS48" s="49" t="s">
        <v>197</v>
      </c>
      <c r="HT48" s="49" t="s">
        <v>197</v>
      </c>
      <c r="HU48" s="48">
        <v>8.3000000000000007</v>
      </c>
      <c r="HV48" s="48">
        <v>33.200000000000003</v>
      </c>
      <c r="HW48" s="48">
        <v>31.5</v>
      </c>
      <c r="HX48" s="49" t="s">
        <v>197</v>
      </c>
      <c r="HY48" s="49" t="s">
        <v>197</v>
      </c>
      <c r="HZ48" s="49" t="s">
        <v>197</v>
      </c>
      <c r="IA48" s="49" t="s">
        <v>197</v>
      </c>
      <c r="IB48" s="49" t="s">
        <v>197</v>
      </c>
      <c r="IC48" s="49" t="s">
        <v>197</v>
      </c>
      <c r="ID48" s="48">
        <v>35.5</v>
      </c>
      <c r="IE48" s="49" t="s">
        <v>197</v>
      </c>
      <c r="IF48" s="49" t="s">
        <v>197</v>
      </c>
      <c r="IG48" s="49" t="s">
        <v>197</v>
      </c>
      <c r="IH48" s="48">
        <v>24.9</v>
      </c>
      <c r="II48" s="49" t="s">
        <v>197</v>
      </c>
      <c r="IJ48" s="49" t="s">
        <v>197</v>
      </c>
      <c r="IK48" s="49" t="s">
        <v>197</v>
      </c>
      <c r="IL48" s="49" t="s">
        <v>197</v>
      </c>
      <c r="IM48" s="49" t="s">
        <v>197</v>
      </c>
      <c r="IN48" s="49" t="s">
        <v>197</v>
      </c>
      <c r="IO48" s="49" t="s">
        <v>197</v>
      </c>
      <c r="IP48" s="49" t="s">
        <v>197</v>
      </c>
      <c r="IQ48" s="49" t="s">
        <v>197</v>
      </c>
      <c r="IR48" s="49" t="s">
        <v>197</v>
      </c>
      <c r="IS48" s="49" t="s">
        <v>197</v>
      </c>
      <c r="IT48" s="49" t="s">
        <v>197</v>
      </c>
      <c r="IU48" s="49" t="s">
        <v>197</v>
      </c>
      <c r="IV48" s="49" t="s">
        <v>197</v>
      </c>
      <c r="IW48" s="49" t="s">
        <v>197</v>
      </c>
      <c r="IX48" s="49" t="s">
        <v>197</v>
      </c>
      <c r="IY48" s="49" t="s">
        <v>197</v>
      </c>
      <c r="IZ48" s="49" t="s">
        <v>197</v>
      </c>
      <c r="JA48" s="49" t="s">
        <v>197</v>
      </c>
      <c r="JB48" s="49" t="s">
        <v>197</v>
      </c>
      <c r="JC48" s="49" t="s">
        <v>197</v>
      </c>
      <c r="JD48" s="49" t="s">
        <v>197</v>
      </c>
      <c r="JE48" s="49" t="s">
        <v>197</v>
      </c>
      <c r="JF48" s="49" t="s">
        <v>87</v>
      </c>
      <c r="JG48" s="49" t="s">
        <v>87</v>
      </c>
      <c r="JH48" s="49" t="s">
        <v>87</v>
      </c>
      <c r="JI48" s="49" t="s">
        <v>87</v>
      </c>
      <c r="JJ48" s="49">
        <v>24.7</v>
      </c>
      <c r="JK48" s="49">
        <v>16.5</v>
      </c>
      <c r="JL48" s="49">
        <v>13.6</v>
      </c>
      <c r="JM48" s="49" t="s">
        <v>87</v>
      </c>
      <c r="JN48" s="49">
        <v>24.9</v>
      </c>
      <c r="JO48" s="49" t="s">
        <v>87</v>
      </c>
    </row>
    <row r="49" spans="1:275">
      <c r="A49" s="45"/>
      <c r="B49" s="46" t="s">
        <v>1786</v>
      </c>
      <c r="C49" s="303" t="s">
        <v>1288</v>
      </c>
      <c r="D49" s="46" t="s">
        <v>123</v>
      </c>
      <c r="E49" s="303" t="s">
        <v>4</v>
      </c>
      <c r="F49" s="47" t="s">
        <v>197</v>
      </c>
      <c r="G49" s="47" t="s">
        <v>197</v>
      </c>
      <c r="H49" s="48">
        <v>32.4</v>
      </c>
      <c r="I49" s="48">
        <v>58.8</v>
      </c>
      <c r="J49" s="48">
        <v>45.2</v>
      </c>
      <c r="K49" s="49" t="s">
        <v>197</v>
      </c>
      <c r="L49" s="48">
        <v>157.69999999999999</v>
      </c>
      <c r="M49" s="48">
        <v>161.9</v>
      </c>
      <c r="N49" s="48">
        <v>186.6</v>
      </c>
      <c r="O49" s="49" t="s">
        <v>197</v>
      </c>
      <c r="P49" s="48">
        <v>370.5</v>
      </c>
      <c r="Q49" s="49" t="s">
        <v>197</v>
      </c>
      <c r="R49" s="48">
        <v>65.599999999999994</v>
      </c>
      <c r="S49" s="48">
        <v>109.3</v>
      </c>
      <c r="T49" s="49" t="s">
        <v>197</v>
      </c>
      <c r="U49" s="49" t="s">
        <v>197</v>
      </c>
      <c r="V49" s="49" t="s">
        <v>197</v>
      </c>
      <c r="W49" s="49" t="s">
        <v>197</v>
      </c>
      <c r="X49" s="49" t="s">
        <v>197</v>
      </c>
      <c r="Y49" s="49" t="s">
        <v>197</v>
      </c>
      <c r="Z49" s="49" t="s">
        <v>197</v>
      </c>
      <c r="AA49" s="49" t="s">
        <v>197</v>
      </c>
      <c r="AB49" s="49" t="s">
        <v>197</v>
      </c>
      <c r="AC49" s="49" t="s">
        <v>197</v>
      </c>
      <c r="AD49" s="49" t="s">
        <v>197</v>
      </c>
      <c r="AE49" s="48">
        <v>21</v>
      </c>
      <c r="AF49" s="48">
        <v>54.6</v>
      </c>
      <c r="AG49" s="49" t="s">
        <v>197</v>
      </c>
      <c r="AH49" s="48">
        <v>133.1</v>
      </c>
      <c r="AI49" s="49" t="s">
        <v>197</v>
      </c>
      <c r="AJ49" s="49" t="s">
        <v>197</v>
      </c>
      <c r="AK49" s="49" t="s">
        <v>197</v>
      </c>
      <c r="AL49" s="49" t="s">
        <v>197</v>
      </c>
      <c r="AM49" s="49" t="s">
        <v>197</v>
      </c>
      <c r="AN49" s="49" t="s">
        <v>197</v>
      </c>
      <c r="AO49" s="49" t="s">
        <v>197</v>
      </c>
      <c r="AP49" s="49" t="s">
        <v>197</v>
      </c>
      <c r="AQ49" s="49" t="s">
        <v>197</v>
      </c>
      <c r="AR49" s="49" t="s">
        <v>197</v>
      </c>
      <c r="AS49" s="49" t="s">
        <v>197</v>
      </c>
      <c r="AT49" s="48">
        <v>82.6</v>
      </c>
      <c r="AU49" s="49" t="s">
        <v>197</v>
      </c>
      <c r="AV49" s="48">
        <v>152.6</v>
      </c>
      <c r="AW49" s="49" t="s">
        <v>197</v>
      </c>
      <c r="AX49" s="49" t="s">
        <v>197</v>
      </c>
      <c r="AY49" s="49" t="s">
        <v>197</v>
      </c>
      <c r="AZ49" s="48">
        <v>127.7</v>
      </c>
      <c r="BA49" s="48">
        <v>98.6</v>
      </c>
      <c r="BB49" s="48">
        <v>100</v>
      </c>
      <c r="BC49" s="48">
        <v>174.4</v>
      </c>
      <c r="BD49" s="48">
        <v>86.4</v>
      </c>
      <c r="BE49" s="48">
        <v>93.2</v>
      </c>
      <c r="BF49" s="48">
        <v>92.3</v>
      </c>
      <c r="BG49" s="48">
        <v>65.7</v>
      </c>
      <c r="BH49" s="48">
        <v>72.2</v>
      </c>
      <c r="BI49" s="49" t="s">
        <v>197</v>
      </c>
      <c r="BJ49" s="49" t="s">
        <v>197</v>
      </c>
      <c r="BK49" s="49" t="s">
        <v>197</v>
      </c>
      <c r="BL49" s="49" t="s">
        <v>197</v>
      </c>
      <c r="BM49" s="49" t="s">
        <v>197</v>
      </c>
      <c r="BN49" s="49" t="s">
        <v>197</v>
      </c>
      <c r="BO49" s="49" t="s">
        <v>197</v>
      </c>
      <c r="BP49" s="49" t="s">
        <v>197</v>
      </c>
      <c r="BQ49" s="49" t="s">
        <v>197</v>
      </c>
      <c r="BR49" s="49" t="s">
        <v>197</v>
      </c>
      <c r="BS49" s="49" t="s">
        <v>197</v>
      </c>
      <c r="BT49" s="49" t="s">
        <v>197</v>
      </c>
      <c r="BU49" s="49" t="s">
        <v>197</v>
      </c>
      <c r="BV49" s="49" t="s">
        <v>197</v>
      </c>
      <c r="BW49" s="49" t="s">
        <v>197</v>
      </c>
      <c r="BX49" s="49" t="s">
        <v>197</v>
      </c>
      <c r="BY49" s="49" t="s">
        <v>197</v>
      </c>
      <c r="BZ49" s="49" t="s">
        <v>197</v>
      </c>
      <c r="CA49" s="49" t="s">
        <v>197</v>
      </c>
      <c r="CB49" s="49" t="s">
        <v>197</v>
      </c>
      <c r="CC49" s="49" t="s">
        <v>197</v>
      </c>
      <c r="CD49" s="49" t="s">
        <v>197</v>
      </c>
      <c r="CE49" s="49" t="s">
        <v>197</v>
      </c>
      <c r="CF49" s="49" t="s">
        <v>197</v>
      </c>
      <c r="CG49" s="49" t="s">
        <v>197</v>
      </c>
      <c r="CH49" s="49" t="s">
        <v>197</v>
      </c>
      <c r="CI49" s="49" t="s">
        <v>197</v>
      </c>
      <c r="CJ49" s="49" t="s">
        <v>197</v>
      </c>
      <c r="CK49" s="49" t="s">
        <v>197</v>
      </c>
      <c r="CL49" s="49" t="s">
        <v>197</v>
      </c>
      <c r="CM49" s="49" t="s">
        <v>197</v>
      </c>
      <c r="CN49" s="49" t="s">
        <v>197</v>
      </c>
      <c r="CO49" s="49" t="s">
        <v>197</v>
      </c>
      <c r="CP49" s="49" t="s">
        <v>197</v>
      </c>
      <c r="CQ49" s="49" t="s">
        <v>197</v>
      </c>
      <c r="CR49" s="49" t="s">
        <v>197</v>
      </c>
      <c r="CS49" s="49" t="s">
        <v>197</v>
      </c>
      <c r="CT49" s="49" t="s">
        <v>197</v>
      </c>
      <c r="CU49" s="49" t="s">
        <v>197</v>
      </c>
      <c r="CV49" s="49" t="s">
        <v>197</v>
      </c>
      <c r="CW49" s="49" t="s">
        <v>197</v>
      </c>
      <c r="CX49" s="49" t="s">
        <v>197</v>
      </c>
      <c r="CY49" s="49" t="s">
        <v>197</v>
      </c>
      <c r="CZ49" s="49" t="s">
        <v>197</v>
      </c>
      <c r="DA49" s="49" t="s">
        <v>197</v>
      </c>
      <c r="DB49" s="49" t="s">
        <v>197</v>
      </c>
      <c r="DC49" s="49" t="s">
        <v>197</v>
      </c>
      <c r="DD49" s="49" t="s">
        <v>197</v>
      </c>
      <c r="DE49" s="49" t="s">
        <v>197</v>
      </c>
      <c r="DF49" s="49" t="s">
        <v>197</v>
      </c>
      <c r="DG49" s="49" t="s">
        <v>197</v>
      </c>
      <c r="DH49" s="49" t="s">
        <v>197</v>
      </c>
      <c r="DI49" s="49" t="s">
        <v>197</v>
      </c>
      <c r="DJ49" s="49" t="s">
        <v>197</v>
      </c>
      <c r="DK49" s="49" t="s">
        <v>197</v>
      </c>
      <c r="DL49" s="49" t="s">
        <v>197</v>
      </c>
      <c r="DM49" s="49" t="s">
        <v>197</v>
      </c>
      <c r="DN49" s="49" t="s">
        <v>197</v>
      </c>
      <c r="DO49" s="49" t="s">
        <v>197</v>
      </c>
      <c r="DP49" s="49" t="s">
        <v>197</v>
      </c>
      <c r="DQ49" s="49" t="s">
        <v>197</v>
      </c>
      <c r="DR49" s="49" t="s">
        <v>197</v>
      </c>
      <c r="DS49" s="49" t="s">
        <v>197</v>
      </c>
      <c r="DT49" s="49" t="s">
        <v>197</v>
      </c>
      <c r="DU49" s="49" t="s">
        <v>197</v>
      </c>
      <c r="DV49" s="49" t="s">
        <v>197</v>
      </c>
      <c r="DW49" s="49" t="s">
        <v>197</v>
      </c>
      <c r="DX49" s="49" t="s">
        <v>197</v>
      </c>
      <c r="DY49" s="49" t="s">
        <v>197</v>
      </c>
      <c r="DZ49" s="49" t="s">
        <v>197</v>
      </c>
      <c r="EA49" s="49" t="s">
        <v>197</v>
      </c>
      <c r="EB49" s="48" t="e">
        <v>#N/A</v>
      </c>
      <c r="EC49" s="49" t="s">
        <v>197</v>
      </c>
      <c r="ED49" s="48" t="e">
        <v>#N/A</v>
      </c>
      <c r="EE49" s="49" t="s">
        <v>197</v>
      </c>
      <c r="EF49" s="49" t="s">
        <v>197</v>
      </c>
      <c r="EG49" s="49" t="s">
        <v>197</v>
      </c>
      <c r="EH49" s="49" t="s">
        <v>197</v>
      </c>
      <c r="EI49" s="49" t="s">
        <v>197</v>
      </c>
      <c r="EJ49" s="49" t="s">
        <v>197</v>
      </c>
      <c r="EK49" s="49" t="s">
        <v>197</v>
      </c>
      <c r="EL49" s="49" t="s">
        <v>197</v>
      </c>
      <c r="EM49" s="49" t="s">
        <v>197</v>
      </c>
      <c r="EN49" s="49" t="s">
        <v>197</v>
      </c>
      <c r="EO49" s="49" t="s">
        <v>197</v>
      </c>
      <c r="EP49" s="49" t="s">
        <v>197</v>
      </c>
      <c r="EQ49" s="49" t="s">
        <v>197</v>
      </c>
      <c r="ER49" s="49" t="s">
        <v>197</v>
      </c>
      <c r="ES49" s="49" t="s">
        <v>197</v>
      </c>
      <c r="ET49" s="48">
        <v>115</v>
      </c>
      <c r="EU49" s="49" t="s">
        <v>197</v>
      </c>
      <c r="EV49" s="48">
        <v>100.4</v>
      </c>
      <c r="EW49" s="48">
        <v>154.19999999999999</v>
      </c>
      <c r="EX49" s="48">
        <v>137</v>
      </c>
      <c r="EY49" s="49" t="s">
        <v>197</v>
      </c>
      <c r="EZ49" s="48">
        <v>24.2</v>
      </c>
      <c r="FA49" s="48">
        <v>77.8</v>
      </c>
      <c r="FB49" s="48">
        <v>56.5</v>
      </c>
      <c r="FC49" s="49" t="s">
        <v>197</v>
      </c>
      <c r="FD49" s="48">
        <v>143.4</v>
      </c>
      <c r="FE49" s="48">
        <v>91.9</v>
      </c>
      <c r="FF49" s="48">
        <v>114.2</v>
      </c>
      <c r="FG49" s="49" t="s">
        <v>197</v>
      </c>
      <c r="FH49" s="49" t="s">
        <v>197</v>
      </c>
      <c r="FI49" s="49" t="s">
        <v>197</v>
      </c>
      <c r="FJ49" s="49" t="s">
        <v>197</v>
      </c>
      <c r="FK49" s="49" t="s">
        <v>197</v>
      </c>
      <c r="FL49" s="49" t="s">
        <v>197</v>
      </c>
      <c r="FM49" s="48">
        <v>71</v>
      </c>
      <c r="FN49" s="48">
        <v>93.2</v>
      </c>
      <c r="FO49" s="48">
        <v>80.2</v>
      </c>
      <c r="FP49" s="48">
        <v>32.299999999999997</v>
      </c>
      <c r="FQ49" s="48">
        <v>70.900000000000006</v>
      </c>
      <c r="FR49" s="48">
        <v>57.3</v>
      </c>
      <c r="FS49" s="48">
        <v>25.9</v>
      </c>
      <c r="FT49" s="48">
        <v>31</v>
      </c>
      <c r="FU49" s="48">
        <v>27.8</v>
      </c>
      <c r="FV49" s="49" t="s">
        <v>197</v>
      </c>
      <c r="FW49" s="48">
        <v>76</v>
      </c>
      <c r="FX49" s="48">
        <v>159.9</v>
      </c>
      <c r="FY49" s="48">
        <v>161.6</v>
      </c>
      <c r="FZ49" s="48">
        <v>161.6</v>
      </c>
      <c r="GA49" s="48">
        <v>88.3</v>
      </c>
      <c r="GB49" s="48">
        <v>71.5</v>
      </c>
      <c r="GC49" s="48">
        <v>74.8</v>
      </c>
      <c r="GD49" s="49" t="s">
        <v>197</v>
      </c>
      <c r="GE49" s="49" t="s">
        <v>197</v>
      </c>
      <c r="GF49" s="49" t="s">
        <v>197</v>
      </c>
      <c r="GG49" s="49" t="s">
        <v>197</v>
      </c>
      <c r="GH49" s="49" t="s">
        <v>197</v>
      </c>
      <c r="GI49" s="49" t="s">
        <v>197</v>
      </c>
      <c r="GJ49" s="49" t="s">
        <v>197</v>
      </c>
      <c r="GK49" s="49" t="s">
        <v>197</v>
      </c>
      <c r="GL49" s="49" t="s">
        <v>197</v>
      </c>
      <c r="GM49" s="48">
        <v>138.80000000000001</v>
      </c>
      <c r="GN49" s="48">
        <v>147.30000000000001</v>
      </c>
      <c r="GO49" s="48">
        <v>143.9</v>
      </c>
      <c r="GP49" s="49" t="s">
        <v>197</v>
      </c>
      <c r="GQ49" s="49" t="s">
        <v>197</v>
      </c>
      <c r="GR49" s="49" t="s">
        <v>197</v>
      </c>
      <c r="GS49" s="49" t="s">
        <v>197</v>
      </c>
      <c r="GT49" s="49" t="s">
        <v>197</v>
      </c>
      <c r="GU49" s="49" t="s">
        <v>197</v>
      </c>
      <c r="GV49" s="49" t="s">
        <v>197</v>
      </c>
      <c r="GW49" s="49" t="s">
        <v>197</v>
      </c>
      <c r="GX49" s="49" t="s">
        <v>197</v>
      </c>
      <c r="GY49" s="48">
        <v>85.3</v>
      </c>
      <c r="GZ49" s="48">
        <v>81</v>
      </c>
      <c r="HA49" s="48">
        <v>83.1</v>
      </c>
      <c r="HB49" s="48">
        <v>74</v>
      </c>
      <c r="HC49" s="48">
        <v>98.3</v>
      </c>
      <c r="HD49" s="48">
        <v>90.9</v>
      </c>
      <c r="HE49" s="48" t="e">
        <v>#N/A</v>
      </c>
      <c r="HF49" s="49" t="s">
        <v>197</v>
      </c>
      <c r="HG49" s="48" t="e">
        <v>#N/A</v>
      </c>
      <c r="HH49" s="49" t="s">
        <v>197</v>
      </c>
      <c r="HI49" s="49" t="s">
        <v>197</v>
      </c>
      <c r="HJ49" s="49" t="s">
        <v>197</v>
      </c>
      <c r="HK49" s="49" t="s">
        <v>197</v>
      </c>
      <c r="HL49" s="49" t="s">
        <v>197</v>
      </c>
      <c r="HM49" s="49" t="s">
        <v>197</v>
      </c>
      <c r="HN49" s="49" t="s">
        <v>197</v>
      </c>
      <c r="HO49" s="49" t="s">
        <v>197</v>
      </c>
      <c r="HP49" s="49" t="s">
        <v>197</v>
      </c>
      <c r="HQ49" s="49" t="s">
        <v>197</v>
      </c>
      <c r="HR49" s="49" t="s">
        <v>197</v>
      </c>
      <c r="HS49" s="49" t="s">
        <v>197</v>
      </c>
      <c r="HT49" s="49" t="s">
        <v>197</v>
      </c>
      <c r="HU49" s="48">
        <v>166.7</v>
      </c>
      <c r="HV49" s="48">
        <v>157.69999999999999</v>
      </c>
      <c r="HW49" s="48">
        <v>158.30000000000001</v>
      </c>
      <c r="HX49" s="49" t="s">
        <v>197</v>
      </c>
      <c r="HY49" s="49" t="s">
        <v>197</v>
      </c>
      <c r="HZ49" s="49" t="s">
        <v>197</v>
      </c>
      <c r="IA49" s="49" t="s">
        <v>197</v>
      </c>
      <c r="IB49" s="49" t="s">
        <v>197</v>
      </c>
      <c r="IC49" s="49" t="s">
        <v>197</v>
      </c>
      <c r="ID49" s="48">
        <v>881.7</v>
      </c>
      <c r="IE49" s="49" t="s">
        <v>197</v>
      </c>
      <c r="IF49" s="49" t="s">
        <v>197</v>
      </c>
      <c r="IG49" s="49" t="s">
        <v>197</v>
      </c>
      <c r="IH49" s="48">
        <v>15.5</v>
      </c>
      <c r="II49" s="49" t="s">
        <v>197</v>
      </c>
      <c r="IJ49" s="49" t="s">
        <v>197</v>
      </c>
      <c r="IK49" s="49" t="s">
        <v>197</v>
      </c>
      <c r="IL49" s="49" t="s">
        <v>197</v>
      </c>
      <c r="IM49" s="49" t="s">
        <v>197</v>
      </c>
      <c r="IN49" s="49" t="s">
        <v>197</v>
      </c>
      <c r="IO49" s="49" t="s">
        <v>197</v>
      </c>
      <c r="IP49" s="49" t="s">
        <v>197</v>
      </c>
      <c r="IQ49" s="49" t="s">
        <v>197</v>
      </c>
      <c r="IR49" s="48">
        <v>415</v>
      </c>
      <c r="IS49" s="48">
        <v>241.7</v>
      </c>
      <c r="IT49" s="48">
        <v>309</v>
      </c>
      <c r="IU49" s="48">
        <v>489.2</v>
      </c>
      <c r="IV49" s="48">
        <v>243.4</v>
      </c>
      <c r="IW49" s="48">
        <v>306.89999999999998</v>
      </c>
      <c r="IX49" s="49" t="s">
        <v>197</v>
      </c>
      <c r="IY49" s="49" t="s">
        <v>197</v>
      </c>
      <c r="IZ49" s="49" t="s">
        <v>197</v>
      </c>
      <c r="JA49" s="49" t="s">
        <v>197</v>
      </c>
      <c r="JB49" s="49" t="s">
        <v>197</v>
      </c>
      <c r="JC49" s="48">
        <v>356.8</v>
      </c>
      <c r="JD49" s="48">
        <v>42.9</v>
      </c>
      <c r="JE49" s="48">
        <v>119.7</v>
      </c>
      <c r="JF49" s="48" t="s">
        <v>87</v>
      </c>
      <c r="JG49" s="48" t="s">
        <v>87</v>
      </c>
      <c r="JH49" s="48" t="s">
        <v>87</v>
      </c>
      <c r="JI49" s="48" t="s">
        <v>87</v>
      </c>
      <c r="JJ49" s="48">
        <v>31.9</v>
      </c>
      <c r="JK49" s="48">
        <v>17.7</v>
      </c>
      <c r="JL49" s="48">
        <v>37.4</v>
      </c>
      <c r="JM49" s="48">
        <v>6.6</v>
      </c>
      <c r="JN49" s="48">
        <v>15.5</v>
      </c>
      <c r="JO49" s="48" t="s">
        <v>87</v>
      </c>
    </row>
    <row r="50" spans="1:275">
      <c r="A50" s="45"/>
      <c r="B50" s="46" t="s">
        <v>1787</v>
      </c>
      <c r="C50" s="303" t="s">
        <v>1289</v>
      </c>
      <c r="D50" s="46" t="s">
        <v>123</v>
      </c>
      <c r="E50" s="303" t="s">
        <v>4</v>
      </c>
      <c r="F50" s="47" t="s">
        <v>197</v>
      </c>
      <c r="G50" s="47" t="s">
        <v>197</v>
      </c>
      <c r="H50" s="48">
        <v>103.9</v>
      </c>
      <c r="I50" s="48">
        <v>97.1</v>
      </c>
      <c r="J50" s="48">
        <v>102</v>
      </c>
      <c r="K50" s="48">
        <v>474.5</v>
      </c>
      <c r="L50" s="48">
        <v>142.5</v>
      </c>
      <c r="M50" s="48">
        <v>206.1</v>
      </c>
      <c r="N50" s="48">
        <v>126.8</v>
      </c>
      <c r="O50" s="49" t="s">
        <v>197</v>
      </c>
      <c r="P50" s="48">
        <v>213.4</v>
      </c>
      <c r="Q50" s="48">
        <v>132</v>
      </c>
      <c r="R50" s="48">
        <v>181</v>
      </c>
      <c r="S50" s="48">
        <v>73</v>
      </c>
      <c r="T50" s="48">
        <v>101.8</v>
      </c>
      <c r="U50" s="48">
        <v>182.7</v>
      </c>
      <c r="V50" s="49" t="s">
        <v>197</v>
      </c>
      <c r="W50" s="48">
        <v>156</v>
      </c>
      <c r="X50" s="48">
        <v>168.9</v>
      </c>
      <c r="Y50" s="48">
        <v>114.3</v>
      </c>
      <c r="Z50" s="48">
        <v>186.6</v>
      </c>
      <c r="AA50" s="48">
        <v>72.8</v>
      </c>
      <c r="AB50" s="48">
        <v>125.3</v>
      </c>
      <c r="AC50" s="48">
        <v>396.8</v>
      </c>
      <c r="AD50" s="48">
        <v>84.7</v>
      </c>
      <c r="AE50" s="48">
        <v>110.4</v>
      </c>
      <c r="AF50" s="48">
        <v>106.6</v>
      </c>
      <c r="AG50" s="48">
        <v>139</v>
      </c>
      <c r="AH50" s="48">
        <v>182.4</v>
      </c>
      <c r="AI50" s="49" t="s">
        <v>197</v>
      </c>
      <c r="AJ50" s="48">
        <v>139.19999999999999</v>
      </c>
      <c r="AK50" s="48">
        <v>72.400000000000006</v>
      </c>
      <c r="AL50" s="49" t="s">
        <v>197</v>
      </c>
      <c r="AM50" s="49" t="s">
        <v>197</v>
      </c>
      <c r="AN50" s="48">
        <v>43.1</v>
      </c>
      <c r="AO50" s="48">
        <v>108.6</v>
      </c>
      <c r="AP50" s="48">
        <v>107.9</v>
      </c>
      <c r="AQ50" s="48">
        <v>63.2</v>
      </c>
      <c r="AR50" s="48">
        <v>242.5</v>
      </c>
      <c r="AS50" s="49" t="s">
        <v>197</v>
      </c>
      <c r="AT50" s="48">
        <v>146</v>
      </c>
      <c r="AU50" s="49" t="s">
        <v>197</v>
      </c>
      <c r="AV50" s="48">
        <v>119</v>
      </c>
      <c r="AW50" s="49" t="s">
        <v>197</v>
      </c>
      <c r="AX50" s="49" t="s">
        <v>197</v>
      </c>
      <c r="AY50" s="49" t="s">
        <v>197</v>
      </c>
      <c r="AZ50" s="48">
        <v>165.6</v>
      </c>
      <c r="BA50" s="48">
        <v>129.30000000000001</v>
      </c>
      <c r="BB50" s="48">
        <v>131</v>
      </c>
      <c r="BC50" s="48">
        <v>153.4</v>
      </c>
      <c r="BD50" s="48">
        <v>149.80000000000001</v>
      </c>
      <c r="BE50" s="48">
        <v>150.1</v>
      </c>
      <c r="BF50" s="48">
        <v>104.8</v>
      </c>
      <c r="BG50" s="48">
        <v>139.9</v>
      </c>
      <c r="BH50" s="48">
        <v>131.69999999999999</v>
      </c>
      <c r="BI50" s="48">
        <v>151.6</v>
      </c>
      <c r="BJ50" s="48">
        <v>103.6</v>
      </c>
      <c r="BK50" s="48">
        <v>128.6</v>
      </c>
      <c r="BL50" s="48">
        <v>229.8</v>
      </c>
      <c r="BM50" s="48">
        <v>184.4</v>
      </c>
      <c r="BN50" s="48">
        <v>196.8</v>
      </c>
      <c r="BO50" s="49" t="s">
        <v>197</v>
      </c>
      <c r="BP50" s="49" t="s">
        <v>197</v>
      </c>
      <c r="BQ50" s="49" t="s">
        <v>197</v>
      </c>
      <c r="BR50" s="49" t="s">
        <v>197</v>
      </c>
      <c r="BS50" s="49" t="s">
        <v>197</v>
      </c>
      <c r="BT50" s="49" t="s">
        <v>197</v>
      </c>
      <c r="BU50" s="48">
        <v>240.8</v>
      </c>
      <c r="BV50" s="48">
        <v>190.2</v>
      </c>
      <c r="BW50" s="48">
        <v>208.1</v>
      </c>
      <c r="BX50" s="48">
        <v>413.2</v>
      </c>
      <c r="BY50" s="48">
        <v>253</v>
      </c>
      <c r="BZ50" s="48">
        <v>356.7</v>
      </c>
      <c r="CA50" s="49" t="s">
        <v>197</v>
      </c>
      <c r="CB50" s="49" t="s">
        <v>197</v>
      </c>
      <c r="CC50" s="49" t="s">
        <v>197</v>
      </c>
      <c r="CD50" s="48">
        <v>273.60000000000002</v>
      </c>
      <c r="CE50" s="48">
        <v>185.6</v>
      </c>
      <c r="CF50" s="48">
        <v>221</v>
      </c>
      <c r="CG50" s="48">
        <v>198.8</v>
      </c>
      <c r="CH50" s="48">
        <v>125</v>
      </c>
      <c r="CI50" s="48">
        <v>162.19999999999999</v>
      </c>
      <c r="CJ50" s="48">
        <v>141.6</v>
      </c>
      <c r="CK50" s="48">
        <v>96.8</v>
      </c>
      <c r="CL50" s="48">
        <v>115.8</v>
      </c>
      <c r="CM50" s="49" t="s">
        <v>197</v>
      </c>
      <c r="CN50" s="49" t="s">
        <v>197</v>
      </c>
      <c r="CO50" s="49" t="s">
        <v>197</v>
      </c>
      <c r="CP50" s="49" t="s">
        <v>197</v>
      </c>
      <c r="CQ50" s="49" t="s">
        <v>197</v>
      </c>
      <c r="CR50" s="49" t="s">
        <v>197</v>
      </c>
      <c r="CS50" s="49" t="s">
        <v>197</v>
      </c>
      <c r="CT50" s="49" t="s">
        <v>197</v>
      </c>
      <c r="CU50" s="49" t="s">
        <v>197</v>
      </c>
      <c r="CV50" s="49" t="s">
        <v>197</v>
      </c>
      <c r="CW50" s="48">
        <v>147.69999999999999</v>
      </c>
      <c r="CX50" s="48">
        <v>62.1</v>
      </c>
      <c r="CY50" s="48">
        <v>100.3</v>
      </c>
      <c r="CZ50" s="48">
        <v>77.400000000000006</v>
      </c>
      <c r="DA50" s="48">
        <v>261</v>
      </c>
      <c r="DB50" s="48">
        <v>199.3</v>
      </c>
      <c r="DC50" s="48">
        <v>221.1</v>
      </c>
      <c r="DD50" s="48">
        <v>664.1</v>
      </c>
      <c r="DE50" s="48">
        <v>334.1</v>
      </c>
      <c r="DF50" s="48">
        <v>454.4</v>
      </c>
      <c r="DG50" s="48">
        <v>455.3</v>
      </c>
      <c r="DH50" s="48">
        <v>290.10000000000002</v>
      </c>
      <c r="DI50" s="48">
        <v>383.6</v>
      </c>
      <c r="DJ50" s="48">
        <v>229.5</v>
      </c>
      <c r="DK50" s="48">
        <v>130.69999999999999</v>
      </c>
      <c r="DL50" s="48">
        <v>177.7</v>
      </c>
      <c r="DM50" s="48">
        <v>147.19999999999999</v>
      </c>
      <c r="DN50" s="48">
        <v>92.4</v>
      </c>
      <c r="DO50" s="48">
        <v>113.6</v>
      </c>
      <c r="DP50" s="49" t="s">
        <v>197</v>
      </c>
      <c r="DQ50" s="49" t="s">
        <v>197</v>
      </c>
      <c r="DR50" s="49" t="s">
        <v>197</v>
      </c>
      <c r="DS50" s="49" t="s">
        <v>197</v>
      </c>
      <c r="DT50" s="49" t="s">
        <v>197</v>
      </c>
      <c r="DU50" s="49" t="s">
        <v>197</v>
      </c>
      <c r="DV50" s="48">
        <v>299.89999999999998</v>
      </c>
      <c r="DW50" s="48">
        <v>93.7</v>
      </c>
      <c r="DX50" s="48">
        <v>156.80000000000001</v>
      </c>
      <c r="DY50" s="49" t="s">
        <v>197</v>
      </c>
      <c r="DZ50" s="49" t="s">
        <v>197</v>
      </c>
      <c r="EA50" s="49" t="s">
        <v>197</v>
      </c>
      <c r="EB50" s="48" t="e">
        <v>#N/A</v>
      </c>
      <c r="EC50" s="49" t="s">
        <v>197</v>
      </c>
      <c r="ED50" s="48" t="e">
        <v>#N/A</v>
      </c>
      <c r="EE50" s="49" t="s">
        <v>197</v>
      </c>
      <c r="EF50" s="49" t="s">
        <v>197</v>
      </c>
      <c r="EG50" s="49" t="s">
        <v>197</v>
      </c>
      <c r="EH50" s="49" t="s">
        <v>197</v>
      </c>
      <c r="EI50" s="49" t="s">
        <v>197</v>
      </c>
      <c r="EJ50" s="49" t="s">
        <v>197</v>
      </c>
      <c r="EK50" s="49" t="s">
        <v>197</v>
      </c>
      <c r="EL50" s="49" t="s">
        <v>197</v>
      </c>
      <c r="EM50" s="49" t="s">
        <v>197</v>
      </c>
      <c r="EN50" s="49" t="s">
        <v>197</v>
      </c>
      <c r="EO50" s="49" t="s">
        <v>197</v>
      </c>
      <c r="EP50" s="49" t="s">
        <v>197</v>
      </c>
      <c r="EQ50" s="49" t="s">
        <v>197</v>
      </c>
      <c r="ER50" s="49" t="s">
        <v>197</v>
      </c>
      <c r="ES50" s="49" t="s">
        <v>197</v>
      </c>
      <c r="ET50" s="48">
        <v>72.599999999999994</v>
      </c>
      <c r="EU50" s="49" t="s">
        <v>197</v>
      </c>
      <c r="EV50" s="48">
        <v>124.4</v>
      </c>
      <c r="EW50" s="48">
        <v>108.6</v>
      </c>
      <c r="EX50" s="48">
        <v>113.6</v>
      </c>
      <c r="EY50" s="48">
        <v>198</v>
      </c>
      <c r="EZ50" s="48">
        <v>123.3</v>
      </c>
      <c r="FA50" s="48">
        <v>137</v>
      </c>
      <c r="FB50" s="48">
        <v>131.5</v>
      </c>
      <c r="FC50" s="49" t="s">
        <v>197</v>
      </c>
      <c r="FD50" s="48">
        <v>119.9</v>
      </c>
      <c r="FE50" s="48">
        <v>161.9</v>
      </c>
      <c r="FF50" s="48">
        <v>143.9</v>
      </c>
      <c r="FG50" s="48">
        <v>201.5</v>
      </c>
      <c r="FH50" s="48">
        <v>61.7</v>
      </c>
      <c r="FI50" s="48">
        <v>161.6</v>
      </c>
      <c r="FJ50" s="48">
        <v>138.80000000000001</v>
      </c>
      <c r="FK50" s="48">
        <v>221.5</v>
      </c>
      <c r="FL50" s="48">
        <v>184.3</v>
      </c>
      <c r="FM50" s="48">
        <v>134.69999999999999</v>
      </c>
      <c r="FN50" s="48">
        <v>138.69999999999999</v>
      </c>
      <c r="FO50" s="48">
        <v>136.4</v>
      </c>
      <c r="FP50" s="48">
        <v>110.8</v>
      </c>
      <c r="FQ50" s="48">
        <v>152.80000000000001</v>
      </c>
      <c r="FR50" s="48">
        <v>137.9</v>
      </c>
      <c r="FS50" s="48">
        <v>85.4</v>
      </c>
      <c r="FT50" s="48">
        <v>69.3</v>
      </c>
      <c r="FU50" s="48">
        <v>79.400000000000006</v>
      </c>
      <c r="FV50" s="48">
        <v>189.8</v>
      </c>
      <c r="FW50" s="48">
        <v>174.4</v>
      </c>
      <c r="FX50" s="48">
        <v>140.19999999999999</v>
      </c>
      <c r="FY50" s="48">
        <v>174.3</v>
      </c>
      <c r="FZ50" s="48">
        <v>174</v>
      </c>
      <c r="GA50" s="48">
        <v>119.2</v>
      </c>
      <c r="GB50" s="48">
        <v>113.4</v>
      </c>
      <c r="GC50" s="48">
        <v>114.5</v>
      </c>
      <c r="GD50" s="48">
        <v>56.1</v>
      </c>
      <c r="GE50" s="48">
        <v>150.19999999999999</v>
      </c>
      <c r="GF50" s="48">
        <v>89.2</v>
      </c>
      <c r="GG50" s="49" t="s">
        <v>197</v>
      </c>
      <c r="GH50" s="49" t="s">
        <v>197</v>
      </c>
      <c r="GI50" s="49" t="s">
        <v>197</v>
      </c>
      <c r="GJ50" s="49" t="s">
        <v>197</v>
      </c>
      <c r="GK50" s="49" t="s">
        <v>197</v>
      </c>
      <c r="GL50" s="49" t="s">
        <v>197</v>
      </c>
      <c r="GM50" s="48">
        <v>65.3</v>
      </c>
      <c r="GN50" s="48">
        <v>179</v>
      </c>
      <c r="GO50" s="48">
        <v>134.80000000000001</v>
      </c>
      <c r="GP50" s="48">
        <v>96.2</v>
      </c>
      <c r="GQ50" s="48">
        <v>189.2</v>
      </c>
      <c r="GR50" s="48">
        <v>154.69999999999999</v>
      </c>
      <c r="GS50" s="48">
        <v>346.4</v>
      </c>
      <c r="GT50" s="48">
        <v>86.8</v>
      </c>
      <c r="GU50" s="48">
        <v>143.80000000000001</v>
      </c>
      <c r="GV50" s="48">
        <v>58.3</v>
      </c>
      <c r="GW50" s="48">
        <v>57</v>
      </c>
      <c r="GX50" s="48">
        <v>57.6</v>
      </c>
      <c r="GY50" s="48">
        <v>142.6</v>
      </c>
      <c r="GZ50" s="48">
        <v>110.1</v>
      </c>
      <c r="HA50" s="48">
        <v>125.9</v>
      </c>
      <c r="HB50" s="48">
        <v>140.30000000000001</v>
      </c>
      <c r="HC50" s="48">
        <v>137.9</v>
      </c>
      <c r="HD50" s="48">
        <v>138.6</v>
      </c>
      <c r="HE50" s="48" t="e">
        <v>#N/A</v>
      </c>
      <c r="HF50" s="48">
        <v>6.5</v>
      </c>
      <c r="HG50" s="48" t="e">
        <v>#N/A</v>
      </c>
      <c r="HH50" s="48">
        <v>228.9</v>
      </c>
      <c r="HI50" s="49" t="s">
        <v>197</v>
      </c>
      <c r="HJ50" s="49" t="s">
        <v>197</v>
      </c>
      <c r="HK50" s="49" t="s">
        <v>197</v>
      </c>
      <c r="HL50" s="48">
        <v>105.1</v>
      </c>
      <c r="HM50" s="48">
        <v>62.5</v>
      </c>
      <c r="HN50" s="48">
        <v>83.1</v>
      </c>
      <c r="HO50" s="48">
        <v>223.5</v>
      </c>
      <c r="HP50" s="48">
        <v>231.3</v>
      </c>
      <c r="HQ50" s="48">
        <v>228.6</v>
      </c>
      <c r="HR50" s="48">
        <v>224.1</v>
      </c>
      <c r="HS50" s="48">
        <v>198.8</v>
      </c>
      <c r="HT50" s="48">
        <v>211.5</v>
      </c>
      <c r="HU50" s="48">
        <v>48.5</v>
      </c>
      <c r="HV50" s="48">
        <v>137.1</v>
      </c>
      <c r="HW50" s="48">
        <v>131.80000000000001</v>
      </c>
      <c r="HX50" s="48">
        <v>184.2</v>
      </c>
      <c r="HY50" s="49" t="s">
        <v>197</v>
      </c>
      <c r="HZ50" s="49" t="s">
        <v>197</v>
      </c>
      <c r="IA50" s="49" t="s">
        <v>197</v>
      </c>
      <c r="IB50" s="49" t="s">
        <v>197</v>
      </c>
      <c r="IC50" s="49" t="s">
        <v>197</v>
      </c>
      <c r="ID50" s="48">
        <v>23.3</v>
      </c>
      <c r="IE50" s="49" t="s">
        <v>197</v>
      </c>
      <c r="IF50" s="49" t="s">
        <v>197</v>
      </c>
      <c r="IG50" s="49" t="s">
        <v>197</v>
      </c>
      <c r="IH50" s="48">
        <v>49.3</v>
      </c>
      <c r="II50" s="49" t="s">
        <v>197</v>
      </c>
      <c r="IJ50" s="49" t="s">
        <v>197</v>
      </c>
      <c r="IK50" s="49" t="s">
        <v>197</v>
      </c>
      <c r="IL50" s="49" t="s">
        <v>197</v>
      </c>
      <c r="IM50" s="49" t="s">
        <v>197</v>
      </c>
      <c r="IN50" s="49" t="s">
        <v>197</v>
      </c>
      <c r="IO50" s="49" t="s">
        <v>197</v>
      </c>
      <c r="IP50" s="49" t="s">
        <v>197</v>
      </c>
      <c r="IQ50" s="49" t="s">
        <v>197</v>
      </c>
      <c r="IR50" s="48">
        <v>289</v>
      </c>
      <c r="IS50" s="48">
        <v>187.2</v>
      </c>
      <c r="IT50" s="48">
        <v>226.4</v>
      </c>
      <c r="IU50" s="48">
        <v>295</v>
      </c>
      <c r="IV50" s="48">
        <v>142.69999999999999</v>
      </c>
      <c r="IW50" s="48">
        <v>181.3</v>
      </c>
      <c r="IX50" s="49" t="s">
        <v>197</v>
      </c>
      <c r="IY50" s="49" t="s">
        <v>197</v>
      </c>
      <c r="IZ50" s="49" t="s">
        <v>197</v>
      </c>
      <c r="JA50" s="49" t="s">
        <v>197</v>
      </c>
      <c r="JB50" s="49" t="s">
        <v>197</v>
      </c>
      <c r="JC50" s="48">
        <v>200.7</v>
      </c>
      <c r="JD50" s="48">
        <v>32.799999999999997</v>
      </c>
      <c r="JE50" s="48">
        <v>73.8</v>
      </c>
      <c r="JF50" s="48" t="s">
        <v>87</v>
      </c>
      <c r="JG50" s="48">
        <v>45.1</v>
      </c>
      <c r="JH50" s="48" t="s">
        <v>87</v>
      </c>
      <c r="JI50" s="48">
        <v>75.599999999999994</v>
      </c>
      <c r="JJ50" s="48">
        <v>58</v>
      </c>
      <c r="JK50" s="48">
        <v>45.4</v>
      </c>
      <c r="JL50" s="48">
        <v>54.8</v>
      </c>
      <c r="JM50" s="48">
        <v>39</v>
      </c>
      <c r="JN50" s="48">
        <v>49.3</v>
      </c>
      <c r="JO50" s="48" t="s">
        <v>87</v>
      </c>
    </row>
    <row r="51" spans="1:275">
      <c r="A51" s="45"/>
      <c r="B51" s="46" t="s">
        <v>1788</v>
      </c>
      <c r="C51" s="303" t="s">
        <v>1290</v>
      </c>
      <c r="D51" s="46" t="s">
        <v>123</v>
      </c>
      <c r="E51" s="303" t="s">
        <v>4</v>
      </c>
      <c r="F51" s="47" t="s">
        <v>197</v>
      </c>
      <c r="G51" s="47" t="s">
        <v>197</v>
      </c>
      <c r="H51" s="48">
        <v>99.8</v>
      </c>
      <c r="I51" s="48">
        <v>76.2</v>
      </c>
      <c r="J51" s="48">
        <v>82.3</v>
      </c>
      <c r="K51" s="49" t="s">
        <v>197</v>
      </c>
      <c r="L51" s="49" t="s">
        <v>197</v>
      </c>
      <c r="M51" s="49" t="s">
        <v>197</v>
      </c>
      <c r="N51" s="49" t="s">
        <v>197</v>
      </c>
      <c r="O51" s="49" t="s">
        <v>197</v>
      </c>
      <c r="P51" s="49" t="s">
        <v>197</v>
      </c>
      <c r="Q51" s="49" t="s">
        <v>197</v>
      </c>
      <c r="R51" s="49" t="s">
        <v>197</v>
      </c>
      <c r="S51" s="49" t="s">
        <v>197</v>
      </c>
      <c r="T51" s="49" t="s">
        <v>197</v>
      </c>
      <c r="U51" s="49" t="s">
        <v>197</v>
      </c>
      <c r="V51" s="49" t="s">
        <v>197</v>
      </c>
      <c r="W51" s="49" t="s">
        <v>197</v>
      </c>
      <c r="X51" s="49" t="s">
        <v>197</v>
      </c>
      <c r="Y51" s="49" t="s">
        <v>197</v>
      </c>
      <c r="Z51" s="49" t="s">
        <v>197</v>
      </c>
      <c r="AA51" s="49" t="s">
        <v>197</v>
      </c>
      <c r="AB51" s="49" t="s">
        <v>197</v>
      </c>
      <c r="AC51" s="49" t="s">
        <v>197</v>
      </c>
      <c r="AD51" s="49" t="s">
        <v>197</v>
      </c>
      <c r="AE51" s="49" t="s">
        <v>197</v>
      </c>
      <c r="AF51" s="49" t="s">
        <v>197</v>
      </c>
      <c r="AG51" s="49" t="s">
        <v>197</v>
      </c>
      <c r="AH51" s="49" t="s">
        <v>197</v>
      </c>
      <c r="AI51" s="49" t="s">
        <v>197</v>
      </c>
      <c r="AJ51" s="49" t="s">
        <v>197</v>
      </c>
      <c r="AK51" s="49" t="s">
        <v>197</v>
      </c>
      <c r="AL51" s="49" t="s">
        <v>197</v>
      </c>
      <c r="AM51" s="49" t="s">
        <v>197</v>
      </c>
      <c r="AN51" s="49" t="s">
        <v>197</v>
      </c>
      <c r="AO51" s="49" t="s">
        <v>197</v>
      </c>
      <c r="AP51" s="49" t="s">
        <v>197</v>
      </c>
      <c r="AQ51" s="49" t="s">
        <v>197</v>
      </c>
      <c r="AR51" s="49" t="s">
        <v>197</v>
      </c>
      <c r="AS51" s="49" t="s">
        <v>197</v>
      </c>
      <c r="AT51" s="49" t="s">
        <v>197</v>
      </c>
      <c r="AU51" s="49" t="s">
        <v>197</v>
      </c>
      <c r="AV51" s="49" t="s">
        <v>197</v>
      </c>
      <c r="AW51" s="49" t="s">
        <v>197</v>
      </c>
      <c r="AX51" s="49" t="s">
        <v>197</v>
      </c>
      <c r="AY51" s="49" t="s">
        <v>197</v>
      </c>
      <c r="AZ51" s="48">
        <v>155.30000000000001</v>
      </c>
      <c r="BA51" s="48">
        <v>85.5</v>
      </c>
      <c r="BB51" s="48">
        <v>88.7</v>
      </c>
      <c r="BC51" s="48">
        <v>86.6</v>
      </c>
      <c r="BD51" s="48">
        <v>71</v>
      </c>
      <c r="BE51" s="48">
        <v>72.2</v>
      </c>
      <c r="BF51" s="48">
        <v>80</v>
      </c>
      <c r="BG51" s="48">
        <v>53.1</v>
      </c>
      <c r="BH51" s="48">
        <v>59.5</v>
      </c>
      <c r="BI51" s="48">
        <v>47.7</v>
      </c>
      <c r="BJ51" s="48">
        <v>18.3</v>
      </c>
      <c r="BK51" s="48">
        <v>33.6</v>
      </c>
      <c r="BL51" s="49" t="s">
        <v>197</v>
      </c>
      <c r="BM51" s="49" t="s">
        <v>197</v>
      </c>
      <c r="BN51" s="49" t="s">
        <v>197</v>
      </c>
      <c r="BO51" s="49" t="s">
        <v>197</v>
      </c>
      <c r="BP51" s="49" t="s">
        <v>197</v>
      </c>
      <c r="BQ51" s="49" t="s">
        <v>197</v>
      </c>
      <c r="BR51" s="49" t="s">
        <v>197</v>
      </c>
      <c r="BS51" s="49" t="s">
        <v>197</v>
      </c>
      <c r="BT51" s="49" t="s">
        <v>197</v>
      </c>
      <c r="BU51" s="49" t="s">
        <v>197</v>
      </c>
      <c r="BV51" s="49" t="s">
        <v>197</v>
      </c>
      <c r="BW51" s="49" t="s">
        <v>197</v>
      </c>
      <c r="BX51" s="49" t="s">
        <v>197</v>
      </c>
      <c r="BY51" s="49" t="s">
        <v>197</v>
      </c>
      <c r="BZ51" s="49" t="s">
        <v>197</v>
      </c>
      <c r="CA51" s="49" t="s">
        <v>197</v>
      </c>
      <c r="CB51" s="49" t="s">
        <v>197</v>
      </c>
      <c r="CC51" s="49" t="s">
        <v>197</v>
      </c>
      <c r="CD51" s="49" t="s">
        <v>197</v>
      </c>
      <c r="CE51" s="49" t="s">
        <v>197</v>
      </c>
      <c r="CF51" s="49" t="s">
        <v>197</v>
      </c>
      <c r="CG51" s="49" t="s">
        <v>197</v>
      </c>
      <c r="CH51" s="49" t="s">
        <v>197</v>
      </c>
      <c r="CI51" s="49" t="s">
        <v>197</v>
      </c>
      <c r="CJ51" s="49" t="s">
        <v>197</v>
      </c>
      <c r="CK51" s="49" t="s">
        <v>197</v>
      </c>
      <c r="CL51" s="49" t="s">
        <v>197</v>
      </c>
      <c r="CM51" s="49" t="s">
        <v>197</v>
      </c>
      <c r="CN51" s="49" t="s">
        <v>197</v>
      </c>
      <c r="CO51" s="49" t="s">
        <v>197</v>
      </c>
      <c r="CP51" s="49" t="s">
        <v>197</v>
      </c>
      <c r="CQ51" s="49" t="s">
        <v>197</v>
      </c>
      <c r="CR51" s="49" t="s">
        <v>197</v>
      </c>
      <c r="CS51" s="49" t="s">
        <v>197</v>
      </c>
      <c r="CT51" s="49" t="s">
        <v>197</v>
      </c>
      <c r="CU51" s="49" t="s">
        <v>197</v>
      </c>
      <c r="CV51" s="49" t="s">
        <v>197</v>
      </c>
      <c r="CW51" s="49" t="s">
        <v>197</v>
      </c>
      <c r="CX51" s="49" t="s">
        <v>197</v>
      </c>
      <c r="CY51" s="49" t="s">
        <v>197</v>
      </c>
      <c r="CZ51" s="49" t="s">
        <v>197</v>
      </c>
      <c r="DA51" s="49" t="s">
        <v>197</v>
      </c>
      <c r="DB51" s="49" t="s">
        <v>197</v>
      </c>
      <c r="DC51" s="49" t="s">
        <v>197</v>
      </c>
      <c r="DD51" s="49" t="s">
        <v>197</v>
      </c>
      <c r="DE51" s="49" t="s">
        <v>197</v>
      </c>
      <c r="DF51" s="49" t="s">
        <v>197</v>
      </c>
      <c r="DG51" s="49" t="s">
        <v>197</v>
      </c>
      <c r="DH51" s="49" t="s">
        <v>197</v>
      </c>
      <c r="DI51" s="49" t="s">
        <v>197</v>
      </c>
      <c r="DJ51" s="49" t="s">
        <v>197</v>
      </c>
      <c r="DK51" s="49" t="s">
        <v>197</v>
      </c>
      <c r="DL51" s="49" t="s">
        <v>197</v>
      </c>
      <c r="DM51" s="49" t="s">
        <v>197</v>
      </c>
      <c r="DN51" s="49" t="s">
        <v>197</v>
      </c>
      <c r="DO51" s="49" t="s">
        <v>197</v>
      </c>
      <c r="DP51" s="49" t="s">
        <v>197</v>
      </c>
      <c r="DQ51" s="49" t="s">
        <v>197</v>
      </c>
      <c r="DR51" s="49" t="s">
        <v>197</v>
      </c>
      <c r="DS51" s="49" t="s">
        <v>197</v>
      </c>
      <c r="DT51" s="49" t="s">
        <v>197</v>
      </c>
      <c r="DU51" s="49" t="s">
        <v>197</v>
      </c>
      <c r="DV51" s="49" t="s">
        <v>197</v>
      </c>
      <c r="DW51" s="49" t="s">
        <v>197</v>
      </c>
      <c r="DX51" s="49" t="s">
        <v>197</v>
      </c>
      <c r="DY51" s="49" t="s">
        <v>197</v>
      </c>
      <c r="DZ51" s="49" t="s">
        <v>197</v>
      </c>
      <c r="EA51" s="49" t="s">
        <v>197</v>
      </c>
      <c r="EB51" s="48" t="e">
        <v>#N/A</v>
      </c>
      <c r="EC51" s="49" t="s">
        <v>197</v>
      </c>
      <c r="ED51" s="48" t="e">
        <v>#N/A</v>
      </c>
      <c r="EE51" s="49" t="s">
        <v>197</v>
      </c>
      <c r="EF51" s="49" t="s">
        <v>197</v>
      </c>
      <c r="EG51" s="49" t="s">
        <v>197</v>
      </c>
      <c r="EH51" s="49" t="s">
        <v>197</v>
      </c>
      <c r="EI51" s="49" t="s">
        <v>197</v>
      </c>
      <c r="EJ51" s="49" t="s">
        <v>197</v>
      </c>
      <c r="EK51" s="49" t="s">
        <v>197</v>
      </c>
      <c r="EL51" s="49" t="s">
        <v>197</v>
      </c>
      <c r="EM51" s="49" t="s">
        <v>197</v>
      </c>
      <c r="EN51" s="49" t="s">
        <v>197</v>
      </c>
      <c r="EO51" s="49" t="s">
        <v>197</v>
      </c>
      <c r="EP51" s="49" t="s">
        <v>197</v>
      </c>
      <c r="EQ51" s="49" t="s">
        <v>197</v>
      </c>
      <c r="ER51" s="49" t="s">
        <v>197</v>
      </c>
      <c r="ES51" s="49" t="s">
        <v>197</v>
      </c>
      <c r="ET51" s="48">
        <v>19.399999999999999</v>
      </c>
      <c r="EU51" s="49" t="s">
        <v>197</v>
      </c>
      <c r="EV51" s="48">
        <v>66.8</v>
      </c>
      <c r="EW51" s="48">
        <v>58.2</v>
      </c>
      <c r="EX51" s="48">
        <v>61</v>
      </c>
      <c r="EY51" s="49" t="s">
        <v>197</v>
      </c>
      <c r="EZ51" s="49" t="s">
        <v>197</v>
      </c>
      <c r="FA51" s="49" t="s">
        <v>197</v>
      </c>
      <c r="FB51" s="49" t="s">
        <v>197</v>
      </c>
      <c r="FC51" s="49" t="s">
        <v>197</v>
      </c>
      <c r="FD51" s="49" t="s">
        <v>197</v>
      </c>
      <c r="FE51" s="49" t="s">
        <v>197</v>
      </c>
      <c r="FF51" s="49" t="s">
        <v>197</v>
      </c>
      <c r="FG51" s="49" t="s">
        <v>197</v>
      </c>
      <c r="FH51" s="49" t="s">
        <v>197</v>
      </c>
      <c r="FI51" s="49" t="s">
        <v>197</v>
      </c>
      <c r="FJ51" s="49" t="s">
        <v>197</v>
      </c>
      <c r="FK51" s="49" t="s">
        <v>197</v>
      </c>
      <c r="FL51" s="49" t="s">
        <v>197</v>
      </c>
      <c r="FM51" s="48">
        <v>49.1</v>
      </c>
      <c r="FN51" s="48">
        <v>45.8</v>
      </c>
      <c r="FO51" s="48">
        <v>47.7</v>
      </c>
      <c r="FP51" s="49" t="s">
        <v>197</v>
      </c>
      <c r="FQ51" s="49" t="s">
        <v>197</v>
      </c>
      <c r="FR51" s="49" t="s">
        <v>197</v>
      </c>
      <c r="FS51" s="48">
        <v>70.900000000000006</v>
      </c>
      <c r="FT51" s="48">
        <v>41.8</v>
      </c>
      <c r="FU51" s="48">
        <v>60.2</v>
      </c>
      <c r="FV51" s="49" t="s">
        <v>197</v>
      </c>
      <c r="FW51" s="49" t="s">
        <v>197</v>
      </c>
      <c r="FX51" s="48">
        <v>308.89999999999998</v>
      </c>
      <c r="FY51" s="48">
        <v>179.8</v>
      </c>
      <c r="FZ51" s="48">
        <v>181.2</v>
      </c>
      <c r="GA51" s="48">
        <v>47.9</v>
      </c>
      <c r="GB51" s="48">
        <v>68.599999999999994</v>
      </c>
      <c r="GC51" s="48">
        <v>64.599999999999994</v>
      </c>
      <c r="GD51" s="49" t="s">
        <v>197</v>
      </c>
      <c r="GE51" s="49" t="s">
        <v>197</v>
      </c>
      <c r="GF51" s="49" t="s">
        <v>197</v>
      </c>
      <c r="GG51" s="49" t="s">
        <v>197</v>
      </c>
      <c r="GH51" s="49" t="s">
        <v>197</v>
      </c>
      <c r="GI51" s="49" t="s">
        <v>197</v>
      </c>
      <c r="GJ51" s="49" t="s">
        <v>197</v>
      </c>
      <c r="GK51" s="49" t="s">
        <v>197</v>
      </c>
      <c r="GL51" s="49" t="s">
        <v>197</v>
      </c>
      <c r="GM51" s="49" t="s">
        <v>197</v>
      </c>
      <c r="GN51" s="49" t="s">
        <v>197</v>
      </c>
      <c r="GO51" s="49" t="s">
        <v>197</v>
      </c>
      <c r="GP51" s="49" t="s">
        <v>197</v>
      </c>
      <c r="GQ51" s="49" t="s">
        <v>197</v>
      </c>
      <c r="GR51" s="49" t="s">
        <v>197</v>
      </c>
      <c r="GS51" s="49" t="s">
        <v>197</v>
      </c>
      <c r="GT51" s="49" t="s">
        <v>197</v>
      </c>
      <c r="GU51" s="49" t="s">
        <v>197</v>
      </c>
      <c r="GV51" s="49" t="s">
        <v>197</v>
      </c>
      <c r="GW51" s="49" t="s">
        <v>197</v>
      </c>
      <c r="GX51" s="49" t="s">
        <v>197</v>
      </c>
      <c r="GY51" s="49" t="s">
        <v>197</v>
      </c>
      <c r="GZ51" s="49" t="s">
        <v>197</v>
      </c>
      <c r="HA51" s="49" t="s">
        <v>197</v>
      </c>
      <c r="HB51" s="49" t="s">
        <v>197</v>
      </c>
      <c r="HC51" s="49" t="s">
        <v>197</v>
      </c>
      <c r="HD51" s="49" t="s">
        <v>197</v>
      </c>
      <c r="HE51" s="48" t="e">
        <v>#N/A</v>
      </c>
      <c r="HF51" s="49" t="s">
        <v>197</v>
      </c>
      <c r="HG51" s="48" t="e">
        <v>#N/A</v>
      </c>
      <c r="HH51" s="49" t="s">
        <v>197</v>
      </c>
      <c r="HI51" s="49" t="s">
        <v>197</v>
      </c>
      <c r="HJ51" s="49" t="s">
        <v>197</v>
      </c>
      <c r="HK51" s="49" t="s">
        <v>197</v>
      </c>
      <c r="HL51" s="49" t="s">
        <v>197</v>
      </c>
      <c r="HM51" s="49" t="s">
        <v>197</v>
      </c>
      <c r="HN51" s="49" t="s">
        <v>197</v>
      </c>
      <c r="HO51" s="49" t="s">
        <v>197</v>
      </c>
      <c r="HP51" s="49" t="s">
        <v>197</v>
      </c>
      <c r="HQ51" s="49" t="s">
        <v>197</v>
      </c>
      <c r="HR51" s="49" t="s">
        <v>197</v>
      </c>
      <c r="HS51" s="49" t="s">
        <v>197</v>
      </c>
      <c r="HT51" s="49" t="s">
        <v>197</v>
      </c>
      <c r="HU51" s="48">
        <v>40.299999999999997</v>
      </c>
      <c r="HV51" s="48">
        <v>100</v>
      </c>
      <c r="HW51" s="48">
        <v>96.2</v>
      </c>
      <c r="HX51" s="49" t="s">
        <v>197</v>
      </c>
      <c r="HY51" s="49" t="s">
        <v>197</v>
      </c>
      <c r="HZ51" s="49" t="s">
        <v>197</v>
      </c>
      <c r="IA51" s="49" t="s">
        <v>197</v>
      </c>
      <c r="IB51" s="49" t="s">
        <v>197</v>
      </c>
      <c r="IC51" s="49" t="s">
        <v>197</v>
      </c>
      <c r="ID51" s="48">
        <v>36.6</v>
      </c>
      <c r="IE51" s="49" t="s">
        <v>197</v>
      </c>
      <c r="IF51" s="49" t="s">
        <v>197</v>
      </c>
      <c r="IG51" s="49" t="s">
        <v>197</v>
      </c>
      <c r="IH51" s="48">
        <v>25.9</v>
      </c>
      <c r="II51" s="49" t="s">
        <v>197</v>
      </c>
      <c r="IJ51" s="49" t="s">
        <v>197</v>
      </c>
      <c r="IK51" s="49" t="s">
        <v>197</v>
      </c>
      <c r="IL51" s="49" t="s">
        <v>197</v>
      </c>
      <c r="IM51" s="49" t="s">
        <v>197</v>
      </c>
      <c r="IN51" s="49" t="s">
        <v>197</v>
      </c>
      <c r="IO51" s="49" t="s">
        <v>197</v>
      </c>
      <c r="IP51" s="49" t="s">
        <v>197</v>
      </c>
      <c r="IQ51" s="49" t="s">
        <v>197</v>
      </c>
      <c r="IR51" s="48">
        <v>99.8</v>
      </c>
      <c r="IS51" s="48">
        <v>94.9</v>
      </c>
      <c r="IT51" s="48">
        <v>96.8</v>
      </c>
      <c r="IU51" s="49" t="s">
        <v>197</v>
      </c>
      <c r="IV51" s="49" t="s">
        <v>197</v>
      </c>
      <c r="IW51" s="49" t="s">
        <v>197</v>
      </c>
      <c r="IX51" s="49" t="s">
        <v>197</v>
      </c>
      <c r="IY51" s="49" t="s">
        <v>197</v>
      </c>
      <c r="IZ51" s="49" t="s">
        <v>197</v>
      </c>
      <c r="JA51" s="49" t="s">
        <v>197</v>
      </c>
      <c r="JB51" s="49" t="s">
        <v>197</v>
      </c>
      <c r="JC51" s="49" t="s">
        <v>197</v>
      </c>
      <c r="JD51" s="49" t="s">
        <v>197</v>
      </c>
      <c r="JE51" s="49" t="s">
        <v>197</v>
      </c>
      <c r="JF51" s="49" t="s">
        <v>87</v>
      </c>
      <c r="JG51" s="49" t="s">
        <v>87</v>
      </c>
      <c r="JH51" s="49" t="s">
        <v>87</v>
      </c>
      <c r="JI51" s="49">
        <v>84</v>
      </c>
      <c r="JJ51" s="49">
        <v>61.7</v>
      </c>
      <c r="JK51" s="49">
        <v>46.2</v>
      </c>
      <c r="JL51" s="49">
        <v>47.1</v>
      </c>
      <c r="JM51" s="49">
        <v>28.6</v>
      </c>
      <c r="JN51" s="49">
        <v>25.9</v>
      </c>
      <c r="JO51" s="49" t="s">
        <v>87</v>
      </c>
    </row>
    <row r="52" spans="1:275">
      <c r="A52" s="45"/>
      <c r="B52" s="46" t="s">
        <v>1789</v>
      </c>
      <c r="C52" s="303" t="s">
        <v>1291</v>
      </c>
      <c r="D52" s="46" t="s">
        <v>123</v>
      </c>
      <c r="E52" s="303" t="s">
        <v>4</v>
      </c>
      <c r="F52" s="47" t="s">
        <v>197</v>
      </c>
      <c r="G52" s="47" t="s">
        <v>197</v>
      </c>
      <c r="H52" s="48">
        <v>59.7</v>
      </c>
      <c r="I52" s="48">
        <v>74.2</v>
      </c>
      <c r="J52" s="48">
        <v>58.7</v>
      </c>
      <c r="K52" s="49" t="s">
        <v>197</v>
      </c>
      <c r="L52" s="49" t="s">
        <v>197</v>
      </c>
      <c r="M52" s="49" t="s">
        <v>197</v>
      </c>
      <c r="N52" s="49" t="s">
        <v>197</v>
      </c>
      <c r="O52" s="49" t="s">
        <v>197</v>
      </c>
      <c r="P52" s="49" t="s">
        <v>197</v>
      </c>
      <c r="Q52" s="49" t="s">
        <v>197</v>
      </c>
      <c r="R52" s="49" t="s">
        <v>197</v>
      </c>
      <c r="S52" s="49" t="s">
        <v>197</v>
      </c>
      <c r="T52" s="49" t="s">
        <v>197</v>
      </c>
      <c r="U52" s="49" t="s">
        <v>197</v>
      </c>
      <c r="V52" s="49" t="s">
        <v>197</v>
      </c>
      <c r="W52" s="49" t="s">
        <v>197</v>
      </c>
      <c r="X52" s="49" t="s">
        <v>197</v>
      </c>
      <c r="Y52" s="49" t="s">
        <v>197</v>
      </c>
      <c r="Z52" s="48">
        <v>26.2</v>
      </c>
      <c r="AA52" s="48">
        <v>59.1</v>
      </c>
      <c r="AB52" s="49" t="s">
        <v>197</v>
      </c>
      <c r="AC52" s="49" t="s">
        <v>197</v>
      </c>
      <c r="AD52" s="49" t="s">
        <v>197</v>
      </c>
      <c r="AE52" s="49" t="s">
        <v>197</v>
      </c>
      <c r="AF52" s="49" t="s">
        <v>197</v>
      </c>
      <c r="AG52" s="49" t="s">
        <v>197</v>
      </c>
      <c r="AH52" s="49" t="s">
        <v>197</v>
      </c>
      <c r="AI52" s="49" t="s">
        <v>197</v>
      </c>
      <c r="AJ52" s="49" t="s">
        <v>197</v>
      </c>
      <c r="AK52" s="49" t="s">
        <v>197</v>
      </c>
      <c r="AL52" s="49" t="s">
        <v>197</v>
      </c>
      <c r="AM52" s="49" t="s">
        <v>197</v>
      </c>
      <c r="AN52" s="49" t="s">
        <v>197</v>
      </c>
      <c r="AO52" s="49" t="s">
        <v>197</v>
      </c>
      <c r="AP52" s="49" t="s">
        <v>197</v>
      </c>
      <c r="AQ52" s="49" t="s">
        <v>197</v>
      </c>
      <c r="AR52" s="49" t="s">
        <v>197</v>
      </c>
      <c r="AS52" s="49" t="s">
        <v>197</v>
      </c>
      <c r="AT52" s="49" t="s">
        <v>197</v>
      </c>
      <c r="AU52" s="49" t="s">
        <v>197</v>
      </c>
      <c r="AV52" s="49" t="s">
        <v>197</v>
      </c>
      <c r="AW52" s="49" t="s">
        <v>197</v>
      </c>
      <c r="AX52" s="49" t="s">
        <v>197</v>
      </c>
      <c r="AY52" s="49" t="s">
        <v>197</v>
      </c>
      <c r="AZ52" s="48">
        <v>50.9</v>
      </c>
      <c r="BA52" s="48">
        <v>54.4</v>
      </c>
      <c r="BB52" s="48">
        <v>54.3</v>
      </c>
      <c r="BC52" s="48">
        <v>114.9</v>
      </c>
      <c r="BD52" s="48">
        <v>65</v>
      </c>
      <c r="BE52" s="48">
        <v>68.900000000000006</v>
      </c>
      <c r="BF52" s="48">
        <v>89.4</v>
      </c>
      <c r="BG52" s="48">
        <v>61.1</v>
      </c>
      <c r="BH52" s="48">
        <v>68</v>
      </c>
      <c r="BI52" s="49" t="s">
        <v>197</v>
      </c>
      <c r="BJ52" s="49" t="s">
        <v>197</v>
      </c>
      <c r="BK52" s="49" t="s">
        <v>197</v>
      </c>
      <c r="BL52" s="49" t="s">
        <v>197</v>
      </c>
      <c r="BM52" s="49" t="s">
        <v>197</v>
      </c>
      <c r="BN52" s="49" t="s">
        <v>197</v>
      </c>
      <c r="BO52" s="49" t="s">
        <v>197</v>
      </c>
      <c r="BP52" s="49" t="s">
        <v>197</v>
      </c>
      <c r="BQ52" s="49" t="s">
        <v>197</v>
      </c>
      <c r="BR52" s="49" t="s">
        <v>197</v>
      </c>
      <c r="BS52" s="49" t="s">
        <v>197</v>
      </c>
      <c r="BT52" s="49" t="s">
        <v>197</v>
      </c>
      <c r="BU52" s="49" t="s">
        <v>197</v>
      </c>
      <c r="BV52" s="49" t="s">
        <v>197</v>
      </c>
      <c r="BW52" s="49" t="s">
        <v>197</v>
      </c>
      <c r="BX52" s="49" t="s">
        <v>197</v>
      </c>
      <c r="BY52" s="49" t="s">
        <v>197</v>
      </c>
      <c r="BZ52" s="49" t="s">
        <v>197</v>
      </c>
      <c r="CA52" s="49" t="s">
        <v>197</v>
      </c>
      <c r="CB52" s="49" t="s">
        <v>197</v>
      </c>
      <c r="CC52" s="49" t="s">
        <v>197</v>
      </c>
      <c r="CD52" s="49" t="s">
        <v>197</v>
      </c>
      <c r="CE52" s="49" t="s">
        <v>197</v>
      </c>
      <c r="CF52" s="49" t="s">
        <v>197</v>
      </c>
      <c r="CG52" s="49" t="s">
        <v>197</v>
      </c>
      <c r="CH52" s="49" t="s">
        <v>197</v>
      </c>
      <c r="CI52" s="49" t="s">
        <v>197</v>
      </c>
      <c r="CJ52" s="49" t="s">
        <v>197</v>
      </c>
      <c r="CK52" s="49" t="s">
        <v>197</v>
      </c>
      <c r="CL52" s="49" t="s">
        <v>197</v>
      </c>
      <c r="CM52" s="49" t="s">
        <v>197</v>
      </c>
      <c r="CN52" s="49" t="s">
        <v>197</v>
      </c>
      <c r="CO52" s="49" t="s">
        <v>197</v>
      </c>
      <c r="CP52" s="49" t="s">
        <v>197</v>
      </c>
      <c r="CQ52" s="49" t="s">
        <v>197</v>
      </c>
      <c r="CR52" s="49" t="s">
        <v>197</v>
      </c>
      <c r="CS52" s="49" t="s">
        <v>197</v>
      </c>
      <c r="CT52" s="49" t="s">
        <v>197</v>
      </c>
      <c r="CU52" s="49" t="s">
        <v>197</v>
      </c>
      <c r="CV52" s="49" t="s">
        <v>197</v>
      </c>
      <c r="CW52" s="49" t="s">
        <v>197</v>
      </c>
      <c r="CX52" s="49" t="s">
        <v>197</v>
      </c>
      <c r="CY52" s="49" t="s">
        <v>197</v>
      </c>
      <c r="CZ52" s="49" t="s">
        <v>197</v>
      </c>
      <c r="DA52" s="49" t="s">
        <v>197</v>
      </c>
      <c r="DB52" s="49" t="s">
        <v>197</v>
      </c>
      <c r="DC52" s="49" t="s">
        <v>197</v>
      </c>
      <c r="DD52" s="49" t="s">
        <v>197</v>
      </c>
      <c r="DE52" s="49" t="s">
        <v>197</v>
      </c>
      <c r="DF52" s="49" t="s">
        <v>197</v>
      </c>
      <c r="DG52" s="49" t="s">
        <v>197</v>
      </c>
      <c r="DH52" s="49" t="s">
        <v>197</v>
      </c>
      <c r="DI52" s="49" t="s">
        <v>197</v>
      </c>
      <c r="DJ52" s="49" t="s">
        <v>197</v>
      </c>
      <c r="DK52" s="49" t="s">
        <v>197</v>
      </c>
      <c r="DL52" s="49" t="s">
        <v>197</v>
      </c>
      <c r="DM52" s="49" t="s">
        <v>197</v>
      </c>
      <c r="DN52" s="49" t="s">
        <v>197</v>
      </c>
      <c r="DO52" s="49" t="s">
        <v>197</v>
      </c>
      <c r="DP52" s="49" t="s">
        <v>197</v>
      </c>
      <c r="DQ52" s="49" t="s">
        <v>197</v>
      </c>
      <c r="DR52" s="49" t="s">
        <v>197</v>
      </c>
      <c r="DS52" s="49" t="s">
        <v>197</v>
      </c>
      <c r="DT52" s="49" t="s">
        <v>197</v>
      </c>
      <c r="DU52" s="49" t="s">
        <v>197</v>
      </c>
      <c r="DV52" s="49" t="s">
        <v>197</v>
      </c>
      <c r="DW52" s="49" t="s">
        <v>197</v>
      </c>
      <c r="DX52" s="49" t="s">
        <v>197</v>
      </c>
      <c r="DY52" s="49" t="s">
        <v>197</v>
      </c>
      <c r="DZ52" s="49" t="s">
        <v>197</v>
      </c>
      <c r="EA52" s="49" t="s">
        <v>197</v>
      </c>
      <c r="EB52" s="48" t="e">
        <v>#N/A</v>
      </c>
      <c r="EC52" s="49" t="s">
        <v>197</v>
      </c>
      <c r="ED52" s="48" t="e">
        <v>#N/A</v>
      </c>
      <c r="EE52" s="49" t="s">
        <v>197</v>
      </c>
      <c r="EF52" s="49" t="s">
        <v>197</v>
      </c>
      <c r="EG52" s="49" t="s">
        <v>197</v>
      </c>
      <c r="EH52" s="49" t="s">
        <v>197</v>
      </c>
      <c r="EI52" s="49" t="s">
        <v>197</v>
      </c>
      <c r="EJ52" s="49" t="s">
        <v>197</v>
      </c>
      <c r="EK52" s="49" t="s">
        <v>197</v>
      </c>
      <c r="EL52" s="49" t="s">
        <v>197</v>
      </c>
      <c r="EM52" s="49" t="s">
        <v>197</v>
      </c>
      <c r="EN52" s="49" t="s">
        <v>197</v>
      </c>
      <c r="EO52" s="49" t="s">
        <v>197</v>
      </c>
      <c r="EP52" s="49" t="s">
        <v>197</v>
      </c>
      <c r="EQ52" s="49" t="s">
        <v>197</v>
      </c>
      <c r="ER52" s="49" t="s">
        <v>197</v>
      </c>
      <c r="ES52" s="49" t="s">
        <v>197</v>
      </c>
      <c r="ET52" s="49" t="s">
        <v>197</v>
      </c>
      <c r="EU52" s="49" t="s">
        <v>197</v>
      </c>
      <c r="EV52" s="48">
        <v>57.2</v>
      </c>
      <c r="EW52" s="48">
        <v>53.4</v>
      </c>
      <c r="EX52" s="48">
        <v>54.6</v>
      </c>
      <c r="EY52" s="49" t="s">
        <v>197</v>
      </c>
      <c r="EZ52" s="48">
        <v>39.9</v>
      </c>
      <c r="FA52" s="48">
        <v>19.899999999999999</v>
      </c>
      <c r="FB52" s="48">
        <v>27.9</v>
      </c>
      <c r="FC52" s="49" t="s">
        <v>197</v>
      </c>
      <c r="FD52" s="48">
        <v>140.4</v>
      </c>
      <c r="FE52" s="48">
        <v>25.2</v>
      </c>
      <c r="FF52" s="48">
        <v>75</v>
      </c>
      <c r="FG52" s="49" t="s">
        <v>197</v>
      </c>
      <c r="FH52" s="49" t="s">
        <v>197</v>
      </c>
      <c r="FI52" s="49" t="s">
        <v>197</v>
      </c>
      <c r="FJ52" s="49" t="s">
        <v>197</v>
      </c>
      <c r="FK52" s="49" t="s">
        <v>197</v>
      </c>
      <c r="FL52" s="49" t="s">
        <v>197</v>
      </c>
      <c r="FM52" s="48">
        <v>41.4</v>
      </c>
      <c r="FN52" s="48">
        <v>35.700000000000003</v>
      </c>
      <c r="FO52" s="48">
        <v>39</v>
      </c>
      <c r="FP52" s="48">
        <v>49.1</v>
      </c>
      <c r="FQ52" s="48">
        <v>25.8</v>
      </c>
      <c r="FR52" s="48">
        <v>34</v>
      </c>
      <c r="FS52" s="48">
        <v>20.100000000000001</v>
      </c>
      <c r="FT52" s="48">
        <v>25.7</v>
      </c>
      <c r="FU52" s="48">
        <v>22.2</v>
      </c>
      <c r="FV52" s="49" t="s">
        <v>197</v>
      </c>
      <c r="FW52" s="49" t="s">
        <v>197</v>
      </c>
      <c r="FX52" s="48">
        <v>136.69999999999999</v>
      </c>
      <c r="FY52" s="48">
        <v>177.5</v>
      </c>
      <c r="FZ52" s="48">
        <v>177</v>
      </c>
      <c r="GA52" s="48">
        <v>80.2</v>
      </c>
      <c r="GB52" s="48">
        <v>73.400000000000006</v>
      </c>
      <c r="GC52" s="48">
        <v>74.7</v>
      </c>
      <c r="GD52" s="49" t="s">
        <v>197</v>
      </c>
      <c r="GE52" s="49" t="s">
        <v>197</v>
      </c>
      <c r="GF52" s="49" t="s">
        <v>197</v>
      </c>
      <c r="GG52" s="49" t="s">
        <v>197</v>
      </c>
      <c r="GH52" s="49" t="s">
        <v>197</v>
      </c>
      <c r="GI52" s="49" t="s">
        <v>197</v>
      </c>
      <c r="GJ52" s="49" t="s">
        <v>197</v>
      </c>
      <c r="GK52" s="49" t="s">
        <v>197</v>
      </c>
      <c r="GL52" s="49" t="s">
        <v>197</v>
      </c>
      <c r="GM52" s="49" t="s">
        <v>197</v>
      </c>
      <c r="GN52" s="49" t="s">
        <v>197</v>
      </c>
      <c r="GO52" s="49" t="s">
        <v>197</v>
      </c>
      <c r="GP52" s="49" t="s">
        <v>197</v>
      </c>
      <c r="GQ52" s="49" t="s">
        <v>197</v>
      </c>
      <c r="GR52" s="49" t="s">
        <v>197</v>
      </c>
      <c r="GS52" s="49" t="s">
        <v>197</v>
      </c>
      <c r="GT52" s="49" t="s">
        <v>197</v>
      </c>
      <c r="GU52" s="49" t="s">
        <v>197</v>
      </c>
      <c r="GV52" s="49" t="s">
        <v>197</v>
      </c>
      <c r="GW52" s="49" t="s">
        <v>197</v>
      </c>
      <c r="GX52" s="49" t="s">
        <v>197</v>
      </c>
      <c r="GY52" s="49" t="s">
        <v>197</v>
      </c>
      <c r="GZ52" s="49" t="s">
        <v>197</v>
      </c>
      <c r="HA52" s="49" t="s">
        <v>197</v>
      </c>
      <c r="HB52" s="49" t="s">
        <v>197</v>
      </c>
      <c r="HC52" s="49" t="s">
        <v>197</v>
      </c>
      <c r="HD52" s="49" t="s">
        <v>197</v>
      </c>
      <c r="HE52" s="48" t="e">
        <v>#N/A</v>
      </c>
      <c r="HF52" s="49" t="s">
        <v>197</v>
      </c>
      <c r="HG52" s="48" t="e">
        <v>#N/A</v>
      </c>
      <c r="HH52" s="49" t="s">
        <v>197</v>
      </c>
      <c r="HI52" s="49" t="s">
        <v>197</v>
      </c>
      <c r="HJ52" s="49" t="s">
        <v>197</v>
      </c>
      <c r="HK52" s="49" t="s">
        <v>197</v>
      </c>
      <c r="HL52" s="49" t="s">
        <v>197</v>
      </c>
      <c r="HM52" s="49" t="s">
        <v>197</v>
      </c>
      <c r="HN52" s="49" t="s">
        <v>197</v>
      </c>
      <c r="HO52" s="49" t="s">
        <v>197</v>
      </c>
      <c r="HP52" s="49" t="s">
        <v>197</v>
      </c>
      <c r="HQ52" s="49" t="s">
        <v>197</v>
      </c>
      <c r="HR52" s="49" t="s">
        <v>197</v>
      </c>
      <c r="HS52" s="49" t="s">
        <v>197</v>
      </c>
      <c r="HT52" s="49" t="s">
        <v>197</v>
      </c>
      <c r="HU52" s="48">
        <v>196.9</v>
      </c>
      <c r="HV52" s="48">
        <v>129.4</v>
      </c>
      <c r="HW52" s="48">
        <v>133.80000000000001</v>
      </c>
      <c r="HX52" s="49" t="s">
        <v>197</v>
      </c>
      <c r="HY52" s="49" t="s">
        <v>197</v>
      </c>
      <c r="HZ52" s="49" t="s">
        <v>197</v>
      </c>
      <c r="IA52" s="49" t="s">
        <v>197</v>
      </c>
      <c r="IB52" s="49" t="s">
        <v>197</v>
      </c>
      <c r="IC52" s="49" t="s">
        <v>197</v>
      </c>
      <c r="ID52" s="48">
        <v>30.1</v>
      </c>
      <c r="IE52" s="49" t="s">
        <v>197</v>
      </c>
      <c r="IF52" s="49" t="s">
        <v>197</v>
      </c>
      <c r="IG52" s="49" t="s">
        <v>197</v>
      </c>
      <c r="IH52" s="48">
        <v>43.9</v>
      </c>
      <c r="II52" s="49" t="s">
        <v>197</v>
      </c>
      <c r="IJ52" s="49" t="s">
        <v>197</v>
      </c>
      <c r="IK52" s="49" t="s">
        <v>197</v>
      </c>
      <c r="IL52" s="49" t="s">
        <v>197</v>
      </c>
      <c r="IM52" s="49" t="s">
        <v>197</v>
      </c>
      <c r="IN52" s="49" t="s">
        <v>197</v>
      </c>
      <c r="IO52" s="49" t="s">
        <v>197</v>
      </c>
      <c r="IP52" s="49" t="s">
        <v>197</v>
      </c>
      <c r="IQ52" s="49" t="s">
        <v>197</v>
      </c>
      <c r="IR52" s="49" t="s">
        <v>197</v>
      </c>
      <c r="IS52" s="49" t="s">
        <v>197</v>
      </c>
      <c r="IT52" s="49" t="s">
        <v>197</v>
      </c>
      <c r="IU52" s="49" t="s">
        <v>197</v>
      </c>
      <c r="IV52" s="49" t="s">
        <v>197</v>
      </c>
      <c r="IW52" s="49" t="s">
        <v>197</v>
      </c>
      <c r="IX52" s="49" t="s">
        <v>197</v>
      </c>
      <c r="IY52" s="49" t="s">
        <v>197</v>
      </c>
      <c r="IZ52" s="49" t="s">
        <v>197</v>
      </c>
      <c r="JA52" s="49" t="s">
        <v>197</v>
      </c>
      <c r="JB52" s="49" t="s">
        <v>197</v>
      </c>
      <c r="JC52" s="49" t="s">
        <v>197</v>
      </c>
      <c r="JD52" s="49" t="s">
        <v>197</v>
      </c>
      <c r="JE52" s="49" t="s">
        <v>197</v>
      </c>
      <c r="JF52" s="49" t="s">
        <v>87</v>
      </c>
      <c r="JG52" s="49" t="s">
        <v>87</v>
      </c>
      <c r="JH52" s="49" t="s">
        <v>87</v>
      </c>
      <c r="JI52" s="49">
        <v>82.1</v>
      </c>
      <c r="JJ52" s="49">
        <v>41.9</v>
      </c>
      <c r="JK52" s="49">
        <v>32.200000000000003</v>
      </c>
      <c r="JL52" s="49">
        <v>49</v>
      </c>
      <c r="JM52" s="49">
        <v>30.5</v>
      </c>
      <c r="JN52" s="49">
        <v>43.9</v>
      </c>
      <c r="JO52" s="49" t="s">
        <v>87</v>
      </c>
    </row>
    <row r="53" spans="1:275">
      <c r="A53" s="45"/>
      <c r="B53" s="46" t="s">
        <v>1790</v>
      </c>
      <c r="C53" s="303" t="s">
        <v>1292</v>
      </c>
      <c r="D53" s="46" t="s">
        <v>123</v>
      </c>
      <c r="E53" s="303" t="s">
        <v>4</v>
      </c>
      <c r="F53" s="47" t="s">
        <v>197</v>
      </c>
      <c r="G53" s="47" t="s">
        <v>197</v>
      </c>
      <c r="H53" s="48">
        <v>38.9</v>
      </c>
      <c r="I53" s="48">
        <v>89.1</v>
      </c>
      <c r="J53" s="48">
        <v>77.8</v>
      </c>
      <c r="K53" s="49" t="s">
        <v>197</v>
      </c>
      <c r="L53" s="48">
        <v>209.8</v>
      </c>
      <c r="M53" s="49" t="s">
        <v>197</v>
      </c>
      <c r="N53" s="49" t="s">
        <v>197</v>
      </c>
      <c r="O53" s="49" t="s">
        <v>197</v>
      </c>
      <c r="P53" s="48">
        <v>352</v>
      </c>
      <c r="Q53" s="49" t="s">
        <v>197</v>
      </c>
      <c r="R53" s="48">
        <v>189.3</v>
      </c>
      <c r="S53" s="49" t="s">
        <v>197</v>
      </c>
      <c r="T53" s="49" t="s">
        <v>197</v>
      </c>
      <c r="U53" s="49" t="s">
        <v>197</v>
      </c>
      <c r="V53" s="49" t="s">
        <v>197</v>
      </c>
      <c r="W53" s="49" t="s">
        <v>197</v>
      </c>
      <c r="X53" s="49" t="s">
        <v>197</v>
      </c>
      <c r="Y53" s="49" t="s">
        <v>197</v>
      </c>
      <c r="Z53" s="49" t="s">
        <v>197</v>
      </c>
      <c r="AA53" s="49" t="s">
        <v>197</v>
      </c>
      <c r="AB53" s="49" t="s">
        <v>197</v>
      </c>
      <c r="AC53" s="49" t="s">
        <v>197</v>
      </c>
      <c r="AD53" s="49" t="s">
        <v>197</v>
      </c>
      <c r="AE53" s="49" t="s">
        <v>197</v>
      </c>
      <c r="AF53" s="49" t="s">
        <v>197</v>
      </c>
      <c r="AG53" s="49" t="s">
        <v>197</v>
      </c>
      <c r="AH53" s="49" t="s">
        <v>197</v>
      </c>
      <c r="AI53" s="49" t="s">
        <v>197</v>
      </c>
      <c r="AJ53" s="49" t="s">
        <v>197</v>
      </c>
      <c r="AK53" s="49" t="s">
        <v>197</v>
      </c>
      <c r="AL53" s="49" t="s">
        <v>197</v>
      </c>
      <c r="AM53" s="49" t="s">
        <v>197</v>
      </c>
      <c r="AN53" s="49" t="s">
        <v>197</v>
      </c>
      <c r="AO53" s="49" t="s">
        <v>197</v>
      </c>
      <c r="AP53" s="49" t="s">
        <v>197</v>
      </c>
      <c r="AQ53" s="49" t="s">
        <v>197</v>
      </c>
      <c r="AR53" s="49" t="s">
        <v>197</v>
      </c>
      <c r="AS53" s="49" t="s">
        <v>197</v>
      </c>
      <c r="AT53" s="49" t="s">
        <v>197</v>
      </c>
      <c r="AU53" s="49" t="s">
        <v>197</v>
      </c>
      <c r="AV53" s="49" t="s">
        <v>197</v>
      </c>
      <c r="AW53" s="49" t="s">
        <v>197</v>
      </c>
      <c r="AX53" s="49" t="s">
        <v>197</v>
      </c>
      <c r="AY53" s="49" t="s">
        <v>197</v>
      </c>
      <c r="AZ53" s="48">
        <v>109.9</v>
      </c>
      <c r="BA53" s="48">
        <v>136.80000000000001</v>
      </c>
      <c r="BB53" s="48">
        <v>135.5</v>
      </c>
      <c r="BC53" s="48">
        <v>116</v>
      </c>
      <c r="BD53" s="48">
        <v>122.5</v>
      </c>
      <c r="BE53" s="48">
        <v>122</v>
      </c>
      <c r="BF53" s="48">
        <v>62.2</v>
      </c>
      <c r="BG53" s="48">
        <v>69.900000000000006</v>
      </c>
      <c r="BH53" s="48">
        <v>68</v>
      </c>
      <c r="BI53" s="48">
        <v>150.6</v>
      </c>
      <c r="BJ53" s="48">
        <v>101.7</v>
      </c>
      <c r="BK53" s="48">
        <v>127.2</v>
      </c>
      <c r="BL53" s="49" t="s">
        <v>197</v>
      </c>
      <c r="BM53" s="49" t="s">
        <v>197</v>
      </c>
      <c r="BN53" s="49" t="s">
        <v>197</v>
      </c>
      <c r="BO53" s="49" t="s">
        <v>197</v>
      </c>
      <c r="BP53" s="49" t="s">
        <v>197</v>
      </c>
      <c r="BQ53" s="49" t="s">
        <v>197</v>
      </c>
      <c r="BR53" s="49" t="s">
        <v>197</v>
      </c>
      <c r="BS53" s="49" t="s">
        <v>197</v>
      </c>
      <c r="BT53" s="49" t="s">
        <v>197</v>
      </c>
      <c r="BU53" s="49" t="s">
        <v>197</v>
      </c>
      <c r="BV53" s="49" t="s">
        <v>197</v>
      </c>
      <c r="BW53" s="49" t="s">
        <v>197</v>
      </c>
      <c r="BX53" s="49" t="s">
        <v>197</v>
      </c>
      <c r="BY53" s="49" t="s">
        <v>197</v>
      </c>
      <c r="BZ53" s="49" t="s">
        <v>197</v>
      </c>
      <c r="CA53" s="49" t="s">
        <v>197</v>
      </c>
      <c r="CB53" s="49" t="s">
        <v>197</v>
      </c>
      <c r="CC53" s="49" t="s">
        <v>197</v>
      </c>
      <c r="CD53" s="49" t="s">
        <v>197</v>
      </c>
      <c r="CE53" s="49" t="s">
        <v>197</v>
      </c>
      <c r="CF53" s="49" t="s">
        <v>197</v>
      </c>
      <c r="CG53" s="49" t="s">
        <v>197</v>
      </c>
      <c r="CH53" s="49" t="s">
        <v>197</v>
      </c>
      <c r="CI53" s="49" t="s">
        <v>197</v>
      </c>
      <c r="CJ53" s="49" t="s">
        <v>197</v>
      </c>
      <c r="CK53" s="49" t="s">
        <v>197</v>
      </c>
      <c r="CL53" s="49" t="s">
        <v>197</v>
      </c>
      <c r="CM53" s="49" t="s">
        <v>197</v>
      </c>
      <c r="CN53" s="49" t="s">
        <v>197</v>
      </c>
      <c r="CO53" s="49" t="s">
        <v>197</v>
      </c>
      <c r="CP53" s="49" t="s">
        <v>197</v>
      </c>
      <c r="CQ53" s="49" t="s">
        <v>197</v>
      </c>
      <c r="CR53" s="49" t="s">
        <v>197</v>
      </c>
      <c r="CS53" s="49" t="s">
        <v>197</v>
      </c>
      <c r="CT53" s="49" t="s">
        <v>197</v>
      </c>
      <c r="CU53" s="49" t="s">
        <v>197</v>
      </c>
      <c r="CV53" s="49" t="s">
        <v>197</v>
      </c>
      <c r="CW53" s="49" t="s">
        <v>197</v>
      </c>
      <c r="CX53" s="49" t="s">
        <v>197</v>
      </c>
      <c r="CY53" s="49" t="s">
        <v>197</v>
      </c>
      <c r="CZ53" s="49" t="s">
        <v>197</v>
      </c>
      <c r="DA53" s="49" t="s">
        <v>197</v>
      </c>
      <c r="DB53" s="49" t="s">
        <v>197</v>
      </c>
      <c r="DC53" s="49" t="s">
        <v>197</v>
      </c>
      <c r="DD53" s="49" t="s">
        <v>197</v>
      </c>
      <c r="DE53" s="49" t="s">
        <v>197</v>
      </c>
      <c r="DF53" s="49" t="s">
        <v>197</v>
      </c>
      <c r="DG53" s="49" t="s">
        <v>197</v>
      </c>
      <c r="DH53" s="49" t="s">
        <v>197</v>
      </c>
      <c r="DI53" s="49" t="s">
        <v>197</v>
      </c>
      <c r="DJ53" s="49" t="s">
        <v>197</v>
      </c>
      <c r="DK53" s="49" t="s">
        <v>197</v>
      </c>
      <c r="DL53" s="49" t="s">
        <v>197</v>
      </c>
      <c r="DM53" s="49" t="s">
        <v>197</v>
      </c>
      <c r="DN53" s="49" t="s">
        <v>197</v>
      </c>
      <c r="DO53" s="49" t="s">
        <v>197</v>
      </c>
      <c r="DP53" s="49" t="s">
        <v>197</v>
      </c>
      <c r="DQ53" s="49" t="s">
        <v>197</v>
      </c>
      <c r="DR53" s="49" t="s">
        <v>197</v>
      </c>
      <c r="DS53" s="49" t="s">
        <v>197</v>
      </c>
      <c r="DT53" s="49" t="s">
        <v>197</v>
      </c>
      <c r="DU53" s="49" t="s">
        <v>197</v>
      </c>
      <c r="DV53" s="49" t="s">
        <v>197</v>
      </c>
      <c r="DW53" s="49" t="s">
        <v>197</v>
      </c>
      <c r="DX53" s="49" t="s">
        <v>197</v>
      </c>
      <c r="DY53" s="49" t="s">
        <v>197</v>
      </c>
      <c r="DZ53" s="49" t="s">
        <v>197</v>
      </c>
      <c r="EA53" s="49" t="s">
        <v>197</v>
      </c>
      <c r="EB53" s="48" t="e">
        <v>#N/A</v>
      </c>
      <c r="EC53" s="49" t="s">
        <v>197</v>
      </c>
      <c r="ED53" s="48" t="e">
        <v>#N/A</v>
      </c>
      <c r="EE53" s="49" t="s">
        <v>197</v>
      </c>
      <c r="EF53" s="49" t="s">
        <v>197</v>
      </c>
      <c r="EG53" s="49" t="s">
        <v>197</v>
      </c>
      <c r="EH53" s="49" t="s">
        <v>197</v>
      </c>
      <c r="EI53" s="49" t="s">
        <v>197</v>
      </c>
      <c r="EJ53" s="49" t="s">
        <v>197</v>
      </c>
      <c r="EK53" s="49" t="s">
        <v>197</v>
      </c>
      <c r="EL53" s="49" t="s">
        <v>197</v>
      </c>
      <c r="EM53" s="49" t="s">
        <v>197</v>
      </c>
      <c r="EN53" s="49" t="s">
        <v>197</v>
      </c>
      <c r="EO53" s="49" t="s">
        <v>197</v>
      </c>
      <c r="EP53" s="49" t="s">
        <v>197</v>
      </c>
      <c r="EQ53" s="49" t="s">
        <v>197</v>
      </c>
      <c r="ER53" s="49" t="s">
        <v>197</v>
      </c>
      <c r="ES53" s="49" t="s">
        <v>197</v>
      </c>
      <c r="ET53" s="48">
        <v>85.1</v>
      </c>
      <c r="EU53" s="49" t="s">
        <v>197</v>
      </c>
      <c r="EV53" s="48">
        <v>118.3</v>
      </c>
      <c r="EW53" s="48">
        <v>98.2</v>
      </c>
      <c r="EX53" s="48">
        <v>104.7</v>
      </c>
      <c r="EY53" s="49" t="s">
        <v>197</v>
      </c>
      <c r="EZ53" s="49" t="s">
        <v>197</v>
      </c>
      <c r="FA53" s="49" t="s">
        <v>197</v>
      </c>
      <c r="FB53" s="49" t="s">
        <v>197</v>
      </c>
      <c r="FC53" s="49" t="s">
        <v>197</v>
      </c>
      <c r="FD53" s="48">
        <v>86.5</v>
      </c>
      <c r="FE53" s="48">
        <v>156.4</v>
      </c>
      <c r="FF53" s="48">
        <v>126.2</v>
      </c>
      <c r="FG53" s="49" t="s">
        <v>197</v>
      </c>
      <c r="FH53" s="49" t="s">
        <v>197</v>
      </c>
      <c r="FI53" s="49" t="s">
        <v>197</v>
      </c>
      <c r="FJ53" s="49" t="s">
        <v>197</v>
      </c>
      <c r="FK53" s="49" t="s">
        <v>197</v>
      </c>
      <c r="FL53" s="49" t="s">
        <v>197</v>
      </c>
      <c r="FM53" s="48">
        <v>52</v>
      </c>
      <c r="FN53" s="48">
        <v>107.1</v>
      </c>
      <c r="FO53" s="48">
        <v>74.8</v>
      </c>
      <c r="FP53" s="49" t="s">
        <v>197</v>
      </c>
      <c r="FQ53" s="49" t="s">
        <v>197</v>
      </c>
      <c r="FR53" s="49" t="s">
        <v>197</v>
      </c>
      <c r="FS53" s="48">
        <v>51.5</v>
      </c>
      <c r="FT53" s="48">
        <v>70.7</v>
      </c>
      <c r="FU53" s="48">
        <v>58.6</v>
      </c>
      <c r="FV53" s="49" t="s">
        <v>197</v>
      </c>
      <c r="FW53" s="49" t="s">
        <v>197</v>
      </c>
      <c r="FX53" s="48">
        <v>68.8</v>
      </c>
      <c r="FY53" s="48">
        <v>134.4</v>
      </c>
      <c r="FZ53" s="48">
        <v>133.69999999999999</v>
      </c>
      <c r="GA53" s="48">
        <v>75.099999999999994</v>
      </c>
      <c r="GB53" s="48">
        <v>89.6</v>
      </c>
      <c r="GC53" s="48">
        <v>86.8</v>
      </c>
      <c r="GD53" s="49" t="s">
        <v>197</v>
      </c>
      <c r="GE53" s="49" t="s">
        <v>197</v>
      </c>
      <c r="GF53" s="49" t="s">
        <v>197</v>
      </c>
      <c r="GG53" s="49" t="s">
        <v>197</v>
      </c>
      <c r="GH53" s="49" t="s">
        <v>197</v>
      </c>
      <c r="GI53" s="49" t="s">
        <v>197</v>
      </c>
      <c r="GJ53" s="49" t="s">
        <v>197</v>
      </c>
      <c r="GK53" s="49" t="s">
        <v>197</v>
      </c>
      <c r="GL53" s="49" t="s">
        <v>197</v>
      </c>
      <c r="GM53" s="49" t="s">
        <v>197</v>
      </c>
      <c r="GN53" s="49" t="s">
        <v>197</v>
      </c>
      <c r="GO53" s="49" t="s">
        <v>197</v>
      </c>
      <c r="GP53" s="49" t="s">
        <v>197</v>
      </c>
      <c r="GQ53" s="49" t="s">
        <v>197</v>
      </c>
      <c r="GR53" s="49" t="s">
        <v>197</v>
      </c>
      <c r="GS53" s="49" t="s">
        <v>197</v>
      </c>
      <c r="GT53" s="49" t="s">
        <v>197</v>
      </c>
      <c r="GU53" s="49" t="s">
        <v>197</v>
      </c>
      <c r="GV53" s="49" t="s">
        <v>197</v>
      </c>
      <c r="GW53" s="49" t="s">
        <v>197</v>
      </c>
      <c r="GX53" s="49" t="s">
        <v>197</v>
      </c>
      <c r="GY53" s="49" t="s">
        <v>197</v>
      </c>
      <c r="GZ53" s="49" t="s">
        <v>197</v>
      </c>
      <c r="HA53" s="49" t="s">
        <v>197</v>
      </c>
      <c r="HB53" s="49" t="s">
        <v>197</v>
      </c>
      <c r="HC53" s="49" t="s">
        <v>197</v>
      </c>
      <c r="HD53" s="49" t="s">
        <v>197</v>
      </c>
      <c r="HE53" s="48" t="e">
        <v>#N/A</v>
      </c>
      <c r="HF53" s="49" t="s">
        <v>197</v>
      </c>
      <c r="HG53" s="48" t="e">
        <v>#N/A</v>
      </c>
      <c r="HH53" s="49" t="s">
        <v>197</v>
      </c>
      <c r="HI53" s="49" t="s">
        <v>197</v>
      </c>
      <c r="HJ53" s="49" t="s">
        <v>197</v>
      </c>
      <c r="HK53" s="49" t="s">
        <v>197</v>
      </c>
      <c r="HL53" s="49" t="s">
        <v>197</v>
      </c>
      <c r="HM53" s="49" t="s">
        <v>197</v>
      </c>
      <c r="HN53" s="49" t="s">
        <v>197</v>
      </c>
      <c r="HO53" s="49" t="s">
        <v>197</v>
      </c>
      <c r="HP53" s="49" t="s">
        <v>197</v>
      </c>
      <c r="HQ53" s="49" t="s">
        <v>197</v>
      </c>
      <c r="HR53" s="49" t="s">
        <v>197</v>
      </c>
      <c r="HS53" s="49" t="s">
        <v>197</v>
      </c>
      <c r="HT53" s="49" t="s">
        <v>197</v>
      </c>
      <c r="HU53" s="48">
        <v>19.899999999999999</v>
      </c>
      <c r="HV53" s="48">
        <v>97.7</v>
      </c>
      <c r="HW53" s="48">
        <v>92.6</v>
      </c>
      <c r="HX53" s="49" t="s">
        <v>197</v>
      </c>
      <c r="HY53" s="49" t="s">
        <v>197</v>
      </c>
      <c r="HZ53" s="49" t="s">
        <v>197</v>
      </c>
      <c r="IA53" s="49" t="s">
        <v>197</v>
      </c>
      <c r="IB53" s="49" t="s">
        <v>197</v>
      </c>
      <c r="IC53" s="49" t="s">
        <v>197</v>
      </c>
      <c r="ID53" s="48">
        <v>34.200000000000003</v>
      </c>
      <c r="IE53" s="49" t="s">
        <v>197</v>
      </c>
      <c r="IF53" s="49" t="s">
        <v>197</v>
      </c>
      <c r="IG53" s="49" t="s">
        <v>197</v>
      </c>
      <c r="IH53" s="48">
        <v>74</v>
      </c>
      <c r="II53" s="49" t="s">
        <v>197</v>
      </c>
      <c r="IJ53" s="49" t="s">
        <v>197</v>
      </c>
      <c r="IK53" s="49" t="s">
        <v>197</v>
      </c>
      <c r="IL53" s="49" t="s">
        <v>197</v>
      </c>
      <c r="IM53" s="49" t="s">
        <v>197</v>
      </c>
      <c r="IN53" s="49" t="s">
        <v>197</v>
      </c>
      <c r="IO53" s="49" t="s">
        <v>197</v>
      </c>
      <c r="IP53" s="49" t="s">
        <v>197</v>
      </c>
      <c r="IQ53" s="49" t="s">
        <v>197</v>
      </c>
      <c r="IR53" s="49" t="s">
        <v>197</v>
      </c>
      <c r="IS53" s="49" t="s">
        <v>197</v>
      </c>
      <c r="IT53" s="49" t="s">
        <v>197</v>
      </c>
      <c r="IU53" s="49" t="s">
        <v>197</v>
      </c>
      <c r="IV53" s="49" t="s">
        <v>197</v>
      </c>
      <c r="IW53" s="49" t="s">
        <v>197</v>
      </c>
      <c r="IX53" s="49" t="s">
        <v>197</v>
      </c>
      <c r="IY53" s="49" t="s">
        <v>197</v>
      </c>
      <c r="IZ53" s="49" t="s">
        <v>197</v>
      </c>
      <c r="JA53" s="49" t="s">
        <v>197</v>
      </c>
      <c r="JB53" s="49" t="s">
        <v>197</v>
      </c>
      <c r="JC53" s="49" t="s">
        <v>197</v>
      </c>
      <c r="JD53" s="49" t="s">
        <v>197</v>
      </c>
      <c r="JE53" s="49" t="s">
        <v>197</v>
      </c>
      <c r="JF53" s="49" t="s">
        <v>87</v>
      </c>
      <c r="JG53" s="49" t="s">
        <v>87</v>
      </c>
      <c r="JH53" s="49" t="s">
        <v>87</v>
      </c>
      <c r="JI53" s="49">
        <v>130.69999999999999</v>
      </c>
      <c r="JJ53" s="49">
        <v>81.400000000000006</v>
      </c>
      <c r="JK53" s="49">
        <v>65</v>
      </c>
      <c r="JL53" s="49">
        <v>68.2</v>
      </c>
      <c r="JM53" s="49">
        <v>30.2</v>
      </c>
      <c r="JN53" s="49">
        <v>74</v>
      </c>
      <c r="JO53" s="49" t="s">
        <v>87</v>
      </c>
    </row>
    <row r="54" spans="1:275">
      <c r="A54" s="45"/>
      <c r="B54" s="46" t="s">
        <v>1791</v>
      </c>
      <c r="C54" s="303" t="s">
        <v>1293</v>
      </c>
      <c r="D54" s="46" t="s">
        <v>123</v>
      </c>
      <c r="E54" s="303" t="s">
        <v>4</v>
      </c>
      <c r="F54" s="47" t="s">
        <v>197</v>
      </c>
      <c r="G54" s="47" t="s">
        <v>197</v>
      </c>
      <c r="H54" s="48">
        <v>27.3</v>
      </c>
      <c r="I54" s="48">
        <v>42.8</v>
      </c>
      <c r="J54" s="48">
        <v>35.9</v>
      </c>
      <c r="K54" s="49" t="s">
        <v>197</v>
      </c>
      <c r="L54" s="49" t="s">
        <v>197</v>
      </c>
      <c r="M54" s="49" t="s">
        <v>197</v>
      </c>
      <c r="N54" s="49" t="s">
        <v>197</v>
      </c>
      <c r="O54" s="49" t="s">
        <v>197</v>
      </c>
      <c r="P54" s="49" t="s">
        <v>197</v>
      </c>
      <c r="Q54" s="49" t="s">
        <v>197</v>
      </c>
      <c r="R54" s="49" t="s">
        <v>197</v>
      </c>
      <c r="S54" s="49" t="s">
        <v>197</v>
      </c>
      <c r="T54" s="49" t="s">
        <v>197</v>
      </c>
      <c r="U54" s="49" t="s">
        <v>197</v>
      </c>
      <c r="V54" s="49" t="s">
        <v>197</v>
      </c>
      <c r="W54" s="49" t="s">
        <v>197</v>
      </c>
      <c r="X54" s="49" t="s">
        <v>197</v>
      </c>
      <c r="Y54" s="49" t="s">
        <v>197</v>
      </c>
      <c r="Z54" s="49" t="s">
        <v>197</v>
      </c>
      <c r="AA54" s="49" t="s">
        <v>197</v>
      </c>
      <c r="AB54" s="49" t="s">
        <v>197</v>
      </c>
      <c r="AC54" s="49" t="s">
        <v>197</v>
      </c>
      <c r="AD54" s="49" t="s">
        <v>197</v>
      </c>
      <c r="AE54" s="49" t="s">
        <v>197</v>
      </c>
      <c r="AF54" s="49" t="s">
        <v>197</v>
      </c>
      <c r="AG54" s="49" t="s">
        <v>197</v>
      </c>
      <c r="AH54" s="49" t="s">
        <v>197</v>
      </c>
      <c r="AI54" s="49" t="s">
        <v>197</v>
      </c>
      <c r="AJ54" s="49" t="s">
        <v>197</v>
      </c>
      <c r="AK54" s="49" t="s">
        <v>197</v>
      </c>
      <c r="AL54" s="49" t="s">
        <v>197</v>
      </c>
      <c r="AM54" s="49" t="s">
        <v>197</v>
      </c>
      <c r="AN54" s="49" t="s">
        <v>197</v>
      </c>
      <c r="AO54" s="49" t="s">
        <v>197</v>
      </c>
      <c r="AP54" s="49" t="s">
        <v>197</v>
      </c>
      <c r="AQ54" s="49" t="s">
        <v>197</v>
      </c>
      <c r="AR54" s="49" t="s">
        <v>197</v>
      </c>
      <c r="AS54" s="49" t="s">
        <v>197</v>
      </c>
      <c r="AT54" s="49" t="s">
        <v>197</v>
      </c>
      <c r="AU54" s="49" t="s">
        <v>197</v>
      </c>
      <c r="AV54" s="49" t="s">
        <v>197</v>
      </c>
      <c r="AW54" s="49" t="s">
        <v>197</v>
      </c>
      <c r="AX54" s="49" t="s">
        <v>197</v>
      </c>
      <c r="AY54" s="49" t="s">
        <v>197</v>
      </c>
      <c r="AZ54" s="48">
        <v>35.9</v>
      </c>
      <c r="BA54" s="48">
        <v>51.8</v>
      </c>
      <c r="BB54" s="48">
        <v>51</v>
      </c>
      <c r="BC54" s="48">
        <v>67.5</v>
      </c>
      <c r="BD54" s="48">
        <v>46.3</v>
      </c>
      <c r="BE54" s="48">
        <v>47.9</v>
      </c>
      <c r="BF54" s="48">
        <v>101.3</v>
      </c>
      <c r="BG54" s="48">
        <v>25.1</v>
      </c>
      <c r="BH54" s="48">
        <v>43.7</v>
      </c>
      <c r="BI54" s="49" t="s">
        <v>197</v>
      </c>
      <c r="BJ54" s="49" t="s">
        <v>197</v>
      </c>
      <c r="BK54" s="49" t="s">
        <v>197</v>
      </c>
      <c r="BL54" s="49" t="s">
        <v>197</v>
      </c>
      <c r="BM54" s="49" t="s">
        <v>197</v>
      </c>
      <c r="BN54" s="49" t="s">
        <v>197</v>
      </c>
      <c r="BO54" s="49" t="s">
        <v>197</v>
      </c>
      <c r="BP54" s="49" t="s">
        <v>197</v>
      </c>
      <c r="BQ54" s="49" t="s">
        <v>197</v>
      </c>
      <c r="BR54" s="49" t="s">
        <v>197</v>
      </c>
      <c r="BS54" s="49" t="s">
        <v>197</v>
      </c>
      <c r="BT54" s="49" t="s">
        <v>197</v>
      </c>
      <c r="BU54" s="49" t="s">
        <v>197</v>
      </c>
      <c r="BV54" s="49" t="s">
        <v>197</v>
      </c>
      <c r="BW54" s="49" t="s">
        <v>197</v>
      </c>
      <c r="BX54" s="49" t="s">
        <v>197</v>
      </c>
      <c r="BY54" s="49" t="s">
        <v>197</v>
      </c>
      <c r="BZ54" s="49" t="s">
        <v>197</v>
      </c>
      <c r="CA54" s="49" t="s">
        <v>197</v>
      </c>
      <c r="CB54" s="49" t="s">
        <v>197</v>
      </c>
      <c r="CC54" s="49" t="s">
        <v>197</v>
      </c>
      <c r="CD54" s="49" t="s">
        <v>197</v>
      </c>
      <c r="CE54" s="49" t="s">
        <v>197</v>
      </c>
      <c r="CF54" s="49" t="s">
        <v>197</v>
      </c>
      <c r="CG54" s="49" t="s">
        <v>197</v>
      </c>
      <c r="CH54" s="49" t="s">
        <v>197</v>
      </c>
      <c r="CI54" s="49" t="s">
        <v>197</v>
      </c>
      <c r="CJ54" s="49" t="s">
        <v>197</v>
      </c>
      <c r="CK54" s="49" t="s">
        <v>197</v>
      </c>
      <c r="CL54" s="49" t="s">
        <v>197</v>
      </c>
      <c r="CM54" s="49" t="s">
        <v>197</v>
      </c>
      <c r="CN54" s="49" t="s">
        <v>197</v>
      </c>
      <c r="CO54" s="49" t="s">
        <v>197</v>
      </c>
      <c r="CP54" s="49" t="s">
        <v>197</v>
      </c>
      <c r="CQ54" s="49" t="s">
        <v>197</v>
      </c>
      <c r="CR54" s="49" t="s">
        <v>197</v>
      </c>
      <c r="CS54" s="49" t="s">
        <v>197</v>
      </c>
      <c r="CT54" s="49" t="s">
        <v>197</v>
      </c>
      <c r="CU54" s="49" t="s">
        <v>197</v>
      </c>
      <c r="CV54" s="49" t="s">
        <v>197</v>
      </c>
      <c r="CW54" s="49" t="s">
        <v>197</v>
      </c>
      <c r="CX54" s="49" t="s">
        <v>197</v>
      </c>
      <c r="CY54" s="49" t="s">
        <v>197</v>
      </c>
      <c r="CZ54" s="49" t="s">
        <v>197</v>
      </c>
      <c r="DA54" s="49" t="s">
        <v>197</v>
      </c>
      <c r="DB54" s="49" t="s">
        <v>197</v>
      </c>
      <c r="DC54" s="49" t="s">
        <v>197</v>
      </c>
      <c r="DD54" s="49" t="s">
        <v>197</v>
      </c>
      <c r="DE54" s="49" t="s">
        <v>197</v>
      </c>
      <c r="DF54" s="49" t="s">
        <v>197</v>
      </c>
      <c r="DG54" s="49" t="s">
        <v>197</v>
      </c>
      <c r="DH54" s="49" t="s">
        <v>197</v>
      </c>
      <c r="DI54" s="49" t="s">
        <v>197</v>
      </c>
      <c r="DJ54" s="49" t="s">
        <v>197</v>
      </c>
      <c r="DK54" s="49" t="s">
        <v>197</v>
      </c>
      <c r="DL54" s="49" t="s">
        <v>197</v>
      </c>
      <c r="DM54" s="49" t="s">
        <v>197</v>
      </c>
      <c r="DN54" s="49" t="s">
        <v>197</v>
      </c>
      <c r="DO54" s="49" t="s">
        <v>197</v>
      </c>
      <c r="DP54" s="49" t="s">
        <v>197</v>
      </c>
      <c r="DQ54" s="49" t="s">
        <v>197</v>
      </c>
      <c r="DR54" s="49" t="s">
        <v>197</v>
      </c>
      <c r="DS54" s="49" t="s">
        <v>197</v>
      </c>
      <c r="DT54" s="49" t="s">
        <v>197</v>
      </c>
      <c r="DU54" s="49" t="s">
        <v>197</v>
      </c>
      <c r="DV54" s="49" t="s">
        <v>197</v>
      </c>
      <c r="DW54" s="49" t="s">
        <v>197</v>
      </c>
      <c r="DX54" s="49" t="s">
        <v>197</v>
      </c>
      <c r="DY54" s="49" t="s">
        <v>197</v>
      </c>
      <c r="DZ54" s="49" t="s">
        <v>197</v>
      </c>
      <c r="EA54" s="49" t="s">
        <v>197</v>
      </c>
      <c r="EB54" s="48" t="e">
        <v>#N/A</v>
      </c>
      <c r="EC54" s="49" t="s">
        <v>197</v>
      </c>
      <c r="ED54" s="48" t="e">
        <v>#N/A</v>
      </c>
      <c r="EE54" s="49" t="s">
        <v>197</v>
      </c>
      <c r="EF54" s="49" t="s">
        <v>197</v>
      </c>
      <c r="EG54" s="49" t="s">
        <v>197</v>
      </c>
      <c r="EH54" s="49" t="s">
        <v>197</v>
      </c>
      <c r="EI54" s="49" t="s">
        <v>197</v>
      </c>
      <c r="EJ54" s="49" t="s">
        <v>197</v>
      </c>
      <c r="EK54" s="49" t="s">
        <v>197</v>
      </c>
      <c r="EL54" s="49" t="s">
        <v>197</v>
      </c>
      <c r="EM54" s="49" t="s">
        <v>197</v>
      </c>
      <c r="EN54" s="49" t="s">
        <v>197</v>
      </c>
      <c r="EO54" s="49" t="s">
        <v>197</v>
      </c>
      <c r="EP54" s="49" t="s">
        <v>197</v>
      </c>
      <c r="EQ54" s="49" t="s">
        <v>197</v>
      </c>
      <c r="ER54" s="49" t="s">
        <v>197</v>
      </c>
      <c r="ES54" s="49" t="s">
        <v>197</v>
      </c>
      <c r="ET54" s="49" t="s">
        <v>197</v>
      </c>
      <c r="EU54" s="49" t="s">
        <v>197</v>
      </c>
      <c r="EV54" s="48">
        <v>38.4</v>
      </c>
      <c r="EW54" s="48">
        <v>35.5</v>
      </c>
      <c r="EX54" s="48">
        <v>36.4</v>
      </c>
      <c r="EY54" s="49" t="s">
        <v>197</v>
      </c>
      <c r="EZ54" s="49" t="s">
        <v>197</v>
      </c>
      <c r="FA54" s="49" t="s">
        <v>197</v>
      </c>
      <c r="FB54" s="49" t="s">
        <v>197</v>
      </c>
      <c r="FC54" s="49" t="s">
        <v>197</v>
      </c>
      <c r="FD54" s="49" t="s">
        <v>197</v>
      </c>
      <c r="FE54" s="49" t="s">
        <v>197</v>
      </c>
      <c r="FF54" s="49" t="s">
        <v>197</v>
      </c>
      <c r="FG54" s="49" t="s">
        <v>197</v>
      </c>
      <c r="FH54" s="49" t="s">
        <v>197</v>
      </c>
      <c r="FI54" s="49" t="s">
        <v>197</v>
      </c>
      <c r="FJ54" s="49" t="s">
        <v>197</v>
      </c>
      <c r="FK54" s="49" t="s">
        <v>197</v>
      </c>
      <c r="FL54" s="49" t="s">
        <v>197</v>
      </c>
      <c r="FM54" s="48">
        <v>45.4</v>
      </c>
      <c r="FN54" s="48">
        <v>55.9</v>
      </c>
      <c r="FO54" s="48">
        <v>49.7</v>
      </c>
      <c r="FP54" s="49" t="s">
        <v>197</v>
      </c>
      <c r="FQ54" s="49" t="s">
        <v>197</v>
      </c>
      <c r="FR54" s="49" t="s">
        <v>197</v>
      </c>
      <c r="FS54" s="48">
        <v>26</v>
      </c>
      <c r="FT54" s="48">
        <v>74.8</v>
      </c>
      <c r="FU54" s="48">
        <v>44.1</v>
      </c>
      <c r="FV54" s="49" t="s">
        <v>197</v>
      </c>
      <c r="FW54" s="49" t="s">
        <v>197</v>
      </c>
      <c r="FX54" s="48">
        <v>58</v>
      </c>
      <c r="FY54" s="48">
        <v>101.1</v>
      </c>
      <c r="FZ54" s="48">
        <v>100.6</v>
      </c>
      <c r="GA54" s="48">
        <v>34</v>
      </c>
      <c r="GB54" s="48">
        <v>44</v>
      </c>
      <c r="GC54" s="48">
        <v>42</v>
      </c>
      <c r="GD54" s="49" t="s">
        <v>197</v>
      </c>
      <c r="GE54" s="49" t="s">
        <v>197</v>
      </c>
      <c r="GF54" s="49" t="s">
        <v>197</v>
      </c>
      <c r="GG54" s="49" t="s">
        <v>197</v>
      </c>
      <c r="GH54" s="49" t="s">
        <v>197</v>
      </c>
      <c r="GI54" s="49" t="s">
        <v>197</v>
      </c>
      <c r="GJ54" s="49" t="s">
        <v>197</v>
      </c>
      <c r="GK54" s="49" t="s">
        <v>197</v>
      </c>
      <c r="GL54" s="49" t="s">
        <v>197</v>
      </c>
      <c r="GM54" s="49" t="s">
        <v>197</v>
      </c>
      <c r="GN54" s="49" t="s">
        <v>197</v>
      </c>
      <c r="GO54" s="49" t="s">
        <v>197</v>
      </c>
      <c r="GP54" s="49" t="s">
        <v>197</v>
      </c>
      <c r="GQ54" s="49" t="s">
        <v>197</v>
      </c>
      <c r="GR54" s="49" t="s">
        <v>197</v>
      </c>
      <c r="GS54" s="49" t="s">
        <v>197</v>
      </c>
      <c r="GT54" s="49" t="s">
        <v>197</v>
      </c>
      <c r="GU54" s="49" t="s">
        <v>197</v>
      </c>
      <c r="GV54" s="49" t="s">
        <v>197</v>
      </c>
      <c r="GW54" s="49" t="s">
        <v>197</v>
      </c>
      <c r="GX54" s="49" t="s">
        <v>197</v>
      </c>
      <c r="GY54" s="49" t="s">
        <v>197</v>
      </c>
      <c r="GZ54" s="49" t="s">
        <v>197</v>
      </c>
      <c r="HA54" s="49" t="s">
        <v>197</v>
      </c>
      <c r="HB54" s="49" t="s">
        <v>197</v>
      </c>
      <c r="HC54" s="49" t="s">
        <v>197</v>
      </c>
      <c r="HD54" s="49" t="s">
        <v>197</v>
      </c>
      <c r="HE54" s="48" t="e">
        <v>#N/A</v>
      </c>
      <c r="HF54" s="49" t="s">
        <v>197</v>
      </c>
      <c r="HG54" s="48" t="e">
        <v>#N/A</v>
      </c>
      <c r="HH54" s="49" t="s">
        <v>197</v>
      </c>
      <c r="HI54" s="49" t="s">
        <v>197</v>
      </c>
      <c r="HJ54" s="49" t="s">
        <v>197</v>
      </c>
      <c r="HK54" s="49" t="s">
        <v>197</v>
      </c>
      <c r="HL54" s="49" t="s">
        <v>197</v>
      </c>
      <c r="HM54" s="49" t="s">
        <v>197</v>
      </c>
      <c r="HN54" s="49" t="s">
        <v>197</v>
      </c>
      <c r="HO54" s="49" t="s">
        <v>197</v>
      </c>
      <c r="HP54" s="49" t="s">
        <v>197</v>
      </c>
      <c r="HQ54" s="49" t="s">
        <v>197</v>
      </c>
      <c r="HR54" s="49" t="s">
        <v>197</v>
      </c>
      <c r="HS54" s="49" t="s">
        <v>197</v>
      </c>
      <c r="HT54" s="49" t="s">
        <v>197</v>
      </c>
      <c r="HU54" s="48">
        <v>54.7</v>
      </c>
      <c r="HV54" s="48">
        <v>60.1</v>
      </c>
      <c r="HW54" s="48">
        <v>59.7</v>
      </c>
      <c r="HX54" s="49" t="s">
        <v>197</v>
      </c>
      <c r="HY54" s="49" t="s">
        <v>197</v>
      </c>
      <c r="HZ54" s="49" t="s">
        <v>197</v>
      </c>
      <c r="IA54" s="49" t="s">
        <v>197</v>
      </c>
      <c r="IB54" s="49" t="s">
        <v>197</v>
      </c>
      <c r="IC54" s="49" t="s">
        <v>197</v>
      </c>
      <c r="ID54" s="49" t="s">
        <v>197</v>
      </c>
      <c r="IE54" s="49" t="s">
        <v>197</v>
      </c>
      <c r="IF54" s="49" t="s">
        <v>197</v>
      </c>
      <c r="IG54" s="49" t="s">
        <v>197</v>
      </c>
      <c r="IH54" s="48">
        <v>34.299999999999997</v>
      </c>
      <c r="II54" s="49" t="s">
        <v>197</v>
      </c>
      <c r="IJ54" s="49" t="s">
        <v>197</v>
      </c>
      <c r="IK54" s="49" t="s">
        <v>197</v>
      </c>
      <c r="IL54" s="49" t="s">
        <v>197</v>
      </c>
      <c r="IM54" s="49" t="s">
        <v>197</v>
      </c>
      <c r="IN54" s="49" t="s">
        <v>197</v>
      </c>
      <c r="IO54" s="49" t="s">
        <v>197</v>
      </c>
      <c r="IP54" s="49" t="s">
        <v>197</v>
      </c>
      <c r="IQ54" s="49" t="s">
        <v>197</v>
      </c>
      <c r="IR54" s="48">
        <v>212.2</v>
      </c>
      <c r="IS54" s="48">
        <v>94.3</v>
      </c>
      <c r="IT54" s="48">
        <v>140.1</v>
      </c>
      <c r="IU54" s="49" t="s">
        <v>197</v>
      </c>
      <c r="IV54" s="49" t="s">
        <v>197</v>
      </c>
      <c r="IW54" s="49" t="s">
        <v>197</v>
      </c>
      <c r="IX54" s="49" t="s">
        <v>197</v>
      </c>
      <c r="IY54" s="49" t="s">
        <v>197</v>
      </c>
      <c r="IZ54" s="49" t="s">
        <v>197</v>
      </c>
      <c r="JA54" s="49" t="s">
        <v>197</v>
      </c>
      <c r="JB54" s="49" t="s">
        <v>197</v>
      </c>
      <c r="JC54" s="49" t="s">
        <v>197</v>
      </c>
      <c r="JD54" s="49" t="s">
        <v>197</v>
      </c>
      <c r="JE54" s="49" t="s">
        <v>197</v>
      </c>
      <c r="JF54" s="49" t="s">
        <v>87</v>
      </c>
      <c r="JG54" s="49" t="s">
        <v>87</v>
      </c>
      <c r="JH54" s="49" t="s">
        <v>87</v>
      </c>
      <c r="JI54" s="49" t="s">
        <v>87</v>
      </c>
      <c r="JJ54" s="49">
        <v>43</v>
      </c>
      <c r="JK54" s="49">
        <v>69.599999999999994</v>
      </c>
      <c r="JL54" s="49">
        <v>47.4</v>
      </c>
      <c r="JM54" s="49">
        <v>19.100000000000001</v>
      </c>
      <c r="JN54" s="49">
        <v>34.299999999999997</v>
      </c>
      <c r="JO54" s="49" t="s">
        <v>87</v>
      </c>
    </row>
    <row r="55" spans="1:275">
      <c r="A55" s="45"/>
      <c r="B55" s="46" t="s">
        <v>1792</v>
      </c>
      <c r="C55" s="303" t="s">
        <v>1294</v>
      </c>
      <c r="D55" s="46" t="s">
        <v>124</v>
      </c>
      <c r="E55" s="303" t="s">
        <v>5</v>
      </c>
      <c r="F55" s="47" t="s">
        <v>197</v>
      </c>
      <c r="G55" s="47" t="s">
        <v>197</v>
      </c>
      <c r="H55" s="48">
        <v>107.9</v>
      </c>
      <c r="I55" s="48">
        <v>101.4</v>
      </c>
      <c r="J55" s="48">
        <v>100.7</v>
      </c>
      <c r="K55" s="48">
        <v>108.3</v>
      </c>
      <c r="L55" s="48">
        <v>135.6</v>
      </c>
      <c r="M55" s="48">
        <v>107.7</v>
      </c>
      <c r="N55" s="48">
        <v>177.8</v>
      </c>
      <c r="O55" s="48">
        <v>266.10000000000002</v>
      </c>
      <c r="P55" s="48">
        <v>121.1</v>
      </c>
      <c r="Q55" s="48">
        <v>147.5</v>
      </c>
      <c r="R55" s="48">
        <v>147</v>
      </c>
      <c r="S55" s="48">
        <v>69.599999999999994</v>
      </c>
      <c r="T55" s="48">
        <v>135.4</v>
      </c>
      <c r="U55" s="48">
        <v>137.1</v>
      </c>
      <c r="V55" s="48">
        <v>286.89999999999998</v>
      </c>
      <c r="W55" s="48">
        <v>66.400000000000006</v>
      </c>
      <c r="X55" s="49" t="s">
        <v>197</v>
      </c>
      <c r="Y55" s="48">
        <v>90.4</v>
      </c>
      <c r="Z55" s="48">
        <v>276.2</v>
      </c>
      <c r="AA55" s="48">
        <v>166.2</v>
      </c>
      <c r="AB55" s="48">
        <v>62.8</v>
      </c>
      <c r="AC55" s="48">
        <v>91.7</v>
      </c>
      <c r="AD55" s="49" t="s">
        <v>197</v>
      </c>
      <c r="AE55" s="48">
        <v>125.4</v>
      </c>
      <c r="AF55" s="48">
        <v>79.7</v>
      </c>
      <c r="AG55" s="48">
        <v>96.3</v>
      </c>
      <c r="AH55" s="48">
        <v>93.1</v>
      </c>
      <c r="AI55" s="49" t="s">
        <v>197</v>
      </c>
      <c r="AJ55" s="48">
        <v>87.4</v>
      </c>
      <c r="AK55" s="48">
        <v>138.69999999999999</v>
      </c>
      <c r="AL55" s="49" t="s">
        <v>197</v>
      </c>
      <c r="AM55" s="49" t="s">
        <v>197</v>
      </c>
      <c r="AN55" s="48">
        <v>327.5</v>
      </c>
      <c r="AO55" s="48">
        <v>163.6</v>
      </c>
      <c r="AP55" s="48">
        <v>165.3</v>
      </c>
      <c r="AQ55" s="48">
        <v>195.8</v>
      </c>
      <c r="AR55" s="48">
        <v>142.69999999999999</v>
      </c>
      <c r="AS55" s="49" t="s">
        <v>197</v>
      </c>
      <c r="AT55" s="48">
        <v>113.6</v>
      </c>
      <c r="AU55" s="49" t="s">
        <v>197</v>
      </c>
      <c r="AV55" s="48">
        <v>100</v>
      </c>
      <c r="AW55" s="49" t="s">
        <v>197</v>
      </c>
      <c r="AX55" s="49" t="s">
        <v>197</v>
      </c>
      <c r="AY55" s="48">
        <v>256.10000000000002</v>
      </c>
      <c r="AZ55" s="48">
        <v>110.4</v>
      </c>
      <c r="BA55" s="48">
        <v>115.3</v>
      </c>
      <c r="BB55" s="48">
        <v>115.1</v>
      </c>
      <c r="BC55" s="48">
        <v>112</v>
      </c>
      <c r="BD55" s="48">
        <v>88.3</v>
      </c>
      <c r="BE55" s="48">
        <v>90.1</v>
      </c>
      <c r="BF55" s="48">
        <v>117.3</v>
      </c>
      <c r="BG55" s="48">
        <v>64.900000000000006</v>
      </c>
      <c r="BH55" s="48">
        <v>77.400000000000006</v>
      </c>
      <c r="BI55" s="48">
        <v>93.1</v>
      </c>
      <c r="BJ55" s="48">
        <v>87.6</v>
      </c>
      <c r="BK55" s="48">
        <v>90.5</v>
      </c>
      <c r="BL55" s="48">
        <v>143.1</v>
      </c>
      <c r="BM55" s="48">
        <v>171.4</v>
      </c>
      <c r="BN55" s="48">
        <v>163.6</v>
      </c>
      <c r="BO55" s="49" t="s">
        <v>197</v>
      </c>
      <c r="BP55" s="49" t="s">
        <v>197</v>
      </c>
      <c r="BQ55" s="49" t="s">
        <v>197</v>
      </c>
      <c r="BR55" s="48">
        <v>161.69999999999999</v>
      </c>
      <c r="BS55" s="48">
        <v>122.5</v>
      </c>
      <c r="BT55" s="48">
        <v>141.19999999999999</v>
      </c>
      <c r="BU55" s="48">
        <v>50.1</v>
      </c>
      <c r="BV55" s="48">
        <v>88.6</v>
      </c>
      <c r="BW55" s="48">
        <v>74.7</v>
      </c>
      <c r="BX55" s="48">
        <v>210</v>
      </c>
      <c r="BY55" s="48">
        <v>129.30000000000001</v>
      </c>
      <c r="BZ55" s="48">
        <v>181.7</v>
      </c>
      <c r="CA55" s="49" t="s">
        <v>197</v>
      </c>
      <c r="CB55" s="49" t="s">
        <v>197</v>
      </c>
      <c r="CC55" s="49" t="s">
        <v>197</v>
      </c>
      <c r="CD55" s="48">
        <v>30.6</v>
      </c>
      <c r="CE55" s="48">
        <v>123.8</v>
      </c>
      <c r="CF55" s="48">
        <v>85.6</v>
      </c>
      <c r="CG55" s="48">
        <v>246.3</v>
      </c>
      <c r="CH55" s="48">
        <v>256.89999999999998</v>
      </c>
      <c r="CI55" s="48">
        <v>251.5</v>
      </c>
      <c r="CJ55" s="48">
        <v>89.5</v>
      </c>
      <c r="CK55" s="48">
        <v>86</v>
      </c>
      <c r="CL55" s="48">
        <v>87.5</v>
      </c>
      <c r="CM55" s="49" t="s">
        <v>197</v>
      </c>
      <c r="CN55" s="49" t="s">
        <v>197</v>
      </c>
      <c r="CO55" s="49" t="s">
        <v>197</v>
      </c>
      <c r="CP55" s="49" t="s">
        <v>197</v>
      </c>
      <c r="CQ55" s="49" t="s">
        <v>197</v>
      </c>
      <c r="CR55" s="49" t="s">
        <v>197</v>
      </c>
      <c r="CS55" s="49" t="s">
        <v>197</v>
      </c>
      <c r="CT55" s="49" t="s">
        <v>197</v>
      </c>
      <c r="CU55" s="49" t="s">
        <v>197</v>
      </c>
      <c r="CV55" s="49" t="s">
        <v>197</v>
      </c>
      <c r="CW55" s="48">
        <v>130.6</v>
      </c>
      <c r="CX55" s="48">
        <v>121.3</v>
      </c>
      <c r="CY55" s="48">
        <v>125.5</v>
      </c>
      <c r="CZ55" s="48">
        <v>127.9</v>
      </c>
      <c r="DA55" s="48">
        <v>33.200000000000003</v>
      </c>
      <c r="DB55" s="48">
        <v>133.19999999999999</v>
      </c>
      <c r="DC55" s="48">
        <v>97.1</v>
      </c>
      <c r="DD55" s="49" t="s">
        <v>197</v>
      </c>
      <c r="DE55" s="49" t="s">
        <v>197</v>
      </c>
      <c r="DF55" s="49" t="s">
        <v>197</v>
      </c>
      <c r="DG55" s="49" t="s">
        <v>197</v>
      </c>
      <c r="DH55" s="49" t="s">
        <v>197</v>
      </c>
      <c r="DI55" s="49" t="s">
        <v>197</v>
      </c>
      <c r="DJ55" s="48">
        <v>248.1</v>
      </c>
      <c r="DK55" s="48">
        <v>326.89999999999998</v>
      </c>
      <c r="DL55" s="48">
        <v>289</v>
      </c>
      <c r="DM55" s="48">
        <v>91.8</v>
      </c>
      <c r="DN55" s="48">
        <v>93.7</v>
      </c>
      <c r="DO55" s="48">
        <v>93</v>
      </c>
      <c r="DP55" s="49" t="s">
        <v>197</v>
      </c>
      <c r="DQ55" s="49" t="s">
        <v>197</v>
      </c>
      <c r="DR55" s="49" t="s">
        <v>197</v>
      </c>
      <c r="DS55" s="49" t="s">
        <v>197</v>
      </c>
      <c r="DT55" s="49" t="s">
        <v>197</v>
      </c>
      <c r="DU55" s="49" t="s">
        <v>197</v>
      </c>
      <c r="DV55" s="49" t="s">
        <v>197</v>
      </c>
      <c r="DW55" s="49" t="s">
        <v>197</v>
      </c>
      <c r="DX55" s="49" t="s">
        <v>197</v>
      </c>
      <c r="DY55" s="49" t="s">
        <v>197</v>
      </c>
      <c r="DZ55" s="49" t="s">
        <v>197</v>
      </c>
      <c r="EA55" s="49" t="s">
        <v>197</v>
      </c>
      <c r="EB55" s="48" t="e">
        <v>#N/A</v>
      </c>
      <c r="EC55" s="49" t="s">
        <v>197</v>
      </c>
      <c r="ED55" s="48" t="e">
        <v>#N/A</v>
      </c>
      <c r="EE55" s="49" t="s">
        <v>197</v>
      </c>
      <c r="EF55" s="49" t="s">
        <v>197</v>
      </c>
      <c r="EG55" s="49" t="s">
        <v>197</v>
      </c>
      <c r="EH55" s="49" t="s">
        <v>197</v>
      </c>
      <c r="EI55" s="48">
        <v>55.4</v>
      </c>
      <c r="EJ55" s="48">
        <v>91.1</v>
      </c>
      <c r="EK55" s="48">
        <v>79</v>
      </c>
      <c r="EL55" s="49" t="s">
        <v>197</v>
      </c>
      <c r="EM55" s="48">
        <v>121.4</v>
      </c>
      <c r="EN55" s="48">
        <v>46.2</v>
      </c>
      <c r="EO55" s="48">
        <v>85.4</v>
      </c>
      <c r="EP55" s="49" t="s">
        <v>197</v>
      </c>
      <c r="EQ55" s="49" t="s">
        <v>197</v>
      </c>
      <c r="ER55" s="49" t="s">
        <v>197</v>
      </c>
      <c r="ES55" s="49" t="s">
        <v>197</v>
      </c>
      <c r="ET55" s="48">
        <v>69.400000000000006</v>
      </c>
      <c r="EU55" s="49" t="s">
        <v>197</v>
      </c>
      <c r="EV55" s="48">
        <v>109.1</v>
      </c>
      <c r="EW55" s="48">
        <v>76.7</v>
      </c>
      <c r="EX55" s="48">
        <v>87</v>
      </c>
      <c r="EY55" s="48">
        <v>67</v>
      </c>
      <c r="EZ55" s="48">
        <v>165.7</v>
      </c>
      <c r="FA55" s="48">
        <v>56.5</v>
      </c>
      <c r="FB55" s="48">
        <v>99.9</v>
      </c>
      <c r="FC55" s="49" t="s">
        <v>197</v>
      </c>
      <c r="FD55" s="48">
        <v>181.4</v>
      </c>
      <c r="FE55" s="48">
        <v>62.6</v>
      </c>
      <c r="FF55" s="48">
        <v>113.8</v>
      </c>
      <c r="FG55" s="48">
        <v>399.8</v>
      </c>
      <c r="FH55" s="48">
        <v>249.3</v>
      </c>
      <c r="FI55" s="48">
        <v>357</v>
      </c>
      <c r="FJ55" s="48">
        <v>109.9</v>
      </c>
      <c r="FK55" s="48">
        <v>103.1</v>
      </c>
      <c r="FL55" s="48">
        <v>106.1</v>
      </c>
      <c r="FM55" s="48">
        <v>123.9</v>
      </c>
      <c r="FN55" s="48">
        <v>87.7</v>
      </c>
      <c r="FO55" s="48">
        <v>108.9</v>
      </c>
      <c r="FP55" s="48">
        <v>127.6</v>
      </c>
      <c r="FQ55" s="48">
        <v>51.9</v>
      </c>
      <c r="FR55" s="48">
        <v>78.8</v>
      </c>
      <c r="FS55" s="48">
        <v>68.099999999999994</v>
      </c>
      <c r="FT55" s="48">
        <v>45.6</v>
      </c>
      <c r="FU55" s="48">
        <v>59.9</v>
      </c>
      <c r="FV55" s="48">
        <v>127.3</v>
      </c>
      <c r="FW55" s="48">
        <v>136.1</v>
      </c>
      <c r="FX55" s="48">
        <v>113.8</v>
      </c>
      <c r="FY55" s="48">
        <v>129.1</v>
      </c>
      <c r="FZ55" s="48">
        <v>128.9</v>
      </c>
      <c r="GA55" s="48">
        <v>106.3</v>
      </c>
      <c r="GB55" s="48">
        <v>133.80000000000001</v>
      </c>
      <c r="GC55" s="48">
        <v>128.5</v>
      </c>
      <c r="GD55" s="48">
        <v>49.1</v>
      </c>
      <c r="GE55" s="48">
        <v>34.799999999999997</v>
      </c>
      <c r="GF55" s="48">
        <v>44.1</v>
      </c>
      <c r="GG55" s="48">
        <v>14.1</v>
      </c>
      <c r="GH55" s="48">
        <v>24.8</v>
      </c>
      <c r="GI55" s="48">
        <v>24.8</v>
      </c>
      <c r="GJ55" s="49" t="s">
        <v>197</v>
      </c>
      <c r="GK55" s="49" t="s">
        <v>197</v>
      </c>
      <c r="GL55" s="49" t="s">
        <v>197</v>
      </c>
      <c r="GM55" s="48">
        <v>35.200000000000003</v>
      </c>
      <c r="GN55" s="48">
        <v>74.8</v>
      </c>
      <c r="GO55" s="48">
        <v>59.2</v>
      </c>
      <c r="GP55" s="48">
        <v>73.400000000000006</v>
      </c>
      <c r="GQ55" s="48">
        <v>129.19999999999999</v>
      </c>
      <c r="GR55" s="48">
        <v>108.5</v>
      </c>
      <c r="GS55" s="48">
        <v>23.4</v>
      </c>
      <c r="GT55" s="48">
        <v>26.5</v>
      </c>
      <c r="GU55" s="48">
        <v>25.8</v>
      </c>
      <c r="GV55" s="48">
        <v>116.8</v>
      </c>
      <c r="GW55" s="48">
        <v>225.8</v>
      </c>
      <c r="GX55" s="48">
        <v>177.3</v>
      </c>
      <c r="GY55" s="48">
        <v>116.1</v>
      </c>
      <c r="GZ55" s="48">
        <v>84.7</v>
      </c>
      <c r="HA55" s="48">
        <v>100</v>
      </c>
      <c r="HB55" s="48">
        <v>94.4</v>
      </c>
      <c r="HC55" s="48">
        <v>118.5</v>
      </c>
      <c r="HD55" s="48">
        <v>111.2</v>
      </c>
      <c r="HE55" s="48" t="e">
        <v>#N/A</v>
      </c>
      <c r="HF55" s="49" t="s">
        <v>197</v>
      </c>
      <c r="HG55" s="48" t="e">
        <v>#N/A</v>
      </c>
      <c r="HH55" s="49" t="s">
        <v>197</v>
      </c>
      <c r="HI55" s="49" t="s">
        <v>197</v>
      </c>
      <c r="HJ55" s="49" t="s">
        <v>197</v>
      </c>
      <c r="HK55" s="49" t="s">
        <v>197</v>
      </c>
      <c r="HL55" s="48">
        <v>141.80000000000001</v>
      </c>
      <c r="HM55" s="48">
        <v>108.2</v>
      </c>
      <c r="HN55" s="48">
        <v>124.5</v>
      </c>
      <c r="HO55" s="49" t="s">
        <v>197</v>
      </c>
      <c r="HP55" s="49" t="s">
        <v>197</v>
      </c>
      <c r="HQ55" s="49" t="s">
        <v>197</v>
      </c>
      <c r="HR55" s="49" t="s">
        <v>197</v>
      </c>
      <c r="HS55" s="49" t="s">
        <v>197</v>
      </c>
      <c r="HT55" s="49" t="s">
        <v>197</v>
      </c>
      <c r="HU55" s="48">
        <v>89.1</v>
      </c>
      <c r="HV55" s="48">
        <v>111.8</v>
      </c>
      <c r="HW55" s="48">
        <v>110.4</v>
      </c>
      <c r="HX55" s="48">
        <v>168.8</v>
      </c>
      <c r="HY55" s="49" t="s">
        <v>197</v>
      </c>
      <c r="HZ55" s="48">
        <v>99.7</v>
      </c>
      <c r="IA55" s="49" t="s">
        <v>197</v>
      </c>
      <c r="IB55" s="49" t="s">
        <v>197</v>
      </c>
      <c r="IC55" s="49" t="s">
        <v>197</v>
      </c>
      <c r="ID55" s="48">
        <v>94.9</v>
      </c>
      <c r="IE55" s="49" t="s">
        <v>197</v>
      </c>
      <c r="IF55" s="49" t="s">
        <v>197</v>
      </c>
      <c r="IG55" s="49" t="s">
        <v>197</v>
      </c>
      <c r="IH55" s="48">
        <v>79.099999999999994</v>
      </c>
      <c r="II55" s="49" t="s">
        <v>197</v>
      </c>
      <c r="IJ55" s="49" t="s">
        <v>197</v>
      </c>
      <c r="IK55" s="49" t="s">
        <v>197</v>
      </c>
      <c r="IL55" s="49" t="s">
        <v>197</v>
      </c>
      <c r="IM55" s="49" t="s">
        <v>197</v>
      </c>
      <c r="IN55" s="49" t="s">
        <v>197</v>
      </c>
      <c r="IO55" s="49" t="s">
        <v>197</v>
      </c>
      <c r="IP55" s="49" t="s">
        <v>197</v>
      </c>
      <c r="IQ55" s="48">
        <v>102.3</v>
      </c>
      <c r="IR55" s="48">
        <v>153.1</v>
      </c>
      <c r="IS55" s="48">
        <v>150.30000000000001</v>
      </c>
      <c r="IT55" s="48">
        <v>151.4</v>
      </c>
      <c r="IU55" s="48">
        <v>177.3</v>
      </c>
      <c r="IV55" s="48">
        <v>140.6</v>
      </c>
      <c r="IW55" s="48">
        <v>149.9</v>
      </c>
      <c r="IX55" s="49" t="s">
        <v>197</v>
      </c>
      <c r="IY55" s="49" t="s">
        <v>197</v>
      </c>
      <c r="IZ55" s="49" t="s">
        <v>197</v>
      </c>
      <c r="JA55" s="49" t="s">
        <v>197</v>
      </c>
      <c r="JB55" s="49" t="s">
        <v>197</v>
      </c>
      <c r="JC55" s="48">
        <v>25.1</v>
      </c>
      <c r="JD55" s="48">
        <v>31.5</v>
      </c>
      <c r="JE55" s="48">
        <v>29.9</v>
      </c>
      <c r="JF55" s="48" t="s">
        <v>87</v>
      </c>
      <c r="JG55" s="48">
        <v>57.3</v>
      </c>
      <c r="JH55" s="48" t="s">
        <v>87</v>
      </c>
      <c r="JI55" s="48">
        <v>95.6</v>
      </c>
      <c r="JJ55" s="48">
        <v>100.2</v>
      </c>
      <c r="JK55" s="48">
        <v>105.3</v>
      </c>
      <c r="JL55" s="48">
        <v>68.099999999999994</v>
      </c>
      <c r="JM55" s="48">
        <v>63.5</v>
      </c>
      <c r="JN55" s="48">
        <v>79.099999999999994</v>
      </c>
      <c r="JO55" s="48">
        <v>72.5</v>
      </c>
    </row>
    <row r="56" spans="1:275">
      <c r="A56" s="45"/>
      <c r="B56" s="46" t="s">
        <v>1793</v>
      </c>
      <c r="C56" s="303" t="s">
        <v>1295</v>
      </c>
      <c r="D56" s="46" t="s">
        <v>124</v>
      </c>
      <c r="E56" s="303" t="s">
        <v>5</v>
      </c>
      <c r="F56" s="47" t="s">
        <v>197</v>
      </c>
      <c r="G56" s="47" t="s">
        <v>197</v>
      </c>
      <c r="H56" s="48">
        <v>172.2</v>
      </c>
      <c r="I56" s="48">
        <v>162.1</v>
      </c>
      <c r="J56" s="48">
        <v>178.6</v>
      </c>
      <c r="K56" s="49" t="s">
        <v>197</v>
      </c>
      <c r="L56" s="49" t="s">
        <v>197</v>
      </c>
      <c r="M56" s="49" t="s">
        <v>197</v>
      </c>
      <c r="N56" s="49" t="s">
        <v>197</v>
      </c>
      <c r="O56" s="49" t="s">
        <v>197</v>
      </c>
      <c r="P56" s="49" t="s">
        <v>197</v>
      </c>
      <c r="Q56" s="49" t="s">
        <v>197</v>
      </c>
      <c r="R56" s="49" t="s">
        <v>197</v>
      </c>
      <c r="S56" s="49" t="s">
        <v>197</v>
      </c>
      <c r="T56" s="49" t="s">
        <v>197</v>
      </c>
      <c r="U56" s="49" t="s">
        <v>197</v>
      </c>
      <c r="V56" s="49" t="s">
        <v>197</v>
      </c>
      <c r="W56" s="49" t="s">
        <v>197</v>
      </c>
      <c r="X56" s="49" t="s">
        <v>197</v>
      </c>
      <c r="Y56" s="49" t="s">
        <v>197</v>
      </c>
      <c r="Z56" s="49" t="s">
        <v>197</v>
      </c>
      <c r="AA56" s="49" t="s">
        <v>197</v>
      </c>
      <c r="AB56" s="49" t="s">
        <v>197</v>
      </c>
      <c r="AC56" s="49" t="s">
        <v>197</v>
      </c>
      <c r="AD56" s="49" t="s">
        <v>197</v>
      </c>
      <c r="AE56" s="49" t="s">
        <v>197</v>
      </c>
      <c r="AF56" s="49" t="s">
        <v>197</v>
      </c>
      <c r="AG56" s="49" t="s">
        <v>197</v>
      </c>
      <c r="AH56" s="49" t="s">
        <v>197</v>
      </c>
      <c r="AI56" s="49" t="s">
        <v>197</v>
      </c>
      <c r="AJ56" s="49" t="s">
        <v>197</v>
      </c>
      <c r="AK56" s="49" t="s">
        <v>197</v>
      </c>
      <c r="AL56" s="49" t="s">
        <v>197</v>
      </c>
      <c r="AM56" s="49" t="s">
        <v>197</v>
      </c>
      <c r="AN56" s="49" t="s">
        <v>197</v>
      </c>
      <c r="AO56" s="49" t="s">
        <v>197</v>
      </c>
      <c r="AP56" s="49" t="s">
        <v>197</v>
      </c>
      <c r="AQ56" s="49" t="s">
        <v>197</v>
      </c>
      <c r="AR56" s="49" t="s">
        <v>197</v>
      </c>
      <c r="AS56" s="49" t="s">
        <v>197</v>
      </c>
      <c r="AT56" s="49" t="s">
        <v>197</v>
      </c>
      <c r="AU56" s="49" t="s">
        <v>197</v>
      </c>
      <c r="AV56" s="49" t="s">
        <v>197</v>
      </c>
      <c r="AW56" s="49" t="s">
        <v>197</v>
      </c>
      <c r="AX56" s="49" t="s">
        <v>197</v>
      </c>
      <c r="AY56" s="49" t="s">
        <v>197</v>
      </c>
      <c r="AZ56" s="48">
        <v>57.4</v>
      </c>
      <c r="BA56" s="48">
        <v>72</v>
      </c>
      <c r="BB56" s="48">
        <v>71.3</v>
      </c>
      <c r="BC56" s="48">
        <v>61.5</v>
      </c>
      <c r="BD56" s="48">
        <v>53.6</v>
      </c>
      <c r="BE56" s="48">
        <v>54.2</v>
      </c>
      <c r="BF56" s="48">
        <v>99.4</v>
      </c>
      <c r="BG56" s="48">
        <v>63.4</v>
      </c>
      <c r="BH56" s="48">
        <v>72.099999999999994</v>
      </c>
      <c r="BI56" s="49" t="s">
        <v>197</v>
      </c>
      <c r="BJ56" s="49" t="s">
        <v>197</v>
      </c>
      <c r="BK56" s="49" t="s">
        <v>197</v>
      </c>
      <c r="BL56" s="49" t="s">
        <v>197</v>
      </c>
      <c r="BM56" s="49" t="s">
        <v>197</v>
      </c>
      <c r="BN56" s="49" t="s">
        <v>197</v>
      </c>
      <c r="BO56" s="49" t="s">
        <v>197</v>
      </c>
      <c r="BP56" s="49" t="s">
        <v>197</v>
      </c>
      <c r="BQ56" s="49" t="s">
        <v>197</v>
      </c>
      <c r="BR56" s="49" t="s">
        <v>197</v>
      </c>
      <c r="BS56" s="49" t="s">
        <v>197</v>
      </c>
      <c r="BT56" s="49" t="s">
        <v>197</v>
      </c>
      <c r="BU56" s="49" t="s">
        <v>197</v>
      </c>
      <c r="BV56" s="49" t="s">
        <v>197</v>
      </c>
      <c r="BW56" s="49" t="s">
        <v>197</v>
      </c>
      <c r="BX56" s="49" t="s">
        <v>197</v>
      </c>
      <c r="BY56" s="49" t="s">
        <v>197</v>
      </c>
      <c r="BZ56" s="49" t="s">
        <v>197</v>
      </c>
      <c r="CA56" s="49" t="s">
        <v>197</v>
      </c>
      <c r="CB56" s="49" t="s">
        <v>197</v>
      </c>
      <c r="CC56" s="49" t="s">
        <v>197</v>
      </c>
      <c r="CD56" s="49" t="s">
        <v>197</v>
      </c>
      <c r="CE56" s="49" t="s">
        <v>197</v>
      </c>
      <c r="CF56" s="49" t="s">
        <v>197</v>
      </c>
      <c r="CG56" s="49" t="s">
        <v>197</v>
      </c>
      <c r="CH56" s="49" t="s">
        <v>197</v>
      </c>
      <c r="CI56" s="49" t="s">
        <v>197</v>
      </c>
      <c r="CJ56" s="49" t="s">
        <v>197</v>
      </c>
      <c r="CK56" s="49" t="s">
        <v>197</v>
      </c>
      <c r="CL56" s="49" t="s">
        <v>197</v>
      </c>
      <c r="CM56" s="49" t="s">
        <v>197</v>
      </c>
      <c r="CN56" s="49" t="s">
        <v>197</v>
      </c>
      <c r="CO56" s="49" t="s">
        <v>197</v>
      </c>
      <c r="CP56" s="49" t="s">
        <v>197</v>
      </c>
      <c r="CQ56" s="49" t="s">
        <v>197</v>
      </c>
      <c r="CR56" s="49" t="s">
        <v>197</v>
      </c>
      <c r="CS56" s="49" t="s">
        <v>197</v>
      </c>
      <c r="CT56" s="49" t="s">
        <v>197</v>
      </c>
      <c r="CU56" s="49" t="s">
        <v>197</v>
      </c>
      <c r="CV56" s="49" t="s">
        <v>197</v>
      </c>
      <c r="CW56" s="49" t="s">
        <v>197</v>
      </c>
      <c r="CX56" s="49" t="s">
        <v>197</v>
      </c>
      <c r="CY56" s="49" t="s">
        <v>197</v>
      </c>
      <c r="CZ56" s="49" t="s">
        <v>197</v>
      </c>
      <c r="DA56" s="49" t="s">
        <v>197</v>
      </c>
      <c r="DB56" s="49" t="s">
        <v>197</v>
      </c>
      <c r="DC56" s="49" t="s">
        <v>197</v>
      </c>
      <c r="DD56" s="49" t="s">
        <v>197</v>
      </c>
      <c r="DE56" s="49" t="s">
        <v>197</v>
      </c>
      <c r="DF56" s="49" t="s">
        <v>197</v>
      </c>
      <c r="DG56" s="49" t="s">
        <v>197</v>
      </c>
      <c r="DH56" s="49" t="s">
        <v>197</v>
      </c>
      <c r="DI56" s="49" t="s">
        <v>197</v>
      </c>
      <c r="DJ56" s="49" t="s">
        <v>197</v>
      </c>
      <c r="DK56" s="49" t="s">
        <v>197</v>
      </c>
      <c r="DL56" s="49" t="s">
        <v>197</v>
      </c>
      <c r="DM56" s="49" t="s">
        <v>197</v>
      </c>
      <c r="DN56" s="49" t="s">
        <v>197</v>
      </c>
      <c r="DO56" s="49" t="s">
        <v>197</v>
      </c>
      <c r="DP56" s="49" t="s">
        <v>197</v>
      </c>
      <c r="DQ56" s="49" t="s">
        <v>197</v>
      </c>
      <c r="DR56" s="49" t="s">
        <v>197</v>
      </c>
      <c r="DS56" s="49" t="s">
        <v>197</v>
      </c>
      <c r="DT56" s="49" t="s">
        <v>197</v>
      </c>
      <c r="DU56" s="49" t="s">
        <v>197</v>
      </c>
      <c r="DV56" s="49" t="s">
        <v>197</v>
      </c>
      <c r="DW56" s="49" t="s">
        <v>197</v>
      </c>
      <c r="DX56" s="49" t="s">
        <v>197</v>
      </c>
      <c r="DY56" s="49" t="s">
        <v>197</v>
      </c>
      <c r="DZ56" s="49" t="s">
        <v>197</v>
      </c>
      <c r="EA56" s="49" t="s">
        <v>197</v>
      </c>
      <c r="EB56" s="48" t="e">
        <v>#N/A</v>
      </c>
      <c r="EC56" s="49" t="s">
        <v>197</v>
      </c>
      <c r="ED56" s="48" t="e">
        <v>#N/A</v>
      </c>
      <c r="EE56" s="49" t="s">
        <v>197</v>
      </c>
      <c r="EF56" s="49" t="s">
        <v>197</v>
      </c>
      <c r="EG56" s="49" t="s">
        <v>197</v>
      </c>
      <c r="EH56" s="49" t="s">
        <v>197</v>
      </c>
      <c r="EI56" s="49" t="s">
        <v>197</v>
      </c>
      <c r="EJ56" s="49" t="s">
        <v>197</v>
      </c>
      <c r="EK56" s="49" t="s">
        <v>197</v>
      </c>
      <c r="EL56" s="49" t="s">
        <v>197</v>
      </c>
      <c r="EM56" s="49" t="s">
        <v>197</v>
      </c>
      <c r="EN56" s="49" t="s">
        <v>197</v>
      </c>
      <c r="EO56" s="49" t="s">
        <v>197</v>
      </c>
      <c r="EP56" s="49" t="s">
        <v>197</v>
      </c>
      <c r="EQ56" s="49" t="s">
        <v>197</v>
      </c>
      <c r="ER56" s="49" t="s">
        <v>197</v>
      </c>
      <c r="ES56" s="49" t="s">
        <v>197</v>
      </c>
      <c r="ET56" s="49" t="s">
        <v>197</v>
      </c>
      <c r="EU56" s="49" t="s">
        <v>197</v>
      </c>
      <c r="EV56" s="48">
        <v>59.7</v>
      </c>
      <c r="EW56" s="48">
        <v>59.2</v>
      </c>
      <c r="EX56" s="48">
        <v>59.4</v>
      </c>
      <c r="EY56" s="49" t="s">
        <v>197</v>
      </c>
      <c r="EZ56" s="49" t="s">
        <v>197</v>
      </c>
      <c r="FA56" s="49" t="s">
        <v>197</v>
      </c>
      <c r="FB56" s="49" t="s">
        <v>197</v>
      </c>
      <c r="FC56" s="49" t="s">
        <v>197</v>
      </c>
      <c r="FD56" s="49" t="s">
        <v>197</v>
      </c>
      <c r="FE56" s="49" t="s">
        <v>197</v>
      </c>
      <c r="FF56" s="49" t="s">
        <v>197</v>
      </c>
      <c r="FG56" s="49" t="s">
        <v>197</v>
      </c>
      <c r="FH56" s="49" t="s">
        <v>197</v>
      </c>
      <c r="FI56" s="49" t="s">
        <v>197</v>
      </c>
      <c r="FJ56" s="49" t="s">
        <v>197</v>
      </c>
      <c r="FK56" s="49" t="s">
        <v>197</v>
      </c>
      <c r="FL56" s="49" t="s">
        <v>197</v>
      </c>
      <c r="FM56" s="48">
        <v>47.3</v>
      </c>
      <c r="FN56" s="48">
        <v>56.3</v>
      </c>
      <c r="FO56" s="48">
        <v>51</v>
      </c>
      <c r="FP56" s="49" t="s">
        <v>197</v>
      </c>
      <c r="FQ56" s="49" t="s">
        <v>197</v>
      </c>
      <c r="FR56" s="49" t="s">
        <v>197</v>
      </c>
      <c r="FS56" s="49" t="s">
        <v>197</v>
      </c>
      <c r="FT56" s="49" t="s">
        <v>197</v>
      </c>
      <c r="FU56" s="49" t="s">
        <v>197</v>
      </c>
      <c r="FV56" s="49" t="s">
        <v>197</v>
      </c>
      <c r="FW56" s="49" t="s">
        <v>197</v>
      </c>
      <c r="FX56" s="48">
        <v>86.1</v>
      </c>
      <c r="FY56" s="48">
        <v>74.2</v>
      </c>
      <c r="FZ56" s="48">
        <v>74.400000000000006</v>
      </c>
      <c r="GA56" s="48">
        <v>38.200000000000003</v>
      </c>
      <c r="GB56" s="48">
        <v>66.7</v>
      </c>
      <c r="GC56" s="48">
        <v>61.2</v>
      </c>
      <c r="GD56" s="49" t="s">
        <v>197</v>
      </c>
      <c r="GE56" s="49" t="s">
        <v>197</v>
      </c>
      <c r="GF56" s="49" t="s">
        <v>197</v>
      </c>
      <c r="GG56" s="49" t="s">
        <v>197</v>
      </c>
      <c r="GH56" s="49" t="s">
        <v>197</v>
      </c>
      <c r="GI56" s="49" t="s">
        <v>197</v>
      </c>
      <c r="GJ56" s="49" t="s">
        <v>197</v>
      </c>
      <c r="GK56" s="49" t="s">
        <v>197</v>
      </c>
      <c r="GL56" s="49" t="s">
        <v>197</v>
      </c>
      <c r="GM56" s="49" t="s">
        <v>197</v>
      </c>
      <c r="GN56" s="49" t="s">
        <v>197</v>
      </c>
      <c r="GO56" s="49" t="s">
        <v>197</v>
      </c>
      <c r="GP56" s="49" t="s">
        <v>197</v>
      </c>
      <c r="GQ56" s="49" t="s">
        <v>197</v>
      </c>
      <c r="GR56" s="49" t="s">
        <v>197</v>
      </c>
      <c r="GS56" s="49" t="s">
        <v>197</v>
      </c>
      <c r="GT56" s="49" t="s">
        <v>197</v>
      </c>
      <c r="GU56" s="49" t="s">
        <v>197</v>
      </c>
      <c r="GV56" s="49" t="s">
        <v>197</v>
      </c>
      <c r="GW56" s="49" t="s">
        <v>197</v>
      </c>
      <c r="GX56" s="49" t="s">
        <v>197</v>
      </c>
      <c r="GY56" s="49" t="s">
        <v>197</v>
      </c>
      <c r="GZ56" s="49" t="s">
        <v>197</v>
      </c>
      <c r="HA56" s="49" t="s">
        <v>197</v>
      </c>
      <c r="HB56" s="49" t="s">
        <v>197</v>
      </c>
      <c r="HC56" s="49" t="s">
        <v>197</v>
      </c>
      <c r="HD56" s="49" t="s">
        <v>197</v>
      </c>
      <c r="HE56" s="48" t="e">
        <v>#N/A</v>
      </c>
      <c r="HF56" s="49" t="s">
        <v>197</v>
      </c>
      <c r="HG56" s="48" t="e">
        <v>#N/A</v>
      </c>
      <c r="HH56" s="49" t="s">
        <v>197</v>
      </c>
      <c r="HI56" s="49" t="s">
        <v>197</v>
      </c>
      <c r="HJ56" s="49" t="s">
        <v>197</v>
      </c>
      <c r="HK56" s="49" t="s">
        <v>197</v>
      </c>
      <c r="HL56" s="49" t="s">
        <v>197</v>
      </c>
      <c r="HM56" s="49" t="s">
        <v>197</v>
      </c>
      <c r="HN56" s="49" t="s">
        <v>197</v>
      </c>
      <c r="HO56" s="49" t="s">
        <v>197</v>
      </c>
      <c r="HP56" s="49" t="s">
        <v>197</v>
      </c>
      <c r="HQ56" s="49" t="s">
        <v>197</v>
      </c>
      <c r="HR56" s="49" t="s">
        <v>197</v>
      </c>
      <c r="HS56" s="49" t="s">
        <v>197</v>
      </c>
      <c r="HT56" s="49" t="s">
        <v>197</v>
      </c>
      <c r="HU56" s="48">
        <v>53.2</v>
      </c>
      <c r="HV56" s="48">
        <v>69.2</v>
      </c>
      <c r="HW56" s="48">
        <v>68.099999999999994</v>
      </c>
      <c r="HX56" s="49" t="s">
        <v>197</v>
      </c>
      <c r="HY56" s="49" t="s">
        <v>197</v>
      </c>
      <c r="HZ56" s="49" t="s">
        <v>197</v>
      </c>
      <c r="IA56" s="49" t="s">
        <v>197</v>
      </c>
      <c r="IB56" s="49" t="s">
        <v>197</v>
      </c>
      <c r="IC56" s="49" t="s">
        <v>197</v>
      </c>
      <c r="ID56" s="49" t="s">
        <v>197</v>
      </c>
      <c r="IE56" s="49" t="s">
        <v>197</v>
      </c>
      <c r="IF56" s="49" t="s">
        <v>197</v>
      </c>
      <c r="IG56" s="49" t="s">
        <v>197</v>
      </c>
      <c r="IH56" s="48">
        <v>98.4</v>
      </c>
      <c r="II56" s="49" t="s">
        <v>197</v>
      </c>
      <c r="IJ56" s="49" t="s">
        <v>197</v>
      </c>
      <c r="IK56" s="49" t="s">
        <v>197</v>
      </c>
      <c r="IL56" s="49" t="s">
        <v>197</v>
      </c>
      <c r="IM56" s="49" t="s">
        <v>197</v>
      </c>
      <c r="IN56" s="49" t="s">
        <v>197</v>
      </c>
      <c r="IO56" s="49" t="s">
        <v>197</v>
      </c>
      <c r="IP56" s="49" t="s">
        <v>197</v>
      </c>
      <c r="IQ56" s="49" t="s">
        <v>197</v>
      </c>
      <c r="IR56" s="49" t="s">
        <v>197</v>
      </c>
      <c r="IS56" s="49" t="s">
        <v>197</v>
      </c>
      <c r="IT56" s="49" t="s">
        <v>197</v>
      </c>
      <c r="IU56" s="49" t="s">
        <v>197</v>
      </c>
      <c r="IV56" s="49" t="s">
        <v>197</v>
      </c>
      <c r="IW56" s="49" t="s">
        <v>197</v>
      </c>
      <c r="IX56" s="49" t="s">
        <v>197</v>
      </c>
      <c r="IY56" s="49" t="s">
        <v>197</v>
      </c>
      <c r="IZ56" s="49" t="s">
        <v>197</v>
      </c>
      <c r="JA56" s="49" t="s">
        <v>197</v>
      </c>
      <c r="JB56" s="49" t="s">
        <v>197</v>
      </c>
      <c r="JC56" s="49" t="s">
        <v>197</v>
      </c>
      <c r="JD56" s="49" t="s">
        <v>197</v>
      </c>
      <c r="JE56" s="49" t="s">
        <v>197</v>
      </c>
      <c r="JF56" s="49" t="s">
        <v>87</v>
      </c>
      <c r="JG56" s="49" t="s">
        <v>87</v>
      </c>
      <c r="JH56" s="49" t="s">
        <v>87</v>
      </c>
      <c r="JI56" s="49" t="s">
        <v>87</v>
      </c>
      <c r="JJ56" s="49">
        <v>17.899999999999999</v>
      </c>
      <c r="JK56" s="49">
        <v>45.7</v>
      </c>
      <c r="JL56" s="49">
        <v>36.799999999999997</v>
      </c>
      <c r="JM56" s="49" t="s">
        <v>87</v>
      </c>
      <c r="JN56" s="49">
        <v>98.4</v>
      </c>
      <c r="JO56" s="49" t="s">
        <v>87</v>
      </c>
    </row>
    <row r="57" spans="1:275">
      <c r="A57" s="45"/>
      <c r="B57" s="46" t="s">
        <v>1794</v>
      </c>
      <c r="C57" s="303" t="s">
        <v>1296</v>
      </c>
      <c r="D57" s="46" t="s">
        <v>124</v>
      </c>
      <c r="E57" s="303" t="s">
        <v>5</v>
      </c>
      <c r="F57" s="47" t="s">
        <v>197</v>
      </c>
      <c r="G57" s="47" t="s">
        <v>197</v>
      </c>
      <c r="H57" s="48">
        <v>88.9</v>
      </c>
      <c r="I57" s="48">
        <v>110.6</v>
      </c>
      <c r="J57" s="48">
        <v>101.4</v>
      </c>
      <c r="K57" s="49" t="s">
        <v>197</v>
      </c>
      <c r="L57" s="48">
        <v>137.9</v>
      </c>
      <c r="M57" s="48">
        <v>161.6</v>
      </c>
      <c r="N57" s="48">
        <v>111.9</v>
      </c>
      <c r="O57" s="49" t="s">
        <v>197</v>
      </c>
      <c r="P57" s="48">
        <v>145.30000000000001</v>
      </c>
      <c r="Q57" s="49" t="s">
        <v>197</v>
      </c>
      <c r="R57" s="48">
        <v>83.4</v>
      </c>
      <c r="S57" s="48">
        <v>96.6</v>
      </c>
      <c r="T57" s="49" t="s">
        <v>197</v>
      </c>
      <c r="U57" s="48">
        <v>142.6</v>
      </c>
      <c r="V57" s="49" t="s">
        <v>197</v>
      </c>
      <c r="W57" s="49" t="s">
        <v>197</v>
      </c>
      <c r="X57" s="49" t="s">
        <v>197</v>
      </c>
      <c r="Y57" s="49" t="s">
        <v>197</v>
      </c>
      <c r="Z57" s="48">
        <v>66</v>
      </c>
      <c r="AA57" s="48">
        <v>124.4</v>
      </c>
      <c r="AB57" s="49" t="s">
        <v>197</v>
      </c>
      <c r="AC57" s="49" t="s">
        <v>197</v>
      </c>
      <c r="AD57" s="49" t="s">
        <v>197</v>
      </c>
      <c r="AE57" s="49" t="s">
        <v>197</v>
      </c>
      <c r="AF57" s="49" t="s">
        <v>197</v>
      </c>
      <c r="AG57" s="49" t="s">
        <v>197</v>
      </c>
      <c r="AH57" s="48">
        <v>90.5</v>
      </c>
      <c r="AI57" s="49" t="s">
        <v>197</v>
      </c>
      <c r="AJ57" s="49" t="s">
        <v>197</v>
      </c>
      <c r="AK57" s="49" t="s">
        <v>197</v>
      </c>
      <c r="AL57" s="49" t="s">
        <v>197</v>
      </c>
      <c r="AM57" s="49" t="s">
        <v>197</v>
      </c>
      <c r="AN57" s="49" t="s">
        <v>197</v>
      </c>
      <c r="AO57" s="49" t="s">
        <v>197</v>
      </c>
      <c r="AP57" s="49" t="s">
        <v>197</v>
      </c>
      <c r="AQ57" s="49" t="s">
        <v>197</v>
      </c>
      <c r="AR57" s="49" t="s">
        <v>197</v>
      </c>
      <c r="AS57" s="49" t="s">
        <v>197</v>
      </c>
      <c r="AT57" s="48">
        <v>78.7</v>
      </c>
      <c r="AU57" s="49" t="s">
        <v>197</v>
      </c>
      <c r="AV57" s="48">
        <v>134.80000000000001</v>
      </c>
      <c r="AW57" s="49" t="s">
        <v>197</v>
      </c>
      <c r="AX57" s="49" t="s">
        <v>197</v>
      </c>
      <c r="AY57" s="49" t="s">
        <v>197</v>
      </c>
      <c r="AZ57" s="48">
        <v>69.2</v>
      </c>
      <c r="BA57" s="48">
        <v>72.7</v>
      </c>
      <c r="BB57" s="48">
        <v>72.5</v>
      </c>
      <c r="BC57" s="48">
        <v>82.4</v>
      </c>
      <c r="BD57" s="48">
        <v>82.6</v>
      </c>
      <c r="BE57" s="48">
        <v>82.6</v>
      </c>
      <c r="BF57" s="48">
        <v>100.4</v>
      </c>
      <c r="BG57" s="48">
        <v>58.3</v>
      </c>
      <c r="BH57" s="48">
        <v>68.400000000000006</v>
      </c>
      <c r="BI57" s="49" t="s">
        <v>197</v>
      </c>
      <c r="BJ57" s="49" t="s">
        <v>197</v>
      </c>
      <c r="BK57" s="49" t="s">
        <v>197</v>
      </c>
      <c r="BL57" s="49" t="s">
        <v>197</v>
      </c>
      <c r="BM57" s="49" t="s">
        <v>197</v>
      </c>
      <c r="BN57" s="49" t="s">
        <v>197</v>
      </c>
      <c r="BO57" s="49" t="s">
        <v>197</v>
      </c>
      <c r="BP57" s="49" t="s">
        <v>197</v>
      </c>
      <c r="BQ57" s="49" t="s">
        <v>197</v>
      </c>
      <c r="BR57" s="49" t="s">
        <v>197</v>
      </c>
      <c r="BS57" s="49" t="s">
        <v>197</v>
      </c>
      <c r="BT57" s="49" t="s">
        <v>197</v>
      </c>
      <c r="BU57" s="49" t="s">
        <v>197</v>
      </c>
      <c r="BV57" s="49" t="s">
        <v>197</v>
      </c>
      <c r="BW57" s="49" t="s">
        <v>197</v>
      </c>
      <c r="BX57" s="49" t="s">
        <v>197</v>
      </c>
      <c r="BY57" s="49" t="s">
        <v>197</v>
      </c>
      <c r="BZ57" s="49" t="s">
        <v>197</v>
      </c>
      <c r="CA57" s="49" t="s">
        <v>197</v>
      </c>
      <c r="CB57" s="49" t="s">
        <v>197</v>
      </c>
      <c r="CC57" s="49" t="s">
        <v>197</v>
      </c>
      <c r="CD57" s="49" t="s">
        <v>197</v>
      </c>
      <c r="CE57" s="49" t="s">
        <v>197</v>
      </c>
      <c r="CF57" s="49" t="s">
        <v>197</v>
      </c>
      <c r="CG57" s="49" t="s">
        <v>197</v>
      </c>
      <c r="CH57" s="49" t="s">
        <v>197</v>
      </c>
      <c r="CI57" s="49" t="s">
        <v>197</v>
      </c>
      <c r="CJ57" s="49" t="s">
        <v>197</v>
      </c>
      <c r="CK57" s="49" t="s">
        <v>197</v>
      </c>
      <c r="CL57" s="49" t="s">
        <v>197</v>
      </c>
      <c r="CM57" s="49" t="s">
        <v>197</v>
      </c>
      <c r="CN57" s="49" t="s">
        <v>197</v>
      </c>
      <c r="CO57" s="49" t="s">
        <v>197</v>
      </c>
      <c r="CP57" s="49" t="s">
        <v>197</v>
      </c>
      <c r="CQ57" s="49" t="s">
        <v>197</v>
      </c>
      <c r="CR57" s="49" t="s">
        <v>197</v>
      </c>
      <c r="CS57" s="49" t="s">
        <v>197</v>
      </c>
      <c r="CT57" s="49" t="s">
        <v>197</v>
      </c>
      <c r="CU57" s="49" t="s">
        <v>197</v>
      </c>
      <c r="CV57" s="49" t="s">
        <v>197</v>
      </c>
      <c r="CW57" s="49" t="s">
        <v>197</v>
      </c>
      <c r="CX57" s="49" t="s">
        <v>197</v>
      </c>
      <c r="CY57" s="49" t="s">
        <v>197</v>
      </c>
      <c r="CZ57" s="49" t="s">
        <v>197</v>
      </c>
      <c r="DA57" s="49" t="s">
        <v>197</v>
      </c>
      <c r="DB57" s="49" t="s">
        <v>197</v>
      </c>
      <c r="DC57" s="49" t="s">
        <v>197</v>
      </c>
      <c r="DD57" s="49" t="s">
        <v>197</v>
      </c>
      <c r="DE57" s="49" t="s">
        <v>197</v>
      </c>
      <c r="DF57" s="49" t="s">
        <v>197</v>
      </c>
      <c r="DG57" s="49" t="s">
        <v>197</v>
      </c>
      <c r="DH57" s="49" t="s">
        <v>197</v>
      </c>
      <c r="DI57" s="49" t="s">
        <v>197</v>
      </c>
      <c r="DJ57" s="49" t="s">
        <v>197</v>
      </c>
      <c r="DK57" s="49" t="s">
        <v>197</v>
      </c>
      <c r="DL57" s="49" t="s">
        <v>197</v>
      </c>
      <c r="DM57" s="49" t="s">
        <v>197</v>
      </c>
      <c r="DN57" s="49" t="s">
        <v>197</v>
      </c>
      <c r="DO57" s="49" t="s">
        <v>197</v>
      </c>
      <c r="DP57" s="49" t="s">
        <v>197</v>
      </c>
      <c r="DQ57" s="49" t="s">
        <v>197</v>
      </c>
      <c r="DR57" s="49" t="s">
        <v>197</v>
      </c>
      <c r="DS57" s="49" t="s">
        <v>197</v>
      </c>
      <c r="DT57" s="49" t="s">
        <v>197</v>
      </c>
      <c r="DU57" s="49" t="s">
        <v>197</v>
      </c>
      <c r="DV57" s="49" t="s">
        <v>197</v>
      </c>
      <c r="DW57" s="49" t="s">
        <v>197</v>
      </c>
      <c r="DX57" s="49" t="s">
        <v>197</v>
      </c>
      <c r="DY57" s="49" t="s">
        <v>197</v>
      </c>
      <c r="DZ57" s="49" t="s">
        <v>197</v>
      </c>
      <c r="EA57" s="49" t="s">
        <v>197</v>
      </c>
      <c r="EB57" s="48" t="e">
        <v>#N/A</v>
      </c>
      <c r="EC57" s="49" t="s">
        <v>197</v>
      </c>
      <c r="ED57" s="48" t="e">
        <v>#N/A</v>
      </c>
      <c r="EE57" s="49" t="s">
        <v>197</v>
      </c>
      <c r="EF57" s="49" t="s">
        <v>197</v>
      </c>
      <c r="EG57" s="49" t="s">
        <v>197</v>
      </c>
      <c r="EH57" s="49" t="s">
        <v>197</v>
      </c>
      <c r="EI57" s="49" t="s">
        <v>197</v>
      </c>
      <c r="EJ57" s="49" t="s">
        <v>197</v>
      </c>
      <c r="EK57" s="49" t="s">
        <v>197</v>
      </c>
      <c r="EL57" s="49" t="s">
        <v>197</v>
      </c>
      <c r="EM57" s="49" t="s">
        <v>197</v>
      </c>
      <c r="EN57" s="49" t="s">
        <v>197</v>
      </c>
      <c r="EO57" s="49" t="s">
        <v>197</v>
      </c>
      <c r="EP57" s="49" t="s">
        <v>197</v>
      </c>
      <c r="EQ57" s="49" t="s">
        <v>197</v>
      </c>
      <c r="ER57" s="49" t="s">
        <v>197</v>
      </c>
      <c r="ES57" s="49" t="s">
        <v>197</v>
      </c>
      <c r="ET57" s="49" t="s">
        <v>197</v>
      </c>
      <c r="EU57" s="49" t="s">
        <v>197</v>
      </c>
      <c r="EV57" s="48">
        <v>67.099999999999994</v>
      </c>
      <c r="EW57" s="48">
        <v>84.5</v>
      </c>
      <c r="EX57" s="48">
        <v>79</v>
      </c>
      <c r="EY57" s="49" t="s">
        <v>197</v>
      </c>
      <c r="EZ57" s="48">
        <v>109.6</v>
      </c>
      <c r="FA57" s="48">
        <v>51.4</v>
      </c>
      <c r="FB57" s="48">
        <v>74.5</v>
      </c>
      <c r="FC57" s="49" t="s">
        <v>197</v>
      </c>
      <c r="FD57" s="48">
        <v>129.5</v>
      </c>
      <c r="FE57" s="48">
        <v>55.4</v>
      </c>
      <c r="FF57" s="48">
        <v>87.4</v>
      </c>
      <c r="FG57" s="49" t="s">
        <v>197</v>
      </c>
      <c r="FH57" s="49" t="s">
        <v>197</v>
      </c>
      <c r="FI57" s="49" t="s">
        <v>197</v>
      </c>
      <c r="FJ57" s="49" t="s">
        <v>197</v>
      </c>
      <c r="FK57" s="49" t="s">
        <v>197</v>
      </c>
      <c r="FL57" s="49" t="s">
        <v>197</v>
      </c>
      <c r="FM57" s="48">
        <v>48.5</v>
      </c>
      <c r="FN57" s="48">
        <v>39.4</v>
      </c>
      <c r="FO57" s="48">
        <v>44.7</v>
      </c>
      <c r="FP57" s="48">
        <v>94.3</v>
      </c>
      <c r="FQ57" s="48">
        <v>29.5</v>
      </c>
      <c r="FR57" s="48">
        <v>52.5</v>
      </c>
      <c r="FS57" s="48">
        <v>84.7</v>
      </c>
      <c r="FT57" s="48">
        <v>36.799999999999997</v>
      </c>
      <c r="FU57" s="48">
        <v>67.099999999999994</v>
      </c>
      <c r="FV57" s="48">
        <v>44.4</v>
      </c>
      <c r="FW57" s="49" t="s">
        <v>197</v>
      </c>
      <c r="FX57" s="48">
        <v>67</v>
      </c>
      <c r="FY57" s="48">
        <v>89.4</v>
      </c>
      <c r="FZ57" s="48">
        <v>89.1</v>
      </c>
      <c r="GA57" s="48">
        <v>67.3</v>
      </c>
      <c r="GB57" s="48">
        <v>79.7</v>
      </c>
      <c r="GC57" s="48">
        <v>77.3</v>
      </c>
      <c r="GD57" s="49" t="s">
        <v>197</v>
      </c>
      <c r="GE57" s="49" t="s">
        <v>197</v>
      </c>
      <c r="GF57" s="49" t="s">
        <v>197</v>
      </c>
      <c r="GG57" s="48">
        <v>6.1</v>
      </c>
      <c r="GH57" s="48">
        <v>11.5</v>
      </c>
      <c r="GI57" s="48">
        <v>11.4</v>
      </c>
      <c r="GJ57" s="49" t="s">
        <v>197</v>
      </c>
      <c r="GK57" s="49" t="s">
        <v>197</v>
      </c>
      <c r="GL57" s="49" t="s">
        <v>197</v>
      </c>
      <c r="GM57" s="49" t="s">
        <v>197</v>
      </c>
      <c r="GN57" s="49" t="s">
        <v>197</v>
      </c>
      <c r="GO57" s="49" t="s">
        <v>197</v>
      </c>
      <c r="GP57" s="48">
        <v>39</v>
      </c>
      <c r="GQ57" s="48">
        <v>76.2</v>
      </c>
      <c r="GR57" s="48">
        <v>62.4</v>
      </c>
      <c r="GS57" s="49" t="s">
        <v>197</v>
      </c>
      <c r="GT57" s="49" t="s">
        <v>197</v>
      </c>
      <c r="GU57" s="49" t="s">
        <v>197</v>
      </c>
      <c r="GV57" s="49" t="s">
        <v>197</v>
      </c>
      <c r="GW57" s="49" t="s">
        <v>197</v>
      </c>
      <c r="GX57" s="49" t="s">
        <v>197</v>
      </c>
      <c r="GY57" s="49" t="s">
        <v>197</v>
      </c>
      <c r="GZ57" s="49" t="s">
        <v>197</v>
      </c>
      <c r="HA57" s="49" t="s">
        <v>197</v>
      </c>
      <c r="HB57" s="49" t="s">
        <v>197</v>
      </c>
      <c r="HC57" s="49" t="s">
        <v>197</v>
      </c>
      <c r="HD57" s="49" t="s">
        <v>197</v>
      </c>
      <c r="HE57" s="48" t="e">
        <v>#N/A</v>
      </c>
      <c r="HF57" s="49" t="s">
        <v>197</v>
      </c>
      <c r="HG57" s="48" t="e">
        <v>#N/A</v>
      </c>
      <c r="HH57" s="49" t="s">
        <v>197</v>
      </c>
      <c r="HI57" s="49" t="s">
        <v>197</v>
      </c>
      <c r="HJ57" s="49" t="s">
        <v>197</v>
      </c>
      <c r="HK57" s="49" t="s">
        <v>197</v>
      </c>
      <c r="HL57" s="49" t="s">
        <v>197</v>
      </c>
      <c r="HM57" s="49" t="s">
        <v>197</v>
      </c>
      <c r="HN57" s="49" t="s">
        <v>197</v>
      </c>
      <c r="HO57" s="49" t="s">
        <v>197</v>
      </c>
      <c r="HP57" s="49" t="s">
        <v>197</v>
      </c>
      <c r="HQ57" s="49" t="s">
        <v>197</v>
      </c>
      <c r="HR57" s="49" t="s">
        <v>197</v>
      </c>
      <c r="HS57" s="49" t="s">
        <v>197</v>
      </c>
      <c r="HT57" s="49" t="s">
        <v>197</v>
      </c>
      <c r="HU57" s="48">
        <v>200.2</v>
      </c>
      <c r="HV57" s="48">
        <v>104.9</v>
      </c>
      <c r="HW57" s="48">
        <v>110.8</v>
      </c>
      <c r="HX57" s="49" t="s">
        <v>197</v>
      </c>
      <c r="HY57" s="49" t="s">
        <v>197</v>
      </c>
      <c r="HZ57" s="48">
        <v>245.8</v>
      </c>
      <c r="IA57" s="49" t="s">
        <v>197</v>
      </c>
      <c r="IB57" s="49" t="s">
        <v>197</v>
      </c>
      <c r="IC57" s="49" t="s">
        <v>197</v>
      </c>
      <c r="ID57" s="48">
        <v>124.9</v>
      </c>
      <c r="IE57" s="49" t="s">
        <v>197</v>
      </c>
      <c r="IF57" s="49" t="s">
        <v>197</v>
      </c>
      <c r="IG57" s="49" t="s">
        <v>197</v>
      </c>
      <c r="IH57" s="48">
        <v>43</v>
      </c>
      <c r="II57" s="49" t="s">
        <v>197</v>
      </c>
      <c r="IJ57" s="49" t="s">
        <v>197</v>
      </c>
      <c r="IK57" s="49" t="s">
        <v>197</v>
      </c>
      <c r="IL57" s="49" t="s">
        <v>197</v>
      </c>
      <c r="IM57" s="49" t="s">
        <v>197</v>
      </c>
      <c r="IN57" s="49" t="s">
        <v>197</v>
      </c>
      <c r="IO57" s="49" t="s">
        <v>197</v>
      </c>
      <c r="IP57" s="49" t="s">
        <v>197</v>
      </c>
      <c r="IQ57" s="48">
        <v>99.6</v>
      </c>
      <c r="IR57" s="48">
        <v>186.7</v>
      </c>
      <c r="IS57" s="48">
        <v>144</v>
      </c>
      <c r="IT57" s="48">
        <v>160.5</v>
      </c>
      <c r="IU57" s="48">
        <v>237.5</v>
      </c>
      <c r="IV57" s="48">
        <v>156.19999999999999</v>
      </c>
      <c r="IW57" s="48">
        <v>177.1</v>
      </c>
      <c r="IX57" s="49" t="s">
        <v>197</v>
      </c>
      <c r="IY57" s="49" t="s">
        <v>197</v>
      </c>
      <c r="IZ57" s="49" t="s">
        <v>197</v>
      </c>
      <c r="JA57" s="49" t="s">
        <v>197</v>
      </c>
      <c r="JB57" s="49" t="s">
        <v>197</v>
      </c>
      <c r="JC57" s="49" t="s">
        <v>197</v>
      </c>
      <c r="JD57" s="49" t="s">
        <v>197</v>
      </c>
      <c r="JE57" s="49" t="s">
        <v>197</v>
      </c>
      <c r="JF57" s="49" t="s">
        <v>87</v>
      </c>
      <c r="JG57" s="49" t="s">
        <v>87</v>
      </c>
      <c r="JH57" s="49" t="s">
        <v>87</v>
      </c>
      <c r="JI57" s="49">
        <v>160.80000000000001</v>
      </c>
      <c r="JJ57" s="49">
        <v>86.6</v>
      </c>
      <c r="JK57" s="49">
        <v>42.2</v>
      </c>
      <c r="JL57" s="49">
        <v>61</v>
      </c>
      <c r="JM57" s="49">
        <v>28.1</v>
      </c>
      <c r="JN57" s="49">
        <v>43</v>
      </c>
      <c r="JO57" s="49">
        <v>97.5</v>
      </c>
    </row>
    <row r="58" spans="1:275">
      <c r="A58" s="45"/>
      <c r="B58" s="46" t="s">
        <v>1795</v>
      </c>
      <c r="C58" s="303" t="s">
        <v>1297</v>
      </c>
      <c r="D58" s="46" t="s">
        <v>124</v>
      </c>
      <c r="E58" s="303" t="s">
        <v>5</v>
      </c>
      <c r="F58" s="47" t="s">
        <v>197</v>
      </c>
      <c r="G58" s="47" t="s">
        <v>197</v>
      </c>
      <c r="H58" s="48">
        <v>148</v>
      </c>
      <c r="I58" s="48">
        <v>95.3</v>
      </c>
      <c r="J58" s="48">
        <v>101.7</v>
      </c>
      <c r="K58" s="48">
        <v>49.6</v>
      </c>
      <c r="L58" s="48">
        <v>194</v>
      </c>
      <c r="M58" s="48">
        <v>271.5</v>
      </c>
      <c r="N58" s="48">
        <v>37.299999999999997</v>
      </c>
      <c r="O58" s="49" t="s">
        <v>197</v>
      </c>
      <c r="P58" s="48">
        <v>251.8</v>
      </c>
      <c r="Q58" s="49" t="s">
        <v>197</v>
      </c>
      <c r="R58" s="48">
        <v>201.6</v>
      </c>
      <c r="S58" s="48">
        <v>36</v>
      </c>
      <c r="T58" s="48">
        <v>126.1</v>
      </c>
      <c r="U58" s="48">
        <v>166.8</v>
      </c>
      <c r="V58" s="49" t="s">
        <v>197</v>
      </c>
      <c r="W58" s="49" t="s">
        <v>197</v>
      </c>
      <c r="X58" s="49" t="s">
        <v>197</v>
      </c>
      <c r="Y58" s="49" t="s">
        <v>197</v>
      </c>
      <c r="Z58" s="49" t="s">
        <v>197</v>
      </c>
      <c r="AA58" s="49" t="s">
        <v>197</v>
      </c>
      <c r="AB58" s="49" t="s">
        <v>197</v>
      </c>
      <c r="AC58" s="48">
        <v>32</v>
      </c>
      <c r="AD58" s="49" t="s">
        <v>197</v>
      </c>
      <c r="AE58" s="49" t="s">
        <v>197</v>
      </c>
      <c r="AF58" s="48">
        <v>79.2</v>
      </c>
      <c r="AG58" s="49" t="s">
        <v>197</v>
      </c>
      <c r="AH58" s="48">
        <v>72.5</v>
      </c>
      <c r="AI58" s="49" t="s">
        <v>197</v>
      </c>
      <c r="AJ58" s="49" t="s">
        <v>197</v>
      </c>
      <c r="AK58" s="49" t="s">
        <v>197</v>
      </c>
      <c r="AL58" s="49" t="s">
        <v>197</v>
      </c>
      <c r="AM58" s="49" t="s">
        <v>197</v>
      </c>
      <c r="AN58" s="49" t="s">
        <v>197</v>
      </c>
      <c r="AO58" s="49" t="s">
        <v>197</v>
      </c>
      <c r="AP58" s="49" t="s">
        <v>197</v>
      </c>
      <c r="AQ58" s="49" t="s">
        <v>197</v>
      </c>
      <c r="AR58" s="49" t="s">
        <v>197</v>
      </c>
      <c r="AS58" s="49" t="s">
        <v>197</v>
      </c>
      <c r="AT58" s="49" t="s">
        <v>197</v>
      </c>
      <c r="AU58" s="49" t="s">
        <v>197</v>
      </c>
      <c r="AV58" s="49" t="s">
        <v>197</v>
      </c>
      <c r="AW58" s="49" t="s">
        <v>197</v>
      </c>
      <c r="AX58" s="49" t="s">
        <v>197</v>
      </c>
      <c r="AY58" s="49" t="s">
        <v>197</v>
      </c>
      <c r="AZ58" s="48">
        <v>85.1</v>
      </c>
      <c r="BA58" s="48">
        <v>106.6</v>
      </c>
      <c r="BB58" s="48">
        <v>105.6</v>
      </c>
      <c r="BC58" s="48">
        <v>97.2</v>
      </c>
      <c r="BD58" s="48">
        <v>89.7</v>
      </c>
      <c r="BE58" s="48">
        <v>90.3</v>
      </c>
      <c r="BF58" s="48">
        <v>120.4</v>
      </c>
      <c r="BG58" s="48">
        <v>96.5</v>
      </c>
      <c r="BH58" s="48">
        <v>102.2</v>
      </c>
      <c r="BI58" s="49" t="s">
        <v>197</v>
      </c>
      <c r="BJ58" s="49" t="s">
        <v>197</v>
      </c>
      <c r="BK58" s="49" t="s">
        <v>197</v>
      </c>
      <c r="BL58" s="49" t="s">
        <v>197</v>
      </c>
      <c r="BM58" s="49" t="s">
        <v>197</v>
      </c>
      <c r="BN58" s="49" t="s">
        <v>197</v>
      </c>
      <c r="BO58" s="49" t="s">
        <v>197</v>
      </c>
      <c r="BP58" s="49" t="s">
        <v>197</v>
      </c>
      <c r="BQ58" s="49" t="s">
        <v>197</v>
      </c>
      <c r="BR58" s="49" t="s">
        <v>197</v>
      </c>
      <c r="BS58" s="49" t="s">
        <v>197</v>
      </c>
      <c r="BT58" s="49" t="s">
        <v>197</v>
      </c>
      <c r="BU58" s="49" t="s">
        <v>197</v>
      </c>
      <c r="BV58" s="49" t="s">
        <v>197</v>
      </c>
      <c r="BW58" s="49" t="s">
        <v>197</v>
      </c>
      <c r="BX58" s="49" t="s">
        <v>197</v>
      </c>
      <c r="BY58" s="49" t="s">
        <v>197</v>
      </c>
      <c r="BZ58" s="49" t="s">
        <v>197</v>
      </c>
      <c r="CA58" s="49" t="s">
        <v>197</v>
      </c>
      <c r="CB58" s="49" t="s">
        <v>197</v>
      </c>
      <c r="CC58" s="49" t="s">
        <v>197</v>
      </c>
      <c r="CD58" s="49" t="s">
        <v>197</v>
      </c>
      <c r="CE58" s="49" t="s">
        <v>197</v>
      </c>
      <c r="CF58" s="49" t="s">
        <v>197</v>
      </c>
      <c r="CG58" s="49" t="s">
        <v>197</v>
      </c>
      <c r="CH58" s="49" t="s">
        <v>197</v>
      </c>
      <c r="CI58" s="49" t="s">
        <v>197</v>
      </c>
      <c r="CJ58" s="49" t="s">
        <v>197</v>
      </c>
      <c r="CK58" s="49" t="s">
        <v>197</v>
      </c>
      <c r="CL58" s="49" t="s">
        <v>197</v>
      </c>
      <c r="CM58" s="49" t="s">
        <v>197</v>
      </c>
      <c r="CN58" s="49" t="s">
        <v>197</v>
      </c>
      <c r="CO58" s="49" t="s">
        <v>197</v>
      </c>
      <c r="CP58" s="49" t="s">
        <v>197</v>
      </c>
      <c r="CQ58" s="49" t="s">
        <v>197</v>
      </c>
      <c r="CR58" s="49" t="s">
        <v>197</v>
      </c>
      <c r="CS58" s="49" t="s">
        <v>197</v>
      </c>
      <c r="CT58" s="49" t="s">
        <v>197</v>
      </c>
      <c r="CU58" s="49" t="s">
        <v>197</v>
      </c>
      <c r="CV58" s="49" t="s">
        <v>197</v>
      </c>
      <c r="CW58" s="49" t="s">
        <v>197</v>
      </c>
      <c r="CX58" s="49" t="s">
        <v>197</v>
      </c>
      <c r="CY58" s="49" t="s">
        <v>197</v>
      </c>
      <c r="CZ58" s="49" t="s">
        <v>197</v>
      </c>
      <c r="DA58" s="49" t="s">
        <v>197</v>
      </c>
      <c r="DB58" s="49" t="s">
        <v>197</v>
      </c>
      <c r="DC58" s="49" t="s">
        <v>197</v>
      </c>
      <c r="DD58" s="49" t="s">
        <v>197</v>
      </c>
      <c r="DE58" s="49" t="s">
        <v>197</v>
      </c>
      <c r="DF58" s="49" t="s">
        <v>197</v>
      </c>
      <c r="DG58" s="49" t="s">
        <v>197</v>
      </c>
      <c r="DH58" s="49" t="s">
        <v>197</v>
      </c>
      <c r="DI58" s="49" t="s">
        <v>197</v>
      </c>
      <c r="DJ58" s="49" t="s">
        <v>197</v>
      </c>
      <c r="DK58" s="49" t="s">
        <v>197</v>
      </c>
      <c r="DL58" s="49" t="s">
        <v>197</v>
      </c>
      <c r="DM58" s="49" t="s">
        <v>197</v>
      </c>
      <c r="DN58" s="49" t="s">
        <v>197</v>
      </c>
      <c r="DO58" s="49" t="s">
        <v>197</v>
      </c>
      <c r="DP58" s="49" t="s">
        <v>197</v>
      </c>
      <c r="DQ58" s="49" t="s">
        <v>197</v>
      </c>
      <c r="DR58" s="49" t="s">
        <v>197</v>
      </c>
      <c r="DS58" s="49" t="s">
        <v>197</v>
      </c>
      <c r="DT58" s="49" t="s">
        <v>197</v>
      </c>
      <c r="DU58" s="49" t="s">
        <v>197</v>
      </c>
      <c r="DV58" s="49" t="s">
        <v>197</v>
      </c>
      <c r="DW58" s="49" t="s">
        <v>197</v>
      </c>
      <c r="DX58" s="49" t="s">
        <v>197</v>
      </c>
      <c r="DY58" s="49" t="s">
        <v>197</v>
      </c>
      <c r="DZ58" s="49" t="s">
        <v>197</v>
      </c>
      <c r="EA58" s="49" t="s">
        <v>197</v>
      </c>
      <c r="EB58" s="48" t="e">
        <v>#N/A</v>
      </c>
      <c r="EC58" s="49" t="s">
        <v>197</v>
      </c>
      <c r="ED58" s="48" t="e">
        <v>#N/A</v>
      </c>
      <c r="EE58" s="49" t="s">
        <v>197</v>
      </c>
      <c r="EF58" s="49" t="s">
        <v>197</v>
      </c>
      <c r="EG58" s="49" t="s">
        <v>197</v>
      </c>
      <c r="EH58" s="49" t="s">
        <v>197</v>
      </c>
      <c r="EI58" s="49" t="s">
        <v>197</v>
      </c>
      <c r="EJ58" s="49" t="s">
        <v>197</v>
      </c>
      <c r="EK58" s="49" t="s">
        <v>197</v>
      </c>
      <c r="EL58" s="49" t="s">
        <v>197</v>
      </c>
      <c r="EM58" s="49" t="s">
        <v>197</v>
      </c>
      <c r="EN58" s="49" t="s">
        <v>197</v>
      </c>
      <c r="EO58" s="49" t="s">
        <v>197</v>
      </c>
      <c r="EP58" s="49" t="s">
        <v>197</v>
      </c>
      <c r="EQ58" s="49" t="s">
        <v>197</v>
      </c>
      <c r="ER58" s="49" t="s">
        <v>197</v>
      </c>
      <c r="ES58" s="49" t="s">
        <v>197</v>
      </c>
      <c r="ET58" s="48">
        <v>70.7</v>
      </c>
      <c r="EU58" s="49" t="s">
        <v>197</v>
      </c>
      <c r="EV58" s="48">
        <v>90.5</v>
      </c>
      <c r="EW58" s="48">
        <v>98.9</v>
      </c>
      <c r="EX58" s="48">
        <v>96.2</v>
      </c>
      <c r="EY58" s="49" t="s">
        <v>197</v>
      </c>
      <c r="EZ58" s="48">
        <v>59.5</v>
      </c>
      <c r="FA58" s="48">
        <v>68.599999999999994</v>
      </c>
      <c r="FB58" s="48">
        <v>65</v>
      </c>
      <c r="FC58" s="49" t="s">
        <v>197</v>
      </c>
      <c r="FD58" s="48">
        <v>118.3</v>
      </c>
      <c r="FE58" s="48">
        <v>76.8</v>
      </c>
      <c r="FF58" s="48">
        <v>94.7</v>
      </c>
      <c r="FG58" s="49" t="s">
        <v>197</v>
      </c>
      <c r="FH58" s="49" t="s">
        <v>197</v>
      </c>
      <c r="FI58" s="49" t="s">
        <v>197</v>
      </c>
      <c r="FJ58" s="49" t="s">
        <v>197</v>
      </c>
      <c r="FK58" s="49" t="s">
        <v>197</v>
      </c>
      <c r="FL58" s="49" t="s">
        <v>197</v>
      </c>
      <c r="FM58" s="48">
        <v>72.900000000000006</v>
      </c>
      <c r="FN58" s="48">
        <v>110.5</v>
      </c>
      <c r="FO58" s="48">
        <v>88.5</v>
      </c>
      <c r="FP58" s="48">
        <v>27.2</v>
      </c>
      <c r="FQ58" s="48">
        <v>75.400000000000006</v>
      </c>
      <c r="FR58" s="48">
        <v>58.3</v>
      </c>
      <c r="FS58" s="48">
        <v>20.3</v>
      </c>
      <c r="FT58" s="48">
        <v>25.4</v>
      </c>
      <c r="FU58" s="48">
        <v>22.2</v>
      </c>
      <c r="FV58" s="48">
        <v>100.4</v>
      </c>
      <c r="FW58" s="48">
        <v>227.9</v>
      </c>
      <c r="FX58" s="48">
        <v>56.5</v>
      </c>
      <c r="FY58" s="48">
        <v>71.2</v>
      </c>
      <c r="FZ58" s="48">
        <v>71.099999999999994</v>
      </c>
      <c r="GA58" s="48">
        <v>69.7</v>
      </c>
      <c r="GB58" s="48">
        <v>101.4</v>
      </c>
      <c r="GC58" s="48">
        <v>95.2</v>
      </c>
      <c r="GD58" s="49" t="s">
        <v>197</v>
      </c>
      <c r="GE58" s="49" t="s">
        <v>197</v>
      </c>
      <c r="GF58" s="49" t="s">
        <v>197</v>
      </c>
      <c r="GG58" s="48">
        <v>93.4</v>
      </c>
      <c r="GH58" s="48">
        <v>102.3</v>
      </c>
      <c r="GI58" s="48">
        <v>102.3</v>
      </c>
      <c r="GJ58" s="49" t="s">
        <v>197</v>
      </c>
      <c r="GK58" s="49" t="s">
        <v>197</v>
      </c>
      <c r="GL58" s="49" t="s">
        <v>197</v>
      </c>
      <c r="GM58" s="49" t="s">
        <v>197</v>
      </c>
      <c r="GN58" s="49" t="s">
        <v>197</v>
      </c>
      <c r="GO58" s="49" t="s">
        <v>197</v>
      </c>
      <c r="GP58" s="48">
        <v>63.7</v>
      </c>
      <c r="GQ58" s="48">
        <v>44.1</v>
      </c>
      <c r="GR58" s="48">
        <v>51.4</v>
      </c>
      <c r="GS58" s="49" t="s">
        <v>197</v>
      </c>
      <c r="GT58" s="49" t="s">
        <v>197</v>
      </c>
      <c r="GU58" s="49" t="s">
        <v>197</v>
      </c>
      <c r="GV58" s="49" t="s">
        <v>197</v>
      </c>
      <c r="GW58" s="49" t="s">
        <v>197</v>
      </c>
      <c r="GX58" s="49" t="s">
        <v>197</v>
      </c>
      <c r="GY58" s="48">
        <v>91.4</v>
      </c>
      <c r="GZ58" s="48">
        <v>104.6</v>
      </c>
      <c r="HA58" s="48">
        <v>98.2</v>
      </c>
      <c r="HB58" s="48">
        <v>92.5</v>
      </c>
      <c r="HC58" s="48">
        <v>129</v>
      </c>
      <c r="HD58" s="48">
        <v>117.9</v>
      </c>
      <c r="HE58" s="48" t="e">
        <v>#N/A</v>
      </c>
      <c r="HF58" s="49" t="s">
        <v>197</v>
      </c>
      <c r="HG58" s="48" t="e">
        <v>#N/A</v>
      </c>
      <c r="HH58" s="49" t="s">
        <v>197</v>
      </c>
      <c r="HI58" s="49" t="s">
        <v>197</v>
      </c>
      <c r="HJ58" s="49" t="s">
        <v>197</v>
      </c>
      <c r="HK58" s="49" t="s">
        <v>197</v>
      </c>
      <c r="HL58" s="49" t="s">
        <v>197</v>
      </c>
      <c r="HM58" s="49" t="s">
        <v>197</v>
      </c>
      <c r="HN58" s="49" t="s">
        <v>197</v>
      </c>
      <c r="HO58" s="49" t="s">
        <v>197</v>
      </c>
      <c r="HP58" s="49" t="s">
        <v>197</v>
      </c>
      <c r="HQ58" s="49" t="s">
        <v>197</v>
      </c>
      <c r="HR58" s="49" t="s">
        <v>197</v>
      </c>
      <c r="HS58" s="49" t="s">
        <v>197</v>
      </c>
      <c r="HT58" s="49" t="s">
        <v>197</v>
      </c>
      <c r="HU58" s="48">
        <v>82.7</v>
      </c>
      <c r="HV58" s="48">
        <v>80</v>
      </c>
      <c r="HW58" s="48">
        <v>80.099999999999994</v>
      </c>
      <c r="HX58" s="49" t="s">
        <v>197</v>
      </c>
      <c r="HY58" s="49" t="s">
        <v>197</v>
      </c>
      <c r="HZ58" s="49" t="s">
        <v>197</v>
      </c>
      <c r="IA58" s="49" t="s">
        <v>197</v>
      </c>
      <c r="IB58" s="49" t="s">
        <v>197</v>
      </c>
      <c r="IC58" s="49" t="s">
        <v>197</v>
      </c>
      <c r="ID58" s="48">
        <v>342.5</v>
      </c>
      <c r="IE58" s="49" t="s">
        <v>197</v>
      </c>
      <c r="IF58" s="49" t="s">
        <v>197</v>
      </c>
      <c r="IG58" s="48">
        <v>72.599999999999994</v>
      </c>
      <c r="IH58" s="48">
        <v>88.8</v>
      </c>
      <c r="II58" s="49" t="s">
        <v>197</v>
      </c>
      <c r="IJ58" s="49" t="s">
        <v>197</v>
      </c>
      <c r="IK58" s="49" t="s">
        <v>197</v>
      </c>
      <c r="IL58" s="49" t="s">
        <v>197</v>
      </c>
      <c r="IM58" s="48">
        <v>303.8</v>
      </c>
      <c r="IN58" s="48">
        <v>614.6</v>
      </c>
      <c r="IO58" s="49" t="s">
        <v>197</v>
      </c>
      <c r="IP58" s="48">
        <v>916.2</v>
      </c>
      <c r="IQ58" s="49" t="s">
        <v>197</v>
      </c>
      <c r="IR58" s="48">
        <v>260.60000000000002</v>
      </c>
      <c r="IS58" s="48">
        <v>138.4</v>
      </c>
      <c r="IT58" s="48">
        <v>185.7</v>
      </c>
      <c r="IU58" s="49" t="s">
        <v>197</v>
      </c>
      <c r="IV58" s="49" t="s">
        <v>197</v>
      </c>
      <c r="IW58" s="49" t="s">
        <v>197</v>
      </c>
      <c r="IX58" s="49" t="s">
        <v>197</v>
      </c>
      <c r="IY58" s="49" t="s">
        <v>197</v>
      </c>
      <c r="IZ58" s="49" t="s">
        <v>197</v>
      </c>
      <c r="JA58" s="49" t="s">
        <v>197</v>
      </c>
      <c r="JB58" s="49" t="s">
        <v>197</v>
      </c>
      <c r="JC58" s="49" t="s">
        <v>197</v>
      </c>
      <c r="JD58" s="49" t="s">
        <v>197</v>
      </c>
      <c r="JE58" s="49" t="s">
        <v>197</v>
      </c>
      <c r="JF58" s="49" t="s">
        <v>87</v>
      </c>
      <c r="JG58" s="49" t="s">
        <v>87</v>
      </c>
      <c r="JH58" s="49" t="s">
        <v>87</v>
      </c>
      <c r="JI58" s="49">
        <v>215.2</v>
      </c>
      <c r="JJ58" s="49">
        <v>101.2</v>
      </c>
      <c r="JK58" s="49">
        <v>100.5</v>
      </c>
      <c r="JL58" s="49">
        <v>72</v>
      </c>
      <c r="JM58" s="49">
        <v>65</v>
      </c>
      <c r="JN58" s="49">
        <v>88.8</v>
      </c>
      <c r="JO58" s="49" t="s">
        <v>87</v>
      </c>
    </row>
    <row r="59" spans="1:275">
      <c r="A59" s="45"/>
      <c r="B59" s="46" t="s">
        <v>1796</v>
      </c>
      <c r="C59" s="303" t="s">
        <v>1298</v>
      </c>
      <c r="D59" s="46" t="s">
        <v>125</v>
      </c>
      <c r="E59" s="303" t="s">
        <v>6</v>
      </c>
      <c r="F59" s="47" t="s">
        <v>197</v>
      </c>
      <c r="G59" s="47" t="s">
        <v>197</v>
      </c>
      <c r="H59" s="48">
        <v>120.1</v>
      </c>
      <c r="I59" s="48">
        <v>104.6</v>
      </c>
      <c r="J59" s="48">
        <v>108.9</v>
      </c>
      <c r="K59" s="48">
        <v>31.5</v>
      </c>
      <c r="L59" s="48">
        <v>158.9</v>
      </c>
      <c r="M59" s="48">
        <v>100.1</v>
      </c>
      <c r="N59" s="48">
        <v>90.9</v>
      </c>
      <c r="O59" s="49" t="s">
        <v>197</v>
      </c>
      <c r="P59" s="48">
        <v>118.7</v>
      </c>
      <c r="Q59" s="48">
        <v>56.7</v>
      </c>
      <c r="R59" s="48">
        <v>130</v>
      </c>
      <c r="S59" s="48">
        <v>59.9</v>
      </c>
      <c r="T59" s="48">
        <v>78.5</v>
      </c>
      <c r="U59" s="48">
        <v>159.19999999999999</v>
      </c>
      <c r="V59" s="48">
        <v>208.5</v>
      </c>
      <c r="W59" s="48">
        <v>99.3</v>
      </c>
      <c r="X59" s="49" t="s">
        <v>197</v>
      </c>
      <c r="Y59" s="48">
        <v>80.3</v>
      </c>
      <c r="Z59" s="48">
        <v>49.4</v>
      </c>
      <c r="AA59" s="48">
        <v>53.1</v>
      </c>
      <c r="AB59" s="48">
        <v>45.1</v>
      </c>
      <c r="AC59" s="49" t="s">
        <v>197</v>
      </c>
      <c r="AD59" s="48">
        <v>57.3</v>
      </c>
      <c r="AE59" s="48">
        <v>106</v>
      </c>
      <c r="AF59" s="48">
        <v>68.2</v>
      </c>
      <c r="AG59" s="48">
        <v>121.2</v>
      </c>
      <c r="AH59" s="48">
        <v>105.6</v>
      </c>
      <c r="AI59" s="49" t="s">
        <v>197</v>
      </c>
      <c r="AJ59" s="48">
        <v>95.2</v>
      </c>
      <c r="AK59" s="49" t="s">
        <v>197</v>
      </c>
      <c r="AL59" s="49" t="s">
        <v>197</v>
      </c>
      <c r="AM59" s="49" t="s">
        <v>197</v>
      </c>
      <c r="AN59" s="48">
        <v>37.5</v>
      </c>
      <c r="AO59" s="48">
        <v>38</v>
      </c>
      <c r="AP59" s="48">
        <v>38</v>
      </c>
      <c r="AQ59" s="49" t="s">
        <v>197</v>
      </c>
      <c r="AR59" s="48">
        <v>87.6</v>
      </c>
      <c r="AS59" s="49" t="s">
        <v>197</v>
      </c>
      <c r="AT59" s="48">
        <v>82.8</v>
      </c>
      <c r="AU59" s="49" t="s">
        <v>197</v>
      </c>
      <c r="AV59" s="48">
        <v>81.8</v>
      </c>
      <c r="AW59" s="48">
        <v>185.7</v>
      </c>
      <c r="AX59" s="48">
        <v>115.6</v>
      </c>
      <c r="AY59" s="49" t="s">
        <v>197</v>
      </c>
      <c r="AZ59" s="48">
        <v>114.9</v>
      </c>
      <c r="BA59" s="48">
        <v>112.4</v>
      </c>
      <c r="BB59" s="48">
        <v>112.5</v>
      </c>
      <c r="BC59" s="48">
        <v>82.9</v>
      </c>
      <c r="BD59" s="48">
        <v>86.8</v>
      </c>
      <c r="BE59" s="48">
        <v>86.5</v>
      </c>
      <c r="BF59" s="48">
        <v>108.5</v>
      </c>
      <c r="BG59" s="48">
        <v>63.4</v>
      </c>
      <c r="BH59" s="48">
        <v>73.900000000000006</v>
      </c>
      <c r="BI59" s="48">
        <v>131.5</v>
      </c>
      <c r="BJ59" s="48">
        <v>63.7</v>
      </c>
      <c r="BK59" s="48">
        <v>99.1</v>
      </c>
      <c r="BL59" s="48">
        <v>154.19999999999999</v>
      </c>
      <c r="BM59" s="48">
        <v>103.1</v>
      </c>
      <c r="BN59" s="48">
        <v>117.1</v>
      </c>
      <c r="BO59" s="49" t="s">
        <v>197</v>
      </c>
      <c r="BP59" s="49" t="s">
        <v>197</v>
      </c>
      <c r="BQ59" s="49" t="s">
        <v>197</v>
      </c>
      <c r="BR59" s="48">
        <v>100.7</v>
      </c>
      <c r="BS59" s="48">
        <v>128.19999999999999</v>
      </c>
      <c r="BT59" s="48">
        <v>115.1</v>
      </c>
      <c r="BU59" s="49" t="s">
        <v>197</v>
      </c>
      <c r="BV59" s="49" t="s">
        <v>197</v>
      </c>
      <c r="BW59" s="49" t="s">
        <v>197</v>
      </c>
      <c r="BX59" s="48">
        <v>167.5</v>
      </c>
      <c r="BY59" s="48">
        <v>247.4</v>
      </c>
      <c r="BZ59" s="48">
        <v>195.6</v>
      </c>
      <c r="CA59" s="49" t="s">
        <v>197</v>
      </c>
      <c r="CB59" s="49" t="s">
        <v>197</v>
      </c>
      <c r="CC59" s="49" t="s">
        <v>197</v>
      </c>
      <c r="CD59" s="49" t="s">
        <v>197</v>
      </c>
      <c r="CE59" s="49" t="s">
        <v>197</v>
      </c>
      <c r="CF59" s="49" t="s">
        <v>197</v>
      </c>
      <c r="CG59" s="48">
        <v>146.69999999999999</v>
      </c>
      <c r="CH59" s="48">
        <v>122.9</v>
      </c>
      <c r="CI59" s="48">
        <v>135</v>
      </c>
      <c r="CJ59" s="48">
        <v>53.7</v>
      </c>
      <c r="CK59" s="48">
        <v>105.9</v>
      </c>
      <c r="CL59" s="48">
        <v>83.6</v>
      </c>
      <c r="CM59" s="49" t="s">
        <v>197</v>
      </c>
      <c r="CN59" s="49" t="s">
        <v>197</v>
      </c>
      <c r="CO59" s="49" t="s">
        <v>197</v>
      </c>
      <c r="CP59" s="49" t="s">
        <v>197</v>
      </c>
      <c r="CQ59" s="49" t="s">
        <v>197</v>
      </c>
      <c r="CR59" s="49" t="s">
        <v>197</v>
      </c>
      <c r="CS59" s="49" t="s">
        <v>197</v>
      </c>
      <c r="CT59" s="48">
        <v>254</v>
      </c>
      <c r="CU59" s="48">
        <v>206.5</v>
      </c>
      <c r="CV59" s="48">
        <v>226</v>
      </c>
      <c r="CW59" s="48">
        <v>125.5</v>
      </c>
      <c r="CX59" s="48">
        <v>138.6</v>
      </c>
      <c r="CY59" s="48">
        <v>132.69999999999999</v>
      </c>
      <c r="CZ59" s="49" t="s">
        <v>197</v>
      </c>
      <c r="DA59" s="49" t="s">
        <v>197</v>
      </c>
      <c r="DB59" s="49" t="s">
        <v>197</v>
      </c>
      <c r="DC59" s="49" t="s">
        <v>197</v>
      </c>
      <c r="DD59" s="49" t="s">
        <v>197</v>
      </c>
      <c r="DE59" s="49" t="s">
        <v>197</v>
      </c>
      <c r="DF59" s="49" t="s">
        <v>197</v>
      </c>
      <c r="DG59" s="48">
        <v>119.2</v>
      </c>
      <c r="DH59" s="48">
        <v>121.3</v>
      </c>
      <c r="DI59" s="48">
        <v>120.1</v>
      </c>
      <c r="DJ59" s="48">
        <v>177.8</v>
      </c>
      <c r="DK59" s="48">
        <v>135.5</v>
      </c>
      <c r="DL59" s="48">
        <v>155.80000000000001</v>
      </c>
      <c r="DM59" s="48">
        <v>60.7</v>
      </c>
      <c r="DN59" s="48">
        <v>94.9</v>
      </c>
      <c r="DO59" s="48">
        <v>81.5</v>
      </c>
      <c r="DP59" s="49" t="s">
        <v>197</v>
      </c>
      <c r="DQ59" s="49" t="s">
        <v>197</v>
      </c>
      <c r="DR59" s="49" t="s">
        <v>197</v>
      </c>
      <c r="DS59" s="49" t="s">
        <v>197</v>
      </c>
      <c r="DT59" s="49" t="s">
        <v>197</v>
      </c>
      <c r="DU59" s="49" t="s">
        <v>197</v>
      </c>
      <c r="DV59" s="49" t="s">
        <v>197</v>
      </c>
      <c r="DW59" s="49" t="s">
        <v>197</v>
      </c>
      <c r="DX59" s="49" t="s">
        <v>197</v>
      </c>
      <c r="DY59" s="49" t="s">
        <v>197</v>
      </c>
      <c r="DZ59" s="49" t="s">
        <v>197</v>
      </c>
      <c r="EA59" s="49" t="s">
        <v>197</v>
      </c>
      <c r="EB59" s="48" t="e">
        <v>#N/A</v>
      </c>
      <c r="EC59" s="49" t="s">
        <v>197</v>
      </c>
      <c r="ED59" s="48" t="e">
        <v>#N/A</v>
      </c>
      <c r="EE59" s="49" t="s">
        <v>197</v>
      </c>
      <c r="EF59" s="49" t="s">
        <v>197</v>
      </c>
      <c r="EG59" s="49" t="s">
        <v>197</v>
      </c>
      <c r="EH59" s="49" t="s">
        <v>197</v>
      </c>
      <c r="EI59" s="48">
        <v>104.7</v>
      </c>
      <c r="EJ59" s="48">
        <v>223.3</v>
      </c>
      <c r="EK59" s="48">
        <v>182.9</v>
      </c>
      <c r="EL59" s="49" t="s">
        <v>197</v>
      </c>
      <c r="EM59" s="48">
        <v>108.8</v>
      </c>
      <c r="EN59" s="48">
        <v>80.599999999999994</v>
      </c>
      <c r="EO59" s="48">
        <v>95.3</v>
      </c>
      <c r="EP59" s="49" t="s">
        <v>197</v>
      </c>
      <c r="EQ59" s="49" t="s">
        <v>197</v>
      </c>
      <c r="ER59" s="49" t="s">
        <v>197</v>
      </c>
      <c r="ES59" s="49" t="s">
        <v>197</v>
      </c>
      <c r="ET59" s="48">
        <v>169.8</v>
      </c>
      <c r="EU59" s="49" t="s">
        <v>197</v>
      </c>
      <c r="EV59" s="48">
        <v>97.6</v>
      </c>
      <c r="EW59" s="48">
        <v>59</v>
      </c>
      <c r="EX59" s="48">
        <v>71.2</v>
      </c>
      <c r="EY59" s="49" t="s">
        <v>197</v>
      </c>
      <c r="EZ59" s="48">
        <v>119.3</v>
      </c>
      <c r="FA59" s="48">
        <v>102.9</v>
      </c>
      <c r="FB59" s="48">
        <v>109.4</v>
      </c>
      <c r="FC59" s="49" t="s">
        <v>197</v>
      </c>
      <c r="FD59" s="48">
        <v>96.4</v>
      </c>
      <c r="FE59" s="48">
        <v>119</v>
      </c>
      <c r="FF59" s="48">
        <v>109.3</v>
      </c>
      <c r="FG59" s="48">
        <v>53.8</v>
      </c>
      <c r="FH59" s="48">
        <v>44.7</v>
      </c>
      <c r="FI59" s="48">
        <v>51.2</v>
      </c>
      <c r="FJ59" s="48">
        <v>107.8</v>
      </c>
      <c r="FK59" s="48">
        <v>259.89999999999998</v>
      </c>
      <c r="FL59" s="48">
        <v>191.4</v>
      </c>
      <c r="FM59" s="48">
        <v>153.4</v>
      </c>
      <c r="FN59" s="48">
        <v>120.1</v>
      </c>
      <c r="FO59" s="48">
        <v>139.6</v>
      </c>
      <c r="FP59" s="48">
        <v>132.80000000000001</v>
      </c>
      <c r="FQ59" s="48">
        <v>104.8</v>
      </c>
      <c r="FR59" s="48">
        <v>114.7</v>
      </c>
      <c r="FS59" s="48">
        <v>128.9</v>
      </c>
      <c r="FT59" s="48">
        <v>68.5</v>
      </c>
      <c r="FU59" s="48">
        <v>106.7</v>
      </c>
      <c r="FV59" s="48">
        <v>122.4</v>
      </c>
      <c r="FW59" s="48">
        <v>254.2</v>
      </c>
      <c r="FX59" s="48">
        <v>96.9</v>
      </c>
      <c r="FY59" s="48">
        <v>100.8</v>
      </c>
      <c r="FZ59" s="48">
        <v>100.8</v>
      </c>
      <c r="GA59" s="48">
        <v>96.4</v>
      </c>
      <c r="GB59" s="48">
        <v>67.900000000000006</v>
      </c>
      <c r="GC59" s="48">
        <v>73.400000000000006</v>
      </c>
      <c r="GD59" s="48">
        <v>75.2</v>
      </c>
      <c r="GE59" s="48">
        <v>97.5</v>
      </c>
      <c r="GF59" s="48">
        <v>83.1</v>
      </c>
      <c r="GG59" s="48">
        <v>2.7</v>
      </c>
      <c r="GH59" s="48">
        <v>41</v>
      </c>
      <c r="GI59" s="48">
        <v>40.799999999999997</v>
      </c>
      <c r="GJ59" s="49" t="s">
        <v>197</v>
      </c>
      <c r="GK59" s="49" t="s">
        <v>197</v>
      </c>
      <c r="GL59" s="49" t="s">
        <v>197</v>
      </c>
      <c r="GM59" s="48">
        <v>81</v>
      </c>
      <c r="GN59" s="48">
        <v>70.900000000000006</v>
      </c>
      <c r="GO59" s="48">
        <v>74.8</v>
      </c>
      <c r="GP59" s="48">
        <v>66.5</v>
      </c>
      <c r="GQ59" s="48">
        <v>183.4</v>
      </c>
      <c r="GR59" s="48">
        <v>140</v>
      </c>
      <c r="GS59" s="48">
        <v>349.3</v>
      </c>
      <c r="GT59" s="48">
        <v>57</v>
      </c>
      <c r="GU59" s="48">
        <v>121.5</v>
      </c>
      <c r="GV59" s="49" t="s">
        <v>197</v>
      </c>
      <c r="GW59" s="49" t="s">
        <v>197</v>
      </c>
      <c r="GX59" s="49" t="s">
        <v>197</v>
      </c>
      <c r="GY59" s="48">
        <v>100.8</v>
      </c>
      <c r="GZ59" s="48">
        <v>52.2</v>
      </c>
      <c r="HA59" s="48">
        <v>75.900000000000006</v>
      </c>
      <c r="HB59" s="48">
        <v>103.6</v>
      </c>
      <c r="HC59" s="48">
        <v>65.8</v>
      </c>
      <c r="HD59" s="48">
        <v>77.2</v>
      </c>
      <c r="HE59" s="48" t="e">
        <v>#N/A</v>
      </c>
      <c r="HF59" s="49" t="s">
        <v>197</v>
      </c>
      <c r="HG59" s="48" t="e">
        <v>#N/A</v>
      </c>
      <c r="HH59" s="49" t="s">
        <v>197</v>
      </c>
      <c r="HI59" s="49" t="s">
        <v>197</v>
      </c>
      <c r="HJ59" s="49" t="s">
        <v>197</v>
      </c>
      <c r="HK59" s="49" t="s">
        <v>197</v>
      </c>
      <c r="HL59" s="49" t="s">
        <v>197</v>
      </c>
      <c r="HM59" s="49" t="s">
        <v>197</v>
      </c>
      <c r="HN59" s="49" t="s">
        <v>197</v>
      </c>
      <c r="HO59" s="49" t="s">
        <v>197</v>
      </c>
      <c r="HP59" s="49" t="s">
        <v>197</v>
      </c>
      <c r="HQ59" s="49" t="s">
        <v>197</v>
      </c>
      <c r="HR59" s="49" t="s">
        <v>197</v>
      </c>
      <c r="HS59" s="49" t="s">
        <v>197</v>
      </c>
      <c r="HT59" s="49" t="s">
        <v>197</v>
      </c>
      <c r="HU59" s="48">
        <v>96.8</v>
      </c>
      <c r="HV59" s="48">
        <v>81.7</v>
      </c>
      <c r="HW59" s="48">
        <v>82.6</v>
      </c>
      <c r="HX59" s="49" t="s">
        <v>197</v>
      </c>
      <c r="HY59" s="49" t="s">
        <v>197</v>
      </c>
      <c r="HZ59" s="48">
        <v>130.4</v>
      </c>
      <c r="IA59" s="49" t="s">
        <v>197</v>
      </c>
      <c r="IB59" s="49" t="s">
        <v>197</v>
      </c>
      <c r="IC59" s="49" t="s">
        <v>197</v>
      </c>
      <c r="ID59" s="48">
        <v>44.1</v>
      </c>
      <c r="IE59" s="49" t="s">
        <v>197</v>
      </c>
      <c r="IF59" s="49" t="s">
        <v>197</v>
      </c>
      <c r="IG59" s="49" t="s">
        <v>197</v>
      </c>
      <c r="IH59" s="48">
        <v>144.9</v>
      </c>
      <c r="II59" s="48">
        <v>124.9</v>
      </c>
      <c r="IJ59" s="49" t="s">
        <v>197</v>
      </c>
      <c r="IK59" s="49" t="s">
        <v>197</v>
      </c>
      <c r="IL59" s="49" t="s">
        <v>197</v>
      </c>
      <c r="IM59" s="49" t="s">
        <v>197</v>
      </c>
      <c r="IN59" s="49" t="s">
        <v>197</v>
      </c>
      <c r="IO59" s="49" t="s">
        <v>197</v>
      </c>
      <c r="IP59" s="49" t="s">
        <v>197</v>
      </c>
      <c r="IQ59" s="48">
        <v>211.3</v>
      </c>
      <c r="IR59" s="48">
        <v>97.5</v>
      </c>
      <c r="IS59" s="48">
        <v>40</v>
      </c>
      <c r="IT59" s="48">
        <v>62.2</v>
      </c>
      <c r="IU59" s="48">
        <v>24</v>
      </c>
      <c r="IV59" s="48">
        <v>36.5</v>
      </c>
      <c r="IW59" s="48">
        <v>33.299999999999997</v>
      </c>
      <c r="IX59" s="49" t="s">
        <v>197</v>
      </c>
      <c r="IY59" s="49" t="s">
        <v>197</v>
      </c>
      <c r="IZ59" s="49" t="s">
        <v>197</v>
      </c>
      <c r="JA59" s="49" t="s">
        <v>197</v>
      </c>
      <c r="JB59" s="49" t="s">
        <v>197</v>
      </c>
      <c r="JC59" s="48">
        <v>100.9</v>
      </c>
      <c r="JD59" s="48">
        <v>21.6</v>
      </c>
      <c r="JE59" s="48">
        <v>40.9</v>
      </c>
      <c r="JF59" s="48" t="s">
        <v>87</v>
      </c>
      <c r="JG59" s="48" t="s">
        <v>87</v>
      </c>
      <c r="JH59" s="48">
        <v>21.7</v>
      </c>
      <c r="JI59" s="48">
        <v>79.8</v>
      </c>
      <c r="JJ59" s="48">
        <v>64.599999999999994</v>
      </c>
      <c r="JK59" s="48">
        <v>80.8</v>
      </c>
      <c r="JL59" s="48">
        <v>79.3</v>
      </c>
      <c r="JM59" s="48">
        <v>151.6</v>
      </c>
      <c r="JN59" s="48">
        <v>144.9</v>
      </c>
      <c r="JO59" s="48">
        <v>419.7</v>
      </c>
    </row>
    <row r="60" spans="1:275">
      <c r="A60" s="45"/>
      <c r="B60" s="46" t="s">
        <v>1797</v>
      </c>
      <c r="C60" s="303" t="s">
        <v>1299</v>
      </c>
      <c r="D60" s="46" t="s">
        <v>125</v>
      </c>
      <c r="E60" s="303" t="s">
        <v>6</v>
      </c>
      <c r="F60" s="47" t="s">
        <v>197</v>
      </c>
      <c r="G60" s="47" t="s">
        <v>197</v>
      </c>
      <c r="H60" s="48">
        <v>102.6</v>
      </c>
      <c r="I60" s="48">
        <v>110.5</v>
      </c>
      <c r="J60" s="48">
        <v>106.6</v>
      </c>
      <c r="K60" s="48">
        <v>108.3</v>
      </c>
      <c r="L60" s="48">
        <v>188.2</v>
      </c>
      <c r="M60" s="48">
        <v>171</v>
      </c>
      <c r="N60" s="48">
        <v>127.6</v>
      </c>
      <c r="O60" s="48">
        <v>149.30000000000001</v>
      </c>
      <c r="P60" s="48">
        <v>150.9</v>
      </c>
      <c r="Q60" s="48">
        <v>110.1</v>
      </c>
      <c r="R60" s="48">
        <v>120.3</v>
      </c>
      <c r="S60" s="48">
        <v>128.19999999999999</v>
      </c>
      <c r="T60" s="48">
        <v>107.5</v>
      </c>
      <c r="U60" s="48">
        <v>114.7</v>
      </c>
      <c r="V60" s="48">
        <v>167</v>
      </c>
      <c r="W60" s="48">
        <v>142.4</v>
      </c>
      <c r="X60" s="49" t="s">
        <v>197</v>
      </c>
      <c r="Y60" s="48">
        <v>75.7</v>
      </c>
      <c r="Z60" s="48">
        <v>44.2</v>
      </c>
      <c r="AA60" s="48">
        <v>76</v>
      </c>
      <c r="AB60" s="48">
        <v>112.4</v>
      </c>
      <c r="AC60" s="49" t="s">
        <v>197</v>
      </c>
      <c r="AD60" s="48">
        <v>54.7</v>
      </c>
      <c r="AE60" s="48">
        <v>88.9</v>
      </c>
      <c r="AF60" s="48">
        <v>110.4</v>
      </c>
      <c r="AG60" s="48">
        <v>118.3</v>
      </c>
      <c r="AH60" s="48">
        <v>171.9</v>
      </c>
      <c r="AI60" s="49" t="s">
        <v>197</v>
      </c>
      <c r="AJ60" s="49" t="s">
        <v>197</v>
      </c>
      <c r="AK60" s="48">
        <v>82.8</v>
      </c>
      <c r="AL60" s="48">
        <v>41.4</v>
      </c>
      <c r="AM60" s="48">
        <v>70.7</v>
      </c>
      <c r="AN60" s="48">
        <v>35.4</v>
      </c>
      <c r="AO60" s="48">
        <v>62.9</v>
      </c>
      <c r="AP60" s="48">
        <v>62.6</v>
      </c>
      <c r="AQ60" s="48">
        <v>63.4</v>
      </c>
      <c r="AR60" s="48">
        <v>107.8</v>
      </c>
      <c r="AS60" s="49" t="s">
        <v>197</v>
      </c>
      <c r="AT60" s="48">
        <v>95.1</v>
      </c>
      <c r="AU60" s="49" t="s">
        <v>197</v>
      </c>
      <c r="AV60" s="48">
        <v>155.4</v>
      </c>
      <c r="AW60" s="48">
        <v>81.3</v>
      </c>
      <c r="AX60" s="49" t="s">
        <v>197</v>
      </c>
      <c r="AY60" s="49" t="s">
        <v>197</v>
      </c>
      <c r="AZ60" s="48">
        <v>129.1</v>
      </c>
      <c r="BA60" s="48">
        <v>131.19999999999999</v>
      </c>
      <c r="BB60" s="48">
        <v>131.1</v>
      </c>
      <c r="BC60" s="48">
        <v>133</v>
      </c>
      <c r="BD60" s="48">
        <v>137.69999999999999</v>
      </c>
      <c r="BE60" s="48">
        <v>137.4</v>
      </c>
      <c r="BF60" s="48">
        <v>99.6</v>
      </c>
      <c r="BG60" s="48">
        <v>111.4</v>
      </c>
      <c r="BH60" s="48">
        <v>108.7</v>
      </c>
      <c r="BI60" s="48">
        <v>25.5</v>
      </c>
      <c r="BJ60" s="48">
        <v>23</v>
      </c>
      <c r="BK60" s="48">
        <v>24.3</v>
      </c>
      <c r="BL60" s="48">
        <v>210.2</v>
      </c>
      <c r="BM60" s="48">
        <v>77</v>
      </c>
      <c r="BN60" s="48">
        <v>113.5</v>
      </c>
      <c r="BO60" s="49" t="s">
        <v>197</v>
      </c>
      <c r="BP60" s="49" t="s">
        <v>197</v>
      </c>
      <c r="BQ60" s="49" t="s">
        <v>197</v>
      </c>
      <c r="BR60" s="48">
        <v>147.9</v>
      </c>
      <c r="BS60" s="48">
        <v>92</v>
      </c>
      <c r="BT60" s="48">
        <v>118.5</v>
      </c>
      <c r="BU60" s="48">
        <v>59.2</v>
      </c>
      <c r="BV60" s="48">
        <v>131.69999999999999</v>
      </c>
      <c r="BW60" s="48">
        <v>106.3</v>
      </c>
      <c r="BX60" s="48">
        <v>152.9</v>
      </c>
      <c r="BY60" s="48">
        <v>181.5</v>
      </c>
      <c r="BZ60" s="48">
        <v>163</v>
      </c>
      <c r="CA60" s="49" t="s">
        <v>197</v>
      </c>
      <c r="CB60" s="49" t="s">
        <v>197</v>
      </c>
      <c r="CC60" s="49" t="s">
        <v>197</v>
      </c>
      <c r="CD60" s="48">
        <v>114.4</v>
      </c>
      <c r="CE60" s="48">
        <v>123</v>
      </c>
      <c r="CF60" s="48">
        <v>119.5</v>
      </c>
      <c r="CG60" s="48">
        <v>102.1</v>
      </c>
      <c r="CH60" s="48">
        <v>76.099999999999994</v>
      </c>
      <c r="CI60" s="48">
        <v>89.2</v>
      </c>
      <c r="CJ60" s="48">
        <v>175</v>
      </c>
      <c r="CK60" s="48">
        <v>114</v>
      </c>
      <c r="CL60" s="48">
        <v>139.80000000000001</v>
      </c>
      <c r="CM60" s="49" t="s">
        <v>197</v>
      </c>
      <c r="CN60" s="49" t="s">
        <v>197</v>
      </c>
      <c r="CO60" s="49" t="s">
        <v>197</v>
      </c>
      <c r="CP60" s="48">
        <v>122.8</v>
      </c>
      <c r="CQ60" s="48">
        <v>39.700000000000003</v>
      </c>
      <c r="CR60" s="48">
        <v>74.2</v>
      </c>
      <c r="CS60" s="49" t="s">
        <v>197</v>
      </c>
      <c r="CT60" s="48">
        <v>277.8</v>
      </c>
      <c r="CU60" s="48">
        <v>24.6</v>
      </c>
      <c r="CV60" s="48">
        <v>130.1</v>
      </c>
      <c r="CW60" s="48">
        <v>181</v>
      </c>
      <c r="CX60" s="48">
        <v>100.1</v>
      </c>
      <c r="CY60" s="48">
        <v>136.30000000000001</v>
      </c>
      <c r="CZ60" s="49" t="s">
        <v>197</v>
      </c>
      <c r="DA60" s="48">
        <v>114</v>
      </c>
      <c r="DB60" s="48">
        <v>124.6</v>
      </c>
      <c r="DC60" s="48">
        <v>120.9</v>
      </c>
      <c r="DD60" s="48">
        <v>74</v>
      </c>
      <c r="DE60" s="48">
        <v>111.6</v>
      </c>
      <c r="DF60" s="48">
        <v>97.9</v>
      </c>
      <c r="DG60" s="48">
        <v>184.2</v>
      </c>
      <c r="DH60" s="48">
        <v>102.1</v>
      </c>
      <c r="DI60" s="48">
        <v>148.4</v>
      </c>
      <c r="DJ60" s="48">
        <v>110.1</v>
      </c>
      <c r="DK60" s="48">
        <v>83.2</v>
      </c>
      <c r="DL60" s="48">
        <v>96</v>
      </c>
      <c r="DM60" s="48">
        <v>168.3</v>
      </c>
      <c r="DN60" s="48">
        <v>117</v>
      </c>
      <c r="DO60" s="48">
        <v>136.80000000000001</v>
      </c>
      <c r="DP60" s="49" t="s">
        <v>197</v>
      </c>
      <c r="DQ60" s="49" t="s">
        <v>197</v>
      </c>
      <c r="DR60" s="49" t="s">
        <v>197</v>
      </c>
      <c r="DS60" s="49" t="s">
        <v>197</v>
      </c>
      <c r="DT60" s="49" t="s">
        <v>197</v>
      </c>
      <c r="DU60" s="49" t="s">
        <v>197</v>
      </c>
      <c r="DV60" s="48">
        <v>72.5</v>
      </c>
      <c r="DW60" s="48">
        <v>27.2</v>
      </c>
      <c r="DX60" s="48">
        <v>41</v>
      </c>
      <c r="DY60" s="49" t="s">
        <v>197</v>
      </c>
      <c r="DZ60" s="49" t="s">
        <v>197</v>
      </c>
      <c r="EA60" s="49" t="s">
        <v>197</v>
      </c>
      <c r="EB60" s="48" t="e">
        <v>#N/A</v>
      </c>
      <c r="EC60" s="49" t="s">
        <v>197</v>
      </c>
      <c r="ED60" s="48" t="e">
        <v>#N/A</v>
      </c>
      <c r="EE60" s="48">
        <v>46.4</v>
      </c>
      <c r="EF60" s="48">
        <v>178.5</v>
      </c>
      <c r="EG60" s="48">
        <v>25.3</v>
      </c>
      <c r="EH60" s="48">
        <v>91.3</v>
      </c>
      <c r="EI60" s="49" t="s">
        <v>197</v>
      </c>
      <c r="EJ60" s="49" t="s">
        <v>197</v>
      </c>
      <c r="EK60" s="49" t="s">
        <v>197</v>
      </c>
      <c r="EL60" s="49" t="s">
        <v>197</v>
      </c>
      <c r="EM60" s="48">
        <v>560.9</v>
      </c>
      <c r="EN60" s="48">
        <v>152.9</v>
      </c>
      <c r="EO60" s="48">
        <v>366.9</v>
      </c>
      <c r="EP60" s="49" t="s">
        <v>197</v>
      </c>
      <c r="EQ60" s="49" t="s">
        <v>197</v>
      </c>
      <c r="ER60" s="49" t="s">
        <v>197</v>
      </c>
      <c r="ES60" s="49" t="s">
        <v>197</v>
      </c>
      <c r="ET60" s="48">
        <v>244.7</v>
      </c>
      <c r="EU60" s="49" t="s">
        <v>197</v>
      </c>
      <c r="EV60" s="48">
        <v>115.2</v>
      </c>
      <c r="EW60" s="48">
        <v>71.3</v>
      </c>
      <c r="EX60" s="48">
        <v>84.9</v>
      </c>
      <c r="EY60" s="48">
        <v>13.1</v>
      </c>
      <c r="EZ60" s="48">
        <v>93.8</v>
      </c>
      <c r="FA60" s="48">
        <v>117.2</v>
      </c>
      <c r="FB60" s="48">
        <v>107.9</v>
      </c>
      <c r="FC60" s="49" t="s">
        <v>197</v>
      </c>
      <c r="FD60" s="48">
        <v>114.2</v>
      </c>
      <c r="FE60" s="48">
        <v>126.2</v>
      </c>
      <c r="FF60" s="48">
        <v>121.1</v>
      </c>
      <c r="FG60" s="48">
        <v>339.1</v>
      </c>
      <c r="FH60" s="48">
        <v>17.2</v>
      </c>
      <c r="FI60" s="48">
        <v>246.5</v>
      </c>
      <c r="FJ60" s="48">
        <v>80.5</v>
      </c>
      <c r="FK60" s="48">
        <v>110.9</v>
      </c>
      <c r="FL60" s="48">
        <v>97.2</v>
      </c>
      <c r="FM60" s="48">
        <v>140.69999999999999</v>
      </c>
      <c r="FN60" s="48">
        <v>157.4</v>
      </c>
      <c r="FO60" s="48">
        <v>147.6</v>
      </c>
      <c r="FP60" s="48">
        <v>112.6</v>
      </c>
      <c r="FQ60" s="48">
        <v>125</v>
      </c>
      <c r="FR60" s="48">
        <v>120.6</v>
      </c>
      <c r="FS60" s="48">
        <v>187</v>
      </c>
      <c r="FT60" s="48">
        <v>176.7</v>
      </c>
      <c r="FU60" s="48">
        <v>183.2</v>
      </c>
      <c r="FV60" s="48">
        <v>127.6</v>
      </c>
      <c r="FW60" s="48">
        <v>221.2</v>
      </c>
      <c r="FX60" s="48">
        <v>87.9</v>
      </c>
      <c r="FY60" s="48">
        <v>81.8</v>
      </c>
      <c r="FZ60" s="48">
        <v>81.8</v>
      </c>
      <c r="GA60" s="48">
        <v>109.9</v>
      </c>
      <c r="GB60" s="48">
        <v>86.6</v>
      </c>
      <c r="GC60" s="48">
        <v>91</v>
      </c>
      <c r="GD60" s="48">
        <v>157.30000000000001</v>
      </c>
      <c r="GE60" s="48">
        <v>134.80000000000001</v>
      </c>
      <c r="GF60" s="48">
        <v>149.30000000000001</v>
      </c>
      <c r="GG60" s="48">
        <v>22.9</v>
      </c>
      <c r="GH60" s="48">
        <v>28.9</v>
      </c>
      <c r="GI60" s="48">
        <v>28.9</v>
      </c>
      <c r="GJ60" s="49" t="s">
        <v>197</v>
      </c>
      <c r="GK60" s="49" t="s">
        <v>197</v>
      </c>
      <c r="GL60" s="49" t="s">
        <v>197</v>
      </c>
      <c r="GM60" s="48">
        <v>143.5</v>
      </c>
      <c r="GN60" s="48">
        <v>73.400000000000006</v>
      </c>
      <c r="GO60" s="48">
        <v>100.6</v>
      </c>
      <c r="GP60" s="48">
        <v>184.6</v>
      </c>
      <c r="GQ60" s="48">
        <v>96.6</v>
      </c>
      <c r="GR60" s="48">
        <v>129.4</v>
      </c>
      <c r="GS60" s="48">
        <v>353.9</v>
      </c>
      <c r="GT60" s="48">
        <v>135.1</v>
      </c>
      <c r="GU60" s="48">
        <v>183.2</v>
      </c>
      <c r="GV60" s="49" t="s">
        <v>197</v>
      </c>
      <c r="GW60" s="49" t="s">
        <v>197</v>
      </c>
      <c r="GX60" s="49" t="s">
        <v>197</v>
      </c>
      <c r="GY60" s="48">
        <v>133.69999999999999</v>
      </c>
      <c r="GZ60" s="48">
        <v>98.9</v>
      </c>
      <c r="HA60" s="48">
        <v>115.8</v>
      </c>
      <c r="HB60" s="48">
        <v>139</v>
      </c>
      <c r="HC60" s="48">
        <v>104.8</v>
      </c>
      <c r="HD60" s="48">
        <v>115.1</v>
      </c>
      <c r="HE60" s="48" t="e">
        <v>#N/A</v>
      </c>
      <c r="HF60" s="49" t="s">
        <v>197</v>
      </c>
      <c r="HG60" s="48" t="e">
        <v>#N/A</v>
      </c>
      <c r="HH60" s="49" t="s">
        <v>197</v>
      </c>
      <c r="HI60" s="48">
        <v>320.8</v>
      </c>
      <c r="HJ60" s="48">
        <v>220.6</v>
      </c>
      <c r="HK60" s="48">
        <v>249.2</v>
      </c>
      <c r="HL60" s="48">
        <v>293.60000000000002</v>
      </c>
      <c r="HM60" s="48">
        <v>227.9</v>
      </c>
      <c r="HN60" s="48">
        <v>259.5</v>
      </c>
      <c r="HO60" s="49" t="s">
        <v>197</v>
      </c>
      <c r="HP60" s="49" t="s">
        <v>197</v>
      </c>
      <c r="HQ60" s="49" t="s">
        <v>197</v>
      </c>
      <c r="HR60" s="49" t="s">
        <v>197</v>
      </c>
      <c r="HS60" s="49" t="s">
        <v>197</v>
      </c>
      <c r="HT60" s="49" t="s">
        <v>197</v>
      </c>
      <c r="HU60" s="48">
        <v>38.1</v>
      </c>
      <c r="HV60" s="48">
        <v>70.3</v>
      </c>
      <c r="HW60" s="48">
        <v>68.400000000000006</v>
      </c>
      <c r="HX60" s="48">
        <v>129.5</v>
      </c>
      <c r="HY60" s="49" t="s">
        <v>197</v>
      </c>
      <c r="HZ60" s="48">
        <v>133.80000000000001</v>
      </c>
      <c r="IA60" s="49" t="s">
        <v>197</v>
      </c>
      <c r="IB60" s="49" t="s">
        <v>197</v>
      </c>
      <c r="IC60" s="49" t="s">
        <v>197</v>
      </c>
      <c r="ID60" s="48">
        <v>48.9</v>
      </c>
      <c r="IE60" s="49" t="s">
        <v>197</v>
      </c>
      <c r="IF60" s="49" t="s">
        <v>197</v>
      </c>
      <c r="IG60" s="49" t="s">
        <v>197</v>
      </c>
      <c r="IH60" s="48">
        <v>107</v>
      </c>
      <c r="II60" s="49" t="s">
        <v>197</v>
      </c>
      <c r="IJ60" s="49" t="s">
        <v>197</v>
      </c>
      <c r="IK60" s="49" t="s">
        <v>197</v>
      </c>
      <c r="IL60" s="49" t="s">
        <v>197</v>
      </c>
      <c r="IM60" s="49" t="s">
        <v>197</v>
      </c>
      <c r="IN60" s="48">
        <v>59</v>
      </c>
      <c r="IO60" s="49" t="s">
        <v>197</v>
      </c>
      <c r="IP60" s="49" t="s">
        <v>197</v>
      </c>
      <c r="IQ60" s="48">
        <v>82.8</v>
      </c>
      <c r="IR60" s="48">
        <v>72.599999999999994</v>
      </c>
      <c r="IS60" s="48">
        <v>47.8</v>
      </c>
      <c r="IT60" s="48">
        <v>57.3</v>
      </c>
      <c r="IU60" s="48">
        <v>114.3</v>
      </c>
      <c r="IV60" s="48">
        <v>44.8</v>
      </c>
      <c r="IW60" s="48">
        <v>62.4</v>
      </c>
      <c r="IX60" s="49" t="s">
        <v>197</v>
      </c>
      <c r="IY60" s="49" t="s">
        <v>197</v>
      </c>
      <c r="IZ60" s="49" t="s">
        <v>197</v>
      </c>
      <c r="JA60" s="49" t="s">
        <v>197</v>
      </c>
      <c r="JB60" s="49" t="s">
        <v>197</v>
      </c>
      <c r="JC60" s="48">
        <v>116.8</v>
      </c>
      <c r="JD60" s="48">
        <v>28.4</v>
      </c>
      <c r="JE60" s="48">
        <v>50</v>
      </c>
      <c r="JF60" s="48" t="s">
        <v>87</v>
      </c>
      <c r="JG60" s="48" t="s">
        <v>87</v>
      </c>
      <c r="JH60" s="48" t="s">
        <v>87</v>
      </c>
      <c r="JI60" s="48">
        <v>56.4</v>
      </c>
      <c r="JJ60" s="48">
        <v>93.2</v>
      </c>
      <c r="JK60" s="48">
        <v>115.2</v>
      </c>
      <c r="JL60" s="48">
        <v>86.6</v>
      </c>
      <c r="JM60" s="48">
        <v>108.4</v>
      </c>
      <c r="JN60" s="48">
        <v>107</v>
      </c>
      <c r="JO60" s="48">
        <v>102.7</v>
      </c>
    </row>
    <row r="61" spans="1:275">
      <c r="A61" s="45"/>
      <c r="B61" s="46" t="s">
        <v>1798</v>
      </c>
      <c r="C61" s="303" t="s">
        <v>1300</v>
      </c>
      <c r="D61" s="46" t="s">
        <v>125</v>
      </c>
      <c r="E61" s="303" t="s">
        <v>6</v>
      </c>
      <c r="F61" s="47" t="s">
        <v>197</v>
      </c>
      <c r="G61" s="47" t="s">
        <v>197</v>
      </c>
      <c r="H61" s="48">
        <v>43.5</v>
      </c>
      <c r="I61" s="48">
        <v>56.4</v>
      </c>
      <c r="J61" s="48">
        <v>58.2</v>
      </c>
      <c r="K61" s="49" t="s">
        <v>197</v>
      </c>
      <c r="L61" s="49" t="s">
        <v>197</v>
      </c>
      <c r="M61" s="48">
        <v>76.7</v>
      </c>
      <c r="N61" s="48">
        <v>69.7</v>
      </c>
      <c r="O61" s="49" t="s">
        <v>197</v>
      </c>
      <c r="P61" s="48">
        <v>55.7</v>
      </c>
      <c r="Q61" s="49" t="s">
        <v>197</v>
      </c>
      <c r="R61" s="48">
        <v>118.2</v>
      </c>
      <c r="S61" s="48">
        <v>51</v>
      </c>
      <c r="T61" s="49" t="s">
        <v>197</v>
      </c>
      <c r="U61" s="49" t="s">
        <v>197</v>
      </c>
      <c r="V61" s="49" t="s">
        <v>197</v>
      </c>
      <c r="W61" s="49" t="s">
        <v>197</v>
      </c>
      <c r="X61" s="49" t="s">
        <v>197</v>
      </c>
      <c r="Y61" s="49" t="s">
        <v>197</v>
      </c>
      <c r="Z61" s="49" t="s">
        <v>197</v>
      </c>
      <c r="AA61" s="49" t="s">
        <v>197</v>
      </c>
      <c r="AB61" s="49" t="s">
        <v>197</v>
      </c>
      <c r="AC61" s="49" t="s">
        <v>197</v>
      </c>
      <c r="AD61" s="49" t="s">
        <v>197</v>
      </c>
      <c r="AE61" s="49" t="s">
        <v>197</v>
      </c>
      <c r="AF61" s="49" t="s">
        <v>197</v>
      </c>
      <c r="AG61" s="49" t="s">
        <v>197</v>
      </c>
      <c r="AH61" s="49" t="s">
        <v>197</v>
      </c>
      <c r="AI61" s="49" t="s">
        <v>197</v>
      </c>
      <c r="AJ61" s="49" t="s">
        <v>197</v>
      </c>
      <c r="AK61" s="49" t="s">
        <v>197</v>
      </c>
      <c r="AL61" s="49" t="s">
        <v>197</v>
      </c>
      <c r="AM61" s="49" t="s">
        <v>197</v>
      </c>
      <c r="AN61" s="49" t="s">
        <v>197</v>
      </c>
      <c r="AO61" s="49" t="s">
        <v>197</v>
      </c>
      <c r="AP61" s="49" t="s">
        <v>197</v>
      </c>
      <c r="AQ61" s="49" t="s">
        <v>197</v>
      </c>
      <c r="AR61" s="49" t="s">
        <v>197</v>
      </c>
      <c r="AS61" s="49" t="s">
        <v>197</v>
      </c>
      <c r="AT61" s="49" t="s">
        <v>197</v>
      </c>
      <c r="AU61" s="49" t="s">
        <v>197</v>
      </c>
      <c r="AV61" s="49" t="s">
        <v>197</v>
      </c>
      <c r="AW61" s="49" t="s">
        <v>197</v>
      </c>
      <c r="AX61" s="49" t="s">
        <v>197</v>
      </c>
      <c r="AY61" s="49" t="s">
        <v>197</v>
      </c>
      <c r="AZ61" s="48">
        <v>100.9</v>
      </c>
      <c r="BA61" s="48">
        <v>68.900000000000006</v>
      </c>
      <c r="BB61" s="48">
        <v>70.400000000000006</v>
      </c>
      <c r="BC61" s="48">
        <v>111.3</v>
      </c>
      <c r="BD61" s="48">
        <v>69.599999999999994</v>
      </c>
      <c r="BE61" s="48">
        <v>72.8</v>
      </c>
      <c r="BF61" s="48">
        <v>87</v>
      </c>
      <c r="BG61" s="48">
        <v>59.6</v>
      </c>
      <c r="BH61" s="48">
        <v>66</v>
      </c>
      <c r="BI61" s="49" t="s">
        <v>197</v>
      </c>
      <c r="BJ61" s="49" t="s">
        <v>197</v>
      </c>
      <c r="BK61" s="49" t="s">
        <v>197</v>
      </c>
      <c r="BL61" s="49" t="s">
        <v>197</v>
      </c>
      <c r="BM61" s="49" t="s">
        <v>197</v>
      </c>
      <c r="BN61" s="49" t="s">
        <v>197</v>
      </c>
      <c r="BO61" s="49" t="s">
        <v>197</v>
      </c>
      <c r="BP61" s="49" t="s">
        <v>197</v>
      </c>
      <c r="BQ61" s="49" t="s">
        <v>197</v>
      </c>
      <c r="BR61" s="49" t="s">
        <v>197</v>
      </c>
      <c r="BS61" s="49" t="s">
        <v>197</v>
      </c>
      <c r="BT61" s="49" t="s">
        <v>197</v>
      </c>
      <c r="BU61" s="49" t="s">
        <v>197</v>
      </c>
      <c r="BV61" s="49" t="s">
        <v>197</v>
      </c>
      <c r="BW61" s="49" t="s">
        <v>197</v>
      </c>
      <c r="BX61" s="49" t="s">
        <v>197</v>
      </c>
      <c r="BY61" s="49" t="s">
        <v>197</v>
      </c>
      <c r="BZ61" s="49" t="s">
        <v>197</v>
      </c>
      <c r="CA61" s="49" t="s">
        <v>197</v>
      </c>
      <c r="CB61" s="49" t="s">
        <v>197</v>
      </c>
      <c r="CC61" s="49" t="s">
        <v>197</v>
      </c>
      <c r="CD61" s="49" t="s">
        <v>197</v>
      </c>
      <c r="CE61" s="49" t="s">
        <v>197</v>
      </c>
      <c r="CF61" s="49" t="s">
        <v>197</v>
      </c>
      <c r="CG61" s="49" t="s">
        <v>197</v>
      </c>
      <c r="CH61" s="49" t="s">
        <v>197</v>
      </c>
      <c r="CI61" s="49" t="s">
        <v>197</v>
      </c>
      <c r="CJ61" s="49" t="s">
        <v>197</v>
      </c>
      <c r="CK61" s="49" t="s">
        <v>197</v>
      </c>
      <c r="CL61" s="49" t="s">
        <v>197</v>
      </c>
      <c r="CM61" s="49" t="s">
        <v>197</v>
      </c>
      <c r="CN61" s="49" t="s">
        <v>197</v>
      </c>
      <c r="CO61" s="49" t="s">
        <v>197</v>
      </c>
      <c r="CP61" s="49" t="s">
        <v>197</v>
      </c>
      <c r="CQ61" s="49" t="s">
        <v>197</v>
      </c>
      <c r="CR61" s="49" t="s">
        <v>197</v>
      </c>
      <c r="CS61" s="49" t="s">
        <v>197</v>
      </c>
      <c r="CT61" s="49" t="s">
        <v>197</v>
      </c>
      <c r="CU61" s="49" t="s">
        <v>197</v>
      </c>
      <c r="CV61" s="49" t="s">
        <v>197</v>
      </c>
      <c r="CW61" s="49" t="s">
        <v>197</v>
      </c>
      <c r="CX61" s="49" t="s">
        <v>197</v>
      </c>
      <c r="CY61" s="49" t="s">
        <v>197</v>
      </c>
      <c r="CZ61" s="49" t="s">
        <v>197</v>
      </c>
      <c r="DA61" s="49" t="s">
        <v>197</v>
      </c>
      <c r="DB61" s="49" t="s">
        <v>197</v>
      </c>
      <c r="DC61" s="49" t="s">
        <v>197</v>
      </c>
      <c r="DD61" s="49" t="s">
        <v>197</v>
      </c>
      <c r="DE61" s="49" t="s">
        <v>197</v>
      </c>
      <c r="DF61" s="49" t="s">
        <v>197</v>
      </c>
      <c r="DG61" s="49" t="s">
        <v>197</v>
      </c>
      <c r="DH61" s="49" t="s">
        <v>197</v>
      </c>
      <c r="DI61" s="49" t="s">
        <v>197</v>
      </c>
      <c r="DJ61" s="49" t="s">
        <v>197</v>
      </c>
      <c r="DK61" s="49" t="s">
        <v>197</v>
      </c>
      <c r="DL61" s="49" t="s">
        <v>197</v>
      </c>
      <c r="DM61" s="49" t="s">
        <v>197</v>
      </c>
      <c r="DN61" s="49" t="s">
        <v>197</v>
      </c>
      <c r="DO61" s="49" t="s">
        <v>197</v>
      </c>
      <c r="DP61" s="49" t="s">
        <v>197</v>
      </c>
      <c r="DQ61" s="49" t="s">
        <v>197</v>
      </c>
      <c r="DR61" s="49" t="s">
        <v>197</v>
      </c>
      <c r="DS61" s="49" t="s">
        <v>197</v>
      </c>
      <c r="DT61" s="49" t="s">
        <v>197</v>
      </c>
      <c r="DU61" s="49" t="s">
        <v>197</v>
      </c>
      <c r="DV61" s="49" t="s">
        <v>197</v>
      </c>
      <c r="DW61" s="49" t="s">
        <v>197</v>
      </c>
      <c r="DX61" s="49" t="s">
        <v>197</v>
      </c>
      <c r="DY61" s="49" t="s">
        <v>197</v>
      </c>
      <c r="DZ61" s="49" t="s">
        <v>197</v>
      </c>
      <c r="EA61" s="49" t="s">
        <v>197</v>
      </c>
      <c r="EB61" s="48" t="e">
        <v>#N/A</v>
      </c>
      <c r="EC61" s="49" t="s">
        <v>197</v>
      </c>
      <c r="ED61" s="48" t="e">
        <v>#N/A</v>
      </c>
      <c r="EE61" s="49" t="s">
        <v>197</v>
      </c>
      <c r="EF61" s="49" t="s">
        <v>197</v>
      </c>
      <c r="EG61" s="49" t="s">
        <v>197</v>
      </c>
      <c r="EH61" s="49" t="s">
        <v>197</v>
      </c>
      <c r="EI61" s="49" t="s">
        <v>197</v>
      </c>
      <c r="EJ61" s="49" t="s">
        <v>197</v>
      </c>
      <c r="EK61" s="49" t="s">
        <v>197</v>
      </c>
      <c r="EL61" s="49" t="s">
        <v>197</v>
      </c>
      <c r="EM61" s="49" t="s">
        <v>197</v>
      </c>
      <c r="EN61" s="49" t="s">
        <v>197</v>
      </c>
      <c r="EO61" s="49" t="s">
        <v>197</v>
      </c>
      <c r="EP61" s="49" t="s">
        <v>197</v>
      </c>
      <c r="EQ61" s="49" t="s">
        <v>197</v>
      </c>
      <c r="ER61" s="49" t="s">
        <v>197</v>
      </c>
      <c r="ES61" s="49" t="s">
        <v>197</v>
      </c>
      <c r="ET61" s="49" t="s">
        <v>197</v>
      </c>
      <c r="EU61" s="49" t="s">
        <v>197</v>
      </c>
      <c r="EV61" s="48">
        <v>65.2</v>
      </c>
      <c r="EW61" s="48">
        <v>45.1</v>
      </c>
      <c r="EX61" s="48">
        <v>51.4</v>
      </c>
      <c r="EY61" s="49" t="s">
        <v>197</v>
      </c>
      <c r="EZ61" s="49" t="s">
        <v>197</v>
      </c>
      <c r="FA61" s="49" t="s">
        <v>197</v>
      </c>
      <c r="FB61" s="49" t="s">
        <v>197</v>
      </c>
      <c r="FC61" s="49" t="s">
        <v>197</v>
      </c>
      <c r="FD61" s="48">
        <v>51.1</v>
      </c>
      <c r="FE61" s="48">
        <v>56.8</v>
      </c>
      <c r="FF61" s="48">
        <v>54.3</v>
      </c>
      <c r="FG61" s="49" t="s">
        <v>197</v>
      </c>
      <c r="FH61" s="49" t="s">
        <v>197</v>
      </c>
      <c r="FI61" s="49" t="s">
        <v>197</v>
      </c>
      <c r="FJ61" s="49" t="s">
        <v>197</v>
      </c>
      <c r="FK61" s="49" t="s">
        <v>197</v>
      </c>
      <c r="FL61" s="49" t="s">
        <v>197</v>
      </c>
      <c r="FM61" s="48">
        <v>77.099999999999994</v>
      </c>
      <c r="FN61" s="48">
        <v>74.099999999999994</v>
      </c>
      <c r="FO61" s="48">
        <v>75.8</v>
      </c>
      <c r="FP61" s="49" t="s">
        <v>197</v>
      </c>
      <c r="FQ61" s="49" t="s">
        <v>197</v>
      </c>
      <c r="FR61" s="49" t="s">
        <v>197</v>
      </c>
      <c r="FS61" s="48">
        <v>46.9</v>
      </c>
      <c r="FT61" s="48">
        <v>52.1</v>
      </c>
      <c r="FU61" s="48">
        <v>48.8</v>
      </c>
      <c r="FV61" s="49" t="s">
        <v>197</v>
      </c>
      <c r="FW61" s="49" t="s">
        <v>197</v>
      </c>
      <c r="FX61" s="48">
        <v>62.9</v>
      </c>
      <c r="FY61" s="48">
        <v>35.799999999999997</v>
      </c>
      <c r="FZ61" s="48">
        <v>36</v>
      </c>
      <c r="GA61" s="48">
        <v>57.6</v>
      </c>
      <c r="GB61" s="48">
        <v>42.2</v>
      </c>
      <c r="GC61" s="48">
        <v>45.1</v>
      </c>
      <c r="GD61" s="49" t="s">
        <v>197</v>
      </c>
      <c r="GE61" s="49" t="s">
        <v>197</v>
      </c>
      <c r="GF61" s="49" t="s">
        <v>197</v>
      </c>
      <c r="GG61" s="49" t="s">
        <v>197</v>
      </c>
      <c r="GH61" s="49" t="s">
        <v>197</v>
      </c>
      <c r="GI61" s="49" t="s">
        <v>197</v>
      </c>
      <c r="GJ61" s="49" t="s">
        <v>197</v>
      </c>
      <c r="GK61" s="49" t="s">
        <v>197</v>
      </c>
      <c r="GL61" s="49" t="s">
        <v>197</v>
      </c>
      <c r="GM61" s="49" t="s">
        <v>197</v>
      </c>
      <c r="GN61" s="49" t="s">
        <v>197</v>
      </c>
      <c r="GO61" s="49" t="s">
        <v>197</v>
      </c>
      <c r="GP61" s="49" t="s">
        <v>197</v>
      </c>
      <c r="GQ61" s="49" t="s">
        <v>197</v>
      </c>
      <c r="GR61" s="49" t="s">
        <v>197</v>
      </c>
      <c r="GS61" s="48">
        <v>115.7</v>
      </c>
      <c r="GT61" s="48">
        <v>19.600000000000001</v>
      </c>
      <c r="GU61" s="48">
        <v>40.799999999999997</v>
      </c>
      <c r="GV61" s="49" t="s">
        <v>197</v>
      </c>
      <c r="GW61" s="49" t="s">
        <v>197</v>
      </c>
      <c r="GX61" s="49" t="s">
        <v>197</v>
      </c>
      <c r="GY61" s="48">
        <v>52.9</v>
      </c>
      <c r="GZ61" s="48">
        <v>44.5</v>
      </c>
      <c r="HA61" s="48">
        <v>48.6</v>
      </c>
      <c r="HB61" s="49" t="s">
        <v>197</v>
      </c>
      <c r="HC61" s="49" t="s">
        <v>197</v>
      </c>
      <c r="HD61" s="49" t="s">
        <v>197</v>
      </c>
      <c r="HE61" s="48" t="e">
        <v>#N/A</v>
      </c>
      <c r="HF61" s="49" t="s">
        <v>197</v>
      </c>
      <c r="HG61" s="48" t="e">
        <v>#N/A</v>
      </c>
      <c r="HH61" s="49" t="s">
        <v>197</v>
      </c>
      <c r="HI61" s="49" t="s">
        <v>197</v>
      </c>
      <c r="HJ61" s="49" t="s">
        <v>197</v>
      </c>
      <c r="HK61" s="49" t="s">
        <v>197</v>
      </c>
      <c r="HL61" s="49" t="s">
        <v>197</v>
      </c>
      <c r="HM61" s="49" t="s">
        <v>197</v>
      </c>
      <c r="HN61" s="49" t="s">
        <v>197</v>
      </c>
      <c r="HO61" s="49" t="s">
        <v>197</v>
      </c>
      <c r="HP61" s="49" t="s">
        <v>197</v>
      </c>
      <c r="HQ61" s="49" t="s">
        <v>197</v>
      </c>
      <c r="HR61" s="49" t="s">
        <v>197</v>
      </c>
      <c r="HS61" s="49" t="s">
        <v>197</v>
      </c>
      <c r="HT61" s="49" t="s">
        <v>197</v>
      </c>
      <c r="HU61" s="48">
        <v>109.7</v>
      </c>
      <c r="HV61" s="48">
        <v>41.8</v>
      </c>
      <c r="HW61" s="48">
        <v>45.8</v>
      </c>
      <c r="HX61" s="49" t="s">
        <v>197</v>
      </c>
      <c r="HY61" s="49" t="s">
        <v>197</v>
      </c>
      <c r="HZ61" s="49" t="s">
        <v>197</v>
      </c>
      <c r="IA61" s="49" t="s">
        <v>197</v>
      </c>
      <c r="IB61" s="49" t="s">
        <v>197</v>
      </c>
      <c r="IC61" s="49" t="s">
        <v>197</v>
      </c>
      <c r="ID61" s="48">
        <v>9.6</v>
      </c>
      <c r="IE61" s="49" t="s">
        <v>197</v>
      </c>
      <c r="IF61" s="49" t="s">
        <v>197</v>
      </c>
      <c r="IG61" s="49" t="s">
        <v>197</v>
      </c>
      <c r="IH61" s="48">
        <v>45.2</v>
      </c>
      <c r="II61" s="49" t="s">
        <v>197</v>
      </c>
      <c r="IJ61" s="49" t="s">
        <v>197</v>
      </c>
      <c r="IK61" s="49" t="s">
        <v>197</v>
      </c>
      <c r="IL61" s="49" t="s">
        <v>197</v>
      </c>
      <c r="IM61" s="49" t="s">
        <v>197</v>
      </c>
      <c r="IN61" s="49" t="s">
        <v>197</v>
      </c>
      <c r="IO61" s="49" t="s">
        <v>197</v>
      </c>
      <c r="IP61" s="49" t="s">
        <v>197</v>
      </c>
      <c r="IQ61" s="49" t="s">
        <v>197</v>
      </c>
      <c r="IR61" s="48">
        <v>39.9</v>
      </c>
      <c r="IS61" s="48">
        <v>35.799999999999997</v>
      </c>
      <c r="IT61" s="48">
        <v>37.4</v>
      </c>
      <c r="IU61" s="49" t="s">
        <v>197</v>
      </c>
      <c r="IV61" s="49" t="s">
        <v>197</v>
      </c>
      <c r="IW61" s="49" t="s">
        <v>197</v>
      </c>
      <c r="IX61" s="49" t="s">
        <v>197</v>
      </c>
      <c r="IY61" s="49" t="s">
        <v>197</v>
      </c>
      <c r="IZ61" s="49" t="s">
        <v>197</v>
      </c>
      <c r="JA61" s="49" t="s">
        <v>197</v>
      </c>
      <c r="JB61" s="49" t="s">
        <v>197</v>
      </c>
      <c r="JC61" s="49" t="s">
        <v>197</v>
      </c>
      <c r="JD61" s="49" t="s">
        <v>197</v>
      </c>
      <c r="JE61" s="49" t="s">
        <v>197</v>
      </c>
      <c r="JF61" s="49" t="s">
        <v>87</v>
      </c>
      <c r="JG61" s="49" t="s">
        <v>87</v>
      </c>
      <c r="JH61" s="49" t="s">
        <v>87</v>
      </c>
      <c r="JI61" s="49">
        <v>24</v>
      </c>
      <c r="JJ61" s="49">
        <v>36.200000000000003</v>
      </c>
      <c r="JK61" s="49">
        <v>42.8</v>
      </c>
      <c r="JL61" s="49">
        <v>31.5</v>
      </c>
      <c r="JM61" s="49">
        <v>47</v>
      </c>
      <c r="JN61" s="49">
        <v>45.2</v>
      </c>
      <c r="JO61" s="49" t="s">
        <v>87</v>
      </c>
    </row>
    <row r="62" spans="1:275">
      <c r="A62" s="45"/>
      <c r="B62" s="46" t="s">
        <v>1799</v>
      </c>
      <c r="C62" s="303" t="s">
        <v>1301</v>
      </c>
      <c r="D62" s="46" t="s">
        <v>125</v>
      </c>
      <c r="E62" s="303" t="s">
        <v>6</v>
      </c>
      <c r="F62" s="47" t="s">
        <v>197</v>
      </c>
      <c r="G62" s="47" t="s">
        <v>197</v>
      </c>
      <c r="H62" s="48">
        <v>100.4</v>
      </c>
      <c r="I62" s="48">
        <v>98.3</v>
      </c>
      <c r="J62" s="48">
        <v>91</v>
      </c>
      <c r="K62" s="49" t="s">
        <v>197</v>
      </c>
      <c r="L62" s="48">
        <v>66.400000000000006</v>
      </c>
      <c r="M62" s="48">
        <v>62.1</v>
      </c>
      <c r="N62" s="48">
        <v>32.299999999999997</v>
      </c>
      <c r="O62" s="49" t="s">
        <v>197</v>
      </c>
      <c r="P62" s="48">
        <v>97.1</v>
      </c>
      <c r="Q62" s="49" t="s">
        <v>197</v>
      </c>
      <c r="R62" s="48">
        <v>94</v>
      </c>
      <c r="S62" s="48">
        <v>11.4</v>
      </c>
      <c r="T62" s="49" t="s">
        <v>197</v>
      </c>
      <c r="U62" s="49" t="s">
        <v>197</v>
      </c>
      <c r="V62" s="49" t="s">
        <v>197</v>
      </c>
      <c r="W62" s="49" t="s">
        <v>197</v>
      </c>
      <c r="X62" s="49" t="s">
        <v>197</v>
      </c>
      <c r="Y62" s="49" t="s">
        <v>197</v>
      </c>
      <c r="Z62" s="49" t="s">
        <v>197</v>
      </c>
      <c r="AA62" s="49" t="s">
        <v>197</v>
      </c>
      <c r="AB62" s="49" t="s">
        <v>197</v>
      </c>
      <c r="AC62" s="49" t="s">
        <v>197</v>
      </c>
      <c r="AD62" s="49" t="s">
        <v>197</v>
      </c>
      <c r="AE62" s="49" t="s">
        <v>197</v>
      </c>
      <c r="AF62" s="49" t="s">
        <v>197</v>
      </c>
      <c r="AG62" s="48">
        <v>217.7</v>
      </c>
      <c r="AH62" s="48">
        <v>97.8</v>
      </c>
      <c r="AI62" s="49" t="s">
        <v>197</v>
      </c>
      <c r="AJ62" s="49" t="s">
        <v>197</v>
      </c>
      <c r="AK62" s="49" t="s">
        <v>197</v>
      </c>
      <c r="AL62" s="49" t="s">
        <v>197</v>
      </c>
      <c r="AM62" s="49" t="s">
        <v>197</v>
      </c>
      <c r="AN62" s="49" t="s">
        <v>197</v>
      </c>
      <c r="AO62" s="49" t="s">
        <v>197</v>
      </c>
      <c r="AP62" s="49" t="s">
        <v>197</v>
      </c>
      <c r="AQ62" s="49" t="s">
        <v>197</v>
      </c>
      <c r="AR62" s="49" t="s">
        <v>197</v>
      </c>
      <c r="AS62" s="49" t="s">
        <v>197</v>
      </c>
      <c r="AT62" s="49" t="s">
        <v>197</v>
      </c>
      <c r="AU62" s="49" t="s">
        <v>197</v>
      </c>
      <c r="AV62" s="49" t="s">
        <v>197</v>
      </c>
      <c r="AW62" s="48">
        <v>578.6</v>
      </c>
      <c r="AX62" s="49" t="s">
        <v>197</v>
      </c>
      <c r="AY62" s="49" t="s">
        <v>197</v>
      </c>
      <c r="AZ62" s="48">
        <v>31.8</v>
      </c>
      <c r="BA62" s="48">
        <v>53.6</v>
      </c>
      <c r="BB62" s="48">
        <v>52.6</v>
      </c>
      <c r="BC62" s="48">
        <v>60.6</v>
      </c>
      <c r="BD62" s="48">
        <v>29.5</v>
      </c>
      <c r="BE62" s="48">
        <v>31.9</v>
      </c>
      <c r="BF62" s="48">
        <v>79.8</v>
      </c>
      <c r="BG62" s="48">
        <v>37.700000000000003</v>
      </c>
      <c r="BH62" s="48">
        <v>47.6</v>
      </c>
      <c r="BI62" s="49" t="s">
        <v>197</v>
      </c>
      <c r="BJ62" s="49" t="s">
        <v>197</v>
      </c>
      <c r="BK62" s="49" t="s">
        <v>197</v>
      </c>
      <c r="BL62" s="49" t="s">
        <v>197</v>
      </c>
      <c r="BM62" s="49" t="s">
        <v>197</v>
      </c>
      <c r="BN62" s="49" t="s">
        <v>197</v>
      </c>
      <c r="BO62" s="49" t="s">
        <v>197</v>
      </c>
      <c r="BP62" s="49" t="s">
        <v>197</v>
      </c>
      <c r="BQ62" s="49" t="s">
        <v>197</v>
      </c>
      <c r="BR62" s="49" t="s">
        <v>197</v>
      </c>
      <c r="BS62" s="49" t="s">
        <v>197</v>
      </c>
      <c r="BT62" s="49" t="s">
        <v>197</v>
      </c>
      <c r="BU62" s="49" t="s">
        <v>197</v>
      </c>
      <c r="BV62" s="49" t="s">
        <v>197</v>
      </c>
      <c r="BW62" s="49" t="s">
        <v>197</v>
      </c>
      <c r="BX62" s="49" t="s">
        <v>197</v>
      </c>
      <c r="BY62" s="49" t="s">
        <v>197</v>
      </c>
      <c r="BZ62" s="49" t="s">
        <v>197</v>
      </c>
      <c r="CA62" s="49" t="s">
        <v>197</v>
      </c>
      <c r="CB62" s="49" t="s">
        <v>197</v>
      </c>
      <c r="CC62" s="49" t="s">
        <v>197</v>
      </c>
      <c r="CD62" s="49" t="s">
        <v>197</v>
      </c>
      <c r="CE62" s="49" t="s">
        <v>197</v>
      </c>
      <c r="CF62" s="49" t="s">
        <v>197</v>
      </c>
      <c r="CG62" s="49" t="s">
        <v>197</v>
      </c>
      <c r="CH62" s="49" t="s">
        <v>197</v>
      </c>
      <c r="CI62" s="49" t="s">
        <v>197</v>
      </c>
      <c r="CJ62" s="49" t="s">
        <v>197</v>
      </c>
      <c r="CK62" s="49" t="s">
        <v>197</v>
      </c>
      <c r="CL62" s="49" t="s">
        <v>197</v>
      </c>
      <c r="CM62" s="49" t="s">
        <v>197</v>
      </c>
      <c r="CN62" s="49" t="s">
        <v>197</v>
      </c>
      <c r="CO62" s="49" t="s">
        <v>197</v>
      </c>
      <c r="CP62" s="49" t="s">
        <v>197</v>
      </c>
      <c r="CQ62" s="49" t="s">
        <v>197</v>
      </c>
      <c r="CR62" s="49" t="s">
        <v>197</v>
      </c>
      <c r="CS62" s="49" t="s">
        <v>197</v>
      </c>
      <c r="CT62" s="49" t="s">
        <v>197</v>
      </c>
      <c r="CU62" s="49" t="s">
        <v>197</v>
      </c>
      <c r="CV62" s="49" t="s">
        <v>197</v>
      </c>
      <c r="CW62" s="49" t="s">
        <v>197</v>
      </c>
      <c r="CX62" s="49" t="s">
        <v>197</v>
      </c>
      <c r="CY62" s="49" t="s">
        <v>197</v>
      </c>
      <c r="CZ62" s="49" t="s">
        <v>197</v>
      </c>
      <c r="DA62" s="49" t="s">
        <v>197</v>
      </c>
      <c r="DB62" s="49" t="s">
        <v>197</v>
      </c>
      <c r="DC62" s="49" t="s">
        <v>197</v>
      </c>
      <c r="DD62" s="49" t="s">
        <v>197</v>
      </c>
      <c r="DE62" s="49" t="s">
        <v>197</v>
      </c>
      <c r="DF62" s="49" t="s">
        <v>197</v>
      </c>
      <c r="DG62" s="49" t="s">
        <v>197</v>
      </c>
      <c r="DH62" s="49" t="s">
        <v>197</v>
      </c>
      <c r="DI62" s="49" t="s">
        <v>197</v>
      </c>
      <c r="DJ62" s="49" t="s">
        <v>197</v>
      </c>
      <c r="DK62" s="49" t="s">
        <v>197</v>
      </c>
      <c r="DL62" s="49" t="s">
        <v>197</v>
      </c>
      <c r="DM62" s="49" t="s">
        <v>197</v>
      </c>
      <c r="DN62" s="49" t="s">
        <v>197</v>
      </c>
      <c r="DO62" s="49" t="s">
        <v>197</v>
      </c>
      <c r="DP62" s="49" t="s">
        <v>197</v>
      </c>
      <c r="DQ62" s="49" t="s">
        <v>197</v>
      </c>
      <c r="DR62" s="49" t="s">
        <v>197</v>
      </c>
      <c r="DS62" s="49" t="s">
        <v>197</v>
      </c>
      <c r="DT62" s="49" t="s">
        <v>197</v>
      </c>
      <c r="DU62" s="49" t="s">
        <v>197</v>
      </c>
      <c r="DV62" s="49" t="s">
        <v>197</v>
      </c>
      <c r="DW62" s="49" t="s">
        <v>197</v>
      </c>
      <c r="DX62" s="49" t="s">
        <v>197</v>
      </c>
      <c r="DY62" s="49" t="s">
        <v>197</v>
      </c>
      <c r="DZ62" s="49" t="s">
        <v>197</v>
      </c>
      <c r="EA62" s="49" t="s">
        <v>197</v>
      </c>
      <c r="EB62" s="48" t="e">
        <v>#N/A</v>
      </c>
      <c r="EC62" s="49" t="s">
        <v>197</v>
      </c>
      <c r="ED62" s="48" t="e">
        <v>#N/A</v>
      </c>
      <c r="EE62" s="49" t="s">
        <v>197</v>
      </c>
      <c r="EF62" s="49" t="s">
        <v>197</v>
      </c>
      <c r="EG62" s="49" t="s">
        <v>197</v>
      </c>
      <c r="EH62" s="49" t="s">
        <v>197</v>
      </c>
      <c r="EI62" s="49" t="s">
        <v>197</v>
      </c>
      <c r="EJ62" s="49" t="s">
        <v>197</v>
      </c>
      <c r="EK62" s="49" t="s">
        <v>197</v>
      </c>
      <c r="EL62" s="49" t="s">
        <v>197</v>
      </c>
      <c r="EM62" s="49" t="s">
        <v>197</v>
      </c>
      <c r="EN62" s="49" t="s">
        <v>197</v>
      </c>
      <c r="EO62" s="49" t="s">
        <v>197</v>
      </c>
      <c r="EP62" s="49" t="s">
        <v>197</v>
      </c>
      <c r="EQ62" s="49" t="s">
        <v>197</v>
      </c>
      <c r="ER62" s="49" t="s">
        <v>197</v>
      </c>
      <c r="ES62" s="49" t="s">
        <v>197</v>
      </c>
      <c r="ET62" s="49" t="s">
        <v>197</v>
      </c>
      <c r="EU62" s="49" t="s">
        <v>197</v>
      </c>
      <c r="EV62" s="48">
        <v>31.1</v>
      </c>
      <c r="EW62" s="48">
        <v>34.299999999999997</v>
      </c>
      <c r="EX62" s="48">
        <v>33.299999999999997</v>
      </c>
      <c r="EY62" s="49" t="s">
        <v>197</v>
      </c>
      <c r="EZ62" s="48">
        <v>23.7</v>
      </c>
      <c r="FA62" s="48">
        <v>56.4</v>
      </c>
      <c r="FB62" s="48">
        <v>43.4</v>
      </c>
      <c r="FC62" s="49" t="s">
        <v>197</v>
      </c>
      <c r="FD62" s="48">
        <v>44.7</v>
      </c>
      <c r="FE62" s="48">
        <v>39.799999999999997</v>
      </c>
      <c r="FF62" s="48">
        <v>41.9</v>
      </c>
      <c r="FG62" s="49" t="s">
        <v>197</v>
      </c>
      <c r="FH62" s="49" t="s">
        <v>197</v>
      </c>
      <c r="FI62" s="49" t="s">
        <v>197</v>
      </c>
      <c r="FJ62" s="49" t="s">
        <v>197</v>
      </c>
      <c r="FK62" s="49" t="s">
        <v>197</v>
      </c>
      <c r="FL62" s="49" t="s">
        <v>197</v>
      </c>
      <c r="FM62" s="48">
        <v>9.1999999999999993</v>
      </c>
      <c r="FN62" s="48">
        <v>33.200000000000003</v>
      </c>
      <c r="FO62" s="48">
        <v>19.100000000000001</v>
      </c>
      <c r="FP62" s="48">
        <v>31.7</v>
      </c>
      <c r="FQ62" s="48">
        <v>58.1</v>
      </c>
      <c r="FR62" s="48">
        <v>48.7</v>
      </c>
      <c r="FS62" s="48">
        <v>4</v>
      </c>
      <c r="FT62" s="48">
        <v>15.2</v>
      </c>
      <c r="FU62" s="48">
        <v>8.1</v>
      </c>
      <c r="FV62" s="49" t="s">
        <v>197</v>
      </c>
      <c r="FW62" s="49" t="s">
        <v>197</v>
      </c>
      <c r="FX62" s="48">
        <v>30.5</v>
      </c>
      <c r="FY62" s="48">
        <v>38.200000000000003</v>
      </c>
      <c r="FZ62" s="48">
        <v>38.1</v>
      </c>
      <c r="GA62" s="48">
        <v>23.2</v>
      </c>
      <c r="GB62" s="48">
        <v>43.7</v>
      </c>
      <c r="GC62" s="48">
        <v>39.700000000000003</v>
      </c>
      <c r="GD62" s="49" t="s">
        <v>197</v>
      </c>
      <c r="GE62" s="49" t="s">
        <v>197</v>
      </c>
      <c r="GF62" s="49" t="s">
        <v>197</v>
      </c>
      <c r="GG62" s="49" t="s">
        <v>197</v>
      </c>
      <c r="GH62" s="49" t="s">
        <v>197</v>
      </c>
      <c r="GI62" s="49" t="s">
        <v>197</v>
      </c>
      <c r="GJ62" s="49" t="s">
        <v>197</v>
      </c>
      <c r="GK62" s="49" t="s">
        <v>197</v>
      </c>
      <c r="GL62" s="49" t="s">
        <v>197</v>
      </c>
      <c r="GM62" s="49" t="s">
        <v>197</v>
      </c>
      <c r="GN62" s="49" t="s">
        <v>197</v>
      </c>
      <c r="GO62" s="49" t="s">
        <v>197</v>
      </c>
      <c r="GP62" s="49" t="s">
        <v>197</v>
      </c>
      <c r="GQ62" s="49" t="s">
        <v>197</v>
      </c>
      <c r="GR62" s="49" t="s">
        <v>197</v>
      </c>
      <c r="GS62" s="49" t="s">
        <v>197</v>
      </c>
      <c r="GT62" s="49" t="s">
        <v>197</v>
      </c>
      <c r="GU62" s="49" t="s">
        <v>197</v>
      </c>
      <c r="GV62" s="49" t="s">
        <v>197</v>
      </c>
      <c r="GW62" s="49" t="s">
        <v>197</v>
      </c>
      <c r="GX62" s="49" t="s">
        <v>197</v>
      </c>
      <c r="GY62" s="49" t="s">
        <v>197</v>
      </c>
      <c r="GZ62" s="49" t="s">
        <v>197</v>
      </c>
      <c r="HA62" s="49" t="s">
        <v>197</v>
      </c>
      <c r="HB62" s="49" t="s">
        <v>197</v>
      </c>
      <c r="HC62" s="49" t="s">
        <v>197</v>
      </c>
      <c r="HD62" s="49" t="s">
        <v>197</v>
      </c>
      <c r="HE62" s="48" t="e">
        <v>#N/A</v>
      </c>
      <c r="HF62" s="49" t="s">
        <v>197</v>
      </c>
      <c r="HG62" s="48" t="e">
        <v>#N/A</v>
      </c>
      <c r="HH62" s="49" t="s">
        <v>197</v>
      </c>
      <c r="HI62" s="49" t="s">
        <v>197</v>
      </c>
      <c r="HJ62" s="49" t="s">
        <v>197</v>
      </c>
      <c r="HK62" s="49" t="s">
        <v>197</v>
      </c>
      <c r="HL62" s="49" t="s">
        <v>197</v>
      </c>
      <c r="HM62" s="49" t="s">
        <v>197</v>
      </c>
      <c r="HN62" s="49" t="s">
        <v>197</v>
      </c>
      <c r="HO62" s="49" t="s">
        <v>197</v>
      </c>
      <c r="HP62" s="49" t="s">
        <v>197</v>
      </c>
      <c r="HQ62" s="49" t="s">
        <v>197</v>
      </c>
      <c r="HR62" s="49" t="s">
        <v>197</v>
      </c>
      <c r="HS62" s="49" t="s">
        <v>197</v>
      </c>
      <c r="HT62" s="49" t="s">
        <v>197</v>
      </c>
      <c r="HU62" s="48">
        <v>121.9</v>
      </c>
      <c r="HV62" s="48">
        <v>48.7</v>
      </c>
      <c r="HW62" s="48">
        <v>53.2</v>
      </c>
      <c r="HX62" s="49" t="s">
        <v>197</v>
      </c>
      <c r="HY62" s="49" t="s">
        <v>197</v>
      </c>
      <c r="HZ62" s="49" t="s">
        <v>197</v>
      </c>
      <c r="IA62" s="49" t="s">
        <v>197</v>
      </c>
      <c r="IB62" s="49" t="s">
        <v>197</v>
      </c>
      <c r="IC62" s="49" t="s">
        <v>197</v>
      </c>
      <c r="ID62" s="49" t="s">
        <v>197</v>
      </c>
      <c r="IE62" s="49" t="s">
        <v>197</v>
      </c>
      <c r="IF62" s="49" t="s">
        <v>197</v>
      </c>
      <c r="IG62" s="49" t="s">
        <v>197</v>
      </c>
      <c r="IH62" s="49" t="s">
        <v>197</v>
      </c>
      <c r="II62" s="49" t="s">
        <v>197</v>
      </c>
      <c r="IJ62" s="49" t="s">
        <v>197</v>
      </c>
      <c r="IK62" s="49" t="s">
        <v>197</v>
      </c>
      <c r="IL62" s="49" t="s">
        <v>197</v>
      </c>
      <c r="IM62" s="49" t="s">
        <v>197</v>
      </c>
      <c r="IN62" s="49" t="s">
        <v>197</v>
      </c>
      <c r="IO62" s="49" t="s">
        <v>197</v>
      </c>
      <c r="IP62" s="49" t="s">
        <v>197</v>
      </c>
      <c r="IQ62" s="49" t="s">
        <v>197</v>
      </c>
      <c r="IR62" s="49" t="s">
        <v>197</v>
      </c>
      <c r="IS62" s="49" t="s">
        <v>197</v>
      </c>
      <c r="IT62" s="49" t="s">
        <v>197</v>
      </c>
      <c r="IU62" s="49" t="s">
        <v>197</v>
      </c>
      <c r="IV62" s="49" t="s">
        <v>197</v>
      </c>
      <c r="IW62" s="49" t="s">
        <v>197</v>
      </c>
      <c r="IX62" s="49" t="s">
        <v>197</v>
      </c>
      <c r="IY62" s="49" t="s">
        <v>197</v>
      </c>
      <c r="IZ62" s="49" t="s">
        <v>197</v>
      </c>
      <c r="JA62" s="49" t="s">
        <v>197</v>
      </c>
      <c r="JB62" s="49" t="s">
        <v>197</v>
      </c>
      <c r="JC62" s="49" t="s">
        <v>197</v>
      </c>
      <c r="JD62" s="49" t="s">
        <v>197</v>
      </c>
      <c r="JE62" s="49" t="s">
        <v>197</v>
      </c>
      <c r="JF62" s="49" t="s">
        <v>87</v>
      </c>
      <c r="JG62" s="49" t="s">
        <v>87</v>
      </c>
      <c r="JH62" s="49" t="s">
        <v>87</v>
      </c>
      <c r="JI62" s="49" t="s">
        <v>87</v>
      </c>
      <c r="JJ62" s="49">
        <v>20.100000000000001</v>
      </c>
      <c r="JK62" s="49">
        <v>31.9</v>
      </c>
      <c r="JL62" s="49">
        <v>13.4</v>
      </c>
      <c r="JM62" s="49">
        <v>6.5</v>
      </c>
      <c r="JN62" s="49" t="s">
        <v>87</v>
      </c>
      <c r="JO62" s="49" t="s">
        <v>87</v>
      </c>
    </row>
    <row r="63" spans="1:275">
      <c r="A63" s="45"/>
      <c r="B63" s="46" t="s">
        <v>1800</v>
      </c>
      <c r="C63" s="303" t="s">
        <v>1302</v>
      </c>
      <c r="D63" s="46" t="s">
        <v>125</v>
      </c>
      <c r="E63" s="303" t="s">
        <v>6</v>
      </c>
      <c r="F63" s="47" t="s">
        <v>197</v>
      </c>
      <c r="G63" s="47" t="s">
        <v>197</v>
      </c>
      <c r="H63" s="48">
        <v>108</v>
      </c>
      <c r="I63" s="48">
        <v>112</v>
      </c>
      <c r="J63" s="48">
        <v>118.3</v>
      </c>
      <c r="K63" s="48">
        <v>58.6</v>
      </c>
      <c r="L63" s="49" t="s">
        <v>197</v>
      </c>
      <c r="M63" s="48">
        <v>122</v>
      </c>
      <c r="N63" s="48">
        <v>80.900000000000006</v>
      </c>
      <c r="O63" s="49" t="s">
        <v>197</v>
      </c>
      <c r="P63" s="48">
        <v>188</v>
      </c>
      <c r="Q63" s="49" t="s">
        <v>197</v>
      </c>
      <c r="R63" s="48">
        <v>206.5</v>
      </c>
      <c r="S63" s="48">
        <v>57.7</v>
      </c>
      <c r="T63" s="49" t="s">
        <v>197</v>
      </c>
      <c r="U63" s="49" t="s">
        <v>197</v>
      </c>
      <c r="V63" s="49" t="s">
        <v>197</v>
      </c>
      <c r="W63" s="49" t="s">
        <v>197</v>
      </c>
      <c r="X63" s="49" t="s">
        <v>197</v>
      </c>
      <c r="Y63" s="49" t="s">
        <v>197</v>
      </c>
      <c r="Z63" s="48">
        <v>61.8</v>
      </c>
      <c r="AA63" s="48">
        <v>69.8</v>
      </c>
      <c r="AB63" s="48">
        <v>105.3</v>
      </c>
      <c r="AC63" s="49" t="s">
        <v>197</v>
      </c>
      <c r="AD63" s="49" t="s">
        <v>197</v>
      </c>
      <c r="AE63" s="48">
        <v>27.7</v>
      </c>
      <c r="AF63" s="49" t="s">
        <v>197</v>
      </c>
      <c r="AG63" s="48">
        <v>259</v>
      </c>
      <c r="AH63" s="48">
        <v>268.5</v>
      </c>
      <c r="AI63" s="49" t="s">
        <v>197</v>
      </c>
      <c r="AJ63" s="49" t="s">
        <v>197</v>
      </c>
      <c r="AK63" s="49" t="s">
        <v>197</v>
      </c>
      <c r="AL63" s="49" t="s">
        <v>197</v>
      </c>
      <c r="AM63" s="49" t="s">
        <v>197</v>
      </c>
      <c r="AN63" s="48">
        <v>146.1</v>
      </c>
      <c r="AO63" s="48">
        <v>50.6</v>
      </c>
      <c r="AP63" s="48">
        <v>51.6</v>
      </c>
      <c r="AQ63" s="49" t="s">
        <v>197</v>
      </c>
      <c r="AR63" s="49" t="s">
        <v>197</v>
      </c>
      <c r="AS63" s="49" t="s">
        <v>197</v>
      </c>
      <c r="AT63" s="48">
        <v>82.2</v>
      </c>
      <c r="AU63" s="49" t="s">
        <v>197</v>
      </c>
      <c r="AV63" s="48">
        <v>54.6</v>
      </c>
      <c r="AW63" s="49" t="s">
        <v>197</v>
      </c>
      <c r="AX63" s="48">
        <v>160.6</v>
      </c>
      <c r="AY63" s="48">
        <v>359.9</v>
      </c>
      <c r="AZ63" s="48">
        <v>69.099999999999994</v>
      </c>
      <c r="BA63" s="48">
        <v>119.6</v>
      </c>
      <c r="BB63" s="48">
        <v>117.2</v>
      </c>
      <c r="BC63" s="48">
        <v>61.5</v>
      </c>
      <c r="BD63" s="48">
        <v>87.3</v>
      </c>
      <c r="BE63" s="48">
        <v>85.4</v>
      </c>
      <c r="BF63" s="48">
        <v>43.8</v>
      </c>
      <c r="BG63" s="48">
        <v>58.2</v>
      </c>
      <c r="BH63" s="48">
        <v>54.9</v>
      </c>
      <c r="BI63" s="48">
        <v>40.799999999999997</v>
      </c>
      <c r="BJ63" s="48">
        <v>29.6</v>
      </c>
      <c r="BK63" s="48">
        <v>35.4</v>
      </c>
      <c r="BL63" s="49" t="s">
        <v>197</v>
      </c>
      <c r="BM63" s="49" t="s">
        <v>197</v>
      </c>
      <c r="BN63" s="49" t="s">
        <v>197</v>
      </c>
      <c r="BO63" s="49" t="s">
        <v>197</v>
      </c>
      <c r="BP63" s="49" t="s">
        <v>197</v>
      </c>
      <c r="BQ63" s="49" t="s">
        <v>197</v>
      </c>
      <c r="BR63" s="49" t="s">
        <v>197</v>
      </c>
      <c r="BS63" s="49" t="s">
        <v>197</v>
      </c>
      <c r="BT63" s="49" t="s">
        <v>197</v>
      </c>
      <c r="BU63" s="49" t="s">
        <v>197</v>
      </c>
      <c r="BV63" s="49" t="s">
        <v>197</v>
      </c>
      <c r="BW63" s="49" t="s">
        <v>197</v>
      </c>
      <c r="BX63" s="49" t="s">
        <v>197</v>
      </c>
      <c r="BY63" s="49" t="s">
        <v>197</v>
      </c>
      <c r="BZ63" s="49" t="s">
        <v>197</v>
      </c>
      <c r="CA63" s="49" t="s">
        <v>197</v>
      </c>
      <c r="CB63" s="49" t="s">
        <v>197</v>
      </c>
      <c r="CC63" s="49" t="s">
        <v>197</v>
      </c>
      <c r="CD63" s="49" t="s">
        <v>197</v>
      </c>
      <c r="CE63" s="49" t="s">
        <v>197</v>
      </c>
      <c r="CF63" s="49" t="s">
        <v>197</v>
      </c>
      <c r="CG63" s="49" t="s">
        <v>197</v>
      </c>
      <c r="CH63" s="49" t="s">
        <v>197</v>
      </c>
      <c r="CI63" s="49" t="s">
        <v>197</v>
      </c>
      <c r="CJ63" s="49" t="s">
        <v>197</v>
      </c>
      <c r="CK63" s="49" t="s">
        <v>197</v>
      </c>
      <c r="CL63" s="49" t="s">
        <v>197</v>
      </c>
      <c r="CM63" s="49" t="s">
        <v>197</v>
      </c>
      <c r="CN63" s="49" t="s">
        <v>197</v>
      </c>
      <c r="CO63" s="49" t="s">
        <v>197</v>
      </c>
      <c r="CP63" s="49" t="s">
        <v>197</v>
      </c>
      <c r="CQ63" s="49" t="s">
        <v>197</v>
      </c>
      <c r="CR63" s="49" t="s">
        <v>197</v>
      </c>
      <c r="CS63" s="49" t="s">
        <v>197</v>
      </c>
      <c r="CT63" s="49" t="s">
        <v>197</v>
      </c>
      <c r="CU63" s="49" t="s">
        <v>197</v>
      </c>
      <c r="CV63" s="49" t="s">
        <v>197</v>
      </c>
      <c r="CW63" s="49" t="s">
        <v>197</v>
      </c>
      <c r="CX63" s="49" t="s">
        <v>197</v>
      </c>
      <c r="CY63" s="49" t="s">
        <v>197</v>
      </c>
      <c r="CZ63" s="49" t="s">
        <v>197</v>
      </c>
      <c r="DA63" s="49" t="s">
        <v>197</v>
      </c>
      <c r="DB63" s="49" t="s">
        <v>197</v>
      </c>
      <c r="DC63" s="49" t="s">
        <v>197</v>
      </c>
      <c r="DD63" s="49" t="s">
        <v>197</v>
      </c>
      <c r="DE63" s="49" t="s">
        <v>197</v>
      </c>
      <c r="DF63" s="49" t="s">
        <v>197</v>
      </c>
      <c r="DG63" s="49" t="s">
        <v>197</v>
      </c>
      <c r="DH63" s="49" t="s">
        <v>197</v>
      </c>
      <c r="DI63" s="49" t="s">
        <v>197</v>
      </c>
      <c r="DJ63" s="49" t="s">
        <v>197</v>
      </c>
      <c r="DK63" s="49" t="s">
        <v>197</v>
      </c>
      <c r="DL63" s="49" t="s">
        <v>197</v>
      </c>
      <c r="DM63" s="49" t="s">
        <v>197</v>
      </c>
      <c r="DN63" s="49" t="s">
        <v>197</v>
      </c>
      <c r="DO63" s="49" t="s">
        <v>197</v>
      </c>
      <c r="DP63" s="49" t="s">
        <v>197</v>
      </c>
      <c r="DQ63" s="49" t="s">
        <v>197</v>
      </c>
      <c r="DR63" s="49" t="s">
        <v>197</v>
      </c>
      <c r="DS63" s="49" t="s">
        <v>197</v>
      </c>
      <c r="DT63" s="49" t="s">
        <v>197</v>
      </c>
      <c r="DU63" s="49" t="s">
        <v>197</v>
      </c>
      <c r="DV63" s="49" t="s">
        <v>197</v>
      </c>
      <c r="DW63" s="49" t="s">
        <v>197</v>
      </c>
      <c r="DX63" s="49" t="s">
        <v>197</v>
      </c>
      <c r="DY63" s="49" t="s">
        <v>197</v>
      </c>
      <c r="DZ63" s="49" t="s">
        <v>197</v>
      </c>
      <c r="EA63" s="49" t="s">
        <v>197</v>
      </c>
      <c r="EB63" s="48" t="e">
        <v>#N/A</v>
      </c>
      <c r="EC63" s="49" t="s">
        <v>197</v>
      </c>
      <c r="ED63" s="48" t="e">
        <v>#N/A</v>
      </c>
      <c r="EE63" s="49" t="s">
        <v>197</v>
      </c>
      <c r="EF63" s="49" t="s">
        <v>197</v>
      </c>
      <c r="EG63" s="49" t="s">
        <v>197</v>
      </c>
      <c r="EH63" s="49" t="s">
        <v>197</v>
      </c>
      <c r="EI63" s="49" t="s">
        <v>197</v>
      </c>
      <c r="EJ63" s="49" t="s">
        <v>197</v>
      </c>
      <c r="EK63" s="49" t="s">
        <v>197</v>
      </c>
      <c r="EL63" s="49" t="s">
        <v>197</v>
      </c>
      <c r="EM63" s="49" t="s">
        <v>197</v>
      </c>
      <c r="EN63" s="49" t="s">
        <v>197</v>
      </c>
      <c r="EO63" s="49" t="s">
        <v>197</v>
      </c>
      <c r="EP63" s="49" t="s">
        <v>197</v>
      </c>
      <c r="EQ63" s="49" t="s">
        <v>197</v>
      </c>
      <c r="ER63" s="49" t="s">
        <v>197</v>
      </c>
      <c r="ES63" s="49" t="s">
        <v>197</v>
      </c>
      <c r="ET63" s="48">
        <v>105.8</v>
      </c>
      <c r="EU63" s="49" t="s">
        <v>197</v>
      </c>
      <c r="EV63" s="48">
        <v>74.5</v>
      </c>
      <c r="EW63" s="48">
        <v>73.099999999999994</v>
      </c>
      <c r="EX63" s="48">
        <v>73.5</v>
      </c>
      <c r="EY63" s="49" t="s">
        <v>197</v>
      </c>
      <c r="EZ63" s="48">
        <v>67.8</v>
      </c>
      <c r="FA63" s="48">
        <v>96.5</v>
      </c>
      <c r="FB63" s="48">
        <v>85.1</v>
      </c>
      <c r="FC63" s="49" t="s">
        <v>197</v>
      </c>
      <c r="FD63" s="48">
        <v>110.5</v>
      </c>
      <c r="FE63" s="48">
        <v>83.1</v>
      </c>
      <c r="FF63" s="48">
        <v>94.9</v>
      </c>
      <c r="FG63" s="48">
        <v>538.4</v>
      </c>
      <c r="FH63" s="48">
        <v>196.2</v>
      </c>
      <c r="FI63" s="48">
        <v>440</v>
      </c>
      <c r="FJ63" s="49" t="s">
        <v>197</v>
      </c>
      <c r="FK63" s="49" t="s">
        <v>197</v>
      </c>
      <c r="FL63" s="49" t="s">
        <v>197</v>
      </c>
      <c r="FM63" s="48">
        <v>33.9</v>
      </c>
      <c r="FN63" s="48">
        <v>70.2</v>
      </c>
      <c r="FO63" s="48">
        <v>48.9</v>
      </c>
      <c r="FP63" s="48">
        <v>86.8</v>
      </c>
      <c r="FQ63" s="48">
        <v>103.4</v>
      </c>
      <c r="FR63" s="48">
        <v>97.5</v>
      </c>
      <c r="FS63" s="48">
        <v>52.7</v>
      </c>
      <c r="FT63" s="48">
        <v>46.4</v>
      </c>
      <c r="FU63" s="48">
        <v>50.4</v>
      </c>
      <c r="FV63" s="48">
        <v>85.5</v>
      </c>
      <c r="FW63" s="48">
        <v>69.3</v>
      </c>
      <c r="FX63" s="48">
        <v>65.3</v>
      </c>
      <c r="FY63" s="48">
        <v>115</v>
      </c>
      <c r="FZ63" s="48">
        <v>114.5</v>
      </c>
      <c r="GA63" s="48">
        <v>74.3</v>
      </c>
      <c r="GB63" s="48">
        <v>137.80000000000001</v>
      </c>
      <c r="GC63" s="48">
        <v>125.6</v>
      </c>
      <c r="GD63" s="48">
        <v>13.3</v>
      </c>
      <c r="GE63" s="48">
        <v>36.299999999999997</v>
      </c>
      <c r="GF63" s="48">
        <v>21.4</v>
      </c>
      <c r="GG63" s="49" t="s">
        <v>197</v>
      </c>
      <c r="GH63" s="49" t="s">
        <v>197</v>
      </c>
      <c r="GI63" s="49" t="s">
        <v>197</v>
      </c>
      <c r="GJ63" s="49" t="s">
        <v>197</v>
      </c>
      <c r="GK63" s="49" t="s">
        <v>197</v>
      </c>
      <c r="GL63" s="49" t="s">
        <v>197</v>
      </c>
      <c r="GM63" s="48">
        <v>59.3</v>
      </c>
      <c r="GN63" s="48">
        <v>130.6</v>
      </c>
      <c r="GO63" s="48">
        <v>102.7</v>
      </c>
      <c r="GP63" s="48">
        <v>63.2</v>
      </c>
      <c r="GQ63" s="48">
        <v>27.7</v>
      </c>
      <c r="GR63" s="48">
        <v>40.9</v>
      </c>
      <c r="GS63" s="48">
        <v>137.4</v>
      </c>
      <c r="GT63" s="48">
        <v>163.6</v>
      </c>
      <c r="GU63" s="48">
        <v>157.80000000000001</v>
      </c>
      <c r="GV63" s="49" t="s">
        <v>197</v>
      </c>
      <c r="GW63" s="49" t="s">
        <v>197</v>
      </c>
      <c r="GX63" s="49" t="s">
        <v>197</v>
      </c>
      <c r="GY63" s="48">
        <v>54.7</v>
      </c>
      <c r="GZ63" s="48">
        <v>42.3</v>
      </c>
      <c r="HA63" s="48">
        <v>48.4</v>
      </c>
      <c r="HB63" s="48">
        <v>64.900000000000006</v>
      </c>
      <c r="HC63" s="48">
        <v>56.7</v>
      </c>
      <c r="HD63" s="48">
        <v>59.2</v>
      </c>
      <c r="HE63" s="48" t="e">
        <v>#N/A</v>
      </c>
      <c r="HF63" s="49" t="s">
        <v>197</v>
      </c>
      <c r="HG63" s="48" t="e">
        <v>#N/A</v>
      </c>
      <c r="HH63" s="49" t="s">
        <v>197</v>
      </c>
      <c r="HI63" s="49" t="s">
        <v>197</v>
      </c>
      <c r="HJ63" s="49" t="s">
        <v>197</v>
      </c>
      <c r="HK63" s="49" t="s">
        <v>197</v>
      </c>
      <c r="HL63" s="49" t="s">
        <v>197</v>
      </c>
      <c r="HM63" s="49" t="s">
        <v>197</v>
      </c>
      <c r="HN63" s="49" t="s">
        <v>197</v>
      </c>
      <c r="HO63" s="49" t="s">
        <v>197</v>
      </c>
      <c r="HP63" s="49" t="s">
        <v>197</v>
      </c>
      <c r="HQ63" s="49" t="s">
        <v>197</v>
      </c>
      <c r="HR63" s="49" t="s">
        <v>197</v>
      </c>
      <c r="HS63" s="49" t="s">
        <v>197</v>
      </c>
      <c r="HT63" s="49" t="s">
        <v>197</v>
      </c>
      <c r="HU63" s="48">
        <v>156.1</v>
      </c>
      <c r="HV63" s="48">
        <v>122.3</v>
      </c>
      <c r="HW63" s="48">
        <v>124.3</v>
      </c>
      <c r="HX63" s="49" t="s">
        <v>197</v>
      </c>
      <c r="HY63" s="49" t="s">
        <v>197</v>
      </c>
      <c r="HZ63" s="49" t="s">
        <v>197</v>
      </c>
      <c r="IA63" s="49" t="s">
        <v>197</v>
      </c>
      <c r="IB63" s="49" t="s">
        <v>197</v>
      </c>
      <c r="IC63" s="49" t="s">
        <v>197</v>
      </c>
      <c r="ID63" s="49" t="s">
        <v>197</v>
      </c>
      <c r="IE63" s="49" t="s">
        <v>197</v>
      </c>
      <c r="IF63" s="49" t="s">
        <v>197</v>
      </c>
      <c r="IG63" s="49" t="s">
        <v>197</v>
      </c>
      <c r="IH63" s="48">
        <v>80.3</v>
      </c>
      <c r="II63" s="49" t="s">
        <v>197</v>
      </c>
      <c r="IJ63" s="49" t="s">
        <v>197</v>
      </c>
      <c r="IK63" s="49" t="s">
        <v>197</v>
      </c>
      <c r="IL63" s="49" t="s">
        <v>197</v>
      </c>
      <c r="IM63" s="49" t="s">
        <v>197</v>
      </c>
      <c r="IN63" s="49" t="s">
        <v>197</v>
      </c>
      <c r="IO63" s="49" t="s">
        <v>197</v>
      </c>
      <c r="IP63" s="49" t="s">
        <v>197</v>
      </c>
      <c r="IQ63" s="49" t="s">
        <v>197</v>
      </c>
      <c r="IR63" s="48">
        <v>72.7</v>
      </c>
      <c r="IS63" s="48">
        <v>42.3</v>
      </c>
      <c r="IT63" s="48">
        <v>54</v>
      </c>
      <c r="IU63" s="48">
        <v>382.1</v>
      </c>
      <c r="IV63" s="48">
        <v>15.7</v>
      </c>
      <c r="IW63" s="48">
        <v>108.8</v>
      </c>
      <c r="IX63" s="49" t="s">
        <v>197</v>
      </c>
      <c r="IY63" s="49" t="s">
        <v>197</v>
      </c>
      <c r="IZ63" s="49" t="s">
        <v>197</v>
      </c>
      <c r="JA63" s="49" t="s">
        <v>197</v>
      </c>
      <c r="JB63" s="49" t="s">
        <v>197</v>
      </c>
      <c r="JC63" s="49" t="s">
        <v>197</v>
      </c>
      <c r="JD63" s="49" t="s">
        <v>197</v>
      </c>
      <c r="JE63" s="49" t="s">
        <v>197</v>
      </c>
      <c r="JF63" s="49" t="s">
        <v>87</v>
      </c>
      <c r="JG63" s="49" t="s">
        <v>87</v>
      </c>
      <c r="JH63" s="49" t="s">
        <v>87</v>
      </c>
      <c r="JI63" s="49">
        <v>56.3</v>
      </c>
      <c r="JJ63" s="49">
        <v>79.7</v>
      </c>
      <c r="JK63" s="49">
        <v>99.2</v>
      </c>
      <c r="JL63" s="49">
        <v>84.3</v>
      </c>
      <c r="JM63" s="49">
        <v>100.2</v>
      </c>
      <c r="JN63" s="49">
        <v>80.3</v>
      </c>
      <c r="JO63" s="49" t="s">
        <v>87</v>
      </c>
    </row>
    <row r="64" spans="1:275">
      <c r="A64" s="45"/>
      <c r="B64" s="46" t="s">
        <v>1801</v>
      </c>
      <c r="C64" s="303" t="s">
        <v>1303</v>
      </c>
      <c r="D64" s="46" t="s">
        <v>125</v>
      </c>
      <c r="E64" s="303" t="s">
        <v>6</v>
      </c>
      <c r="F64" s="47" t="s">
        <v>197</v>
      </c>
      <c r="G64" s="47" t="s">
        <v>197</v>
      </c>
      <c r="H64" s="48">
        <v>107.9</v>
      </c>
      <c r="I64" s="48">
        <v>93.1</v>
      </c>
      <c r="J64" s="48">
        <v>96.1</v>
      </c>
      <c r="K64" s="48">
        <v>88.2</v>
      </c>
      <c r="L64" s="48">
        <v>144.69999999999999</v>
      </c>
      <c r="M64" s="48">
        <v>67.3</v>
      </c>
      <c r="N64" s="48">
        <v>147.19999999999999</v>
      </c>
      <c r="O64" s="49" t="s">
        <v>197</v>
      </c>
      <c r="P64" s="48">
        <v>47.9</v>
      </c>
      <c r="Q64" s="49" t="s">
        <v>197</v>
      </c>
      <c r="R64" s="48">
        <v>107</v>
      </c>
      <c r="S64" s="48">
        <v>100.8</v>
      </c>
      <c r="T64" s="48">
        <v>87.5</v>
      </c>
      <c r="U64" s="48">
        <v>297.3</v>
      </c>
      <c r="V64" s="48">
        <v>162.69999999999999</v>
      </c>
      <c r="W64" s="48">
        <v>100</v>
      </c>
      <c r="X64" s="49" t="s">
        <v>197</v>
      </c>
      <c r="Y64" s="48">
        <v>73</v>
      </c>
      <c r="Z64" s="48">
        <v>38.299999999999997</v>
      </c>
      <c r="AA64" s="48">
        <v>183.4</v>
      </c>
      <c r="AB64" s="49" t="s">
        <v>197</v>
      </c>
      <c r="AC64" s="48">
        <v>51.4</v>
      </c>
      <c r="AD64" s="49" t="s">
        <v>197</v>
      </c>
      <c r="AE64" s="48">
        <v>102.1</v>
      </c>
      <c r="AF64" s="49" t="s">
        <v>197</v>
      </c>
      <c r="AG64" s="48">
        <v>98.2</v>
      </c>
      <c r="AH64" s="48">
        <v>68.099999999999994</v>
      </c>
      <c r="AI64" s="49" t="s">
        <v>197</v>
      </c>
      <c r="AJ64" s="49" t="s">
        <v>197</v>
      </c>
      <c r="AK64" s="49" t="s">
        <v>197</v>
      </c>
      <c r="AL64" s="49" t="s">
        <v>197</v>
      </c>
      <c r="AM64" s="49" t="s">
        <v>197</v>
      </c>
      <c r="AN64" s="49" t="s">
        <v>197</v>
      </c>
      <c r="AO64" s="49" t="s">
        <v>197</v>
      </c>
      <c r="AP64" s="49" t="s">
        <v>197</v>
      </c>
      <c r="AQ64" s="49" t="s">
        <v>197</v>
      </c>
      <c r="AR64" s="49" t="s">
        <v>197</v>
      </c>
      <c r="AS64" s="49" t="s">
        <v>197</v>
      </c>
      <c r="AT64" s="48">
        <v>88.4</v>
      </c>
      <c r="AU64" s="49" t="s">
        <v>197</v>
      </c>
      <c r="AV64" s="48">
        <v>36.9</v>
      </c>
      <c r="AW64" s="49" t="s">
        <v>197</v>
      </c>
      <c r="AX64" s="49" t="s">
        <v>197</v>
      </c>
      <c r="AY64" s="49" t="s">
        <v>197</v>
      </c>
      <c r="AZ64" s="48">
        <v>71.7</v>
      </c>
      <c r="BA64" s="48">
        <v>102.4</v>
      </c>
      <c r="BB64" s="48">
        <v>100.9</v>
      </c>
      <c r="BC64" s="48">
        <v>111.5</v>
      </c>
      <c r="BD64" s="48">
        <v>100.6</v>
      </c>
      <c r="BE64" s="48">
        <v>101.5</v>
      </c>
      <c r="BF64" s="48">
        <v>98.4</v>
      </c>
      <c r="BG64" s="48">
        <v>87</v>
      </c>
      <c r="BH64" s="48">
        <v>89.8</v>
      </c>
      <c r="BI64" s="49" t="s">
        <v>197</v>
      </c>
      <c r="BJ64" s="49" t="s">
        <v>197</v>
      </c>
      <c r="BK64" s="49" t="s">
        <v>197</v>
      </c>
      <c r="BL64" s="48">
        <v>182.5</v>
      </c>
      <c r="BM64" s="48">
        <v>60.3</v>
      </c>
      <c r="BN64" s="48">
        <v>94.1</v>
      </c>
      <c r="BO64" s="49" t="s">
        <v>197</v>
      </c>
      <c r="BP64" s="49" t="s">
        <v>197</v>
      </c>
      <c r="BQ64" s="49" t="s">
        <v>197</v>
      </c>
      <c r="BR64" s="48">
        <v>72.2</v>
      </c>
      <c r="BS64" s="48">
        <v>87.6</v>
      </c>
      <c r="BT64" s="48">
        <v>80.2</v>
      </c>
      <c r="BU64" s="49" t="s">
        <v>197</v>
      </c>
      <c r="BV64" s="49" t="s">
        <v>197</v>
      </c>
      <c r="BW64" s="49" t="s">
        <v>197</v>
      </c>
      <c r="BX64" s="48">
        <v>38.5</v>
      </c>
      <c r="BY64" s="48">
        <v>64.400000000000006</v>
      </c>
      <c r="BZ64" s="48">
        <v>47.5</v>
      </c>
      <c r="CA64" s="49" t="s">
        <v>197</v>
      </c>
      <c r="CB64" s="49" t="s">
        <v>197</v>
      </c>
      <c r="CC64" s="49" t="s">
        <v>197</v>
      </c>
      <c r="CD64" s="49" t="s">
        <v>197</v>
      </c>
      <c r="CE64" s="49" t="s">
        <v>197</v>
      </c>
      <c r="CF64" s="49" t="s">
        <v>197</v>
      </c>
      <c r="CG64" s="49" t="s">
        <v>197</v>
      </c>
      <c r="CH64" s="49" t="s">
        <v>197</v>
      </c>
      <c r="CI64" s="49" t="s">
        <v>197</v>
      </c>
      <c r="CJ64" s="49" t="s">
        <v>197</v>
      </c>
      <c r="CK64" s="49" t="s">
        <v>197</v>
      </c>
      <c r="CL64" s="49" t="s">
        <v>197</v>
      </c>
      <c r="CM64" s="49" t="s">
        <v>197</v>
      </c>
      <c r="CN64" s="49" t="s">
        <v>197</v>
      </c>
      <c r="CO64" s="49" t="s">
        <v>197</v>
      </c>
      <c r="CP64" s="49" t="s">
        <v>197</v>
      </c>
      <c r="CQ64" s="49" t="s">
        <v>197</v>
      </c>
      <c r="CR64" s="49" t="s">
        <v>197</v>
      </c>
      <c r="CS64" s="49" t="s">
        <v>197</v>
      </c>
      <c r="CT64" s="49" t="s">
        <v>197</v>
      </c>
      <c r="CU64" s="49" t="s">
        <v>197</v>
      </c>
      <c r="CV64" s="49" t="s">
        <v>197</v>
      </c>
      <c r="CW64" s="48">
        <v>90.3</v>
      </c>
      <c r="CX64" s="48">
        <v>85.2</v>
      </c>
      <c r="CY64" s="48">
        <v>87.5</v>
      </c>
      <c r="CZ64" s="49" t="s">
        <v>197</v>
      </c>
      <c r="DA64" s="49" t="s">
        <v>197</v>
      </c>
      <c r="DB64" s="49" t="s">
        <v>197</v>
      </c>
      <c r="DC64" s="49" t="s">
        <v>197</v>
      </c>
      <c r="DD64" s="49" t="s">
        <v>197</v>
      </c>
      <c r="DE64" s="49" t="s">
        <v>197</v>
      </c>
      <c r="DF64" s="49" t="s">
        <v>197</v>
      </c>
      <c r="DG64" s="49" t="s">
        <v>197</v>
      </c>
      <c r="DH64" s="49" t="s">
        <v>197</v>
      </c>
      <c r="DI64" s="49" t="s">
        <v>197</v>
      </c>
      <c r="DJ64" s="49" t="s">
        <v>197</v>
      </c>
      <c r="DK64" s="49" t="s">
        <v>197</v>
      </c>
      <c r="DL64" s="49" t="s">
        <v>197</v>
      </c>
      <c r="DM64" s="49" t="s">
        <v>197</v>
      </c>
      <c r="DN64" s="49" t="s">
        <v>197</v>
      </c>
      <c r="DO64" s="49" t="s">
        <v>197</v>
      </c>
      <c r="DP64" s="49" t="s">
        <v>197</v>
      </c>
      <c r="DQ64" s="49" t="s">
        <v>197</v>
      </c>
      <c r="DR64" s="49" t="s">
        <v>197</v>
      </c>
      <c r="DS64" s="49" t="s">
        <v>197</v>
      </c>
      <c r="DT64" s="49" t="s">
        <v>197</v>
      </c>
      <c r="DU64" s="49" t="s">
        <v>197</v>
      </c>
      <c r="DV64" s="49" t="s">
        <v>197</v>
      </c>
      <c r="DW64" s="49" t="s">
        <v>197</v>
      </c>
      <c r="DX64" s="49" t="s">
        <v>197</v>
      </c>
      <c r="DY64" s="49" t="s">
        <v>197</v>
      </c>
      <c r="DZ64" s="49" t="s">
        <v>197</v>
      </c>
      <c r="EA64" s="49" t="s">
        <v>197</v>
      </c>
      <c r="EB64" s="48" t="e">
        <v>#N/A</v>
      </c>
      <c r="EC64" s="49" t="s">
        <v>197</v>
      </c>
      <c r="ED64" s="48" t="e">
        <v>#N/A</v>
      </c>
      <c r="EE64" s="49" t="s">
        <v>197</v>
      </c>
      <c r="EF64" s="49" t="s">
        <v>197</v>
      </c>
      <c r="EG64" s="49" t="s">
        <v>197</v>
      </c>
      <c r="EH64" s="49" t="s">
        <v>197</v>
      </c>
      <c r="EI64" s="49" t="s">
        <v>197</v>
      </c>
      <c r="EJ64" s="49" t="s">
        <v>197</v>
      </c>
      <c r="EK64" s="49" t="s">
        <v>197</v>
      </c>
      <c r="EL64" s="49" t="s">
        <v>197</v>
      </c>
      <c r="EM64" s="49" t="s">
        <v>197</v>
      </c>
      <c r="EN64" s="49" t="s">
        <v>197</v>
      </c>
      <c r="EO64" s="49" t="s">
        <v>197</v>
      </c>
      <c r="EP64" s="49" t="s">
        <v>197</v>
      </c>
      <c r="EQ64" s="49" t="s">
        <v>197</v>
      </c>
      <c r="ER64" s="49" t="s">
        <v>197</v>
      </c>
      <c r="ES64" s="49" t="s">
        <v>197</v>
      </c>
      <c r="ET64" s="48">
        <v>62.7</v>
      </c>
      <c r="EU64" s="49" t="s">
        <v>197</v>
      </c>
      <c r="EV64" s="48">
        <v>108.1</v>
      </c>
      <c r="EW64" s="48">
        <v>65.2</v>
      </c>
      <c r="EX64" s="48">
        <v>78.8</v>
      </c>
      <c r="EY64" s="49" t="s">
        <v>197</v>
      </c>
      <c r="EZ64" s="48">
        <v>56.6</v>
      </c>
      <c r="FA64" s="48">
        <v>97.1</v>
      </c>
      <c r="FB64" s="48">
        <v>81</v>
      </c>
      <c r="FC64" s="49" t="s">
        <v>197</v>
      </c>
      <c r="FD64" s="48">
        <v>61.2</v>
      </c>
      <c r="FE64" s="48">
        <v>87.7</v>
      </c>
      <c r="FF64" s="48">
        <v>76.3</v>
      </c>
      <c r="FG64" s="49" t="s">
        <v>197</v>
      </c>
      <c r="FH64" s="49" t="s">
        <v>197</v>
      </c>
      <c r="FI64" s="49" t="s">
        <v>197</v>
      </c>
      <c r="FJ64" s="48">
        <v>10.1</v>
      </c>
      <c r="FK64" s="48">
        <v>55</v>
      </c>
      <c r="FL64" s="48">
        <v>34.799999999999997</v>
      </c>
      <c r="FM64" s="48">
        <v>83.9</v>
      </c>
      <c r="FN64" s="48">
        <v>141.6</v>
      </c>
      <c r="FO64" s="48">
        <v>107.8</v>
      </c>
      <c r="FP64" s="48">
        <v>40.6</v>
      </c>
      <c r="FQ64" s="48">
        <v>107.7</v>
      </c>
      <c r="FR64" s="48">
        <v>83.9</v>
      </c>
      <c r="FS64" s="48">
        <v>116.9</v>
      </c>
      <c r="FT64" s="48">
        <v>179.1</v>
      </c>
      <c r="FU64" s="48">
        <v>139.9</v>
      </c>
      <c r="FV64" s="48">
        <v>112.5</v>
      </c>
      <c r="FW64" s="48">
        <v>129</v>
      </c>
      <c r="FX64" s="48">
        <v>63.6</v>
      </c>
      <c r="FY64" s="48">
        <v>85.9</v>
      </c>
      <c r="FZ64" s="48">
        <v>85.7</v>
      </c>
      <c r="GA64" s="48">
        <v>102.7</v>
      </c>
      <c r="GB64" s="48">
        <v>112</v>
      </c>
      <c r="GC64" s="48">
        <v>110.2</v>
      </c>
      <c r="GD64" s="48">
        <v>35</v>
      </c>
      <c r="GE64" s="48">
        <v>52.4</v>
      </c>
      <c r="GF64" s="48">
        <v>41.1</v>
      </c>
      <c r="GG64" s="49" t="s">
        <v>197</v>
      </c>
      <c r="GH64" s="49" t="s">
        <v>197</v>
      </c>
      <c r="GI64" s="49" t="s">
        <v>197</v>
      </c>
      <c r="GJ64" s="49" t="s">
        <v>197</v>
      </c>
      <c r="GK64" s="49" t="s">
        <v>197</v>
      </c>
      <c r="GL64" s="49" t="s">
        <v>197</v>
      </c>
      <c r="GM64" s="48">
        <v>228.3</v>
      </c>
      <c r="GN64" s="48">
        <v>100.3</v>
      </c>
      <c r="GO64" s="48">
        <v>151.19999999999999</v>
      </c>
      <c r="GP64" s="48">
        <v>92.3</v>
      </c>
      <c r="GQ64" s="48">
        <v>54.5</v>
      </c>
      <c r="GR64" s="48">
        <v>68.5</v>
      </c>
      <c r="GS64" s="48">
        <v>11.3</v>
      </c>
      <c r="GT64" s="48">
        <v>102.3</v>
      </c>
      <c r="GU64" s="48">
        <v>82.2</v>
      </c>
      <c r="GV64" s="49" t="s">
        <v>197</v>
      </c>
      <c r="GW64" s="49" t="s">
        <v>197</v>
      </c>
      <c r="GX64" s="49" t="s">
        <v>197</v>
      </c>
      <c r="GY64" s="48">
        <v>114.5</v>
      </c>
      <c r="GZ64" s="48">
        <v>63.3</v>
      </c>
      <c r="HA64" s="48">
        <v>88.4</v>
      </c>
      <c r="HB64" s="48">
        <v>81.5</v>
      </c>
      <c r="HC64" s="48">
        <v>95.9</v>
      </c>
      <c r="HD64" s="48">
        <v>91.5</v>
      </c>
      <c r="HE64" s="48" t="e">
        <v>#N/A</v>
      </c>
      <c r="HF64" s="49" t="s">
        <v>197</v>
      </c>
      <c r="HG64" s="48" t="e">
        <v>#N/A</v>
      </c>
      <c r="HH64" s="49" t="s">
        <v>197</v>
      </c>
      <c r="HI64" s="48">
        <v>222</v>
      </c>
      <c r="HJ64" s="48">
        <v>247.5</v>
      </c>
      <c r="HK64" s="48">
        <v>240.1</v>
      </c>
      <c r="HL64" s="48">
        <v>302.5</v>
      </c>
      <c r="HM64" s="48">
        <v>163</v>
      </c>
      <c r="HN64" s="48">
        <v>231</v>
      </c>
      <c r="HO64" s="49" t="s">
        <v>197</v>
      </c>
      <c r="HP64" s="49" t="s">
        <v>197</v>
      </c>
      <c r="HQ64" s="49" t="s">
        <v>197</v>
      </c>
      <c r="HR64" s="49" t="s">
        <v>197</v>
      </c>
      <c r="HS64" s="49" t="s">
        <v>197</v>
      </c>
      <c r="HT64" s="49" t="s">
        <v>197</v>
      </c>
      <c r="HU64" s="48">
        <v>84.3</v>
      </c>
      <c r="HV64" s="48">
        <v>84.3</v>
      </c>
      <c r="HW64" s="48">
        <v>84.3</v>
      </c>
      <c r="HX64" s="49" t="s">
        <v>197</v>
      </c>
      <c r="HY64" s="49" t="s">
        <v>197</v>
      </c>
      <c r="HZ64" s="49" t="s">
        <v>197</v>
      </c>
      <c r="IA64" s="49" t="s">
        <v>197</v>
      </c>
      <c r="IB64" s="49" t="s">
        <v>197</v>
      </c>
      <c r="IC64" s="49" t="s">
        <v>197</v>
      </c>
      <c r="ID64" s="49" t="s">
        <v>197</v>
      </c>
      <c r="IE64" s="49" t="s">
        <v>197</v>
      </c>
      <c r="IF64" s="49" t="s">
        <v>197</v>
      </c>
      <c r="IG64" s="49" t="s">
        <v>197</v>
      </c>
      <c r="IH64" s="48">
        <v>21.4</v>
      </c>
      <c r="II64" s="49" t="s">
        <v>197</v>
      </c>
      <c r="IJ64" s="49" t="s">
        <v>197</v>
      </c>
      <c r="IK64" s="49" t="s">
        <v>197</v>
      </c>
      <c r="IL64" s="49" t="s">
        <v>197</v>
      </c>
      <c r="IM64" s="49" t="s">
        <v>197</v>
      </c>
      <c r="IN64" s="49" t="s">
        <v>197</v>
      </c>
      <c r="IO64" s="49" t="s">
        <v>197</v>
      </c>
      <c r="IP64" s="49" t="s">
        <v>197</v>
      </c>
      <c r="IQ64" s="48">
        <v>127.8</v>
      </c>
      <c r="IR64" s="48">
        <v>19.5</v>
      </c>
      <c r="IS64" s="48">
        <v>56.1</v>
      </c>
      <c r="IT64" s="48">
        <v>41.8</v>
      </c>
      <c r="IU64" s="48">
        <v>92.6</v>
      </c>
      <c r="IV64" s="48">
        <v>92.9</v>
      </c>
      <c r="IW64" s="48">
        <v>92.8</v>
      </c>
      <c r="IX64" s="49" t="s">
        <v>197</v>
      </c>
      <c r="IY64" s="49" t="s">
        <v>197</v>
      </c>
      <c r="IZ64" s="49" t="s">
        <v>197</v>
      </c>
      <c r="JA64" s="49" t="s">
        <v>197</v>
      </c>
      <c r="JB64" s="49" t="s">
        <v>197</v>
      </c>
      <c r="JC64" s="48">
        <v>266.7</v>
      </c>
      <c r="JD64" s="48">
        <v>146.1</v>
      </c>
      <c r="JE64" s="48">
        <v>175.6</v>
      </c>
      <c r="JF64" s="48" t="s">
        <v>87</v>
      </c>
      <c r="JG64" s="48" t="s">
        <v>87</v>
      </c>
      <c r="JH64" s="48" t="s">
        <v>87</v>
      </c>
      <c r="JI64" s="48">
        <v>52.7</v>
      </c>
      <c r="JJ64" s="48">
        <v>28.5</v>
      </c>
      <c r="JK64" s="48">
        <v>42.3</v>
      </c>
      <c r="JL64" s="48">
        <v>29.9</v>
      </c>
      <c r="JM64" s="48">
        <v>25.9</v>
      </c>
      <c r="JN64" s="48">
        <v>21.4</v>
      </c>
      <c r="JO64" s="48" t="s">
        <v>87</v>
      </c>
    </row>
    <row r="65" spans="1:275">
      <c r="A65" s="45"/>
      <c r="B65" s="46" t="s">
        <v>1802</v>
      </c>
      <c r="C65" s="303" t="s">
        <v>1304</v>
      </c>
      <c r="D65" s="46" t="s">
        <v>126</v>
      </c>
      <c r="E65" s="303" t="s">
        <v>7</v>
      </c>
      <c r="F65" s="47" t="s">
        <v>197</v>
      </c>
      <c r="G65" s="47" t="s">
        <v>197</v>
      </c>
      <c r="H65" s="48">
        <v>96.8</v>
      </c>
      <c r="I65" s="48">
        <v>91.2</v>
      </c>
      <c r="J65" s="48">
        <v>93.4</v>
      </c>
      <c r="K65" s="48">
        <v>59.5</v>
      </c>
      <c r="L65" s="48">
        <v>72.3</v>
      </c>
      <c r="M65" s="48">
        <v>195.7</v>
      </c>
      <c r="N65" s="48">
        <v>57</v>
      </c>
      <c r="O65" s="49" t="s">
        <v>197</v>
      </c>
      <c r="P65" s="48">
        <v>208.8</v>
      </c>
      <c r="Q65" s="49" t="s">
        <v>197</v>
      </c>
      <c r="R65" s="48">
        <v>227.3</v>
      </c>
      <c r="S65" s="48">
        <v>88.9</v>
      </c>
      <c r="T65" s="48">
        <v>21.5</v>
      </c>
      <c r="U65" s="48">
        <v>99.1</v>
      </c>
      <c r="V65" s="49" t="s">
        <v>197</v>
      </c>
      <c r="W65" s="48">
        <v>136.1</v>
      </c>
      <c r="X65" s="48">
        <v>104.5</v>
      </c>
      <c r="Y65" s="48">
        <v>112</v>
      </c>
      <c r="Z65" s="48">
        <v>83.6</v>
      </c>
      <c r="AA65" s="48">
        <v>88.7</v>
      </c>
      <c r="AB65" s="48">
        <v>141.69999999999999</v>
      </c>
      <c r="AC65" s="48">
        <v>134</v>
      </c>
      <c r="AD65" s="49" t="s">
        <v>197</v>
      </c>
      <c r="AE65" s="48">
        <v>192.8</v>
      </c>
      <c r="AF65" s="48">
        <v>146.4</v>
      </c>
      <c r="AG65" s="48">
        <v>174</v>
      </c>
      <c r="AH65" s="48">
        <v>136.4</v>
      </c>
      <c r="AI65" s="49" t="s">
        <v>197</v>
      </c>
      <c r="AJ65" s="49" t="s">
        <v>197</v>
      </c>
      <c r="AK65" s="48">
        <v>484.5</v>
      </c>
      <c r="AL65" s="49" t="s">
        <v>197</v>
      </c>
      <c r="AM65" s="49" t="s">
        <v>197</v>
      </c>
      <c r="AN65" s="48">
        <v>209.8</v>
      </c>
      <c r="AO65" s="48">
        <v>154</v>
      </c>
      <c r="AP65" s="48">
        <v>154.6</v>
      </c>
      <c r="AQ65" s="48">
        <v>72.599999999999994</v>
      </c>
      <c r="AR65" s="48">
        <v>354.7</v>
      </c>
      <c r="AS65" s="49" t="s">
        <v>197</v>
      </c>
      <c r="AT65" s="48">
        <v>143.4</v>
      </c>
      <c r="AU65" s="49" t="s">
        <v>197</v>
      </c>
      <c r="AV65" s="48">
        <v>137.19999999999999</v>
      </c>
      <c r="AW65" s="49" t="s">
        <v>197</v>
      </c>
      <c r="AX65" s="49" t="s">
        <v>197</v>
      </c>
      <c r="AY65" s="49" t="s">
        <v>197</v>
      </c>
      <c r="AZ65" s="48">
        <v>108.4</v>
      </c>
      <c r="BA65" s="48">
        <v>152.69999999999999</v>
      </c>
      <c r="BB65" s="48">
        <v>150.6</v>
      </c>
      <c r="BC65" s="48">
        <v>144.69999999999999</v>
      </c>
      <c r="BD65" s="48">
        <v>132.6</v>
      </c>
      <c r="BE65" s="48">
        <v>133.5</v>
      </c>
      <c r="BF65" s="48">
        <v>120.5</v>
      </c>
      <c r="BG65" s="48">
        <v>161.9</v>
      </c>
      <c r="BH65" s="48">
        <v>152.5</v>
      </c>
      <c r="BI65" s="48">
        <v>114.3</v>
      </c>
      <c r="BJ65" s="48">
        <v>100</v>
      </c>
      <c r="BK65" s="48">
        <v>107.5</v>
      </c>
      <c r="BL65" s="48">
        <v>229.7</v>
      </c>
      <c r="BM65" s="48">
        <v>203.2</v>
      </c>
      <c r="BN65" s="48">
        <v>210.4</v>
      </c>
      <c r="BO65" s="49" t="s">
        <v>197</v>
      </c>
      <c r="BP65" s="48">
        <v>114.5</v>
      </c>
      <c r="BQ65" s="48">
        <v>82.2</v>
      </c>
      <c r="BR65" s="49" t="s">
        <v>197</v>
      </c>
      <c r="BS65" s="49" t="s">
        <v>197</v>
      </c>
      <c r="BT65" s="49" t="s">
        <v>197</v>
      </c>
      <c r="BU65" s="48">
        <v>65.7</v>
      </c>
      <c r="BV65" s="48">
        <v>103.4</v>
      </c>
      <c r="BW65" s="48">
        <v>90.2</v>
      </c>
      <c r="BX65" s="48">
        <v>142.80000000000001</v>
      </c>
      <c r="BY65" s="48">
        <v>115.9</v>
      </c>
      <c r="BZ65" s="48">
        <v>133.30000000000001</v>
      </c>
      <c r="CA65" s="49" t="s">
        <v>197</v>
      </c>
      <c r="CB65" s="49" t="s">
        <v>197</v>
      </c>
      <c r="CC65" s="49" t="s">
        <v>197</v>
      </c>
      <c r="CD65" s="48">
        <v>139.19999999999999</v>
      </c>
      <c r="CE65" s="48">
        <v>97.8</v>
      </c>
      <c r="CF65" s="48">
        <v>114.4</v>
      </c>
      <c r="CG65" s="48">
        <v>186.5</v>
      </c>
      <c r="CH65" s="48">
        <v>171.9</v>
      </c>
      <c r="CI65" s="48">
        <v>179.2</v>
      </c>
      <c r="CJ65" s="48">
        <v>209.6</v>
      </c>
      <c r="CK65" s="48">
        <v>267.2</v>
      </c>
      <c r="CL65" s="48">
        <v>242.8</v>
      </c>
      <c r="CM65" s="49" t="s">
        <v>197</v>
      </c>
      <c r="CN65" s="49" t="s">
        <v>197</v>
      </c>
      <c r="CO65" s="49" t="s">
        <v>197</v>
      </c>
      <c r="CP65" s="49" t="s">
        <v>197</v>
      </c>
      <c r="CQ65" s="49" t="s">
        <v>197</v>
      </c>
      <c r="CR65" s="49" t="s">
        <v>197</v>
      </c>
      <c r="CS65" s="49" t="s">
        <v>197</v>
      </c>
      <c r="CT65" s="49" t="s">
        <v>197</v>
      </c>
      <c r="CU65" s="49" t="s">
        <v>197</v>
      </c>
      <c r="CV65" s="49" t="s">
        <v>197</v>
      </c>
      <c r="CW65" s="49" t="s">
        <v>197</v>
      </c>
      <c r="CX65" s="49" t="s">
        <v>197</v>
      </c>
      <c r="CY65" s="49" t="s">
        <v>197</v>
      </c>
      <c r="CZ65" s="49" t="s">
        <v>197</v>
      </c>
      <c r="DA65" s="48">
        <v>120.7</v>
      </c>
      <c r="DB65" s="48">
        <v>79.3</v>
      </c>
      <c r="DC65" s="48">
        <v>93.8</v>
      </c>
      <c r="DD65" s="49" t="s">
        <v>197</v>
      </c>
      <c r="DE65" s="49" t="s">
        <v>197</v>
      </c>
      <c r="DF65" s="49" t="s">
        <v>197</v>
      </c>
      <c r="DG65" s="48">
        <v>189.4</v>
      </c>
      <c r="DH65" s="48">
        <v>126.3</v>
      </c>
      <c r="DI65" s="48">
        <v>162</v>
      </c>
      <c r="DJ65" s="48">
        <v>183.1</v>
      </c>
      <c r="DK65" s="48">
        <v>180.6</v>
      </c>
      <c r="DL65" s="48">
        <v>181.8</v>
      </c>
      <c r="DM65" s="48">
        <v>196.7</v>
      </c>
      <c r="DN65" s="48">
        <v>270.10000000000002</v>
      </c>
      <c r="DO65" s="48">
        <v>241.9</v>
      </c>
      <c r="DP65" s="49" t="s">
        <v>197</v>
      </c>
      <c r="DQ65" s="49" t="s">
        <v>197</v>
      </c>
      <c r="DR65" s="49" t="s">
        <v>197</v>
      </c>
      <c r="DS65" s="49" t="s">
        <v>197</v>
      </c>
      <c r="DT65" s="49" t="s">
        <v>197</v>
      </c>
      <c r="DU65" s="49" t="s">
        <v>197</v>
      </c>
      <c r="DV65" s="48">
        <v>195.7</v>
      </c>
      <c r="DW65" s="48">
        <v>281.10000000000002</v>
      </c>
      <c r="DX65" s="48">
        <v>255.1</v>
      </c>
      <c r="DY65" s="49" t="s">
        <v>197</v>
      </c>
      <c r="DZ65" s="49" t="s">
        <v>197</v>
      </c>
      <c r="EA65" s="49" t="s">
        <v>197</v>
      </c>
      <c r="EB65" s="48" t="e">
        <v>#N/A</v>
      </c>
      <c r="EC65" s="49" t="s">
        <v>197</v>
      </c>
      <c r="ED65" s="48" t="e">
        <v>#N/A</v>
      </c>
      <c r="EE65" s="48">
        <v>446.6</v>
      </c>
      <c r="EF65" s="48">
        <v>247.6</v>
      </c>
      <c r="EG65" s="48">
        <v>214.6</v>
      </c>
      <c r="EH65" s="48">
        <v>228.8</v>
      </c>
      <c r="EI65" s="49" t="s">
        <v>197</v>
      </c>
      <c r="EJ65" s="49" t="s">
        <v>197</v>
      </c>
      <c r="EK65" s="49" t="s">
        <v>197</v>
      </c>
      <c r="EL65" s="49" t="s">
        <v>197</v>
      </c>
      <c r="EM65" s="49" t="s">
        <v>197</v>
      </c>
      <c r="EN65" s="49" t="s">
        <v>197</v>
      </c>
      <c r="EO65" s="49" t="s">
        <v>197</v>
      </c>
      <c r="EP65" s="49" t="s">
        <v>197</v>
      </c>
      <c r="EQ65" s="49" t="s">
        <v>197</v>
      </c>
      <c r="ER65" s="49" t="s">
        <v>197</v>
      </c>
      <c r="ES65" s="49" t="s">
        <v>197</v>
      </c>
      <c r="ET65" s="48">
        <v>95</v>
      </c>
      <c r="EU65" s="49" t="s">
        <v>197</v>
      </c>
      <c r="EV65" s="48">
        <v>121.7</v>
      </c>
      <c r="EW65" s="48">
        <v>112</v>
      </c>
      <c r="EX65" s="48">
        <v>115</v>
      </c>
      <c r="EY65" s="48">
        <v>125.2</v>
      </c>
      <c r="EZ65" s="48">
        <v>158.6</v>
      </c>
      <c r="FA65" s="48">
        <v>121.5</v>
      </c>
      <c r="FB65" s="48">
        <v>136.19999999999999</v>
      </c>
      <c r="FC65" s="48">
        <v>23.9</v>
      </c>
      <c r="FD65" s="48">
        <v>126</v>
      </c>
      <c r="FE65" s="48">
        <v>91.8</v>
      </c>
      <c r="FF65" s="48">
        <v>106.5</v>
      </c>
      <c r="FG65" s="48">
        <v>69.099999999999994</v>
      </c>
      <c r="FH65" s="48">
        <v>570.20000000000005</v>
      </c>
      <c r="FI65" s="48">
        <v>213.2</v>
      </c>
      <c r="FJ65" s="48">
        <v>181.6</v>
      </c>
      <c r="FK65" s="48">
        <v>10.9</v>
      </c>
      <c r="FL65" s="48">
        <v>87.9</v>
      </c>
      <c r="FM65" s="48">
        <v>93.1</v>
      </c>
      <c r="FN65" s="48">
        <v>109</v>
      </c>
      <c r="FO65" s="48">
        <v>99.7</v>
      </c>
      <c r="FP65" s="48">
        <v>207.7</v>
      </c>
      <c r="FQ65" s="48">
        <v>125.2</v>
      </c>
      <c r="FR65" s="48">
        <v>154.5</v>
      </c>
      <c r="FS65" s="48">
        <v>123.3</v>
      </c>
      <c r="FT65" s="48">
        <v>105</v>
      </c>
      <c r="FU65" s="48">
        <v>116.5</v>
      </c>
      <c r="FV65" s="48">
        <v>82.7</v>
      </c>
      <c r="FW65" s="48">
        <v>38.1</v>
      </c>
      <c r="FX65" s="48">
        <v>305.2</v>
      </c>
      <c r="FY65" s="48">
        <v>127.6</v>
      </c>
      <c r="FZ65" s="48">
        <v>129.19999999999999</v>
      </c>
      <c r="GA65" s="48">
        <v>117.5</v>
      </c>
      <c r="GB65" s="48">
        <v>104.3</v>
      </c>
      <c r="GC65" s="48">
        <v>106.8</v>
      </c>
      <c r="GD65" s="49" t="s">
        <v>197</v>
      </c>
      <c r="GE65" s="49" t="s">
        <v>197</v>
      </c>
      <c r="GF65" s="49" t="s">
        <v>197</v>
      </c>
      <c r="GG65" s="48">
        <v>231.9</v>
      </c>
      <c r="GH65" s="48">
        <v>179.1</v>
      </c>
      <c r="GI65" s="48">
        <v>179.4</v>
      </c>
      <c r="GJ65" s="49" t="s">
        <v>197</v>
      </c>
      <c r="GK65" s="49" t="s">
        <v>197</v>
      </c>
      <c r="GL65" s="49" t="s">
        <v>197</v>
      </c>
      <c r="GM65" s="48">
        <v>225.9</v>
      </c>
      <c r="GN65" s="48">
        <v>947.8</v>
      </c>
      <c r="GO65" s="48">
        <v>667.8</v>
      </c>
      <c r="GP65" s="48">
        <v>208.8</v>
      </c>
      <c r="GQ65" s="48">
        <v>65.7</v>
      </c>
      <c r="GR65" s="48">
        <v>118.9</v>
      </c>
      <c r="GS65" s="49" t="s">
        <v>197</v>
      </c>
      <c r="GT65" s="48">
        <v>98.6</v>
      </c>
      <c r="GU65" s="48">
        <v>76.900000000000006</v>
      </c>
      <c r="GV65" s="48">
        <v>384.4</v>
      </c>
      <c r="GW65" s="48">
        <v>144.1</v>
      </c>
      <c r="GX65" s="48">
        <v>250.9</v>
      </c>
      <c r="GY65" s="48">
        <v>125.9</v>
      </c>
      <c r="GZ65" s="48">
        <v>126.2</v>
      </c>
      <c r="HA65" s="48">
        <v>126</v>
      </c>
      <c r="HB65" s="48">
        <v>106.9</v>
      </c>
      <c r="HC65" s="48">
        <v>134.80000000000001</v>
      </c>
      <c r="HD65" s="48">
        <v>126.4</v>
      </c>
      <c r="HE65" s="48" t="e">
        <v>#N/A</v>
      </c>
      <c r="HF65" s="48">
        <v>56.9</v>
      </c>
      <c r="HG65" s="48" t="e">
        <v>#N/A</v>
      </c>
      <c r="HH65" s="48">
        <v>206.3</v>
      </c>
      <c r="HI65" s="48">
        <v>275.2</v>
      </c>
      <c r="HJ65" s="48">
        <v>333.2</v>
      </c>
      <c r="HK65" s="48">
        <v>316.7</v>
      </c>
      <c r="HL65" s="48">
        <v>286.7</v>
      </c>
      <c r="HM65" s="48">
        <v>285.5</v>
      </c>
      <c r="HN65" s="48">
        <v>286.10000000000002</v>
      </c>
      <c r="HO65" s="49" t="s">
        <v>197</v>
      </c>
      <c r="HP65" s="49" t="s">
        <v>197</v>
      </c>
      <c r="HQ65" s="49" t="s">
        <v>197</v>
      </c>
      <c r="HR65" s="49" t="s">
        <v>197</v>
      </c>
      <c r="HS65" s="49" t="s">
        <v>197</v>
      </c>
      <c r="HT65" s="49" t="s">
        <v>197</v>
      </c>
      <c r="HU65" s="48">
        <v>115.4</v>
      </c>
      <c r="HV65" s="48">
        <v>110.6</v>
      </c>
      <c r="HW65" s="48">
        <v>110.9</v>
      </c>
      <c r="HX65" s="49" t="s">
        <v>197</v>
      </c>
      <c r="HY65" s="49" t="s">
        <v>197</v>
      </c>
      <c r="HZ65" s="48">
        <v>134.6</v>
      </c>
      <c r="IA65" s="49" t="s">
        <v>197</v>
      </c>
      <c r="IB65" s="49" t="s">
        <v>197</v>
      </c>
      <c r="IC65" s="49" t="s">
        <v>197</v>
      </c>
      <c r="ID65" s="49" t="s">
        <v>197</v>
      </c>
      <c r="IE65" s="49" t="s">
        <v>197</v>
      </c>
      <c r="IF65" s="49" t="s">
        <v>197</v>
      </c>
      <c r="IG65" s="49" t="s">
        <v>197</v>
      </c>
      <c r="IH65" s="48">
        <v>55</v>
      </c>
      <c r="II65" s="49" t="s">
        <v>197</v>
      </c>
      <c r="IJ65" s="49" t="s">
        <v>197</v>
      </c>
      <c r="IK65" s="49" t="s">
        <v>197</v>
      </c>
      <c r="IL65" s="49" t="s">
        <v>197</v>
      </c>
      <c r="IM65" s="48">
        <v>39.299999999999997</v>
      </c>
      <c r="IN65" s="49" t="s">
        <v>197</v>
      </c>
      <c r="IO65" s="49" t="s">
        <v>197</v>
      </c>
      <c r="IP65" s="49" t="s">
        <v>197</v>
      </c>
      <c r="IQ65" s="49" t="s">
        <v>197</v>
      </c>
      <c r="IR65" s="48">
        <v>191</v>
      </c>
      <c r="IS65" s="48">
        <v>196.8</v>
      </c>
      <c r="IT65" s="48">
        <v>194.6</v>
      </c>
      <c r="IU65" s="48">
        <v>76</v>
      </c>
      <c r="IV65" s="48">
        <v>149.19999999999999</v>
      </c>
      <c r="IW65" s="48">
        <v>130.69999999999999</v>
      </c>
      <c r="IX65" s="49" t="s">
        <v>197</v>
      </c>
      <c r="IY65" s="48">
        <v>236.2</v>
      </c>
      <c r="IZ65" s="48">
        <v>281.3</v>
      </c>
      <c r="JA65" s="48">
        <v>188.1</v>
      </c>
      <c r="JB65" s="48">
        <v>140.1</v>
      </c>
      <c r="JC65" s="48">
        <v>83.4</v>
      </c>
      <c r="JD65" s="48">
        <v>58.5</v>
      </c>
      <c r="JE65" s="48">
        <v>64.599999999999994</v>
      </c>
      <c r="JF65" s="48" t="s">
        <v>87</v>
      </c>
      <c r="JG65" s="48" t="s">
        <v>87</v>
      </c>
      <c r="JH65" s="48">
        <v>21.1</v>
      </c>
      <c r="JI65" s="48">
        <v>75.7</v>
      </c>
      <c r="JJ65" s="48">
        <v>52.4</v>
      </c>
      <c r="JK65" s="48">
        <v>52.7</v>
      </c>
      <c r="JL65" s="48">
        <v>57.4</v>
      </c>
      <c r="JM65" s="48">
        <v>65.099999999999994</v>
      </c>
      <c r="JN65" s="48">
        <v>55</v>
      </c>
      <c r="JO65" s="48">
        <v>210.1</v>
      </c>
    </row>
    <row r="66" spans="1:275">
      <c r="A66" s="45"/>
      <c r="B66" s="46" t="s">
        <v>1803</v>
      </c>
      <c r="C66" s="303" t="s">
        <v>1305</v>
      </c>
      <c r="D66" s="46" t="s">
        <v>126</v>
      </c>
      <c r="E66" s="303" t="s">
        <v>7</v>
      </c>
      <c r="F66" s="47" t="s">
        <v>197</v>
      </c>
      <c r="G66" s="47" t="s">
        <v>197</v>
      </c>
      <c r="H66" s="48">
        <v>78.599999999999994</v>
      </c>
      <c r="I66" s="48">
        <v>63.6</v>
      </c>
      <c r="J66" s="48">
        <v>65.7</v>
      </c>
      <c r="K66" s="49" t="s">
        <v>197</v>
      </c>
      <c r="L66" s="48">
        <v>86.7</v>
      </c>
      <c r="M66" s="48">
        <v>121.5</v>
      </c>
      <c r="N66" s="48">
        <v>102.7</v>
      </c>
      <c r="O66" s="49" t="s">
        <v>197</v>
      </c>
      <c r="P66" s="48">
        <v>122.6</v>
      </c>
      <c r="Q66" s="49" t="s">
        <v>197</v>
      </c>
      <c r="R66" s="48">
        <v>78.599999999999994</v>
      </c>
      <c r="S66" s="48">
        <v>102</v>
      </c>
      <c r="T66" s="48">
        <v>92.8</v>
      </c>
      <c r="U66" s="48">
        <v>71.900000000000006</v>
      </c>
      <c r="V66" s="49" t="s">
        <v>197</v>
      </c>
      <c r="W66" s="49" t="s">
        <v>197</v>
      </c>
      <c r="X66" s="49" t="s">
        <v>197</v>
      </c>
      <c r="Y66" s="49" t="s">
        <v>197</v>
      </c>
      <c r="Z66" s="49" t="s">
        <v>197</v>
      </c>
      <c r="AA66" s="49" t="s">
        <v>197</v>
      </c>
      <c r="AB66" s="48">
        <v>51</v>
      </c>
      <c r="AC66" s="49" t="s">
        <v>197</v>
      </c>
      <c r="AD66" s="49" t="s">
        <v>197</v>
      </c>
      <c r="AE66" s="49" t="s">
        <v>197</v>
      </c>
      <c r="AF66" s="48">
        <v>51.4</v>
      </c>
      <c r="AG66" s="49" t="s">
        <v>197</v>
      </c>
      <c r="AH66" s="49" t="s">
        <v>197</v>
      </c>
      <c r="AI66" s="49" t="s">
        <v>197</v>
      </c>
      <c r="AJ66" s="49" t="s">
        <v>197</v>
      </c>
      <c r="AK66" s="49" t="s">
        <v>197</v>
      </c>
      <c r="AL66" s="49" t="s">
        <v>197</v>
      </c>
      <c r="AM66" s="49" t="s">
        <v>197</v>
      </c>
      <c r="AN66" s="49" t="s">
        <v>197</v>
      </c>
      <c r="AO66" s="49" t="s">
        <v>197</v>
      </c>
      <c r="AP66" s="49" t="s">
        <v>197</v>
      </c>
      <c r="AQ66" s="49" t="s">
        <v>197</v>
      </c>
      <c r="AR66" s="49" t="s">
        <v>197</v>
      </c>
      <c r="AS66" s="49" t="s">
        <v>197</v>
      </c>
      <c r="AT66" s="48">
        <v>75.7</v>
      </c>
      <c r="AU66" s="49" t="s">
        <v>197</v>
      </c>
      <c r="AV66" s="48">
        <v>166.3</v>
      </c>
      <c r="AW66" s="49" t="s">
        <v>197</v>
      </c>
      <c r="AX66" s="49" t="s">
        <v>197</v>
      </c>
      <c r="AY66" s="49" t="s">
        <v>197</v>
      </c>
      <c r="AZ66" s="48">
        <v>45</v>
      </c>
      <c r="BA66" s="48">
        <v>72.8</v>
      </c>
      <c r="BB66" s="48">
        <v>71.5</v>
      </c>
      <c r="BC66" s="48">
        <v>55.1</v>
      </c>
      <c r="BD66" s="48">
        <v>82.2</v>
      </c>
      <c r="BE66" s="48">
        <v>80.099999999999994</v>
      </c>
      <c r="BF66" s="48">
        <v>97.8</v>
      </c>
      <c r="BG66" s="48">
        <v>95.1</v>
      </c>
      <c r="BH66" s="48">
        <v>95.7</v>
      </c>
      <c r="BI66" s="49" t="s">
        <v>197</v>
      </c>
      <c r="BJ66" s="49" t="s">
        <v>197</v>
      </c>
      <c r="BK66" s="49" t="s">
        <v>197</v>
      </c>
      <c r="BL66" s="49" t="s">
        <v>197</v>
      </c>
      <c r="BM66" s="49" t="s">
        <v>197</v>
      </c>
      <c r="BN66" s="49" t="s">
        <v>197</v>
      </c>
      <c r="BO66" s="49" t="s">
        <v>197</v>
      </c>
      <c r="BP66" s="49" t="s">
        <v>197</v>
      </c>
      <c r="BQ66" s="49" t="s">
        <v>197</v>
      </c>
      <c r="BR66" s="49" t="s">
        <v>197</v>
      </c>
      <c r="BS66" s="49" t="s">
        <v>197</v>
      </c>
      <c r="BT66" s="49" t="s">
        <v>197</v>
      </c>
      <c r="BU66" s="49" t="s">
        <v>197</v>
      </c>
      <c r="BV66" s="49" t="s">
        <v>197</v>
      </c>
      <c r="BW66" s="49" t="s">
        <v>197</v>
      </c>
      <c r="BX66" s="49" t="s">
        <v>197</v>
      </c>
      <c r="BY66" s="49" t="s">
        <v>197</v>
      </c>
      <c r="BZ66" s="49" t="s">
        <v>197</v>
      </c>
      <c r="CA66" s="49" t="s">
        <v>197</v>
      </c>
      <c r="CB66" s="49" t="s">
        <v>197</v>
      </c>
      <c r="CC66" s="49" t="s">
        <v>197</v>
      </c>
      <c r="CD66" s="49" t="s">
        <v>197</v>
      </c>
      <c r="CE66" s="49" t="s">
        <v>197</v>
      </c>
      <c r="CF66" s="49" t="s">
        <v>197</v>
      </c>
      <c r="CG66" s="49" t="s">
        <v>197</v>
      </c>
      <c r="CH66" s="49" t="s">
        <v>197</v>
      </c>
      <c r="CI66" s="49" t="s">
        <v>197</v>
      </c>
      <c r="CJ66" s="49" t="s">
        <v>197</v>
      </c>
      <c r="CK66" s="49" t="s">
        <v>197</v>
      </c>
      <c r="CL66" s="49" t="s">
        <v>197</v>
      </c>
      <c r="CM66" s="49" t="s">
        <v>197</v>
      </c>
      <c r="CN66" s="49" t="s">
        <v>197</v>
      </c>
      <c r="CO66" s="49" t="s">
        <v>197</v>
      </c>
      <c r="CP66" s="49" t="s">
        <v>197</v>
      </c>
      <c r="CQ66" s="49" t="s">
        <v>197</v>
      </c>
      <c r="CR66" s="49" t="s">
        <v>197</v>
      </c>
      <c r="CS66" s="49" t="s">
        <v>197</v>
      </c>
      <c r="CT66" s="49" t="s">
        <v>197</v>
      </c>
      <c r="CU66" s="49" t="s">
        <v>197</v>
      </c>
      <c r="CV66" s="49" t="s">
        <v>197</v>
      </c>
      <c r="CW66" s="49" t="s">
        <v>197</v>
      </c>
      <c r="CX66" s="49" t="s">
        <v>197</v>
      </c>
      <c r="CY66" s="49" t="s">
        <v>197</v>
      </c>
      <c r="CZ66" s="49" t="s">
        <v>197</v>
      </c>
      <c r="DA66" s="49" t="s">
        <v>197</v>
      </c>
      <c r="DB66" s="49" t="s">
        <v>197</v>
      </c>
      <c r="DC66" s="49" t="s">
        <v>197</v>
      </c>
      <c r="DD66" s="49" t="s">
        <v>197</v>
      </c>
      <c r="DE66" s="49" t="s">
        <v>197</v>
      </c>
      <c r="DF66" s="49" t="s">
        <v>197</v>
      </c>
      <c r="DG66" s="49" t="s">
        <v>197</v>
      </c>
      <c r="DH66" s="49" t="s">
        <v>197</v>
      </c>
      <c r="DI66" s="49" t="s">
        <v>197</v>
      </c>
      <c r="DJ66" s="49" t="s">
        <v>197</v>
      </c>
      <c r="DK66" s="49" t="s">
        <v>197</v>
      </c>
      <c r="DL66" s="49" t="s">
        <v>197</v>
      </c>
      <c r="DM66" s="49" t="s">
        <v>197</v>
      </c>
      <c r="DN66" s="49" t="s">
        <v>197</v>
      </c>
      <c r="DO66" s="49" t="s">
        <v>197</v>
      </c>
      <c r="DP66" s="49" t="s">
        <v>197</v>
      </c>
      <c r="DQ66" s="49" t="s">
        <v>197</v>
      </c>
      <c r="DR66" s="49" t="s">
        <v>197</v>
      </c>
      <c r="DS66" s="49" t="s">
        <v>197</v>
      </c>
      <c r="DT66" s="49" t="s">
        <v>197</v>
      </c>
      <c r="DU66" s="49" t="s">
        <v>197</v>
      </c>
      <c r="DV66" s="49" t="s">
        <v>197</v>
      </c>
      <c r="DW66" s="49" t="s">
        <v>197</v>
      </c>
      <c r="DX66" s="49" t="s">
        <v>197</v>
      </c>
      <c r="DY66" s="49" t="s">
        <v>197</v>
      </c>
      <c r="DZ66" s="49" t="s">
        <v>197</v>
      </c>
      <c r="EA66" s="49" t="s">
        <v>197</v>
      </c>
      <c r="EB66" s="48" t="e">
        <v>#N/A</v>
      </c>
      <c r="EC66" s="49" t="s">
        <v>197</v>
      </c>
      <c r="ED66" s="48" t="e">
        <v>#N/A</v>
      </c>
      <c r="EE66" s="49" t="s">
        <v>197</v>
      </c>
      <c r="EF66" s="49" t="s">
        <v>197</v>
      </c>
      <c r="EG66" s="49" t="s">
        <v>197</v>
      </c>
      <c r="EH66" s="49" t="s">
        <v>197</v>
      </c>
      <c r="EI66" s="49" t="s">
        <v>197</v>
      </c>
      <c r="EJ66" s="49" t="s">
        <v>197</v>
      </c>
      <c r="EK66" s="49" t="s">
        <v>197</v>
      </c>
      <c r="EL66" s="49" t="s">
        <v>197</v>
      </c>
      <c r="EM66" s="49" t="s">
        <v>197</v>
      </c>
      <c r="EN66" s="49" t="s">
        <v>197</v>
      </c>
      <c r="EO66" s="49" t="s">
        <v>197</v>
      </c>
      <c r="EP66" s="49" t="s">
        <v>197</v>
      </c>
      <c r="EQ66" s="49" t="s">
        <v>197</v>
      </c>
      <c r="ER66" s="49" t="s">
        <v>197</v>
      </c>
      <c r="ES66" s="49" t="s">
        <v>197</v>
      </c>
      <c r="ET66" s="48">
        <v>56.9</v>
      </c>
      <c r="EU66" s="49" t="s">
        <v>197</v>
      </c>
      <c r="EV66" s="48">
        <v>75.5</v>
      </c>
      <c r="EW66" s="48">
        <v>80.2</v>
      </c>
      <c r="EX66" s="48">
        <v>78.7</v>
      </c>
      <c r="EY66" s="49" t="s">
        <v>197</v>
      </c>
      <c r="EZ66" s="48">
        <v>3.6</v>
      </c>
      <c r="FA66" s="48">
        <v>99.7</v>
      </c>
      <c r="FB66" s="48">
        <v>61.5</v>
      </c>
      <c r="FC66" s="49" t="s">
        <v>197</v>
      </c>
      <c r="FD66" s="48">
        <v>15.2</v>
      </c>
      <c r="FE66" s="48">
        <v>106.8</v>
      </c>
      <c r="FF66" s="48">
        <v>67.2</v>
      </c>
      <c r="FG66" s="49" t="s">
        <v>197</v>
      </c>
      <c r="FH66" s="49" t="s">
        <v>197</v>
      </c>
      <c r="FI66" s="49" t="s">
        <v>197</v>
      </c>
      <c r="FJ66" s="49" t="s">
        <v>197</v>
      </c>
      <c r="FK66" s="49" t="s">
        <v>197</v>
      </c>
      <c r="FL66" s="49" t="s">
        <v>197</v>
      </c>
      <c r="FM66" s="48">
        <v>51.3</v>
      </c>
      <c r="FN66" s="48">
        <v>57.4</v>
      </c>
      <c r="FO66" s="48">
        <v>53.8</v>
      </c>
      <c r="FP66" s="48">
        <v>2.4</v>
      </c>
      <c r="FQ66" s="48">
        <v>101.3</v>
      </c>
      <c r="FR66" s="48">
        <v>66.2</v>
      </c>
      <c r="FS66" s="48">
        <v>69.7</v>
      </c>
      <c r="FT66" s="48">
        <v>76.5</v>
      </c>
      <c r="FU66" s="48">
        <v>72.2</v>
      </c>
      <c r="FV66" s="49" t="s">
        <v>197</v>
      </c>
      <c r="FW66" s="49" t="s">
        <v>197</v>
      </c>
      <c r="FX66" s="48">
        <v>42</v>
      </c>
      <c r="FY66" s="48">
        <v>79.2</v>
      </c>
      <c r="FZ66" s="48">
        <v>78.8</v>
      </c>
      <c r="GA66" s="48">
        <v>85.2</v>
      </c>
      <c r="GB66" s="48">
        <v>64</v>
      </c>
      <c r="GC66" s="48">
        <v>68.099999999999994</v>
      </c>
      <c r="GD66" s="49" t="s">
        <v>197</v>
      </c>
      <c r="GE66" s="49" t="s">
        <v>197</v>
      </c>
      <c r="GF66" s="49" t="s">
        <v>197</v>
      </c>
      <c r="GG66" s="48">
        <v>165.5</v>
      </c>
      <c r="GH66" s="48">
        <v>213.9</v>
      </c>
      <c r="GI66" s="48">
        <v>213.6</v>
      </c>
      <c r="GJ66" s="49" t="s">
        <v>197</v>
      </c>
      <c r="GK66" s="49" t="s">
        <v>197</v>
      </c>
      <c r="GL66" s="49" t="s">
        <v>197</v>
      </c>
      <c r="GM66" s="49" t="s">
        <v>197</v>
      </c>
      <c r="GN66" s="49" t="s">
        <v>197</v>
      </c>
      <c r="GO66" s="49" t="s">
        <v>197</v>
      </c>
      <c r="GP66" s="49" t="s">
        <v>197</v>
      </c>
      <c r="GQ66" s="49" t="s">
        <v>197</v>
      </c>
      <c r="GR66" s="49" t="s">
        <v>197</v>
      </c>
      <c r="GS66" s="49" t="s">
        <v>197</v>
      </c>
      <c r="GT66" s="49" t="s">
        <v>197</v>
      </c>
      <c r="GU66" s="49" t="s">
        <v>197</v>
      </c>
      <c r="GV66" s="49" t="s">
        <v>197</v>
      </c>
      <c r="GW66" s="49" t="s">
        <v>197</v>
      </c>
      <c r="GX66" s="49" t="s">
        <v>197</v>
      </c>
      <c r="GY66" s="48">
        <v>55.2</v>
      </c>
      <c r="GZ66" s="48">
        <v>50.9</v>
      </c>
      <c r="HA66" s="48">
        <v>53</v>
      </c>
      <c r="HB66" s="49" t="s">
        <v>197</v>
      </c>
      <c r="HC66" s="49" t="s">
        <v>197</v>
      </c>
      <c r="HD66" s="49" t="s">
        <v>197</v>
      </c>
      <c r="HE66" s="48" t="e">
        <v>#N/A</v>
      </c>
      <c r="HF66" s="49" t="s">
        <v>197</v>
      </c>
      <c r="HG66" s="48" t="e">
        <v>#N/A</v>
      </c>
      <c r="HH66" s="49" t="s">
        <v>197</v>
      </c>
      <c r="HI66" s="49" t="s">
        <v>197</v>
      </c>
      <c r="HJ66" s="49" t="s">
        <v>197</v>
      </c>
      <c r="HK66" s="49" t="s">
        <v>197</v>
      </c>
      <c r="HL66" s="49" t="s">
        <v>197</v>
      </c>
      <c r="HM66" s="49" t="s">
        <v>197</v>
      </c>
      <c r="HN66" s="49" t="s">
        <v>197</v>
      </c>
      <c r="HO66" s="49" t="s">
        <v>197</v>
      </c>
      <c r="HP66" s="49" t="s">
        <v>197</v>
      </c>
      <c r="HQ66" s="49" t="s">
        <v>197</v>
      </c>
      <c r="HR66" s="49" t="s">
        <v>197</v>
      </c>
      <c r="HS66" s="49" t="s">
        <v>197</v>
      </c>
      <c r="HT66" s="49" t="s">
        <v>197</v>
      </c>
      <c r="HU66" s="48">
        <v>163</v>
      </c>
      <c r="HV66" s="48">
        <v>87.4</v>
      </c>
      <c r="HW66" s="48">
        <v>92</v>
      </c>
      <c r="HX66" s="49" t="s">
        <v>197</v>
      </c>
      <c r="HY66" s="49" t="s">
        <v>197</v>
      </c>
      <c r="HZ66" s="49" t="s">
        <v>197</v>
      </c>
      <c r="IA66" s="49" t="s">
        <v>197</v>
      </c>
      <c r="IB66" s="49" t="s">
        <v>197</v>
      </c>
      <c r="IC66" s="49" t="s">
        <v>197</v>
      </c>
      <c r="ID66" s="49" t="s">
        <v>197</v>
      </c>
      <c r="IE66" s="49" t="s">
        <v>197</v>
      </c>
      <c r="IF66" s="49" t="s">
        <v>197</v>
      </c>
      <c r="IG66" s="49" t="s">
        <v>197</v>
      </c>
      <c r="IH66" s="48">
        <v>31.6</v>
      </c>
      <c r="II66" s="49" t="s">
        <v>197</v>
      </c>
      <c r="IJ66" s="49" t="s">
        <v>197</v>
      </c>
      <c r="IK66" s="49" t="s">
        <v>197</v>
      </c>
      <c r="IL66" s="49" t="s">
        <v>197</v>
      </c>
      <c r="IM66" s="49" t="s">
        <v>197</v>
      </c>
      <c r="IN66" s="49" t="s">
        <v>197</v>
      </c>
      <c r="IO66" s="49" t="s">
        <v>197</v>
      </c>
      <c r="IP66" s="49" t="s">
        <v>197</v>
      </c>
      <c r="IQ66" s="48">
        <v>71.099999999999994</v>
      </c>
      <c r="IR66" s="48">
        <v>47.3</v>
      </c>
      <c r="IS66" s="48">
        <v>108.7</v>
      </c>
      <c r="IT66" s="48">
        <v>85</v>
      </c>
      <c r="IU66" s="49" t="s">
        <v>197</v>
      </c>
      <c r="IV66" s="49" t="s">
        <v>197</v>
      </c>
      <c r="IW66" s="49" t="s">
        <v>197</v>
      </c>
      <c r="IX66" s="49" t="s">
        <v>197</v>
      </c>
      <c r="IY66" s="49" t="s">
        <v>197</v>
      </c>
      <c r="IZ66" s="49" t="s">
        <v>197</v>
      </c>
      <c r="JA66" s="49" t="s">
        <v>197</v>
      </c>
      <c r="JB66" s="49" t="s">
        <v>197</v>
      </c>
      <c r="JC66" s="49" t="s">
        <v>197</v>
      </c>
      <c r="JD66" s="49" t="s">
        <v>197</v>
      </c>
      <c r="JE66" s="49" t="s">
        <v>197</v>
      </c>
      <c r="JF66" s="49" t="s">
        <v>87</v>
      </c>
      <c r="JG66" s="49" t="s">
        <v>87</v>
      </c>
      <c r="JH66" s="49" t="s">
        <v>87</v>
      </c>
      <c r="JI66" s="49">
        <v>31.8</v>
      </c>
      <c r="JJ66" s="49">
        <v>39</v>
      </c>
      <c r="JK66" s="49">
        <v>35.700000000000003</v>
      </c>
      <c r="JL66" s="49">
        <v>61.5</v>
      </c>
      <c r="JM66" s="49">
        <v>46.6</v>
      </c>
      <c r="JN66" s="49">
        <v>31.6</v>
      </c>
      <c r="JO66" s="49" t="s">
        <v>87</v>
      </c>
    </row>
    <row r="67" spans="1:275">
      <c r="A67" s="45"/>
      <c r="B67" s="46" t="s">
        <v>1804</v>
      </c>
      <c r="C67" s="303" t="s">
        <v>1306</v>
      </c>
      <c r="D67" s="46" t="s">
        <v>126</v>
      </c>
      <c r="E67" s="303" t="s">
        <v>7</v>
      </c>
      <c r="F67" s="47" t="s">
        <v>197</v>
      </c>
      <c r="G67" s="47" t="s">
        <v>197</v>
      </c>
      <c r="H67" s="48">
        <v>52.7</v>
      </c>
      <c r="I67" s="48">
        <v>59.7</v>
      </c>
      <c r="J67" s="48">
        <v>56.8</v>
      </c>
      <c r="K67" s="49" t="s">
        <v>197</v>
      </c>
      <c r="L67" s="48">
        <v>30.5</v>
      </c>
      <c r="M67" s="48">
        <v>63.3</v>
      </c>
      <c r="N67" s="48">
        <v>24.6</v>
      </c>
      <c r="O67" s="49" t="s">
        <v>197</v>
      </c>
      <c r="P67" s="48">
        <v>59.7</v>
      </c>
      <c r="Q67" s="49" t="s">
        <v>197</v>
      </c>
      <c r="R67" s="48">
        <v>63.5</v>
      </c>
      <c r="S67" s="48">
        <v>26.8</v>
      </c>
      <c r="T67" s="49" t="s">
        <v>197</v>
      </c>
      <c r="U67" s="48">
        <v>87.6</v>
      </c>
      <c r="V67" s="49" t="s">
        <v>197</v>
      </c>
      <c r="W67" s="49" t="s">
        <v>197</v>
      </c>
      <c r="X67" s="49" t="s">
        <v>197</v>
      </c>
      <c r="Y67" s="49" t="s">
        <v>197</v>
      </c>
      <c r="Z67" s="49" t="s">
        <v>197</v>
      </c>
      <c r="AA67" s="49" t="s">
        <v>197</v>
      </c>
      <c r="AB67" s="49" t="s">
        <v>197</v>
      </c>
      <c r="AC67" s="49" t="s">
        <v>197</v>
      </c>
      <c r="AD67" s="49" t="s">
        <v>197</v>
      </c>
      <c r="AE67" s="49" t="s">
        <v>197</v>
      </c>
      <c r="AF67" s="49" t="s">
        <v>197</v>
      </c>
      <c r="AG67" s="49" t="s">
        <v>197</v>
      </c>
      <c r="AH67" s="49" t="s">
        <v>197</v>
      </c>
      <c r="AI67" s="49" t="s">
        <v>197</v>
      </c>
      <c r="AJ67" s="49" t="s">
        <v>197</v>
      </c>
      <c r="AK67" s="49" t="s">
        <v>197</v>
      </c>
      <c r="AL67" s="49" t="s">
        <v>197</v>
      </c>
      <c r="AM67" s="49" t="s">
        <v>197</v>
      </c>
      <c r="AN67" s="49" t="s">
        <v>197</v>
      </c>
      <c r="AO67" s="49" t="s">
        <v>197</v>
      </c>
      <c r="AP67" s="49" t="s">
        <v>197</v>
      </c>
      <c r="AQ67" s="49" t="s">
        <v>197</v>
      </c>
      <c r="AR67" s="49" t="s">
        <v>197</v>
      </c>
      <c r="AS67" s="49" t="s">
        <v>197</v>
      </c>
      <c r="AT67" s="49" t="s">
        <v>197</v>
      </c>
      <c r="AU67" s="49" t="s">
        <v>197</v>
      </c>
      <c r="AV67" s="49" t="s">
        <v>197</v>
      </c>
      <c r="AW67" s="48">
        <v>186.5</v>
      </c>
      <c r="AX67" s="48">
        <v>103.4</v>
      </c>
      <c r="AY67" s="49" t="s">
        <v>197</v>
      </c>
      <c r="AZ67" s="48">
        <v>70.400000000000006</v>
      </c>
      <c r="BA67" s="48">
        <v>42.1</v>
      </c>
      <c r="BB67" s="48">
        <v>43.4</v>
      </c>
      <c r="BC67" s="48">
        <v>88</v>
      </c>
      <c r="BD67" s="48">
        <v>39.200000000000003</v>
      </c>
      <c r="BE67" s="48">
        <v>42.9</v>
      </c>
      <c r="BF67" s="48">
        <v>108.8</v>
      </c>
      <c r="BG67" s="48">
        <v>48.6</v>
      </c>
      <c r="BH67" s="48">
        <v>62.5</v>
      </c>
      <c r="BI67" s="48">
        <v>35.9</v>
      </c>
      <c r="BJ67" s="48">
        <v>13.9</v>
      </c>
      <c r="BK67" s="48">
        <v>25.4</v>
      </c>
      <c r="BL67" s="49" t="s">
        <v>197</v>
      </c>
      <c r="BM67" s="49" t="s">
        <v>197</v>
      </c>
      <c r="BN67" s="49" t="s">
        <v>197</v>
      </c>
      <c r="BO67" s="49" t="s">
        <v>197</v>
      </c>
      <c r="BP67" s="49" t="s">
        <v>197</v>
      </c>
      <c r="BQ67" s="49" t="s">
        <v>197</v>
      </c>
      <c r="BR67" s="49" t="s">
        <v>197</v>
      </c>
      <c r="BS67" s="49" t="s">
        <v>197</v>
      </c>
      <c r="BT67" s="49" t="s">
        <v>197</v>
      </c>
      <c r="BU67" s="49" t="s">
        <v>197</v>
      </c>
      <c r="BV67" s="49" t="s">
        <v>197</v>
      </c>
      <c r="BW67" s="49" t="s">
        <v>197</v>
      </c>
      <c r="BX67" s="49" t="s">
        <v>197</v>
      </c>
      <c r="BY67" s="49" t="s">
        <v>197</v>
      </c>
      <c r="BZ67" s="49" t="s">
        <v>197</v>
      </c>
      <c r="CA67" s="49" t="s">
        <v>197</v>
      </c>
      <c r="CB67" s="49" t="s">
        <v>197</v>
      </c>
      <c r="CC67" s="49" t="s">
        <v>197</v>
      </c>
      <c r="CD67" s="49" t="s">
        <v>197</v>
      </c>
      <c r="CE67" s="49" t="s">
        <v>197</v>
      </c>
      <c r="CF67" s="49" t="s">
        <v>197</v>
      </c>
      <c r="CG67" s="49" t="s">
        <v>197</v>
      </c>
      <c r="CH67" s="49" t="s">
        <v>197</v>
      </c>
      <c r="CI67" s="49" t="s">
        <v>197</v>
      </c>
      <c r="CJ67" s="49" t="s">
        <v>197</v>
      </c>
      <c r="CK67" s="49" t="s">
        <v>197</v>
      </c>
      <c r="CL67" s="49" t="s">
        <v>197</v>
      </c>
      <c r="CM67" s="49" t="s">
        <v>197</v>
      </c>
      <c r="CN67" s="49" t="s">
        <v>197</v>
      </c>
      <c r="CO67" s="49" t="s">
        <v>197</v>
      </c>
      <c r="CP67" s="49" t="s">
        <v>197</v>
      </c>
      <c r="CQ67" s="49" t="s">
        <v>197</v>
      </c>
      <c r="CR67" s="49" t="s">
        <v>197</v>
      </c>
      <c r="CS67" s="49" t="s">
        <v>197</v>
      </c>
      <c r="CT67" s="49" t="s">
        <v>197</v>
      </c>
      <c r="CU67" s="49" t="s">
        <v>197</v>
      </c>
      <c r="CV67" s="49" t="s">
        <v>197</v>
      </c>
      <c r="CW67" s="49" t="s">
        <v>197</v>
      </c>
      <c r="CX67" s="49" t="s">
        <v>197</v>
      </c>
      <c r="CY67" s="49" t="s">
        <v>197</v>
      </c>
      <c r="CZ67" s="49" t="s">
        <v>197</v>
      </c>
      <c r="DA67" s="49" t="s">
        <v>197</v>
      </c>
      <c r="DB67" s="49" t="s">
        <v>197</v>
      </c>
      <c r="DC67" s="49" t="s">
        <v>197</v>
      </c>
      <c r="DD67" s="49" t="s">
        <v>197</v>
      </c>
      <c r="DE67" s="49" t="s">
        <v>197</v>
      </c>
      <c r="DF67" s="49" t="s">
        <v>197</v>
      </c>
      <c r="DG67" s="49" t="s">
        <v>197</v>
      </c>
      <c r="DH67" s="49" t="s">
        <v>197</v>
      </c>
      <c r="DI67" s="49" t="s">
        <v>197</v>
      </c>
      <c r="DJ67" s="49" t="s">
        <v>197</v>
      </c>
      <c r="DK67" s="49" t="s">
        <v>197</v>
      </c>
      <c r="DL67" s="49" t="s">
        <v>197</v>
      </c>
      <c r="DM67" s="49" t="s">
        <v>197</v>
      </c>
      <c r="DN67" s="49" t="s">
        <v>197</v>
      </c>
      <c r="DO67" s="49" t="s">
        <v>197</v>
      </c>
      <c r="DP67" s="49" t="s">
        <v>197</v>
      </c>
      <c r="DQ67" s="49" t="s">
        <v>197</v>
      </c>
      <c r="DR67" s="49" t="s">
        <v>197</v>
      </c>
      <c r="DS67" s="49" t="s">
        <v>197</v>
      </c>
      <c r="DT67" s="49" t="s">
        <v>197</v>
      </c>
      <c r="DU67" s="49" t="s">
        <v>197</v>
      </c>
      <c r="DV67" s="49" t="s">
        <v>197</v>
      </c>
      <c r="DW67" s="49" t="s">
        <v>197</v>
      </c>
      <c r="DX67" s="49" t="s">
        <v>197</v>
      </c>
      <c r="DY67" s="49" t="s">
        <v>197</v>
      </c>
      <c r="DZ67" s="49" t="s">
        <v>197</v>
      </c>
      <c r="EA67" s="49" t="s">
        <v>197</v>
      </c>
      <c r="EB67" s="48" t="e">
        <v>#N/A</v>
      </c>
      <c r="EC67" s="49" t="s">
        <v>197</v>
      </c>
      <c r="ED67" s="48" t="e">
        <v>#N/A</v>
      </c>
      <c r="EE67" s="49" t="s">
        <v>197</v>
      </c>
      <c r="EF67" s="49" t="s">
        <v>197</v>
      </c>
      <c r="EG67" s="49" t="s">
        <v>197</v>
      </c>
      <c r="EH67" s="49" t="s">
        <v>197</v>
      </c>
      <c r="EI67" s="49" t="s">
        <v>197</v>
      </c>
      <c r="EJ67" s="49" t="s">
        <v>197</v>
      </c>
      <c r="EK67" s="49" t="s">
        <v>197</v>
      </c>
      <c r="EL67" s="49" t="s">
        <v>197</v>
      </c>
      <c r="EM67" s="49" t="s">
        <v>197</v>
      </c>
      <c r="EN67" s="49" t="s">
        <v>197</v>
      </c>
      <c r="EO67" s="49" t="s">
        <v>197</v>
      </c>
      <c r="EP67" s="49" t="s">
        <v>197</v>
      </c>
      <c r="EQ67" s="49" t="s">
        <v>197</v>
      </c>
      <c r="ER67" s="49" t="s">
        <v>197</v>
      </c>
      <c r="ES67" s="49" t="s">
        <v>197</v>
      </c>
      <c r="ET67" s="48">
        <v>20.6</v>
      </c>
      <c r="EU67" s="49" t="s">
        <v>197</v>
      </c>
      <c r="EV67" s="48">
        <v>36.700000000000003</v>
      </c>
      <c r="EW67" s="48">
        <v>52.1</v>
      </c>
      <c r="EX67" s="48">
        <v>47.3</v>
      </c>
      <c r="EY67" s="49" t="s">
        <v>197</v>
      </c>
      <c r="EZ67" s="49" t="s">
        <v>197</v>
      </c>
      <c r="FA67" s="49" t="s">
        <v>197</v>
      </c>
      <c r="FB67" s="49" t="s">
        <v>197</v>
      </c>
      <c r="FC67" s="49" t="s">
        <v>197</v>
      </c>
      <c r="FD67" s="48">
        <v>9.1999999999999993</v>
      </c>
      <c r="FE67" s="48">
        <v>31.1</v>
      </c>
      <c r="FF67" s="48">
        <v>21.6</v>
      </c>
      <c r="FG67" s="48">
        <v>42.5</v>
      </c>
      <c r="FH67" s="48">
        <v>11.7</v>
      </c>
      <c r="FI67" s="48">
        <v>33.6</v>
      </c>
      <c r="FJ67" s="48">
        <v>78.599999999999994</v>
      </c>
      <c r="FK67" s="48">
        <v>64.400000000000006</v>
      </c>
      <c r="FL67" s="48">
        <v>70.8</v>
      </c>
      <c r="FM67" s="48">
        <v>14.8</v>
      </c>
      <c r="FN67" s="48">
        <v>25.8</v>
      </c>
      <c r="FO67" s="48">
        <v>19.399999999999999</v>
      </c>
      <c r="FP67" s="49" t="s">
        <v>197</v>
      </c>
      <c r="FQ67" s="49" t="s">
        <v>197</v>
      </c>
      <c r="FR67" s="49" t="s">
        <v>197</v>
      </c>
      <c r="FS67" s="48">
        <v>35.6</v>
      </c>
      <c r="FT67" s="48">
        <v>46.9</v>
      </c>
      <c r="FU67" s="48">
        <v>39.799999999999997</v>
      </c>
      <c r="FV67" s="48">
        <v>9</v>
      </c>
      <c r="FW67" s="49" t="s">
        <v>197</v>
      </c>
      <c r="FX67" s="48">
        <v>42.7</v>
      </c>
      <c r="FY67" s="48">
        <v>96.4</v>
      </c>
      <c r="FZ67" s="48">
        <v>95.9</v>
      </c>
      <c r="GA67" s="48">
        <v>99.1</v>
      </c>
      <c r="GB67" s="48">
        <v>41.3</v>
      </c>
      <c r="GC67" s="48">
        <v>52.4</v>
      </c>
      <c r="GD67" s="49" t="s">
        <v>197</v>
      </c>
      <c r="GE67" s="49" t="s">
        <v>197</v>
      </c>
      <c r="GF67" s="49" t="s">
        <v>197</v>
      </c>
      <c r="GG67" s="49" t="s">
        <v>197</v>
      </c>
      <c r="GH67" s="49" t="s">
        <v>197</v>
      </c>
      <c r="GI67" s="49" t="s">
        <v>197</v>
      </c>
      <c r="GJ67" s="49" t="s">
        <v>197</v>
      </c>
      <c r="GK67" s="49" t="s">
        <v>197</v>
      </c>
      <c r="GL67" s="49" t="s">
        <v>197</v>
      </c>
      <c r="GM67" s="49" t="s">
        <v>197</v>
      </c>
      <c r="GN67" s="49" t="s">
        <v>197</v>
      </c>
      <c r="GO67" s="49" t="s">
        <v>197</v>
      </c>
      <c r="GP67" s="48">
        <v>113.8</v>
      </c>
      <c r="GQ67" s="48">
        <v>86.5</v>
      </c>
      <c r="GR67" s="48">
        <v>96.7</v>
      </c>
      <c r="GS67" s="49" t="s">
        <v>197</v>
      </c>
      <c r="GT67" s="49" t="s">
        <v>197</v>
      </c>
      <c r="GU67" s="49" t="s">
        <v>197</v>
      </c>
      <c r="GV67" s="49" t="s">
        <v>197</v>
      </c>
      <c r="GW67" s="49" t="s">
        <v>197</v>
      </c>
      <c r="GX67" s="49" t="s">
        <v>197</v>
      </c>
      <c r="GY67" s="48">
        <v>27.6</v>
      </c>
      <c r="GZ67" s="48">
        <v>28.1</v>
      </c>
      <c r="HA67" s="48">
        <v>27.8</v>
      </c>
      <c r="HB67" s="48">
        <v>86.9</v>
      </c>
      <c r="HC67" s="48">
        <v>33.9</v>
      </c>
      <c r="HD67" s="48">
        <v>49.9</v>
      </c>
      <c r="HE67" s="48" t="e">
        <v>#N/A</v>
      </c>
      <c r="HF67" s="49" t="s">
        <v>197</v>
      </c>
      <c r="HG67" s="48" t="e">
        <v>#N/A</v>
      </c>
      <c r="HH67" s="49" t="s">
        <v>197</v>
      </c>
      <c r="HI67" s="48">
        <v>244.9</v>
      </c>
      <c r="HJ67" s="48">
        <v>88.1</v>
      </c>
      <c r="HK67" s="48">
        <v>132.69999999999999</v>
      </c>
      <c r="HL67" s="48">
        <v>73.5</v>
      </c>
      <c r="HM67" s="48">
        <v>73.8</v>
      </c>
      <c r="HN67" s="48">
        <v>73.599999999999994</v>
      </c>
      <c r="HO67" s="49" t="s">
        <v>197</v>
      </c>
      <c r="HP67" s="49" t="s">
        <v>197</v>
      </c>
      <c r="HQ67" s="49" t="s">
        <v>197</v>
      </c>
      <c r="HR67" s="49" t="s">
        <v>197</v>
      </c>
      <c r="HS67" s="49" t="s">
        <v>197</v>
      </c>
      <c r="HT67" s="49" t="s">
        <v>197</v>
      </c>
      <c r="HU67" s="48">
        <v>102.9</v>
      </c>
      <c r="HV67" s="48">
        <v>77.599999999999994</v>
      </c>
      <c r="HW67" s="48">
        <v>79.099999999999994</v>
      </c>
      <c r="HX67" s="49" t="s">
        <v>197</v>
      </c>
      <c r="HY67" s="49" t="s">
        <v>197</v>
      </c>
      <c r="HZ67" s="49" t="s">
        <v>197</v>
      </c>
      <c r="IA67" s="49" t="s">
        <v>197</v>
      </c>
      <c r="IB67" s="49" t="s">
        <v>197</v>
      </c>
      <c r="IC67" s="49" t="s">
        <v>197</v>
      </c>
      <c r="ID67" s="49" t="s">
        <v>197</v>
      </c>
      <c r="IE67" s="49" t="s">
        <v>197</v>
      </c>
      <c r="IF67" s="49" t="s">
        <v>197</v>
      </c>
      <c r="IG67" s="49" t="s">
        <v>197</v>
      </c>
      <c r="IH67" s="48">
        <v>42.1</v>
      </c>
      <c r="II67" s="49" t="s">
        <v>197</v>
      </c>
      <c r="IJ67" s="49" t="s">
        <v>197</v>
      </c>
      <c r="IK67" s="49" t="s">
        <v>197</v>
      </c>
      <c r="IL67" s="49" t="s">
        <v>197</v>
      </c>
      <c r="IM67" s="49" t="s">
        <v>197</v>
      </c>
      <c r="IN67" s="49" t="s">
        <v>197</v>
      </c>
      <c r="IO67" s="49" t="s">
        <v>197</v>
      </c>
      <c r="IP67" s="49" t="s">
        <v>197</v>
      </c>
      <c r="IQ67" s="48">
        <v>26</v>
      </c>
      <c r="IR67" s="48">
        <v>91.5</v>
      </c>
      <c r="IS67" s="48">
        <v>59.7</v>
      </c>
      <c r="IT67" s="48">
        <v>71.900000000000006</v>
      </c>
      <c r="IU67" s="49" t="s">
        <v>197</v>
      </c>
      <c r="IV67" s="49" t="s">
        <v>197</v>
      </c>
      <c r="IW67" s="49" t="s">
        <v>197</v>
      </c>
      <c r="IX67" s="49" t="s">
        <v>197</v>
      </c>
      <c r="IY67" s="49" t="s">
        <v>197</v>
      </c>
      <c r="IZ67" s="49" t="s">
        <v>197</v>
      </c>
      <c r="JA67" s="49" t="s">
        <v>197</v>
      </c>
      <c r="JB67" s="49" t="s">
        <v>197</v>
      </c>
      <c r="JC67" s="49" t="s">
        <v>197</v>
      </c>
      <c r="JD67" s="49" t="s">
        <v>197</v>
      </c>
      <c r="JE67" s="49" t="s">
        <v>197</v>
      </c>
      <c r="JF67" s="49" t="s">
        <v>87</v>
      </c>
      <c r="JG67" s="49" t="s">
        <v>87</v>
      </c>
      <c r="JH67" s="49" t="s">
        <v>87</v>
      </c>
      <c r="JI67" s="49">
        <v>55.6</v>
      </c>
      <c r="JJ67" s="49">
        <v>40.4</v>
      </c>
      <c r="JK67" s="49">
        <v>56.1</v>
      </c>
      <c r="JL67" s="49">
        <v>48.3</v>
      </c>
      <c r="JM67" s="49">
        <v>37.6</v>
      </c>
      <c r="JN67" s="49">
        <v>42.1</v>
      </c>
      <c r="JO67" s="49" t="s">
        <v>87</v>
      </c>
    </row>
    <row r="68" spans="1:275">
      <c r="A68" s="45"/>
      <c r="B68" s="46" t="s">
        <v>1805</v>
      </c>
      <c r="C68" s="303" t="s">
        <v>1307</v>
      </c>
      <c r="D68" s="46" t="s">
        <v>126</v>
      </c>
      <c r="E68" s="303" t="s">
        <v>7</v>
      </c>
      <c r="F68" s="47" t="s">
        <v>197</v>
      </c>
      <c r="G68" s="47" t="s">
        <v>197</v>
      </c>
      <c r="H68" s="48">
        <v>122.7</v>
      </c>
      <c r="I68" s="48">
        <v>97.9</v>
      </c>
      <c r="J68" s="48">
        <v>99.8</v>
      </c>
      <c r="K68" s="49" t="s">
        <v>197</v>
      </c>
      <c r="L68" s="49" t="s">
        <v>197</v>
      </c>
      <c r="M68" s="48">
        <v>54.1</v>
      </c>
      <c r="N68" s="49" t="s">
        <v>197</v>
      </c>
      <c r="O68" s="49" t="s">
        <v>197</v>
      </c>
      <c r="P68" s="49" t="s">
        <v>197</v>
      </c>
      <c r="Q68" s="49" t="s">
        <v>197</v>
      </c>
      <c r="R68" s="48">
        <v>65.8</v>
      </c>
      <c r="S68" s="49" t="s">
        <v>197</v>
      </c>
      <c r="T68" s="49" t="s">
        <v>197</v>
      </c>
      <c r="U68" s="49" t="s">
        <v>197</v>
      </c>
      <c r="V68" s="49" t="s">
        <v>197</v>
      </c>
      <c r="W68" s="49" t="s">
        <v>197</v>
      </c>
      <c r="X68" s="49" t="s">
        <v>197</v>
      </c>
      <c r="Y68" s="49" t="s">
        <v>197</v>
      </c>
      <c r="Z68" s="48">
        <v>49.4</v>
      </c>
      <c r="AA68" s="48">
        <v>46.3</v>
      </c>
      <c r="AB68" s="49" t="s">
        <v>197</v>
      </c>
      <c r="AC68" s="49" t="s">
        <v>197</v>
      </c>
      <c r="AD68" s="48">
        <v>180.9</v>
      </c>
      <c r="AE68" s="48">
        <v>44.6</v>
      </c>
      <c r="AF68" s="49" t="s">
        <v>197</v>
      </c>
      <c r="AG68" s="48">
        <v>74.3</v>
      </c>
      <c r="AH68" s="48">
        <v>32.9</v>
      </c>
      <c r="AI68" s="49" t="s">
        <v>197</v>
      </c>
      <c r="AJ68" s="49" t="s">
        <v>197</v>
      </c>
      <c r="AK68" s="49" t="s">
        <v>197</v>
      </c>
      <c r="AL68" s="49" t="s">
        <v>197</v>
      </c>
      <c r="AM68" s="49" t="s">
        <v>197</v>
      </c>
      <c r="AN68" s="49" t="s">
        <v>197</v>
      </c>
      <c r="AO68" s="49" t="s">
        <v>197</v>
      </c>
      <c r="AP68" s="49" t="s">
        <v>197</v>
      </c>
      <c r="AQ68" s="49" t="s">
        <v>197</v>
      </c>
      <c r="AR68" s="49" t="s">
        <v>197</v>
      </c>
      <c r="AS68" s="49" t="s">
        <v>197</v>
      </c>
      <c r="AT68" s="48">
        <v>19.600000000000001</v>
      </c>
      <c r="AU68" s="49" t="s">
        <v>197</v>
      </c>
      <c r="AV68" s="48">
        <v>38.1</v>
      </c>
      <c r="AW68" s="49" t="s">
        <v>197</v>
      </c>
      <c r="AX68" s="49" t="s">
        <v>197</v>
      </c>
      <c r="AY68" s="48">
        <v>99.3</v>
      </c>
      <c r="AZ68" s="48">
        <v>12.1</v>
      </c>
      <c r="BA68" s="48">
        <v>22</v>
      </c>
      <c r="BB68" s="48">
        <v>21.5</v>
      </c>
      <c r="BC68" s="48">
        <v>56.1</v>
      </c>
      <c r="BD68" s="48">
        <v>29</v>
      </c>
      <c r="BE68" s="48">
        <v>31</v>
      </c>
      <c r="BF68" s="48">
        <v>86.5</v>
      </c>
      <c r="BG68" s="48">
        <v>43.6</v>
      </c>
      <c r="BH68" s="48">
        <v>53.2</v>
      </c>
      <c r="BI68" s="49" t="s">
        <v>197</v>
      </c>
      <c r="BJ68" s="49" t="s">
        <v>197</v>
      </c>
      <c r="BK68" s="49" t="s">
        <v>197</v>
      </c>
      <c r="BL68" s="49" t="s">
        <v>197</v>
      </c>
      <c r="BM68" s="49" t="s">
        <v>197</v>
      </c>
      <c r="BN68" s="49" t="s">
        <v>197</v>
      </c>
      <c r="BO68" s="49" t="s">
        <v>197</v>
      </c>
      <c r="BP68" s="49" t="s">
        <v>197</v>
      </c>
      <c r="BQ68" s="49" t="s">
        <v>197</v>
      </c>
      <c r="BR68" s="49" t="s">
        <v>197</v>
      </c>
      <c r="BS68" s="49" t="s">
        <v>197</v>
      </c>
      <c r="BT68" s="49" t="s">
        <v>197</v>
      </c>
      <c r="BU68" s="49" t="s">
        <v>197</v>
      </c>
      <c r="BV68" s="49" t="s">
        <v>197</v>
      </c>
      <c r="BW68" s="49" t="s">
        <v>197</v>
      </c>
      <c r="BX68" s="49" t="s">
        <v>197</v>
      </c>
      <c r="BY68" s="49" t="s">
        <v>197</v>
      </c>
      <c r="BZ68" s="49" t="s">
        <v>197</v>
      </c>
      <c r="CA68" s="49" t="s">
        <v>197</v>
      </c>
      <c r="CB68" s="49" t="s">
        <v>197</v>
      </c>
      <c r="CC68" s="49" t="s">
        <v>197</v>
      </c>
      <c r="CD68" s="49" t="s">
        <v>197</v>
      </c>
      <c r="CE68" s="49" t="s">
        <v>197</v>
      </c>
      <c r="CF68" s="49" t="s">
        <v>197</v>
      </c>
      <c r="CG68" s="49" t="s">
        <v>197</v>
      </c>
      <c r="CH68" s="49" t="s">
        <v>197</v>
      </c>
      <c r="CI68" s="49" t="s">
        <v>197</v>
      </c>
      <c r="CJ68" s="49" t="s">
        <v>197</v>
      </c>
      <c r="CK68" s="49" t="s">
        <v>197</v>
      </c>
      <c r="CL68" s="49" t="s">
        <v>197</v>
      </c>
      <c r="CM68" s="49" t="s">
        <v>197</v>
      </c>
      <c r="CN68" s="49" t="s">
        <v>197</v>
      </c>
      <c r="CO68" s="49" t="s">
        <v>197</v>
      </c>
      <c r="CP68" s="49" t="s">
        <v>197</v>
      </c>
      <c r="CQ68" s="49" t="s">
        <v>197</v>
      </c>
      <c r="CR68" s="49" t="s">
        <v>197</v>
      </c>
      <c r="CS68" s="49" t="s">
        <v>197</v>
      </c>
      <c r="CT68" s="49" t="s">
        <v>197</v>
      </c>
      <c r="CU68" s="49" t="s">
        <v>197</v>
      </c>
      <c r="CV68" s="49" t="s">
        <v>197</v>
      </c>
      <c r="CW68" s="49" t="s">
        <v>197</v>
      </c>
      <c r="CX68" s="49" t="s">
        <v>197</v>
      </c>
      <c r="CY68" s="49" t="s">
        <v>197</v>
      </c>
      <c r="CZ68" s="49" t="s">
        <v>197</v>
      </c>
      <c r="DA68" s="49" t="s">
        <v>197</v>
      </c>
      <c r="DB68" s="49" t="s">
        <v>197</v>
      </c>
      <c r="DC68" s="49" t="s">
        <v>197</v>
      </c>
      <c r="DD68" s="49" t="s">
        <v>197</v>
      </c>
      <c r="DE68" s="49" t="s">
        <v>197</v>
      </c>
      <c r="DF68" s="49" t="s">
        <v>197</v>
      </c>
      <c r="DG68" s="49" t="s">
        <v>197</v>
      </c>
      <c r="DH68" s="49" t="s">
        <v>197</v>
      </c>
      <c r="DI68" s="49" t="s">
        <v>197</v>
      </c>
      <c r="DJ68" s="49" t="s">
        <v>197</v>
      </c>
      <c r="DK68" s="49" t="s">
        <v>197</v>
      </c>
      <c r="DL68" s="49" t="s">
        <v>197</v>
      </c>
      <c r="DM68" s="49" t="s">
        <v>197</v>
      </c>
      <c r="DN68" s="49" t="s">
        <v>197</v>
      </c>
      <c r="DO68" s="49" t="s">
        <v>197</v>
      </c>
      <c r="DP68" s="49" t="s">
        <v>197</v>
      </c>
      <c r="DQ68" s="49" t="s">
        <v>197</v>
      </c>
      <c r="DR68" s="49" t="s">
        <v>197</v>
      </c>
      <c r="DS68" s="49" t="s">
        <v>197</v>
      </c>
      <c r="DT68" s="49" t="s">
        <v>197</v>
      </c>
      <c r="DU68" s="49" t="s">
        <v>197</v>
      </c>
      <c r="DV68" s="49" t="s">
        <v>197</v>
      </c>
      <c r="DW68" s="49" t="s">
        <v>197</v>
      </c>
      <c r="DX68" s="49" t="s">
        <v>197</v>
      </c>
      <c r="DY68" s="49" t="s">
        <v>197</v>
      </c>
      <c r="DZ68" s="49" t="s">
        <v>197</v>
      </c>
      <c r="EA68" s="49" t="s">
        <v>197</v>
      </c>
      <c r="EB68" s="48" t="e">
        <v>#N/A</v>
      </c>
      <c r="EC68" s="49" t="s">
        <v>197</v>
      </c>
      <c r="ED68" s="48" t="e">
        <v>#N/A</v>
      </c>
      <c r="EE68" s="49" t="s">
        <v>197</v>
      </c>
      <c r="EF68" s="49" t="s">
        <v>197</v>
      </c>
      <c r="EG68" s="49" t="s">
        <v>197</v>
      </c>
      <c r="EH68" s="49" t="s">
        <v>197</v>
      </c>
      <c r="EI68" s="49" t="s">
        <v>197</v>
      </c>
      <c r="EJ68" s="49" t="s">
        <v>197</v>
      </c>
      <c r="EK68" s="49" t="s">
        <v>197</v>
      </c>
      <c r="EL68" s="49" t="s">
        <v>197</v>
      </c>
      <c r="EM68" s="49" t="s">
        <v>197</v>
      </c>
      <c r="EN68" s="49" t="s">
        <v>197</v>
      </c>
      <c r="EO68" s="49" t="s">
        <v>197</v>
      </c>
      <c r="EP68" s="49" t="s">
        <v>197</v>
      </c>
      <c r="EQ68" s="49" t="s">
        <v>197</v>
      </c>
      <c r="ER68" s="49" t="s">
        <v>197</v>
      </c>
      <c r="ES68" s="49" t="s">
        <v>197</v>
      </c>
      <c r="ET68" s="49" t="s">
        <v>197</v>
      </c>
      <c r="EU68" s="49" t="s">
        <v>197</v>
      </c>
      <c r="EV68" s="48">
        <v>27.1</v>
      </c>
      <c r="EW68" s="48">
        <v>48</v>
      </c>
      <c r="EX68" s="48">
        <v>41.5</v>
      </c>
      <c r="EY68" s="49" t="s">
        <v>197</v>
      </c>
      <c r="EZ68" s="48">
        <v>26.3</v>
      </c>
      <c r="FA68" s="48">
        <v>23.7</v>
      </c>
      <c r="FB68" s="48">
        <v>24.7</v>
      </c>
      <c r="FC68" s="49" t="s">
        <v>197</v>
      </c>
      <c r="FD68" s="48">
        <v>35</v>
      </c>
      <c r="FE68" s="48">
        <v>19.600000000000001</v>
      </c>
      <c r="FF68" s="48">
        <v>26.3</v>
      </c>
      <c r="FG68" s="48">
        <v>32.1</v>
      </c>
      <c r="FH68" s="48">
        <v>157.1</v>
      </c>
      <c r="FI68" s="48">
        <v>68.3</v>
      </c>
      <c r="FJ68" s="49" t="s">
        <v>197</v>
      </c>
      <c r="FK68" s="49" t="s">
        <v>197</v>
      </c>
      <c r="FL68" s="49" t="s">
        <v>197</v>
      </c>
      <c r="FM68" s="48">
        <v>7</v>
      </c>
      <c r="FN68" s="48">
        <v>22.4</v>
      </c>
      <c r="FO68" s="48">
        <v>13.4</v>
      </c>
      <c r="FP68" s="48">
        <v>30.4</v>
      </c>
      <c r="FQ68" s="48">
        <v>23.9</v>
      </c>
      <c r="FR68" s="48">
        <v>26.2</v>
      </c>
      <c r="FS68" s="48">
        <v>2.7</v>
      </c>
      <c r="FT68" s="48">
        <v>7.5</v>
      </c>
      <c r="FU68" s="48">
        <v>4.4000000000000004</v>
      </c>
      <c r="FV68" s="49" t="s">
        <v>197</v>
      </c>
      <c r="FW68" s="49" t="s">
        <v>197</v>
      </c>
      <c r="FX68" s="48">
        <v>41.9</v>
      </c>
      <c r="FY68" s="48">
        <v>56.9</v>
      </c>
      <c r="FZ68" s="48">
        <v>56.8</v>
      </c>
      <c r="GA68" s="48">
        <v>25.9</v>
      </c>
      <c r="GB68" s="48">
        <v>57.2</v>
      </c>
      <c r="GC68" s="48">
        <v>51.2</v>
      </c>
      <c r="GD68" s="48">
        <v>8.1</v>
      </c>
      <c r="GE68" s="48">
        <v>29.4</v>
      </c>
      <c r="GF68" s="48">
        <v>15.7</v>
      </c>
      <c r="GG68" s="48">
        <v>10</v>
      </c>
      <c r="GH68" s="48">
        <v>36.5</v>
      </c>
      <c r="GI68" s="48">
        <v>36.299999999999997</v>
      </c>
      <c r="GJ68" s="49" t="s">
        <v>197</v>
      </c>
      <c r="GK68" s="49" t="s">
        <v>197</v>
      </c>
      <c r="GL68" s="49" t="s">
        <v>197</v>
      </c>
      <c r="GM68" s="49" t="s">
        <v>197</v>
      </c>
      <c r="GN68" s="48">
        <v>33.5</v>
      </c>
      <c r="GO68" s="48">
        <v>20.3</v>
      </c>
      <c r="GP68" s="49" t="s">
        <v>197</v>
      </c>
      <c r="GQ68" s="49" t="s">
        <v>197</v>
      </c>
      <c r="GR68" s="49" t="s">
        <v>197</v>
      </c>
      <c r="GS68" s="49" t="s">
        <v>197</v>
      </c>
      <c r="GT68" s="49" t="s">
        <v>197</v>
      </c>
      <c r="GU68" s="49" t="s">
        <v>197</v>
      </c>
      <c r="GV68" s="49" t="s">
        <v>197</v>
      </c>
      <c r="GW68" s="49" t="s">
        <v>197</v>
      </c>
      <c r="GX68" s="49" t="s">
        <v>197</v>
      </c>
      <c r="GY68" s="49" t="s">
        <v>197</v>
      </c>
      <c r="GZ68" s="49" t="s">
        <v>197</v>
      </c>
      <c r="HA68" s="49" t="s">
        <v>197</v>
      </c>
      <c r="HB68" s="48">
        <v>1.7</v>
      </c>
      <c r="HC68" s="48">
        <v>5.8</v>
      </c>
      <c r="HD68" s="48">
        <v>4.5999999999999996</v>
      </c>
      <c r="HE68" s="48" t="e">
        <v>#N/A</v>
      </c>
      <c r="HF68" s="49" t="s">
        <v>197</v>
      </c>
      <c r="HG68" s="48" t="e">
        <v>#N/A</v>
      </c>
      <c r="HH68" s="49" t="s">
        <v>197</v>
      </c>
      <c r="HI68" s="49" t="s">
        <v>197</v>
      </c>
      <c r="HJ68" s="49" t="s">
        <v>197</v>
      </c>
      <c r="HK68" s="49" t="s">
        <v>197</v>
      </c>
      <c r="HL68" s="49" t="s">
        <v>197</v>
      </c>
      <c r="HM68" s="49" t="s">
        <v>197</v>
      </c>
      <c r="HN68" s="49" t="s">
        <v>197</v>
      </c>
      <c r="HO68" s="49" t="s">
        <v>197</v>
      </c>
      <c r="HP68" s="49" t="s">
        <v>197</v>
      </c>
      <c r="HQ68" s="49" t="s">
        <v>197</v>
      </c>
      <c r="HR68" s="49" t="s">
        <v>197</v>
      </c>
      <c r="HS68" s="49" t="s">
        <v>197</v>
      </c>
      <c r="HT68" s="49" t="s">
        <v>197</v>
      </c>
      <c r="HU68" s="48">
        <v>138.9</v>
      </c>
      <c r="HV68" s="48">
        <v>71.2</v>
      </c>
      <c r="HW68" s="48">
        <v>75.2</v>
      </c>
      <c r="HX68" s="49" t="s">
        <v>197</v>
      </c>
      <c r="HY68" s="49" t="s">
        <v>197</v>
      </c>
      <c r="HZ68" s="49" t="s">
        <v>197</v>
      </c>
      <c r="IA68" s="49" t="s">
        <v>197</v>
      </c>
      <c r="IB68" s="49" t="s">
        <v>197</v>
      </c>
      <c r="IC68" s="49" t="s">
        <v>197</v>
      </c>
      <c r="ID68" s="49" t="s">
        <v>197</v>
      </c>
      <c r="IE68" s="49" t="s">
        <v>197</v>
      </c>
      <c r="IF68" s="49" t="s">
        <v>197</v>
      </c>
      <c r="IG68" s="49" t="s">
        <v>197</v>
      </c>
      <c r="IH68" s="48">
        <v>28</v>
      </c>
      <c r="II68" s="49" t="s">
        <v>197</v>
      </c>
      <c r="IJ68" s="49" t="s">
        <v>197</v>
      </c>
      <c r="IK68" s="49" t="s">
        <v>197</v>
      </c>
      <c r="IL68" s="49" t="s">
        <v>197</v>
      </c>
      <c r="IM68" s="49" t="s">
        <v>197</v>
      </c>
      <c r="IN68" s="49" t="s">
        <v>197</v>
      </c>
      <c r="IO68" s="49" t="s">
        <v>197</v>
      </c>
      <c r="IP68" s="49" t="s">
        <v>197</v>
      </c>
      <c r="IQ68" s="49" t="s">
        <v>197</v>
      </c>
      <c r="IR68" s="48">
        <v>27.8</v>
      </c>
      <c r="IS68" s="48">
        <v>15</v>
      </c>
      <c r="IT68" s="48">
        <v>19.899999999999999</v>
      </c>
      <c r="IU68" s="48">
        <v>158.6</v>
      </c>
      <c r="IV68" s="48">
        <v>53</v>
      </c>
      <c r="IW68" s="48">
        <v>79.8</v>
      </c>
      <c r="IX68" s="49" t="s">
        <v>197</v>
      </c>
      <c r="IY68" s="49" t="s">
        <v>197</v>
      </c>
      <c r="IZ68" s="49" t="s">
        <v>197</v>
      </c>
      <c r="JA68" s="49" t="s">
        <v>197</v>
      </c>
      <c r="JB68" s="49" t="s">
        <v>197</v>
      </c>
      <c r="JC68" s="49" t="s">
        <v>197</v>
      </c>
      <c r="JD68" s="49" t="s">
        <v>197</v>
      </c>
      <c r="JE68" s="49" t="s">
        <v>197</v>
      </c>
      <c r="JF68" s="49" t="s">
        <v>87</v>
      </c>
      <c r="JG68" s="49" t="s">
        <v>87</v>
      </c>
      <c r="JH68" s="49" t="s">
        <v>87</v>
      </c>
      <c r="JI68" s="49">
        <v>17.7</v>
      </c>
      <c r="JJ68" s="49">
        <v>42.2</v>
      </c>
      <c r="JK68" s="49">
        <v>32.6</v>
      </c>
      <c r="JL68" s="49">
        <v>29.9</v>
      </c>
      <c r="JM68" s="49">
        <v>37.700000000000003</v>
      </c>
      <c r="JN68" s="49">
        <v>28</v>
      </c>
      <c r="JO68" s="49" t="s">
        <v>87</v>
      </c>
    </row>
    <row r="69" spans="1:275">
      <c r="A69" s="45"/>
      <c r="B69" s="46" t="s">
        <v>1806</v>
      </c>
      <c r="C69" s="303" t="s">
        <v>1308</v>
      </c>
      <c r="D69" s="46" t="s">
        <v>126</v>
      </c>
      <c r="E69" s="303" t="s">
        <v>7</v>
      </c>
      <c r="F69" s="47" t="s">
        <v>197</v>
      </c>
      <c r="G69" s="47" t="s">
        <v>197</v>
      </c>
      <c r="H69" s="48">
        <v>83.5</v>
      </c>
      <c r="I69" s="48">
        <v>81.8</v>
      </c>
      <c r="J69" s="48">
        <v>88.8</v>
      </c>
      <c r="K69" s="48">
        <v>263.60000000000002</v>
      </c>
      <c r="L69" s="48">
        <v>94.5</v>
      </c>
      <c r="M69" s="48">
        <v>128.5</v>
      </c>
      <c r="N69" s="49" t="s">
        <v>197</v>
      </c>
      <c r="O69" s="49" t="s">
        <v>197</v>
      </c>
      <c r="P69" s="48">
        <v>109.3</v>
      </c>
      <c r="Q69" s="49" t="s">
        <v>197</v>
      </c>
      <c r="R69" s="48">
        <v>201.2</v>
      </c>
      <c r="S69" s="48">
        <v>65.7</v>
      </c>
      <c r="T69" s="49" t="s">
        <v>197</v>
      </c>
      <c r="U69" s="48">
        <v>123.8</v>
      </c>
      <c r="V69" s="49" t="s">
        <v>197</v>
      </c>
      <c r="W69" s="49" t="s">
        <v>197</v>
      </c>
      <c r="X69" s="49" t="s">
        <v>197</v>
      </c>
      <c r="Y69" s="49" t="s">
        <v>197</v>
      </c>
      <c r="Z69" s="48">
        <v>50.9</v>
      </c>
      <c r="AA69" s="48">
        <v>38.200000000000003</v>
      </c>
      <c r="AB69" s="49" t="s">
        <v>197</v>
      </c>
      <c r="AC69" s="49" t="s">
        <v>197</v>
      </c>
      <c r="AD69" s="49" t="s">
        <v>197</v>
      </c>
      <c r="AE69" s="49" t="s">
        <v>197</v>
      </c>
      <c r="AF69" s="49" t="s">
        <v>197</v>
      </c>
      <c r="AG69" s="49" t="s">
        <v>197</v>
      </c>
      <c r="AH69" s="49" t="s">
        <v>197</v>
      </c>
      <c r="AI69" s="49" t="s">
        <v>197</v>
      </c>
      <c r="AJ69" s="49" t="s">
        <v>197</v>
      </c>
      <c r="AK69" s="49" t="s">
        <v>197</v>
      </c>
      <c r="AL69" s="49" t="s">
        <v>197</v>
      </c>
      <c r="AM69" s="49" t="s">
        <v>197</v>
      </c>
      <c r="AN69" s="49" t="s">
        <v>197</v>
      </c>
      <c r="AO69" s="49" t="s">
        <v>197</v>
      </c>
      <c r="AP69" s="49" t="s">
        <v>197</v>
      </c>
      <c r="AQ69" s="49" t="s">
        <v>197</v>
      </c>
      <c r="AR69" s="49" t="s">
        <v>197</v>
      </c>
      <c r="AS69" s="49" t="s">
        <v>197</v>
      </c>
      <c r="AT69" s="49" t="s">
        <v>197</v>
      </c>
      <c r="AU69" s="49" t="s">
        <v>197</v>
      </c>
      <c r="AV69" s="49" t="s">
        <v>197</v>
      </c>
      <c r="AW69" s="49" t="s">
        <v>197</v>
      </c>
      <c r="AX69" s="49" t="s">
        <v>197</v>
      </c>
      <c r="AY69" s="49" t="s">
        <v>197</v>
      </c>
      <c r="AZ69" s="48">
        <v>41.4</v>
      </c>
      <c r="BA69" s="48">
        <v>55.9</v>
      </c>
      <c r="BB69" s="48">
        <v>55.3</v>
      </c>
      <c r="BC69" s="48">
        <v>77.900000000000006</v>
      </c>
      <c r="BD69" s="48">
        <v>43.6</v>
      </c>
      <c r="BE69" s="48">
        <v>46.1</v>
      </c>
      <c r="BF69" s="48">
        <v>72.2</v>
      </c>
      <c r="BG69" s="48">
        <v>40</v>
      </c>
      <c r="BH69" s="48">
        <v>47.3</v>
      </c>
      <c r="BI69" s="48">
        <v>63.1</v>
      </c>
      <c r="BJ69" s="48">
        <v>48.5</v>
      </c>
      <c r="BK69" s="48">
        <v>56.1</v>
      </c>
      <c r="BL69" s="49" t="s">
        <v>197</v>
      </c>
      <c r="BM69" s="49" t="s">
        <v>197</v>
      </c>
      <c r="BN69" s="49" t="s">
        <v>197</v>
      </c>
      <c r="BO69" s="49" t="s">
        <v>197</v>
      </c>
      <c r="BP69" s="49" t="s">
        <v>197</v>
      </c>
      <c r="BQ69" s="49" t="s">
        <v>197</v>
      </c>
      <c r="BR69" s="49" t="s">
        <v>197</v>
      </c>
      <c r="BS69" s="49" t="s">
        <v>197</v>
      </c>
      <c r="BT69" s="49" t="s">
        <v>197</v>
      </c>
      <c r="BU69" s="49" t="s">
        <v>197</v>
      </c>
      <c r="BV69" s="49" t="s">
        <v>197</v>
      </c>
      <c r="BW69" s="49" t="s">
        <v>197</v>
      </c>
      <c r="BX69" s="49" t="s">
        <v>197</v>
      </c>
      <c r="BY69" s="49" t="s">
        <v>197</v>
      </c>
      <c r="BZ69" s="49" t="s">
        <v>197</v>
      </c>
      <c r="CA69" s="49" t="s">
        <v>197</v>
      </c>
      <c r="CB69" s="49" t="s">
        <v>197</v>
      </c>
      <c r="CC69" s="49" t="s">
        <v>197</v>
      </c>
      <c r="CD69" s="49" t="s">
        <v>197</v>
      </c>
      <c r="CE69" s="49" t="s">
        <v>197</v>
      </c>
      <c r="CF69" s="49" t="s">
        <v>197</v>
      </c>
      <c r="CG69" s="49" t="s">
        <v>197</v>
      </c>
      <c r="CH69" s="49" t="s">
        <v>197</v>
      </c>
      <c r="CI69" s="49" t="s">
        <v>197</v>
      </c>
      <c r="CJ69" s="49" t="s">
        <v>197</v>
      </c>
      <c r="CK69" s="49" t="s">
        <v>197</v>
      </c>
      <c r="CL69" s="49" t="s">
        <v>197</v>
      </c>
      <c r="CM69" s="49" t="s">
        <v>197</v>
      </c>
      <c r="CN69" s="49" t="s">
        <v>197</v>
      </c>
      <c r="CO69" s="49" t="s">
        <v>197</v>
      </c>
      <c r="CP69" s="49" t="s">
        <v>197</v>
      </c>
      <c r="CQ69" s="49" t="s">
        <v>197</v>
      </c>
      <c r="CR69" s="49" t="s">
        <v>197</v>
      </c>
      <c r="CS69" s="49" t="s">
        <v>197</v>
      </c>
      <c r="CT69" s="49" t="s">
        <v>197</v>
      </c>
      <c r="CU69" s="49" t="s">
        <v>197</v>
      </c>
      <c r="CV69" s="49" t="s">
        <v>197</v>
      </c>
      <c r="CW69" s="49" t="s">
        <v>197</v>
      </c>
      <c r="CX69" s="49" t="s">
        <v>197</v>
      </c>
      <c r="CY69" s="49" t="s">
        <v>197</v>
      </c>
      <c r="CZ69" s="49" t="s">
        <v>197</v>
      </c>
      <c r="DA69" s="49" t="s">
        <v>197</v>
      </c>
      <c r="DB69" s="49" t="s">
        <v>197</v>
      </c>
      <c r="DC69" s="49" t="s">
        <v>197</v>
      </c>
      <c r="DD69" s="49" t="s">
        <v>197</v>
      </c>
      <c r="DE69" s="49" t="s">
        <v>197</v>
      </c>
      <c r="DF69" s="49" t="s">
        <v>197</v>
      </c>
      <c r="DG69" s="49" t="s">
        <v>197</v>
      </c>
      <c r="DH69" s="49" t="s">
        <v>197</v>
      </c>
      <c r="DI69" s="49" t="s">
        <v>197</v>
      </c>
      <c r="DJ69" s="49" t="s">
        <v>197</v>
      </c>
      <c r="DK69" s="49" t="s">
        <v>197</v>
      </c>
      <c r="DL69" s="49" t="s">
        <v>197</v>
      </c>
      <c r="DM69" s="49" t="s">
        <v>197</v>
      </c>
      <c r="DN69" s="49" t="s">
        <v>197</v>
      </c>
      <c r="DO69" s="49" t="s">
        <v>197</v>
      </c>
      <c r="DP69" s="49" t="s">
        <v>197</v>
      </c>
      <c r="DQ69" s="49" t="s">
        <v>197</v>
      </c>
      <c r="DR69" s="49" t="s">
        <v>197</v>
      </c>
      <c r="DS69" s="49" t="s">
        <v>197</v>
      </c>
      <c r="DT69" s="49" t="s">
        <v>197</v>
      </c>
      <c r="DU69" s="49" t="s">
        <v>197</v>
      </c>
      <c r="DV69" s="49" t="s">
        <v>197</v>
      </c>
      <c r="DW69" s="49" t="s">
        <v>197</v>
      </c>
      <c r="DX69" s="49" t="s">
        <v>197</v>
      </c>
      <c r="DY69" s="49" t="s">
        <v>197</v>
      </c>
      <c r="DZ69" s="49" t="s">
        <v>197</v>
      </c>
      <c r="EA69" s="49" t="s">
        <v>197</v>
      </c>
      <c r="EB69" s="48" t="e">
        <v>#N/A</v>
      </c>
      <c r="EC69" s="49" t="s">
        <v>197</v>
      </c>
      <c r="ED69" s="48" t="e">
        <v>#N/A</v>
      </c>
      <c r="EE69" s="49" t="s">
        <v>197</v>
      </c>
      <c r="EF69" s="49" t="s">
        <v>197</v>
      </c>
      <c r="EG69" s="49" t="s">
        <v>197</v>
      </c>
      <c r="EH69" s="49" t="s">
        <v>197</v>
      </c>
      <c r="EI69" s="49" t="s">
        <v>197</v>
      </c>
      <c r="EJ69" s="49" t="s">
        <v>197</v>
      </c>
      <c r="EK69" s="49" t="s">
        <v>197</v>
      </c>
      <c r="EL69" s="49" t="s">
        <v>197</v>
      </c>
      <c r="EM69" s="49" t="s">
        <v>197</v>
      </c>
      <c r="EN69" s="49" t="s">
        <v>197</v>
      </c>
      <c r="EO69" s="49" t="s">
        <v>197</v>
      </c>
      <c r="EP69" s="49" t="s">
        <v>197</v>
      </c>
      <c r="EQ69" s="49" t="s">
        <v>197</v>
      </c>
      <c r="ER69" s="49" t="s">
        <v>197</v>
      </c>
      <c r="ES69" s="49" t="s">
        <v>197</v>
      </c>
      <c r="ET69" s="48">
        <v>48.8</v>
      </c>
      <c r="EU69" s="49" t="s">
        <v>197</v>
      </c>
      <c r="EV69" s="48">
        <v>118.5</v>
      </c>
      <c r="EW69" s="48">
        <v>103.5</v>
      </c>
      <c r="EX69" s="48">
        <v>108.2</v>
      </c>
      <c r="EY69" s="49" t="s">
        <v>197</v>
      </c>
      <c r="EZ69" s="48">
        <v>33.200000000000003</v>
      </c>
      <c r="FA69" s="48">
        <v>95.4</v>
      </c>
      <c r="FB69" s="48">
        <v>70.7</v>
      </c>
      <c r="FC69" s="49" t="s">
        <v>197</v>
      </c>
      <c r="FD69" s="48">
        <v>47.2</v>
      </c>
      <c r="FE69" s="48">
        <v>108</v>
      </c>
      <c r="FF69" s="48">
        <v>81.8</v>
      </c>
      <c r="FG69" s="49" t="s">
        <v>197</v>
      </c>
      <c r="FH69" s="49" t="s">
        <v>197</v>
      </c>
      <c r="FI69" s="49" t="s">
        <v>197</v>
      </c>
      <c r="FJ69" s="49" t="s">
        <v>197</v>
      </c>
      <c r="FK69" s="49" t="s">
        <v>197</v>
      </c>
      <c r="FL69" s="49" t="s">
        <v>197</v>
      </c>
      <c r="FM69" s="48">
        <v>95.3</v>
      </c>
      <c r="FN69" s="48">
        <v>108.2</v>
      </c>
      <c r="FO69" s="48">
        <v>100.7</v>
      </c>
      <c r="FP69" s="48">
        <v>4.8</v>
      </c>
      <c r="FQ69" s="48">
        <v>55.6</v>
      </c>
      <c r="FR69" s="48">
        <v>37.5</v>
      </c>
      <c r="FS69" s="48">
        <v>75.5</v>
      </c>
      <c r="FT69" s="48">
        <v>157.30000000000001</v>
      </c>
      <c r="FU69" s="48">
        <v>105.5</v>
      </c>
      <c r="FV69" s="49" t="s">
        <v>197</v>
      </c>
      <c r="FW69" s="49" t="s">
        <v>197</v>
      </c>
      <c r="FX69" s="48">
        <v>87.9</v>
      </c>
      <c r="FY69" s="48">
        <v>132.5</v>
      </c>
      <c r="FZ69" s="48">
        <v>132.1</v>
      </c>
      <c r="GA69" s="48">
        <v>116.2</v>
      </c>
      <c r="GB69" s="48">
        <v>86.4</v>
      </c>
      <c r="GC69" s="48">
        <v>92.1</v>
      </c>
      <c r="GD69" s="49" t="s">
        <v>197</v>
      </c>
      <c r="GE69" s="49" t="s">
        <v>197</v>
      </c>
      <c r="GF69" s="49" t="s">
        <v>197</v>
      </c>
      <c r="GG69" s="49" t="s">
        <v>197</v>
      </c>
      <c r="GH69" s="48">
        <v>59.2</v>
      </c>
      <c r="GI69" s="48">
        <v>58.8</v>
      </c>
      <c r="GJ69" s="49" t="s">
        <v>197</v>
      </c>
      <c r="GK69" s="49" t="s">
        <v>197</v>
      </c>
      <c r="GL69" s="49" t="s">
        <v>197</v>
      </c>
      <c r="GM69" s="49" t="s">
        <v>197</v>
      </c>
      <c r="GN69" s="49" t="s">
        <v>197</v>
      </c>
      <c r="GO69" s="49" t="s">
        <v>197</v>
      </c>
      <c r="GP69" s="48">
        <v>197.9</v>
      </c>
      <c r="GQ69" s="48">
        <v>19.5</v>
      </c>
      <c r="GR69" s="48">
        <v>85.8</v>
      </c>
      <c r="GS69" s="48">
        <v>198.7</v>
      </c>
      <c r="GT69" s="48">
        <v>112.5</v>
      </c>
      <c r="GU69" s="48">
        <v>131.5</v>
      </c>
      <c r="GV69" s="49" t="s">
        <v>197</v>
      </c>
      <c r="GW69" s="49" t="s">
        <v>197</v>
      </c>
      <c r="GX69" s="49" t="s">
        <v>197</v>
      </c>
      <c r="GY69" s="49" t="s">
        <v>197</v>
      </c>
      <c r="GZ69" s="49" t="s">
        <v>197</v>
      </c>
      <c r="HA69" s="49" t="s">
        <v>197</v>
      </c>
      <c r="HB69" s="48">
        <v>123.6</v>
      </c>
      <c r="HC69" s="48">
        <v>100.7</v>
      </c>
      <c r="HD69" s="48">
        <v>107.6</v>
      </c>
      <c r="HE69" s="48" t="e">
        <v>#N/A</v>
      </c>
      <c r="HF69" s="49" t="s">
        <v>197</v>
      </c>
      <c r="HG69" s="48" t="e">
        <v>#N/A</v>
      </c>
      <c r="HH69" s="49" t="s">
        <v>197</v>
      </c>
      <c r="HI69" s="49" t="s">
        <v>197</v>
      </c>
      <c r="HJ69" s="49" t="s">
        <v>197</v>
      </c>
      <c r="HK69" s="49" t="s">
        <v>197</v>
      </c>
      <c r="HL69" s="49" t="s">
        <v>197</v>
      </c>
      <c r="HM69" s="49" t="s">
        <v>197</v>
      </c>
      <c r="HN69" s="49" t="s">
        <v>197</v>
      </c>
      <c r="HO69" s="49" t="s">
        <v>197</v>
      </c>
      <c r="HP69" s="49" t="s">
        <v>197</v>
      </c>
      <c r="HQ69" s="49" t="s">
        <v>197</v>
      </c>
      <c r="HR69" s="49" t="s">
        <v>197</v>
      </c>
      <c r="HS69" s="49" t="s">
        <v>197</v>
      </c>
      <c r="HT69" s="49" t="s">
        <v>197</v>
      </c>
      <c r="HU69" s="48">
        <v>99.1</v>
      </c>
      <c r="HV69" s="48">
        <v>109.4</v>
      </c>
      <c r="HW69" s="48">
        <v>108.8</v>
      </c>
      <c r="HX69" s="49" t="s">
        <v>197</v>
      </c>
      <c r="HY69" s="49" t="s">
        <v>197</v>
      </c>
      <c r="HZ69" s="49" t="s">
        <v>197</v>
      </c>
      <c r="IA69" s="49" t="s">
        <v>197</v>
      </c>
      <c r="IB69" s="49" t="s">
        <v>197</v>
      </c>
      <c r="IC69" s="49" t="s">
        <v>197</v>
      </c>
      <c r="ID69" s="49" t="s">
        <v>197</v>
      </c>
      <c r="IE69" s="49" t="s">
        <v>197</v>
      </c>
      <c r="IF69" s="49" t="s">
        <v>197</v>
      </c>
      <c r="IG69" s="49" t="s">
        <v>197</v>
      </c>
      <c r="IH69" s="48">
        <v>131.6</v>
      </c>
      <c r="II69" s="48">
        <v>615.6</v>
      </c>
      <c r="IJ69" s="48">
        <v>741.1</v>
      </c>
      <c r="IK69" s="49" t="s">
        <v>197</v>
      </c>
      <c r="IL69" s="49" t="s">
        <v>197</v>
      </c>
      <c r="IM69" s="49" t="s">
        <v>197</v>
      </c>
      <c r="IN69" s="49" t="s">
        <v>197</v>
      </c>
      <c r="IO69" s="49" t="s">
        <v>197</v>
      </c>
      <c r="IP69" s="49" t="s">
        <v>197</v>
      </c>
      <c r="IQ69" s="49" t="s">
        <v>197</v>
      </c>
      <c r="IR69" s="48">
        <v>11.7</v>
      </c>
      <c r="IS69" s="48">
        <v>46.6</v>
      </c>
      <c r="IT69" s="48">
        <v>33.200000000000003</v>
      </c>
      <c r="IU69" s="49" t="s">
        <v>197</v>
      </c>
      <c r="IV69" s="49" t="s">
        <v>197</v>
      </c>
      <c r="IW69" s="49" t="s">
        <v>197</v>
      </c>
      <c r="IX69" s="49" t="s">
        <v>197</v>
      </c>
      <c r="IY69" s="49" t="s">
        <v>197</v>
      </c>
      <c r="IZ69" s="49" t="s">
        <v>197</v>
      </c>
      <c r="JA69" s="49" t="s">
        <v>197</v>
      </c>
      <c r="JB69" s="49" t="s">
        <v>197</v>
      </c>
      <c r="JC69" s="49" t="s">
        <v>197</v>
      </c>
      <c r="JD69" s="49" t="s">
        <v>197</v>
      </c>
      <c r="JE69" s="49" t="s">
        <v>197</v>
      </c>
      <c r="JF69" s="49" t="s">
        <v>87</v>
      </c>
      <c r="JG69" s="49" t="s">
        <v>87</v>
      </c>
      <c r="JH69" s="49" t="s">
        <v>87</v>
      </c>
      <c r="JI69" s="49">
        <v>125.9</v>
      </c>
      <c r="JJ69" s="49">
        <v>70.099999999999994</v>
      </c>
      <c r="JK69" s="49">
        <v>75.8</v>
      </c>
      <c r="JL69" s="49">
        <v>65.5</v>
      </c>
      <c r="JM69" s="49">
        <v>134.6</v>
      </c>
      <c r="JN69" s="49">
        <v>131.6</v>
      </c>
      <c r="JO69" s="49">
        <v>1295.5999999999999</v>
      </c>
    </row>
    <row r="70" spans="1:275">
      <c r="A70" s="45"/>
      <c r="B70" s="46" t="s">
        <v>1807</v>
      </c>
      <c r="C70" s="303" t="s">
        <v>1309</v>
      </c>
      <c r="D70" s="46" t="s">
        <v>126</v>
      </c>
      <c r="E70" s="303" t="s">
        <v>7</v>
      </c>
      <c r="F70" s="47" t="s">
        <v>197</v>
      </c>
      <c r="G70" s="47" t="s">
        <v>197</v>
      </c>
      <c r="H70" s="48">
        <v>97.6</v>
      </c>
      <c r="I70" s="48">
        <v>75.599999999999994</v>
      </c>
      <c r="J70" s="48">
        <v>81.599999999999994</v>
      </c>
      <c r="K70" s="49" t="s">
        <v>197</v>
      </c>
      <c r="L70" s="48">
        <v>147.5</v>
      </c>
      <c r="M70" s="48">
        <v>242.2</v>
      </c>
      <c r="N70" s="48">
        <v>117.9</v>
      </c>
      <c r="O70" s="49" t="s">
        <v>197</v>
      </c>
      <c r="P70" s="48">
        <v>235.5</v>
      </c>
      <c r="Q70" s="48">
        <v>141.30000000000001</v>
      </c>
      <c r="R70" s="48">
        <v>162</v>
      </c>
      <c r="S70" s="48">
        <v>109.2</v>
      </c>
      <c r="T70" s="48">
        <v>179.3</v>
      </c>
      <c r="U70" s="48">
        <v>159.1</v>
      </c>
      <c r="V70" s="48">
        <v>189.2</v>
      </c>
      <c r="W70" s="48">
        <v>191.3</v>
      </c>
      <c r="X70" s="49" t="s">
        <v>197</v>
      </c>
      <c r="Y70" s="48">
        <v>245.9</v>
      </c>
      <c r="Z70" s="48">
        <v>112.7</v>
      </c>
      <c r="AA70" s="48">
        <v>126.5</v>
      </c>
      <c r="AB70" s="48">
        <v>106.1</v>
      </c>
      <c r="AC70" s="48">
        <v>149.69999999999999</v>
      </c>
      <c r="AD70" s="49" t="s">
        <v>197</v>
      </c>
      <c r="AE70" s="48">
        <v>168.6</v>
      </c>
      <c r="AF70" s="48">
        <v>177</v>
      </c>
      <c r="AG70" s="48">
        <v>115.9</v>
      </c>
      <c r="AH70" s="48">
        <v>309.89999999999998</v>
      </c>
      <c r="AI70" s="49" t="s">
        <v>197</v>
      </c>
      <c r="AJ70" s="49" t="s">
        <v>197</v>
      </c>
      <c r="AK70" s="49" t="s">
        <v>197</v>
      </c>
      <c r="AL70" s="49" t="s">
        <v>197</v>
      </c>
      <c r="AM70" s="48">
        <v>362.7</v>
      </c>
      <c r="AN70" s="48">
        <v>246.4</v>
      </c>
      <c r="AO70" s="48">
        <v>148.9</v>
      </c>
      <c r="AP70" s="48">
        <v>149.9</v>
      </c>
      <c r="AQ70" s="49" t="s">
        <v>197</v>
      </c>
      <c r="AR70" s="48">
        <v>337.2</v>
      </c>
      <c r="AS70" s="49" t="s">
        <v>197</v>
      </c>
      <c r="AT70" s="48">
        <v>206.5</v>
      </c>
      <c r="AU70" s="49" t="s">
        <v>197</v>
      </c>
      <c r="AV70" s="49" t="s">
        <v>197</v>
      </c>
      <c r="AW70" s="48">
        <v>520.4</v>
      </c>
      <c r="AX70" s="48">
        <v>2026.4</v>
      </c>
      <c r="AY70" s="49" t="s">
        <v>197</v>
      </c>
      <c r="AZ70" s="48">
        <v>241.6</v>
      </c>
      <c r="BA70" s="48">
        <v>182.9</v>
      </c>
      <c r="BB70" s="48">
        <v>185.6</v>
      </c>
      <c r="BC70" s="48">
        <v>185.5</v>
      </c>
      <c r="BD70" s="48">
        <v>175.7</v>
      </c>
      <c r="BE70" s="48">
        <v>176.4</v>
      </c>
      <c r="BF70" s="48">
        <v>176.7</v>
      </c>
      <c r="BG70" s="48">
        <v>193.3</v>
      </c>
      <c r="BH70" s="48">
        <v>189.7</v>
      </c>
      <c r="BI70" s="48">
        <v>268.60000000000002</v>
      </c>
      <c r="BJ70" s="48">
        <v>375.7</v>
      </c>
      <c r="BK70" s="48">
        <v>319.39999999999998</v>
      </c>
      <c r="BL70" s="48">
        <v>590.9</v>
      </c>
      <c r="BM70" s="48">
        <v>648.4</v>
      </c>
      <c r="BN70" s="48">
        <v>632.70000000000005</v>
      </c>
      <c r="BO70" s="49" t="s">
        <v>197</v>
      </c>
      <c r="BP70" s="49" t="s">
        <v>197</v>
      </c>
      <c r="BQ70" s="49" t="s">
        <v>197</v>
      </c>
      <c r="BR70" s="48">
        <v>215</v>
      </c>
      <c r="BS70" s="48">
        <v>288.5</v>
      </c>
      <c r="BT70" s="48">
        <v>254.1</v>
      </c>
      <c r="BU70" s="49" t="s">
        <v>197</v>
      </c>
      <c r="BV70" s="49" t="s">
        <v>197</v>
      </c>
      <c r="BW70" s="49" t="s">
        <v>197</v>
      </c>
      <c r="BX70" s="48">
        <v>40.6</v>
      </c>
      <c r="BY70" s="48">
        <v>110.9</v>
      </c>
      <c r="BZ70" s="48">
        <v>65.8</v>
      </c>
      <c r="CA70" s="49" t="s">
        <v>197</v>
      </c>
      <c r="CB70" s="49" t="s">
        <v>197</v>
      </c>
      <c r="CC70" s="49" t="s">
        <v>197</v>
      </c>
      <c r="CD70" s="48">
        <v>496.9</v>
      </c>
      <c r="CE70" s="48">
        <v>189</v>
      </c>
      <c r="CF70" s="48">
        <v>308.3</v>
      </c>
      <c r="CG70" s="48">
        <v>188.6</v>
      </c>
      <c r="CH70" s="48">
        <v>345.9</v>
      </c>
      <c r="CI70" s="48">
        <v>268.3</v>
      </c>
      <c r="CJ70" s="49" t="s">
        <v>197</v>
      </c>
      <c r="CK70" s="49" t="s">
        <v>197</v>
      </c>
      <c r="CL70" s="49" t="s">
        <v>197</v>
      </c>
      <c r="CM70" s="49" t="s">
        <v>197</v>
      </c>
      <c r="CN70" s="49" t="s">
        <v>197</v>
      </c>
      <c r="CO70" s="49" t="s">
        <v>197</v>
      </c>
      <c r="CP70" s="48">
        <v>543.20000000000005</v>
      </c>
      <c r="CQ70" s="48">
        <v>84.6</v>
      </c>
      <c r="CR70" s="48">
        <v>273.5</v>
      </c>
      <c r="CS70" s="49" t="s">
        <v>197</v>
      </c>
      <c r="CT70" s="48">
        <v>188.8</v>
      </c>
      <c r="CU70" s="48">
        <v>335.7</v>
      </c>
      <c r="CV70" s="48">
        <v>274.2</v>
      </c>
      <c r="CW70" s="48">
        <v>282.3</v>
      </c>
      <c r="CX70" s="48">
        <v>309.60000000000002</v>
      </c>
      <c r="CY70" s="48">
        <v>297.7</v>
      </c>
      <c r="CZ70" s="49" t="s">
        <v>197</v>
      </c>
      <c r="DA70" s="48">
        <v>343.2</v>
      </c>
      <c r="DB70" s="48">
        <v>160.4</v>
      </c>
      <c r="DC70" s="48">
        <v>222.2</v>
      </c>
      <c r="DD70" s="49" t="s">
        <v>197</v>
      </c>
      <c r="DE70" s="49" t="s">
        <v>197</v>
      </c>
      <c r="DF70" s="49" t="s">
        <v>197</v>
      </c>
      <c r="DG70" s="49" t="s">
        <v>197</v>
      </c>
      <c r="DH70" s="49" t="s">
        <v>197</v>
      </c>
      <c r="DI70" s="49" t="s">
        <v>197</v>
      </c>
      <c r="DJ70" s="48">
        <v>483</v>
      </c>
      <c r="DK70" s="48">
        <v>440.1</v>
      </c>
      <c r="DL70" s="48">
        <v>460</v>
      </c>
      <c r="DM70" s="49" t="s">
        <v>197</v>
      </c>
      <c r="DN70" s="49" t="s">
        <v>197</v>
      </c>
      <c r="DO70" s="49" t="s">
        <v>197</v>
      </c>
      <c r="DP70" s="49" t="s">
        <v>197</v>
      </c>
      <c r="DQ70" s="49" t="s">
        <v>197</v>
      </c>
      <c r="DR70" s="49" t="s">
        <v>197</v>
      </c>
      <c r="DS70" s="48">
        <v>556.79999999999995</v>
      </c>
      <c r="DT70" s="48">
        <v>105.6</v>
      </c>
      <c r="DU70" s="48">
        <v>269.2</v>
      </c>
      <c r="DV70" s="48">
        <v>698.4</v>
      </c>
      <c r="DW70" s="48">
        <v>203.1</v>
      </c>
      <c r="DX70" s="48">
        <v>347</v>
      </c>
      <c r="DY70" s="49" t="s">
        <v>197</v>
      </c>
      <c r="DZ70" s="49" t="s">
        <v>197</v>
      </c>
      <c r="EA70" s="49" t="s">
        <v>197</v>
      </c>
      <c r="EB70" s="48" t="e">
        <v>#N/A</v>
      </c>
      <c r="EC70" s="49" t="s">
        <v>197</v>
      </c>
      <c r="ED70" s="48" t="e">
        <v>#N/A</v>
      </c>
      <c r="EE70" s="49" t="s">
        <v>197</v>
      </c>
      <c r="EF70" s="49" t="s">
        <v>197</v>
      </c>
      <c r="EG70" s="49" t="s">
        <v>197</v>
      </c>
      <c r="EH70" s="49" t="s">
        <v>197</v>
      </c>
      <c r="EI70" s="48">
        <v>251.3</v>
      </c>
      <c r="EJ70" s="48">
        <v>332.9</v>
      </c>
      <c r="EK70" s="48">
        <v>304.89999999999998</v>
      </c>
      <c r="EL70" s="49" t="s">
        <v>197</v>
      </c>
      <c r="EM70" s="49" t="s">
        <v>197</v>
      </c>
      <c r="EN70" s="49" t="s">
        <v>197</v>
      </c>
      <c r="EO70" s="49" t="s">
        <v>197</v>
      </c>
      <c r="EP70" s="49" t="s">
        <v>197</v>
      </c>
      <c r="EQ70" s="49" t="s">
        <v>197</v>
      </c>
      <c r="ER70" s="49" t="s">
        <v>197</v>
      </c>
      <c r="ES70" s="49" t="s">
        <v>197</v>
      </c>
      <c r="ET70" s="48">
        <v>229.9</v>
      </c>
      <c r="EU70" s="49" t="s">
        <v>197</v>
      </c>
      <c r="EV70" s="48">
        <v>161.30000000000001</v>
      </c>
      <c r="EW70" s="48">
        <v>132.19999999999999</v>
      </c>
      <c r="EX70" s="48">
        <v>141.1</v>
      </c>
      <c r="EY70" s="49" t="s">
        <v>197</v>
      </c>
      <c r="EZ70" s="48">
        <v>200.3</v>
      </c>
      <c r="FA70" s="48">
        <v>192.8</v>
      </c>
      <c r="FB70" s="48">
        <v>195.8</v>
      </c>
      <c r="FC70" s="49" t="s">
        <v>197</v>
      </c>
      <c r="FD70" s="48">
        <v>213.9</v>
      </c>
      <c r="FE70" s="48">
        <v>98.4</v>
      </c>
      <c r="FF70" s="48">
        <v>147.9</v>
      </c>
      <c r="FG70" s="49" t="s">
        <v>197</v>
      </c>
      <c r="FH70" s="49" t="s">
        <v>197</v>
      </c>
      <c r="FI70" s="49" t="s">
        <v>197</v>
      </c>
      <c r="FJ70" s="48">
        <v>159.19999999999999</v>
      </c>
      <c r="FK70" s="48">
        <v>107.8</v>
      </c>
      <c r="FL70" s="48">
        <v>131.1</v>
      </c>
      <c r="FM70" s="48">
        <v>186.3</v>
      </c>
      <c r="FN70" s="48">
        <v>184.2</v>
      </c>
      <c r="FO70" s="48">
        <v>185.5</v>
      </c>
      <c r="FP70" s="48">
        <v>263.89999999999998</v>
      </c>
      <c r="FQ70" s="48">
        <v>200.9</v>
      </c>
      <c r="FR70" s="48">
        <v>223.3</v>
      </c>
      <c r="FS70" s="48">
        <v>198.8</v>
      </c>
      <c r="FT70" s="48">
        <v>114.2</v>
      </c>
      <c r="FU70" s="48">
        <v>167.9</v>
      </c>
      <c r="FV70" s="48">
        <v>173.3</v>
      </c>
      <c r="FW70" s="49" t="s">
        <v>197</v>
      </c>
      <c r="FX70" s="48">
        <v>278.2</v>
      </c>
      <c r="FY70" s="48">
        <v>145.30000000000001</v>
      </c>
      <c r="FZ70" s="48">
        <v>146.4</v>
      </c>
      <c r="GA70" s="48">
        <v>189.7</v>
      </c>
      <c r="GB70" s="48">
        <v>97</v>
      </c>
      <c r="GC70" s="48">
        <v>114.4</v>
      </c>
      <c r="GD70" s="48">
        <v>32.1</v>
      </c>
      <c r="GE70" s="48">
        <v>28.4</v>
      </c>
      <c r="GF70" s="48">
        <v>30.8</v>
      </c>
      <c r="GG70" s="48">
        <v>532.1</v>
      </c>
      <c r="GH70" s="48">
        <v>207.3</v>
      </c>
      <c r="GI70" s="48">
        <v>209.1</v>
      </c>
      <c r="GJ70" s="49" t="s">
        <v>197</v>
      </c>
      <c r="GK70" s="49" t="s">
        <v>197</v>
      </c>
      <c r="GL70" s="49" t="s">
        <v>197</v>
      </c>
      <c r="GM70" s="48">
        <v>204.3</v>
      </c>
      <c r="GN70" s="48">
        <v>1010.8</v>
      </c>
      <c r="GO70" s="48">
        <v>703.8</v>
      </c>
      <c r="GP70" s="48">
        <v>99.4</v>
      </c>
      <c r="GQ70" s="48">
        <v>126.7</v>
      </c>
      <c r="GR70" s="48">
        <v>116.5</v>
      </c>
      <c r="GS70" s="48">
        <v>32.6</v>
      </c>
      <c r="GT70" s="48">
        <v>12.2</v>
      </c>
      <c r="GU70" s="48">
        <v>16.600000000000001</v>
      </c>
      <c r="GV70" s="48">
        <v>147.69999999999999</v>
      </c>
      <c r="GW70" s="48">
        <v>126.2</v>
      </c>
      <c r="GX70" s="48">
        <v>135.69999999999999</v>
      </c>
      <c r="GY70" s="48">
        <v>183.6</v>
      </c>
      <c r="GZ70" s="48">
        <v>184.8</v>
      </c>
      <c r="HA70" s="48">
        <v>184.2</v>
      </c>
      <c r="HB70" s="48">
        <v>212.2</v>
      </c>
      <c r="HC70" s="48">
        <v>143.69999999999999</v>
      </c>
      <c r="HD70" s="48">
        <v>164.4</v>
      </c>
      <c r="HE70" s="48" t="e">
        <v>#N/A</v>
      </c>
      <c r="HF70" s="49" t="s">
        <v>197</v>
      </c>
      <c r="HG70" s="48" t="e">
        <v>#N/A</v>
      </c>
      <c r="HH70" s="49" t="s">
        <v>197</v>
      </c>
      <c r="HI70" s="49" t="s">
        <v>197</v>
      </c>
      <c r="HJ70" s="49" t="s">
        <v>197</v>
      </c>
      <c r="HK70" s="49" t="s">
        <v>197</v>
      </c>
      <c r="HL70" s="49" t="s">
        <v>197</v>
      </c>
      <c r="HM70" s="49" t="s">
        <v>197</v>
      </c>
      <c r="HN70" s="49" t="s">
        <v>197</v>
      </c>
      <c r="HO70" s="48">
        <v>396.7</v>
      </c>
      <c r="HP70" s="48">
        <v>345.9</v>
      </c>
      <c r="HQ70" s="48">
        <v>363.4</v>
      </c>
      <c r="HR70" s="48">
        <v>333</v>
      </c>
      <c r="HS70" s="48">
        <v>335.9</v>
      </c>
      <c r="HT70" s="48">
        <v>334.5</v>
      </c>
      <c r="HU70" s="48">
        <v>78.7</v>
      </c>
      <c r="HV70" s="48">
        <v>117.4</v>
      </c>
      <c r="HW70" s="48">
        <v>115.3</v>
      </c>
      <c r="HX70" s="49" t="s">
        <v>197</v>
      </c>
      <c r="HY70" s="49" t="s">
        <v>197</v>
      </c>
      <c r="HZ70" s="49" t="s">
        <v>197</v>
      </c>
      <c r="IA70" s="49" t="s">
        <v>197</v>
      </c>
      <c r="IB70" s="49" t="s">
        <v>197</v>
      </c>
      <c r="IC70" s="49" t="s">
        <v>197</v>
      </c>
      <c r="ID70" s="48">
        <v>8.9</v>
      </c>
      <c r="IE70" s="49" t="s">
        <v>197</v>
      </c>
      <c r="IF70" s="49" t="s">
        <v>197</v>
      </c>
      <c r="IG70" s="48">
        <v>39.299999999999997</v>
      </c>
      <c r="IH70" s="48">
        <v>172.3</v>
      </c>
      <c r="II70" s="49" t="s">
        <v>197</v>
      </c>
      <c r="IJ70" s="49" t="s">
        <v>197</v>
      </c>
      <c r="IK70" s="49" t="s">
        <v>197</v>
      </c>
      <c r="IL70" s="49" t="s">
        <v>197</v>
      </c>
      <c r="IM70" s="49" t="s">
        <v>197</v>
      </c>
      <c r="IN70" s="49" t="s">
        <v>197</v>
      </c>
      <c r="IO70" s="49" t="s">
        <v>197</v>
      </c>
      <c r="IP70" s="49" t="s">
        <v>197</v>
      </c>
      <c r="IQ70" s="48">
        <v>142.69999999999999</v>
      </c>
      <c r="IR70" s="48">
        <v>74.599999999999994</v>
      </c>
      <c r="IS70" s="48">
        <v>156.1</v>
      </c>
      <c r="IT70" s="48">
        <v>125</v>
      </c>
      <c r="IU70" s="49" t="s">
        <v>197</v>
      </c>
      <c r="IV70" s="49" t="s">
        <v>197</v>
      </c>
      <c r="IW70" s="49" t="s">
        <v>197</v>
      </c>
      <c r="IX70" s="49" t="s">
        <v>197</v>
      </c>
      <c r="IY70" s="49" t="s">
        <v>197</v>
      </c>
      <c r="IZ70" s="49" t="s">
        <v>197</v>
      </c>
      <c r="JA70" s="49" t="s">
        <v>197</v>
      </c>
      <c r="JB70" s="49" t="s">
        <v>197</v>
      </c>
      <c r="JC70" s="49" t="s">
        <v>197</v>
      </c>
      <c r="JD70" s="49" t="s">
        <v>197</v>
      </c>
      <c r="JE70" s="49" t="s">
        <v>197</v>
      </c>
      <c r="JF70" s="49" t="s">
        <v>87</v>
      </c>
      <c r="JG70" s="49" t="s">
        <v>87</v>
      </c>
      <c r="JH70" s="49" t="s">
        <v>87</v>
      </c>
      <c r="JI70" s="49">
        <v>107.8</v>
      </c>
      <c r="JJ70" s="49">
        <v>101.1</v>
      </c>
      <c r="JK70" s="49">
        <v>122.8</v>
      </c>
      <c r="JL70" s="49">
        <v>135.6</v>
      </c>
      <c r="JM70" s="49">
        <v>173.5</v>
      </c>
      <c r="JN70" s="49">
        <v>172.3</v>
      </c>
      <c r="JO70" s="49" t="s">
        <v>87</v>
      </c>
    </row>
    <row r="71" spans="1:275">
      <c r="A71" s="45"/>
      <c r="B71" s="46" t="s">
        <v>1808</v>
      </c>
      <c r="C71" s="303" t="s">
        <v>1310</v>
      </c>
      <c r="D71" s="46" t="s">
        <v>126</v>
      </c>
      <c r="E71" s="303" t="s">
        <v>7</v>
      </c>
      <c r="F71" s="47" t="s">
        <v>197</v>
      </c>
      <c r="G71" s="47" t="s">
        <v>197</v>
      </c>
      <c r="H71" s="48">
        <v>109.1</v>
      </c>
      <c r="I71" s="48">
        <v>87.3</v>
      </c>
      <c r="J71" s="48">
        <v>94.8</v>
      </c>
      <c r="K71" s="49" t="s">
        <v>197</v>
      </c>
      <c r="L71" s="48">
        <v>76.7</v>
      </c>
      <c r="M71" s="48">
        <v>112.8</v>
      </c>
      <c r="N71" s="48">
        <v>36.6</v>
      </c>
      <c r="O71" s="49" t="s">
        <v>197</v>
      </c>
      <c r="P71" s="48">
        <v>136.5</v>
      </c>
      <c r="Q71" s="49" t="s">
        <v>197</v>
      </c>
      <c r="R71" s="48">
        <v>140.9</v>
      </c>
      <c r="S71" s="48">
        <v>65.099999999999994</v>
      </c>
      <c r="T71" s="48">
        <v>37.200000000000003</v>
      </c>
      <c r="U71" s="48">
        <v>69.3</v>
      </c>
      <c r="V71" s="49" t="s">
        <v>197</v>
      </c>
      <c r="W71" s="49" t="s">
        <v>197</v>
      </c>
      <c r="X71" s="49" t="s">
        <v>197</v>
      </c>
      <c r="Y71" s="48">
        <v>28.5</v>
      </c>
      <c r="Z71" s="48">
        <v>111.7</v>
      </c>
      <c r="AA71" s="48">
        <v>177.3</v>
      </c>
      <c r="AB71" s="48">
        <v>124.6</v>
      </c>
      <c r="AC71" s="48">
        <v>31.3</v>
      </c>
      <c r="AD71" s="48">
        <v>249.1</v>
      </c>
      <c r="AE71" s="48">
        <v>79.900000000000006</v>
      </c>
      <c r="AF71" s="48">
        <v>56</v>
      </c>
      <c r="AG71" s="48">
        <v>151.5</v>
      </c>
      <c r="AH71" s="48">
        <v>92.7</v>
      </c>
      <c r="AI71" s="49" t="s">
        <v>197</v>
      </c>
      <c r="AJ71" s="49" t="s">
        <v>197</v>
      </c>
      <c r="AK71" s="48">
        <v>79.2</v>
      </c>
      <c r="AL71" s="49" t="s">
        <v>197</v>
      </c>
      <c r="AM71" s="49" t="s">
        <v>197</v>
      </c>
      <c r="AN71" s="49" t="s">
        <v>197</v>
      </c>
      <c r="AO71" s="49" t="s">
        <v>197</v>
      </c>
      <c r="AP71" s="49" t="s">
        <v>197</v>
      </c>
      <c r="AQ71" s="49" t="s">
        <v>197</v>
      </c>
      <c r="AR71" s="48">
        <v>84.8</v>
      </c>
      <c r="AS71" s="49" t="s">
        <v>197</v>
      </c>
      <c r="AT71" s="48">
        <v>57.9</v>
      </c>
      <c r="AU71" s="49" t="s">
        <v>197</v>
      </c>
      <c r="AV71" s="48">
        <v>52</v>
      </c>
      <c r="AW71" s="49" t="s">
        <v>197</v>
      </c>
      <c r="AX71" s="48">
        <v>37.9</v>
      </c>
      <c r="AY71" s="49" t="s">
        <v>197</v>
      </c>
      <c r="AZ71" s="48">
        <v>47.3</v>
      </c>
      <c r="BA71" s="48">
        <v>81.3</v>
      </c>
      <c r="BB71" s="48">
        <v>79.8</v>
      </c>
      <c r="BC71" s="48">
        <v>56.3</v>
      </c>
      <c r="BD71" s="48">
        <v>63.9</v>
      </c>
      <c r="BE71" s="48">
        <v>63.3</v>
      </c>
      <c r="BF71" s="48">
        <v>93.6</v>
      </c>
      <c r="BG71" s="48">
        <v>86.2</v>
      </c>
      <c r="BH71" s="48">
        <v>87.9</v>
      </c>
      <c r="BI71" s="48">
        <v>45.7</v>
      </c>
      <c r="BJ71" s="48">
        <v>62.3</v>
      </c>
      <c r="BK71" s="48">
        <v>53.6</v>
      </c>
      <c r="BL71" s="48">
        <v>35.700000000000003</v>
      </c>
      <c r="BM71" s="48">
        <v>30.6</v>
      </c>
      <c r="BN71" s="48">
        <v>32</v>
      </c>
      <c r="BO71" s="49" t="s">
        <v>197</v>
      </c>
      <c r="BP71" s="49" t="s">
        <v>197</v>
      </c>
      <c r="BQ71" s="49" t="s">
        <v>197</v>
      </c>
      <c r="BR71" s="49" t="s">
        <v>197</v>
      </c>
      <c r="BS71" s="49" t="s">
        <v>197</v>
      </c>
      <c r="BT71" s="49" t="s">
        <v>197</v>
      </c>
      <c r="BU71" s="48">
        <v>51.3</v>
      </c>
      <c r="BV71" s="48">
        <v>27.9</v>
      </c>
      <c r="BW71" s="48">
        <v>36.1</v>
      </c>
      <c r="BX71" s="49" t="s">
        <v>197</v>
      </c>
      <c r="BY71" s="49" t="s">
        <v>197</v>
      </c>
      <c r="BZ71" s="49" t="s">
        <v>197</v>
      </c>
      <c r="CA71" s="49" t="s">
        <v>197</v>
      </c>
      <c r="CB71" s="49" t="s">
        <v>197</v>
      </c>
      <c r="CC71" s="49" t="s">
        <v>197</v>
      </c>
      <c r="CD71" s="49" t="s">
        <v>197</v>
      </c>
      <c r="CE71" s="49" t="s">
        <v>197</v>
      </c>
      <c r="CF71" s="49" t="s">
        <v>197</v>
      </c>
      <c r="CG71" s="49" t="s">
        <v>197</v>
      </c>
      <c r="CH71" s="49" t="s">
        <v>197</v>
      </c>
      <c r="CI71" s="49" t="s">
        <v>197</v>
      </c>
      <c r="CJ71" s="48">
        <v>85.4</v>
      </c>
      <c r="CK71" s="48">
        <v>64.599999999999994</v>
      </c>
      <c r="CL71" s="48">
        <v>73.400000000000006</v>
      </c>
      <c r="CM71" s="49" t="s">
        <v>197</v>
      </c>
      <c r="CN71" s="49" t="s">
        <v>197</v>
      </c>
      <c r="CO71" s="49" t="s">
        <v>197</v>
      </c>
      <c r="CP71" s="49" t="s">
        <v>197</v>
      </c>
      <c r="CQ71" s="49" t="s">
        <v>197</v>
      </c>
      <c r="CR71" s="49" t="s">
        <v>197</v>
      </c>
      <c r="CS71" s="49" t="s">
        <v>197</v>
      </c>
      <c r="CT71" s="49" t="s">
        <v>197</v>
      </c>
      <c r="CU71" s="49" t="s">
        <v>197</v>
      </c>
      <c r="CV71" s="49" t="s">
        <v>197</v>
      </c>
      <c r="CW71" s="49" t="s">
        <v>197</v>
      </c>
      <c r="CX71" s="49" t="s">
        <v>197</v>
      </c>
      <c r="CY71" s="49" t="s">
        <v>197</v>
      </c>
      <c r="CZ71" s="49" t="s">
        <v>197</v>
      </c>
      <c r="DA71" s="49" t="s">
        <v>197</v>
      </c>
      <c r="DB71" s="49" t="s">
        <v>197</v>
      </c>
      <c r="DC71" s="49" t="s">
        <v>197</v>
      </c>
      <c r="DD71" s="49" t="s">
        <v>197</v>
      </c>
      <c r="DE71" s="49" t="s">
        <v>197</v>
      </c>
      <c r="DF71" s="49" t="s">
        <v>197</v>
      </c>
      <c r="DG71" s="49" t="s">
        <v>197</v>
      </c>
      <c r="DH71" s="49" t="s">
        <v>197</v>
      </c>
      <c r="DI71" s="49" t="s">
        <v>197</v>
      </c>
      <c r="DJ71" s="48">
        <v>45.7</v>
      </c>
      <c r="DK71" s="48">
        <v>51</v>
      </c>
      <c r="DL71" s="48">
        <v>48.5</v>
      </c>
      <c r="DM71" s="48">
        <v>83.9</v>
      </c>
      <c r="DN71" s="48">
        <v>76</v>
      </c>
      <c r="DO71" s="48">
        <v>79</v>
      </c>
      <c r="DP71" s="49" t="s">
        <v>197</v>
      </c>
      <c r="DQ71" s="49" t="s">
        <v>197</v>
      </c>
      <c r="DR71" s="49" t="s">
        <v>197</v>
      </c>
      <c r="DS71" s="49" t="s">
        <v>197</v>
      </c>
      <c r="DT71" s="49" t="s">
        <v>197</v>
      </c>
      <c r="DU71" s="49" t="s">
        <v>197</v>
      </c>
      <c r="DV71" s="49" t="s">
        <v>197</v>
      </c>
      <c r="DW71" s="49" t="s">
        <v>197</v>
      </c>
      <c r="DX71" s="49" t="s">
        <v>197</v>
      </c>
      <c r="DY71" s="49" t="s">
        <v>197</v>
      </c>
      <c r="DZ71" s="49" t="s">
        <v>197</v>
      </c>
      <c r="EA71" s="49" t="s">
        <v>197</v>
      </c>
      <c r="EB71" s="48" t="e">
        <v>#N/A</v>
      </c>
      <c r="EC71" s="49" t="s">
        <v>197</v>
      </c>
      <c r="ED71" s="48" t="e">
        <v>#N/A</v>
      </c>
      <c r="EE71" s="49" t="s">
        <v>197</v>
      </c>
      <c r="EF71" s="49" t="s">
        <v>197</v>
      </c>
      <c r="EG71" s="49" t="s">
        <v>197</v>
      </c>
      <c r="EH71" s="49" t="s">
        <v>197</v>
      </c>
      <c r="EI71" s="49" t="s">
        <v>197</v>
      </c>
      <c r="EJ71" s="49" t="s">
        <v>197</v>
      </c>
      <c r="EK71" s="49" t="s">
        <v>197</v>
      </c>
      <c r="EL71" s="49" t="s">
        <v>197</v>
      </c>
      <c r="EM71" s="49" t="s">
        <v>197</v>
      </c>
      <c r="EN71" s="49" t="s">
        <v>197</v>
      </c>
      <c r="EO71" s="49" t="s">
        <v>197</v>
      </c>
      <c r="EP71" s="49" t="s">
        <v>197</v>
      </c>
      <c r="EQ71" s="49" t="s">
        <v>197</v>
      </c>
      <c r="ER71" s="49" t="s">
        <v>197</v>
      </c>
      <c r="ES71" s="49" t="s">
        <v>197</v>
      </c>
      <c r="ET71" s="48">
        <v>52</v>
      </c>
      <c r="EU71" s="49" t="s">
        <v>197</v>
      </c>
      <c r="EV71" s="48">
        <v>70.3</v>
      </c>
      <c r="EW71" s="48">
        <v>87.7</v>
      </c>
      <c r="EX71" s="48">
        <v>82.3</v>
      </c>
      <c r="EY71" s="48">
        <v>31.3</v>
      </c>
      <c r="EZ71" s="48">
        <v>63.4</v>
      </c>
      <c r="FA71" s="48">
        <v>82.6</v>
      </c>
      <c r="FB71" s="48">
        <v>74.900000000000006</v>
      </c>
      <c r="FC71" s="48">
        <v>51.5</v>
      </c>
      <c r="FD71" s="48">
        <v>77.099999999999994</v>
      </c>
      <c r="FE71" s="48">
        <v>92.8</v>
      </c>
      <c r="FF71" s="48">
        <v>86.1</v>
      </c>
      <c r="FG71" s="49" t="s">
        <v>197</v>
      </c>
      <c r="FH71" s="49" t="s">
        <v>197</v>
      </c>
      <c r="FI71" s="49" t="s">
        <v>197</v>
      </c>
      <c r="FJ71" s="48">
        <v>74.900000000000006</v>
      </c>
      <c r="FK71" s="48">
        <v>92.4</v>
      </c>
      <c r="FL71" s="48">
        <v>84.5</v>
      </c>
      <c r="FM71" s="48">
        <v>57.7</v>
      </c>
      <c r="FN71" s="48">
        <v>84.5</v>
      </c>
      <c r="FO71" s="48">
        <v>68.8</v>
      </c>
      <c r="FP71" s="48">
        <v>82</v>
      </c>
      <c r="FQ71" s="48">
        <v>84.5</v>
      </c>
      <c r="FR71" s="48">
        <v>83.6</v>
      </c>
      <c r="FS71" s="48">
        <v>60.3</v>
      </c>
      <c r="FT71" s="48">
        <v>109.1</v>
      </c>
      <c r="FU71" s="48">
        <v>78.2</v>
      </c>
      <c r="FV71" s="48">
        <v>48.6</v>
      </c>
      <c r="FW71" s="48">
        <v>3.8</v>
      </c>
      <c r="FX71" s="48">
        <v>71.099999999999994</v>
      </c>
      <c r="FY71" s="48">
        <v>99.9</v>
      </c>
      <c r="FZ71" s="48">
        <v>99.6</v>
      </c>
      <c r="GA71" s="48">
        <v>67.8</v>
      </c>
      <c r="GB71" s="48">
        <v>62.1</v>
      </c>
      <c r="GC71" s="48">
        <v>63.2</v>
      </c>
      <c r="GD71" s="49" t="s">
        <v>197</v>
      </c>
      <c r="GE71" s="49" t="s">
        <v>197</v>
      </c>
      <c r="GF71" s="49" t="s">
        <v>197</v>
      </c>
      <c r="GG71" s="48">
        <v>143.5</v>
      </c>
      <c r="GH71" s="48">
        <v>207.5</v>
      </c>
      <c r="GI71" s="48">
        <v>207.1</v>
      </c>
      <c r="GJ71" s="49" t="s">
        <v>197</v>
      </c>
      <c r="GK71" s="49" t="s">
        <v>197</v>
      </c>
      <c r="GL71" s="49" t="s">
        <v>197</v>
      </c>
      <c r="GM71" s="49" t="s">
        <v>197</v>
      </c>
      <c r="GN71" s="48">
        <v>71.5</v>
      </c>
      <c r="GO71" s="48">
        <v>43.6</v>
      </c>
      <c r="GP71" s="48">
        <v>70.599999999999994</v>
      </c>
      <c r="GQ71" s="48">
        <v>57.4</v>
      </c>
      <c r="GR71" s="48">
        <v>62.3</v>
      </c>
      <c r="GS71" s="48">
        <v>6.8</v>
      </c>
      <c r="GT71" s="48">
        <v>26.9</v>
      </c>
      <c r="GU71" s="48">
        <v>22.5</v>
      </c>
      <c r="GV71" s="48">
        <v>164</v>
      </c>
      <c r="GW71" s="48">
        <v>153.4</v>
      </c>
      <c r="GX71" s="48">
        <v>158.1</v>
      </c>
      <c r="GY71" s="48">
        <v>59.7</v>
      </c>
      <c r="GZ71" s="48">
        <v>87.7</v>
      </c>
      <c r="HA71" s="48">
        <v>74.099999999999994</v>
      </c>
      <c r="HB71" s="48">
        <v>46.6</v>
      </c>
      <c r="HC71" s="48">
        <v>45.4</v>
      </c>
      <c r="HD71" s="48">
        <v>45.8</v>
      </c>
      <c r="HE71" s="48" t="e">
        <v>#N/A</v>
      </c>
      <c r="HF71" s="49" t="s">
        <v>197</v>
      </c>
      <c r="HG71" s="48" t="e">
        <v>#N/A</v>
      </c>
      <c r="HH71" s="48">
        <v>158.69999999999999</v>
      </c>
      <c r="HI71" s="49" t="s">
        <v>197</v>
      </c>
      <c r="HJ71" s="49" t="s">
        <v>197</v>
      </c>
      <c r="HK71" s="49" t="s">
        <v>197</v>
      </c>
      <c r="HL71" s="49" t="s">
        <v>197</v>
      </c>
      <c r="HM71" s="49" t="s">
        <v>197</v>
      </c>
      <c r="HN71" s="49" t="s">
        <v>197</v>
      </c>
      <c r="HO71" s="49" t="s">
        <v>197</v>
      </c>
      <c r="HP71" s="49" t="s">
        <v>197</v>
      </c>
      <c r="HQ71" s="49" t="s">
        <v>197</v>
      </c>
      <c r="HR71" s="48">
        <v>41.3</v>
      </c>
      <c r="HS71" s="48">
        <v>61.5</v>
      </c>
      <c r="HT71" s="48">
        <v>51.4</v>
      </c>
      <c r="HU71" s="48">
        <v>122.9</v>
      </c>
      <c r="HV71" s="48">
        <v>89.8</v>
      </c>
      <c r="HW71" s="48">
        <v>91.7</v>
      </c>
      <c r="HX71" s="49" t="s">
        <v>197</v>
      </c>
      <c r="HY71" s="49" t="s">
        <v>197</v>
      </c>
      <c r="HZ71" s="48">
        <v>68.2</v>
      </c>
      <c r="IA71" s="49" t="s">
        <v>197</v>
      </c>
      <c r="IB71" s="49" t="s">
        <v>197</v>
      </c>
      <c r="IC71" s="49" t="s">
        <v>197</v>
      </c>
      <c r="ID71" s="48">
        <v>4.5999999999999996</v>
      </c>
      <c r="IE71" s="49" t="s">
        <v>197</v>
      </c>
      <c r="IF71" s="49" t="s">
        <v>197</v>
      </c>
      <c r="IG71" s="49" t="s">
        <v>197</v>
      </c>
      <c r="IH71" s="48">
        <v>29.3</v>
      </c>
      <c r="II71" s="49" t="s">
        <v>197</v>
      </c>
      <c r="IJ71" s="49" t="s">
        <v>197</v>
      </c>
      <c r="IK71" s="49" t="s">
        <v>197</v>
      </c>
      <c r="IL71" s="49" t="s">
        <v>197</v>
      </c>
      <c r="IM71" s="48">
        <v>64.8</v>
      </c>
      <c r="IN71" s="49" t="s">
        <v>197</v>
      </c>
      <c r="IO71" s="49" t="s">
        <v>197</v>
      </c>
      <c r="IP71" s="49" t="s">
        <v>197</v>
      </c>
      <c r="IQ71" s="49" t="s">
        <v>197</v>
      </c>
      <c r="IR71" s="48">
        <v>20.9</v>
      </c>
      <c r="IS71" s="48">
        <v>36.1</v>
      </c>
      <c r="IT71" s="48">
        <v>30.3</v>
      </c>
      <c r="IU71" s="48">
        <v>10.9</v>
      </c>
      <c r="IV71" s="48">
        <v>28.6</v>
      </c>
      <c r="IW71" s="48">
        <v>24.1</v>
      </c>
      <c r="IX71" s="49" t="s">
        <v>197</v>
      </c>
      <c r="IY71" s="49" t="s">
        <v>197</v>
      </c>
      <c r="IZ71" s="49" t="s">
        <v>197</v>
      </c>
      <c r="JA71" s="49" t="s">
        <v>197</v>
      </c>
      <c r="JB71" s="49" t="s">
        <v>197</v>
      </c>
      <c r="JC71" s="48">
        <v>22.2</v>
      </c>
      <c r="JD71" s="48">
        <v>125.4</v>
      </c>
      <c r="JE71" s="48">
        <v>100.2</v>
      </c>
      <c r="JF71" s="48" t="s">
        <v>87</v>
      </c>
      <c r="JG71" s="48" t="s">
        <v>87</v>
      </c>
      <c r="JH71" s="48">
        <v>44.3</v>
      </c>
      <c r="JI71" s="48">
        <v>83.7</v>
      </c>
      <c r="JJ71" s="48">
        <v>32.9</v>
      </c>
      <c r="JK71" s="48">
        <v>28.2</v>
      </c>
      <c r="JL71" s="48">
        <v>52.6</v>
      </c>
      <c r="JM71" s="48">
        <v>34.1</v>
      </c>
      <c r="JN71" s="48">
        <v>29.3</v>
      </c>
      <c r="JO71" s="48" t="s">
        <v>87</v>
      </c>
    </row>
    <row r="72" spans="1:275">
      <c r="A72" s="45"/>
      <c r="B72" s="46" t="s">
        <v>1809</v>
      </c>
      <c r="C72" s="303" t="s">
        <v>1311</v>
      </c>
      <c r="D72" s="46" t="s">
        <v>126</v>
      </c>
      <c r="E72" s="303" t="s">
        <v>7</v>
      </c>
      <c r="F72" s="47" t="s">
        <v>197</v>
      </c>
      <c r="G72" s="47" t="s">
        <v>197</v>
      </c>
      <c r="H72" s="48">
        <v>115.9</v>
      </c>
      <c r="I72" s="48">
        <v>92</v>
      </c>
      <c r="J72" s="48">
        <v>97.2</v>
      </c>
      <c r="K72" s="49" t="s">
        <v>197</v>
      </c>
      <c r="L72" s="49" t="s">
        <v>197</v>
      </c>
      <c r="M72" s="48">
        <v>61.8</v>
      </c>
      <c r="N72" s="49" t="s">
        <v>197</v>
      </c>
      <c r="O72" s="49" t="s">
        <v>197</v>
      </c>
      <c r="P72" s="48">
        <v>44.1</v>
      </c>
      <c r="Q72" s="49" t="s">
        <v>197</v>
      </c>
      <c r="R72" s="48">
        <v>66.099999999999994</v>
      </c>
      <c r="S72" s="49" t="s">
        <v>197</v>
      </c>
      <c r="T72" s="49" t="s">
        <v>197</v>
      </c>
      <c r="U72" s="49" t="s">
        <v>197</v>
      </c>
      <c r="V72" s="49" t="s">
        <v>197</v>
      </c>
      <c r="W72" s="49" t="s">
        <v>197</v>
      </c>
      <c r="X72" s="49" t="s">
        <v>197</v>
      </c>
      <c r="Y72" s="49" t="s">
        <v>197</v>
      </c>
      <c r="Z72" s="49" t="s">
        <v>197</v>
      </c>
      <c r="AA72" s="49" t="s">
        <v>197</v>
      </c>
      <c r="AB72" s="49" t="s">
        <v>197</v>
      </c>
      <c r="AC72" s="49" t="s">
        <v>197</v>
      </c>
      <c r="AD72" s="49" t="s">
        <v>197</v>
      </c>
      <c r="AE72" s="48">
        <v>7.5</v>
      </c>
      <c r="AF72" s="49" t="s">
        <v>197</v>
      </c>
      <c r="AG72" s="49" t="s">
        <v>197</v>
      </c>
      <c r="AH72" s="49" t="s">
        <v>197</v>
      </c>
      <c r="AI72" s="49" t="s">
        <v>197</v>
      </c>
      <c r="AJ72" s="49" t="s">
        <v>197</v>
      </c>
      <c r="AK72" s="49" t="s">
        <v>197</v>
      </c>
      <c r="AL72" s="49" t="s">
        <v>197</v>
      </c>
      <c r="AM72" s="49" t="s">
        <v>197</v>
      </c>
      <c r="AN72" s="49" t="s">
        <v>197</v>
      </c>
      <c r="AO72" s="49" t="s">
        <v>197</v>
      </c>
      <c r="AP72" s="49" t="s">
        <v>197</v>
      </c>
      <c r="AQ72" s="49" t="s">
        <v>197</v>
      </c>
      <c r="AR72" s="49" t="s">
        <v>197</v>
      </c>
      <c r="AS72" s="49" t="s">
        <v>197</v>
      </c>
      <c r="AT72" s="49" t="s">
        <v>197</v>
      </c>
      <c r="AU72" s="49" t="s">
        <v>197</v>
      </c>
      <c r="AV72" s="49" t="s">
        <v>197</v>
      </c>
      <c r="AW72" s="49" t="s">
        <v>197</v>
      </c>
      <c r="AX72" s="49" t="s">
        <v>197</v>
      </c>
      <c r="AY72" s="49" t="s">
        <v>197</v>
      </c>
      <c r="AZ72" s="48">
        <v>33</v>
      </c>
      <c r="BA72" s="48">
        <v>29.8</v>
      </c>
      <c r="BB72" s="48">
        <v>30</v>
      </c>
      <c r="BC72" s="48">
        <v>25.5</v>
      </c>
      <c r="BD72" s="48">
        <v>17.399999999999999</v>
      </c>
      <c r="BE72" s="48">
        <v>18</v>
      </c>
      <c r="BF72" s="48">
        <v>53.2</v>
      </c>
      <c r="BG72" s="48">
        <v>28.9</v>
      </c>
      <c r="BH72" s="48">
        <v>34.4</v>
      </c>
      <c r="BI72" s="48">
        <v>4.2</v>
      </c>
      <c r="BJ72" s="48">
        <v>7.9</v>
      </c>
      <c r="BK72" s="48">
        <v>6</v>
      </c>
      <c r="BL72" s="49" t="s">
        <v>197</v>
      </c>
      <c r="BM72" s="49" t="s">
        <v>197</v>
      </c>
      <c r="BN72" s="49" t="s">
        <v>197</v>
      </c>
      <c r="BO72" s="49" t="s">
        <v>197</v>
      </c>
      <c r="BP72" s="49" t="s">
        <v>197</v>
      </c>
      <c r="BQ72" s="49" t="s">
        <v>197</v>
      </c>
      <c r="BR72" s="49" t="s">
        <v>197</v>
      </c>
      <c r="BS72" s="49" t="s">
        <v>197</v>
      </c>
      <c r="BT72" s="49" t="s">
        <v>197</v>
      </c>
      <c r="BU72" s="49" t="s">
        <v>197</v>
      </c>
      <c r="BV72" s="49" t="s">
        <v>197</v>
      </c>
      <c r="BW72" s="49" t="s">
        <v>197</v>
      </c>
      <c r="BX72" s="49" t="s">
        <v>197</v>
      </c>
      <c r="BY72" s="49" t="s">
        <v>197</v>
      </c>
      <c r="BZ72" s="49" t="s">
        <v>197</v>
      </c>
      <c r="CA72" s="49" t="s">
        <v>197</v>
      </c>
      <c r="CB72" s="49" t="s">
        <v>197</v>
      </c>
      <c r="CC72" s="49" t="s">
        <v>197</v>
      </c>
      <c r="CD72" s="49" t="s">
        <v>197</v>
      </c>
      <c r="CE72" s="49" t="s">
        <v>197</v>
      </c>
      <c r="CF72" s="49" t="s">
        <v>197</v>
      </c>
      <c r="CG72" s="49" t="s">
        <v>197</v>
      </c>
      <c r="CH72" s="49" t="s">
        <v>197</v>
      </c>
      <c r="CI72" s="49" t="s">
        <v>197</v>
      </c>
      <c r="CJ72" s="49" t="s">
        <v>197</v>
      </c>
      <c r="CK72" s="49" t="s">
        <v>197</v>
      </c>
      <c r="CL72" s="49" t="s">
        <v>197</v>
      </c>
      <c r="CM72" s="49" t="s">
        <v>197</v>
      </c>
      <c r="CN72" s="49" t="s">
        <v>197</v>
      </c>
      <c r="CO72" s="49" t="s">
        <v>197</v>
      </c>
      <c r="CP72" s="49" t="s">
        <v>197</v>
      </c>
      <c r="CQ72" s="49" t="s">
        <v>197</v>
      </c>
      <c r="CR72" s="49" t="s">
        <v>197</v>
      </c>
      <c r="CS72" s="49" t="s">
        <v>197</v>
      </c>
      <c r="CT72" s="49" t="s">
        <v>197</v>
      </c>
      <c r="CU72" s="49" t="s">
        <v>197</v>
      </c>
      <c r="CV72" s="49" t="s">
        <v>197</v>
      </c>
      <c r="CW72" s="49" t="s">
        <v>197</v>
      </c>
      <c r="CX72" s="49" t="s">
        <v>197</v>
      </c>
      <c r="CY72" s="49" t="s">
        <v>197</v>
      </c>
      <c r="CZ72" s="49" t="s">
        <v>197</v>
      </c>
      <c r="DA72" s="49" t="s">
        <v>197</v>
      </c>
      <c r="DB72" s="49" t="s">
        <v>197</v>
      </c>
      <c r="DC72" s="49" t="s">
        <v>197</v>
      </c>
      <c r="DD72" s="49" t="s">
        <v>197</v>
      </c>
      <c r="DE72" s="49" t="s">
        <v>197</v>
      </c>
      <c r="DF72" s="49" t="s">
        <v>197</v>
      </c>
      <c r="DG72" s="49" t="s">
        <v>197</v>
      </c>
      <c r="DH72" s="49" t="s">
        <v>197</v>
      </c>
      <c r="DI72" s="49" t="s">
        <v>197</v>
      </c>
      <c r="DJ72" s="49" t="s">
        <v>197</v>
      </c>
      <c r="DK72" s="49" t="s">
        <v>197</v>
      </c>
      <c r="DL72" s="49" t="s">
        <v>197</v>
      </c>
      <c r="DM72" s="49" t="s">
        <v>197</v>
      </c>
      <c r="DN72" s="49" t="s">
        <v>197</v>
      </c>
      <c r="DO72" s="49" t="s">
        <v>197</v>
      </c>
      <c r="DP72" s="49" t="s">
        <v>197</v>
      </c>
      <c r="DQ72" s="49" t="s">
        <v>197</v>
      </c>
      <c r="DR72" s="49" t="s">
        <v>197</v>
      </c>
      <c r="DS72" s="49" t="s">
        <v>197</v>
      </c>
      <c r="DT72" s="49" t="s">
        <v>197</v>
      </c>
      <c r="DU72" s="49" t="s">
        <v>197</v>
      </c>
      <c r="DV72" s="49" t="s">
        <v>197</v>
      </c>
      <c r="DW72" s="49" t="s">
        <v>197</v>
      </c>
      <c r="DX72" s="49" t="s">
        <v>197</v>
      </c>
      <c r="DY72" s="49" t="s">
        <v>197</v>
      </c>
      <c r="DZ72" s="49" t="s">
        <v>197</v>
      </c>
      <c r="EA72" s="49" t="s">
        <v>197</v>
      </c>
      <c r="EB72" s="48" t="e">
        <v>#N/A</v>
      </c>
      <c r="EC72" s="49" t="s">
        <v>197</v>
      </c>
      <c r="ED72" s="48" t="e">
        <v>#N/A</v>
      </c>
      <c r="EE72" s="49" t="s">
        <v>197</v>
      </c>
      <c r="EF72" s="49" t="s">
        <v>197</v>
      </c>
      <c r="EG72" s="49" t="s">
        <v>197</v>
      </c>
      <c r="EH72" s="49" t="s">
        <v>197</v>
      </c>
      <c r="EI72" s="49" t="s">
        <v>197</v>
      </c>
      <c r="EJ72" s="49" t="s">
        <v>197</v>
      </c>
      <c r="EK72" s="49" t="s">
        <v>197</v>
      </c>
      <c r="EL72" s="49" t="s">
        <v>197</v>
      </c>
      <c r="EM72" s="49" t="s">
        <v>197</v>
      </c>
      <c r="EN72" s="49" t="s">
        <v>197</v>
      </c>
      <c r="EO72" s="49" t="s">
        <v>197</v>
      </c>
      <c r="EP72" s="49" t="s">
        <v>197</v>
      </c>
      <c r="EQ72" s="49" t="s">
        <v>197</v>
      </c>
      <c r="ER72" s="49" t="s">
        <v>197</v>
      </c>
      <c r="ES72" s="49" t="s">
        <v>197</v>
      </c>
      <c r="ET72" s="48">
        <v>9</v>
      </c>
      <c r="EU72" s="49" t="s">
        <v>197</v>
      </c>
      <c r="EV72" s="48">
        <v>19.5</v>
      </c>
      <c r="EW72" s="48">
        <v>77.3</v>
      </c>
      <c r="EX72" s="48">
        <v>59.3</v>
      </c>
      <c r="EY72" s="49" t="s">
        <v>197</v>
      </c>
      <c r="EZ72" s="48">
        <v>14.1</v>
      </c>
      <c r="FA72" s="48">
        <v>19.2</v>
      </c>
      <c r="FB72" s="48">
        <v>17.2</v>
      </c>
      <c r="FC72" s="49" t="s">
        <v>197</v>
      </c>
      <c r="FD72" s="48">
        <v>14.3</v>
      </c>
      <c r="FE72" s="48">
        <v>23</v>
      </c>
      <c r="FF72" s="48">
        <v>19.3</v>
      </c>
      <c r="FG72" s="49" t="s">
        <v>197</v>
      </c>
      <c r="FH72" s="49" t="s">
        <v>197</v>
      </c>
      <c r="FI72" s="49" t="s">
        <v>197</v>
      </c>
      <c r="FJ72" s="49" t="s">
        <v>197</v>
      </c>
      <c r="FK72" s="49" t="s">
        <v>197</v>
      </c>
      <c r="FL72" s="49" t="s">
        <v>197</v>
      </c>
      <c r="FM72" s="48">
        <v>5.0999999999999996</v>
      </c>
      <c r="FN72" s="48">
        <v>13.5</v>
      </c>
      <c r="FO72" s="48">
        <v>8.6</v>
      </c>
      <c r="FP72" s="48">
        <v>15.3</v>
      </c>
      <c r="FQ72" s="48">
        <v>16.899999999999999</v>
      </c>
      <c r="FR72" s="48">
        <v>16.3</v>
      </c>
      <c r="FS72" s="48">
        <v>9.4</v>
      </c>
      <c r="FT72" s="48">
        <v>4.8</v>
      </c>
      <c r="FU72" s="48">
        <v>7.7</v>
      </c>
      <c r="FV72" s="49" t="s">
        <v>197</v>
      </c>
      <c r="FW72" s="49" t="s">
        <v>197</v>
      </c>
      <c r="FX72" s="48">
        <v>23</v>
      </c>
      <c r="FY72" s="48">
        <v>58</v>
      </c>
      <c r="FZ72" s="48">
        <v>57.6</v>
      </c>
      <c r="GA72" s="48">
        <v>20.3</v>
      </c>
      <c r="GB72" s="48">
        <v>31.1</v>
      </c>
      <c r="GC72" s="48">
        <v>29</v>
      </c>
      <c r="GD72" s="49" t="s">
        <v>197</v>
      </c>
      <c r="GE72" s="49" t="s">
        <v>197</v>
      </c>
      <c r="GF72" s="49" t="s">
        <v>197</v>
      </c>
      <c r="GG72" s="48">
        <v>35.5</v>
      </c>
      <c r="GH72" s="48">
        <v>86.1</v>
      </c>
      <c r="GI72" s="48">
        <v>85.8</v>
      </c>
      <c r="GJ72" s="49" t="s">
        <v>197</v>
      </c>
      <c r="GK72" s="49" t="s">
        <v>197</v>
      </c>
      <c r="GL72" s="49" t="s">
        <v>197</v>
      </c>
      <c r="GM72" s="49" t="s">
        <v>197</v>
      </c>
      <c r="GN72" s="49" t="s">
        <v>197</v>
      </c>
      <c r="GO72" s="49" t="s">
        <v>197</v>
      </c>
      <c r="GP72" s="49" t="s">
        <v>197</v>
      </c>
      <c r="GQ72" s="49" t="s">
        <v>197</v>
      </c>
      <c r="GR72" s="49" t="s">
        <v>197</v>
      </c>
      <c r="GS72" s="49" t="s">
        <v>197</v>
      </c>
      <c r="GT72" s="49" t="s">
        <v>197</v>
      </c>
      <c r="GU72" s="49" t="s">
        <v>197</v>
      </c>
      <c r="GV72" s="49" t="s">
        <v>197</v>
      </c>
      <c r="GW72" s="49" t="s">
        <v>197</v>
      </c>
      <c r="GX72" s="49" t="s">
        <v>197</v>
      </c>
      <c r="GY72" s="49" t="s">
        <v>197</v>
      </c>
      <c r="GZ72" s="49" t="s">
        <v>197</v>
      </c>
      <c r="HA72" s="49" t="s">
        <v>197</v>
      </c>
      <c r="HB72" s="48">
        <v>2.5</v>
      </c>
      <c r="HC72" s="48">
        <v>7</v>
      </c>
      <c r="HD72" s="48">
        <v>5.6</v>
      </c>
      <c r="HE72" s="48" t="e">
        <v>#N/A</v>
      </c>
      <c r="HF72" s="49" t="s">
        <v>197</v>
      </c>
      <c r="HG72" s="48" t="e">
        <v>#N/A</v>
      </c>
      <c r="HH72" s="49" t="s">
        <v>197</v>
      </c>
      <c r="HI72" s="49" t="s">
        <v>197</v>
      </c>
      <c r="HJ72" s="49" t="s">
        <v>197</v>
      </c>
      <c r="HK72" s="49" t="s">
        <v>197</v>
      </c>
      <c r="HL72" s="49" t="s">
        <v>197</v>
      </c>
      <c r="HM72" s="49" t="s">
        <v>197</v>
      </c>
      <c r="HN72" s="49" t="s">
        <v>197</v>
      </c>
      <c r="HO72" s="49" t="s">
        <v>197</v>
      </c>
      <c r="HP72" s="49" t="s">
        <v>197</v>
      </c>
      <c r="HQ72" s="49" t="s">
        <v>197</v>
      </c>
      <c r="HR72" s="49" t="s">
        <v>197</v>
      </c>
      <c r="HS72" s="49" t="s">
        <v>197</v>
      </c>
      <c r="HT72" s="49" t="s">
        <v>197</v>
      </c>
      <c r="HU72" s="48">
        <v>97.5</v>
      </c>
      <c r="HV72" s="48">
        <v>82.5</v>
      </c>
      <c r="HW72" s="48">
        <v>83.4</v>
      </c>
      <c r="HX72" s="49" t="s">
        <v>197</v>
      </c>
      <c r="HY72" s="49" t="s">
        <v>197</v>
      </c>
      <c r="HZ72" s="49" t="s">
        <v>197</v>
      </c>
      <c r="IA72" s="49" t="s">
        <v>197</v>
      </c>
      <c r="IB72" s="49" t="s">
        <v>197</v>
      </c>
      <c r="IC72" s="49" t="s">
        <v>197</v>
      </c>
      <c r="ID72" s="49" t="s">
        <v>197</v>
      </c>
      <c r="IE72" s="49" t="s">
        <v>197</v>
      </c>
      <c r="IF72" s="49" t="s">
        <v>197</v>
      </c>
      <c r="IG72" s="49" t="s">
        <v>197</v>
      </c>
      <c r="IH72" s="48">
        <v>74</v>
      </c>
      <c r="II72" s="49" t="s">
        <v>197</v>
      </c>
      <c r="IJ72" s="49" t="s">
        <v>197</v>
      </c>
      <c r="IK72" s="49" t="s">
        <v>197</v>
      </c>
      <c r="IL72" s="49" t="s">
        <v>197</v>
      </c>
      <c r="IM72" s="49" t="s">
        <v>197</v>
      </c>
      <c r="IN72" s="49" t="s">
        <v>197</v>
      </c>
      <c r="IO72" s="49" t="s">
        <v>197</v>
      </c>
      <c r="IP72" s="49" t="s">
        <v>197</v>
      </c>
      <c r="IQ72" s="48">
        <v>114.6</v>
      </c>
      <c r="IR72" s="48">
        <v>39</v>
      </c>
      <c r="IS72" s="48">
        <v>22.7</v>
      </c>
      <c r="IT72" s="48">
        <v>28.9</v>
      </c>
      <c r="IU72" s="49" t="s">
        <v>197</v>
      </c>
      <c r="IV72" s="49" t="s">
        <v>197</v>
      </c>
      <c r="IW72" s="49" t="s">
        <v>197</v>
      </c>
      <c r="IX72" s="49" t="s">
        <v>197</v>
      </c>
      <c r="IY72" s="49" t="s">
        <v>197</v>
      </c>
      <c r="IZ72" s="49" t="s">
        <v>197</v>
      </c>
      <c r="JA72" s="49" t="s">
        <v>197</v>
      </c>
      <c r="JB72" s="49" t="s">
        <v>197</v>
      </c>
      <c r="JC72" s="49" t="s">
        <v>197</v>
      </c>
      <c r="JD72" s="49" t="s">
        <v>197</v>
      </c>
      <c r="JE72" s="49" t="s">
        <v>197</v>
      </c>
      <c r="JF72" s="49" t="s">
        <v>87</v>
      </c>
      <c r="JG72" s="49" t="s">
        <v>87</v>
      </c>
      <c r="JH72" s="49" t="s">
        <v>87</v>
      </c>
      <c r="JI72" s="49">
        <v>23.8</v>
      </c>
      <c r="JJ72" s="49">
        <v>53.8</v>
      </c>
      <c r="JK72" s="49">
        <v>58.2</v>
      </c>
      <c r="JL72" s="49">
        <v>57</v>
      </c>
      <c r="JM72" s="49">
        <v>71.7</v>
      </c>
      <c r="JN72" s="49">
        <v>74</v>
      </c>
      <c r="JO72" s="49" t="s">
        <v>87</v>
      </c>
    </row>
    <row r="73" spans="1:275">
      <c r="A73" s="45"/>
      <c r="B73" s="46" t="s">
        <v>1810</v>
      </c>
      <c r="C73" s="303" t="s">
        <v>1312</v>
      </c>
      <c r="D73" s="46" t="s">
        <v>126</v>
      </c>
      <c r="E73" s="303" t="s">
        <v>7</v>
      </c>
      <c r="F73" s="47" t="s">
        <v>197</v>
      </c>
      <c r="G73" s="47" t="s">
        <v>197</v>
      </c>
      <c r="H73" s="48">
        <v>72.599999999999994</v>
      </c>
      <c r="I73" s="48">
        <v>84.5</v>
      </c>
      <c r="J73" s="48">
        <v>83.9</v>
      </c>
      <c r="K73" s="48">
        <v>68.8</v>
      </c>
      <c r="L73" s="48">
        <v>71.8</v>
      </c>
      <c r="M73" s="48">
        <v>135.80000000000001</v>
      </c>
      <c r="N73" s="49" t="s">
        <v>197</v>
      </c>
      <c r="O73" s="49" t="s">
        <v>197</v>
      </c>
      <c r="P73" s="48">
        <v>150.6</v>
      </c>
      <c r="Q73" s="49" t="s">
        <v>197</v>
      </c>
      <c r="R73" s="48">
        <v>211.6</v>
      </c>
      <c r="S73" s="48">
        <v>37.299999999999997</v>
      </c>
      <c r="T73" s="49" t="s">
        <v>197</v>
      </c>
      <c r="U73" s="49" t="s">
        <v>197</v>
      </c>
      <c r="V73" s="49" t="s">
        <v>197</v>
      </c>
      <c r="W73" s="49" t="s">
        <v>197</v>
      </c>
      <c r="X73" s="49" t="s">
        <v>197</v>
      </c>
      <c r="Y73" s="48">
        <v>60.7</v>
      </c>
      <c r="Z73" s="48">
        <v>87</v>
      </c>
      <c r="AA73" s="48">
        <v>32.6</v>
      </c>
      <c r="AB73" s="49" t="s">
        <v>197</v>
      </c>
      <c r="AC73" s="49" t="s">
        <v>197</v>
      </c>
      <c r="AD73" s="49" t="s">
        <v>197</v>
      </c>
      <c r="AE73" s="48">
        <v>89.2</v>
      </c>
      <c r="AF73" s="49" t="s">
        <v>197</v>
      </c>
      <c r="AG73" s="48">
        <v>95.3</v>
      </c>
      <c r="AH73" s="48">
        <v>32.4</v>
      </c>
      <c r="AI73" s="49" t="s">
        <v>197</v>
      </c>
      <c r="AJ73" s="49" t="s">
        <v>197</v>
      </c>
      <c r="AK73" s="49" t="s">
        <v>197</v>
      </c>
      <c r="AL73" s="49" t="s">
        <v>197</v>
      </c>
      <c r="AM73" s="49" t="s">
        <v>197</v>
      </c>
      <c r="AN73" s="49" t="s">
        <v>197</v>
      </c>
      <c r="AO73" s="49" t="s">
        <v>197</v>
      </c>
      <c r="AP73" s="49" t="s">
        <v>197</v>
      </c>
      <c r="AQ73" s="49" t="s">
        <v>197</v>
      </c>
      <c r="AR73" s="49" t="s">
        <v>197</v>
      </c>
      <c r="AS73" s="49" t="s">
        <v>197</v>
      </c>
      <c r="AT73" s="48">
        <v>79.7</v>
      </c>
      <c r="AU73" s="49" t="s">
        <v>197</v>
      </c>
      <c r="AV73" s="48">
        <v>64.3</v>
      </c>
      <c r="AW73" s="49" t="s">
        <v>197</v>
      </c>
      <c r="AX73" s="49" t="s">
        <v>197</v>
      </c>
      <c r="AY73" s="49" t="s">
        <v>197</v>
      </c>
      <c r="AZ73" s="48">
        <v>55.1</v>
      </c>
      <c r="BA73" s="48">
        <v>76.900000000000006</v>
      </c>
      <c r="BB73" s="48">
        <v>75.900000000000006</v>
      </c>
      <c r="BC73" s="48">
        <v>56.3</v>
      </c>
      <c r="BD73" s="48">
        <v>70.2</v>
      </c>
      <c r="BE73" s="48">
        <v>69.2</v>
      </c>
      <c r="BF73" s="48">
        <v>71.900000000000006</v>
      </c>
      <c r="BG73" s="48">
        <v>63.3</v>
      </c>
      <c r="BH73" s="48">
        <v>65.2</v>
      </c>
      <c r="BI73" s="48">
        <v>22.1</v>
      </c>
      <c r="BJ73" s="48">
        <v>45.1</v>
      </c>
      <c r="BK73" s="48">
        <v>33.1</v>
      </c>
      <c r="BL73" s="48">
        <v>12.9</v>
      </c>
      <c r="BM73" s="48">
        <v>58.1</v>
      </c>
      <c r="BN73" s="48">
        <v>45.8</v>
      </c>
      <c r="BO73" s="49" t="s">
        <v>197</v>
      </c>
      <c r="BP73" s="49" t="s">
        <v>197</v>
      </c>
      <c r="BQ73" s="49" t="s">
        <v>197</v>
      </c>
      <c r="BR73" s="49" t="s">
        <v>197</v>
      </c>
      <c r="BS73" s="49" t="s">
        <v>197</v>
      </c>
      <c r="BT73" s="49" t="s">
        <v>197</v>
      </c>
      <c r="BU73" s="49" t="s">
        <v>197</v>
      </c>
      <c r="BV73" s="49" t="s">
        <v>197</v>
      </c>
      <c r="BW73" s="49" t="s">
        <v>197</v>
      </c>
      <c r="BX73" s="49" t="s">
        <v>197</v>
      </c>
      <c r="BY73" s="49" t="s">
        <v>197</v>
      </c>
      <c r="BZ73" s="49" t="s">
        <v>197</v>
      </c>
      <c r="CA73" s="49" t="s">
        <v>197</v>
      </c>
      <c r="CB73" s="49" t="s">
        <v>197</v>
      </c>
      <c r="CC73" s="49" t="s">
        <v>197</v>
      </c>
      <c r="CD73" s="49" t="s">
        <v>197</v>
      </c>
      <c r="CE73" s="49" t="s">
        <v>197</v>
      </c>
      <c r="CF73" s="49" t="s">
        <v>197</v>
      </c>
      <c r="CG73" s="49" t="s">
        <v>197</v>
      </c>
      <c r="CH73" s="49" t="s">
        <v>197</v>
      </c>
      <c r="CI73" s="49" t="s">
        <v>197</v>
      </c>
      <c r="CJ73" s="49" t="s">
        <v>197</v>
      </c>
      <c r="CK73" s="49" t="s">
        <v>197</v>
      </c>
      <c r="CL73" s="49" t="s">
        <v>197</v>
      </c>
      <c r="CM73" s="49" t="s">
        <v>197</v>
      </c>
      <c r="CN73" s="49" t="s">
        <v>197</v>
      </c>
      <c r="CO73" s="49" t="s">
        <v>197</v>
      </c>
      <c r="CP73" s="49" t="s">
        <v>197</v>
      </c>
      <c r="CQ73" s="49" t="s">
        <v>197</v>
      </c>
      <c r="CR73" s="49" t="s">
        <v>197</v>
      </c>
      <c r="CS73" s="49" t="s">
        <v>197</v>
      </c>
      <c r="CT73" s="49" t="s">
        <v>197</v>
      </c>
      <c r="CU73" s="49" t="s">
        <v>197</v>
      </c>
      <c r="CV73" s="49" t="s">
        <v>197</v>
      </c>
      <c r="CW73" s="49" t="s">
        <v>197</v>
      </c>
      <c r="CX73" s="49" t="s">
        <v>197</v>
      </c>
      <c r="CY73" s="49" t="s">
        <v>197</v>
      </c>
      <c r="CZ73" s="49" t="s">
        <v>197</v>
      </c>
      <c r="DA73" s="49" t="s">
        <v>197</v>
      </c>
      <c r="DB73" s="49" t="s">
        <v>197</v>
      </c>
      <c r="DC73" s="49" t="s">
        <v>197</v>
      </c>
      <c r="DD73" s="49" t="s">
        <v>197</v>
      </c>
      <c r="DE73" s="49" t="s">
        <v>197</v>
      </c>
      <c r="DF73" s="49" t="s">
        <v>197</v>
      </c>
      <c r="DG73" s="49" t="s">
        <v>197</v>
      </c>
      <c r="DH73" s="49" t="s">
        <v>197</v>
      </c>
      <c r="DI73" s="49" t="s">
        <v>197</v>
      </c>
      <c r="DJ73" s="49" t="s">
        <v>197</v>
      </c>
      <c r="DK73" s="49" t="s">
        <v>197</v>
      </c>
      <c r="DL73" s="49" t="s">
        <v>197</v>
      </c>
      <c r="DM73" s="49" t="s">
        <v>197</v>
      </c>
      <c r="DN73" s="49" t="s">
        <v>197</v>
      </c>
      <c r="DO73" s="49" t="s">
        <v>197</v>
      </c>
      <c r="DP73" s="49" t="s">
        <v>197</v>
      </c>
      <c r="DQ73" s="49" t="s">
        <v>197</v>
      </c>
      <c r="DR73" s="49" t="s">
        <v>197</v>
      </c>
      <c r="DS73" s="49" t="s">
        <v>197</v>
      </c>
      <c r="DT73" s="49" t="s">
        <v>197</v>
      </c>
      <c r="DU73" s="49" t="s">
        <v>197</v>
      </c>
      <c r="DV73" s="49" t="s">
        <v>197</v>
      </c>
      <c r="DW73" s="49" t="s">
        <v>197</v>
      </c>
      <c r="DX73" s="49" t="s">
        <v>197</v>
      </c>
      <c r="DY73" s="49" t="s">
        <v>197</v>
      </c>
      <c r="DZ73" s="49" t="s">
        <v>197</v>
      </c>
      <c r="EA73" s="49" t="s">
        <v>197</v>
      </c>
      <c r="EB73" s="48" t="e">
        <v>#N/A</v>
      </c>
      <c r="EC73" s="49" t="s">
        <v>197</v>
      </c>
      <c r="ED73" s="48" t="e">
        <v>#N/A</v>
      </c>
      <c r="EE73" s="49" t="s">
        <v>197</v>
      </c>
      <c r="EF73" s="49" t="s">
        <v>197</v>
      </c>
      <c r="EG73" s="49" t="s">
        <v>197</v>
      </c>
      <c r="EH73" s="49" t="s">
        <v>197</v>
      </c>
      <c r="EI73" s="49" t="s">
        <v>197</v>
      </c>
      <c r="EJ73" s="49" t="s">
        <v>197</v>
      </c>
      <c r="EK73" s="49" t="s">
        <v>197</v>
      </c>
      <c r="EL73" s="49" t="s">
        <v>197</v>
      </c>
      <c r="EM73" s="49" t="s">
        <v>197</v>
      </c>
      <c r="EN73" s="49" t="s">
        <v>197</v>
      </c>
      <c r="EO73" s="49" t="s">
        <v>197</v>
      </c>
      <c r="EP73" s="49" t="s">
        <v>197</v>
      </c>
      <c r="EQ73" s="49" t="s">
        <v>197</v>
      </c>
      <c r="ER73" s="49" t="s">
        <v>197</v>
      </c>
      <c r="ES73" s="49" t="s">
        <v>197</v>
      </c>
      <c r="ET73" s="49" t="s">
        <v>197</v>
      </c>
      <c r="EU73" s="49" t="s">
        <v>197</v>
      </c>
      <c r="EV73" s="48">
        <v>66</v>
      </c>
      <c r="EW73" s="48">
        <v>78.099999999999994</v>
      </c>
      <c r="EX73" s="48">
        <v>74.3</v>
      </c>
      <c r="EY73" s="49" t="s">
        <v>197</v>
      </c>
      <c r="EZ73" s="48">
        <v>17.600000000000001</v>
      </c>
      <c r="FA73" s="48">
        <v>94.2</v>
      </c>
      <c r="FB73" s="48">
        <v>63.7</v>
      </c>
      <c r="FC73" s="49" t="s">
        <v>197</v>
      </c>
      <c r="FD73" s="48">
        <v>32.700000000000003</v>
      </c>
      <c r="FE73" s="48">
        <v>87</v>
      </c>
      <c r="FF73" s="48">
        <v>63.6</v>
      </c>
      <c r="FG73" s="49" t="s">
        <v>197</v>
      </c>
      <c r="FH73" s="49" t="s">
        <v>197</v>
      </c>
      <c r="FI73" s="49" t="s">
        <v>197</v>
      </c>
      <c r="FJ73" s="49" t="s">
        <v>197</v>
      </c>
      <c r="FK73" s="49" t="s">
        <v>197</v>
      </c>
      <c r="FL73" s="49" t="s">
        <v>197</v>
      </c>
      <c r="FM73" s="48">
        <v>19.3</v>
      </c>
      <c r="FN73" s="48">
        <v>53.1</v>
      </c>
      <c r="FO73" s="48">
        <v>33.299999999999997</v>
      </c>
      <c r="FP73" s="48">
        <v>22.1</v>
      </c>
      <c r="FQ73" s="48">
        <v>102.8</v>
      </c>
      <c r="FR73" s="48">
        <v>74.099999999999994</v>
      </c>
      <c r="FS73" s="48">
        <v>44.7</v>
      </c>
      <c r="FT73" s="48">
        <v>62.8</v>
      </c>
      <c r="FU73" s="48">
        <v>51.3</v>
      </c>
      <c r="FV73" s="48">
        <v>4.7</v>
      </c>
      <c r="FW73" s="49" t="s">
        <v>197</v>
      </c>
      <c r="FX73" s="48">
        <v>68.2</v>
      </c>
      <c r="FY73" s="48">
        <v>88.4</v>
      </c>
      <c r="FZ73" s="48">
        <v>88.3</v>
      </c>
      <c r="GA73" s="48">
        <v>63.4</v>
      </c>
      <c r="GB73" s="48">
        <v>68.400000000000006</v>
      </c>
      <c r="GC73" s="48">
        <v>67.400000000000006</v>
      </c>
      <c r="GD73" s="49" t="s">
        <v>197</v>
      </c>
      <c r="GE73" s="49" t="s">
        <v>197</v>
      </c>
      <c r="GF73" s="49" t="s">
        <v>197</v>
      </c>
      <c r="GG73" s="48">
        <v>119.2</v>
      </c>
      <c r="GH73" s="48">
        <v>202.5</v>
      </c>
      <c r="GI73" s="48">
        <v>201.9</v>
      </c>
      <c r="GJ73" s="49" t="s">
        <v>197</v>
      </c>
      <c r="GK73" s="49" t="s">
        <v>197</v>
      </c>
      <c r="GL73" s="49" t="s">
        <v>197</v>
      </c>
      <c r="GM73" s="48">
        <v>99.2</v>
      </c>
      <c r="GN73" s="48">
        <v>31.7</v>
      </c>
      <c r="GO73" s="48">
        <v>58.1</v>
      </c>
      <c r="GP73" s="48">
        <v>64.599999999999994</v>
      </c>
      <c r="GQ73" s="48">
        <v>62.7</v>
      </c>
      <c r="GR73" s="48">
        <v>63.4</v>
      </c>
      <c r="GS73" s="49" t="s">
        <v>197</v>
      </c>
      <c r="GT73" s="49" t="s">
        <v>197</v>
      </c>
      <c r="GU73" s="49" t="s">
        <v>197</v>
      </c>
      <c r="GV73" s="49" t="s">
        <v>197</v>
      </c>
      <c r="GW73" s="49" t="s">
        <v>197</v>
      </c>
      <c r="GX73" s="49" t="s">
        <v>197</v>
      </c>
      <c r="GY73" s="48">
        <v>62.6</v>
      </c>
      <c r="GZ73" s="48">
        <v>97.4</v>
      </c>
      <c r="HA73" s="48">
        <v>80.5</v>
      </c>
      <c r="HB73" s="48">
        <v>57.6</v>
      </c>
      <c r="HC73" s="48">
        <v>72.599999999999994</v>
      </c>
      <c r="HD73" s="48">
        <v>68</v>
      </c>
      <c r="HE73" s="48" t="e">
        <v>#N/A</v>
      </c>
      <c r="HF73" s="49" t="s">
        <v>197</v>
      </c>
      <c r="HG73" s="48" t="e">
        <v>#N/A</v>
      </c>
      <c r="HH73" s="49" t="s">
        <v>197</v>
      </c>
      <c r="HI73" s="49" t="s">
        <v>197</v>
      </c>
      <c r="HJ73" s="49" t="s">
        <v>197</v>
      </c>
      <c r="HK73" s="49" t="s">
        <v>197</v>
      </c>
      <c r="HL73" s="48">
        <v>167.3</v>
      </c>
      <c r="HM73" s="48">
        <v>257.39999999999998</v>
      </c>
      <c r="HN73" s="48">
        <v>214.1</v>
      </c>
      <c r="HO73" s="49" t="s">
        <v>197</v>
      </c>
      <c r="HP73" s="49" t="s">
        <v>197</v>
      </c>
      <c r="HQ73" s="49" t="s">
        <v>197</v>
      </c>
      <c r="HR73" s="49" t="s">
        <v>197</v>
      </c>
      <c r="HS73" s="49" t="s">
        <v>197</v>
      </c>
      <c r="HT73" s="49" t="s">
        <v>197</v>
      </c>
      <c r="HU73" s="48">
        <v>78</v>
      </c>
      <c r="HV73" s="48">
        <v>76.8</v>
      </c>
      <c r="HW73" s="48">
        <v>76.8</v>
      </c>
      <c r="HX73" s="49" t="s">
        <v>197</v>
      </c>
      <c r="HY73" s="49" t="s">
        <v>197</v>
      </c>
      <c r="HZ73" s="48">
        <v>97.7</v>
      </c>
      <c r="IA73" s="49" t="s">
        <v>197</v>
      </c>
      <c r="IB73" s="49" t="s">
        <v>197</v>
      </c>
      <c r="IC73" s="49" t="s">
        <v>197</v>
      </c>
      <c r="ID73" s="49" t="s">
        <v>197</v>
      </c>
      <c r="IE73" s="49" t="s">
        <v>197</v>
      </c>
      <c r="IF73" s="49" t="s">
        <v>197</v>
      </c>
      <c r="IG73" s="49" t="s">
        <v>197</v>
      </c>
      <c r="IH73" s="48">
        <v>85.3</v>
      </c>
      <c r="II73" s="49" t="s">
        <v>197</v>
      </c>
      <c r="IJ73" s="49" t="s">
        <v>197</v>
      </c>
      <c r="IK73" s="49" t="s">
        <v>197</v>
      </c>
      <c r="IL73" s="49" t="s">
        <v>197</v>
      </c>
      <c r="IM73" s="49" t="s">
        <v>197</v>
      </c>
      <c r="IN73" s="49" t="s">
        <v>197</v>
      </c>
      <c r="IO73" s="49" t="s">
        <v>197</v>
      </c>
      <c r="IP73" s="49" t="s">
        <v>197</v>
      </c>
      <c r="IQ73" s="49" t="s">
        <v>197</v>
      </c>
      <c r="IR73" s="48">
        <v>85.8</v>
      </c>
      <c r="IS73" s="48">
        <v>75.8</v>
      </c>
      <c r="IT73" s="48">
        <v>79.599999999999994</v>
      </c>
      <c r="IU73" s="49" t="s">
        <v>197</v>
      </c>
      <c r="IV73" s="49" t="s">
        <v>197</v>
      </c>
      <c r="IW73" s="49" t="s">
        <v>197</v>
      </c>
      <c r="IX73" s="49" t="s">
        <v>197</v>
      </c>
      <c r="IY73" s="49" t="s">
        <v>197</v>
      </c>
      <c r="IZ73" s="49" t="s">
        <v>197</v>
      </c>
      <c r="JA73" s="49" t="s">
        <v>197</v>
      </c>
      <c r="JB73" s="49" t="s">
        <v>197</v>
      </c>
      <c r="JC73" s="49" t="s">
        <v>197</v>
      </c>
      <c r="JD73" s="49" t="s">
        <v>197</v>
      </c>
      <c r="JE73" s="49" t="s">
        <v>197</v>
      </c>
      <c r="JF73" s="49" t="s">
        <v>87</v>
      </c>
      <c r="JG73" s="49" t="s">
        <v>87</v>
      </c>
      <c r="JH73" s="49">
        <v>57.1</v>
      </c>
      <c r="JI73" s="49">
        <v>63.9</v>
      </c>
      <c r="JJ73" s="49">
        <v>121.1</v>
      </c>
      <c r="JK73" s="49">
        <v>142</v>
      </c>
      <c r="JL73" s="49">
        <v>56.4</v>
      </c>
      <c r="JM73" s="49">
        <v>87.1</v>
      </c>
      <c r="JN73" s="49">
        <v>85.3</v>
      </c>
      <c r="JO73" s="49" t="s">
        <v>87</v>
      </c>
    </row>
    <row r="74" spans="1:275">
      <c r="A74" s="45"/>
      <c r="B74" s="46" t="s">
        <v>1811</v>
      </c>
      <c r="C74" s="303" t="s">
        <v>1298</v>
      </c>
      <c r="D74" s="46" t="s">
        <v>127</v>
      </c>
      <c r="E74" s="303" t="s">
        <v>8</v>
      </c>
      <c r="F74" s="47" t="s">
        <v>197</v>
      </c>
      <c r="G74" s="47" t="s">
        <v>197</v>
      </c>
      <c r="H74" s="48">
        <v>72.2</v>
      </c>
      <c r="I74" s="48">
        <v>87.2</v>
      </c>
      <c r="J74" s="48">
        <v>86.7</v>
      </c>
      <c r="K74" s="49" t="s">
        <v>197</v>
      </c>
      <c r="L74" s="48">
        <v>62.2</v>
      </c>
      <c r="M74" s="48">
        <v>87.6</v>
      </c>
      <c r="N74" s="48">
        <v>68.599999999999994</v>
      </c>
      <c r="O74" s="49" t="s">
        <v>197</v>
      </c>
      <c r="P74" s="48">
        <v>73.099999999999994</v>
      </c>
      <c r="Q74" s="49" t="s">
        <v>197</v>
      </c>
      <c r="R74" s="48">
        <v>90.9</v>
      </c>
      <c r="S74" s="48">
        <v>60.3</v>
      </c>
      <c r="T74" s="48">
        <v>72.2</v>
      </c>
      <c r="U74" s="48">
        <v>120.5</v>
      </c>
      <c r="V74" s="49" t="s">
        <v>197</v>
      </c>
      <c r="W74" s="49" t="s">
        <v>197</v>
      </c>
      <c r="X74" s="49" t="s">
        <v>197</v>
      </c>
      <c r="Y74" s="49" t="s">
        <v>197</v>
      </c>
      <c r="Z74" s="48">
        <v>125.1</v>
      </c>
      <c r="AA74" s="48">
        <v>120.7</v>
      </c>
      <c r="AB74" s="48">
        <v>57</v>
      </c>
      <c r="AC74" s="49" t="s">
        <v>197</v>
      </c>
      <c r="AD74" s="49" t="s">
        <v>197</v>
      </c>
      <c r="AE74" s="48">
        <v>86.4</v>
      </c>
      <c r="AF74" s="49" t="s">
        <v>197</v>
      </c>
      <c r="AG74" s="48">
        <v>38.799999999999997</v>
      </c>
      <c r="AH74" s="48">
        <v>43.1</v>
      </c>
      <c r="AI74" s="49" t="s">
        <v>197</v>
      </c>
      <c r="AJ74" s="49" t="s">
        <v>197</v>
      </c>
      <c r="AK74" s="48">
        <v>124.5</v>
      </c>
      <c r="AL74" s="49" t="s">
        <v>197</v>
      </c>
      <c r="AM74" s="49" t="s">
        <v>197</v>
      </c>
      <c r="AN74" s="49" t="s">
        <v>197</v>
      </c>
      <c r="AO74" s="49" t="s">
        <v>197</v>
      </c>
      <c r="AP74" s="49" t="s">
        <v>197</v>
      </c>
      <c r="AQ74" s="49" t="s">
        <v>197</v>
      </c>
      <c r="AR74" s="49" t="s">
        <v>197</v>
      </c>
      <c r="AS74" s="49" t="s">
        <v>197</v>
      </c>
      <c r="AT74" s="48">
        <v>61.7</v>
      </c>
      <c r="AU74" s="49" t="s">
        <v>197</v>
      </c>
      <c r="AV74" s="49" t="s">
        <v>197</v>
      </c>
      <c r="AW74" s="49" t="s">
        <v>197</v>
      </c>
      <c r="AX74" s="48">
        <v>199.4</v>
      </c>
      <c r="AY74" s="49" t="s">
        <v>197</v>
      </c>
      <c r="AZ74" s="48">
        <v>55.4</v>
      </c>
      <c r="BA74" s="48">
        <v>73</v>
      </c>
      <c r="BB74" s="48">
        <v>72.2</v>
      </c>
      <c r="BC74" s="48">
        <v>52.2</v>
      </c>
      <c r="BD74" s="48">
        <v>75.2</v>
      </c>
      <c r="BE74" s="48">
        <v>73.5</v>
      </c>
      <c r="BF74" s="48">
        <v>57.6</v>
      </c>
      <c r="BG74" s="48">
        <v>71.599999999999994</v>
      </c>
      <c r="BH74" s="48">
        <v>68.400000000000006</v>
      </c>
      <c r="BI74" s="48">
        <v>42.6</v>
      </c>
      <c r="BJ74" s="48">
        <v>71</v>
      </c>
      <c r="BK74" s="48">
        <v>56.2</v>
      </c>
      <c r="BL74" s="49" t="s">
        <v>197</v>
      </c>
      <c r="BM74" s="49" t="s">
        <v>197</v>
      </c>
      <c r="BN74" s="49" t="s">
        <v>197</v>
      </c>
      <c r="BO74" s="49" t="s">
        <v>197</v>
      </c>
      <c r="BP74" s="49" t="s">
        <v>197</v>
      </c>
      <c r="BQ74" s="49" t="s">
        <v>197</v>
      </c>
      <c r="BR74" s="49" t="s">
        <v>197</v>
      </c>
      <c r="BS74" s="49" t="s">
        <v>197</v>
      </c>
      <c r="BT74" s="49" t="s">
        <v>197</v>
      </c>
      <c r="BU74" s="49" t="s">
        <v>197</v>
      </c>
      <c r="BV74" s="49" t="s">
        <v>197</v>
      </c>
      <c r="BW74" s="49" t="s">
        <v>197</v>
      </c>
      <c r="BX74" s="49" t="s">
        <v>197</v>
      </c>
      <c r="BY74" s="49" t="s">
        <v>197</v>
      </c>
      <c r="BZ74" s="49" t="s">
        <v>197</v>
      </c>
      <c r="CA74" s="49" t="s">
        <v>197</v>
      </c>
      <c r="CB74" s="49" t="s">
        <v>197</v>
      </c>
      <c r="CC74" s="49" t="s">
        <v>197</v>
      </c>
      <c r="CD74" s="49" t="s">
        <v>197</v>
      </c>
      <c r="CE74" s="49" t="s">
        <v>197</v>
      </c>
      <c r="CF74" s="49" t="s">
        <v>197</v>
      </c>
      <c r="CG74" s="49" t="s">
        <v>197</v>
      </c>
      <c r="CH74" s="49" t="s">
        <v>197</v>
      </c>
      <c r="CI74" s="49" t="s">
        <v>197</v>
      </c>
      <c r="CJ74" s="49" t="s">
        <v>197</v>
      </c>
      <c r="CK74" s="49" t="s">
        <v>197</v>
      </c>
      <c r="CL74" s="49" t="s">
        <v>197</v>
      </c>
      <c r="CM74" s="49" t="s">
        <v>197</v>
      </c>
      <c r="CN74" s="49" t="s">
        <v>197</v>
      </c>
      <c r="CO74" s="49" t="s">
        <v>197</v>
      </c>
      <c r="CP74" s="49" t="s">
        <v>197</v>
      </c>
      <c r="CQ74" s="49" t="s">
        <v>197</v>
      </c>
      <c r="CR74" s="49" t="s">
        <v>197</v>
      </c>
      <c r="CS74" s="49" t="s">
        <v>197</v>
      </c>
      <c r="CT74" s="49" t="s">
        <v>197</v>
      </c>
      <c r="CU74" s="49" t="s">
        <v>197</v>
      </c>
      <c r="CV74" s="49" t="s">
        <v>197</v>
      </c>
      <c r="CW74" s="49" t="s">
        <v>197</v>
      </c>
      <c r="CX74" s="49" t="s">
        <v>197</v>
      </c>
      <c r="CY74" s="49" t="s">
        <v>197</v>
      </c>
      <c r="CZ74" s="49" t="s">
        <v>197</v>
      </c>
      <c r="DA74" s="49" t="s">
        <v>197</v>
      </c>
      <c r="DB74" s="49" t="s">
        <v>197</v>
      </c>
      <c r="DC74" s="49" t="s">
        <v>197</v>
      </c>
      <c r="DD74" s="49" t="s">
        <v>197</v>
      </c>
      <c r="DE74" s="49" t="s">
        <v>197</v>
      </c>
      <c r="DF74" s="49" t="s">
        <v>197</v>
      </c>
      <c r="DG74" s="49" t="s">
        <v>197</v>
      </c>
      <c r="DH74" s="49" t="s">
        <v>197</v>
      </c>
      <c r="DI74" s="49" t="s">
        <v>197</v>
      </c>
      <c r="DJ74" s="49" t="s">
        <v>197</v>
      </c>
      <c r="DK74" s="49" t="s">
        <v>197</v>
      </c>
      <c r="DL74" s="49" t="s">
        <v>197</v>
      </c>
      <c r="DM74" s="49" t="s">
        <v>197</v>
      </c>
      <c r="DN74" s="49" t="s">
        <v>197</v>
      </c>
      <c r="DO74" s="49" t="s">
        <v>197</v>
      </c>
      <c r="DP74" s="49" t="s">
        <v>197</v>
      </c>
      <c r="DQ74" s="49" t="s">
        <v>197</v>
      </c>
      <c r="DR74" s="49" t="s">
        <v>197</v>
      </c>
      <c r="DS74" s="49" t="s">
        <v>197</v>
      </c>
      <c r="DT74" s="49" t="s">
        <v>197</v>
      </c>
      <c r="DU74" s="49" t="s">
        <v>197</v>
      </c>
      <c r="DV74" s="49" t="s">
        <v>197</v>
      </c>
      <c r="DW74" s="49" t="s">
        <v>197</v>
      </c>
      <c r="DX74" s="49" t="s">
        <v>197</v>
      </c>
      <c r="DY74" s="49" t="s">
        <v>197</v>
      </c>
      <c r="DZ74" s="49" t="s">
        <v>197</v>
      </c>
      <c r="EA74" s="49" t="s">
        <v>197</v>
      </c>
      <c r="EB74" s="48" t="e">
        <v>#N/A</v>
      </c>
      <c r="EC74" s="49" t="s">
        <v>197</v>
      </c>
      <c r="ED74" s="48" t="e">
        <v>#N/A</v>
      </c>
      <c r="EE74" s="49" t="s">
        <v>197</v>
      </c>
      <c r="EF74" s="49" t="s">
        <v>197</v>
      </c>
      <c r="EG74" s="49" t="s">
        <v>197</v>
      </c>
      <c r="EH74" s="49" t="s">
        <v>197</v>
      </c>
      <c r="EI74" s="49" t="s">
        <v>197</v>
      </c>
      <c r="EJ74" s="49" t="s">
        <v>197</v>
      </c>
      <c r="EK74" s="49" t="s">
        <v>197</v>
      </c>
      <c r="EL74" s="49" t="s">
        <v>197</v>
      </c>
      <c r="EM74" s="49" t="s">
        <v>197</v>
      </c>
      <c r="EN74" s="49" t="s">
        <v>197</v>
      </c>
      <c r="EO74" s="49" t="s">
        <v>197</v>
      </c>
      <c r="EP74" s="49" t="s">
        <v>197</v>
      </c>
      <c r="EQ74" s="49" t="s">
        <v>197</v>
      </c>
      <c r="ER74" s="49" t="s">
        <v>197</v>
      </c>
      <c r="ES74" s="49" t="s">
        <v>197</v>
      </c>
      <c r="ET74" s="48">
        <v>86</v>
      </c>
      <c r="EU74" s="49" t="s">
        <v>197</v>
      </c>
      <c r="EV74" s="48">
        <v>66.099999999999994</v>
      </c>
      <c r="EW74" s="48">
        <v>87.8</v>
      </c>
      <c r="EX74" s="48">
        <v>81</v>
      </c>
      <c r="EY74" s="48">
        <v>36</v>
      </c>
      <c r="EZ74" s="48">
        <v>22.6</v>
      </c>
      <c r="FA74" s="48">
        <v>90.2</v>
      </c>
      <c r="FB74" s="48">
        <v>63.3</v>
      </c>
      <c r="FC74" s="49" t="s">
        <v>197</v>
      </c>
      <c r="FD74" s="48">
        <v>34.700000000000003</v>
      </c>
      <c r="FE74" s="48">
        <v>94</v>
      </c>
      <c r="FF74" s="48">
        <v>68.400000000000006</v>
      </c>
      <c r="FG74" s="49" t="s">
        <v>197</v>
      </c>
      <c r="FH74" s="49" t="s">
        <v>197</v>
      </c>
      <c r="FI74" s="49" t="s">
        <v>197</v>
      </c>
      <c r="FJ74" s="48">
        <v>39.9</v>
      </c>
      <c r="FK74" s="48">
        <v>140</v>
      </c>
      <c r="FL74" s="48">
        <v>94.8</v>
      </c>
      <c r="FM74" s="48">
        <v>20</v>
      </c>
      <c r="FN74" s="48">
        <v>67.900000000000006</v>
      </c>
      <c r="FO74" s="48">
        <v>39.799999999999997</v>
      </c>
      <c r="FP74" s="48">
        <v>25.9</v>
      </c>
      <c r="FQ74" s="48">
        <v>95.5</v>
      </c>
      <c r="FR74" s="48">
        <v>70.8</v>
      </c>
      <c r="FS74" s="48">
        <v>15.3</v>
      </c>
      <c r="FT74" s="48">
        <v>48.8</v>
      </c>
      <c r="FU74" s="48">
        <v>27.6</v>
      </c>
      <c r="FV74" s="48">
        <v>49.6</v>
      </c>
      <c r="FW74" s="48">
        <v>41.6</v>
      </c>
      <c r="FX74" s="48">
        <v>76.7</v>
      </c>
      <c r="FY74" s="48">
        <v>82.8</v>
      </c>
      <c r="FZ74" s="48">
        <v>82.7</v>
      </c>
      <c r="GA74" s="48">
        <v>76</v>
      </c>
      <c r="GB74" s="48">
        <v>59.6</v>
      </c>
      <c r="GC74" s="48">
        <v>62.8</v>
      </c>
      <c r="GD74" s="49" t="s">
        <v>197</v>
      </c>
      <c r="GE74" s="49" t="s">
        <v>197</v>
      </c>
      <c r="GF74" s="49" t="s">
        <v>197</v>
      </c>
      <c r="GG74" s="49" t="s">
        <v>197</v>
      </c>
      <c r="GH74" s="49" t="s">
        <v>197</v>
      </c>
      <c r="GI74" s="49" t="s">
        <v>197</v>
      </c>
      <c r="GJ74" s="49" t="s">
        <v>197</v>
      </c>
      <c r="GK74" s="49" t="s">
        <v>197</v>
      </c>
      <c r="GL74" s="49" t="s">
        <v>197</v>
      </c>
      <c r="GM74" s="49" t="s">
        <v>197</v>
      </c>
      <c r="GN74" s="49" t="s">
        <v>197</v>
      </c>
      <c r="GO74" s="49" t="s">
        <v>197</v>
      </c>
      <c r="GP74" s="48">
        <v>56.9</v>
      </c>
      <c r="GQ74" s="48">
        <v>84.3</v>
      </c>
      <c r="GR74" s="48">
        <v>74.099999999999994</v>
      </c>
      <c r="GS74" s="48">
        <v>8.6999999999999993</v>
      </c>
      <c r="GT74" s="48">
        <v>27</v>
      </c>
      <c r="GU74" s="48">
        <v>22.9</v>
      </c>
      <c r="GV74" s="49" t="s">
        <v>197</v>
      </c>
      <c r="GW74" s="49" t="s">
        <v>197</v>
      </c>
      <c r="GX74" s="49" t="s">
        <v>197</v>
      </c>
      <c r="GY74" s="48">
        <v>73.3</v>
      </c>
      <c r="GZ74" s="48">
        <v>93.3</v>
      </c>
      <c r="HA74" s="48">
        <v>83.6</v>
      </c>
      <c r="HB74" s="48">
        <v>88</v>
      </c>
      <c r="HC74" s="48">
        <v>100.6</v>
      </c>
      <c r="HD74" s="48">
        <v>96.8</v>
      </c>
      <c r="HE74" s="48" t="e">
        <v>#N/A</v>
      </c>
      <c r="HF74" s="48">
        <v>17.899999999999999</v>
      </c>
      <c r="HG74" s="48" t="e">
        <v>#N/A</v>
      </c>
      <c r="HH74" s="48">
        <v>72.400000000000006</v>
      </c>
      <c r="HI74" s="48">
        <v>188.9</v>
      </c>
      <c r="HJ74" s="48">
        <v>184.8</v>
      </c>
      <c r="HK74" s="48">
        <v>186</v>
      </c>
      <c r="HL74" s="48">
        <v>163.9</v>
      </c>
      <c r="HM74" s="48">
        <v>194.8</v>
      </c>
      <c r="HN74" s="48">
        <v>179.9</v>
      </c>
      <c r="HO74" s="49" t="s">
        <v>197</v>
      </c>
      <c r="HP74" s="49" t="s">
        <v>197</v>
      </c>
      <c r="HQ74" s="49" t="s">
        <v>197</v>
      </c>
      <c r="HR74" s="49" t="s">
        <v>197</v>
      </c>
      <c r="HS74" s="49" t="s">
        <v>197</v>
      </c>
      <c r="HT74" s="49" t="s">
        <v>197</v>
      </c>
      <c r="HU74" s="48">
        <v>31.7</v>
      </c>
      <c r="HV74" s="48">
        <v>72.5</v>
      </c>
      <c r="HW74" s="48">
        <v>70.099999999999994</v>
      </c>
      <c r="HX74" s="49" t="s">
        <v>197</v>
      </c>
      <c r="HY74" s="49" t="s">
        <v>197</v>
      </c>
      <c r="HZ74" s="49" t="s">
        <v>197</v>
      </c>
      <c r="IA74" s="49" t="s">
        <v>197</v>
      </c>
      <c r="IB74" s="49" t="s">
        <v>197</v>
      </c>
      <c r="IC74" s="49" t="s">
        <v>197</v>
      </c>
      <c r="ID74" s="49" t="s">
        <v>197</v>
      </c>
      <c r="IE74" s="49" t="s">
        <v>197</v>
      </c>
      <c r="IF74" s="49" t="s">
        <v>197</v>
      </c>
      <c r="IG74" s="49" t="s">
        <v>197</v>
      </c>
      <c r="IH74" s="48">
        <v>80.8</v>
      </c>
      <c r="II74" s="49" t="s">
        <v>197</v>
      </c>
      <c r="IJ74" s="49" t="s">
        <v>197</v>
      </c>
      <c r="IK74" s="49" t="s">
        <v>197</v>
      </c>
      <c r="IL74" s="49" t="s">
        <v>197</v>
      </c>
      <c r="IM74" s="49" t="s">
        <v>197</v>
      </c>
      <c r="IN74" s="49" t="s">
        <v>197</v>
      </c>
      <c r="IO74" s="49" t="s">
        <v>197</v>
      </c>
      <c r="IP74" s="49" t="s">
        <v>197</v>
      </c>
      <c r="IQ74" s="49" t="s">
        <v>197</v>
      </c>
      <c r="IR74" s="48">
        <v>81.8</v>
      </c>
      <c r="IS74" s="48">
        <v>66.5</v>
      </c>
      <c r="IT74" s="48">
        <v>72.400000000000006</v>
      </c>
      <c r="IU74" s="49" t="s">
        <v>197</v>
      </c>
      <c r="IV74" s="49" t="s">
        <v>197</v>
      </c>
      <c r="IW74" s="49" t="s">
        <v>197</v>
      </c>
      <c r="IX74" s="49" t="s">
        <v>197</v>
      </c>
      <c r="IY74" s="49" t="s">
        <v>197</v>
      </c>
      <c r="IZ74" s="49" t="s">
        <v>197</v>
      </c>
      <c r="JA74" s="49" t="s">
        <v>197</v>
      </c>
      <c r="JB74" s="49" t="s">
        <v>197</v>
      </c>
      <c r="JC74" s="49" t="s">
        <v>197</v>
      </c>
      <c r="JD74" s="49" t="s">
        <v>197</v>
      </c>
      <c r="JE74" s="49" t="s">
        <v>197</v>
      </c>
      <c r="JF74" s="49" t="s">
        <v>87</v>
      </c>
      <c r="JG74" s="49" t="s">
        <v>87</v>
      </c>
      <c r="JH74" s="49" t="s">
        <v>87</v>
      </c>
      <c r="JI74" s="49">
        <v>93.9</v>
      </c>
      <c r="JJ74" s="49">
        <v>67.8</v>
      </c>
      <c r="JK74" s="49">
        <v>66.900000000000006</v>
      </c>
      <c r="JL74" s="49">
        <v>38.200000000000003</v>
      </c>
      <c r="JM74" s="49">
        <v>77.599999999999994</v>
      </c>
      <c r="JN74" s="49">
        <v>80.8</v>
      </c>
      <c r="JO74" s="49" t="s">
        <v>87</v>
      </c>
    </row>
    <row r="75" spans="1:275">
      <c r="A75" s="45"/>
      <c r="B75" s="46" t="s">
        <v>1812</v>
      </c>
      <c r="C75" s="303" t="s">
        <v>1313</v>
      </c>
      <c r="D75" s="46" t="s">
        <v>127</v>
      </c>
      <c r="E75" s="303" t="s">
        <v>8</v>
      </c>
      <c r="F75" s="47" t="s">
        <v>197</v>
      </c>
      <c r="G75" s="47" t="s">
        <v>197</v>
      </c>
      <c r="H75" s="48">
        <v>68.7</v>
      </c>
      <c r="I75" s="48">
        <v>80.8</v>
      </c>
      <c r="J75" s="48">
        <v>80.5</v>
      </c>
      <c r="K75" s="49" t="s">
        <v>197</v>
      </c>
      <c r="L75" s="48">
        <v>10.9</v>
      </c>
      <c r="M75" s="48">
        <v>99.5</v>
      </c>
      <c r="N75" s="49" t="s">
        <v>197</v>
      </c>
      <c r="O75" s="49" t="s">
        <v>197</v>
      </c>
      <c r="P75" s="49" t="s">
        <v>197</v>
      </c>
      <c r="Q75" s="49" t="s">
        <v>197</v>
      </c>
      <c r="R75" s="48">
        <v>72.099999999999994</v>
      </c>
      <c r="S75" s="49" t="s">
        <v>197</v>
      </c>
      <c r="T75" s="49" t="s">
        <v>197</v>
      </c>
      <c r="U75" s="48">
        <v>67.8</v>
      </c>
      <c r="V75" s="49" t="s">
        <v>197</v>
      </c>
      <c r="W75" s="49" t="s">
        <v>197</v>
      </c>
      <c r="X75" s="49" t="s">
        <v>197</v>
      </c>
      <c r="Y75" s="49" t="s">
        <v>197</v>
      </c>
      <c r="Z75" s="48">
        <v>18.399999999999999</v>
      </c>
      <c r="AA75" s="48">
        <v>96.7</v>
      </c>
      <c r="AB75" s="49" t="s">
        <v>197</v>
      </c>
      <c r="AC75" s="49" t="s">
        <v>197</v>
      </c>
      <c r="AD75" s="49" t="s">
        <v>197</v>
      </c>
      <c r="AE75" s="49" t="s">
        <v>197</v>
      </c>
      <c r="AF75" s="49" t="s">
        <v>197</v>
      </c>
      <c r="AG75" s="49" t="s">
        <v>197</v>
      </c>
      <c r="AH75" s="49" t="s">
        <v>197</v>
      </c>
      <c r="AI75" s="49" t="s">
        <v>197</v>
      </c>
      <c r="AJ75" s="49" t="s">
        <v>197</v>
      </c>
      <c r="AK75" s="49" t="s">
        <v>197</v>
      </c>
      <c r="AL75" s="49" t="s">
        <v>197</v>
      </c>
      <c r="AM75" s="49" t="s">
        <v>197</v>
      </c>
      <c r="AN75" s="49" t="s">
        <v>197</v>
      </c>
      <c r="AO75" s="49" t="s">
        <v>197</v>
      </c>
      <c r="AP75" s="49" t="s">
        <v>197</v>
      </c>
      <c r="AQ75" s="49" t="s">
        <v>197</v>
      </c>
      <c r="AR75" s="49" t="s">
        <v>197</v>
      </c>
      <c r="AS75" s="49" t="s">
        <v>197</v>
      </c>
      <c r="AT75" s="49" t="s">
        <v>197</v>
      </c>
      <c r="AU75" s="49" t="s">
        <v>197</v>
      </c>
      <c r="AV75" s="49" t="s">
        <v>197</v>
      </c>
      <c r="AW75" s="49" t="s">
        <v>197</v>
      </c>
      <c r="AX75" s="49" t="s">
        <v>197</v>
      </c>
      <c r="AY75" s="48">
        <v>12.2</v>
      </c>
      <c r="AZ75" s="48">
        <v>43.8</v>
      </c>
      <c r="BA75" s="48">
        <v>50.2</v>
      </c>
      <c r="BB75" s="48">
        <v>49.9</v>
      </c>
      <c r="BC75" s="48">
        <v>72.400000000000006</v>
      </c>
      <c r="BD75" s="48">
        <v>42.1</v>
      </c>
      <c r="BE75" s="48">
        <v>44.4</v>
      </c>
      <c r="BF75" s="48">
        <v>61.5</v>
      </c>
      <c r="BG75" s="48">
        <v>29</v>
      </c>
      <c r="BH75" s="48">
        <v>36.5</v>
      </c>
      <c r="BI75" s="49" t="s">
        <v>197</v>
      </c>
      <c r="BJ75" s="49" t="s">
        <v>197</v>
      </c>
      <c r="BK75" s="49" t="s">
        <v>197</v>
      </c>
      <c r="BL75" s="49" t="s">
        <v>197</v>
      </c>
      <c r="BM75" s="49" t="s">
        <v>197</v>
      </c>
      <c r="BN75" s="49" t="s">
        <v>197</v>
      </c>
      <c r="BO75" s="49" t="s">
        <v>197</v>
      </c>
      <c r="BP75" s="49" t="s">
        <v>197</v>
      </c>
      <c r="BQ75" s="49" t="s">
        <v>197</v>
      </c>
      <c r="BR75" s="49" t="s">
        <v>197</v>
      </c>
      <c r="BS75" s="49" t="s">
        <v>197</v>
      </c>
      <c r="BT75" s="49" t="s">
        <v>197</v>
      </c>
      <c r="BU75" s="49" t="s">
        <v>197</v>
      </c>
      <c r="BV75" s="49" t="s">
        <v>197</v>
      </c>
      <c r="BW75" s="49" t="s">
        <v>197</v>
      </c>
      <c r="BX75" s="49" t="s">
        <v>197</v>
      </c>
      <c r="BY75" s="49" t="s">
        <v>197</v>
      </c>
      <c r="BZ75" s="49" t="s">
        <v>197</v>
      </c>
      <c r="CA75" s="49" t="s">
        <v>197</v>
      </c>
      <c r="CB75" s="49" t="s">
        <v>197</v>
      </c>
      <c r="CC75" s="49" t="s">
        <v>197</v>
      </c>
      <c r="CD75" s="49" t="s">
        <v>197</v>
      </c>
      <c r="CE75" s="49" t="s">
        <v>197</v>
      </c>
      <c r="CF75" s="49" t="s">
        <v>197</v>
      </c>
      <c r="CG75" s="49" t="s">
        <v>197</v>
      </c>
      <c r="CH75" s="49" t="s">
        <v>197</v>
      </c>
      <c r="CI75" s="49" t="s">
        <v>197</v>
      </c>
      <c r="CJ75" s="49" t="s">
        <v>197</v>
      </c>
      <c r="CK75" s="49" t="s">
        <v>197</v>
      </c>
      <c r="CL75" s="49" t="s">
        <v>197</v>
      </c>
      <c r="CM75" s="49" t="s">
        <v>197</v>
      </c>
      <c r="CN75" s="49" t="s">
        <v>197</v>
      </c>
      <c r="CO75" s="49" t="s">
        <v>197</v>
      </c>
      <c r="CP75" s="49" t="s">
        <v>197</v>
      </c>
      <c r="CQ75" s="49" t="s">
        <v>197</v>
      </c>
      <c r="CR75" s="49" t="s">
        <v>197</v>
      </c>
      <c r="CS75" s="49" t="s">
        <v>197</v>
      </c>
      <c r="CT75" s="49" t="s">
        <v>197</v>
      </c>
      <c r="CU75" s="49" t="s">
        <v>197</v>
      </c>
      <c r="CV75" s="49" t="s">
        <v>197</v>
      </c>
      <c r="CW75" s="49" t="s">
        <v>197</v>
      </c>
      <c r="CX75" s="49" t="s">
        <v>197</v>
      </c>
      <c r="CY75" s="49" t="s">
        <v>197</v>
      </c>
      <c r="CZ75" s="49" t="s">
        <v>197</v>
      </c>
      <c r="DA75" s="49" t="s">
        <v>197</v>
      </c>
      <c r="DB75" s="49" t="s">
        <v>197</v>
      </c>
      <c r="DC75" s="49" t="s">
        <v>197</v>
      </c>
      <c r="DD75" s="49" t="s">
        <v>197</v>
      </c>
      <c r="DE75" s="49" t="s">
        <v>197</v>
      </c>
      <c r="DF75" s="49" t="s">
        <v>197</v>
      </c>
      <c r="DG75" s="49" t="s">
        <v>197</v>
      </c>
      <c r="DH75" s="49" t="s">
        <v>197</v>
      </c>
      <c r="DI75" s="49" t="s">
        <v>197</v>
      </c>
      <c r="DJ75" s="49" t="s">
        <v>197</v>
      </c>
      <c r="DK75" s="49" t="s">
        <v>197</v>
      </c>
      <c r="DL75" s="49" t="s">
        <v>197</v>
      </c>
      <c r="DM75" s="49" t="s">
        <v>197</v>
      </c>
      <c r="DN75" s="49" t="s">
        <v>197</v>
      </c>
      <c r="DO75" s="49" t="s">
        <v>197</v>
      </c>
      <c r="DP75" s="49" t="s">
        <v>197</v>
      </c>
      <c r="DQ75" s="49" t="s">
        <v>197</v>
      </c>
      <c r="DR75" s="49" t="s">
        <v>197</v>
      </c>
      <c r="DS75" s="49" t="s">
        <v>197</v>
      </c>
      <c r="DT75" s="49" t="s">
        <v>197</v>
      </c>
      <c r="DU75" s="49" t="s">
        <v>197</v>
      </c>
      <c r="DV75" s="49" t="s">
        <v>197</v>
      </c>
      <c r="DW75" s="49" t="s">
        <v>197</v>
      </c>
      <c r="DX75" s="49" t="s">
        <v>197</v>
      </c>
      <c r="DY75" s="49" t="s">
        <v>197</v>
      </c>
      <c r="DZ75" s="49" t="s">
        <v>197</v>
      </c>
      <c r="EA75" s="49" t="s">
        <v>197</v>
      </c>
      <c r="EB75" s="48" t="e">
        <v>#N/A</v>
      </c>
      <c r="EC75" s="49" t="s">
        <v>197</v>
      </c>
      <c r="ED75" s="48" t="e">
        <v>#N/A</v>
      </c>
      <c r="EE75" s="49" t="s">
        <v>197</v>
      </c>
      <c r="EF75" s="49" t="s">
        <v>197</v>
      </c>
      <c r="EG75" s="49" t="s">
        <v>197</v>
      </c>
      <c r="EH75" s="49" t="s">
        <v>197</v>
      </c>
      <c r="EI75" s="49" t="s">
        <v>197</v>
      </c>
      <c r="EJ75" s="49" t="s">
        <v>197</v>
      </c>
      <c r="EK75" s="49" t="s">
        <v>197</v>
      </c>
      <c r="EL75" s="49" t="s">
        <v>197</v>
      </c>
      <c r="EM75" s="49" t="s">
        <v>197</v>
      </c>
      <c r="EN75" s="49" t="s">
        <v>197</v>
      </c>
      <c r="EO75" s="49" t="s">
        <v>197</v>
      </c>
      <c r="EP75" s="49" t="s">
        <v>197</v>
      </c>
      <c r="EQ75" s="49" t="s">
        <v>197</v>
      </c>
      <c r="ER75" s="49" t="s">
        <v>197</v>
      </c>
      <c r="ES75" s="49" t="s">
        <v>197</v>
      </c>
      <c r="ET75" s="49" t="s">
        <v>197</v>
      </c>
      <c r="EU75" s="49" t="s">
        <v>197</v>
      </c>
      <c r="EV75" s="48">
        <v>39</v>
      </c>
      <c r="EW75" s="48">
        <v>79.5</v>
      </c>
      <c r="EX75" s="48">
        <v>66.8</v>
      </c>
      <c r="EY75" s="49" t="s">
        <v>197</v>
      </c>
      <c r="EZ75" s="48">
        <v>56.1</v>
      </c>
      <c r="FA75" s="48">
        <v>35.4</v>
      </c>
      <c r="FB75" s="48">
        <v>43.6</v>
      </c>
      <c r="FC75" s="49" t="s">
        <v>197</v>
      </c>
      <c r="FD75" s="48">
        <v>57</v>
      </c>
      <c r="FE75" s="48">
        <v>40.6</v>
      </c>
      <c r="FF75" s="48">
        <v>47.7</v>
      </c>
      <c r="FG75" s="48">
        <v>72.900000000000006</v>
      </c>
      <c r="FH75" s="48">
        <v>22.6</v>
      </c>
      <c r="FI75" s="48">
        <v>58.5</v>
      </c>
      <c r="FJ75" s="49" t="s">
        <v>197</v>
      </c>
      <c r="FK75" s="49" t="s">
        <v>197</v>
      </c>
      <c r="FL75" s="49" t="s">
        <v>197</v>
      </c>
      <c r="FM75" s="48">
        <v>21.8</v>
      </c>
      <c r="FN75" s="48">
        <v>28</v>
      </c>
      <c r="FO75" s="48">
        <v>24.4</v>
      </c>
      <c r="FP75" s="48">
        <v>75</v>
      </c>
      <c r="FQ75" s="48">
        <v>39.5</v>
      </c>
      <c r="FR75" s="48">
        <v>52.1</v>
      </c>
      <c r="FS75" s="48">
        <v>24.3</v>
      </c>
      <c r="FT75" s="48">
        <v>57.8</v>
      </c>
      <c r="FU75" s="48">
        <v>36.6</v>
      </c>
      <c r="FV75" s="49" t="s">
        <v>197</v>
      </c>
      <c r="FW75" s="49" t="s">
        <v>197</v>
      </c>
      <c r="FX75" s="48">
        <v>51.1</v>
      </c>
      <c r="FY75" s="48">
        <v>55.8</v>
      </c>
      <c r="FZ75" s="48">
        <v>55.7</v>
      </c>
      <c r="GA75" s="48">
        <v>61.5</v>
      </c>
      <c r="GB75" s="48">
        <v>53</v>
      </c>
      <c r="GC75" s="48">
        <v>54.6</v>
      </c>
      <c r="GD75" s="49" t="s">
        <v>197</v>
      </c>
      <c r="GE75" s="49" t="s">
        <v>197</v>
      </c>
      <c r="GF75" s="49" t="s">
        <v>197</v>
      </c>
      <c r="GG75" s="49" t="s">
        <v>197</v>
      </c>
      <c r="GH75" s="49" t="s">
        <v>197</v>
      </c>
      <c r="GI75" s="49" t="s">
        <v>197</v>
      </c>
      <c r="GJ75" s="49" t="s">
        <v>197</v>
      </c>
      <c r="GK75" s="49" t="s">
        <v>197</v>
      </c>
      <c r="GL75" s="49" t="s">
        <v>197</v>
      </c>
      <c r="GM75" s="49" t="s">
        <v>197</v>
      </c>
      <c r="GN75" s="49" t="s">
        <v>197</v>
      </c>
      <c r="GO75" s="49" t="s">
        <v>197</v>
      </c>
      <c r="GP75" s="49" t="s">
        <v>197</v>
      </c>
      <c r="GQ75" s="49" t="s">
        <v>197</v>
      </c>
      <c r="GR75" s="49" t="s">
        <v>197</v>
      </c>
      <c r="GS75" s="49" t="s">
        <v>197</v>
      </c>
      <c r="GT75" s="49" t="s">
        <v>197</v>
      </c>
      <c r="GU75" s="49" t="s">
        <v>197</v>
      </c>
      <c r="GV75" s="49" t="s">
        <v>197</v>
      </c>
      <c r="GW75" s="49" t="s">
        <v>197</v>
      </c>
      <c r="GX75" s="49" t="s">
        <v>197</v>
      </c>
      <c r="GY75" s="49" t="s">
        <v>197</v>
      </c>
      <c r="GZ75" s="49" t="s">
        <v>197</v>
      </c>
      <c r="HA75" s="49" t="s">
        <v>197</v>
      </c>
      <c r="HB75" s="48">
        <v>52.1</v>
      </c>
      <c r="HC75" s="48">
        <v>56.3</v>
      </c>
      <c r="HD75" s="48">
        <v>55.1</v>
      </c>
      <c r="HE75" s="48" t="e">
        <v>#N/A</v>
      </c>
      <c r="HF75" s="49" t="s">
        <v>197</v>
      </c>
      <c r="HG75" s="48" t="e">
        <v>#N/A</v>
      </c>
      <c r="HH75" s="49" t="s">
        <v>197</v>
      </c>
      <c r="HI75" s="49" t="s">
        <v>197</v>
      </c>
      <c r="HJ75" s="49" t="s">
        <v>197</v>
      </c>
      <c r="HK75" s="49" t="s">
        <v>197</v>
      </c>
      <c r="HL75" s="49" t="s">
        <v>197</v>
      </c>
      <c r="HM75" s="49" t="s">
        <v>197</v>
      </c>
      <c r="HN75" s="49" t="s">
        <v>197</v>
      </c>
      <c r="HO75" s="49" t="s">
        <v>197</v>
      </c>
      <c r="HP75" s="49" t="s">
        <v>197</v>
      </c>
      <c r="HQ75" s="49" t="s">
        <v>197</v>
      </c>
      <c r="HR75" s="49" t="s">
        <v>197</v>
      </c>
      <c r="HS75" s="49" t="s">
        <v>197</v>
      </c>
      <c r="HT75" s="49" t="s">
        <v>197</v>
      </c>
      <c r="HU75" s="48">
        <v>47.9</v>
      </c>
      <c r="HV75" s="48">
        <v>62.5</v>
      </c>
      <c r="HW75" s="48">
        <v>61.6</v>
      </c>
      <c r="HX75" s="49" t="s">
        <v>197</v>
      </c>
      <c r="HY75" s="49" t="s">
        <v>197</v>
      </c>
      <c r="HZ75" s="49" t="s">
        <v>197</v>
      </c>
      <c r="IA75" s="49" t="s">
        <v>197</v>
      </c>
      <c r="IB75" s="49" t="s">
        <v>197</v>
      </c>
      <c r="IC75" s="49" t="s">
        <v>197</v>
      </c>
      <c r="ID75" s="49" t="s">
        <v>197</v>
      </c>
      <c r="IE75" s="49" t="s">
        <v>197</v>
      </c>
      <c r="IF75" s="49" t="s">
        <v>197</v>
      </c>
      <c r="IG75" s="49" t="s">
        <v>197</v>
      </c>
      <c r="IH75" s="48">
        <v>20.8</v>
      </c>
      <c r="II75" s="49" t="s">
        <v>197</v>
      </c>
      <c r="IJ75" s="49" t="s">
        <v>197</v>
      </c>
      <c r="IK75" s="49" t="s">
        <v>197</v>
      </c>
      <c r="IL75" s="49" t="s">
        <v>197</v>
      </c>
      <c r="IM75" s="49" t="s">
        <v>197</v>
      </c>
      <c r="IN75" s="49" t="s">
        <v>197</v>
      </c>
      <c r="IO75" s="49" t="s">
        <v>197</v>
      </c>
      <c r="IP75" s="49" t="s">
        <v>197</v>
      </c>
      <c r="IQ75" s="49" t="s">
        <v>197</v>
      </c>
      <c r="IR75" s="49" t="s">
        <v>197</v>
      </c>
      <c r="IS75" s="49" t="s">
        <v>197</v>
      </c>
      <c r="IT75" s="49" t="s">
        <v>197</v>
      </c>
      <c r="IU75" s="49" t="s">
        <v>197</v>
      </c>
      <c r="IV75" s="49" t="s">
        <v>197</v>
      </c>
      <c r="IW75" s="49" t="s">
        <v>197</v>
      </c>
      <c r="IX75" s="49" t="s">
        <v>197</v>
      </c>
      <c r="IY75" s="49" t="s">
        <v>197</v>
      </c>
      <c r="IZ75" s="49" t="s">
        <v>197</v>
      </c>
      <c r="JA75" s="49" t="s">
        <v>197</v>
      </c>
      <c r="JB75" s="49" t="s">
        <v>197</v>
      </c>
      <c r="JC75" s="49" t="s">
        <v>197</v>
      </c>
      <c r="JD75" s="49" t="s">
        <v>197</v>
      </c>
      <c r="JE75" s="49" t="s">
        <v>197</v>
      </c>
      <c r="JF75" s="49" t="s">
        <v>87</v>
      </c>
      <c r="JG75" s="49" t="s">
        <v>87</v>
      </c>
      <c r="JH75" s="49" t="s">
        <v>87</v>
      </c>
      <c r="JI75" s="49">
        <v>39.1</v>
      </c>
      <c r="JJ75" s="49">
        <v>30.6</v>
      </c>
      <c r="JK75" s="49">
        <v>16.600000000000001</v>
      </c>
      <c r="JL75" s="49">
        <v>15.7</v>
      </c>
      <c r="JM75" s="49">
        <v>16.600000000000001</v>
      </c>
      <c r="JN75" s="49">
        <v>20.8</v>
      </c>
      <c r="JO75" s="49" t="s">
        <v>87</v>
      </c>
    </row>
    <row r="76" spans="1:275">
      <c r="A76" s="45"/>
      <c r="B76" s="46" t="s">
        <v>1813</v>
      </c>
      <c r="C76" s="303" t="s">
        <v>1314</v>
      </c>
      <c r="D76" s="46" t="s">
        <v>127</v>
      </c>
      <c r="E76" s="303" t="s">
        <v>8</v>
      </c>
      <c r="F76" s="47" t="s">
        <v>197</v>
      </c>
      <c r="G76" s="47" t="s">
        <v>197</v>
      </c>
      <c r="H76" s="48">
        <v>111</v>
      </c>
      <c r="I76" s="48">
        <v>108.5</v>
      </c>
      <c r="J76" s="48">
        <v>107.1</v>
      </c>
      <c r="K76" s="49" t="s">
        <v>197</v>
      </c>
      <c r="L76" s="48">
        <v>150.69999999999999</v>
      </c>
      <c r="M76" s="48">
        <v>138.1</v>
      </c>
      <c r="N76" s="48">
        <v>108.6</v>
      </c>
      <c r="O76" s="49" t="s">
        <v>197</v>
      </c>
      <c r="P76" s="48">
        <v>160.69999999999999</v>
      </c>
      <c r="Q76" s="48">
        <v>164</v>
      </c>
      <c r="R76" s="48">
        <v>134.69999999999999</v>
      </c>
      <c r="S76" s="48">
        <v>91</v>
      </c>
      <c r="T76" s="48">
        <v>122</v>
      </c>
      <c r="U76" s="48">
        <v>55.8</v>
      </c>
      <c r="V76" s="48">
        <v>54.8</v>
      </c>
      <c r="W76" s="48">
        <v>128.6</v>
      </c>
      <c r="X76" s="48">
        <v>192.3</v>
      </c>
      <c r="Y76" s="48">
        <v>142.1</v>
      </c>
      <c r="Z76" s="48">
        <v>37.299999999999997</v>
      </c>
      <c r="AA76" s="48">
        <v>477.2</v>
      </c>
      <c r="AB76" s="48">
        <v>86.4</v>
      </c>
      <c r="AC76" s="48">
        <v>273.7</v>
      </c>
      <c r="AD76" s="49" t="s">
        <v>197</v>
      </c>
      <c r="AE76" s="48">
        <v>159.30000000000001</v>
      </c>
      <c r="AF76" s="48">
        <v>162.9</v>
      </c>
      <c r="AG76" s="48">
        <v>101</v>
      </c>
      <c r="AH76" s="48">
        <v>131.19999999999999</v>
      </c>
      <c r="AI76" s="49" t="s">
        <v>197</v>
      </c>
      <c r="AJ76" s="48">
        <v>192.7</v>
      </c>
      <c r="AK76" s="48">
        <v>144.1</v>
      </c>
      <c r="AL76" s="49" t="s">
        <v>197</v>
      </c>
      <c r="AM76" s="49" t="s">
        <v>197</v>
      </c>
      <c r="AN76" s="49" t="s">
        <v>197</v>
      </c>
      <c r="AO76" s="49" t="s">
        <v>197</v>
      </c>
      <c r="AP76" s="49" t="s">
        <v>197</v>
      </c>
      <c r="AQ76" s="48">
        <v>85.5</v>
      </c>
      <c r="AR76" s="48">
        <v>265.60000000000002</v>
      </c>
      <c r="AS76" s="49" t="s">
        <v>197</v>
      </c>
      <c r="AT76" s="48">
        <v>120.7</v>
      </c>
      <c r="AU76" s="49" t="s">
        <v>197</v>
      </c>
      <c r="AV76" s="48">
        <v>47.3</v>
      </c>
      <c r="AW76" s="49" t="s">
        <v>197</v>
      </c>
      <c r="AX76" s="48">
        <v>171.6</v>
      </c>
      <c r="AY76" s="49" t="s">
        <v>197</v>
      </c>
      <c r="AZ76" s="48">
        <v>85.4</v>
      </c>
      <c r="BA76" s="48">
        <v>151.1</v>
      </c>
      <c r="BB76" s="48">
        <v>148</v>
      </c>
      <c r="BC76" s="48">
        <v>64.2</v>
      </c>
      <c r="BD76" s="48">
        <v>130.80000000000001</v>
      </c>
      <c r="BE76" s="48">
        <v>125.9</v>
      </c>
      <c r="BF76" s="48">
        <v>71.2</v>
      </c>
      <c r="BG76" s="48">
        <v>114.3</v>
      </c>
      <c r="BH76" s="48">
        <v>104.8</v>
      </c>
      <c r="BI76" s="48">
        <v>37</v>
      </c>
      <c r="BJ76" s="48">
        <v>35</v>
      </c>
      <c r="BK76" s="48">
        <v>36</v>
      </c>
      <c r="BL76" s="48">
        <v>104.8</v>
      </c>
      <c r="BM76" s="48">
        <v>76.900000000000006</v>
      </c>
      <c r="BN76" s="48">
        <v>84.5</v>
      </c>
      <c r="BO76" s="49" t="s">
        <v>197</v>
      </c>
      <c r="BP76" s="48">
        <v>235.3</v>
      </c>
      <c r="BQ76" s="48">
        <v>279.3</v>
      </c>
      <c r="BR76" s="48">
        <v>93.5</v>
      </c>
      <c r="BS76" s="48">
        <v>204.5</v>
      </c>
      <c r="BT76" s="48">
        <v>152.5</v>
      </c>
      <c r="BU76" s="48">
        <v>198</v>
      </c>
      <c r="BV76" s="48">
        <v>260.89999999999998</v>
      </c>
      <c r="BW76" s="48">
        <v>239.7</v>
      </c>
      <c r="BX76" s="48">
        <v>140</v>
      </c>
      <c r="BY76" s="48">
        <v>113.1</v>
      </c>
      <c r="BZ76" s="48">
        <v>130.4</v>
      </c>
      <c r="CA76" s="49" t="s">
        <v>197</v>
      </c>
      <c r="CB76" s="49" t="s">
        <v>197</v>
      </c>
      <c r="CC76" s="49" t="s">
        <v>197</v>
      </c>
      <c r="CD76" s="48">
        <v>59.9</v>
      </c>
      <c r="CE76" s="48">
        <v>182.7</v>
      </c>
      <c r="CF76" s="48">
        <v>134.69999999999999</v>
      </c>
      <c r="CG76" s="48">
        <v>112.2</v>
      </c>
      <c r="CH76" s="48">
        <v>259</v>
      </c>
      <c r="CI76" s="48">
        <v>186.3</v>
      </c>
      <c r="CJ76" s="48">
        <v>101.4</v>
      </c>
      <c r="CK76" s="48">
        <v>153.69999999999999</v>
      </c>
      <c r="CL76" s="48">
        <v>131.9</v>
      </c>
      <c r="CM76" s="49" t="s">
        <v>197</v>
      </c>
      <c r="CN76" s="49" t="s">
        <v>197</v>
      </c>
      <c r="CO76" s="49" t="s">
        <v>197</v>
      </c>
      <c r="CP76" s="49" t="s">
        <v>197</v>
      </c>
      <c r="CQ76" s="49" t="s">
        <v>197</v>
      </c>
      <c r="CR76" s="49" t="s">
        <v>197</v>
      </c>
      <c r="CS76" s="49" t="s">
        <v>197</v>
      </c>
      <c r="CT76" s="48">
        <v>7.1</v>
      </c>
      <c r="CU76" s="48">
        <v>122.9</v>
      </c>
      <c r="CV76" s="48">
        <v>74.7</v>
      </c>
      <c r="CW76" s="48">
        <v>105.6</v>
      </c>
      <c r="CX76" s="48">
        <v>190.7</v>
      </c>
      <c r="CY76" s="48">
        <v>153.30000000000001</v>
      </c>
      <c r="CZ76" s="48">
        <v>192.6</v>
      </c>
      <c r="DA76" s="48">
        <v>64.5</v>
      </c>
      <c r="DB76" s="48">
        <v>202</v>
      </c>
      <c r="DC76" s="48">
        <v>155.19999999999999</v>
      </c>
      <c r="DD76" s="48">
        <v>467.6</v>
      </c>
      <c r="DE76" s="48">
        <v>536.29999999999995</v>
      </c>
      <c r="DF76" s="48">
        <v>512</v>
      </c>
      <c r="DG76" s="49" t="s">
        <v>197</v>
      </c>
      <c r="DH76" s="49" t="s">
        <v>197</v>
      </c>
      <c r="DI76" s="49" t="s">
        <v>197</v>
      </c>
      <c r="DJ76" s="48">
        <v>114.5</v>
      </c>
      <c r="DK76" s="48">
        <v>270</v>
      </c>
      <c r="DL76" s="48">
        <v>197.5</v>
      </c>
      <c r="DM76" s="48">
        <v>97.2</v>
      </c>
      <c r="DN76" s="48">
        <v>128.19999999999999</v>
      </c>
      <c r="DO76" s="48">
        <v>116.4</v>
      </c>
      <c r="DP76" s="49" t="s">
        <v>197</v>
      </c>
      <c r="DQ76" s="49" t="s">
        <v>197</v>
      </c>
      <c r="DR76" s="49" t="s">
        <v>197</v>
      </c>
      <c r="DS76" s="49" t="s">
        <v>197</v>
      </c>
      <c r="DT76" s="49" t="s">
        <v>197</v>
      </c>
      <c r="DU76" s="49" t="s">
        <v>197</v>
      </c>
      <c r="DV76" s="49" t="s">
        <v>197</v>
      </c>
      <c r="DW76" s="49" t="s">
        <v>197</v>
      </c>
      <c r="DX76" s="49" t="s">
        <v>197</v>
      </c>
      <c r="DY76" s="49" t="s">
        <v>197</v>
      </c>
      <c r="DZ76" s="49" t="s">
        <v>197</v>
      </c>
      <c r="EA76" s="49" t="s">
        <v>197</v>
      </c>
      <c r="EB76" s="48" t="e">
        <v>#N/A</v>
      </c>
      <c r="EC76" s="49" t="s">
        <v>197</v>
      </c>
      <c r="ED76" s="48" t="e">
        <v>#N/A</v>
      </c>
      <c r="EE76" s="48">
        <v>146.5</v>
      </c>
      <c r="EF76" s="49" t="s">
        <v>197</v>
      </c>
      <c r="EG76" s="49" t="s">
        <v>197</v>
      </c>
      <c r="EH76" s="49" t="s">
        <v>197</v>
      </c>
      <c r="EI76" s="48">
        <v>97.8</v>
      </c>
      <c r="EJ76" s="48">
        <v>191.5</v>
      </c>
      <c r="EK76" s="48">
        <v>159.4</v>
      </c>
      <c r="EL76" s="49" t="s">
        <v>197</v>
      </c>
      <c r="EM76" s="49" t="s">
        <v>197</v>
      </c>
      <c r="EN76" s="49" t="s">
        <v>197</v>
      </c>
      <c r="EO76" s="49" t="s">
        <v>197</v>
      </c>
      <c r="EP76" s="49" t="s">
        <v>197</v>
      </c>
      <c r="EQ76" s="49" t="s">
        <v>197</v>
      </c>
      <c r="ER76" s="49" t="s">
        <v>197</v>
      </c>
      <c r="ES76" s="49" t="s">
        <v>197</v>
      </c>
      <c r="ET76" s="48">
        <v>40.200000000000003</v>
      </c>
      <c r="EU76" s="49" t="s">
        <v>197</v>
      </c>
      <c r="EV76" s="48">
        <v>106.4</v>
      </c>
      <c r="EW76" s="48">
        <v>111.9</v>
      </c>
      <c r="EX76" s="48">
        <v>110.3</v>
      </c>
      <c r="EY76" s="49" t="s">
        <v>197</v>
      </c>
      <c r="EZ76" s="48">
        <v>45.3</v>
      </c>
      <c r="FA76" s="48">
        <v>219.1</v>
      </c>
      <c r="FB76" s="48">
        <v>150</v>
      </c>
      <c r="FC76" s="48">
        <v>299.7</v>
      </c>
      <c r="FD76" s="48">
        <v>55.4</v>
      </c>
      <c r="FE76" s="48">
        <v>231</v>
      </c>
      <c r="FF76" s="48">
        <v>155.69999999999999</v>
      </c>
      <c r="FG76" s="49" t="s">
        <v>197</v>
      </c>
      <c r="FH76" s="49" t="s">
        <v>197</v>
      </c>
      <c r="FI76" s="49" t="s">
        <v>197</v>
      </c>
      <c r="FJ76" s="48">
        <v>81.5</v>
      </c>
      <c r="FK76" s="48">
        <v>248.9</v>
      </c>
      <c r="FL76" s="48">
        <v>173.2</v>
      </c>
      <c r="FM76" s="48">
        <v>102.1</v>
      </c>
      <c r="FN76" s="48">
        <v>177.6</v>
      </c>
      <c r="FO76" s="48">
        <v>133.69999999999999</v>
      </c>
      <c r="FP76" s="48">
        <v>36.5</v>
      </c>
      <c r="FQ76" s="48">
        <v>228.4</v>
      </c>
      <c r="FR76" s="48">
        <v>160.19999999999999</v>
      </c>
      <c r="FS76" s="48">
        <v>125.7</v>
      </c>
      <c r="FT76" s="48">
        <v>172.4</v>
      </c>
      <c r="FU76" s="48">
        <v>142.80000000000001</v>
      </c>
      <c r="FV76" s="48">
        <v>122.8</v>
      </c>
      <c r="FW76" s="48">
        <v>74.900000000000006</v>
      </c>
      <c r="FX76" s="48">
        <v>58.2</v>
      </c>
      <c r="FY76" s="48">
        <v>78.099999999999994</v>
      </c>
      <c r="FZ76" s="48">
        <v>77.900000000000006</v>
      </c>
      <c r="GA76" s="48">
        <v>119.5</v>
      </c>
      <c r="GB76" s="48">
        <v>136.1</v>
      </c>
      <c r="GC76" s="48">
        <v>133</v>
      </c>
      <c r="GD76" s="49" t="s">
        <v>197</v>
      </c>
      <c r="GE76" s="49" t="s">
        <v>197</v>
      </c>
      <c r="GF76" s="49" t="s">
        <v>197</v>
      </c>
      <c r="GG76" s="48">
        <v>8</v>
      </c>
      <c r="GH76" s="48">
        <v>22.1</v>
      </c>
      <c r="GI76" s="48">
        <v>22.1</v>
      </c>
      <c r="GJ76" s="49" t="s">
        <v>197</v>
      </c>
      <c r="GK76" s="49" t="s">
        <v>197</v>
      </c>
      <c r="GL76" s="49" t="s">
        <v>197</v>
      </c>
      <c r="GM76" s="48">
        <v>35.700000000000003</v>
      </c>
      <c r="GN76" s="48">
        <v>184</v>
      </c>
      <c r="GO76" s="48">
        <v>127.3</v>
      </c>
      <c r="GP76" s="48">
        <v>75.2</v>
      </c>
      <c r="GQ76" s="48">
        <v>197.6</v>
      </c>
      <c r="GR76" s="48">
        <v>152</v>
      </c>
      <c r="GS76" s="48">
        <v>40.1</v>
      </c>
      <c r="GT76" s="48">
        <v>91.8</v>
      </c>
      <c r="GU76" s="48">
        <v>80.5</v>
      </c>
      <c r="GV76" s="48">
        <v>173.6</v>
      </c>
      <c r="GW76" s="48">
        <v>536.4</v>
      </c>
      <c r="GX76" s="48">
        <v>375.1</v>
      </c>
      <c r="GY76" s="48">
        <v>105.3</v>
      </c>
      <c r="GZ76" s="48">
        <v>119.4</v>
      </c>
      <c r="HA76" s="48">
        <v>112.5</v>
      </c>
      <c r="HB76" s="48">
        <v>92.4</v>
      </c>
      <c r="HC76" s="48">
        <v>146.1</v>
      </c>
      <c r="HD76" s="48">
        <v>129.9</v>
      </c>
      <c r="HE76" s="48" t="e">
        <v>#N/A</v>
      </c>
      <c r="HF76" s="49" t="s">
        <v>197</v>
      </c>
      <c r="HG76" s="48" t="e">
        <v>#N/A</v>
      </c>
      <c r="HH76" s="49" t="s">
        <v>197</v>
      </c>
      <c r="HI76" s="49" t="s">
        <v>197</v>
      </c>
      <c r="HJ76" s="49" t="s">
        <v>197</v>
      </c>
      <c r="HK76" s="49" t="s">
        <v>197</v>
      </c>
      <c r="HL76" s="49" t="s">
        <v>197</v>
      </c>
      <c r="HM76" s="49" t="s">
        <v>197</v>
      </c>
      <c r="HN76" s="49" t="s">
        <v>197</v>
      </c>
      <c r="HO76" s="49" t="s">
        <v>197</v>
      </c>
      <c r="HP76" s="49" t="s">
        <v>197</v>
      </c>
      <c r="HQ76" s="49" t="s">
        <v>197</v>
      </c>
      <c r="HR76" s="49" t="s">
        <v>197</v>
      </c>
      <c r="HS76" s="49" t="s">
        <v>197</v>
      </c>
      <c r="HT76" s="49" t="s">
        <v>197</v>
      </c>
      <c r="HU76" s="48">
        <v>107.2</v>
      </c>
      <c r="HV76" s="48">
        <v>96.6</v>
      </c>
      <c r="HW76" s="48">
        <v>97.2</v>
      </c>
      <c r="HX76" s="49" t="s">
        <v>197</v>
      </c>
      <c r="HY76" s="49" t="s">
        <v>197</v>
      </c>
      <c r="HZ76" s="49" t="s">
        <v>197</v>
      </c>
      <c r="IA76" s="49" t="s">
        <v>197</v>
      </c>
      <c r="IB76" s="49" t="s">
        <v>197</v>
      </c>
      <c r="IC76" s="49" t="s">
        <v>197</v>
      </c>
      <c r="ID76" s="49" t="s">
        <v>197</v>
      </c>
      <c r="IE76" s="49" t="s">
        <v>197</v>
      </c>
      <c r="IF76" s="49" t="s">
        <v>197</v>
      </c>
      <c r="IG76" s="48">
        <v>39.6</v>
      </c>
      <c r="IH76" s="48">
        <v>115.1</v>
      </c>
      <c r="II76" s="49" t="s">
        <v>197</v>
      </c>
      <c r="IJ76" s="49" t="s">
        <v>197</v>
      </c>
      <c r="IK76" s="48">
        <v>178</v>
      </c>
      <c r="IL76" s="49" t="s">
        <v>197</v>
      </c>
      <c r="IM76" s="49" t="s">
        <v>197</v>
      </c>
      <c r="IN76" s="49" t="s">
        <v>197</v>
      </c>
      <c r="IO76" s="49" t="s">
        <v>197</v>
      </c>
      <c r="IP76" s="49" t="s">
        <v>197</v>
      </c>
      <c r="IQ76" s="48">
        <v>73.599999999999994</v>
      </c>
      <c r="IR76" s="48">
        <v>82.2</v>
      </c>
      <c r="IS76" s="48">
        <v>161.19999999999999</v>
      </c>
      <c r="IT76" s="48">
        <v>131</v>
      </c>
      <c r="IU76" s="49" t="s">
        <v>197</v>
      </c>
      <c r="IV76" s="49" t="s">
        <v>197</v>
      </c>
      <c r="IW76" s="49" t="s">
        <v>197</v>
      </c>
      <c r="IX76" s="49" t="s">
        <v>197</v>
      </c>
      <c r="IY76" s="49" t="s">
        <v>197</v>
      </c>
      <c r="IZ76" s="49" t="s">
        <v>197</v>
      </c>
      <c r="JA76" s="49" t="s">
        <v>197</v>
      </c>
      <c r="JB76" s="49" t="s">
        <v>197</v>
      </c>
      <c r="JC76" s="49" t="s">
        <v>197</v>
      </c>
      <c r="JD76" s="49" t="s">
        <v>197</v>
      </c>
      <c r="JE76" s="49" t="s">
        <v>197</v>
      </c>
      <c r="JF76" s="49" t="s">
        <v>87</v>
      </c>
      <c r="JG76" s="49">
        <v>28.1</v>
      </c>
      <c r="JH76" s="49">
        <v>118</v>
      </c>
      <c r="JI76" s="49">
        <v>66</v>
      </c>
      <c r="JJ76" s="49">
        <v>64.2</v>
      </c>
      <c r="JK76" s="49">
        <v>77.2</v>
      </c>
      <c r="JL76" s="49">
        <v>70.099999999999994</v>
      </c>
      <c r="JM76" s="49">
        <v>117.7</v>
      </c>
      <c r="JN76" s="49">
        <v>115.1</v>
      </c>
      <c r="JO76" s="49">
        <v>234.2</v>
      </c>
    </row>
    <row r="77" spans="1:275">
      <c r="A77" s="45"/>
      <c r="B77" s="46" t="s">
        <v>1814</v>
      </c>
      <c r="C77" s="303" t="s">
        <v>1315</v>
      </c>
      <c r="D77" s="46" t="s">
        <v>127</v>
      </c>
      <c r="E77" s="303" t="s">
        <v>8</v>
      </c>
      <c r="F77" s="47" t="s">
        <v>197</v>
      </c>
      <c r="G77" s="47" t="s">
        <v>197</v>
      </c>
      <c r="H77" s="48">
        <v>79.5</v>
      </c>
      <c r="I77" s="48">
        <v>70.400000000000006</v>
      </c>
      <c r="J77" s="48">
        <v>70.400000000000006</v>
      </c>
      <c r="K77" s="49" t="s">
        <v>197</v>
      </c>
      <c r="L77" s="49" t="s">
        <v>197</v>
      </c>
      <c r="M77" s="49" t="s">
        <v>197</v>
      </c>
      <c r="N77" s="49" t="s">
        <v>197</v>
      </c>
      <c r="O77" s="49" t="s">
        <v>197</v>
      </c>
      <c r="P77" s="49" t="s">
        <v>197</v>
      </c>
      <c r="Q77" s="49" t="s">
        <v>197</v>
      </c>
      <c r="R77" s="49" t="s">
        <v>197</v>
      </c>
      <c r="S77" s="49" t="s">
        <v>197</v>
      </c>
      <c r="T77" s="49" t="s">
        <v>197</v>
      </c>
      <c r="U77" s="49" t="s">
        <v>197</v>
      </c>
      <c r="V77" s="49" t="s">
        <v>197</v>
      </c>
      <c r="W77" s="49" t="s">
        <v>197</v>
      </c>
      <c r="X77" s="49" t="s">
        <v>197</v>
      </c>
      <c r="Y77" s="49" t="s">
        <v>197</v>
      </c>
      <c r="Z77" s="49" t="s">
        <v>197</v>
      </c>
      <c r="AA77" s="49" t="s">
        <v>197</v>
      </c>
      <c r="AB77" s="49" t="s">
        <v>197</v>
      </c>
      <c r="AC77" s="49" t="s">
        <v>197</v>
      </c>
      <c r="AD77" s="49" t="s">
        <v>197</v>
      </c>
      <c r="AE77" s="49" t="s">
        <v>197</v>
      </c>
      <c r="AF77" s="49" t="s">
        <v>197</v>
      </c>
      <c r="AG77" s="49" t="s">
        <v>197</v>
      </c>
      <c r="AH77" s="49" t="s">
        <v>197</v>
      </c>
      <c r="AI77" s="49" t="s">
        <v>197</v>
      </c>
      <c r="AJ77" s="49" t="s">
        <v>197</v>
      </c>
      <c r="AK77" s="49" t="s">
        <v>197</v>
      </c>
      <c r="AL77" s="49" t="s">
        <v>197</v>
      </c>
      <c r="AM77" s="49" t="s">
        <v>197</v>
      </c>
      <c r="AN77" s="49" t="s">
        <v>197</v>
      </c>
      <c r="AO77" s="49" t="s">
        <v>197</v>
      </c>
      <c r="AP77" s="49" t="s">
        <v>197</v>
      </c>
      <c r="AQ77" s="49" t="s">
        <v>197</v>
      </c>
      <c r="AR77" s="49" t="s">
        <v>197</v>
      </c>
      <c r="AS77" s="49" t="s">
        <v>197</v>
      </c>
      <c r="AT77" s="49" t="s">
        <v>197</v>
      </c>
      <c r="AU77" s="49" t="s">
        <v>197</v>
      </c>
      <c r="AV77" s="49" t="s">
        <v>197</v>
      </c>
      <c r="AW77" s="49" t="s">
        <v>197</v>
      </c>
      <c r="AX77" s="49" t="s">
        <v>197</v>
      </c>
      <c r="AY77" s="49" t="s">
        <v>197</v>
      </c>
      <c r="AZ77" s="48">
        <v>52.8</v>
      </c>
      <c r="BA77" s="48">
        <v>63.1</v>
      </c>
      <c r="BB77" s="48">
        <v>62.7</v>
      </c>
      <c r="BC77" s="48">
        <v>44.1</v>
      </c>
      <c r="BD77" s="48">
        <v>43.3</v>
      </c>
      <c r="BE77" s="48">
        <v>43.3</v>
      </c>
      <c r="BF77" s="48">
        <v>78.7</v>
      </c>
      <c r="BG77" s="48">
        <v>52.3</v>
      </c>
      <c r="BH77" s="48">
        <v>58.3</v>
      </c>
      <c r="BI77" s="49" t="s">
        <v>197</v>
      </c>
      <c r="BJ77" s="49" t="s">
        <v>197</v>
      </c>
      <c r="BK77" s="49" t="s">
        <v>197</v>
      </c>
      <c r="BL77" s="49" t="s">
        <v>197</v>
      </c>
      <c r="BM77" s="49" t="s">
        <v>197</v>
      </c>
      <c r="BN77" s="49" t="s">
        <v>197</v>
      </c>
      <c r="BO77" s="49" t="s">
        <v>197</v>
      </c>
      <c r="BP77" s="49" t="s">
        <v>197</v>
      </c>
      <c r="BQ77" s="49" t="s">
        <v>197</v>
      </c>
      <c r="BR77" s="49" t="s">
        <v>197</v>
      </c>
      <c r="BS77" s="49" t="s">
        <v>197</v>
      </c>
      <c r="BT77" s="49" t="s">
        <v>197</v>
      </c>
      <c r="BU77" s="49" t="s">
        <v>197</v>
      </c>
      <c r="BV77" s="49" t="s">
        <v>197</v>
      </c>
      <c r="BW77" s="49" t="s">
        <v>197</v>
      </c>
      <c r="BX77" s="49" t="s">
        <v>197</v>
      </c>
      <c r="BY77" s="49" t="s">
        <v>197</v>
      </c>
      <c r="BZ77" s="49" t="s">
        <v>197</v>
      </c>
      <c r="CA77" s="49" t="s">
        <v>197</v>
      </c>
      <c r="CB77" s="49" t="s">
        <v>197</v>
      </c>
      <c r="CC77" s="49" t="s">
        <v>197</v>
      </c>
      <c r="CD77" s="49" t="s">
        <v>197</v>
      </c>
      <c r="CE77" s="49" t="s">
        <v>197</v>
      </c>
      <c r="CF77" s="49" t="s">
        <v>197</v>
      </c>
      <c r="CG77" s="49" t="s">
        <v>197</v>
      </c>
      <c r="CH77" s="49" t="s">
        <v>197</v>
      </c>
      <c r="CI77" s="49" t="s">
        <v>197</v>
      </c>
      <c r="CJ77" s="49" t="s">
        <v>197</v>
      </c>
      <c r="CK77" s="49" t="s">
        <v>197</v>
      </c>
      <c r="CL77" s="49" t="s">
        <v>197</v>
      </c>
      <c r="CM77" s="49" t="s">
        <v>197</v>
      </c>
      <c r="CN77" s="49" t="s">
        <v>197</v>
      </c>
      <c r="CO77" s="49" t="s">
        <v>197</v>
      </c>
      <c r="CP77" s="49" t="s">
        <v>197</v>
      </c>
      <c r="CQ77" s="49" t="s">
        <v>197</v>
      </c>
      <c r="CR77" s="49" t="s">
        <v>197</v>
      </c>
      <c r="CS77" s="49" t="s">
        <v>197</v>
      </c>
      <c r="CT77" s="49" t="s">
        <v>197</v>
      </c>
      <c r="CU77" s="49" t="s">
        <v>197</v>
      </c>
      <c r="CV77" s="49" t="s">
        <v>197</v>
      </c>
      <c r="CW77" s="49" t="s">
        <v>197</v>
      </c>
      <c r="CX77" s="49" t="s">
        <v>197</v>
      </c>
      <c r="CY77" s="49" t="s">
        <v>197</v>
      </c>
      <c r="CZ77" s="49" t="s">
        <v>197</v>
      </c>
      <c r="DA77" s="49" t="s">
        <v>197</v>
      </c>
      <c r="DB77" s="49" t="s">
        <v>197</v>
      </c>
      <c r="DC77" s="49" t="s">
        <v>197</v>
      </c>
      <c r="DD77" s="49" t="s">
        <v>197</v>
      </c>
      <c r="DE77" s="49" t="s">
        <v>197</v>
      </c>
      <c r="DF77" s="49" t="s">
        <v>197</v>
      </c>
      <c r="DG77" s="49" t="s">
        <v>197</v>
      </c>
      <c r="DH77" s="49" t="s">
        <v>197</v>
      </c>
      <c r="DI77" s="49" t="s">
        <v>197</v>
      </c>
      <c r="DJ77" s="49" t="s">
        <v>197</v>
      </c>
      <c r="DK77" s="49" t="s">
        <v>197</v>
      </c>
      <c r="DL77" s="49" t="s">
        <v>197</v>
      </c>
      <c r="DM77" s="49" t="s">
        <v>197</v>
      </c>
      <c r="DN77" s="49" t="s">
        <v>197</v>
      </c>
      <c r="DO77" s="49" t="s">
        <v>197</v>
      </c>
      <c r="DP77" s="49" t="s">
        <v>197</v>
      </c>
      <c r="DQ77" s="49" t="s">
        <v>197</v>
      </c>
      <c r="DR77" s="49" t="s">
        <v>197</v>
      </c>
      <c r="DS77" s="49" t="s">
        <v>197</v>
      </c>
      <c r="DT77" s="49" t="s">
        <v>197</v>
      </c>
      <c r="DU77" s="49" t="s">
        <v>197</v>
      </c>
      <c r="DV77" s="49" t="s">
        <v>197</v>
      </c>
      <c r="DW77" s="49" t="s">
        <v>197</v>
      </c>
      <c r="DX77" s="49" t="s">
        <v>197</v>
      </c>
      <c r="DY77" s="49" t="s">
        <v>197</v>
      </c>
      <c r="DZ77" s="49" t="s">
        <v>197</v>
      </c>
      <c r="EA77" s="49" t="s">
        <v>197</v>
      </c>
      <c r="EB77" s="48" t="e">
        <v>#N/A</v>
      </c>
      <c r="EC77" s="49" t="s">
        <v>197</v>
      </c>
      <c r="ED77" s="48" t="e">
        <v>#N/A</v>
      </c>
      <c r="EE77" s="49" t="s">
        <v>197</v>
      </c>
      <c r="EF77" s="49" t="s">
        <v>197</v>
      </c>
      <c r="EG77" s="49" t="s">
        <v>197</v>
      </c>
      <c r="EH77" s="49" t="s">
        <v>197</v>
      </c>
      <c r="EI77" s="49" t="s">
        <v>197</v>
      </c>
      <c r="EJ77" s="49" t="s">
        <v>197</v>
      </c>
      <c r="EK77" s="49" t="s">
        <v>197</v>
      </c>
      <c r="EL77" s="49" t="s">
        <v>197</v>
      </c>
      <c r="EM77" s="49" t="s">
        <v>197</v>
      </c>
      <c r="EN77" s="49" t="s">
        <v>197</v>
      </c>
      <c r="EO77" s="49" t="s">
        <v>197</v>
      </c>
      <c r="EP77" s="49" t="s">
        <v>197</v>
      </c>
      <c r="EQ77" s="49" t="s">
        <v>197</v>
      </c>
      <c r="ER77" s="49" t="s">
        <v>197</v>
      </c>
      <c r="ES77" s="49" t="s">
        <v>197</v>
      </c>
      <c r="ET77" s="49" t="s">
        <v>197</v>
      </c>
      <c r="EU77" s="49" t="s">
        <v>197</v>
      </c>
      <c r="EV77" s="48">
        <v>38.700000000000003</v>
      </c>
      <c r="EW77" s="48">
        <v>77.8</v>
      </c>
      <c r="EX77" s="48">
        <v>65.599999999999994</v>
      </c>
      <c r="EY77" s="49" t="s">
        <v>197</v>
      </c>
      <c r="EZ77" s="49" t="s">
        <v>197</v>
      </c>
      <c r="FA77" s="49" t="s">
        <v>197</v>
      </c>
      <c r="FB77" s="49" t="s">
        <v>197</v>
      </c>
      <c r="FC77" s="49" t="s">
        <v>197</v>
      </c>
      <c r="FD77" s="49" t="s">
        <v>197</v>
      </c>
      <c r="FE77" s="49" t="s">
        <v>197</v>
      </c>
      <c r="FF77" s="49" t="s">
        <v>197</v>
      </c>
      <c r="FG77" s="49" t="s">
        <v>197</v>
      </c>
      <c r="FH77" s="49" t="s">
        <v>197</v>
      </c>
      <c r="FI77" s="49" t="s">
        <v>197</v>
      </c>
      <c r="FJ77" s="49" t="s">
        <v>197</v>
      </c>
      <c r="FK77" s="49" t="s">
        <v>197</v>
      </c>
      <c r="FL77" s="49" t="s">
        <v>197</v>
      </c>
      <c r="FM77" s="48">
        <v>23.9</v>
      </c>
      <c r="FN77" s="48">
        <v>41.7</v>
      </c>
      <c r="FO77" s="48">
        <v>31.2</v>
      </c>
      <c r="FP77" s="49" t="s">
        <v>197</v>
      </c>
      <c r="FQ77" s="49" t="s">
        <v>197</v>
      </c>
      <c r="FR77" s="49" t="s">
        <v>197</v>
      </c>
      <c r="FS77" s="49" t="s">
        <v>197</v>
      </c>
      <c r="FT77" s="49" t="s">
        <v>197</v>
      </c>
      <c r="FU77" s="49" t="s">
        <v>197</v>
      </c>
      <c r="FV77" s="49" t="s">
        <v>197</v>
      </c>
      <c r="FW77" s="49" t="s">
        <v>197</v>
      </c>
      <c r="FX77" s="48">
        <v>67.7</v>
      </c>
      <c r="FY77" s="48">
        <v>68.900000000000006</v>
      </c>
      <c r="FZ77" s="48">
        <v>68.900000000000006</v>
      </c>
      <c r="GA77" s="48">
        <v>30.9</v>
      </c>
      <c r="GB77" s="48">
        <v>52.2</v>
      </c>
      <c r="GC77" s="48">
        <v>48.1</v>
      </c>
      <c r="GD77" s="49" t="s">
        <v>197</v>
      </c>
      <c r="GE77" s="49" t="s">
        <v>197</v>
      </c>
      <c r="GF77" s="49" t="s">
        <v>197</v>
      </c>
      <c r="GG77" s="49" t="s">
        <v>197</v>
      </c>
      <c r="GH77" s="49" t="s">
        <v>197</v>
      </c>
      <c r="GI77" s="49" t="s">
        <v>197</v>
      </c>
      <c r="GJ77" s="49" t="s">
        <v>197</v>
      </c>
      <c r="GK77" s="49" t="s">
        <v>197</v>
      </c>
      <c r="GL77" s="49" t="s">
        <v>197</v>
      </c>
      <c r="GM77" s="49" t="s">
        <v>197</v>
      </c>
      <c r="GN77" s="49" t="s">
        <v>197</v>
      </c>
      <c r="GO77" s="49" t="s">
        <v>197</v>
      </c>
      <c r="GP77" s="49" t="s">
        <v>197</v>
      </c>
      <c r="GQ77" s="49" t="s">
        <v>197</v>
      </c>
      <c r="GR77" s="49" t="s">
        <v>197</v>
      </c>
      <c r="GS77" s="49" t="s">
        <v>197</v>
      </c>
      <c r="GT77" s="49" t="s">
        <v>197</v>
      </c>
      <c r="GU77" s="49" t="s">
        <v>197</v>
      </c>
      <c r="GV77" s="49" t="s">
        <v>197</v>
      </c>
      <c r="GW77" s="49" t="s">
        <v>197</v>
      </c>
      <c r="GX77" s="49" t="s">
        <v>197</v>
      </c>
      <c r="GY77" s="49" t="s">
        <v>197</v>
      </c>
      <c r="GZ77" s="49" t="s">
        <v>197</v>
      </c>
      <c r="HA77" s="49" t="s">
        <v>197</v>
      </c>
      <c r="HB77" s="49" t="s">
        <v>197</v>
      </c>
      <c r="HC77" s="49" t="s">
        <v>197</v>
      </c>
      <c r="HD77" s="49" t="s">
        <v>197</v>
      </c>
      <c r="HE77" s="48" t="e">
        <v>#N/A</v>
      </c>
      <c r="HF77" s="49" t="s">
        <v>197</v>
      </c>
      <c r="HG77" s="48" t="e">
        <v>#N/A</v>
      </c>
      <c r="HH77" s="49" t="s">
        <v>197</v>
      </c>
      <c r="HI77" s="49" t="s">
        <v>197</v>
      </c>
      <c r="HJ77" s="49" t="s">
        <v>197</v>
      </c>
      <c r="HK77" s="49" t="s">
        <v>197</v>
      </c>
      <c r="HL77" s="49" t="s">
        <v>197</v>
      </c>
      <c r="HM77" s="49" t="s">
        <v>197</v>
      </c>
      <c r="HN77" s="49" t="s">
        <v>197</v>
      </c>
      <c r="HO77" s="49" t="s">
        <v>197</v>
      </c>
      <c r="HP77" s="49" t="s">
        <v>197</v>
      </c>
      <c r="HQ77" s="49" t="s">
        <v>197</v>
      </c>
      <c r="HR77" s="49" t="s">
        <v>197</v>
      </c>
      <c r="HS77" s="49" t="s">
        <v>197</v>
      </c>
      <c r="HT77" s="49" t="s">
        <v>197</v>
      </c>
      <c r="HU77" s="48">
        <v>55.8</v>
      </c>
      <c r="HV77" s="48">
        <v>69.2</v>
      </c>
      <c r="HW77" s="48">
        <v>68.400000000000006</v>
      </c>
      <c r="HX77" s="49" t="s">
        <v>197</v>
      </c>
      <c r="HY77" s="49" t="s">
        <v>197</v>
      </c>
      <c r="HZ77" s="49" t="s">
        <v>197</v>
      </c>
      <c r="IA77" s="49" t="s">
        <v>197</v>
      </c>
      <c r="IB77" s="49" t="s">
        <v>197</v>
      </c>
      <c r="IC77" s="49" t="s">
        <v>197</v>
      </c>
      <c r="ID77" s="49" t="s">
        <v>197</v>
      </c>
      <c r="IE77" s="49" t="s">
        <v>197</v>
      </c>
      <c r="IF77" s="49" t="s">
        <v>197</v>
      </c>
      <c r="IG77" s="49" t="s">
        <v>197</v>
      </c>
      <c r="IH77" s="48">
        <v>83.3</v>
      </c>
      <c r="II77" s="49" t="s">
        <v>197</v>
      </c>
      <c r="IJ77" s="49" t="s">
        <v>197</v>
      </c>
      <c r="IK77" s="49" t="s">
        <v>197</v>
      </c>
      <c r="IL77" s="49" t="s">
        <v>197</v>
      </c>
      <c r="IM77" s="49" t="s">
        <v>197</v>
      </c>
      <c r="IN77" s="49" t="s">
        <v>197</v>
      </c>
      <c r="IO77" s="49" t="s">
        <v>197</v>
      </c>
      <c r="IP77" s="49" t="s">
        <v>197</v>
      </c>
      <c r="IQ77" s="48">
        <v>168.6</v>
      </c>
      <c r="IR77" s="49" t="s">
        <v>197</v>
      </c>
      <c r="IS77" s="49" t="s">
        <v>197</v>
      </c>
      <c r="IT77" s="49" t="s">
        <v>197</v>
      </c>
      <c r="IU77" s="49" t="s">
        <v>197</v>
      </c>
      <c r="IV77" s="49" t="s">
        <v>197</v>
      </c>
      <c r="IW77" s="49" t="s">
        <v>197</v>
      </c>
      <c r="IX77" s="49" t="s">
        <v>197</v>
      </c>
      <c r="IY77" s="49" t="s">
        <v>197</v>
      </c>
      <c r="IZ77" s="49" t="s">
        <v>197</v>
      </c>
      <c r="JA77" s="49" t="s">
        <v>197</v>
      </c>
      <c r="JB77" s="49" t="s">
        <v>197</v>
      </c>
      <c r="JC77" s="49" t="s">
        <v>197</v>
      </c>
      <c r="JD77" s="49" t="s">
        <v>197</v>
      </c>
      <c r="JE77" s="49" t="s">
        <v>197</v>
      </c>
      <c r="JF77" s="49" t="s">
        <v>87</v>
      </c>
      <c r="JG77" s="49" t="s">
        <v>87</v>
      </c>
      <c r="JH77" s="49" t="s">
        <v>87</v>
      </c>
      <c r="JI77" s="49" t="s">
        <v>87</v>
      </c>
      <c r="JJ77" s="49">
        <v>57.5</v>
      </c>
      <c r="JK77" s="49">
        <v>68.2</v>
      </c>
      <c r="JL77" s="49">
        <v>39.700000000000003</v>
      </c>
      <c r="JM77" s="49">
        <v>75.099999999999994</v>
      </c>
      <c r="JN77" s="49">
        <v>83.3</v>
      </c>
      <c r="JO77" s="49" t="s">
        <v>87</v>
      </c>
    </row>
    <row r="78" spans="1:275">
      <c r="A78" s="45"/>
      <c r="B78" s="46" t="s">
        <v>1815</v>
      </c>
      <c r="C78" s="303" t="s">
        <v>1300</v>
      </c>
      <c r="D78" s="46" t="s">
        <v>127</v>
      </c>
      <c r="E78" s="303" t="s">
        <v>8</v>
      </c>
      <c r="F78" s="47" t="s">
        <v>197</v>
      </c>
      <c r="G78" s="47" t="s">
        <v>197</v>
      </c>
      <c r="H78" s="48">
        <v>101.9</v>
      </c>
      <c r="I78" s="48">
        <v>89.8</v>
      </c>
      <c r="J78" s="48">
        <v>88.7</v>
      </c>
      <c r="K78" s="49" t="s">
        <v>197</v>
      </c>
      <c r="L78" s="48">
        <v>152.9</v>
      </c>
      <c r="M78" s="48">
        <v>170.4</v>
      </c>
      <c r="N78" s="48">
        <v>105.9</v>
      </c>
      <c r="O78" s="49" t="s">
        <v>197</v>
      </c>
      <c r="P78" s="48">
        <v>232.2</v>
      </c>
      <c r="Q78" s="49" t="s">
        <v>197</v>
      </c>
      <c r="R78" s="48">
        <v>259.5</v>
      </c>
      <c r="S78" s="48">
        <v>86.4</v>
      </c>
      <c r="T78" s="48">
        <v>146.1</v>
      </c>
      <c r="U78" s="48">
        <v>112.8</v>
      </c>
      <c r="V78" s="49" t="s">
        <v>197</v>
      </c>
      <c r="W78" s="49" t="s">
        <v>197</v>
      </c>
      <c r="X78" s="49" t="s">
        <v>197</v>
      </c>
      <c r="Y78" s="49" t="s">
        <v>197</v>
      </c>
      <c r="Z78" s="48">
        <v>61.3</v>
      </c>
      <c r="AA78" s="48">
        <v>76.599999999999994</v>
      </c>
      <c r="AB78" s="48">
        <v>190</v>
      </c>
      <c r="AC78" s="48">
        <v>67.900000000000006</v>
      </c>
      <c r="AD78" s="49" t="s">
        <v>197</v>
      </c>
      <c r="AE78" s="48">
        <v>131.80000000000001</v>
      </c>
      <c r="AF78" s="48">
        <v>186.3</v>
      </c>
      <c r="AG78" s="48">
        <v>118</v>
      </c>
      <c r="AH78" s="48">
        <v>137.30000000000001</v>
      </c>
      <c r="AI78" s="49" t="s">
        <v>197</v>
      </c>
      <c r="AJ78" s="49" t="s">
        <v>197</v>
      </c>
      <c r="AK78" s="48">
        <v>98.4</v>
      </c>
      <c r="AL78" s="48">
        <v>22.2</v>
      </c>
      <c r="AM78" s="48">
        <v>156.9</v>
      </c>
      <c r="AN78" s="49" t="s">
        <v>197</v>
      </c>
      <c r="AO78" s="49" t="s">
        <v>197</v>
      </c>
      <c r="AP78" s="49" t="s">
        <v>197</v>
      </c>
      <c r="AQ78" s="48">
        <v>65.5</v>
      </c>
      <c r="AR78" s="48">
        <v>134.1</v>
      </c>
      <c r="AS78" s="49" t="s">
        <v>197</v>
      </c>
      <c r="AT78" s="48">
        <v>168.7</v>
      </c>
      <c r="AU78" s="49" t="s">
        <v>197</v>
      </c>
      <c r="AV78" s="48">
        <v>201.2</v>
      </c>
      <c r="AW78" s="49" t="s">
        <v>197</v>
      </c>
      <c r="AX78" s="48">
        <v>126.3</v>
      </c>
      <c r="AY78" s="49" t="s">
        <v>197</v>
      </c>
      <c r="AZ78" s="48">
        <v>111.8</v>
      </c>
      <c r="BA78" s="48">
        <v>139.30000000000001</v>
      </c>
      <c r="BB78" s="48">
        <v>138.1</v>
      </c>
      <c r="BC78" s="48">
        <v>142.19999999999999</v>
      </c>
      <c r="BD78" s="48">
        <v>152.69999999999999</v>
      </c>
      <c r="BE78" s="48">
        <v>151.9</v>
      </c>
      <c r="BF78" s="48">
        <v>115.4</v>
      </c>
      <c r="BG78" s="48">
        <v>138.30000000000001</v>
      </c>
      <c r="BH78" s="48">
        <v>133.19999999999999</v>
      </c>
      <c r="BI78" s="48">
        <v>210</v>
      </c>
      <c r="BJ78" s="48">
        <v>343.9</v>
      </c>
      <c r="BK78" s="48">
        <v>274</v>
      </c>
      <c r="BL78" s="48">
        <v>363.5</v>
      </c>
      <c r="BM78" s="48">
        <v>287.60000000000002</v>
      </c>
      <c r="BN78" s="48">
        <v>308.3</v>
      </c>
      <c r="BO78" s="49" t="s">
        <v>197</v>
      </c>
      <c r="BP78" s="49" t="s">
        <v>197</v>
      </c>
      <c r="BQ78" s="49" t="s">
        <v>197</v>
      </c>
      <c r="BR78" s="49" t="s">
        <v>197</v>
      </c>
      <c r="BS78" s="49" t="s">
        <v>197</v>
      </c>
      <c r="BT78" s="49" t="s">
        <v>197</v>
      </c>
      <c r="BU78" s="49" t="s">
        <v>197</v>
      </c>
      <c r="BV78" s="49" t="s">
        <v>197</v>
      </c>
      <c r="BW78" s="49" t="s">
        <v>197</v>
      </c>
      <c r="BX78" s="49" t="s">
        <v>197</v>
      </c>
      <c r="BY78" s="49" t="s">
        <v>197</v>
      </c>
      <c r="BZ78" s="49" t="s">
        <v>197</v>
      </c>
      <c r="CA78" s="49" t="s">
        <v>197</v>
      </c>
      <c r="CB78" s="49" t="s">
        <v>197</v>
      </c>
      <c r="CC78" s="49" t="s">
        <v>197</v>
      </c>
      <c r="CD78" s="49" t="s">
        <v>197</v>
      </c>
      <c r="CE78" s="49" t="s">
        <v>197</v>
      </c>
      <c r="CF78" s="49" t="s">
        <v>197</v>
      </c>
      <c r="CG78" s="49" t="s">
        <v>197</v>
      </c>
      <c r="CH78" s="49" t="s">
        <v>197</v>
      </c>
      <c r="CI78" s="49" t="s">
        <v>197</v>
      </c>
      <c r="CJ78" s="49" t="s">
        <v>197</v>
      </c>
      <c r="CK78" s="49" t="s">
        <v>197</v>
      </c>
      <c r="CL78" s="49" t="s">
        <v>197</v>
      </c>
      <c r="CM78" s="49" t="s">
        <v>197</v>
      </c>
      <c r="CN78" s="49" t="s">
        <v>197</v>
      </c>
      <c r="CO78" s="49" t="s">
        <v>197</v>
      </c>
      <c r="CP78" s="49" t="s">
        <v>197</v>
      </c>
      <c r="CQ78" s="49" t="s">
        <v>197</v>
      </c>
      <c r="CR78" s="49" t="s">
        <v>197</v>
      </c>
      <c r="CS78" s="49" t="s">
        <v>197</v>
      </c>
      <c r="CT78" s="49" t="s">
        <v>197</v>
      </c>
      <c r="CU78" s="49" t="s">
        <v>197</v>
      </c>
      <c r="CV78" s="49" t="s">
        <v>197</v>
      </c>
      <c r="CW78" s="49" t="s">
        <v>197</v>
      </c>
      <c r="CX78" s="49" t="s">
        <v>197</v>
      </c>
      <c r="CY78" s="49" t="s">
        <v>197</v>
      </c>
      <c r="CZ78" s="49" t="s">
        <v>197</v>
      </c>
      <c r="DA78" s="49" t="s">
        <v>197</v>
      </c>
      <c r="DB78" s="49" t="s">
        <v>197</v>
      </c>
      <c r="DC78" s="49" t="s">
        <v>197</v>
      </c>
      <c r="DD78" s="49" t="s">
        <v>197</v>
      </c>
      <c r="DE78" s="49" t="s">
        <v>197</v>
      </c>
      <c r="DF78" s="49" t="s">
        <v>197</v>
      </c>
      <c r="DG78" s="49" t="s">
        <v>197</v>
      </c>
      <c r="DH78" s="49" t="s">
        <v>197</v>
      </c>
      <c r="DI78" s="49" t="s">
        <v>197</v>
      </c>
      <c r="DJ78" s="49" t="s">
        <v>197</v>
      </c>
      <c r="DK78" s="49" t="s">
        <v>197</v>
      </c>
      <c r="DL78" s="49" t="s">
        <v>197</v>
      </c>
      <c r="DM78" s="49" t="s">
        <v>197</v>
      </c>
      <c r="DN78" s="49" t="s">
        <v>197</v>
      </c>
      <c r="DO78" s="49" t="s">
        <v>197</v>
      </c>
      <c r="DP78" s="49" t="s">
        <v>197</v>
      </c>
      <c r="DQ78" s="49" t="s">
        <v>197</v>
      </c>
      <c r="DR78" s="49" t="s">
        <v>197</v>
      </c>
      <c r="DS78" s="49" t="s">
        <v>197</v>
      </c>
      <c r="DT78" s="49" t="s">
        <v>197</v>
      </c>
      <c r="DU78" s="49" t="s">
        <v>197</v>
      </c>
      <c r="DV78" s="49" t="s">
        <v>197</v>
      </c>
      <c r="DW78" s="49" t="s">
        <v>197</v>
      </c>
      <c r="DX78" s="49" t="s">
        <v>197</v>
      </c>
      <c r="DY78" s="49" t="s">
        <v>197</v>
      </c>
      <c r="DZ78" s="49" t="s">
        <v>197</v>
      </c>
      <c r="EA78" s="49" t="s">
        <v>197</v>
      </c>
      <c r="EB78" s="48" t="e">
        <v>#N/A</v>
      </c>
      <c r="EC78" s="49" t="s">
        <v>197</v>
      </c>
      <c r="ED78" s="48" t="e">
        <v>#N/A</v>
      </c>
      <c r="EE78" s="49" t="s">
        <v>197</v>
      </c>
      <c r="EF78" s="49" t="s">
        <v>197</v>
      </c>
      <c r="EG78" s="49" t="s">
        <v>197</v>
      </c>
      <c r="EH78" s="49" t="s">
        <v>197</v>
      </c>
      <c r="EI78" s="49" t="s">
        <v>197</v>
      </c>
      <c r="EJ78" s="49" t="s">
        <v>197</v>
      </c>
      <c r="EK78" s="49" t="s">
        <v>197</v>
      </c>
      <c r="EL78" s="49" t="s">
        <v>197</v>
      </c>
      <c r="EM78" s="49" t="s">
        <v>197</v>
      </c>
      <c r="EN78" s="49" t="s">
        <v>197</v>
      </c>
      <c r="EO78" s="49" t="s">
        <v>197</v>
      </c>
      <c r="EP78" s="49" t="s">
        <v>197</v>
      </c>
      <c r="EQ78" s="49" t="s">
        <v>197</v>
      </c>
      <c r="ER78" s="49" t="s">
        <v>197</v>
      </c>
      <c r="ES78" s="49" t="s">
        <v>197</v>
      </c>
      <c r="ET78" s="48">
        <v>104.3</v>
      </c>
      <c r="EU78" s="49" t="s">
        <v>197</v>
      </c>
      <c r="EV78" s="48">
        <v>140.19999999999999</v>
      </c>
      <c r="EW78" s="48">
        <v>129.1</v>
      </c>
      <c r="EX78" s="48">
        <v>132.5</v>
      </c>
      <c r="EY78" s="48">
        <v>352.7</v>
      </c>
      <c r="EZ78" s="48">
        <v>91.3</v>
      </c>
      <c r="FA78" s="48">
        <v>137.69999999999999</v>
      </c>
      <c r="FB78" s="48">
        <v>119.3</v>
      </c>
      <c r="FC78" s="49" t="s">
        <v>197</v>
      </c>
      <c r="FD78" s="48">
        <v>106.3</v>
      </c>
      <c r="FE78" s="48">
        <v>143.19999999999999</v>
      </c>
      <c r="FF78" s="48">
        <v>127.3</v>
      </c>
      <c r="FG78" s="49" t="s">
        <v>197</v>
      </c>
      <c r="FH78" s="49" t="s">
        <v>197</v>
      </c>
      <c r="FI78" s="49" t="s">
        <v>197</v>
      </c>
      <c r="FJ78" s="48">
        <v>104.4</v>
      </c>
      <c r="FK78" s="48">
        <v>134.5</v>
      </c>
      <c r="FL78" s="48">
        <v>120.9</v>
      </c>
      <c r="FM78" s="48">
        <v>171.3</v>
      </c>
      <c r="FN78" s="48">
        <v>185.5</v>
      </c>
      <c r="FO78" s="48">
        <v>177.2</v>
      </c>
      <c r="FP78" s="48">
        <v>105.4</v>
      </c>
      <c r="FQ78" s="48">
        <v>148.80000000000001</v>
      </c>
      <c r="FR78" s="48">
        <v>133.4</v>
      </c>
      <c r="FS78" s="48">
        <v>190.3</v>
      </c>
      <c r="FT78" s="48">
        <v>174.3</v>
      </c>
      <c r="FU78" s="48">
        <v>184.4</v>
      </c>
      <c r="FV78" s="48">
        <v>206.2</v>
      </c>
      <c r="FW78" s="48">
        <v>265.60000000000002</v>
      </c>
      <c r="FX78" s="48">
        <v>247.5</v>
      </c>
      <c r="FY78" s="48">
        <v>112.9</v>
      </c>
      <c r="FZ78" s="48">
        <v>114.1</v>
      </c>
      <c r="GA78" s="48">
        <v>205.8</v>
      </c>
      <c r="GB78" s="48">
        <v>111.9</v>
      </c>
      <c r="GC78" s="48">
        <v>129.69999999999999</v>
      </c>
      <c r="GD78" s="48">
        <v>82.4</v>
      </c>
      <c r="GE78" s="48">
        <v>8.6999999999999993</v>
      </c>
      <c r="GF78" s="48">
        <v>56.1</v>
      </c>
      <c r="GG78" s="48">
        <v>277.60000000000002</v>
      </c>
      <c r="GH78" s="48">
        <v>92.4</v>
      </c>
      <c r="GI78" s="48">
        <v>93.6</v>
      </c>
      <c r="GJ78" s="49" t="s">
        <v>197</v>
      </c>
      <c r="GK78" s="49" t="s">
        <v>197</v>
      </c>
      <c r="GL78" s="49" t="s">
        <v>197</v>
      </c>
      <c r="GM78" s="48">
        <v>102.8</v>
      </c>
      <c r="GN78" s="48">
        <v>184</v>
      </c>
      <c r="GO78" s="48">
        <v>152.5</v>
      </c>
      <c r="GP78" s="48">
        <v>114.8</v>
      </c>
      <c r="GQ78" s="48">
        <v>334.5</v>
      </c>
      <c r="GR78" s="48">
        <v>252.7</v>
      </c>
      <c r="GS78" s="48">
        <v>34.6</v>
      </c>
      <c r="GT78" s="48">
        <v>50.8</v>
      </c>
      <c r="GU78" s="48">
        <v>47.2</v>
      </c>
      <c r="GV78" s="48">
        <v>1068.9000000000001</v>
      </c>
      <c r="GW78" s="48">
        <v>402.3</v>
      </c>
      <c r="GX78" s="48">
        <v>698.8</v>
      </c>
      <c r="GY78" s="48">
        <v>159.19999999999999</v>
      </c>
      <c r="GZ78" s="48">
        <v>172</v>
      </c>
      <c r="HA78" s="48">
        <v>165.8</v>
      </c>
      <c r="HB78" s="48">
        <v>231.7</v>
      </c>
      <c r="HC78" s="48">
        <v>175.9</v>
      </c>
      <c r="HD78" s="48">
        <v>192.7</v>
      </c>
      <c r="HE78" s="48" t="e">
        <v>#N/A</v>
      </c>
      <c r="HF78" s="49" t="s">
        <v>197</v>
      </c>
      <c r="HG78" s="48" t="e">
        <v>#N/A</v>
      </c>
      <c r="HH78" s="48">
        <v>143.6</v>
      </c>
      <c r="HI78" s="48">
        <v>76</v>
      </c>
      <c r="HJ78" s="48">
        <v>110.3</v>
      </c>
      <c r="HK78" s="48">
        <v>100.5</v>
      </c>
      <c r="HL78" s="48">
        <v>65</v>
      </c>
      <c r="HM78" s="48">
        <v>108</v>
      </c>
      <c r="HN78" s="48">
        <v>87.3</v>
      </c>
      <c r="HO78" s="49" t="s">
        <v>197</v>
      </c>
      <c r="HP78" s="49" t="s">
        <v>197</v>
      </c>
      <c r="HQ78" s="49" t="s">
        <v>197</v>
      </c>
      <c r="HR78" s="49" t="s">
        <v>197</v>
      </c>
      <c r="HS78" s="49" t="s">
        <v>197</v>
      </c>
      <c r="HT78" s="49" t="s">
        <v>197</v>
      </c>
      <c r="HU78" s="48">
        <v>72</v>
      </c>
      <c r="HV78" s="48">
        <v>97.2</v>
      </c>
      <c r="HW78" s="48">
        <v>95.7</v>
      </c>
      <c r="HX78" s="49" t="s">
        <v>197</v>
      </c>
      <c r="HY78" s="49" t="s">
        <v>197</v>
      </c>
      <c r="HZ78" s="48">
        <v>14.7</v>
      </c>
      <c r="IA78" s="49" t="s">
        <v>197</v>
      </c>
      <c r="IB78" s="49" t="s">
        <v>197</v>
      </c>
      <c r="IC78" s="49" t="s">
        <v>197</v>
      </c>
      <c r="ID78" s="48">
        <v>3.1</v>
      </c>
      <c r="IE78" s="49" t="s">
        <v>197</v>
      </c>
      <c r="IF78" s="49" t="s">
        <v>197</v>
      </c>
      <c r="IG78" s="49" t="s">
        <v>197</v>
      </c>
      <c r="IH78" s="48">
        <v>126.6</v>
      </c>
      <c r="II78" s="49" t="s">
        <v>197</v>
      </c>
      <c r="IJ78" s="49" t="s">
        <v>197</v>
      </c>
      <c r="IK78" s="49" t="s">
        <v>197</v>
      </c>
      <c r="IL78" s="49" t="s">
        <v>197</v>
      </c>
      <c r="IM78" s="49" t="s">
        <v>197</v>
      </c>
      <c r="IN78" s="49" t="s">
        <v>197</v>
      </c>
      <c r="IO78" s="49" t="s">
        <v>197</v>
      </c>
      <c r="IP78" s="49" t="s">
        <v>197</v>
      </c>
      <c r="IQ78" s="48">
        <v>284</v>
      </c>
      <c r="IR78" s="48">
        <v>21.4</v>
      </c>
      <c r="IS78" s="48">
        <v>58.4</v>
      </c>
      <c r="IT78" s="48">
        <v>44.2</v>
      </c>
      <c r="IU78" s="48">
        <v>124.9</v>
      </c>
      <c r="IV78" s="48">
        <v>176.7</v>
      </c>
      <c r="IW78" s="48">
        <v>163.6</v>
      </c>
      <c r="IX78" s="49" t="s">
        <v>197</v>
      </c>
      <c r="IY78" s="49" t="s">
        <v>197</v>
      </c>
      <c r="IZ78" s="49" t="s">
        <v>197</v>
      </c>
      <c r="JA78" s="49" t="s">
        <v>197</v>
      </c>
      <c r="JB78" s="49" t="s">
        <v>197</v>
      </c>
      <c r="JC78" s="48">
        <v>18.2</v>
      </c>
      <c r="JD78" s="48">
        <v>26.3</v>
      </c>
      <c r="JE78" s="48">
        <v>24.3</v>
      </c>
      <c r="JF78" s="48" t="s">
        <v>87</v>
      </c>
      <c r="JG78" s="48">
        <v>53.1</v>
      </c>
      <c r="JH78" s="48" t="s">
        <v>87</v>
      </c>
      <c r="JI78" s="48">
        <v>145.9</v>
      </c>
      <c r="JJ78" s="48">
        <v>106.9</v>
      </c>
      <c r="JK78" s="48">
        <v>99.5</v>
      </c>
      <c r="JL78" s="48">
        <v>73.2</v>
      </c>
      <c r="JM78" s="48">
        <v>124.5</v>
      </c>
      <c r="JN78" s="48">
        <v>126.6</v>
      </c>
      <c r="JO78" s="48" t="s">
        <v>87</v>
      </c>
    </row>
    <row r="79" spans="1:275">
      <c r="A79" s="45"/>
      <c r="B79" s="46" t="s">
        <v>1816</v>
      </c>
      <c r="C79" s="303" t="s">
        <v>1316</v>
      </c>
      <c r="D79" s="46" t="s">
        <v>127</v>
      </c>
      <c r="E79" s="303" t="s">
        <v>8</v>
      </c>
      <c r="F79" s="47" t="s">
        <v>197</v>
      </c>
      <c r="G79" s="47" t="s">
        <v>197</v>
      </c>
      <c r="H79" s="48">
        <v>62.4</v>
      </c>
      <c r="I79" s="48">
        <v>81.3</v>
      </c>
      <c r="J79" s="48">
        <v>73</v>
      </c>
      <c r="K79" s="48">
        <v>69.2</v>
      </c>
      <c r="L79" s="48">
        <v>56</v>
      </c>
      <c r="M79" s="48">
        <v>98.4</v>
      </c>
      <c r="N79" s="48">
        <v>87.5</v>
      </c>
      <c r="O79" s="49" t="s">
        <v>197</v>
      </c>
      <c r="P79" s="48">
        <v>122.3</v>
      </c>
      <c r="Q79" s="49" t="s">
        <v>197</v>
      </c>
      <c r="R79" s="48">
        <v>74.099999999999994</v>
      </c>
      <c r="S79" s="48">
        <v>104.2</v>
      </c>
      <c r="T79" s="49" t="s">
        <v>197</v>
      </c>
      <c r="U79" s="48">
        <v>93.4</v>
      </c>
      <c r="V79" s="49" t="s">
        <v>197</v>
      </c>
      <c r="W79" s="49" t="s">
        <v>197</v>
      </c>
      <c r="X79" s="49" t="s">
        <v>197</v>
      </c>
      <c r="Y79" s="49" t="s">
        <v>197</v>
      </c>
      <c r="Z79" s="48">
        <v>98.7</v>
      </c>
      <c r="AA79" s="48">
        <v>138.80000000000001</v>
      </c>
      <c r="AB79" s="48">
        <v>189.1</v>
      </c>
      <c r="AC79" s="49" t="s">
        <v>197</v>
      </c>
      <c r="AD79" s="49" t="s">
        <v>197</v>
      </c>
      <c r="AE79" s="48">
        <v>102.5</v>
      </c>
      <c r="AF79" s="49" t="s">
        <v>197</v>
      </c>
      <c r="AG79" s="48">
        <v>119</v>
      </c>
      <c r="AH79" s="48">
        <v>140.30000000000001</v>
      </c>
      <c r="AI79" s="49" t="s">
        <v>197</v>
      </c>
      <c r="AJ79" s="49" t="s">
        <v>197</v>
      </c>
      <c r="AK79" s="49" t="s">
        <v>197</v>
      </c>
      <c r="AL79" s="49" t="s">
        <v>197</v>
      </c>
      <c r="AM79" s="49" t="s">
        <v>197</v>
      </c>
      <c r="AN79" s="49" t="s">
        <v>197</v>
      </c>
      <c r="AO79" s="49" t="s">
        <v>197</v>
      </c>
      <c r="AP79" s="49" t="s">
        <v>197</v>
      </c>
      <c r="AQ79" s="49" t="s">
        <v>197</v>
      </c>
      <c r="AR79" s="48">
        <v>181.5</v>
      </c>
      <c r="AS79" s="49" t="s">
        <v>197</v>
      </c>
      <c r="AT79" s="48">
        <v>88.9</v>
      </c>
      <c r="AU79" s="49" t="s">
        <v>197</v>
      </c>
      <c r="AV79" s="49" t="s">
        <v>197</v>
      </c>
      <c r="AW79" s="49" t="s">
        <v>197</v>
      </c>
      <c r="AX79" s="49" t="s">
        <v>197</v>
      </c>
      <c r="AY79" s="49" t="s">
        <v>197</v>
      </c>
      <c r="AZ79" s="48">
        <v>47.1</v>
      </c>
      <c r="BA79" s="48">
        <v>89.3</v>
      </c>
      <c r="BB79" s="48">
        <v>87.4</v>
      </c>
      <c r="BC79" s="48">
        <v>81.099999999999994</v>
      </c>
      <c r="BD79" s="48">
        <v>90.6</v>
      </c>
      <c r="BE79" s="48">
        <v>89.9</v>
      </c>
      <c r="BF79" s="48">
        <v>86.7</v>
      </c>
      <c r="BG79" s="48">
        <v>85.5</v>
      </c>
      <c r="BH79" s="48">
        <v>85.8</v>
      </c>
      <c r="BI79" s="48">
        <v>45.8</v>
      </c>
      <c r="BJ79" s="48">
        <v>63.9</v>
      </c>
      <c r="BK79" s="48">
        <v>54.5</v>
      </c>
      <c r="BL79" s="48">
        <v>72.7</v>
      </c>
      <c r="BM79" s="48">
        <v>57.3</v>
      </c>
      <c r="BN79" s="48">
        <v>61.5</v>
      </c>
      <c r="BO79" s="49" t="s">
        <v>197</v>
      </c>
      <c r="BP79" s="49" t="s">
        <v>197</v>
      </c>
      <c r="BQ79" s="49" t="s">
        <v>197</v>
      </c>
      <c r="BR79" s="49" t="s">
        <v>197</v>
      </c>
      <c r="BS79" s="49" t="s">
        <v>197</v>
      </c>
      <c r="BT79" s="49" t="s">
        <v>197</v>
      </c>
      <c r="BU79" s="49" t="s">
        <v>197</v>
      </c>
      <c r="BV79" s="49" t="s">
        <v>197</v>
      </c>
      <c r="BW79" s="49" t="s">
        <v>197</v>
      </c>
      <c r="BX79" s="49" t="s">
        <v>197</v>
      </c>
      <c r="BY79" s="49" t="s">
        <v>197</v>
      </c>
      <c r="BZ79" s="49" t="s">
        <v>197</v>
      </c>
      <c r="CA79" s="49" t="s">
        <v>197</v>
      </c>
      <c r="CB79" s="49" t="s">
        <v>197</v>
      </c>
      <c r="CC79" s="49" t="s">
        <v>197</v>
      </c>
      <c r="CD79" s="49" t="s">
        <v>197</v>
      </c>
      <c r="CE79" s="49" t="s">
        <v>197</v>
      </c>
      <c r="CF79" s="49" t="s">
        <v>197</v>
      </c>
      <c r="CG79" s="49" t="s">
        <v>197</v>
      </c>
      <c r="CH79" s="49" t="s">
        <v>197</v>
      </c>
      <c r="CI79" s="49" t="s">
        <v>197</v>
      </c>
      <c r="CJ79" s="49" t="s">
        <v>197</v>
      </c>
      <c r="CK79" s="49" t="s">
        <v>197</v>
      </c>
      <c r="CL79" s="49" t="s">
        <v>197</v>
      </c>
      <c r="CM79" s="49" t="s">
        <v>197</v>
      </c>
      <c r="CN79" s="49" t="s">
        <v>197</v>
      </c>
      <c r="CO79" s="49" t="s">
        <v>197</v>
      </c>
      <c r="CP79" s="49" t="s">
        <v>197</v>
      </c>
      <c r="CQ79" s="49" t="s">
        <v>197</v>
      </c>
      <c r="CR79" s="49" t="s">
        <v>197</v>
      </c>
      <c r="CS79" s="49" t="s">
        <v>197</v>
      </c>
      <c r="CT79" s="49" t="s">
        <v>197</v>
      </c>
      <c r="CU79" s="49" t="s">
        <v>197</v>
      </c>
      <c r="CV79" s="49" t="s">
        <v>197</v>
      </c>
      <c r="CW79" s="49" t="s">
        <v>197</v>
      </c>
      <c r="CX79" s="49" t="s">
        <v>197</v>
      </c>
      <c r="CY79" s="49" t="s">
        <v>197</v>
      </c>
      <c r="CZ79" s="49" t="s">
        <v>197</v>
      </c>
      <c r="DA79" s="49" t="s">
        <v>197</v>
      </c>
      <c r="DB79" s="49" t="s">
        <v>197</v>
      </c>
      <c r="DC79" s="49" t="s">
        <v>197</v>
      </c>
      <c r="DD79" s="49" t="s">
        <v>197</v>
      </c>
      <c r="DE79" s="49" t="s">
        <v>197</v>
      </c>
      <c r="DF79" s="49" t="s">
        <v>197</v>
      </c>
      <c r="DG79" s="49" t="s">
        <v>197</v>
      </c>
      <c r="DH79" s="49" t="s">
        <v>197</v>
      </c>
      <c r="DI79" s="49" t="s">
        <v>197</v>
      </c>
      <c r="DJ79" s="49" t="s">
        <v>197</v>
      </c>
      <c r="DK79" s="49" t="s">
        <v>197</v>
      </c>
      <c r="DL79" s="49" t="s">
        <v>197</v>
      </c>
      <c r="DM79" s="49" t="s">
        <v>197</v>
      </c>
      <c r="DN79" s="49" t="s">
        <v>197</v>
      </c>
      <c r="DO79" s="49" t="s">
        <v>197</v>
      </c>
      <c r="DP79" s="49" t="s">
        <v>197</v>
      </c>
      <c r="DQ79" s="49" t="s">
        <v>197</v>
      </c>
      <c r="DR79" s="49" t="s">
        <v>197</v>
      </c>
      <c r="DS79" s="49" t="s">
        <v>197</v>
      </c>
      <c r="DT79" s="49" t="s">
        <v>197</v>
      </c>
      <c r="DU79" s="49" t="s">
        <v>197</v>
      </c>
      <c r="DV79" s="49" t="s">
        <v>197</v>
      </c>
      <c r="DW79" s="49" t="s">
        <v>197</v>
      </c>
      <c r="DX79" s="49" t="s">
        <v>197</v>
      </c>
      <c r="DY79" s="49" t="s">
        <v>197</v>
      </c>
      <c r="DZ79" s="49" t="s">
        <v>197</v>
      </c>
      <c r="EA79" s="49" t="s">
        <v>197</v>
      </c>
      <c r="EB79" s="48" t="e">
        <v>#N/A</v>
      </c>
      <c r="EC79" s="49" t="s">
        <v>197</v>
      </c>
      <c r="ED79" s="48" t="e">
        <v>#N/A</v>
      </c>
      <c r="EE79" s="49" t="s">
        <v>197</v>
      </c>
      <c r="EF79" s="49" t="s">
        <v>197</v>
      </c>
      <c r="EG79" s="49" t="s">
        <v>197</v>
      </c>
      <c r="EH79" s="49" t="s">
        <v>197</v>
      </c>
      <c r="EI79" s="49" t="s">
        <v>197</v>
      </c>
      <c r="EJ79" s="49" t="s">
        <v>197</v>
      </c>
      <c r="EK79" s="49" t="s">
        <v>197</v>
      </c>
      <c r="EL79" s="49" t="s">
        <v>197</v>
      </c>
      <c r="EM79" s="49" t="s">
        <v>197</v>
      </c>
      <c r="EN79" s="49" t="s">
        <v>197</v>
      </c>
      <c r="EO79" s="49" t="s">
        <v>197</v>
      </c>
      <c r="EP79" s="49" t="s">
        <v>197</v>
      </c>
      <c r="EQ79" s="49" t="s">
        <v>197</v>
      </c>
      <c r="ER79" s="49" t="s">
        <v>197</v>
      </c>
      <c r="ES79" s="49" t="s">
        <v>197</v>
      </c>
      <c r="ET79" s="49" t="s">
        <v>197</v>
      </c>
      <c r="EU79" s="49" t="s">
        <v>197</v>
      </c>
      <c r="EV79" s="48">
        <v>81.7</v>
      </c>
      <c r="EW79" s="48">
        <v>98.8</v>
      </c>
      <c r="EX79" s="48">
        <v>93.4</v>
      </c>
      <c r="EY79" s="49" t="s">
        <v>197</v>
      </c>
      <c r="EZ79" s="48">
        <v>17</v>
      </c>
      <c r="FA79" s="48">
        <v>137.6</v>
      </c>
      <c r="FB79" s="48">
        <v>89.6</v>
      </c>
      <c r="FC79" s="49" t="s">
        <v>197</v>
      </c>
      <c r="FD79" s="48">
        <v>22.7</v>
      </c>
      <c r="FE79" s="48">
        <v>55.3</v>
      </c>
      <c r="FF79" s="48">
        <v>41.2</v>
      </c>
      <c r="FG79" s="49" t="s">
        <v>197</v>
      </c>
      <c r="FH79" s="49" t="s">
        <v>197</v>
      </c>
      <c r="FI79" s="49" t="s">
        <v>197</v>
      </c>
      <c r="FJ79" s="49" t="s">
        <v>197</v>
      </c>
      <c r="FK79" s="49" t="s">
        <v>197</v>
      </c>
      <c r="FL79" s="49" t="s">
        <v>197</v>
      </c>
      <c r="FM79" s="48">
        <v>41</v>
      </c>
      <c r="FN79" s="48">
        <v>90.9</v>
      </c>
      <c r="FO79" s="48">
        <v>61.7</v>
      </c>
      <c r="FP79" s="48">
        <v>6.8</v>
      </c>
      <c r="FQ79" s="48">
        <v>153.5</v>
      </c>
      <c r="FR79" s="48">
        <v>101.4</v>
      </c>
      <c r="FS79" s="48">
        <v>127.4</v>
      </c>
      <c r="FT79" s="48">
        <v>87.5</v>
      </c>
      <c r="FU79" s="48">
        <v>112.8</v>
      </c>
      <c r="FV79" s="49" t="s">
        <v>197</v>
      </c>
      <c r="FW79" s="49" t="s">
        <v>197</v>
      </c>
      <c r="FX79" s="48">
        <v>47.5</v>
      </c>
      <c r="FY79" s="48">
        <v>103.3</v>
      </c>
      <c r="FZ79" s="48">
        <v>102.8</v>
      </c>
      <c r="GA79" s="48">
        <v>71.900000000000006</v>
      </c>
      <c r="GB79" s="48">
        <v>91.2</v>
      </c>
      <c r="GC79" s="48">
        <v>87.5</v>
      </c>
      <c r="GD79" s="48">
        <v>125.7</v>
      </c>
      <c r="GE79" s="48">
        <v>57.3</v>
      </c>
      <c r="GF79" s="48">
        <v>101.5</v>
      </c>
      <c r="GG79" s="48">
        <v>174.9</v>
      </c>
      <c r="GH79" s="48">
        <v>171.4</v>
      </c>
      <c r="GI79" s="48">
        <v>171.4</v>
      </c>
      <c r="GJ79" s="49" t="s">
        <v>197</v>
      </c>
      <c r="GK79" s="49" t="s">
        <v>197</v>
      </c>
      <c r="GL79" s="49" t="s">
        <v>197</v>
      </c>
      <c r="GM79" s="49" t="s">
        <v>197</v>
      </c>
      <c r="GN79" s="49" t="s">
        <v>197</v>
      </c>
      <c r="GO79" s="49" t="s">
        <v>197</v>
      </c>
      <c r="GP79" s="49" t="s">
        <v>197</v>
      </c>
      <c r="GQ79" s="49" t="s">
        <v>197</v>
      </c>
      <c r="GR79" s="49" t="s">
        <v>197</v>
      </c>
      <c r="GS79" s="48">
        <v>117.2</v>
      </c>
      <c r="GT79" s="48">
        <v>507.6</v>
      </c>
      <c r="GU79" s="48">
        <v>421.5</v>
      </c>
      <c r="GV79" s="49" t="s">
        <v>197</v>
      </c>
      <c r="GW79" s="49" t="s">
        <v>197</v>
      </c>
      <c r="GX79" s="49" t="s">
        <v>197</v>
      </c>
      <c r="GY79" s="48">
        <v>84.5</v>
      </c>
      <c r="GZ79" s="48">
        <v>107.4</v>
      </c>
      <c r="HA79" s="48">
        <v>96.2</v>
      </c>
      <c r="HB79" s="48">
        <v>81.900000000000006</v>
      </c>
      <c r="HC79" s="48">
        <v>101.5</v>
      </c>
      <c r="HD79" s="48">
        <v>95.6</v>
      </c>
      <c r="HE79" s="48" t="e">
        <v>#N/A</v>
      </c>
      <c r="HF79" s="49" t="s">
        <v>197</v>
      </c>
      <c r="HG79" s="48" t="e">
        <v>#N/A</v>
      </c>
      <c r="HH79" s="49" t="s">
        <v>197</v>
      </c>
      <c r="HI79" s="49" t="s">
        <v>197</v>
      </c>
      <c r="HJ79" s="49" t="s">
        <v>197</v>
      </c>
      <c r="HK79" s="49" t="s">
        <v>197</v>
      </c>
      <c r="HL79" s="49" t="s">
        <v>197</v>
      </c>
      <c r="HM79" s="49" t="s">
        <v>197</v>
      </c>
      <c r="HN79" s="49" t="s">
        <v>197</v>
      </c>
      <c r="HO79" s="49" t="s">
        <v>197</v>
      </c>
      <c r="HP79" s="49" t="s">
        <v>197</v>
      </c>
      <c r="HQ79" s="49" t="s">
        <v>197</v>
      </c>
      <c r="HR79" s="49" t="s">
        <v>197</v>
      </c>
      <c r="HS79" s="49" t="s">
        <v>197</v>
      </c>
      <c r="HT79" s="49" t="s">
        <v>197</v>
      </c>
      <c r="HU79" s="48">
        <v>56.6</v>
      </c>
      <c r="HV79" s="48">
        <v>96.3</v>
      </c>
      <c r="HW79" s="48">
        <v>93.9</v>
      </c>
      <c r="HX79" s="49" t="s">
        <v>197</v>
      </c>
      <c r="HY79" s="49" t="s">
        <v>197</v>
      </c>
      <c r="HZ79" s="49" t="s">
        <v>197</v>
      </c>
      <c r="IA79" s="49" t="s">
        <v>197</v>
      </c>
      <c r="IB79" s="49" t="s">
        <v>197</v>
      </c>
      <c r="IC79" s="49" t="s">
        <v>197</v>
      </c>
      <c r="ID79" s="48">
        <v>6.1</v>
      </c>
      <c r="IE79" s="49" t="s">
        <v>197</v>
      </c>
      <c r="IF79" s="49" t="s">
        <v>197</v>
      </c>
      <c r="IG79" s="49" t="s">
        <v>197</v>
      </c>
      <c r="IH79" s="48">
        <v>136.9</v>
      </c>
      <c r="II79" s="49" t="s">
        <v>197</v>
      </c>
      <c r="IJ79" s="49" t="s">
        <v>197</v>
      </c>
      <c r="IK79" s="49" t="s">
        <v>197</v>
      </c>
      <c r="IL79" s="49" t="s">
        <v>197</v>
      </c>
      <c r="IM79" s="49" t="s">
        <v>197</v>
      </c>
      <c r="IN79" s="49" t="s">
        <v>197</v>
      </c>
      <c r="IO79" s="49" t="s">
        <v>197</v>
      </c>
      <c r="IP79" s="49" t="s">
        <v>197</v>
      </c>
      <c r="IQ79" s="49" t="s">
        <v>197</v>
      </c>
      <c r="IR79" s="48">
        <v>57.5</v>
      </c>
      <c r="IS79" s="48">
        <v>49.9</v>
      </c>
      <c r="IT79" s="48">
        <v>52.8</v>
      </c>
      <c r="IU79" s="49" t="s">
        <v>197</v>
      </c>
      <c r="IV79" s="49" t="s">
        <v>197</v>
      </c>
      <c r="IW79" s="49" t="s">
        <v>197</v>
      </c>
      <c r="IX79" s="49" t="s">
        <v>197</v>
      </c>
      <c r="IY79" s="49" t="s">
        <v>197</v>
      </c>
      <c r="IZ79" s="49" t="s">
        <v>197</v>
      </c>
      <c r="JA79" s="49" t="s">
        <v>197</v>
      </c>
      <c r="JB79" s="49" t="s">
        <v>197</v>
      </c>
      <c r="JC79" s="49" t="s">
        <v>197</v>
      </c>
      <c r="JD79" s="49" t="s">
        <v>197</v>
      </c>
      <c r="JE79" s="49" t="s">
        <v>197</v>
      </c>
      <c r="JF79" s="49" t="s">
        <v>87</v>
      </c>
      <c r="JG79" s="49" t="s">
        <v>87</v>
      </c>
      <c r="JH79" s="49">
        <v>10.9</v>
      </c>
      <c r="JI79" s="49">
        <v>87.3</v>
      </c>
      <c r="JJ79" s="49">
        <v>138.9</v>
      </c>
      <c r="JK79" s="49">
        <v>109.8</v>
      </c>
      <c r="JL79" s="49">
        <v>86.5</v>
      </c>
      <c r="JM79" s="49">
        <v>126.2</v>
      </c>
      <c r="JN79" s="49">
        <v>136.9</v>
      </c>
      <c r="JO79" s="49" t="s">
        <v>87</v>
      </c>
    </row>
    <row r="80" spans="1:275">
      <c r="A80" s="45"/>
      <c r="B80" s="46" t="s">
        <v>1817</v>
      </c>
      <c r="C80" s="303" t="s">
        <v>1317</v>
      </c>
      <c r="D80" s="46" t="s">
        <v>97</v>
      </c>
      <c r="E80" s="303" t="s">
        <v>9</v>
      </c>
      <c r="F80" s="47" t="s">
        <v>197</v>
      </c>
      <c r="G80" s="47" t="s">
        <v>197</v>
      </c>
      <c r="H80" s="48">
        <v>93.4</v>
      </c>
      <c r="I80" s="48">
        <v>101.5</v>
      </c>
      <c r="J80" s="48">
        <v>95.4</v>
      </c>
      <c r="K80" s="49" t="s">
        <v>197</v>
      </c>
      <c r="L80" s="48">
        <v>182.7</v>
      </c>
      <c r="M80" s="48">
        <v>85.4</v>
      </c>
      <c r="N80" s="48">
        <v>210</v>
      </c>
      <c r="O80" s="48">
        <v>176.5</v>
      </c>
      <c r="P80" s="48">
        <v>127.3</v>
      </c>
      <c r="Q80" s="48">
        <v>238.5</v>
      </c>
      <c r="R80" s="48">
        <v>120.8</v>
      </c>
      <c r="S80" s="48">
        <v>154.9</v>
      </c>
      <c r="T80" s="48">
        <v>141.19999999999999</v>
      </c>
      <c r="U80" s="49" t="s">
        <v>197</v>
      </c>
      <c r="V80" s="48">
        <v>258.7</v>
      </c>
      <c r="W80" s="48">
        <v>220.5</v>
      </c>
      <c r="X80" s="48">
        <v>450.1</v>
      </c>
      <c r="Y80" s="48">
        <v>189.3</v>
      </c>
      <c r="Z80" s="48">
        <v>28.9</v>
      </c>
      <c r="AA80" s="48">
        <v>108.6</v>
      </c>
      <c r="AB80" s="49" t="s">
        <v>197</v>
      </c>
      <c r="AC80" s="48">
        <v>83.5</v>
      </c>
      <c r="AD80" s="49" t="s">
        <v>197</v>
      </c>
      <c r="AE80" s="48">
        <v>125.7</v>
      </c>
      <c r="AF80" s="48">
        <v>168</v>
      </c>
      <c r="AG80" s="48">
        <v>107.3</v>
      </c>
      <c r="AH80" s="48">
        <v>110.3</v>
      </c>
      <c r="AI80" s="48">
        <v>101.5</v>
      </c>
      <c r="AJ80" s="48">
        <v>219.4</v>
      </c>
      <c r="AK80" s="49" t="s">
        <v>197</v>
      </c>
      <c r="AL80" s="49" t="s">
        <v>197</v>
      </c>
      <c r="AM80" s="49" t="s">
        <v>197</v>
      </c>
      <c r="AN80" s="49" t="s">
        <v>197</v>
      </c>
      <c r="AO80" s="48">
        <v>112.1</v>
      </c>
      <c r="AP80" s="48">
        <v>110.9</v>
      </c>
      <c r="AQ80" s="48">
        <v>18.8</v>
      </c>
      <c r="AR80" s="48">
        <v>79.5</v>
      </c>
      <c r="AS80" s="49" t="s">
        <v>197</v>
      </c>
      <c r="AT80" s="48">
        <v>152.1</v>
      </c>
      <c r="AU80" s="49" t="s">
        <v>197</v>
      </c>
      <c r="AV80" s="48">
        <v>147.30000000000001</v>
      </c>
      <c r="AW80" s="49" t="s">
        <v>197</v>
      </c>
      <c r="AX80" s="49" t="s">
        <v>197</v>
      </c>
      <c r="AY80" s="49" t="s">
        <v>197</v>
      </c>
      <c r="AZ80" s="48">
        <v>62.7</v>
      </c>
      <c r="BA80" s="48">
        <v>166.4</v>
      </c>
      <c r="BB80" s="48">
        <v>161.6</v>
      </c>
      <c r="BC80" s="48">
        <v>122.7</v>
      </c>
      <c r="BD80" s="48">
        <v>140.5</v>
      </c>
      <c r="BE80" s="48">
        <v>139.1</v>
      </c>
      <c r="BF80" s="48">
        <v>109.6</v>
      </c>
      <c r="BG80" s="48">
        <v>193.5</v>
      </c>
      <c r="BH80" s="48">
        <v>174.2</v>
      </c>
      <c r="BI80" s="48">
        <v>238.8</v>
      </c>
      <c r="BJ80" s="48">
        <v>354.6</v>
      </c>
      <c r="BK80" s="48">
        <v>294</v>
      </c>
      <c r="BL80" s="48">
        <v>425.8</v>
      </c>
      <c r="BM80" s="48">
        <v>235.5</v>
      </c>
      <c r="BN80" s="48">
        <v>287.5</v>
      </c>
      <c r="BO80" s="49" t="s">
        <v>197</v>
      </c>
      <c r="BP80" s="49" t="s">
        <v>197</v>
      </c>
      <c r="BQ80" s="49" t="s">
        <v>197</v>
      </c>
      <c r="BR80" s="48">
        <v>179.4</v>
      </c>
      <c r="BS80" s="48">
        <v>132.80000000000001</v>
      </c>
      <c r="BT80" s="48">
        <v>154.9</v>
      </c>
      <c r="BU80" s="49" t="s">
        <v>197</v>
      </c>
      <c r="BV80" s="49" t="s">
        <v>197</v>
      </c>
      <c r="BW80" s="49" t="s">
        <v>197</v>
      </c>
      <c r="BX80" s="48">
        <v>246.2</v>
      </c>
      <c r="BY80" s="48">
        <v>246.7</v>
      </c>
      <c r="BZ80" s="48">
        <v>246.4</v>
      </c>
      <c r="CA80" s="49" t="s">
        <v>197</v>
      </c>
      <c r="CB80" s="49" t="s">
        <v>197</v>
      </c>
      <c r="CC80" s="49" t="s">
        <v>197</v>
      </c>
      <c r="CD80" s="49" t="s">
        <v>197</v>
      </c>
      <c r="CE80" s="49" t="s">
        <v>197</v>
      </c>
      <c r="CF80" s="49" t="s">
        <v>197</v>
      </c>
      <c r="CG80" s="49" t="s">
        <v>197</v>
      </c>
      <c r="CH80" s="49" t="s">
        <v>197</v>
      </c>
      <c r="CI80" s="49" t="s">
        <v>197</v>
      </c>
      <c r="CJ80" s="49" t="s">
        <v>197</v>
      </c>
      <c r="CK80" s="49" t="s">
        <v>197</v>
      </c>
      <c r="CL80" s="49" t="s">
        <v>197</v>
      </c>
      <c r="CM80" s="49" t="s">
        <v>197</v>
      </c>
      <c r="CN80" s="49" t="s">
        <v>197</v>
      </c>
      <c r="CO80" s="49" t="s">
        <v>197</v>
      </c>
      <c r="CP80" s="49" t="s">
        <v>197</v>
      </c>
      <c r="CQ80" s="49" t="s">
        <v>197</v>
      </c>
      <c r="CR80" s="49" t="s">
        <v>197</v>
      </c>
      <c r="CS80" s="49" t="s">
        <v>197</v>
      </c>
      <c r="CT80" s="49" t="s">
        <v>197</v>
      </c>
      <c r="CU80" s="49" t="s">
        <v>197</v>
      </c>
      <c r="CV80" s="49" t="s">
        <v>197</v>
      </c>
      <c r="CW80" s="48">
        <v>197.8</v>
      </c>
      <c r="CX80" s="48">
        <v>124.2</v>
      </c>
      <c r="CY80" s="48">
        <v>156.9</v>
      </c>
      <c r="CZ80" s="49" t="s">
        <v>197</v>
      </c>
      <c r="DA80" s="49" t="s">
        <v>197</v>
      </c>
      <c r="DB80" s="49" t="s">
        <v>197</v>
      </c>
      <c r="DC80" s="49" t="s">
        <v>197</v>
      </c>
      <c r="DD80" s="49" t="s">
        <v>197</v>
      </c>
      <c r="DE80" s="49" t="s">
        <v>197</v>
      </c>
      <c r="DF80" s="49" t="s">
        <v>197</v>
      </c>
      <c r="DG80" s="48">
        <v>281.7</v>
      </c>
      <c r="DH80" s="48">
        <v>201.6</v>
      </c>
      <c r="DI80" s="48">
        <v>247</v>
      </c>
      <c r="DJ80" s="48">
        <v>141.30000000000001</v>
      </c>
      <c r="DK80" s="48">
        <v>127.8</v>
      </c>
      <c r="DL80" s="48">
        <v>134.19999999999999</v>
      </c>
      <c r="DM80" s="49" t="s">
        <v>197</v>
      </c>
      <c r="DN80" s="49" t="s">
        <v>197</v>
      </c>
      <c r="DO80" s="49" t="s">
        <v>197</v>
      </c>
      <c r="DP80" s="49" t="s">
        <v>197</v>
      </c>
      <c r="DQ80" s="49" t="s">
        <v>197</v>
      </c>
      <c r="DR80" s="49" t="s">
        <v>197</v>
      </c>
      <c r="DS80" s="49" t="s">
        <v>197</v>
      </c>
      <c r="DT80" s="49" t="s">
        <v>197</v>
      </c>
      <c r="DU80" s="49" t="s">
        <v>197</v>
      </c>
      <c r="DV80" s="49" t="s">
        <v>197</v>
      </c>
      <c r="DW80" s="49" t="s">
        <v>197</v>
      </c>
      <c r="DX80" s="49" t="s">
        <v>197</v>
      </c>
      <c r="DY80" s="49" t="s">
        <v>197</v>
      </c>
      <c r="DZ80" s="49" t="s">
        <v>197</v>
      </c>
      <c r="EA80" s="49" t="s">
        <v>197</v>
      </c>
      <c r="EB80" s="48" t="e">
        <v>#N/A</v>
      </c>
      <c r="EC80" s="49" t="s">
        <v>197</v>
      </c>
      <c r="ED80" s="48" t="e">
        <v>#N/A</v>
      </c>
      <c r="EE80" s="49" t="s">
        <v>197</v>
      </c>
      <c r="EF80" s="49" t="s">
        <v>197</v>
      </c>
      <c r="EG80" s="49" t="s">
        <v>197</v>
      </c>
      <c r="EH80" s="49" t="s">
        <v>197</v>
      </c>
      <c r="EI80" s="49" t="s">
        <v>197</v>
      </c>
      <c r="EJ80" s="49" t="s">
        <v>197</v>
      </c>
      <c r="EK80" s="49" t="s">
        <v>197</v>
      </c>
      <c r="EL80" s="49" t="s">
        <v>197</v>
      </c>
      <c r="EM80" s="49" t="s">
        <v>197</v>
      </c>
      <c r="EN80" s="49" t="s">
        <v>197</v>
      </c>
      <c r="EO80" s="49" t="s">
        <v>197</v>
      </c>
      <c r="EP80" s="49" t="s">
        <v>197</v>
      </c>
      <c r="EQ80" s="49" t="s">
        <v>197</v>
      </c>
      <c r="ER80" s="49" t="s">
        <v>197</v>
      </c>
      <c r="ES80" s="49" t="s">
        <v>197</v>
      </c>
      <c r="ET80" s="48">
        <v>116.8</v>
      </c>
      <c r="EU80" s="49" t="s">
        <v>197</v>
      </c>
      <c r="EV80" s="48">
        <v>162.19999999999999</v>
      </c>
      <c r="EW80" s="48">
        <v>88.5</v>
      </c>
      <c r="EX80" s="48">
        <v>111.5</v>
      </c>
      <c r="EY80" s="48">
        <v>287.8</v>
      </c>
      <c r="EZ80" s="48">
        <v>167.8</v>
      </c>
      <c r="FA80" s="48">
        <v>132.5</v>
      </c>
      <c r="FB80" s="48">
        <v>146.6</v>
      </c>
      <c r="FC80" s="49" t="s">
        <v>197</v>
      </c>
      <c r="FD80" s="48">
        <v>177</v>
      </c>
      <c r="FE80" s="48">
        <v>136.69999999999999</v>
      </c>
      <c r="FF80" s="48">
        <v>154.1</v>
      </c>
      <c r="FG80" s="49" t="s">
        <v>197</v>
      </c>
      <c r="FH80" s="49" t="s">
        <v>197</v>
      </c>
      <c r="FI80" s="49" t="s">
        <v>197</v>
      </c>
      <c r="FJ80" s="48">
        <v>18.3</v>
      </c>
      <c r="FK80" s="48">
        <v>67.400000000000006</v>
      </c>
      <c r="FL80" s="48">
        <v>45.3</v>
      </c>
      <c r="FM80" s="48">
        <v>226.5</v>
      </c>
      <c r="FN80" s="48">
        <v>186.9</v>
      </c>
      <c r="FO80" s="48">
        <v>210</v>
      </c>
      <c r="FP80" s="48">
        <v>108.8</v>
      </c>
      <c r="FQ80" s="48">
        <v>142.30000000000001</v>
      </c>
      <c r="FR80" s="48">
        <v>130.4</v>
      </c>
      <c r="FS80" s="48">
        <v>175.8</v>
      </c>
      <c r="FT80" s="48">
        <v>204.4</v>
      </c>
      <c r="FU80" s="48">
        <v>186.3</v>
      </c>
      <c r="FV80" s="48">
        <v>169.4</v>
      </c>
      <c r="FW80" s="48">
        <v>16.7</v>
      </c>
      <c r="FX80" s="48">
        <v>119.6</v>
      </c>
      <c r="FY80" s="48">
        <v>114.5</v>
      </c>
      <c r="FZ80" s="48">
        <v>114.6</v>
      </c>
      <c r="GA80" s="48">
        <v>139.9</v>
      </c>
      <c r="GB80" s="48">
        <v>84.5</v>
      </c>
      <c r="GC80" s="48">
        <v>95.1</v>
      </c>
      <c r="GD80" s="48">
        <v>26.2</v>
      </c>
      <c r="GE80" s="48">
        <v>71.5</v>
      </c>
      <c r="GF80" s="48">
        <v>42.3</v>
      </c>
      <c r="GG80" s="48">
        <v>342.3</v>
      </c>
      <c r="GH80" s="48">
        <v>205.4</v>
      </c>
      <c r="GI80" s="48">
        <v>206.3</v>
      </c>
      <c r="GJ80" s="49" t="s">
        <v>197</v>
      </c>
      <c r="GK80" s="49" t="s">
        <v>197</v>
      </c>
      <c r="GL80" s="49" t="s">
        <v>197</v>
      </c>
      <c r="GM80" s="48">
        <v>394.7</v>
      </c>
      <c r="GN80" s="48">
        <v>64</v>
      </c>
      <c r="GO80" s="48">
        <v>192.4</v>
      </c>
      <c r="GP80" s="48">
        <v>32.5</v>
      </c>
      <c r="GQ80" s="48">
        <v>114.2</v>
      </c>
      <c r="GR80" s="48">
        <v>83.9</v>
      </c>
      <c r="GS80" s="48">
        <v>9.6</v>
      </c>
      <c r="GT80" s="48">
        <v>73.400000000000006</v>
      </c>
      <c r="GU80" s="48">
        <v>59.4</v>
      </c>
      <c r="GV80" s="48">
        <v>82.5</v>
      </c>
      <c r="GW80" s="48">
        <v>290</v>
      </c>
      <c r="GX80" s="48">
        <v>197.9</v>
      </c>
      <c r="GY80" s="48">
        <v>147</v>
      </c>
      <c r="GZ80" s="48">
        <v>99.4</v>
      </c>
      <c r="HA80" s="48">
        <v>122.6</v>
      </c>
      <c r="HB80" s="48">
        <v>145.9</v>
      </c>
      <c r="HC80" s="48">
        <v>87.7</v>
      </c>
      <c r="HD80" s="48">
        <v>105.3</v>
      </c>
      <c r="HE80" s="48" t="e">
        <v>#N/A</v>
      </c>
      <c r="HF80" s="49" t="s">
        <v>197</v>
      </c>
      <c r="HG80" s="48" t="e">
        <v>#N/A</v>
      </c>
      <c r="HH80" s="48">
        <v>523.70000000000005</v>
      </c>
      <c r="HI80" s="48">
        <v>80.7</v>
      </c>
      <c r="HJ80" s="48">
        <v>13.7</v>
      </c>
      <c r="HK80" s="48">
        <v>32.799999999999997</v>
      </c>
      <c r="HL80" s="48">
        <v>82.4</v>
      </c>
      <c r="HM80" s="48">
        <v>51.5</v>
      </c>
      <c r="HN80" s="48">
        <v>66.5</v>
      </c>
      <c r="HO80" s="49" t="s">
        <v>197</v>
      </c>
      <c r="HP80" s="49" t="s">
        <v>197</v>
      </c>
      <c r="HQ80" s="49" t="s">
        <v>197</v>
      </c>
      <c r="HR80" s="48">
        <v>231.8</v>
      </c>
      <c r="HS80" s="48">
        <v>198.5</v>
      </c>
      <c r="HT80" s="48">
        <v>215.3</v>
      </c>
      <c r="HU80" s="48">
        <v>206.1</v>
      </c>
      <c r="HV80" s="48">
        <v>93.3</v>
      </c>
      <c r="HW80" s="48">
        <v>99.8</v>
      </c>
      <c r="HX80" s="49" t="s">
        <v>197</v>
      </c>
      <c r="HY80" s="49" t="s">
        <v>197</v>
      </c>
      <c r="HZ80" s="48">
        <v>79.3</v>
      </c>
      <c r="IA80" s="48">
        <v>174.2</v>
      </c>
      <c r="IB80" s="48">
        <v>428.1</v>
      </c>
      <c r="IC80" s="48">
        <v>289.5</v>
      </c>
      <c r="ID80" s="48">
        <v>78.7</v>
      </c>
      <c r="IE80" s="49" t="s">
        <v>197</v>
      </c>
      <c r="IF80" s="49" t="s">
        <v>197</v>
      </c>
      <c r="IG80" s="48">
        <v>92.8</v>
      </c>
      <c r="IH80" s="48">
        <v>211.6</v>
      </c>
      <c r="II80" s="49" t="s">
        <v>197</v>
      </c>
      <c r="IJ80" s="49" t="s">
        <v>197</v>
      </c>
      <c r="IK80" s="49" t="s">
        <v>197</v>
      </c>
      <c r="IL80" s="49" t="s">
        <v>197</v>
      </c>
      <c r="IM80" s="49" t="s">
        <v>197</v>
      </c>
      <c r="IN80" s="49" t="s">
        <v>197</v>
      </c>
      <c r="IO80" s="49" t="s">
        <v>197</v>
      </c>
      <c r="IP80" s="49" t="s">
        <v>197</v>
      </c>
      <c r="IQ80" s="48">
        <v>524.4</v>
      </c>
      <c r="IR80" s="48">
        <v>79</v>
      </c>
      <c r="IS80" s="48">
        <v>192.8</v>
      </c>
      <c r="IT80" s="48">
        <v>149.1</v>
      </c>
      <c r="IU80" s="48">
        <v>149</v>
      </c>
      <c r="IV80" s="48">
        <v>180.4</v>
      </c>
      <c r="IW80" s="48">
        <v>172.5</v>
      </c>
      <c r="IX80" s="49" t="s">
        <v>197</v>
      </c>
      <c r="IY80" s="49" t="s">
        <v>197</v>
      </c>
      <c r="IZ80" s="49" t="s">
        <v>197</v>
      </c>
      <c r="JA80" s="49" t="s">
        <v>197</v>
      </c>
      <c r="JB80" s="49" t="s">
        <v>197</v>
      </c>
      <c r="JC80" s="48">
        <v>7.7</v>
      </c>
      <c r="JD80" s="48">
        <v>7.5</v>
      </c>
      <c r="JE80" s="48">
        <v>7.5</v>
      </c>
      <c r="JF80" s="48" t="s">
        <v>87</v>
      </c>
      <c r="JG80" s="48" t="s">
        <v>87</v>
      </c>
      <c r="JH80" s="48">
        <v>33.6</v>
      </c>
      <c r="JI80" s="48">
        <v>122.3</v>
      </c>
      <c r="JJ80" s="48">
        <v>144.6</v>
      </c>
      <c r="JK80" s="48">
        <v>172.6</v>
      </c>
      <c r="JL80" s="48">
        <v>150.6</v>
      </c>
      <c r="JM80" s="48">
        <v>205.9</v>
      </c>
      <c r="JN80" s="48">
        <v>211.6</v>
      </c>
      <c r="JO80" s="48">
        <v>46.8</v>
      </c>
    </row>
    <row r="81" spans="1:275">
      <c r="A81" s="45"/>
      <c r="B81" s="46" t="s">
        <v>1818</v>
      </c>
      <c r="C81" s="303" t="s">
        <v>1318</v>
      </c>
      <c r="D81" s="46" t="s">
        <v>97</v>
      </c>
      <c r="E81" s="303" t="s">
        <v>9</v>
      </c>
      <c r="F81" s="47" t="s">
        <v>197</v>
      </c>
      <c r="G81" s="47" t="s">
        <v>197</v>
      </c>
      <c r="H81" s="48">
        <v>61.6</v>
      </c>
      <c r="I81" s="48">
        <v>72.5</v>
      </c>
      <c r="J81" s="48">
        <v>62.8</v>
      </c>
      <c r="K81" s="49" t="s">
        <v>197</v>
      </c>
      <c r="L81" s="49" t="s">
        <v>197</v>
      </c>
      <c r="M81" s="49" t="s">
        <v>197</v>
      </c>
      <c r="N81" s="49" t="s">
        <v>197</v>
      </c>
      <c r="O81" s="49" t="s">
        <v>197</v>
      </c>
      <c r="P81" s="49" t="s">
        <v>197</v>
      </c>
      <c r="Q81" s="49" t="s">
        <v>197</v>
      </c>
      <c r="R81" s="49" t="s">
        <v>197</v>
      </c>
      <c r="S81" s="49" t="s">
        <v>197</v>
      </c>
      <c r="T81" s="49" t="s">
        <v>197</v>
      </c>
      <c r="U81" s="49" t="s">
        <v>197</v>
      </c>
      <c r="V81" s="49" t="s">
        <v>197</v>
      </c>
      <c r="W81" s="49" t="s">
        <v>197</v>
      </c>
      <c r="X81" s="49" t="s">
        <v>197</v>
      </c>
      <c r="Y81" s="49" t="s">
        <v>197</v>
      </c>
      <c r="Z81" s="49" t="s">
        <v>197</v>
      </c>
      <c r="AA81" s="49" t="s">
        <v>197</v>
      </c>
      <c r="AB81" s="49" t="s">
        <v>197</v>
      </c>
      <c r="AC81" s="49" t="s">
        <v>197</v>
      </c>
      <c r="AD81" s="49" t="s">
        <v>197</v>
      </c>
      <c r="AE81" s="49" t="s">
        <v>197</v>
      </c>
      <c r="AF81" s="49" t="s">
        <v>197</v>
      </c>
      <c r="AG81" s="49" t="s">
        <v>197</v>
      </c>
      <c r="AH81" s="49" t="s">
        <v>197</v>
      </c>
      <c r="AI81" s="49" t="s">
        <v>197</v>
      </c>
      <c r="AJ81" s="49" t="s">
        <v>197</v>
      </c>
      <c r="AK81" s="49" t="s">
        <v>197</v>
      </c>
      <c r="AL81" s="49" t="s">
        <v>197</v>
      </c>
      <c r="AM81" s="49" t="s">
        <v>197</v>
      </c>
      <c r="AN81" s="49" t="s">
        <v>197</v>
      </c>
      <c r="AO81" s="49" t="s">
        <v>197</v>
      </c>
      <c r="AP81" s="49" t="s">
        <v>197</v>
      </c>
      <c r="AQ81" s="49" t="s">
        <v>197</v>
      </c>
      <c r="AR81" s="49" t="s">
        <v>197</v>
      </c>
      <c r="AS81" s="49" t="s">
        <v>197</v>
      </c>
      <c r="AT81" s="49" t="s">
        <v>197</v>
      </c>
      <c r="AU81" s="49" t="s">
        <v>197</v>
      </c>
      <c r="AV81" s="49" t="s">
        <v>197</v>
      </c>
      <c r="AW81" s="49" t="s">
        <v>197</v>
      </c>
      <c r="AX81" s="49" t="s">
        <v>197</v>
      </c>
      <c r="AY81" s="49" t="s">
        <v>197</v>
      </c>
      <c r="AZ81" s="48">
        <v>271.2</v>
      </c>
      <c r="BA81" s="48">
        <v>143.69999999999999</v>
      </c>
      <c r="BB81" s="48">
        <v>149.6</v>
      </c>
      <c r="BC81" s="48">
        <v>148.5</v>
      </c>
      <c r="BD81" s="48">
        <v>68</v>
      </c>
      <c r="BE81" s="48">
        <v>74</v>
      </c>
      <c r="BF81" s="48">
        <v>52.9</v>
      </c>
      <c r="BG81" s="48">
        <v>67.8</v>
      </c>
      <c r="BH81" s="48">
        <v>64.400000000000006</v>
      </c>
      <c r="BI81" s="48">
        <v>223.7</v>
      </c>
      <c r="BJ81" s="48">
        <v>168.6</v>
      </c>
      <c r="BK81" s="48">
        <v>197.4</v>
      </c>
      <c r="BL81" s="49" t="s">
        <v>197</v>
      </c>
      <c r="BM81" s="49" t="s">
        <v>197</v>
      </c>
      <c r="BN81" s="49" t="s">
        <v>197</v>
      </c>
      <c r="BO81" s="49" t="s">
        <v>197</v>
      </c>
      <c r="BP81" s="49" t="s">
        <v>197</v>
      </c>
      <c r="BQ81" s="49" t="s">
        <v>197</v>
      </c>
      <c r="BR81" s="49" t="s">
        <v>197</v>
      </c>
      <c r="BS81" s="49" t="s">
        <v>197</v>
      </c>
      <c r="BT81" s="49" t="s">
        <v>197</v>
      </c>
      <c r="BU81" s="49" t="s">
        <v>197</v>
      </c>
      <c r="BV81" s="49" t="s">
        <v>197</v>
      </c>
      <c r="BW81" s="49" t="s">
        <v>197</v>
      </c>
      <c r="BX81" s="49" t="s">
        <v>197</v>
      </c>
      <c r="BY81" s="49" t="s">
        <v>197</v>
      </c>
      <c r="BZ81" s="49" t="s">
        <v>197</v>
      </c>
      <c r="CA81" s="49" t="s">
        <v>197</v>
      </c>
      <c r="CB81" s="49" t="s">
        <v>197</v>
      </c>
      <c r="CC81" s="49" t="s">
        <v>197</v>
      </c>
      <c r="CD81" s="49" t="s">
        <v>197</v>
      </c>
      <c r="CE81" s="49" t="s">
        <v>197</v>
      </c>
      <c r="CF81" s="49" t="s">
        <v>197</v>
      </c>
      <c r="CG81" s="49" t="s">
        <v>197</v>
      </c>
      <c r="CH81" s="49" t="s">
        <v>197</v>
      </c>
      <c r="CI81" s="49" t="s">
        <v>197</v>
      </c>
      <c r="CJ81" s="49" t="s">
        <v>197</v>
      </c>
      <c r="CK81" s="49" t="s">
        <v>197</v>
      </c>
      <c r="CL81" s="49" t="s">
        <v>197</v>
      </c>
      <c r="CM81" s="49" t="s">
        <v>197</v>
      </c>
      <c r="CN81" s="49" t="s">
        <v>197</v>
      </c>
      <c r="CO81" s="49" t="s">
        <v>197</v>
      </c>
      <c r="CP81" s="49" t="s">
        <v>197</v>
      </c>
      <c r="CQ81" s="49" t="s">
        <v>197</v>
      </c>
      <c r="CR81" s="49" t="s">
        <v>197</v>
      </c>
      <c r="CS81" s="49" t="s">
        <v>197</v>
      </c>
      <c r="CT81" s="49" t="s">
        <v>197</v>
      </c>
      <c r="CU81" s="49" t="s">
        <v>197</v>
      </c>
      <c r="CV81" s="49" t="s">
        <v>197</v>
      </c>
      <c r="CW81" s="49" t="s">
        <v>197</v>
      </c>
      <c r="CX81" s="49" t="s">
        <v>197</v>
      </c>
      <c r="CY81" s="49" t="s">
        <v>197</v>
      </c>
      <c r="CZ81" s="49" t="s">
        <v>197</v>
      </c>
      <c r="DA81" s="49" t="s">
        <v>197</v>
      </c>
      <c r="DB81" s="49" t="s">
        <v>197</v>
      </c>
      <c r="DC81" s="49" t="s">
        <v>197</v>
      </c>
      <c r="DD81" s="49" t="s">
        <v>197</v>
      </c>
      <c r="DE81" s="49" t="s">
        <v>197</v>
      </c>
      <c r="DF81" s="49" t="s">
        <v>197</v>
      </c>
      <c r="DG81" s="49" t="s">
        <v>197</v>
      </c>
      <c r="DH81" s="49" t="s">
        <v>197</v>
      </c>
      <c r="DI81" s="49" t="s">
        <v>197</v>
      </c>
      <c r="DJ81" s="49" t="s">
        <v>197</v>
      </c>
      <c r="DK81" s="49" t="s">
        <v>197</v>
      </c>
      <c r="DL81" s="49" t="s">
        <v>197</v>
      </c>
      <c r="DM81" s="49" t="s">
        <v>197</v>
      </c>
      <c r="DN81" s="49" t="s">
        <v>197</v>
      </c>
      <c r="DO81" s="49" t="s">
        <v>197</v>
      </c>
      <c r="DP81" s="49" t="s">
        <v>197</v>
      </c>
      <c r="DQ81" s="49" t="s">
        <v>197</v>
      </c>
      <c r="DR81" s="49" t="s">
        <v>197</v>
      </c>
      <c r="DS81" s="49" t="s">
        <v>197</v>
      </c>
      <c r="DT81" s="49" t="s">
        <v>197</v>
      </c>
      <c r="DU81" s="49" t="s">
        <v>197</v>
      </c>
      <c r="DV81" s="49" t="s">
        <v>197</v>
      </c>
      <c r="DW81" s="49" t="s">
        <v>197</v>
      </c>
      <c r="DX81" s="49" t="s">
        <v>197</v>
      </c>
      <c r="DY81" s="49" t="s">
        <v>197</v>
      </c>
      <c r="DZ81" s="49" t="s">
        <v>197</v>
      </c>
      <c r="EA81" s="49" t="s">
        <v>197</v>
      </c>
      <c r="EB81" s="48" t="e">
        <v>#N/A</v>
      </c>
      <c r="EC81" s="49" t="s">
        <v>197</v>
      </c>
      <c r="ED81" s="48" t="e">
        <v>#N/A</v>
      </c>
      <c r="EE81" s="49" t="s">
        <v>197</v>
      </c>
      <c r="EF81" s="49" t="s">
        <v>197</v>
      </c>
      <c r="EG81" s="49" t="s">
        <v>197</v>
      </c>
      <c r="EH81" s="49" t="s">
        <v>197</v>
      </c>
      <c r="EI81" s="49" t="s">
        <v>197</v>
      </c>
      <c r="EJ81" s="49" t="s">
        <v>197</v>
      </c>
      <c r="EK81" s="49" t="s">
        <v>197</v>
      </c>
      <c r="EL81" s="49" t="s">
        <v>197</v>
      </c>
      <c r="EM81" s="49" t="s">
        <v>197</v>
      </c>
      <c r="EN81" s="49" t="s">
        <v>197</v>
      </c>
      <c r="EO81" s="49" t="s">
        <v>197</v>
      </c>
      <c r="EP81" s="49" t="s">
        <v>197</v>
      </c>
      <c r="EQ81" s="49" t="s">
        <v>197</v>
      </c>
      <c r="ER81" s="49" t="s">
        <v>197</v>
      </c>
      <c r="ES81" s="49" t="s">
        <v>197</v>
      </c>
      <c r="ET81" s="49" t="s">
        <v>197</v>
      </c>
      <c r="EU81" s="49" t="s">
        <v>197</v>
      </c>
      <c r="EV81" s="48">
        <v>102</v>
      </c>
      <c r="EW81" s="48">
        <v>45.8</v>
      </c>
      <c r="EX81" s="48">
        <v>63.4</v>
      </c>
      <c r="EY81" s="49" t="s">
        <v>197</v>
      </c>
      <c r="EZ81" s="49" t="s">
        <v>197</v>
      </c>
      <c r="FA81" s="49" t="s">
        <v>197</v>
      </c>
      <c r="FB81" s="49" t="s">
        <v>197</v>
      </c>
      <c r="FC81" s="49" t="s">
        <v>197</v>
      </c>
      <c r="FD81" s="49" t="s">
        <v>197</v>
      </c>
      <c r="FE81" s="49" t="s">
        <v>197</v>
      </c>
      <c r="FF81" s="49" t="s">
        <v>197</v>
      </c>
      <c r="FG81" s="49" t="s">
        <v>197</v>
      </c>
      <c r="FH81" s="49" t="s">
        <v>197</v>
      </c>
      <c r="FI81" s="49" t="s">
        <v>197</v>
      </c>
      <c r="FJ81" s="49" t="s">
        <v>197</v>
      </c>
      <c r="FK81" s="49" t="s">
        <v>197</v>
      </c>
      <c r="FL81" s="49" t="s">
        <v>197</v>
      </c>
      <c r="FM81" s="48">
        <v>79.7</v>
      </c>
      <c r="FN81" s="48">
        <v>203</v>
      </c>
      <c r="FO81" s="48">
        <v>130.80000000000001</v>
      </c>
      <c r="FP81" s="49" t="s">
        <v>197</v>
      </c>
      <c r="FQ81" s="49" t="s">
        <v>197</v>
      </c>
      <c r="FR81" s="49" t="s">
        <v>197</v>
      </c>
      <c r="FS81" s="49" t="s">
        <v>197</v>
      </c>
      <c r="FT81" s="49" t="s">
        <v>197</v>
      </c>
      <c r="FU81" s="49" t="s">
        <v>197</v>
      </c>
      <c r="FV81" s="49" t="s">
        <v>197</v>
      </c>
      <c r="FW81" s="49" t="s">
        <v>197</v>
      </c>
      <c r="FX81" s="48">
        <v>101.7</v>
      </c>
      <c r="FY81" s="48">
        <v>70.8</v>
      </c>
      <c r="FZ81" s="48">
        <v>71.099999999999994</v>
      </c>
      <c r="GA81" s="48">
        <v>98.7</v>
      </c>
      <c r="GB81" s="48">
        <v>40.200000000000003</v>
      </c>
      <c r="GC81" s="48">
        <v>51.5</v>
      </c>
      <c r="GD81" s="49" t="s">
        <v>197</v>
      </c>
      <c r="GE81" s="49" t="s">
        <v>197</v>
      </c>
      <c r="GF81" s="49" t="s">
        <v>197</v>
      </c>
      <c r="GG81" s="49" t="s">
        <v>197</v>
      </c>
      <c r="GH81" s="48">
        <v>169.6</v>
      </c>
      <c r="GI81" s="48">
        <v>168.5</v>
      </c>
      <c r="GJ81" s="49" t="s">
        <v>197</v>
      </c>
      <c r="GK81" s="49" t="s">
        <v>197</v>
      </c>
      <c r="GL81" s="49" t="s">
        <v>197</v>
      </c>
      <c r="GM81" s="49" t="s">
        <v>197</v>
      </c>
      <c r="GN81" s="49" t="s">
        <v>197</v>
      </c>
      <c r="GO81" s="49" t="s">
        <v>197</v>
      </c>
      <c r="GP81" s="49" t="s">
        <v>197</v>
      </c>
      <c r="GQ81" s="49" t="s">
        <v>197</v>
      </c>
      <c r="GR81" s="49" t="s">
        <v>197</v>
      </c>
      <c r="GS81" s="49" t="s">
        <v>197</v>
      </c>
      <c r="GT81" s="49" t="s">
        <v>197</v>
      </c>
      <c r="GU81" s="49" t="s">
        <v>197</v>
      </c>
      <c r="GV81" s="49" t="s">
        <v>197</v>
      </c>
      <c r="GW81" s="49" t="s">
        <v>197</v>
      </c>
      <c r="GX81" s="49" t="s">
        <v>197</v>
      </c>
      <c r="GY81" s="49" t="s">
        <v>197</v>
      </c>
      <c r="GZ81" s="49" t="s">
        <v>197</v>
      </c>
      <c r="HA81" s="49" t="s">
        <v>197</v>
      </c>
      <c r="HB81" s="49" t="s">
        <v>197</v>
      </c>
      <c r="HC81" s="49" t="s">
        <v>197</v>
      </c>
      <c r="HD81" s="49" t="s">
        <v>197</v>
      </c>
      <c r="HE81" s="48" t="e">
        <v>#N/A</v>
      </c>
      <c r="HF81" s="49" t="s">
        <v>197</v>
      </c>
      <c r="HG81" s="48" t="e">
        <v>#N/A</v>
      </c>
      <c r="HH81" s="49" t="s">
        <v>197</v>
      </c>
      <c r="HI81" s="49" t="s">
        <v>197</v>
      </c>
      <c r="HJ81" s="49" t="s">
        <v>197</v>
      </c>
      <c r="HK81" s="49" t="s">
        <v>197</v>
      </c>
      <c r="HL81" s="49" t="s">
        <v>197</v>
      </c>
      <c r="HM81" s="49" t="s">
        <v>197</v>
      </c>
      <c r="HN81" s="49" t="s">
        <v>197</v>
      </c>
      <c r="HO81" s="49" t="s">
        <v>197</v>
      </c>
      <c r="HP81" s="49" t="s">
        <v>197</v>
      </c>
      <c r="HQ81" s="49" t="s">
        <v>197</v>
      </c>
      <c r="HR81" s="49" t="s">
        <v>197</v>
      </c>
      <c r="HS81" s="49" t="s">
        <v>197</v>
      </c>
      <c r="HT81" s="49" t="s">
        <v>197</v>
      </c>
      <c r="HU81" s="48">
        <v>72.3</v>
      </c>
      <c r="HV81" s="48">
        <v>52.3</v>
      </c>
      <c r="HW81" s="48">
        <v>53.5</v>
      </c>
      <c r="HX81" s="49" t="s">
        <v>197</v>
      </c>
      <c r="HY81" s="49" t="s">
        <v>197</v>
      </c>
      <c r="HZ81" s="49" t="s">
        <v>197</v>
      </c>
      <c r="IA81" s="49" t="s">
        <v>197</v>
      </c>
      <c r="IB81" s="49" t="s">
        <v>197</v>
      </c>
      <c r="IC81" s="49" t="s">
        <v>197</v>
      </c>
      <c r="ID81" s="48">
        <v>5.0999999999999996</v>
      </c>
      <c r="IE81" s="49" t="s">
        <v>197</v>
      </c>
      <c r="IF81" s="49" t="s">
        <v>197</v>
      </c>
      <c r="IG81" s="49" t="s">
        <v>197</v>
      </c>
      <c r="IH81" s="48">
        <v>36.299999999999997</v>
      </c>
      <c r="II81" s="49" t="s">
        <v>197</v>
      </c>
      <c r="IJ81" s="49" t="s">
        <v>197</v>
      </c>
      <c r="IK81" s="49" t="s">
        <v>197</v>
      </c>
      <c r="IL81" s="49" t="s">
        <v>197</v>
      </c>
      <c r="IM81" s="49" t="s">
        <v>197</v>
      </c>
      <c r="IN81" s="49" t="s">
        <v>197</v>
      </c>
      <c r="IO81" s="49" t="s">
        <v>197</v>
      </c>
      <c r="IP81" s="49" t="s">
        <v>197</v>
      </c>
      <c r="IQ81" s="49" t="s">
        <v>197</v>
      </c>
      <c r="IR81" s="49" t="s">
        <v>197</v>
      </c>
      <c r="IS81" s="49" t="s">
        <v>197</v>
      </c>
      <c r="IT81" s="49" t="s">
        <v>197</v>
      </c>
      <c r="IU81" s="49" t="s">
        <v>197</v>
      </c>
      <c r="IV81" s="49" t="s">
        <v>197</v>
      </c>
      <c r="IW81" s="49" t="s">
        <v>197</v>
      </c>
      <c r="IX81" s="49" t="s">
        <v>197</v>
      </c>
      <c r="IY81" s="49" t="s">
        <v>197</v>
      </c>
      <c r="IZ81" s="49" t="s">
        <v>197</v>
      </c>
      <c r="JA81" s="49" t="s">
        <v>197</v>
      </c>
      <c r="JB81" s="49" t="s">
        <v>197</v>
      </c>
      <c r="JC81" s="49" t="s">
        <v>197</v>
      </c>
      <c r="JD81" s="49" t="s">
        <v>197</v>
      </c>
      <c r="JE81" s="49" t="s">
        <v>197</v>
      </c>
      <c r="JF81" s="49" t="s">
        <v>87</v>
      </c>
      <c r="JG81" s="49" t="s">
        <v>87</v>
      </c>
      <c r="JH81" s="49" t="s">
        <v>87</v>
      </c>
      <c r="JI81" s="49">
        <v>65.099999999999994</v>
      </c>
      <c r="JJ81" s="49">
        <v>48.5</v>
      </c>
      <c r="JK81" s="49">
        <v>48.9</v>
      </c>
      <c r="JL81" s="49">
        <v>58.6</v>
      </c>
      <c r="JM81" s="49">
        <v>43.7</v>
      </c>
      <c r="JN81" s="49">
        <v>36.299999999999997</v>
      </c>
      <c r="JO81" s="49" t="s">
        <v>87</v>
      </c>
    </row>
    <row r="82" spans="1:275">
      <c r="A82" s="45"/>
      <c r="B82" s="46" t="s">
        <v>1819</v>
      </c>
      <c r="C82" s="303" t="s">
        <v>1319</v>
      </c>
      <c r="D82" s="46" t="s">
        <v>97</v>
      </c>
      <c r="E82" s="303" t="s">
        <v>9</v>
      </c>
      <c r="F82" s="47" t="s">
        <v>197</v>
      </c>
      <c r="G82" s="47" t="s">
        <v>197</v>
      </c>
      <c r="H82" s="48">
        <v>72.2</v>
      </c>
      <c r="I82" s="48">
        <v>82.8</v>
      </c>
      <c r="J82" s="48">
        <v>78.3</v>
      </c>
      <c r="K82" s="49" t="s">
        <v>197</v>
      </c>
      <c r="L82" s="49" t="s">
        <v>197</v>
      </c>
      <c r="M82" s="48">
        <v>85.5</v>
      </c>
      <c r="N82" s="49" t="s">
        <v>197</v>
      </c>
      <c r="O82" s="49" t="s">
        <v>197</v>
      </c>
      <c r="P82" s="48">
        <v>91</v>
      </c>
      <c r="Q82" s="49" t="s">
        <v>197</v>
      </c>
      <c r="R82" s="48">
        <v>145</v>
      </c>
      <c r="S82" s="48">
        <v>90.6</v>
      </c>
      <c r="T82" s="49" t="s">
        <v>197</v>
      </c>
      <c r="U82" s="49" t="s">
        <v>197</v>
      </c>
      <c r="V82" s="49" t="s">
        <v>197</v>
      </c>
      <c r="W82" s="49" t="s">
        <v>197</v>
      </c>
      <c r="X82" s="49" t="s">
        <v>197</v>
      </c>
      <c r="Y82" s="49" t="s">
        <v>197</v>
      </c>
      <c r="Z82" s="48">
        <v>117.3</v>
      </c>
      <c r="AA82" s="48">
        <v>48.9</v>
      </c>
      <c r="AB82" s="48">
        <v>82</v>
      </c>
      <c r="AC82" s="49" t="s">
        <v>197</v>
      </c>
      <c r="AD82" s="49" t="s">
        <v>197</v>
      </c>
      <c r="AE82" s="49" t="s">
        <v>197</v>
      </c>
      <c r="AF82" s="49" t="s">
        <v>197</v>
      </c>
      <c r="AG82" s="49" t="s">
        <v>197</v>
      </c>
      <c r="AH82" s="48">
        <v>98.1</v>
      </c>
      <c r="AI82" s="49" t="s">
        <v>197</v>
      </c>
      <c r="AJ82" s="49" t="s">
        <v>197</v>
      </c>
      <c r="AK82" s="49" t="s">
        <v>197</v>
      </c>
      <c r="AL82" s="49" t="s">
        <v>197</v>
      </c>
      <c r="AM82" s="49" t="s">
        <v>197</v>
      </c>
      <c r="AN82" s="49" t="s">
        <v>197</v>
      </c>
      <c r="AO82" s="49" t="s">
        <v>197</v>
      </c>
      <c r="AP82" s="49" t="s">
        <v>197</v>
      </c>
      <c r="AQ82" s="49" t="s">
        <v>197</v>
      </c>
      <c r="AR82" s="49" t="s">
        <v>197</v>
      </c>
      <c r="AS82" s="49" t="s">
        <v>197</v>
      </c>
      <c r="AT82" s="49" t="s">
        <v>197</v>
      </c>
      <c r="AU82" s="49" t="s">
        <v>197</v>
      </c>
      <c r="AV82" s="49" t="s">
        <v>197</v>
      </c>
      <c r="AW82" s="49" t="s">
        <v>197</v>
      </c>
      <c r="AX82" s="49" t="s">
        <v>197</v>
      </c>
      <c r="AY82" s="49" t="s">
        <v>197</v>
      </c>
      <c r="AZ82" s="48">
        <v>40.1</v>
      </c>
      <c r="BA82" s="48">
        <v>105</v>
      </c>
      <c r="BB82" s="48">
        <v>102</v>
      </c>
      <c r="BC82" s="48">
        <v>88.1</v>
      </c>
      <c r="BD82" s="48">
        <v>80.8</v>
      </c>
      <c r="BE82" s="48">
        <v>81.400000000000006</v>
      </c>
      <c r="BF82" s="48">
        <v>84.2</v>
      </c>
      <c r="BG82" s="48">
        <v>51.9</v>
      </c>
      <c r="BH82" s="48">
        <v>59</v>
      </c>
      <c r="BI82" s="48">
        <v>14.3</v>
      </c>
      <c r="BJ82" s="48">
        <v>7.1</v>
      </c>
      <c r="BK82" s="48">
        <v>10.9</v>
      </c>
      <c r="BL82" s="49" t="s">
        <v>197</v>
      </c>
      <c r="BM82" s="48">
        <v>6.3</v>
      </c>
      <c r="BN82" s="48">
        <v>4.5999999999999996</v>
      </c>
      <c r="BO82" s="49" t="s">
        <v>197</v>
      </c>
      <c r="BP82" s="49" t="s">
        <v>197</v>
      </c>
      <c r="BQ82" s="49" t="s">
        <v>197</v>
      </c>
      <c r="BR82" s="49" t="s">
        <v>197</v>
      </c>
      <c r="BS82" s="49" t="s">
        <v>197</v>
      </c>
      <c r="BT82" s="49" t="s">
        <v>197</v>
      </c>
      <c r="BU82" s="49" t="s">
        <v>197</v>
      </c>
      <c r="BV82" s="49" t="s">
        <v>197</v>
      </c>
      <c r="BW82" s="49" t="s">
        <v>197</v>
      </c>
      <c r="BX82" s="49" t="s">
        <v>197</v>
      </c>
      <c r="BY82" s="49" t="s">
        <v>197</v>
      </c>
      <c r="BZ82" s="49" t="s">
        <v>197</v>
      </c>
      <c r="CA82" s="49" t="s">
        <v>197</v>
      </c>
      <c r="CB82" s="49" t="s">
        <v>197</v>
      </c>
      <c r="CC82" s="49" t="s">
        <v>197</v>
      </c>
      <c r="CD82" s="49" t="s">
        <v>197</v>
      </c>
      <c r="CE82" s="49" t="s">
        <v>197</v>
      </c>
      <c r="CF82" s="49" t="s">
        <v>197</v>
      </c>
      <c r="CG82" s="49" t="s">
        <v>197</v>
      </c>
      <c r="CH82" s="49" t="s">
        <v>197</v>
      </c>
      <c r="CI82" s="49" t="s">
        <v>197</v>
      </c>
      <c r="CJ82" s="49" t="s">
        <v>197</v>
      </c>
      <c r="CK82" s="49" t="s">
        <v>197</v>
      </c>
      <c r="CL82" s="49" t="s">
        <v>197</v>
      </c>
      <c r="CM82" s="49" t="s">
        <v>197</v>
      </c>
      <c r="CN82" s="49" t="s">
        <v>197</v>
      </c>
      <c r="CO82" s="49" t="s">
        <v>197</v>
      </c>
      <c r="CP82" s="49" t="s">
        <v>197</v>
      </c>
      <c r="CQ82" s="49" t="s">
        <v>197</v>
      </c>
      <c r="CR82" s="49" t="s">
        <v>197</v>
      </c>
      <c r="CS82" s="49" t="s">
        <v>197</v>
      </c>
      <c r="CT82" s="49" t="s">
        <v>197</v>
      </c>
      <c r="CU82" s="49" t="s">
        <v>197</v>
      </c>
      <c r="CV82" s="49" t="s">
        <v>197</v>
      </c>
      <c r="CW82" s="49" t="s">
        <v>197</v>
      </c>
      <c r="CX82" s="49" t="s">
        <v>197</v>
      </c>
      <c r="CY82" s="49" t="s">
        <v>197</v>
      </c>
      <c r="CZ82" s="49" t="s">
        <v>197</v>
      </c>
      <c r="DA82" s="49" t="s">
        <v>197</v>
      </c>
      <c r="DB82" s="49" t="s">
        <v>197</v>
      </c>
      <c r="DC82" s="49" t="s">
        <v>197</v>
      </c>
      <c r="DD82" s="49" t="s">
        <v>197</v>
      </c>
      <c r="DE82" s="49" t="s">
        <v>197</v>
      </c>
      <c r="DF82" s="49" t="s">
        <v>197</v>
      </c>
      <c r="DG82" s="49" t="s">
        <v>197</v>
      </c>
      <c r="DH82" s="49" t="s">
        <v>197</v>
      </c>
      <c r="DI82" s="49" t="s">
        <v>197</v>
      </c>
      <c r="DJ82" s="49" t="s">
        <v>197</v>
      </c>
      <c r="DK82" s="49" t="s">
        <v>197</v>
      </c>
      <c r="DL82" s="49" t="s">
        <v>197</v>
      </c>
      <c r="DM82" s="49" t="s">
        <v>197</v>
      </c>
      <c r="DN82" s="49" t="s">
        <v>197</v>
      </c>
      <c r="DO82" s="49" t="s">
        <v>197</v>
      </c>
      <c r="DP82" s="49" t="s">
        <v>197</v>
      </c>
      <c r="DQ82" s="49" t="s">
        <v>197</v>
      </c>
      <c r="DR82" s="49" t="s">
        <v>197</v>
      </c>
      <c r="DS82" s="49" t="s">
        <v>197</v>
      </c>
      <c r="DT82" s="49" t="s">
        <v>197</v>
      </c>
      <c r="DU82" s="49" t="s">
        <v>197</v>
      </c>
      <c r="DV82" s="49" t="s">
        <v>197</v>
      </c>
      <c r="DW82" s="49" t="s">
        <v>197</v>
      </c>
      <c r="DX82" s="49" t="s">
        <v>197</v>
      </c>
      <c r="DY82" s="49" t="s">
        <v>197</v>
      </c>
      <c r="DZ82" s="49" t="s">
        <v>197</v>
      </c>
      <c r="EA82" s="49" t="s">
        <v>197</v>
      </c>
      <c r="EB82" s="48" t="e">
        <v>#N/A</v>
      </c>
      <c r="EC82" s="49" t="s">
        <v>197</v>
      </c>
      <c r="ED82" s="48" t="e">
        <v>#N/A</v>
      </c>
      <c r="EE82" s="49" t="s">
        <v>197</v>
      </c>
      <c r="EF82" s="49" t="s">
        <v>197</v>
      </c>
      <c r="EG82" s="49" t="s">
        <v>197</v>
      </c>
      <c r="EH82" s="49" t="s">
        <v>197</v>
      </c>
      <c r="EI82" s="49" t="s">
        <v>197</v>
      </c>
      <c r="EJ82" s="49" t="s">
        <v>197</v>
      </c>
      <c r="EK82" s="49" t="s">
        <v>197</v>
      </c>
      <c r="EL82" s="49" t="s">
        <v>197</v>
      </c>
      <c r="EM82" s="49" t="s">
        <v>197</v>
      </c>
      <c r="EN82" s="49" t="s">
        <v>197</v>
      </c>
      <c r="EO82" s="49" t="s">
        <v>197</v>
      </c>
      <c r="EP82" s="49" t="s">
        <v>197</v>
      </c>
      <c r="EQ82" s="49" t="s">
        <v>197</v>
      </c>
      <c r="ER82" s="49" t="s">
        <v>197</v>
      </c>
      <c r="ES82" s="49" t="s">
        <v>197</v>
      </c>
      <c r="ET82" s="48">
        <v>61.3</v>
      </c>
      <c r="EU82" s="49" t="s">
        <v>197</v>
      </c>
      <c r="EV82" s="48">
        <v>91.4</v>
      </c>
      <c r="EW82" s="48">
        <v>70.5</v>
      </c>
      <c r="EX82" s="48">
        <v>77</v>
      </c>
      <c r="EY82" s="49" t="s">
        <v>197</v>
      </c>
      <c r="EZ82" s="48">
        <v>12</v>
      </c>
      <c r="FA82" s="48">
        <v>80</v>
      </c>
      <c r="FB82" s="48">
        <v>53</v>
      </c>
      <c r="FC82" s="49" t="s">
        <v>197</v>
      </c>
      <c r="FD82" s="48">
        <v>26.3</v>
      </c>
      <c r="FE82" s="48">
        <v>71.900000000000006</v>
      </c>
      <c r="FF82" s="48">
        <v>52.4</v>
      </c>
      <c r="FG82" s="49" t="s">
        <v>197</v>
      </c>
      <c r="FH82" s="49" t="s">
        <v>197</v>
      </c>
      <c r="FI82" s="49" t="s">
        <v>197</v>
      </c>
      <c r="FJ82" s="49" t="s">
        <v>197</v>
      </c>
      <c r="FK82" s="49" t="s">
        <v>197</v>
      </c>
      <c r="FL82" s="49" t="s">
        <v>197</v>
      </c>
      <c r="FM82" s="48">
        <v>34.700000000000003</v>
      </c>
      <c r="FN82" s="48">
        <v>92.6</v>
      </c>
      <c r="FO82" s="48">
        <v>58.9</v>
      </c>
      <c r="FP82" s="48">
        <v>6.7</v>
      </c>
      <c r="FQ82" s="48">
        <v>83.3</v>
      </c>
      <c r="FR82" s="48">
        <v>56.1</v>
      </c>
      <c r="FS82" s="48">
        <v>34.6</v>
      </c>
      <c r="FT82" s="48">
        <v>57.6</v>
      </c>
      <c r="FU82" s="48">
        <v>43</v>
      </c>
      <c r="FV82" s="49" t="s">
        <v>197</v>
      </c>
      <c r="FW82" s="49" t="s">
        <v>197</v>
      </c>
      <c r="FX82" s="48">
        <v>61.4</v>
      </c>
      <c r="FY82" s="48">
        <v>86</v>
      </c>
      <c r="FZ82" s="48">
        <v>85.7</v>
      </c>
      <c r="GA82" s="48">
        <v>64.2</v>
      </c>
      <c r="GB82" s="48">
        <v>48.4</v>
      </c>
      <c r="GC82" s="48">
        <v>51.4</v>
      </c>
      <c r="GD82" s="49" t="s">
        <v>197</v>
      </c>
      <c r="GE82" s="49" t="s">
        <v>197</v>
      </c>
      <c r="GF82" s="49" t="s">
        <v>197</v>
      </c>
      <c r="GG82" s="48">
        <v>39.299999999999997</v>
      </c>
      <c r="GH82" s="48">
        <v>61.5</v>
      </c>
      <c r="GI82" s="48">
        <v>61.4</v>
      </c>
      <c r="GJ82" s="49" t="s">
        <v>197</v>
      </c>
      <c r="GK82" s="49" t="s">
        <v>197</v>
      </c>
      <c r="GL82" s="49" t="s">
        <v>197</v>
      </c>
      <c r="GM82" s="49" t="s">
        <v>197</v>
      </c>
      <c r="GN82" s="49" t="s">
        <v>197</v>
      </c>
      <c r="GO82" s="49" t="s">
        <v>197</v>
      </c>
      <c r="GP82" s="49" t="s">
        <v>197</v>
      </c>
      <c r="GQ82" s="49" t="s">
        <v>197</v>
      </c>
      <c r="GR82" s="49" t="s">
        <v>197</v>
      </c>
      <c r="GS82" s="49" t="s">
        <v>197</v>
      </c>
      <c r="GT82" s="49" t="s">
        <v>197</v>
      </c>
      <c r="GU82" s="49" t="s">
        <v>197</v>
      </c>
      <c r="GV82" s="49" t="s">
        <v>197</v>
      </c>
      <c r="GW82" s="49" t="s">
        <v>197</v>
      </c>
      <c r="GX82" s="49" t="s">
        <v>197</v>
      </c>
      <c r="GY82" s="48">
        <v>83.5</v>
      </c>
      <c r="GZ82" s="48">
        <v>52</v>
      </c>
      <c r="HA82" s="48">
        <v>67.3</v>
      </c>
      <c r="HB82" s="49" t="s">
        <v>197</v>
      </c>
      <c r="HC82" s="49" t="s">
        <v>197</v>
      </c>
      <c r="HD82" s="49" t="s">
        <v>197</v>
      </c>
      <c r="HE82" s="48" t="e">
        <v>#N/A</v>
      </c>
      <c r="HF82" s="49" t="s">
        <v>197</v>
      </c>
      <c r="HG82" s="48" t="e">
        <v>#N/A</v>
      </c>
      <c r="HH82" s="49" t="s">
        <v>197</v>
      </c>
      <c r="HI82" s="49" t="s">
        <v>197</v>
      </c>
      <c r="HJ82" s="49" t="s">
        <v>197</v>
      </c>
      <c r="HK82" s="49" t="s">
        <v>197</v>
      </c>
      <c r="HL82" s="49" t="s">
        <v>197</v>
      </c>
      <c r="HM82" s="49" t="s">
        <v>197</v>
      </c>
      <c r="HN82" s="49" t="s">
        <v>197</v>
      </c>
      <c r="HO82" s="49" t="s">
        <v>197</v>
      </c>
      <c r="HP82" s="49" t="s">
        <v>197</v>
      </c>
      <c r="HQ82" s="49" t="s">
        <v>197</v>
      </c>
      <c r="HR82" s="49" t="s">
        <v>197</v>
      </c>
      <c r="HS82" s="49" t="s">
        <v>197</v>
      </c>
      <c r="HT82" s="49" t="s">
        <v>197</v>
      </c>
      <c r="HU82" s="48">
        <v>114.5</v>
      </c>
      <c r="HV82" s="48">
        <v>79.099999999999994</v>
      </c>
      <c r="HW82" s="48">
        <v>81.099999999999994</v>
      </c>
      <c r="HX82" s="49" t="s">
        <v>197</v>
      </c>
      <c r="HY82" s="49" t="s">
        <v>197</v>
      </c>
      <c r="HZ82" s="49" t="s">
        <v>197</v>
      </c>
      <c r="IA82" s="49" t="s">
        <v>197</v>
      </c>
      <c r="IB82" s="49" t="s">
        <v>197</v>
      </c>
      <c r="IC82" s="49" t="s">
        <v>197</v>
      </c>
      <c r="ID82" s="48">
        <v>130.69999999999999</v>
      </c>
      <c r="IE82" s="49" t="s">
        <v>197</v>
      </c>
      <c r="IF82" s="49" t="s">
        <v>197</v>
      </c>
      <c r="IG82" s="48">
        <v>229.5</v>
      </c>
      <c r="IH82" s="48">
        <v>65.900000000000006</v>
      </c>
      <c r="II82" s="49" t="s">
        <v>197</v>
      </c>
      <c r="IJ82" s="49" t="s">
        <v>197</v>
      </c>
      <c r="IK82" s="49" t="s">
        <v>197</v>
      </c>
      <c r="IL82" s="49" t="s">
        <v>197</v>
      </c>
      <c r="IM82" s="49" t="s">
        <v>197</v>
      </c>
      <c r="IN82" s="49" t="s">
        <v>197</v>
      </c>
      <c r="IO82" s="49" t="s">
        <v>197</v>
      </c>
      <c r="IP82" s="49" t="s">
        <v>197</v>
      </c>
      <c r="IQ82" s="49" t="s">
        <v>197</v>
      </c>
      <c r="IR82" s="48">
        <v>63.5</v>
      </c>
      <c r="IS82" s="48">
        <v>128.19999999999999</v>
      </c>
      <c r="IT82" s="48">
        <v>103.5</v>
      </c>
      <c r="IU82" s="49" t="s">
        <v>197</v>
      </c>
      <c r="IV82" s="49" t="s">
        <v>197</v>
      </c>
      <c r="IW82" s="49" t="s">
        <v>197</v>
      </c>
      <c r="IX82" s="49" t="s">
        <v>197</v>
      </c>
      <c r="IY82" s="49" t="s">
        <v>197</v>
      </c>
      <c r="IZ82" s="49" t="s">
        <v>197</v>
      </c>
      <c r="JA82" s="49" t="s">
        <v>197</v>
      </c>
      <c r="JB82" s="49" t="s">
        <v>197</v>
      </c>
      <c r="JC82" s="49" t="s">
        <v>197</v>
      </c>
      <c r="JD82" s="49" t="s">
        <v>197</v>
      </c>
      <c r="JE82" s="49" t="s">
        <v>197</v>
      </c>
      <c r="JF82" s="49" t="s">
        <v>87</v>
      </c>
      <c r="JG82" s="49" t="s">
        <v>87</v>
      </c>
      <c r="JH82" s="49" t="s">
        <v>87</v>
      </c>
      <c r="JI82" s="49">
        <v>83.9</v>
      </c>
      <c r="JJ82" s="49">
        <v>73.099999999999994</v>
      </c>
      <c r="JK82" s="49">
        <v>33.799999999999997</v>
      </c>
      <c r="JL82" s="49">
        <v>83.4</v>
      </c>
      <c r="JM82" s="49">
        <v>66.5</v>
      </c>
      <c r="JN82" s="49">
        <v>65.900000000000006</v>
      </c>
      <c r="JO82" s="49" t="s">
        <v>87</v>
      </c>
    </row>
    <row r="83" spans="1:275">
      <c r="A83" s="45"/>
      <c r="B83" s="46" t="s">
        <v>1820</v>
      </c>
      <c r="C83" s="303" t="s">
        <v>1320</v>
      </c>
      <c r="D83" s="46" t="s">
        <v>97</v>
      </c>
      <c r="E83" s="303" t="s">
        <v>9</v>
      </c>
      <c r="F83" s="47" t="s">
        <v>197</v>
      </c>
      <c r="G83" s="47" t="s">
        <v>197</v>
      </c>
      <c r="H83" s="48">
        <v>101.4</v>
      </c>
      <c r="I83" s="48">
        <v>101.2</v>
      </c>
      <c r="J83" s="48">
        <v>105.6</v>
      </c>
      <c r="K83" s="49" t="s">
        <v>197</v>
      </c>
      <c r="L83" s="48">
        <v>88.6</v>
      </c>
      <c r="M83" s="48">
        <v>75.900000000000006</v>
      </c>
      <c r="N83" s="49" t="s">
        <v>197</v>
      </c>
      <c r="O83" s="49" t="s">
        <v>197</v>
      </c>
      <c r="P83" s="48">
        <v>56.2</v>
      </c>
      <c r="Q83" s="49" t="s">
        <v>197</v>
      </c>
      <c r="R83" s="48">
        <v>83.3</v>
      </c>
      <c r="S83" s="48">
        <v>63.2</v>
      </c>
      <c r="T83" s="48">
        <v>179</v>
      </c>
      <c r="U83" s="48">
        <v>92</v>
      </c>
      <c r="V83" s="49" t="s">
        <v>197</v>
      </c>
      <c r="W83" s="49" t="s">
        <v>197</v>
      </c>
      <c r="X83" s="49" t="s">
        <v>197</v>
      </c>
      <c r="Y83" s="49" t="s">
        <v>197</v>
      </c>
      <c r="Z83" s="48">
        <v>30</v>
      </c>
      <c r="AA83" s="48">
        <v>135</v>
      </c>
      <c r="AB83" s="48">
        <v>171.8</v>
      </c>
      <c r="AC83" s="49" t="s">
        <v>197</v>
      </c>
      <c r="AD83" s="49" t="s">
        <v>197</v>
      </c>
      <c r="AE83" s="48">
        <v>105.9</v>
      </c>
      <c r="AF83" s="48">
        <v>99.5</v>
      </c>
      <c r="AG83" s="48">
        <v>84.1</v>
      </c>
      <c r="AH83" s="48">
        <v>127.6</v>
      </c>
      <c r="AI83" s="49" t="s">
        <v>197</v>
      </c>
      <c r="AJ83" s="49" t="s">
        <v>197</v>
      </c>
      <c r="AK83" s="49" t="s">
        <v>197</v>
      </c>
      <c r="AL83" s="49" t="s">
        <v>197</v>
      </c>
      <c r="AM83" s="49" t="s">
        <v>197</v>
      </c>
      <c r="AN83" s="49" t="s">
        <v>197</v>
      </c>
      <c r="AO83" s="49" t="s">
        <v>197</v>
      </c>
      <c r="AP83" s="49" t="s">
        <v>197</v>
      </c>
      <c r="AQ83" s="49" t="s">
        <v>197</v>
      </c>
      <c r="AR83" s="49" t="s">
        <v>197</v>
      </c>
      <c r="AS83" s="49" t="s">
        <v>197</v>
      </c>
      <c r="AT83" s="48">
        <v>67.400000000000006</v>
      </c>
      <c r="AU83" s="49" t="s">
        <v>197</v>
      </c>
      <c r="AV83" s="48">
        <v>145.1</v>
      </c>
      <c r="AW83" s="49" t="s">
        <v>197</v>
      </c>
      <c r="AX83" s="49" t="s">
        <v>197</v>
      </c>
      <c r="AY83" s="49" t="s">
        <v>197</v>
      </c>
      <c r="AZ83" s="48">
        <v>49.6</v>
      </c>
      <c r="BA83" s="48">
        <v>86.3</v>
      </c>
      <c r="BB83" s="48">
        <v>84.6</v>
      </c>
      <c r="BC83" s="48">
        <v>50.8</v>
      </c>
      <c r="BD83" s="48">
        <v>78.900000000000006</v>
      </c>
      <c r="BE83" s="48">
        <v>76.8</v>
      </c>
      <c r="BF83" s="48">
        <v>68</v>
      </c>
      <c r="BG83" s="48">
        <v>104.9</v>
      </c>
      <c r="BH83" s="48">
        <v>96.5</v>
      </c>
      <c r="BI83" s="48">
        <v>36.700000000000003</v>
      </c>
      <c r="BJ83" s="48">
        <v>9.6</v>
      </c>
      <c r="BK83" s="48">
        <v>23.7</v>
      </c>
      <c r="BL83" s="48">
        <v>2.2999999999999998</v>
      </c>
      <c r="BM83" s="48">
        <v>5.3</v>
      </c>
      <c r="BN83" s="48">
        <v>4.5</v>
      </c>
      <c r="BO83" s="49" t="s">
        <v>197</v>
      </c>
      <c r="BP83" s="49" t="s">
        <v>197</v>
      </c>
      <c r="BQ83" s="49" t="s">
        <v>197</v>
      </c>
      <c r="BR83" s="49" t="s">
        <v>197</v>
      </c>
      <c r="BS83" s="49" t="s">
        <v>197</v>
      </c>
      <c r="BT83" s="49" t="s">
        <v>197</v>
      </c>
      <c r="BU83" s="49" t="s">
        <v>197</v>
      </c>
      <c r="BV83" s="49" t="s">
        <v>197</v>
      </c>
      <c r="BW83" s="49" t="s">
        <v>197</v>
      </c>
      <c r="BX83" s="49" t="s">
        <v>197</v>
      </c>
      <c r="BY83" s="49" t="s">
        <v>197</v>
      </c>
      <c r="BZ83" s="49" t="s">
        <v>197</v>
      </c>
      <c r="CA83" s="49" t="s">
        <v>197</v>
      </c>
      <c r="CB83" s="49" t="s">
        <v>197</v>
      </c>
      <c r="CC83" s="49" t="s">
        <v>197</v>
      </c>
      <c r="CD83" s="49" t="s">
        <v>197</v>
      </c>
      <c r="CE83" s="49" t="s">
        <v>197</v>
      </c>
      <c r="CF83" s="49" t="s">
        <v>197</v>
      </c>
      <c r="CG83" s="49" t="s">
        <v>197</v>
      </c>
      <c r="CH83" s="49" t="s">
        <v>197</v>
      </c>
      <c r="CI83" s="49" t="s">
        <v>197</v>
      </c>
      <c r="CJ83" s="49" t="s">
        <v>197</v>
      </c>
      <c r="CK83" s="49" t="s">
        <v>197</v>
      </c>
      <c r="CL83" s="49" t="s">
        <v>197</v>
      </c>
      <c r="CM83" s="49" t="s">
        <v>197</v>
      </c>
      <c r="CN83" s="49" t="s">
        <v>197</v>
      </c>
      <c r="CO83" s="49" t="s">
        <v>197</v>
      </c>
      <c r="CP83" s="49" t="s">
        <v>197</v>
      </c>
      <c r="CQ83" s="49" t="s">
        <v>197</v>
      </c>
      <c r="CR83" s="49" t="s">
        <v>197</v>
      </c>
      <c r="CS83" s="49" t="s">
        <v>197</v>
      </c>
      <c r="CT83" s="49" t="s">
        <v>197</v>
      </c>
      <c r="CU83" s="49" t="s">
        <v>197</v>
      </c>
      <c r="CV83" s="49" t="s">
        <v>197</v>
      </c>
      <c r="CW83" s="49" t="s">
        <v>197</v>
      </c>
      <c r="CX83" s="49" t="s">
        <v>197</v>
      </c>
      <c r="CY83" s="49" t="s">
        <v>197</v>
      </c>
      <c r="CZ83" s="49" t="s">
        <v>197</v>
      </c>
      <c r="DA83" s="49" t="s">
        <v>197</v>
      </c>
      <c r="DB83" s="49" t="s">
        <v>197</v>
      </c>
      <c r="DC83" s="49" t="s">
        <v>197</v>
      </c>
      <c r="DD83" s="49" t="s">
        <v>197</v>
      </c>
      <c r="DE83" s="49" t="s">
        <v>197</v>
      </c>
      <c r="DF83" s="49" t="s">
        <v>197</v>
      </c>
      <c r="DG83" s="49" t="s">
        <v>197</v>
      </c>
      <c r="DH83" s="49" t="s">
        <v>197</v>
      </c>
      <c r="DI83" s="49" t="s">
        <v>197</v>
      </c>
      <c r="DJ83" s="49" t="s">
        <v>197</v>
      </c>
      <c r="DK83" s="49" t="s">
        <v>197</v>
      </c>
      <c r="DL83" s="49" t="s">
        <v>197</v>
      </c>
      <c r="DM83" s="49" t="s">
        <v>197</v>
      </c>
      <c r="DN83" s="49" t="s">
        <v>197</v>
      </c>
      <c r="DO83" s="49" t="s">
        <v>197</v>
      </c>
      <c r="DP83" s="49" t="s">
        <v>197</v>
      </c>
      <c r="DQ83" s="49" t="s">
        <v>197</v>
      </c>
      <c r="DR83" s="49" t="s">
        <v>197</v>
      </c>
      <c r="DS83" s="49" t="s">
        <v>197</v>
      </c>
      <c r="DT83" s="49" t="s">
        <v>197</v>
      </c>
      <c r="DU83" s="49" t="s">
        <v>197</v>
      </c>
      <c r="DV83" s="49" t="s">
        <v>197</v>
      </c>
      <c r="DW83" s="49" t="s">
        <v>197</v>
      </c>
      <c r="DX83" s="49" t="s">
        <v>197</v>
      </c>
      <c r="DY83" s="49" t="s">
        <v>197</v>
      </c>
      <c r="DZ83" s="49" t="s">
        <v>197</v>
      </c>
      <c r="EA83" s="49" t="s">
        <v>197</v>
      </c>
      <c r="EB83" s="48" t="e">
        <v>#N/A</v>
      </c>
      <c r="EC83" s="49" t="s">
        <v>197</v>
      </c>
      <c r="ED83" s="48" t="e">
        <v>#N/A</v>
      </c>
      <c r="EE83" s="49" t="s">
        <v>197</v>
      </c>
      <c r="EF83" s="49" t="s">
        <v>197</v>
      </c>
      <c r="EG83" s="49" t="s">
        <v>197</v>
      </c>
      <c r="EH83" s="49" t="s">
        <v>197</v>
      </c>
      <c r="EI83" s="49" t="s">
        <v>197</v>
      </c>
      <c r="EJ83" s="49" t="s">
        <v>197</v>
      </c>
      <c r="EK83" s="49" t="s">
        <v>197</v>
      </c>
      <c r="EL83" s="49" t="s">
        <v>197</v>
      </c>
      <c r="EM83" s="49" t="s">
        <v>197</v>
      </c>
      <c r="EN83" s="49" t="s">
        <v>197</v>
      </c>
      <c r="EO83" s="49" t="s">
        <v>197</v>
      </c>
      <c r="EP83" s="49" t="s">
        <v>197</v>
      </c>
      <c r="EQ83" s="49" t="s">
        <v>197</v>
      </c>
      <c r="ER83" s="49" t="s">
        <v>197</v>
      </c>
      <c r="ES83" s="49" t="s">
        <v>197</v>
      </c>
      <c r="ET83" s="48">
        <v>26</v>
      </c>
      <c r="EU83" s="49" t="s">
        <v>197</v>
      </c>
      <c r="EV83" s="48">
        <v>59.9</v>
      </c>
      <c r="EW83" s="48">
        <v>93.7</v>
      </c>
      <c r="EX83" s="48">
        <v>83.1</v>
      </c>
      <c r="EY83" s="49" t="s">
        <v>197</v>
      </c>
      <c r="EZ83" s="48">
        <v>157.80000000000001</v>
      </c>
      <c r="FA83" s="48">
        <v>118.1</v>
      </c>
      <c r="FB83" s="48">
        <v>133.9</v>
      </c>
      <c r="FC83" s="49" t="s">
        <v>197</v>
      </c>
      <c r="FD83" s="48">
        <v>134.30000000000001</v>
      </c>
      <c r="FE83" s="48">
        <v>52.1</v>
      </c>
      <c r="FF83" s="48">
        <v>87.5</v>
      </c>
      <c r="FG83" s="49" t="s">
        <v>197</v>
      </c>
      <c r="FH83" s="49" t="s">
        <v>197</v>
      </c>
      <c r="FI83" s="49" t="s">
        <v>197</v>
      </c>
      <c r="FJ83" s="49" t="s">
        <v>197</v>
      </c>
      <c r="FK83" s="49" t="s">
        <v>197</v>
      </c>
      <c r="FL83" s="49" t="s">
        <v>197</v>
      </c>
      <c r="FM83" s="48">
        <v>64.7</v>
      </c>
      <c r="FN83" s="48">
        <v>58.7</v>
      </c>
      <c r="FO83" s="48">
        <v>62.2</v>
      </c>
      <c r="FP83" s="48">
        <v>201.3</v>
      </c>
      <c r="FQ83" s="48">
        <v>129.30000000000001</v>
      </c>
      <c r="FR83" s="48">
        <v>154.9</v>
      </c>
      <c r="FS83" s="48">
        <v>82</v>
      </c>
      <c r="FT83" s="48">
        <v>23.4</v>
      </c>
      <c r="FU83" s="48">
        <v>60.5</v>
      </c>
      <c r="FV83" s="48">
        <v>75.900000000000006</v>
      </c>
      <c r="FW83" s="49" t="s">
        <v>197</v>
      </c>
      <c r="FX83" s="48">
        <v>46</v>
      </c>
      <c r="FY83" s="48">
        <v>98</v>
      </c>
      <c r="FZ83" s="48">
        <v>97.5</v>
      </c>
      <c r="GA83" s="48">
        <v>46.1</v>
      </c>
      <c r="GB83" s="48">
        <v>60.6</v>
      </c>
      <c r="GC83" s="48">
        <v>57.9</v>
      </c>
      <c r="GD83" s="48">
        <v>10.3</v>
      </c>
      <c r="GE83" s="48">
        <v>65.5</v>
      </c>
      <c r="GF83" s="48">
        <v>29.9</v>
      </c>
      <c r="GG83" s="48">
        <v>156.4</v>
      </c>
      <c r="GH83" s="48">
        <v>210.4</v>
      </c>
      <c r="GI83" s="48">
        <v>210.1</v>
      </c>
      <c r="GJ83" s="49" t="s">
        <v>197</v>
      </c>
      <c r="GK83" s="49" t="s">
        <v>197</v>
      </c>
      <c r="GL83" s="49" t="s">
        <v>197</v>
      </c>
      <c r="GM83" s="48">
        <v>118.7</v>
      </c>
      <c r="GN83" s="48">
        <v>29.3</v>
      </c>
      <c r="GO83" s="48">
        <v>64</v>
      </c>
      <c r="GP83" s="49" t="s">
        <v>197</v>
      </c>
      <c r="GQ83" s="49" t="s">
        <v>197</v>
      </c>
      <c r="GR83" s="49" t="s">
        <v>197</v>
      </c>
      <c r="GS83" s="48">
        <v>408.7</v>
      </c>
      <c r="GT83" s="48">
        <v>452.6</v>
      </c>
      <c r="GU83" s="48">
        <v>442.9</v>
      </c>
      <c r="GV83" s="49" t="s">
        <v>197</v>
      </c>
      <c r="GW83" s="49" t="s">
        <v>197</v>
      </c>
      <c r="GX83" s="49" t="s">
        <v>197</v>
      </c>
      <c r="GY83" s="48">
        <v>51.3</v>
      </c>
      <c r="GZ83" s="48">
        <v>62</v>
      </c>
      <c r="HA83" s="48">
        <v>56.8</v>
      </c>
      <c r="HB83" s="48">
        <v>44.2</v>
      </c>
      <c r="HC83" s="48">
        <v>33.1</v>
      </c>
      <c r="HD83" s="48">
        <v>36.4</v>
      </c>
      <c r="HE83" s="48" t="e">
        <v>#N/A</v>
      </c>
      <c r="HF83" s="49" t="s">
        <v>197</v>
      </c>
      <c r="HG83" s="48" t="e">
        <v>#N/A</v>
      </c>
      <c r="HH83" s="49" t="s">
        <v>197</v>
      </c>
      <c r="HI83" s="49" t="s">
        <v>197</v>
      </c>
      <c r="HJ83" s="49" t="s">
        <v>197</v>
      </c>
      <c r="HK83" s="49" t="s">
        <v>197</v>
      </c>
      <c r="HL83" s="49" t="s">
        <v>197</v>
      </c>
      <c r="HM83" s="49" t="s">
        <v>197</v>
      </c>
      <c r="HN83" s="49" t="s">
        <v>197</v>
      </c>
      <c r="HO83" s="49" t="s">
        <v>197</v>
      </c>
      <c r="HP83" s="49" t="s">
        <v>197</v>
      </c>
      <c r="HQ83" s="49" t="s">
        <v>197</v>
      </c>
      <c r="HR83" s="49" t="s">
        <v>197</v>
      </c>
      <c r="HS83" s="49" t="s">
        <v>197</v>
      </c>
      <c r="HT83" s="49" t="s">
        <v>197</v>
      </c>
      <c r="HU83" s="48">
        <v>90.9</v>
      </c>
      <c r="HV83" s="48">
        <v>102.3</v>
      </c>
      <c r="HW83" s="48">
        <v>101.7</v>
      </c>
      <c r="HX83" s="49" t="s">
        <v>197</v>
      </c>
      <c r="HY83" s="49" t="s">
        <v>197</v>
      </c>
      <c r="HZ83" s="49" t="s">
        <v>197</v>
      </c>
      <c r="IA83" s="49" t="s">
        <v>197</v>
      </c>
      <c r="IB83" s="49" t="s">
        <v>197</v>
      </c>
      <c r="IC83" s="49" t="s">
        <v>197</v>
      </c>
      <c r="ID83" s="48">
        <v>69.400000000000006</v>
      </c>
      <c r="IE83" s="49" t="s">
        <v>197</v>
      </c>
      <c r="IF83" s="49" t="s">
        <v>197</v>
      </c>
      <c r="IG83" s="49" t="s">
        <v>197</v>
      </c>
      <c r="IH83" s="48">
        <v>127.8</v>
      </c>
      <c r="II83" s="49" t="s">
        <v>197</v>
      </c>
      <c r="IJ83" s="49" t="s">
        <v>197</v>
      </c>
      <c r="IK83" s="49" t="s">
        <v>197</v>
      </c>
      <c r="IL83" s="49" t="s">
        <v>197</v>
      </c>
      <c r="IM83" s="49" t="s">
        <v>197</v>
      </c>
      <c r="IN83" s="49" t="s">
        <v>197</v>
      </c>
      <c r="IO83" s="49" t="s">
        <v>197</v>
      </c>
      <c r="IP83" s="49" t="s">
        <v>197</v>
      </c>
      <c r="IQ83" s="48">
        <v>53.5</v>
      </c>
      <c r="IR83" s="48">
        <v>62.5</v>
      </c>
      <c r="IS83" s="48">
        <v>49.3</v>
      </c>
      <c r="IT83" s="48">
        <v>54.4</v>
      </c>
      <c r="IU83" s="49" t="s">
        <v>197</v>
      </c>
      <c r="IV83" s="49" t="s">
        <v>197</v>
      </c>
      <c r="IW83" s="49" t="s">
        <v>197</v>
      </c>
      <c r="IX83" s="49" t="s">
        <v>197</v>
      </c>
      <c r="IY83" s="49" t="s">
        <v>197</v>
      </c>
      <c r="IZ83" s="49" t="s">
        <v>197</v>
      </c>
      <c r="JA83" s="49" t="s">
        <v>197</v>
      </c>
      <c r="JB83" s="49" t="s">
        <v>197</v>
      </c>
      <c r="JC83" s="49" t="s">
        <v>197</v>
      </c>
      <c r="JD83" s="49" t="s">
        <v>197</v>
      </c>
      <c r="JE83" s="49" t="s">
        <v>197</v>
      </c>
      <c r="JF83" s="49" t="s">
        <v>87</v>
      </c>
      <c r="JG83" s="49" t="s">
        <v>87</v>
      </c>
      <c r="JH83" s="49" t="s">
        <v>87</v>
      </c>
      <c r="JI83" s="49">
        <v>127.6</v>
      </c>
      <c r="JJ83" s="49">
        <v>91.8</v>
      </c>
      <c r="JK83" s="49">
        <v>88.3</v>
      </c>
      <c r="JL83" s="49">
        <v>121.6</v>
      </c>
      <c r="JM83" s="49">
        <v>129.6</v>
      </c>
      <c r="JN83" s="49">
        <v>127.8</v>
      </c>
      <c r="JO83" s="49">
        <v>367.4</v>
      </c>
    </row>
    <row r="84" spans="1:275">
      <c r="A84" s="45"/>
      <c r="B84" s="46" t="s">
        <v>1821</v>
      </c>
      <c r="C84" s="303" t="s">
        <v>1321</v>
      </c>
      <c r="D84" s="46" t="s">
        <v>97</v>
      </c>
      <c r="E84" s="303" t="s">
        <v>9</v>
      </c>
      <c r="F84" s="47" t="s">
        <v>197</v>
      </c>
      <c r="G84" s="47" t="s">
        <v>197</v>
      </c>
      <c r="H84" s="48">
        <v>33.799999999999997</v>
      </c>
      <c r="I84" s="48">
        <v>90.4</v>
      </c>
      <c r="J84" s="48">
        <v>89.8</v>
      </c>
      <c r="K84" s="49" t="s">
        <v>197</v>
      </c>
      <c r="L84" s="49" t="s">
        <v>197</v>
      </c>
      <c r="M84" s="49" t="s">
        <v>197</v>
      </c>
      <c r="N84" s="49" t="s">
        <v>197</v>
      </c>
      <c r="O84" s="49" t="s">
        <v>197</v>
      </c>
      <c r="P84" s="49" t="s">
        <v>197</v>
      </c>
      <c r="Q84" s="49" t="s">
        <v>197</v>
      </c>
      <c r="R84" s="49" t="s">
        <v>197</v>
      </c>
      <c r="S84" s="49" t="s">
        <v>197</v>
      </c>
      <c r="T84" s="49" t="s">
        <v>197</v>
      </c>
      <c r="U84" s="48">
        <v>534.9</v>
      </c>
      <c r="V84" s="49" t="s">
        <v>197</v>
      </c>
      <c r="W84" s="49" t="s">
        <v>197</v>
      </c>
      <c r="X84" s="49" t="s">
        <v>197</v>
      </c>
      <c r="Y84" s="49" t="s">
        <v>197</v>
      </c>
      <c r="Z84" s="49" t="s">
        <v>197</v>
      </c>
      <c r="AA84" s="49" t="s">
        <v>197</v>
      </c>
      <c r="AB84" s="49" t="s">
        <v>197</v>
      </c>
      <c r="AC84" s="49" t="s">
        <v>197</v>
      </c>
      <c r="AD84" s="49" t="s">
        <v>197</v>
      </c>
      <c r="AE84" s="48">
        <v>116.7</v>
      </c>
      <c r="AF84" s="49" t="s">
        <v>197</v>
      </c>
      <c r="AG84" s="49" t="s">
        <v>197</v>
      </c>
      <c r="AH84" s="48">
        <v>81.5</v>
      </c>
      <c r="AI84" s="49" t="s">
        <v>197</v>
      </c>
      <c r="AJ84" s="49" t="s">
        <v>197</v>
      </c>
      <c r="AK84" s="49" t="s">
        <v>197</v>
      </c>
      <c r="AL84" s="49" t="s">
        <v>197</v>
      </c>
      <c r="AM84" s="49" t="s">
        <v>197</v>
      </c>
      <c r="AN84" s="49" t="s">
        <v>197</v>
      </c>
      <c r="AO84" s="49" t="s">
        <v>197</v>
      </c>
      <c r="AP84" s="49" t="s">
        <v>197</v>
      </c>
      <c r="AQ84" s="49" t="s">
        <v>197</v>
      </c>
      <c r="AR84" s="49" t="s">
        <v>197</v>
      </c>
      <c r="AS84" s="49" t="s">
        <v>197</v>
      </c>
      <c r="AT84" s="49" t="s">
        <v>197</v>
      </c>
      <c r="AU84" s="49" t="s">
        <v>197</v>
      </c>
      <c r="AV84" s="49" t="s">
        <v>197</v>
      </c>
      <c r="AW84" s="49" t="s">
        <v>197</v>
      </c>
      <c r="AX84" s="49" t="s">
        <v>197</v>
      </c>
      <c r="AY84" s="49" t="s">
        <v>197</v>
      </c>
      <c r="AZ84" s="48">
        <v>197.8</v>
      </c>
      <c r="BA84" s="48">
        <v>206.7</v>
      </c>
      <c r="BB84" s="48">
        <v>206.3</v>
      </c>
      <c r="BC84" s="48">
        <v>179.7</v>
      </c>
      <c r="BD84" s="48">
        <v>149.30000000000001</v>
      </c>
      <c r="BE84" s="48">
        <v>151.6</v>
      </c>
      <c r="BF84" s="48">
        <v>163.9</v>
      </c>
      <c r="BG84" s="48">
        <v>69.099999999999994</v>
      </c>
      <c r="BH84" s="48">
        <v>91</v>
      </c>
      <c r="BI84" s="48">
        <v>466.8</v>
      </c>
      <c r="BJ84" s="48">
        <v>229.5</v>
      </c>
      <c r="BK84" s="48">
        <v>353.1</v>
      </c>
      <c r="BL84" s="49" t="s">
        <v>197</v>
      </c>
      <c r="BM84" s="49" t="s">
        <v>197</v>
      </c>
      <c r="BN84" s="49" t="s">
        <v>197</v>
      </c>
      <c r="BO84" s="49" t="s">
        <v>197</v>
      </c>
      <c r="BP84" s="49" t="s">
        <v>197</v>
      </c>
      <c r="BQ84" s="49" t="s">
        <v>197</v>
      </c>
      <c r="BR84" s="49" t="s">
        <v>197</v>
      </c>
      <c r="BS84" s="49" t="s">
        <v>197</v>
      </c>
      <c r="BT84" s="49" t="s">
        <v>197</v>
      </c>
      <c r="BU84" s="49" t="s">
        <v>197</v>
      </c>
      <c r="BV84" s="49" t="s">
        <v>197</v>
      </c>
      <c r="BW84" s="49" t="s">
        <v>197</v>
      </c>
      <c r="BX84" s="49" t="s">
        <v>197</v>
      </c>
      <c r="BY84" s="49" t="s">
        <v>197</v>
      </c>
      <c r="BZ84" s="49" t="s">
        <v>197</v>
      </c>
      <c r="CA84" s="49" t="s">
        <v>197</v>
      </c>
      <c r="CB84" s="49" t="s">
        <v>197</v>
      </c>
      <c r="CC84" s="49" t="s">
        <v>197</v>
      </c>
      <c r="CD84" s="49" t="s">
        <v>197</v>
      </c>
      <c r="CE84" s="49" t="s">
        <v>197</v>
      </c>
      <c r="CF84" s="49" t="s">
        <v>197</v>
      </c>
      <c r="CG84" s="49" t="s">
        <v>197</v>
      </c>
      <c r="CH84" s="49" t="s">
        <v>197</v>
      </c>
      <c r="CI84" s="49" t="s">
        <v>197</v>
      </c>
      <c r="CJ84" s="49" t="s">
        <v>197</v>
      </c>
      <c r="CK84" s="49" t="s">
        <v>197</v>
      </c>
      <c r="CL84" s="49" t="s">
        <v>197</v>
      </c>
      <c r="CM84" s="49" t="s">
        <v>197</v>
      </c>
      <c r="CN84" s="49" t="s">
        <v>197</v>
      </c>
      <c r="CO84" s="49" t="s">
        <v>197</v>
      </c>
      <c r="CP84" s="49" t="s">
        <v>197</v>
      </c>
      <c r="CQ84" s="49" t="s">
        <v>197</v>
      </c>
      <c r="CR84" s="49" t="s">
        <v>197</v>
      </c>
      <c r="CS84" s="49" t="s">
        <v>197</v>
      </c>
      <c r="CT84" s="49" t="s">
        <v>197</v>
      </c>
      <c r="CU84" s="49" t="s">
        <v>197</v>
      </c>
      <c r="CV84" s="49" t="s">
        <v>197</v>
      </c>
      <c r="CW84" s="49" t="s">
        <v>197</v>
      </c>
      <c r="CX84" s="49" t="s">
        <v>197</v>
      </c>
      <c r="CY84" s="49" t="s">
        <v>197</v>
      </c>
      <c r="CZ84" s="49" t="s">
        <v>197</v>
      </c>
      <c r="DA84" s="49" t="s">
        <v>197</v>
      </c>
      <c r="DB84" s="49" t="s">
        <v>197</v>
      </c>
      <c r="DC84" s="49" t="s">
        <v>197</v>
      </c>
      <c r="DD84" s="49" t="s">
        <v>197</v>
      </c>
      <c r="DE84" s="49" t="s">
        <v>197</v>
      </c>
      <c r="DF84" s="49" t="s">
        <v>197</v>
      </c>
      <c r="DG84" s="49" t="s">
        <v>197</v>
      </c>
      <c r="DH84" s="49" t="s">
        <v>197</v>
      </c>
      <c r="DI84" s="49" t="s">
        <v>197</v>
      </c>
      <c r="DJ84" s="49" t="s">
        <v>197</v>
      </c>
      <c r="DK84" s="49" t="s">
        <v>197</v>
      </c>
      <c r="DL84" s="49" t="s">
        <v>197</v>
      </c>
      <c r="DM84" s="49" t="s">
        <v>197</v>
      </c>
      <c r="DN84" s="49" t="s">
        <v>197</v>
      </c>
      <c r="DO84" s="49" t="s">
        <v>197</v>
      </c>
      <c r="DP84" s="49" t="s">
        <v>197</v>
      </c>
      <c r="DQ84" s="49" t="s">
        <v>197</v>
      </c>
      <c r="DR84" s="49" t="s">
        <v>197</v>
      </c>
      <c r="DS84" s="49" t="s">
        <v>197</v>
      </c>
      <c r="DT84" s="49" t="s">
        <v>197</v>
      </c>
      <c r="DU84" s="49" t="s">
        <v>197</v>
      </c>
      <c r="DV84" s="49" t="s">
        <v>197</v>
      </c>
      <c r="DW84" s="49" t="s">
        <v>197</v>
      </c>
      <c r="DX84" s="49" t="s">
        <v>197</v>
      </c>
      <c r="DY84" s="49" t="s">
        <v>197</v>
      </c>
      <c r="DZ84" s="49" t="s">
        <v>197</v>
      </c>
      <c r="EA84" s="49" t="s">
        <v>197</v>
      </c>
      <c r="EB84" s="48" t="e">
        <v>#N/A</v>
      </c>
      <c r="EC84" s="49" t="s">
        <v>197</v>
      </c>
      <c r="ED84" s="48" t="e">
        <v>#N/A</v>
      </c>
      <c r="EE84" s="49" t="s">
        <v>197</v>
      </c>
      <c r="EF84" s="49" t="s">
        <v>197</v>
      </c>
      <c r="EG84" s="49" t="s">
        <v>197</v>
      </c>
      <c r="EH84" s="49" t="s">
        <v>197</v>
      </c>
      <c r="EI84" s="49" t="s">
        <v>197</v>
      </c>
      <c r="EJ84" s="49" t="s">
        <v>197</v>
      </c>
      <c r="EK84" s="49" t="s">
        <v>197</v>
      </c>
      <c r="EL84" s="49" t="s">
        <v>197</v>
      </c>
      <c r="EM84" s="49" t="s">
        <v>197</v>
      </c>
      <c r="EN84" s="49" t="s">
        <v>197</v>
      </c>
      <c r="EO84" s="49" t="s">
        <v>197</v>
      </c>
      <c r="EP84" s="49" t="s">
        <v>197</v>
      </c>
      <c r="EQ84" s="49" t="s">
        <v>197</v>
      </c>
      <c r="ER84" s="49" t="s">
        <v>197</v>
      </c>
      <c r="ES84" s="49" t="s">
        <v>197</v>
      </c>
      <c r="ET84" s="49" t="s">
        <v>197</v>
      </c>
      <c r="EU84" s="49" t="s">
        <v>197</v>
      </c>
      <c r="EV84" s="48">
        <v>117</v>
      </c>
      <c r="EW84" s="48">
        <v>114.3</v>
      </c>
      <c r="EX84" s="48">
        <v>115.1</v>
      </c>
      <c r="EY84" s="49" t="s">
        <v>197</v>
      </c>
      <c r="EZ84" s="48">
        <v>29.4</v>
      </c>
      <c r="FA84" s="48">
        <v>135.6</v>
      </c>
      <c r="FB84" s="48">
        <v>93.4</v>
      </c>
      <c r="FC84" s="49" t="s">
        <v>197</v>
      </c>
      <c r="FD84" s="48">
        <v>55.9</v>
      </c>
      <c r="FE84" s="48">
        <v>115.6</v>
      </c>
      <c r="FF84" s="48">
        <v>89.8</v>
      </c>
      <c r="FG84" s="49" t="s">
        <v>197</v>
      </c>
      <c r="FH84" s="49" t="s">
        <v>197</v>
      </c>
      <c r="FI84" s="49" t="s">
        <v>197</v>
      </c>
      <c r="FJ84" s="49" t="s">
        <v>197</v>
      </c>
      <c r="FK84" s="49" t="s">
        <v>197</v>
      </c>
      <c r="FL84" s="49" t="s">
        <v>197</v>
      </c>
      <c r="FM84" s="48">
        <v>153.1</v>
      </c>
      <c r="FN84" s="48">
        <v>97</v>
      </c>
      <c r="FO84" s="48">
        <v>129.80000000000001</v>
      </c>
      <c r="FP84" s="48">
        <v>21.8</v>
      </c>
      <c r="FQ84" s="48">
        <v>146.5</v>
      </c>
      <c r="FR84" s="48">
        <v>102.2</v>
      </c>
      <c r="FS84" s="49" t="s">
        <v>197</v>
      </c>
      <c r="FT84" s="49" t="s">
        <v>197</v>
      </c>
      <c r="FU84" s="49" t="s">
        <v>197</v>
      </c>
      <c r="FV84" s="49" t="s">
        <v>197</v>
      </c>
      <c r="FW84" s="49" t="s">
        <v>197</v>
      </c>
      <c r="FX84" s="48">
        <v>188.3</v>
      </c>
      <c r="FY84" s="48">
        <v>123.5</v>
      </c>
      <c r="FZ84" s="48">
        <v>124.1</v>
      </c>
      <c r="GA84" s="48">
        <v>137.30000000000001</v>
      </c>
      <c r="GB84" s="48">
        <v>113.4</v>
      </c>
      <c r="GC84" s="48">
        <v>118</v>
      </c>
      <c r="GD84" s="49" t="s">
        <v>197</v>
      </c>
      <c r="GE84" s="49" t="s">
        <v>197</v>
      </c>
      <c r="GF84" s="49" t="s">
        <v>197</v>
      </c>
      <c r="GG84" s="49" t="s">
        <v>197</v>
      </c>
      <c r="GH84" s="49" t="s">
        <v>197</v>
      </c>
      <c r="GI84" s="49" t="s">
        <v>197</v>
      </c>
      <c r="GJ84" s="49" t="s">
        <v>197</v>
      </c>
      <c r="GK84" s="49" t="s">
        <v>197</v>
      </c>
      <c r="GL84" s="49" t="s">
        <v>197</v>
      </c>
      <c r="GM84" s="49" t="s">
        <v>197</v>
      </c>
      <c r="GN84" s="49" t="s">
        <v>197</v>
      </c>
      <c r="GO84" s="49" t="s">
        <v>197</v>
      </c>
      <c r="GP84" s="49" t="s">
        <v>197</v>
      </c>
      <c r="GQ84" s="49" t="s">
        <v>197</v>
      </c>
      <c r="GR84" s="49" t="s">
        <v>197</v>
      </c>
      <c r="GS84" s="48">
        <v>314.60000000000002</v>
      </c>
      <c r="GT84" s="48">
        <v>203.9</v>
      </c>
      <c r="GU84" s="48">
        <v>228.3</v>
      </c>
      <c r="GV84" s="49" t="s">
        <v>197</v>
      </c>
      <c r="GW84" s="49" t="s">
        <v>197</v>
      </c>
      <c r="GX84" s="49" t="s">
        <v>197</v>
      </c>
      <c r="GY84" s="49" t="s">
        <v>197</v>
      </c>
      <c r="GZ84" s="49" t="s">
        <v>197</v>
      </c>
      <c r="HA84" s="49" t="s">
        <v>197</v>
      </c>
      <c r="HB84" s="49" t="s">
        <v>197</v>
      </c>
      <c r="HC84" s="49" t="s">
        <v>197</v>
      </c>
      <c r="HD84" s="49" t="s">
        <v>197</v>
      </c>
      <c r="HE84" s="48" t="e">
        <v>#N/A</v>
      </c>
      <c r="HF84" s="49" t="s">
        <v>197</v>
      </c>
      <c r="HG84" s="48" t="e">
        <v>#N/A</v>
      </c>
      <c r="HH84" s="49" t="s">
        <v>197</v>
      </c>
      <c r="HI84" s="49" t="s">
        <v>197</v>
      </c>
      <c r="HJ84" s="49" t="s">
        <v>197</v>
      </c>
      <c r="HK84" s="49" t="s">
        <v>197</v>
      </c>
      <c r="HL84" s="49" t="s">
        <v>197</v>
      </c>
      <c r="HM84" s="49" t="s">
        <v>197</v>
      </c>
      <c r="HN84" s="49" t="s">
        <v>197</v>
      </c>
      <c r="HO84" s="49" t="s">
        <v>197</v>
      </c>
      <c r="HP84" s="49" t="s">
        <v>197</v>
      </c>
      <c r="HQ84" s="49" t="s">
        <v>197</v>
      </c>
      <c r="HR84" s="49" t="s">
        <v>197</v>
      </c>
      <c r="HS84" s="49" t="s">
        <v>197</v>
      </c>
      <c r="HT84" s="49" t="s">
        <v>197</v>
      </c>
      <c r="HU84" s="48">
        <v>579.4</v>
      </c>
      <c r="HV84" s="48">
        <v>160.6</v>
      </c>
      <c r="HW84" s="48">
        <v>185.7</v>
      </c>
      <c r="HX84" s="49" t="s">
        <v>197</v>
      </c>
      <c r="HY84" s="49" t="s">
        <v>197</v>
      </c>
      <c r="HZ84" s="49" t="s">
        <v>197</v>
      </c>
      <c r="IA84" s="49" t="s">
        <v>197</v>
      </c>
      <c r="IB84" s="49" t="s">
        <v>197</v>
      </c>
      <c r="IC84" s="49" t="s">
        <v>197</v>
      </c>
      <c r="ID84" s="48">
        <v>78.8</v>
      </c>
      <c r="IE84" s="49" t="s">
        <v>197</v>
      </c>
      <c r="IF84" s="49" t="s">
        <v>197</v>
      </c>
      <c r="IG84" s="49" t="s">
        <v>197</v>
      </c>
      <c r="IH84" s="48">
        <v>48.6</v>
      </c>
      <c r="II84" s="49" t="s">
        <v>197</v>
      </c>
      <c r="IJ84" s="49" t="s">
        <v>197</v>
      </c>
      <c r="IK84" s="49" t="s">
        <v>197</v>
      </c>
      <c r="IL84" s="49" t="s">
        <v>197</v>
      </c>
      <c r="IM84" s="49" t="s">
        <v>197</v>
      </c>
      <c r="IN84" s="49" t="s">
        <v>197</v>
      </c>
      <c r="IO84" s="49" t="s">
        <v>197</v>
      </c>
      <c r="IP84" s="49" t="s">
        <v>197</v>
      </c>
      <c r="IQ84" s="49" t="s">
        <v>197</v>
      </c>
      <c r="IR84" s="49" t="s">
        <v>197</v>
      </c>
      <c r="IS84" s="49" t="s">
        <v>197</v>
      </c>
      <c r="IT84" s="49" t="s">
        <v>197</v>
      </c>
      <c r="IU84" s="49" t="s">
        <v>197</v>
      </c>
      <c r="IV84" s="49" t="s">
        <v>197</v>
      </c>
      <c r="IW84" s="49" t="s">
        <v>197</v>
      </c>
      <c r="IX84" s="49" t="s">
        <v>197</v>
      </c>
      <c r="IY84" s="49" t="s">
        <v>197</v>
      </c>
      <c r="IZ84" s="49" t="s">
        <v>197</v>
      </c>
      <c r="JA84" s="49" t="s">
        <v>197</v>
      </c>
      <c r="JB84" s="49" t="s">
        <v>197</v>
      </c>
      <c r="JC84" s="49" t="s">
        <v>197</v>
      </c>
      <c r="JD84" s="49" t="s">
        <v>197</v>
      </c>
      <c r="JE84" s="49" t="s">
        <v>197</v>
      </c>
      <c r="JF84" s="49" t="s">
        <v>87</v>
      </c>
      <c r="JG84" s="49" t="s">
        <v>87</v>
      </c>
      <c r="JH84" s="49" t="s">
        <v>87</v>
      </c>
      <c r="JI84" s="49">
        <v>167.5</v>
      </c>
      <c r="JJ84" s="49">
        <v>76.599999999999994</v>
      </c>
      <c r="JK84" s="49">
        <v>42.1</v>
      </c>
      <c r="JL84" s="49">
        <v>96.8</v>
      </c>
      <c r="JM84" s="49">
        <v>68.3</v>
      </c>
      <c r="JN84" s="49">
        <v>48.6</v>
      </c>
      <c r="JO84" s="49" t="s">
        <v>87</v>
      </c>
    </row>
    <row r="85" spans="1:275">
      <c r="A85" s="45"/>
      <c r="B85" s="46" t="s">
        <v>1822</v>
      </c>
      <c r="C85" s="303" t="s">
        <v>1322</v>
      </c>
      <c r="D85" s="46" t="s">
        <v>97</v>
      </c>
      <c r="E85" s="303" t="s">
        <v>9</v>
      </c>
      <c r="F85" s="47" t="s">
        <v>197</v>
      </c>
      <c r="G85" s="47" t="s">
        <v>197</v>
      </c>
      <c r="H85" s="48">
        <v>118.1</v>
      </c>
      <c r="I85" s="48">
        <v>87.8</v>
      </c>
      <c r="J85" s="48">
        <v>85.7</v>
      </c>
      <c r="K85" s="49" t="s">
        <v>197</v>
      </c>
      <c r="L85" s="49" t="s">
        <v>197</v>
      </c>
      <c r="M85" s="49" t="s">
        <v>197</v>
      </c>
      <c r="N85" s="49" t="s">
        <v>197</v>
      </c>
      <c r="O85" s="49" t="s">
        <v>197</v>
      </c>
      <c r="P85" s="49" t="s">
        <v>197</v>
      </c>
      <c r="Q85" s="49" t="s">
        <v>197</v>
      </c>
      <c r="R85" s="49" t="s">
        <v>197</v>
      </c>
      <c r="S85" s="49" t="s">
        <v>197</v>
      </c>
      <c r="T85" s="49" t="s">
        <v>197</v>
      </c>
      <c r="U85" s="49" t="s">
        <v>197</v>
      </c>
      <c r="V85" s="49" t="s">
        <v>197</v>
      </c>
      <c r="W85" s="49" t="s">
        <v>197</v>
      </c>
      <c r="X85" s="49" t="s">
        <v>197</v>
      </c>
      <c r="Y85" s="49" t="s">
        <v>197</v>
      </c>
      <c r="Z85" s="49" t="s">
        <v>197</v>
      </c>
      <c r="AA85" s="49" t="s">
        <v>197</v>
      </c>
      <c r="AB85" s="49" t="s">
        <v>197</v>
      </c>
      <c r="AC85" s="49" t="s">
        <v>197</v>
      </c>
      <c r="AD85" s="49" t="s">
        <v>197</v>
      </c>
      <c r="AE85" s="49" t="s">
        <v>197</v>
      </c>
      <c r="AF85" s="49" t="s">
        <v>197</v>
      </c>
      <c r="AG85" s="49" t="s">
        <v>197</v>
      </c>
      <c r="AH85" s="49" t="s">
        <v>197</v>
      </c>
      <c r="AI85" s="49" t="s">
        <v>197</v>
      </c>
      <c r="AJ85" s="49" t="s">
        <v>197</v>
      </c>
      <c r="AK85" s="49" t="s">
        <v>197</v>
      </c>
      <c r="AL85" s="49" t="s">
        <v>197</v>
      </c>
      <c r="AM85" s="49" t="s">
        <v>197</v>
      </c>
      <c r="AN85" s="49" t="s">
        <v>197</v>
      </c>
      <c r="AO85" s="49" t="s">
        <v>197</v>
      </c>
      <c r="AP85" s="49" t="s">
        <v>197</v>
      </c>
      <c r="AQ85" s="49" t="s">
        <v>197</v>
      </c>
      <c r="AR85" s="49" t="s">
        <v>197</v>
      </c>
      <c r="AS85" s="49" t="s">
        <v>197</v>
      </c>
      <c r="AT85" s="49" t="s">
        <v>197</v>
      </c>
      <c r="AU85" s="49" t="s">
        <v>197</v>
      </c>
      <c r="AV85" s="49" t="s">
        <v>197</v>
      </c>
      <c r="AW85" s="49" t="s">
        <v>197</v>
      </c>
      <c r="AX85" s="49" t="s">
        <v>197</v>
      </c>
      <c r="AY85" s="49" t="s">
        <v>197</v>
      </c>
      <c r="AZ85" s="48">
        <v>30.4</v>
      </c>
      <c r="BA85" s="48">
        <v>105.4</v>
      </c>
      <c r="BB85" s="48">
        <v>102</v>
      </c>
      <c r="BC85" s="48">
        <v>32.700000000000003</v>
      </c>
      <c r="BD85" s="48">
        <v>75.400000000000006</v>
      </c>
      <c r="BE85" s="48">
        <v>72.099999999999994</v>
      </c>
      <c r="BF85" s="48">
        <v>93</v>
      </c>
      <c r="BG85" s="48">
        <v>119.3</v>
      </c>
      <c r="BH85" s="48">
        <v>113</v>
      </c>
      <c r="BI85" s="49" t="s">
        <v>197</v>
      </c>
      <c r="BJ85" s="49" t="s">
        <v>197</v>
      </c>
      <c r="BK85" s="49" t="s">
        <v>197</v>
      </c>
      <c r="BL85" s="49" t="s">
        <v>197</v>
      </c>
      <c r="BM85" s="49" t="s">
        <v>197</v>
      </c>
      <c r="BN85" s="49" t="s">
        <v>197</v>
      </c>
      <c r="BO85" s="49" t="s">
        <v>197</v>
      </c>
      <c r="BP85" s="49" t="s">
        <v>197</v>
      </c>
      <c r="BQ85" s="49" t="s">
        <v>197</v>
      </c>
      <c r="BR85" s="49" t="s">
        <v>197</v>
      </c>
      <c r="BS85" s="49" t="s">
        <v>197</v>
      </c>
      <c r="BT85" s="49" t="s">
        <v>197</v>
      </c>
      <c r="BU85" s="49" t="s">
        <v>197</v>
      </c>
      <c r="BV85" s="49" t="s">
        <v>197</v>
      </c>
      <c r="BW85" s="49" t="s">
        <v>197</v>
      </c>
      <c r="BX85" s="49" t="s">
        <v>197</v>
      </c>
      <c r="BY85" s="49" t="s">
        <v>197</v>
      </c>
      <c r="BZ85" s="49" t="s">
        <v>197</v>
      </c>
      <c r="CA85" s="49" t="s">
        <v>197</v>
      </c>
      <c r="CB85" s="49" t="s">
        <v>197</v>
      </c>
      <c r="CC85" s="49" t="s">
        <v>197</v>
      </c>
      <c r="CD85" s="49" t="s">
        <v>197</v>
      </c>
      <c r="CE85" s="49" t="s">
        <v>197</v>
      </c>
      <c r="CF85" s="49" t="s">
        <v>197</v>
      </c>
      <c r="CG85" s="49" t="s">
        <v>197</v>
      </c>
      <c r="CH85" s="49" t="s">
        <v>197</v>
      </c>
      <c r="CI85" s="49" t="s">
        <v>197</v>
      </c>
      <c r="CJ85" s="49" t="s">
        <v>197</v>
      </c>
      <c r="CK85" s="49" t="s">
        <v>197</v>
      </c>
      <c r="CL85" s="49" t="s">
        <v>197</v>
      </c>
      <c r="CM85" s="49" t="s">
        <v>197</v>
      </c>
      <c r="CN85" s="49" t="s">
        <v>197</v>
      </c>
      <c r="CO85" s="49" t="s">
        <v>197</v>
      </c>
      <c r="CP85" s="49" t="s">
        <v>197</v>
      </c>
      <c r="CQ85" s="49" t="s">
        <v>197</v>
      </c>
      <c r="CR85" s="49" t="s">
        <v>197</v>
      </c>
      <c r="CS85" s="49" t="s">
        <v>197</v>
      </c>
      <c r="CT85" s="49" t="s">
        <v>197</v>
      </c>
      <c r="CU85" s="49" t="s">
        <v>197</v>
      </c>
      <c r="CV85" s="49" t="s">
        <v>197</v>
      </c>
      <c r="CW85" s="49" t="s">
        <v>197</v>
      </c>
      <c r="CX85" s="49" t="s">
        <v>197</v>
      </c>
      <c r="CY85" s="49" t="s">
        <v>197</v>
      </c>
      <c r="CZ85" s="49" t="s">
        <v>197</v>
      </c>
      <c r="DA85" s="49" t="s">
        <v>197</v>
      </c>
      <c r="DB85" s="49" t="s">
        <v>197</v>
      </c>
      <c r="DC85" s="49" t="s">
        <v>197</v>
      </c>
      <c r="DD85" s="49" t="s">
        <v>197</v>
      </c>
      <c r="DE85" s="49" t="s">
        <v>197</v>
      </c>
      <c r="DF85" s="49" t="s">
        <v>197</v>
      </c>
      <c r="DG85" s="49" t="s">
        <v>197</v>
      </c>
      <c r="DH85" s="49" t="s">
        <v>197</v>
      </c>
      <c r="DI85" s="49" t="s">
        <v>197</v>
      </c>
      <c r="DJ85" s="49" t="s">
        <v>197</v>
      </c>
      <c r="DK85" s="49" t="s">
        <v>197</v>
      </c>
      <c r="DL85" s="49" t="s">
        <v>197</v>
      </c>
      <c r="DM85" s="49" t="s">
        <v>197</v>
      </c>
      <c r="DN85" s="49" t="s">
        <v>197</v>
      </c>
      <c r="DO85" s="49" t="s">
        <v>197</v>
      </c>
      <c r="DP85" s="49" t="s">
        <v>197</v>
      </c>
      <c r="DQ85" s="49" t="s">
        <v>197</v>
      </c>
      <c r="DR85" s="49" t="s">
        <v>197</v>
      </c>
      <c r="DS85" s="49" t="s">
        <v>197</v>
      </c>
      <c r="DT85" s="49" t="s">
        <v>197</v>
      </c>
      <c r="DU85" s="49" t="s">
        <v>197</v>
      </c>
      <c r="DV85" s="49" t="s">
        <v>197</v>
      </c>
      <c r="DW85" s="49" t="s">
        <v>197</v>
      </c>
      <c r="DX85" s="49" t="s">
        <v>197</v>
      </c>
      <c r="DY85" s="49" t="s">
        <v>197</v>
      </c>
      <c r="DZ85" s="49" t="s">
        <v>197</v>
      </c>
      <c r="EA85" s="49" t="s">
        <v>197</v>
      </c>
      <c r="EB85" s="48" t="e">
        <v>#N/A</v>
      </c>
      <c r="EC85" s="49" t="s">
        <v>197</v>
      </c>
      <c r="ED85" s="48" t="e">
        <v>#N/A</v>
      </c>
      <c r="EE85" s="49" t="s">
        <v>197</v>
      </c>
      <c r="EF85" s="49" t="s">
        <v>197</v>
      </c>
      <c r="EG85" s="49" t="s">
        <v>197</v>
      </c>
      <c r="EH85" s="49" t="s">
        <v>197</v>
      </c>
      <c r="EI85" s="49" t="s">
        <v>197</v>
      </c>
      <c r="EJ85" s="49" t="s">
        <v>197</v>
      </c>
      <c r="EK85" s="49" t="s">
        <v>197</v>
      </c>
      <c r="EL85" s="49" t="s">
        <v>197</v>
      </c>
      <c r="EM85" s="49" t="s">
        <v>197</v>
      </c>
      <c r="EN85" s="49" t="s">
        <v>197</v>
      </c>
      <c r="EO85" s="49" t="s">
        <v>197</v>
      </c>
      <c r="EP85" s="49" t="s">
        <v>197</v>
      </c>
      <c r="EQ85" s="49" t="s">
        <v>197</v>
      </c>
      <c r="ER85" s="49" t="s">
        <v>197</v>
      </c>
      <c r="ES85" s="49" t="s">
        <v>197</v>
      </c>
      <c r="ET85" s="49" t="s">
        <v>197</v>
      </c>
      <c r="EU85" s="49" t="s">
        <v>197</v>
      </c>
      <c r="EV85" s="48">
        <v>68.099999999999994</v>
      </c>
      <c r="EW85" s="48">
        <v>47.6</v>
      </c>
      <c r="EX85" s="48">
        <v>54.1</v>
      </c>
      <c r="EY85" s="49" t="s">
        <v>197</v>
      </c>
      <c r="EZ85" s="49" t="s">
        <v>197</v>
      </c>
      <c r="FA85" s="49" t="s">
        <v>197</v>
      </c>
      <c r="FB85" s="49" t="s">
        <v>197</v>
      </c>
      <c r="FC85" s="49" t="s">
        <v>197</v>
      </c>
      <c r="FD85" s="49" t="s">
        <v>197</v>
      </c>
      <c r="FE85" s="49" t="s">
        <v>197</v>
      </c>
      <c r="FF85" s="49" t="s">
        <v>197</v>
      </c>
      <c r="FG85" s="49" t="s">
        <v>197</v>
      </c>
      <c r="FH85" s="49" t="s">
        <v>197</v>
      </c>
      <c r="FI85" s="49" t="s">
        <v>197</v>
      </c>
      <c r="FJ85" s="49" t="s">
        <v>197</v>
      </c>
      <c r="FK85" s="49" t="s">
        <v>197</v>
      </c>
      <c r="FL85" s="49" t="s">
        <v>197</v>
      </c>
      <c r="FM85" s="48">
        <v>30.2</v>
      </c>
      <c r="FN85" s="48">
        <v>30.5</v>
      </c>
      <c r="FO85" s="48">
        <v>30.3</v>
      </c>
      <c r="FP85" s="49" t="s">
        <v>197</v>
      </c>
      <c r="FQ85" s="49" t="s">
        <v>197</v>
      </c>
      <c r="FR85" s="49" t="s">
        <v>197</v>
      </c>
      <c r="FS85" s="49" t="s">
        <v>197</v>
      </c>
      <c r="FT85" s="49" t="s">
        <v>197</v>
      </c>
      <c r="FU85" s="49" t="s">
        <v>197</v>
      </c>
      <c r="FV85" s="49" t="s">
        <v>197</v>
      </c>
      <c r="FW85" s="49" t="s">
        <v>197</v>
      </c>
      <c r="FX85" s="48">
        <v>67.599999999999994</v>
      </c>
      <c r="FY85" s="48">
        <v>118.7</v>
      </c>
      <c r="FZ85" s="48">
        <v>118.2</v>
      </c>
      <c r="GA85" s="48">
        <v>47</v>
      </c>
      <c r="GB85" s="48">
        <v>69</v>
      </c>
      <c r="GC85" s="48">
        <v>64.7</v>
      </c>
      <c r="GD85" s="49" t="s">
        <v>197</v>
      </c>
      <c r="GE85" s="49" t="s">
        <v>197</v>
      </c>
      <c r="GF85" s="49" t="s">
        <v>197</v>
      </c>
      <c r="GG85" s="49" t="s">
        <v>197</v>
      </c>
      <c r="GH85" s="49" t="s">
        <v>197</v>
      </c>
      <c r="GI85" s="49" t="s">
        <v>197</v>
      </c>
      <c r="GJ85" s="49" t="s">
        <v>197</v>
      </c>
      <c r="GK85" s="49" t="s">
        <v>197</v>
      </c>
      <c r="GL85" s="49" t="s">
        <v>197</v>
      </c>
      <c r="GM85" s="49" t="s">
        <v>197</v>
      </c>
      <c r="GN85" s="49" t="s">
        <v>197</v>
      </c>
      <c r="GO85" s="49" t="s">
        <v>197</v>
      </c>
      <c r="GP85" s="49" t="s">
        <v>197</v>
      </c>
      <c r="GQ85" s="49" t="s">
        <v>197</v>
      </c>
      <c r="GR85" s="49" t="s">
        <v>197</v>
      </c>
      <c r="GS85" s="49" t="s">
        <v>197</v>
      </c>
      <c r="GT85" s="49" t="s">
        <v>197</v>
      </c>
      <c r="GU85" s="49" t="s">
        <v>197</v>
      </c>
      <c r="GV85" s="49" t="s">
        <v>197</v>
      </c>
      <c r="GW85" s="49" t="s">
        <v>197</v>
      </c>
      <c r="GX85" s="49" t="s">
        <v>197</v>
      </c>
      <c r="GY85" s="49" t="s">
        <v>197</v>
      </c>
      <c r="GZ85" s="49" t="s">
        <v>197</v>
      </c>
      <c r="HA85" s="49" t="s">
        <v>197</v>
      </c>
      <c r="HB85" s="49" t="s">
        <v>197</v>
      </c>
      <c r="HC85" s="49" t="s">
        <v>197</v>
      </c>
      <c r="HD85" s="49" t="s">
        <v>197</v>
      </c>
      <c r="HE85" s="48" t="e">
        <v>#N/A</v>
      </c>
      <c r="HF85" s="49" t="s">
        <v>197</v>
      </c>
      <c r="HG85" s="48" t="e">
        <v>#N/A</v>
      </c>
      <c r="HH85" s="49" t="s">
        <v>197</v>
      </c>
      <c r="HI85" s="49" t="s">
        <v>197</v>
      </c>
      <c r="HJ85" s="49" t="s">
        <v>197</v>
      </c>
      <c r="HK85" s="49" t="s">
        <v>197</v>
      </c>
      <c r="HL85" s="49" t="s">
        <v>197</v>
      </c>
      <c r="HM85" s="49" t="s">
        <v>197</v>
      </c>
      <c r="HN85" s="49" t="s">
        <v>197</v>
      </c>
      <c r="HO85" s="49" t="s">
        <v>197</v>
      </c>
      <c r="HP85" s="49" t="s">
        <v>197</v>
      </c>
      <c r="HQ85" s="49" t="s">
        <v>197</v>
      </c>
      <c r="HR85" s="49" t="s">
        <v>197</v>
      </c>
      <c r="HS85" s="49" t="s">
        <v>197</v>
      </c>
      <c r="HT85" s="49" t="s">
        <v>197</v>
      </c>
      <c r="HU85" s="48">
        <v>14.3</v>
      </c>
      <c r="HV85" s="48">
        <v>74.7</v>
      </c>
      <c r="HW85" s="48">
        <v>70.8</v>
      </c>
      <c r="HX85" s="49" t="s">
        <v>197</v>
      </c>
      <c r="HY85" s="49" t="s">
        <v>197</v>
      </c>
      <c r="HZ85" s="49" t="s">
        <v>197</v>
      </c>
      <c r="IA85" s="49" t="s">
        <v>197</v>
      </c>
      <c r="IB85" s="49" t="s">
        <v>197</v>
      </c>
      <c r="IC85" s="49" t="s">
        <v>197</v>
      </c>
      <c r="ID85" s="49" t="s">
        <v>197</v>
      </c>
      <c r="IE85" s="49" t="s">
        <v>197</v>
      </c>
      <c r="IF85" s="49" t="s">
        <v>197</v>
      </c>
      <c r="IG85" s="49" t="s">
        <v>197</v>
      </c>
      <c r="IH85" s="48">
        <v>11.5</v>
      </c>
      <c r="II85" s="49" t="s">
        <v>197</v>
      </c>
      <c r="IJ85" s="49" t="s">
        <v>197</v>
      </c>
      <c r="IK85" s="49" t="s">
        <v>197</v>
      </c>
      <c r="IL85" s="49" t="s">
        <v>197</v>
      </c>
      <c r="IM85" s="49" t="s">
        <v>197</v>
      </c>
      <c r="IN85" s="49" t="s">
        <v>197</v>
      </c>
      <c r="IO85" s="49" t="s">
        <v>197</v>
      </c>
      <c r="IP85" s="49" t="s">
        <v>197</v>
      </c>
      <c r="IQ85" s="49" t="s">
        <v>197</v>
      </c>
      <c r="IR85" s="49" t="s">
        <v>197</v>
      </c>
      <c r="IS85" s="49" t="s">
        <v>197</v>
      </c>
      <c r="IT85" s="49" t="s">
        <v>197</v>
      </c>
      <c r="IU85" s="49" t="s">
        <v>197</v>
      </c>
      <c r="IV85" s="49" t="s">
        <v>197</v>
      </c>
      <c r="IW85" s="49" t="s">
        <v>197</v>
      </c>
      <c r="IX85" s="49" t="s">
        <v>197</v>
      </c>
      <c r="IY85" s="49" t="s">
        <v>197</v>
      </c>
      <c r="IZ85" s="49" t="s">
        <v>197</v>
      </c>
      <c r="JA85" s="49" t="s">
        <v>197</v>
      </c>
      <c r="JB85" s="49" t="s">
        <v>197</v>
      </c>
      <c r="JC85" s="49" t="s">
        <v>197</v>
      </c>
      <c r="JD85" s="49" t="s">
        <v>197</v>
      </c>
      <c r="JE85" s="49" t="s">
        <v>197</v>
      </c>
      <c r="JF85" s="49" t="s">
        <v>87</v>
      </c>
      <c r="JG85" s="49" t="s">
        <v>87</v>
      </c>
      <c r="JH85" s="49" t="s">
        <v>87</v>
      </c>
      <c r="JI85" s="49">
        <v>91.1</v>
      </c>
      <c r="JJ85" s="49">
        <v>72.900000000000006</v>
      </c>
      <c r="JK85" s="49">
        <v>44</v>
      </c>
      <c r="JL85" s="49">
        <v>66</v>
      </c>
      <c r="JM85" s="49">
        <v>22.6</v>
      </c>
      <c r="JN85" s="49">
        <v>11.5</v>
      </c>
      <c r="JO85" s="49" t="s">
        <v>87</v>
      </c>
    </row>
    <row r="86" spans="1:275">
      <c r="A86" s="45"/>
      <c r="B86" s="46" t="s">
        <v>1823</v>
      </c>
      <c r="C86" s="303" t="s">
        <v>1323</v>
      </c>
      <c r="D86" s="46" t="s">
        <v>97</v>
      </c>
      <c r="E86" s="303" t="s">
        <v>9</v>
      </c>
      <c r="F86" s="47" t="s">
        <v>197</v>
      </c>
      <c r="G86" s="47" t="s">
        <v>197</v>
      </c>
      <c r="H86" s="48">
        <v>83.3</v>
      </c>
      <c r="I86" s="48">
        <v>75.5</v>
      </c>
      <c r="J86" s="48">
        <v>82.9</v>
      </c>
      <c r="K86" s="49" t="s">
        <v>197</v>
      </c>
      <c r="L86" s="49" t="s">
        <v>197</v>
      </c>
      <c r="M86" s="49" t="s">
        <v>197</v>
      </c>
      <c r="N86" s="49" t="s">
        <v>197</v>
      </c>
      <c r="O86" s="49" t="s">
        <v>197</v>
      </c>
      <c r="P86" s="49" t="s">
        <v>197</v>
      </c>
      <c r="Q86" s="49" t="s">
        <v>197</v>
      </c>
      <c r="R86" s="49" t="s">
        <v>197</v>
      </c>
      <c r="S86" s="49" t="s">
        <v>197</v>
      </c>
      <c r="T86" s="49" t="s">
        <v>197</v>
      </c>
      <c r="U86" s="49" t="s">
        <v>197</v>
      </c>
      <c r="V86" s="49" t="s">
        <v>197</v>
      </c>
      <c r="W86" s="49" t="s">
        <v>197</v>
      </c>
      <c r="X86" s="49" t="s">
        <v>197</v>
      </c>
      <c r="Y86" s="49" t="s">
        <v>197</v>
      </c>
      <c r="Z86" s="49" t="s">
        <v>197</v>
      </c>
      <c r="AA86" s="49" t="s">
        <v>197</v>
      </c>
      <c r="AB86" s="49" t="s">
        <v>197</v>
      </c>
      <c r="AC86" s="49" t="s">
        <v>197</v>
      </c>
      <c r="AD86" s="49" t="s">
        <v>197</v>
      </c>
      <c r="AE86" s="49" t="s">
        <v>197</v>
      </c>
      <c r="AF86" s="49" t="s">
        <v>197</v>
      </c>
      <c r="AG86" s="49" t="s">
        <v>197</v>
      </c>
      <c r="AH86" s="49" t="s">
        <v>197</v>
      </c>
      <c r="AI86" s="49" t="s">
        <v>197</v>
      </c>
      <c r="AJ86" s="49" t="s">
        <v>197</v>
      </c>
      <c r="AK86" s="49" t="s">
        <v>197</v>
      </c>
      <c r="AL86" s="49" t="s">
        <v>197</v>
      </c>
      <c r="AM86" s="49" t="s">
        <v>197</v>
      </c>
      <c r="AN86" s="49" t="s">
        <v>197</v>
      </c>
      <c r="AO86" s="49" t="s">
        <v>197</v>
      </c>
      <c r="AP86" s="49" t="s">
        <v>197</v>
      </c>
      <c r="AQ86" s="49" t="s">
        <v>197</v>
      </c>
      <c r="AR86" s="49" t="s">
        <v>197</v>
      </c>
      <c r="AS86" s="49" t="s">
        <v>197</v>
      </c>
      <c r="AT86" s="49" t="s">
        <v>197</v>
      </c>
      <c r="AU86" s="49" t="s">
        <v>197</v>
      </c>
      <c r="AV86" s="49" t="s">
        <v>197</v>
      </c>
      <c r="AW86" s="49" t="s">
        <v>197</v>
      </c>
      <c r="AX86" s="49" t="s">
        <v>197</v>
      </c>
      <c r="AY86" s="49" t="s">
        <v>197</v>
      </c>
      <c r="AZ86" s="48">
        <v>22.5</v>
      </c>
      <c r="BA86" s="48">
        <v>47.6</v>
      </c>
      <c r="BB86" s="48">
        <v>46.4</v>
      </c>
      <c r="BC86" s="48">
        <v>79.599999999999994</v>
      </c>
      <c r="BD86" s="48">
        <v>38.6</v>
      </c>
      <c r="BE86" s="48">
        <v>41.8</v>
      </c>
      <c r="BF86" s="48">
        <v>74.8</v>
      </c>
      <c r="BG86" s="48">
        <v>29.5</v>
      </c>
      <c r="BH86" s="48">
        <v>40.5</v>
      </c>
      <c r="BI86" s="49" t="s">
        <v>197</v>
      </c>
      <c r="BJ86" s="49" t="s">
        <v>197</v>
      </c>
      <c r="BK86" s="49" t="s">
        <v>197</v>
      </c>
      <c r="BL86" s="49" t="s">
        <v>197</v>
      </c>
      <c r="BM86" s="49" t="s">
        <v>197</v>
      </c>
      <c r="BN86" s="49" t="s">
        <v>197</v>
      </c>
      <c r="BO86" s="49" t="s">
        <v>197</v>
      </c>
      <c r="BP86" s="49" t="s">
        <v>197</v>
      </c>
      <c r="BQ86" s="49" t="s">
        <v>197</v>
      </c>
      <c r="BR86" s="49" t="s">
        <v>197</v>
      </c>
      <c r="BS86" s="49" t="s">
        <v>197</v>
      </c>
      <c r="BT86" s="49" t="s">
        <v>197</v>
      </c>
      <c r="BU86" s="49" t="s">
        <v>197</v>
      </c>
      <c r="BV86" s="49" t="s">
        <v>197</v>
      </c>
      <c r="BW86" s="49" t="s">
        <v>197</v>
      </c>
      <c r="BX86" s="49" t="s">
        <v>197</v>
      </c>
      <c r="BY86" s="49" t="s">
        <v>197</v>
      </c>
      <c r="BZ86" s="49" t="s">
        <v>197</v>
      </c>
      <c r="CA86" s="49" t="s">
        <v>197</v>
      </c>
      <c r="CB86" s="49" t="s">
        <v>197</v>
      </c>
      <c r="CC86" s="49" t="s">
        <v>197</v>
      </c>
      <c r="CD86" s="49" t="s">
        <v>197</v>
      </c>
      <c r="CE86" s="49" t="s">
        <v>197</v>
      </c>
      <c r="CF86" s="49" t="s">
        <v>197</v>
      </c>
      <c r="CG86" s="49" t="s">
        <v>197</v>
      </c>
      <c r="CH86" s="49" t="s">
        <v>197</v>
      </c>
      <c r="CI86" s="49" t="s">
        <v>197</v>
      </c>
      <c r="CJ86" s="49" t="s">
        <v>197</v>
      </c>
      <c r="CK86" s="49" t="s">
        <v>197</v>
      </c>
      <c r="CL86" s="49" t="s">
        <v>197</v>
      </c>
      <c r="CM86" s="49" t="s">
        <v>197</v>
      </c>
      <c r="CN86" s="49" t="s">
        <v>197</v>
      </c>
      <c r="CO86" s="49" t="s">
        <v>197</v>
      </c>
      <c r="CP86" s="49" t="s">
        <v>197</v>
      </c>
      <c r="CQ86" s="49" t="s">
        <v>197</v>
      </c>
      <c r="CR86" s="49" t="s">
        <v>197</v>
      </c>
      <c r="CS86" s="49" t="s">
        <v>197</v>
      </c>
      <c r="CT86" s="49" t="s">
        <v>197</v>
      </c>
      <c r="CU86" s="49" t="s">
        <v>197</v>
      </c>
      <c r="CV86" s="49" t="s">
        <v>197</v>
      </c>
      <c r="CW86" s="49" t="s">
        <v>197</v>
      </c>
      <c r="CX86" s="49" t="s">
        <v>197</v>
      </c>
      <c r="CY86" s="49" t="s">
        <v>197</v>
      </c>
      <c r="CZ86" s="49" t="s">
        <v>197</v>
      </c>
      <c r="DA86" s="49" t="s">
        <v>197</v>
      </c>
      <c r="DB86" s="49" t="s">
        <v>197</v>
      </c>
      <c r="DC86" s="49" t="s">
        <v>197</v>
      </c>
      <c r="DD86" s="49" t="s">
        <v>197</v>
      </c>
      <c r="DE86" s="49" t="s">
        <v>197</v>
      </c>
      <c r="DF86" s="49" t="s">
        <v>197</v>
      </c>
      <c r="DG86" s="49" t="s">
        <v>197</v>
      </c>
      <c r="DH86" s="49" t="s">
        <v>197</v>
      </c>
      <c r="DI86" s="49" t="s">
        <v>197</v>
      </c>
      <c r="DJ86" s="49" t="s">
        <v>197</v>
      </c>
      <c r="DK86" s="49" t="s">
        <v>197</v>
      </c>
      <c r="DL86" s="49" t="s">
        <v>197</v>
      </c>
      <c r="DM86" s="49" t="s">
        <v>197</v>
      </c>
      <c r="DN86" s="49" t="s">
        <v>197</v>
      </c>
      <c r="DO86" s="49" t="s">
        <v>197</v>
      </c>
      <c r="DP86" s="49" t="s">
        <v>197</v>
      </c>
      <c r="DQ86" s="49" t="s">
        <v>197</v>
      </c>
      <c r="DR86" s="49" t="s">
        <v>197</v>
      </c>
      <c r="DS86" s="49" t="s">
        <v>197</v>
      </c>
      <c r="DT86" s="49" t="s">
        <v>197</v>
      </c>
      <c r="DU86" s="49" t="s">
        <v>197</v>
      </c>
      <c r="DV86" s="49" t="s">
        <v>197</v>
      </c>
      <c r="DW86" s="49" t="s">
        <v>197</v>
      </c>
      <c r="DX86" s="49" t="s">
        <v>197</v>
      </c>
      <c r="DY86" s="49" t="s">
        <v>197</v>
      </c>
      <c r="DZ86" s="49" t="s">
        <v>197</v>
      </c>
      <c r="EA86" s="49" t="s">
        <v>197</v>
      </c>
      <c r="EB86" s="48" t="e">
        <v>#N/A</v>
      </c>
      <c r="EC86" s="49" t="s">
        <v>197</v>
      </c>
      <c r="ED86" s="48" t="e">
        <v>#N/A</v>
      </c>
      <c r="EE86" s="49" t="s">
        <v>197</v>
      </c>
      <c r="EF86" s="49" t="s">
        <v>197</v>
      </c>
      <c r="EG86" s="49" t="s">
        <v>197</v>
      </c>
      <c r="EH86" s="49" t="s">
        <v>197</v>
      </c>
      <c r="EI86" s="49" t="s">
        <v>197</v>
      </c>
      <c r="EJ86" s="49" t="s">
        <v>197</v>
      </c>
      <c r="EK86" s="49" t="s">
        <v>197</v>
      </c>
      <c r="EL86" s="49" t="s">
        <v>197</v>
      </c>
      <c r="EM86" s="49" t="s">
        <v>197</v>
      </c>
      <c r="EN86" s="49" t="s">
        <v>197</v>
      </c>
      <c r="EO86" s="49" t="s">
        <v>197</v>
      </c>
      <c r="EP86" s="49" t="s">
        <v>197</v>
      </c>
      <c r="EQ86" s="49" t="s">
        <v>197</v>
      </c>
      <c r="ER86" s="49" t="s">
        <v>197</v>
      </c>
      <c r="ES86" s="49" t="s">
        <v>197</v>
      </c>
      <c r="ET86" s="49" t="s">
        <v>197</v>
      </c>
      <c r="EU86" s="49" t="s">
        <v>197</v>
      </c>
      <c r="EV86" s="48">
        <v>25.1</v>
      </c>
      <c r="EW86" s="48">
        <v>40.200000000000003</v>
      </c>
      <c r="EX86" s="48">
        <v>35.299999999999997</v>
      </c>
      <c r="EY86" s="49" t="s">
        <v>197</v>
      </c>
      <c r="EZ86" s="49" t="s">
        <v>197</v>
      </c>
      <c r="FA86" s="49" t="s">
        <v>197</v>
      </c>
      <c r="FB86" s="49" t="s">
        <v>197</v>
      </c>
      <c r="FC86" s="49" t="s">
        <v>197</v>
      </c>
      <c r="FD86" s="49" t="s">
        <v>197</v>
      </c>
      <c r="FE86" s="49" t="s">
        <v>197</v>
      </c>
      <c r="FF86" s="49" t="s">
        <v>197</v>
      </c>
      <c r="FG86" s="49" t="s">
        <v>197</v>
      </c>
      <c r="FH86" s="49" t="s">
        <v>197</v>
      </c>
      <c r="FI86" s="49" t="s">
        <v>197</v>
      </c>
      <c r="FJ86" s="49" t="s">
        <v>197</v>
      </c>
      <c r="FK86" s="49" t="s">
        <v>197</v>
      </c>
      <c r="FL86" s="49" t="s">
        <v>197</v>
      </c>
      <c r="FM86" s="48">
        <v>4</v>
      </c>
      <c r="FN86" s="48">
        <v>19.899999999999999</v>
      </c>
      <c r="FO86" s="48">
        <v>10.5</v>
      </c>
      <c r="FP86" s="49" t="s">
        <v>197</v>
      </c>
      <c r="FQ86" s="49" t="s">
        <v>197</v>
      </c>
      <c r="FR86" s="49" t="s">
        <v>197</v>
      </c>
      <c r="FS86" s="48">
        <v>11.4</v>
      </c>
      <c r="FT86" s="48">
        <v>19.600000000000001</v>
      </c>
      <c r="FU86" s="48">
        <v>14.4</v>
      </c>
      <c r="FV86" s="49" t="s">
        <v>197</v>
      </c>
      <c r="FW86" s="49" t="s">
        <v>197</v>
      </c>
      <c r="FX86" s="48">
        <v>26.5</v>
      </c>
      <c r="FY86" s="48">
        <v>58.9</v>
      </c>
      <c r="FZ86" s="48">
        <v>58.6</v>
      </c>
      <c r="GA86" s="48">
        <v>30.7</v>
      </c>
      <c r="GB86" s="48">
        <v>31.1</v>
      </c>
      <c r="GC86" s="48">
        <v>31</v>
      </c>
      <c r="GD86" s="49" t="s">
        <v>197</v>
      </c>
      <c r="GE86" s="49" t="s">
        <v>197</v>
      </c>
      <c r="GF86" s="49" t="s">
        <v>197</v>
      </c>
      <c r="GG86" s="49" t="s">
        <v>197</v>
      </c>
      <c r="GH86" s="49" t="s">
        <v>197</v>
      </c>
      <c r="GI86" s="49" t="s">
        <v>197</v>
      </c>
      <c r="GJ86" s="49" t="s">
        <v>197</v>
      </c>
      <c r="GK86" s="49" t="s">
        <v>197</v>
      </c>
      <c r="GL86" s="49" t="s">
        <v>197</v>
      </c>
      <c r="GM86" s="49" t="s">
        <v>197</v>
      </c>
      <c r="GN86" s="49" t="s">
        <v>197</v>
      </c>
      <c r="GO86" s="49" t="s">
        <v>197</v>
      </c>
      <c r="GP86" s="49" t="s">
        <v>197</v>
      </c>
      <c r="GQ86" s="49" t="s">
        <v>197</v>
      </c>
      <c r="GR86" s="49" t="s">
        <v>197</v>
      </c>
      <c r="GS86" s="49" t="s">
        <v>197</v>
      </c>
      <c r="GT86" s="49" t="s">
        <v>197</v>
      </c>
      <c r="GU86" s="49" t="s">
        <v>197</v>
      </c>
      <c r="GV86" s="49" t="s">
        <v>197</v>
      </c>
      <c r="GW86" s="49" t="s">
        <v>197</v>
      </c>
      <c r="GX86" s="49" t="s">
        <v>197</v>
      </c>
      <c r="GY86" s="49" t="s">
        <v>197</v>
      </c>
      <c r="GZ86" s="49" t="s">
        <v>197</v>
      </c>
      <c r="HA86" s="49" t="s">
        <v>197</v>
      </c>
      <c r="HB86" s="49" t="s">
        <v>197</v>
      </c>
      <c r="HC86" s="49" t="s">
        <v>197</v>
      </c>
      <c r="HD86" s="49" t="s">
        <v>197</v>
      </c>
      <c r="HE86" s="48" t="e">
        <v>#N/A</v>
      </c>
      <c r="HF86" s="49" t="s">
        <v>197</v>
      </c>
      <c r="HG86" s="48" t="e">
        <v>#N/A</v>
      </c>
      <c r="HH86" s="49" t="s">
        <v>197</v>
      </c>
      <c r="HI86" s="49" t="s">
        <v>197</v>
      </c>
      <c r="HJ86" s="49" t="s">
        <v>197</v>
      </c>
      <c r="HK86" s="49" t="s">
        <v>197</v>
      </c>
      <c r="HL86" s="49" t="s">
        <v>197</v>
      </c>
      <c r="HM86" s="49" t="s">
        <v>197</v>
      </c>
      <c r="HN86" s="49" t="s">
        <v>197</v>
      </c>
      <c r="HO86" s="49" t="s">
        <v>197</v>
      </c>
      <c r="HP86" s="49" t="s">
        <v>197</v>
      </c>
      <c r="HQ86" s="49" t="s">
        <v>197</v>
      </c>
      <c r="HR86" s="49" t="s">
        <v>197</v>
      </c>
      <c r="HS86" s="49" t="s">
        <v>197</v>
      </c>
      <c r="HT86" s="49" t="s">
        <v>197</v>
      </c>
      <c r="HU86" s="48">
        <v>38.6</v>
      </c>
      <c r="HV86" s="48">
        <v>44.7</v>
      </c>
      <c r="HW86" s="48">
        <v>44.3</v>
      </c>
      <c r="HX86" s="49" t="s">
        <v>197</v>
      </c>
      <c r="HY86" s="49" t="s">
        <v>197</v>
      </c>
      <c r="HZ86" s="49" t="s">
        <v>197</v>
      </c>
      <c r="IA86" s="49" t="s">
        <v>197</v>
      </c>
      <c r="IB86" s="49" t="s">
        <v>197</v>
      </c>
      <c r="IC86" s="49" t="s">
        <v>197</v>
      </c>
      <c r="ID86" s="48">
        <v>73.5</v>
      </c>
      <c r="IE86" s="49" t="s">
        <v>197</v>
      </c>
      <c r="IF86" s="49" t="s">
        <v>197</v>
      </c>
      <c r="IG86" s="49" t="s">
        <v>197</v>
      </c>
      <c r="IH86" s="48">
        <v>35.6</v>
      </c>
      <c r="II86" s="49" t="s">
        <v>197</v>
      </c>
      <c r="IJ86" s="49" t="s">
        <v>197</v>
      </c>
      <c r="IK86" s="49" t="s">
        <v>197</v>
      </c>
      <c r="IL86" s="49" t="s">
        <v>197</v>
      </c>
      <c r="IM86" s="49" t="s">
        <v>197</v>
      </c>
      <c r="IN86" s="49" t="s">
        <v>197</v>
      </c>
      <c r="IO86" s="49" t="s">
        <v>197</v>
      </c>
      <c r="IP86" s="49" t="s">
        <v>197</v>
      </c>
      <c r="IQ86" s="49" t="s">
        <v>197</v>
      </c>
      <c r="IR86" s="49" t="s">
        <v>197</v>
      </c>
      <c r="IS86" s="49" t="s">
        <v>197</v>
      </c>
      <c r="IT86" s="49" t="s">
        <v>197</v>
      </c>
      <c r="IU86" s="49" t="s">
        <v>197</v>
      </c>
      <c r="IV86" s="49" t="s">
        <v>197</v>
      </c>
      <c r="IW86" s="49" t="s">
        <v>197</v>
      </c>
      <c r="IX86" s="49" t="s">
        <v>197</v>
      </c>
      <c r="IY86" s="49" t="s">
        <v>197</v>
      </c>
      <c r="IZ86" s="49" t="s">
        <v>197</v>
      </c>
      <c r="JA86" s="49" t="s">
        <v>197</v>
      </c>
      <c r="JB86" s="49" t="s">
        <v>197</v>
      </c>
      <c r="JC86" s="49" t="s">
        <v>197</v>
      </c>
      <c r="JD86" s="49" t="s">
        <v>197</v>
      </c>
      <c r="JE86" s="49" t="s">
        <v>197</v>
      </c>
      <c r="JF86" s="49" t="s">
        <v>87</v>
      </c>
      <c r="JG86" s="49" t="s">
        <v>87</v>
      </c>
      <c r="JH86" s="49" t="s">
        <v>87</v>
      </c>
      <c r="JI86" s="49">
        <v>77.2</v>
      </c>
      <c r="JJ86" s="49">
        <v>46.8</v>
      </c>
      <c r="JK86" s="49">
        <v>58.8</v>
      </c>
      <c r="JL86" s="49">
        <v>50.4</v>
      </c>
      <c r="JM86" s="49" t="s">
        <v>87</v>
      </c>
      <c r="JN86" s="49">
        <v>35.6</v>
      </c>
      <c r="JO86" s="49" t="s">
        <v>87</v>
      </c>
    </row>
    <row r="87" spans="1:275">
      <c r="A87" s="45"/>
      <c r="B87" s="46" t="s">
        <v>1824</v>
      </c>
      <c r="C87" s="303" t="s">
        <v>1324</v>
      </c>
      <c r="D87" s="46" t="s">
        <v>97</v>
      </c>
      <c r="E87" s="303" t="s">
        <v>9</v>
      </c>
      <c r="F87" s="47" t="s">
        <v>197</v>
      </c>
      <c r="G87" s="47" t="s">
        <v>197</v>
      </c>
      <c r="H87" s="48">
        <v>110.3</v>
      </c>
      <c r="I87" s="48">
        <v>95.6</v>
      </c>
      <c r="J87" s="48">
        <v>98.9</v>
      </c>
      <c r="K87" s="49" t="s">
        <v>197</v>
      </c>
      <c r="L87" s="49" t="s">
        <v>197</v>
      </c>
      <c r="M87" s="48">
        <v>114.1</v>
      </c>
      <c r="N87" s="49" t="s">
        <v>197</v>
      </c>
      <c r="O87" s="49" t="s">
        <v>197</v>
      </c>
      <c r="P87" s="48">
        <v>111.8</v>
      </c>
      <c r="Q87" s="49" t="s">
        <v>197</v>
      </c>
      <c r="R87" s="49" t="s">
        <v>197</v>
      </c>
      <c r="S87" s="49" t="s">
        <v>197</v>
      </c>
      <c r="T87" s="49" t="s">
        <v>197</v>
      </c>
      <c r="U87" s="49" t="s">
        <v>197</v>
      </c>
      <c r="V87" s="49" t="s">
        <v>197</v>
      </c>
      <c r="W87" s="49" t="s">
        <v>197</v>
      </c>
      <c r="X87" s="49" t="s">
        <v>197</v>
      </c>
      <c r="Y87" s="49" t="s">
        <v>197</v>
      </c>
      <c r="Z87" s="49" t="s">
        <v>197</v>
      </c>
      <c r="AA87" s="49" t="s">
        <v>197</v>
      </c>
      <c r="AB87" s="49" t="s">
        <v>197</v>
      </c>
      <c r="AC87" s="49" t="s">
        <v>197</v>
      </c>
      <c r="AD87" s="49" t="s">
        <v>197</v>
      </c>
      <c r="AE87" s="49" t="s">
        <v>197</v>
      </c>
      <c r="AF87" s="49" t="s">
        <v>197</v>
      </c>
      <c r="AG87" s="49" t="s">
        <v>197</v>
      </c>
      <c r="AH87" s="49" t="s">
        <v>197</v>
      </c>
      <c r="AI87" s="49" t="s">
        <v>197</v>
      </c>
      <c r="AJ87" s="49" t="s">
        <v>197</v>
      </c>
      <c r="AK87" s="49" t="s">
        <v>197</v>
      </c>
      <c r="AL87" s="49" t="s">
        <v>197</v>
      </c>
      <c r="AM87" s="49" t="s">
        <v>197</v>
      </c>
      <c r="AN87" s="49" t="s">
        <v>197</v>
      </c>
      <c r="AO87" s="49" t="s">
        <v>197</v>
      </c>
      <c r="AP87" s="49" t="s">
        <v>197</v>
      </c>
      <c r="AQ87" s="49" t="s">
        <v>197</v>
      </c>
      <c r="AR87" s="49" t="s">
        <v>197</v>
      </c>
      <c r="AS87" s="49" t="s">
        <v>197</v>
      </c>
      <c r="AT87" s="49" t="s">
        <v>197</v>
      </c>
      <c r="AU87" s="49" t="s">
        <v>197</v>
      </c>
      <c r="AV87" s="49" t="s">
        <v>197</v>
      </c>
      <c r="AW87" s="49" t="s">
        <v>197</v>
      </c>
      <c r="AX87" s="49" t="s">
        <v>197</v>
      </c>
      <c r="AY87" s="49" t="s">
        <v>197</v>
      </c>
      <c r="AZ87" s="48">
        <v>29.8</v>
      </c>
      <c r="BA87" s="48">
        <v>49</v>
      </c>
      <c r="BB87" s="48">
        <v>48.1</v>
      </c>
      <c r="BC87" s="48">
        <v>72.099999999999994</v>
      </c>
      <c r="BD87" s="48">
        <v>63.4</v>
      </c>
      <c r="BE87" s="48">
        <v>64.099999999999994</v>
      </c>
      <c r="BF87" s="48">
        <v>110.3</v>
      </c>
      <c r="BG87" s="48">
        <v>56</v>
      </c>
      <c r="BH87" s="48">
        <v>69</v>
      </c>
      <c r="BI87" s="49" t="s">
        <v>197</v>
      </c>
      <c r="BJ87" s="49" t="s">
        <v>197</v>
      </c>
      <c r="BK87" s="49" t="s">
        <v>197</v>
      </c>
      <c r="BL87" s="49" t="s">
        <v>197</v>
      </c>
      <c r="BM87" s="49" t="s">
        <v>197</v>
      </c>
      <c r="BN87" s="49" t="s">
        <v>197</v>
      </c>
      <c r="BO87" s="49" t="s">
        <v>197</v>
      </c>
      <c r="BP87" s="49" t="s">
        <v>197</v>
      </c>
      <c r="BQ87" s="49" t="s">
        <v>197</v>
      </c>
      <c r="BR87" s="49" t="s">
        <v>197</v>
      </c>
      <c r="BS87" s="49" t="s">
        <v>197</v>
      </c>
      <c r="BT87" s="49" t="s">
        <v>197</v>
      </c>
      <c r="BU87" s="49" t="s">
        <v>197</v>
      </c>
      <c r="BV87" s="49" t="s">
        <v>197</v>
      </c>
      <c r="BW87" s="49" t="s">
        <v>197</v>
      </c>
      <c r="BX87" s="49" t="s">
        <v>197</v>
      </c>
      <c r="BY87" s="49" t="s">
        <v>197</v>
      </c>
      <c r="BZ87" s="49" t="s">
        <v>197</v>
      </c>
      <c r="CA87" s="49" t="s">
        <v>197</v>
      </c>
      <c r="CB87" s="49" t="s">
        <v>197</v>
      </c>
      <c r="CC87" s="49" t="s">
        <v>197</v>
      </c>
      <c r="CD87" s="49" t="s">
        <v>197</v>
      </c>
      <c r="CE87" s="49" t="s">
        <v>197</v>
      </c>
      <c r="CF87" s="49" t="s">
        <v>197</v>
      </c>
      <c r="CG87" s="49" t="s">
        <v>197</v>
      </c>
      <c r="CH87" s="49" t="s">
        <v>197</v>
      </c>
      <c r="CI87" s="49" t="s">
        <v>197</v>
      </c>
      <c r="CJ87" s="49" t="s">
        <v>197</v>
      </c>
      <c r="CK87" s="49" t="s">
        <v>197</v>
      </c>
      <c r="CL87" s="49" t="s">
        <v>197</v>
      </c>
      <c r="CM87" s="49" t="s">
        <v>197</v>
      </c>
      <c r="CN87" s="49" t="s">
        <v>197</v>
      </c>
      <c r="CO87" s="49" t="s">
        <v>197</v>
      </c>
      <c r="CP87" s="49" t="s">
        <v>197</v>
      </c>
      <c r="CQ87" s="49" t="s">
        <v>197</v>
      </c>
      <c r="CR87" s="49" t="s">
        <v>197</v>
      </c>
      <c r="CS87" s="49" t="s">
        <v>197</v>
      </c>
      <c r="CT87" s="49" t="s">
        <v>197</v>
      </c>
      <c r="CU87" s="49" t="s">
        <v>197</v>
      </c>
      <c r="CV87" s="49" t="s">
        <v>197</v>
      </c>
      <c r="CW87" s="49" t="s">
        <v>197</v>
      </c>
      <c r="CX87" s="49" t="s">
        <v>197</v>
      </c>
      <c r="CY87" s="49" t="s">
        <v>197</v>
      </c>
      <c r="CZ87" s="49" t="s">
        <v>197</v>
      </c>
      <c r="DA87" s="49" t="s">
        <v>197</v>
      </c>
      <c r="DB87" s="49" t="s">
        <v>197</v>
      </c>
      <c r="DC87" s="49" t="s">
        <v>197</v>
      </c>
      <c r="DD87" s="49" t="s">
        <v>197</v>
      </c>
      <c r="DE87" s="49" t="s">
        <v>197</v>
      </c>
      <c r="DF87" s="49" t="s">
        <v>197</v>
      </c>
      <c r="DG87" s="49" t="s">
        <v>197</v>
      </c>
      <c r="DH87" s="49" t="s">
        <v>197</v>
      </c>
      <c r="DI87" s="49" t="s">
        <v>197</v>
      </c>
      <c r="DJ87" s="49" t="s">
        <v>197</v>
      </c>
      <c r="DK87" s="49" t="s">
        <v>197</v>
      </c>
      <c r="DL87" s="49" t="s">
        <v>197</v>
      </c>
      <c r="DM87" s="49" t="s">
        <v>197</v>
      </c>
      <c r="DN87" s="49" t="s">
        <v>197</v>
      </c>
      <c r="DO87" s="49" t="s">
        <v>197</v>
      </c>
      <c r="DP87" s="49" t="s">
        <v>197</v>
      </c>
      <c r="DQ87" s="49" t="s">
        <v>197</v>
      </c>
      <c r="DR87" s="49" t="s">
        <v>197</v>
      </c>
      <c r="DS87" s="49" t="s">
        <v>197</v>
      </c>
      <c r="DT87" s="49" t="s">
        <v>197</v>
      </c>
      <c r="DU87" s="49" t="s">
        <v>197</v>
      </c>
      <c r="DV87" s="49" t="s">
        <v>197</v>
      </c>
      <c r="DW87" s="49" t="s">
        <v>197</v>
      </c>
      <c r="DX87" s="49" t="s">
        <v>197</v>
      </c>
      <c r="DY87" s="49" t="s">
        <v>197</v>
      </c>
      <c r="DZ87" s="49" t="s">
        <v>197</v>
      </c>
      <c r="EA87" s="49" t="s">
        <v>197</v>
      </c>
      <c r="EB87" s="48" t="e">
        <v>#N/A</v>
      </c>
      <c r="EC87" s="49" t="s">
        <v>197</v>
      </c>
      <c r="ED87" s="48" t="e">
        <v>#N/A</v>
      </c>
      <c r="EE87" s="49" t="s">
        <v>197</v>
      </c>
      <c r="EF87" s="49" t="s">
        <v>197</v>
      </c>
      <c r="EG87" s="49" t="s">
        <v>197</v>
      </c>
      <c r="EH87" s="49" t="s">
        <v>197</v>
      </c>
      <c r="EI87" s="49" t="s">
        <v>197</v>
      </c>
      <c r="EJ87" s="49" t="s">
        <v>197</v>
      </c>
      <c r="EK87" s="49" t="s">
        <v>197</v>
      </c>
      <c r="EL87" s="49" t="s">
        <v>197</v>
      </c>
      <c r="EM87" s="49" t="s">
        <v>197</v>
      </c>
      <c r="EN87" s="49" t="s">
        <v>197</v>
      </c>
      <c r="EO87" s="49" t="s">
        <v>197</v>
      </c>
      <c r="EP87" s="49" t="s">
        <v>197</v>
      </c>
      <c r="EQ87" s="49" t="s">
        <v>197</v>
      </c>
      <c r="ER87" s="49" t="s">
        <v>197</v>
      </c>
      <c r="ES87" s="49" t="s">
        <v>197</v>
      </c>
      <c r="ET87" s="49" t="s">
        <v>197</v>
      </c>
      <c r="EU87" s="49" t="s">
        <v>197</v>
      </c>
      <c r="EV87" s="48">
        <v>73.2</v>
      </c>
      <c r="EW87" s="48">
        <v>55.7</v>
      </c>
      <c r="EX87" s="48">
        <v>61.3</v>
      </c>
      <c r="EY87" s="49" t="s">
        <v>197</v>
      </c>
      <c r="EZ87" s="49" t="s">
        <v>197</v>
      </c>
      <c r="FA87" s="49" t="s">
        <v>197</v>
      </c>
      <c r="FB87" s="49" t="s">
        <v>197</v>
      </c>
      <c r="FC87" s="49" t="s">
        <v>197</v>
      </c>
      <c r="FD87" s="49" t="s">
        <v>197</v>
      </c>
      <c r="FE87" s="49" t="s">
        <v>197</v>
      </c>
      <c r="FF87" s="49" t="s">
        <v>197</v>
      </c>
      <c r="FG87" s="49" t="s">
        <v>197</v>
      </c>
      <c r="FH87" s="49" t="s">
        <v>197</v>
      </c>
      <c r="FI87" s="49" t="s">
        <v>197</v>
      </c>
      <c r="FJ87" s="49" t="s">
        <v>197</v>
      </c>
      <c r="FK87" s="49" t="s">
        <v>197</v>
      </c>
      <c r="FL87" s="49" t="s">
        <v>197</v>
      </c>
      <c r="FM87" s="48">
        <v>38.6</v>
      </c>
      <c r="FN87" s="48">
        <v>60.4</v>
      </c>
      <c r="FO87" s="48">
        <v>47.6</v>
      </c>
      <c r="FP87" s="49" t="s">
        <v>197</v>
      </c>
      <c r="FQ87" s="49" t="s">
        <v>197</v>
      </c>
      <c r="FR87" s="49" t="s">
        <v>197</v>
      </c>
      <c r="FS87" s="48">
        <v>67.099999999999994</v>
      </c>
      <c r="FT87" s="48">
        <v>28</v>
      </c>
      <c r="FU87" s="48">
        <v>52.7</v>
      </c>
      <c r="FV87" s="48">
        <v>41.1</v>
      </c>
      <c r="FW87" s="49" t="s">
        <v>197</v>
      </c>
      <c r="FX87" s="48">
        <v>97.6</v>
      </c>
      <c r="FY87" s="48">
        <v>78.5</v>
      </c>
      <c r="FZ87" s="48">
        <v>78.7</v>
      </c>
      <c r="GA87" s="48">
        <v>67</v>
      </c>
      <c r="GB87" s="48">
        <v>45.1</v>
      </c>
      <c r="GC87" s="48">
        <v>49.4</v>
      </c>
      <c r="GD87" s="49" t="s">
        <v>197</v>
      </c>
      <c r="GE87" s="49" t="s">
        <v>197</v>
      </c>
      <c r="GF87" s="49" t="s">
        <v>197</v>
      </c>
      <c r="GG87" s="48">
        <v>347.1</v>
      </c>
      <c r="GH87" s="48">
        <v>182.1</v>
      </c>
      <c r="GI87" s="48">
        <v>183.4</v>
      </c>
      <c r="GJ87" s="49" t="s">
        <v>197</v>
      </c>
      <c r="GK87" s="49" t="s">
        <v>197</v>
      </c>
      <c r="GL87" s="49" t="s">
        <v>197</v>
      </c>
      <c r="GM87" s="49" t="s">
        <v>197</v>
      </c>
      <c r="GN87" s="49" t="s">
        <v>197</v>
      </c>
      <c r="GO87" s="49" t="s">
        <v>197</v>
      </c>
      <c r="GP87" s="49" t="s">
        <v>197</v>
      </c>
      <c r="GQ87" s="49" t="s">
        <v>197</v>
      </c>
      <c r="GR87" s="49" t="s">
        <v>197</v>
      </c>
      <c r="GS87" s="49" t="s">
        <v>197</v>
      </c>
      <c r="GT87" s="49" t="s">
        <v>197</v>
      </c>
      <c r="GU87" s="49" t="s">
        <v>197</v>
      </c>
      <c r="GV87" s="49" t="s">
        <v>197</v>
      </c>
      <c r="GW87" s="49" t="s">
        <v>197</v>
      </c>
      <c r="GX87" s="49" t="s">
        <v>197</v>
      </c>
      <c r="GY87" s="49" t="s">
        <v>197</v>
      </c>
      <c r="GZ87" s="49" t="s">
        <v>197</v>
      </c>
      <c r="HA87" s="49" t="s">
        <v>197</v>
      </c>
      <c r="HB87" s="49" t="s">
        <v>197</v>
      </c>
      <c r="HC87" s="49" t="s">
        <v>197</v>
      </c>
      <c r="HD87" s="49" t="s">
        <v>197</v>
      </c>
      <c r="HE87" s="48" t="e">
        <v>#N/A</v>
      </c>
      <c r="HF87" s="49" t="s">
        <v>197</v>
      </c>
      <c r="HG87" s="48" t="e">
        <v>#N/A</v>
      </c>
      <c r="HH87" s="49" t="s">
        <v>197</v>
      </c>
      <c r="HI87" s="49" t="s">
        <v>197</v>
      </c>
      <c r="HJ87" s="49" t="s">
        <v>197</v>
      </c>
      <c r="HK87" s="49" t="s">
        <v>197</v>
      </c>
      <c r="HL87" s="49" t="s">
        <v>197</v>
      </c>
      <c r="HM87" s="49" t="s">
        <v>197</v>
      </c>
      <c r="HN87" s="49" t="s">
        <v>197</v>
      </c>
      <c r="HO87" s="49" t="s">
        <v>197</v>
      </c>
      <c r="HP87" s="49" t="s">
        <v>197</v>
      </c>
      <c r="HQ87" s="49" t="s">
        <v>197</v>
      </c>
      <c r="HR87" s="49" t="s">
        <v>197</v>
      </c>
      <c r="HS87" s="49" t="s">
        <v>197</v>
      </c>
      <c r="HT87" s="49" t="s">
        <v>197</v>
      </c>
      <c r="HU87" s="48">
        <v>260</v>
      </c>
      <c r="HV87" s="48">
        <v>76.2</v>
      </c>
      <c r="HW87" s="48">
        <v>87.8</v>
      </c>
      <c r="HX87" s="49" t="s">
        <v>197</v>
      </c>
      <c r="HY87" s="49" t="s">
        <v>197</v>
      </c>
      <c r="HZ87" s="49" t="s">
        <v>197</v>
      </c>
      <c r="IA87" s="49" t="s">
        <v>197</v>
      </c>
      <c r="IB87" s="49" t="s">
        <v>197</v>
      </c>
      <c r="IC87" s="49" t="s">
        <v>197</v>
      </c>
      <c r="ID87" s="49" t="s">
        <v>197</v>
      </c>
      <c r="IE87" s="49" t="s">
        <v>197</v>
      </c>
      <c r="IF87" s="49" t="s">
        <v>197</v>
      </c>
      <c r="IG87" s="49" t="s">
        <v>197</v>
      </c>
      <c r="IH87" s="48">
        <v>8.8000000000000007</v>
      </c>
      <c r="II87" s="49" t="s">
        <v>197</v>
      </c>
      <c r="IJ87" s="49" t="s">
        <v>197</v>
      </c>
      <c r="IK87" s="49" t="s">
        <v>197</v>
      </c>
      <c r="IL87" s="49" t="s">
        <v>197</v>
      </c>
      <c r="IM87" s="49" t="s">
        <v>197</v>
      </c>
      <c r="IN87" s="49" t="s">
        <v>197</v>
      </c>
      <c r="IO87" s="49" t="s">
        <v>197</v>
      </c>
      <c r="IP87" s="49" t="s">
        <v>197</v>
      </c>
      <c r="IQ87" s="49" t="s">
        <v>197</v>
      </c>
      <c r="IR87" s="48">
        <v>207.1</v>
      </c>
      <c r="IS87" s="48">
        <v>72.400000000000006</v>
      </c>
      <c r="IT87" s="48">
        <v>124.6</v>
      </c>
      <c r="IU87" s="49" t="s">
        <v>197</v>
      </c>
      <c r="IV87" s="49" t="s">
        <v>197</v>
      </c>
      <c r="IW87" s="49" t="s">
        <v>197</v>
      </c>
      <c r="IX87" s="49" t="s">
        <v>197</v>
      </c>
      <c r="IY87" s="49" t="s">
        <v>197</v>
      </c>
      <c r="IZ87" s="49" t="s">
        <v>197</v>
      </c>
      <c r="JA87" s="49" t="s">
        <v>197</v>
      </c>
      <c r="JB87" s="49" t="s">
        <v>197</v>
      </c>
      <c r="JC87" s="49" t="s">
        <v>197</v>
      </c>
      <c r="JD87" s="49" t="s">
        <v>197</v>
      </c>
      <c r="JE87" s="49" t="s">
        <v>197</v>
      </c>
      <c r="JF87" s="49" t="s">
        <v>87</v>
      </c>
      <c r="JG87" s="49" t="s">
        <v>87</v>
      </c>
      <c r="JH87" s="49" t="s">
        <v>87</v>
      </c>
      <c r="JI87" s="49">
        <v>64.7</v>
      </c>
      <c r="JJ87" s="49">
        <v>18.3</v>
      </c>
      <c r="JK87" s="49">
        <v>17.5</v>
      </c>
      <c r="JL87" s="49">
        <v>40.299999999999997</v>
      </c>
      <c r="JM87" s="49">
        <v>8</v>
      </c>
      <c r="JN87" s="49">
        <v>8.8000000000000007</v>
      </c>
      <c r="JO87" s="49">
        <v>339</v>
      </c>
    </row>
    <row r="88" spans="1:275">
      <c r="A88" s="45"/>
      <c r="B88" s="46" t="s">
        <v>1825</v>
      </c>
      <c r="C88" s="303" t="s">
        <v>1325</v>
      </c>
      <c r="D88" s="46" t="s">
        <v>97</v>
      </c>
      <c r="E88" s="303" t="s">
        <v>9</v>
      </c>
      <c r="F88" s="47" t="s">
        <v>197</v>
      </c>
      <c r="G88" s="47" t="s">
        <v>197</v>
      </c>
      <c r="H88" s="48">
        <v>71.599999999999994</v>
      </c>
      <c r="I88" s="48">
        <v>73.7</v>
      </c>
      <c r="J88" s="48">
        <v>75.099999999999994</v>
      </c>
      <c r="K88" s="49" t="s">
        <v>197</v>
      </c>
      <c r="L88" s="49" t="s">
        <v>197</v>
      </c>
      <c r="M88" s="49" t="s">
        <v>197</v>
      </c>
      <c r="N88" s="49" t="s">
        <v>197</v>
      </c>
      <c r="O88" s="49" t="s">
        <v>197</v>
      </c>
      <c r="P88" s="49" t="s">
        <v>197</v>
      </c>
      <c r="Q88" s="49" t="s">
        <v>197</v>
      </c>
      <c r="R88" s="48">
        <v>105.2</v>
      </c>
      <c r="S88" s="48">
        <v>46.3</v>
      </c>
      <c r="T88" s="49" t="s">
        <v>197</v>
      </c>
      <c r="U88" s="49" t="s">
        <v>197</v>
      </c>
      <c r="V88" s="49" t="s">
        <v>197</v>
      </c>
      <c r="W88" s="49" t="s">
        <v>197</v>
      </c>
      <c r="X88" s="49" t="s">
        <v>197</v>
      </c>
      <c r="Y88" s="49" t="s">
        <v>197</v>
      </c>
      <c r="Z88" s="49" t="s">
        <v>197</v>
      </c>
      <c r="AA88" s="49" t="s">
        <v>197</v>
      </c>
      <c r="AB88" s="48">
        <v>128.30000000000001</v>
      </c>
      <c r="AC88" s="49" t="s">
        <v>197</v>
      </c>
      <c r="AD88" s="49" t="s">
        <v>197</v>
      </c>
      <c r="AE88" s="48">
        <v>63.9</v>
      </c>
      <c r="AF88" s="49" t="s">
        <v>197</v>
      </c>
      <c r="AG88" s="49" t="s">
        <v>197</v>
      </c>
      <c r="AH88" s="48">
        <v>58.2</v>
      </c>
      <c r="AI88" s="49" t="s">
        <v>197</v>
      </c>
      <c r="AJ88" s="49" t="s">
        <v>197</v>
      </c>
      <c r="AK88" s="49" t="s">
        <v>197</v>
      </c>
      <c r="AL88" s="49" t="s">
        <v>197</v>
      </c>
      <c r="AM88" s="49" t="s">
        <v>197</v>
      </c>
      <c r="AN88" s="49" t="s">
        <v>197</v>
      </c>
      <c r="AO88" s="49" t="s">
        <v>197</v>
      </c>
      <c r="AP88" s="49" t="s">
        <v>197</v>
      </c>
      <c r="AQ88" s="49" t="s">
        <v>197</v>
      </c>
      <c r="AR88" s="49" t="s">
        <v>197</v>
      </c>
      <c r="AS88" s="49" t="s">
        <v>197</v>
      </c>
      <c r="AT88" s="48">
        <v>52</v>
      </c>
      <c r="AU88" s="49" t="s">
        <v>197</v>
      </c>
      <c r="AV88" s="49" t="s">
        <v>197</v>
      </c>
      <c r="AW88" s="49" t="s">
        <v>197</v>
      </c>
      <c r="AX88" s="49" t="s">
        <v>197</v>
      </c>
      <c r="AY88" s="49" t="s">
        <v>197</v>
      </c>
      <c r="AZ88" s="48">
        <v>80.599999999999994</v>
      </c>
      <c r="BA88" s="48">
        <v>73.900000000000006</v>
      </c>
      <c r="BB88" s="48">
        <v>74.2</v>
      </c>
      <c r="BC88" s="48">
        <v>71.7</v>
      </c>
      <c r="BD88" s="48">
        <v>61.2</v>
      </c>
      <c r="BE88" s="48">
        <v>62</v>
      </c>
      <c r="BF88" s="48">
        <v>88.5</v>
      </c>
      <c r="BG88" s="48">
        <v>57.6</v>
      </c>
      <c r="BH88" s="48">
        <v>64.8</v>
      </c>
      <c r="BI88" s="49" t="s">
        <v>197</v>
      </c>
      <c r="BJ88" s="49" t="s">
        <v>197</v>
      </c>
      <c r="BK88" s="49" t="s">
        <v>197</v>
      </c>
      <c r="BL88" s="49" t="s">
        <v>197</v>
      </c>
      <c r="BM88" s="49" t="s">
        <v>197</v>
      </c>
      <c r="BN88" s="49" t="s">
        <v>197</v>
      </c>
      <c r="BO88" s="49" t="s">
        <v>197</v>
      </c>
      <c r="BP88" s="49" t="s">
        <v>197</v>
      </c>
      <c r="BQ88" s="49" t="s">
        <v>197</v>
      </c>
      <c r="BR88" s="49" t="s">
        <v>197</v>
      </c>
      <c r="BS88" s="49" t="s">
        <v>197</v>
      </c>
      <c r="BT88" s="49" t="s">
        <v>197</v>
      </c>
      <c r="BU88" s="49" t="s">
        <v>197</v>
      </c>
      <c r="BV88" s="49" t="s">
        <v>197</v>
      </c>
      <c r="BW88" s="49" t="s">
        <v>197</v>
      </c>
      <c r="BX88" s="49" t="s">
        <v>197</v>
      </c>
      <c r="BY88" s="49" t="s">
        <v>197</v>
      </c>
      <c r="BZ88" s="49" t="s">
        <v>197</v>
      </c>
      <c r="CA88" s="49" t="s">
        <v>197</v>
      </c>
      <c r="CB88" s="49" t="s">
        <v>197</v>
      </c>
      <c r="CC88" s="49" t="s">
        <v>197</v>
      </c>
      <c r="CD88" s="49" t="s">
        <v>197</v>
      </c>
      <c r="CE88" s="49" t="s">
        <v>197</v>
      </c>
      <c r="CF88" s="49" t="s">
        <v>197</v>
      </c>
      <c r="CG88" s="49" t="s">
        <v>197</v>
      </c>
      <c r="CH88" s="49" t="s">
        <v>197</v>
      </c>
      <c r="CI88" s="49" t="s">
        <v>197</v>
      </c>
      <c r="CJ88" s="49" t="s">
        <v>197</v>
      </c>
      <c r="CK88" s="49" t="s">
        <v>197</v>
      </c>
      <c r="CL88" s="49" t="s">
        <v>197</v>
      </c>
      <c r="CM88" s="49" t="s">
        <v>197</v>
      </c>
      <c r="CN88" s="49" t="s">
        <v>197</v>
      </c>
      <c r="CO88" s="49" t="s">
        <v>197</v>
      </c>
      <c r="CP88" s="49" t="s">
        <v>197</v>
      </c>
      <c r="CQ88" s="49" t="s">
        <v>197</v>
      </c>
      <c r="CR88" s="49" t="s">
        <v>197</v>
      </c>
      <c r="CS88" s="49" t="s">
        <v>197</v>
      </c>
      <c r="CT88" s="49" t="s">
        <v>197</v>
      </c>
      <c r="CU88" s="49" t="s">
        <v>197</v>
      </c>
      <c r="CV88" s="49" t="s">
        <v>197</v>
      </c>
      <c r="CW88" s="49" t="s">
        <v>197</v>
      </c>
      <c r="CX88" s="49" t="s">
        <v>197</v>
      </c>
      <c r="CY88" s="49" t="s">
        <v>197</v>
      </c>
      <c r="CZ88" s="49" t="s">
        <v>197</v>
      </c>
      <c r="DA88" s="49" t="s">
        <v>197</v>
      </c>
      <c r="DB88" s="49" t="s">
        <v>197</v>
      </c>
      <c r="DC88" s="49" t="s">
        <v>197</v>
      </c>
      <c r="DD88" s="49" t="s">
        <v>197</v>
      </c>
      <c r="DE88" s="49" t="s">
        <v>197</v>
      </c>
      <c r="DF88" s="49" t="s">
        <v>197</v>
      </c>
      <c r="DG88" s="49" t="s">
        <v>197</v>
      </c>
      <c r="DH88" s="49" t="s">
        <v>197</v>
      </c>
      <c r="DI88" s="49" t="s">
        <v>197</v>
      </c>
      <c r="DJ88" s="49" t="s">
        <v>197</v>
      </c>
      <c r="DK88" s="49" t="s">
        <v>197</v>
      </c>
      <c r="DL88" s="49" t="s">
        <v>197</v>
      </c>
      <c r="DM88" s="49" t="s">
        <v>197</v>
      </c>
      <c r="DN88" s="49" t="s">
        <v>197</v>
      </c>
      <c r="DO88" s="49" t="s">
        <v>197</v>
      </c>
      <c r="DP88" s="49" t="s">
        <v>197</v>
      </c>
      <c r="DQ88" s="49" t="s">
        <v>197</v>
      </c>
      <c r="DR88" s="49" t="s">
        <v>197</v>
      </c>
      <c r="DS88" s="49" t="s">
        <v>197</v>
      </c>
      <c r="DT88" s="49" t="s">
        <v>197</v>
      </c>
      <c r="DU88" s="49" t="s">
        <v>197</v>
      </c>
      <c r="DV88" s="49" t="s">
        <v>197</v>
      </c>
      <c r="DW88" s="49" t="s">
        <v>197</v>
      </c>
      <c r="DX88" s="49" t="s">
        <v>197</v>
      </c>
      <c r="DY88" s="49" t="s">
        <v>197</v>
      </c>
      <c r="DZ88" s="49" t="s">
        <v>197</v>
      </c>
      <c r="EA88" s="49" t="s">
        <v>197</v>
      </c>
      <c r="EB88" s="48" t="e">
        <v>#N/A</v>
      </c>
      <c r="EC88" s="49" t="s">
        <v>197</v>
      </c>
      <c r="ED88" s="48" t="e">
        <v>#N/A</v>
      </c>
      <c r="EE88" s="49" t="s">
        <v>197</v>
      </c>
      <c r="EF88" s="49" t="s">
        <v>197</v>
      </c>
      <c r="EG88" s="49" t="s">
        <v>197</v>
      </c>
      <c r="EH88" s="49" t="s">
        <v>197</v>
      </c>
      <c r="EI88" s="49" t="s">
        <v>197</v>
      </c>
      <c r="EJ88" s="49" t="s">
        <v>197</v>
      </c>
      <c r="EK88" s="49" t="s">
        <v>197</v>
      </c>
      <c r="EL88" s="49" t="s">
        <v>197</v>
      </c>
      <c r="EM88" s="49" t="s">
        <v>197</v>
      </c>
      <c r="EN88" s="49" t="s">
        <v>197</v>
      </c>
      <c r="EO88" s="49" t="s">
        <v>197</v>
      </c>
      <c r="EP88" s="49" t="s">
        <v>197</v>
      </c>
      <c r="EQ88" s="49" t="s">
        <v>197</v>
      </c>
      <c r="ER88" s="49" t="s">
        <v>197</v>
      </c>
      <c r="ES88" s="49" t="s">
        <v>197</v>
      </c>
      <c r="ET88" s="48">
        <v>51.1</v>
      </c>
      <c r="EU88" s="49" t="s">
        <v>197</v>
      </c>
      <c r="EV88" s="48">
        <v>60.2</v>
      </c>
      <c r="EW88" s="48">
        <v>58.7</v>
      </c>
      <c r="EX88" s="48">
        <v>59.2</v>
      </c>
      <c r="EY88" s="49" t="s">
        <v>197</v>
      </c>
      <c r="EZ88" s="48">
        <v>80.099999999999994</v>
      </c>
      <c r="FA88" s="48">
        <v>77.5</v>
      </c>
      <c r="FB88" s="48">
        <v>78.5</v>
      </c>
      <c r="FC88" s="49" t="s">
        <v>197</v>
      </c>
      <c r="FD88" s="48">
        <v>24.2</v>
      </c>
      <c r="FE88" s="48">
        <v>76.3</v>
      </c>
      <c r="FF88" s="48">
        <v>53.8</v>
      </c>
      <c r="FG88" s="49" t="s">
        <v>197</v>
      </c>
      <c r="FH88" s="49" t="s">
        <v>197</v>
      </c>
      <c r="FI88" s="49" t="s">
        <v>197</v>
      </c>
      <c r="FJ88" s="49" t="s">
        <v>197</v>
      </c>
      <c r="FK88" s="49" t="s">
        <v>197</v>
      </c>
      <c r="FL88" s="49" t="s">
        <v>197</v>
      </c>
      <c r="FM88" s="48">
        <v>45.9</v>
      </c>
      <c r="FN88" s="48">
        <v>46.7</v>
      </c>
      <c r="FO88" s="48">
        <v>46.2</v>
      </c>
      <c r="FP88" s="48">
        <v>101.7</v>
      </c>
      <c r="FQ88" s="48">
        <v>85.5</v>
      </c>
      <c r="FR88" s="48">
        <v>91.2</v>
      </c>
      <c r="FS88" s="48">
        <v>22.9</v>
      </c>
      <c r="FT88" s="48">
        <v>23.2</v>
      </c>
      <c r="FU88" s="48">
        <v>23</v>
      </c>
      <c r="FV88" s="49" t="s">
        <v>197</v>
      </c>
      <c r="FW88" s="49" t="s">
        <v>197</v>
      </c>
      <c r="FX88" s="48">
        <v>77.099999999999994</v>
      </c>
      <c r="FY88" s="48">
        <v>99.7</v>
      </c>
      <c r="FZ88" s="48">
        <v>99.4</v>
      </c>
      <c r="GA88" s="48">
        <v>55.6</v>
      </c>
      <c r="GB88" s="48">
        <v>64.2</v>
      </c>
      <c r="GC88" s="48">
        <v>62.5</v>
      </c>
      <c r="GD88" s="49" t="s">
        <v>197</v>
      </c>
      <c r="GE88" s="49" t="s">
        <v>197</v>
      </c>
      <c r="GF88" s="49" t="s">
        <v>197</v>
      </c>
      <c r="GG88" s="49" t="s">
        <v>197</v>
      </c>
      <c r="GH88" s="48">
        <v>56.6</v>
      </c>
      <c r="GI88" s="48">
        <v>56.2</v>
      </c>
      <c r="GJ88" s="49" t="s">
        <v>197</v>
      </c>
      <c r="GK88" s="49" t="s">
        <v>197</v>
      </c>
      <c r="GL88" s="49" t="s">
        <v>197</v>
      </c>
      <c r="GM88" s="49" t="s">
        <v>197</v>
      </c>
      <c r="GN88" s="49" t="s">
        <v>197</v>
      </c>
      <c r="GO88" s="49" t="s">
        <v>197</v>
      </c>
      <c r="GP88" s="49" t="s">
        <v>197</v>
      </c>
      <c r="GQ88" s="49" t="s">
        <v>197</v>
      </c>
      <c r="GR88" s="49" t="s">
        <v>197</v>
      </c>
      <c r="GS88" s="49" t="s">
        <v>197</v>
      </c>
      <c r="GT88" s="49" t="s">
        <v>197</v>
      </c>
      <c r="GU88" s="49" t="s">
        <v>197</v>
      </c>
      <c r="GV88" s="49" t="s">
        <v>197</v>
      </c>
      <c r="GW88" s="49" t="s">
        <v>197</v>
      </c>
      <c r="GX88" s="49" t="s">
        <v>197</v>
      </c>
      <c r="GY88" s="49" t="s">
        <v>197</v>
      </c>
      <c r="GZ88" s="49" t="s">
        <v>197</v>
      </c>
      <c r="HA88" s="49" t="s">
        <v>197</v>
      </c>
      <c r="HB88" s="49" t="s">
        <v>197</v>
      </c>
      <c r="HC88" s="49" t="s">
        <v>197</v>
      </c>
      <c r="HD88" s="49" t="s">
        <v>197</v>
      </c>
      <c r="HE88" s="48" t="e">
        <v>#N/A</v>
      </c>
      <c r="HF88" s="49" t="s">
        <v>197</v>
      </c>
      <c r="HG88" s="48" t="e">
        <v>#N/A</v>
      </c>
      <c r="HH88" s="49" t="s">
        <v>197</v>
      </c>
      <c r="HI88" s="49" t="s">
        <v>197</v>
      </c>
      <c r="HJ88" s="49" t="s">
        <v>197</v>
      </c>
      <c r="HK88" s="49" t="s">
        <v>197</v>
      </c>
      <c r="HL88" s="49" t="s">
        <v>197</v>
      </c>
      <c r="HM88" s="49" t="s">
        <v>197</v>
      </c>
      <c r="HN88" s="49" t="s">
        <v>197</v>
      </c>
      <c r="HO88" s="49" t="s">
        <v>197</v>
      </c>
      <c r="HP88" s="49" t="s">
        <v>197</v>
      </c>
      <c r="HQ88" s="49" t="s">
        <v>197</v>
      </c>
      <c r="HR88" s="49" t="s">
        <v>197</v>
      </c>
      <c r="HS88" s="49" t="s">
        <v>197</v>
      </c>
      <c r="HT88" s="49" t="s">
        <v>197</v>
      </c>
      <c r="HU88" s="48">
        <v>39.9</v>
      </c>
      <c r="HV88" s="48">
        <v>79</v>
      </c>
      <c r="HW88" s="48">
        <v>76.599999999999994</v>
      </c>
      <c r="HX88" s="49" t="s">
        <v>197</v>
      </c>
      <c r="HY88" s="49" t="s">
        <v>197</v>
      </c>
      <c r="HZ88" s="49" t="s">
        <v>197</v>
      </c>
      <c r="IA88" s="49" t="s">
        <v>197</v>
      </c>
      <c r="IB88" s="49" t="s">
        <v>197</v>
      </c>
      <c r="IC88" s="49" t="s">
        <v>197</v>
      </c>
      <c r="ID88" s="48">
        <v>94.3</v>
      </c>
      <c r="IE88" s="49" t="s">
        <v>197</v>
      </c>
      <c r="IF88" s="49" t="s">
        <v>197</v>
      </c>
      <c r="IG88" s="49" t="s">
        <v>197</v>
      </c>
      <c r="IH88" s="48">
        <v>65.400000000000006</v>
      </c>
      <c r="II88" s="49" t="s">
        <v>197</v>
      </c>
      <c r="IJ88" s="49" t="s">
        <v>197</v>
      </c>
      <c r="IK88" s="49" t="s">
        <v>197</v>
      </c>
      <c r="IL88" s="49" t="s">
        <v>197</v>
      </c>
      <c r="IM88" s="49" t="s">
        <v>197</v>
      </c>
      <c r="IN88" s="49" t="s">
        <v>197</v>
      </c>
      <c r="IO88" s="49" t="s">
        <v>197</v>
      </c>
      <c r="IP88" s="49" t="s">
        <v>197</v>
      </c>
      <c r="IQ88" s="49" t="s">
        <v>197</v>
      </c>
      <c r="IR88" s="48">
        <v>73.7</v>
      </c>
      <c r="IS88" s="48">
        <v>69.3</v>
      </c>
      <c r="IT88" s="48">
        <v>71</v>
      </c>
      <c r="IU88" s="49" t="s">
        <v>197</v>
      </c>
      <c r="IV88" s="49" t="s">
        <v>197</v>
      </c>
      <c r="IW88" s="49" t="s">
        <v>197</v>
      </c>
      <c r="IX88" s="49" t="s">
        <v>197</v>
      </c>
      <c r="IY88" s="49" t="s">
        <v>197</v>
      </c>
      <c r="IZ88" s="49" t="s">
        <v>197</v>
      </c>
      <c r="JA88" s="49" t="s">
        <v>197</v>
      </c>
      <c r="JB88" s="49" t="s">
        <v>197</v>
      </c>
      <c r="JC88" s="49" t="s">
        <v>197</v>
      </c>
      <c r="JD88" s="49" t="s">
        <v>197</v>
      </c>
      <c r="JE88" s="49" t="s">
        <v>197</v>
      </c>
      <c r="JF88" s="49" t="s">
        <v>87</v>
      </c>
      <c r="JG88" s="49" t="s">
        <v>87</v>
      </c>
      <c r="JH88" s="49" t="s">
        <v>87</v>
      </c>
      <c r="JI88" s="49">
        <v>96.2</v>
      </c>
      <c r="JJ88" s="49">
        <v>156.19999999999999</v>
      </c>
      <c r="JK88" s="49">
        <v>52.7</v>
      </c>
      <c r="JL88" s="49">
        <v>103.9</v>
      </c>
      <c r="JM88" s="49">
        <v>41.1</v>
      </c>
      <c r="JN88" s="49">
        <v>65.400000000000006</v>
      </c>
      <c r="JO88" s="49" t="s">
        <v>87</v>
      </c>
    </row>
    <row r="89" spans="1:275">
      <c r="A89" s="45"/>
      <c r="B89" s="46" t="s">
        <v>1826</v>
      </c>
      <c r="C89" s="303" t="s">
        <v>1326</v>
      </c>
      <c r="D89" s="46" t="s">
        <v>97</v>
      </c>
      <c r="E89" s="303" t="s">
        <v>9</v>
      </c>
      <c r="F89" s="47" t="s">
        <v>197</v>
      </c>
      <c r="G89" s="47" t="s">
        <v>197</v>
      </c>
      <c r="H89" s="48">
        <v>49.5</v>
      </c>
      <c r="I89" s="48">
        <v>76</v>
      </c>
      <c r="J89" s="48">
        <v>68.7</v>
      </c>
      <c r="K89" s="48">
        <v>93.4</v>
      </c>
      <c r="L89" s="48">
        <v>97.5</v>
      </c>
      <c r="M89" s="48">
        <v>171.7</v>
      </c>
      <c r="N89" s="48">
        <v>91.3</v>
      </c>
      <c r="O89" s="49" t="s">
        <v>197</v>
      </c>
      <c r="P89" s="48">
        <v>126.3</v>
      </c>
      <c r="Q89" s="48">
        <v>62.5</v>
      </c>
      <c r="R89" s="48">
        <v>126.2</v>
      </c>
      <c r="S89" s="48">
        <v>130.6</v>
      </c>
      <c r="T89" s="48">
        <v>159.69999999999999</v>
      </c>
      <c r="U89" s="48">
        <v>138.19999999999999</v>
      </c>
      <c r="V89" s="49" t="s">
        <v>197</v>
      </c>
      <c r="W89" s="48">
        <v>87.8</v>
      </c>
      <c r="X89" s="48">
        <v>45.4</v>
      </c>
      <c r="Y89" s="48">
        <v>73.3</v>
      </c>
      <c r="Z89" s="48">
        <v>8.1999999999999993</v>
      </c>
      <c r="AA89" s="48">
        <v>257.39999999999998</v>
      </c>
      <c r="AB89" s="48">
        <v>124</v>
      </c>
      <c r="AC89" s="49" t="s">
        <v>197</v>
      </c>
      <c r="AD89" s="49" t="s">
        <v>197</v>
      </c>
      <c r="AE89" s="48">
        <v>153.9</v>
      </c>
      <c r="AF89" s="48">
        <v>168.2</v>
      </c>
      <c r="AG89" s="48">
        <v>88.6</v>
      </c>
      <c r="AH89" s="48">
        <v>145.4</v>
      </c>
      <c r="AI89" s="49" t="s">
        <v>197</v>
      </c>
      <c r="AJ89" s="49" t="s">
        <v>197</v>
      </c>
      <c r="AK89" s="48">
        <v>59.1</v>
      </c>
      <c r="AL89" s="49" t="s">
        <v>197</v>
      </c>
      <c r="AM89" s="49" t="s">
        <v>197</v>
      </c>
      <c r="AN89" s="48">
        <v>47</v>
      </c>
      <c r="AO89" s="48">
        <v>260.8</v>
      </c>
      <c r="AP89" s="48">
        <v>258.60000000000002</v>
      </c>
      <c r="AQ89" s="49" t="s">
        <v>197</v>
      </c>
      <c r="AR89" s="48">
        <v>55.9</v>
      </c>
      <c r="AS89" s="49" t="s">
        <v>197</v>
      </c>
      <c r="AT89" s="48">
        <v>143.19999999999999</v>
      </c>
      <c r="AU89" s="49" t="s">
        <v>197</v>
      </c>
      <c r="AV89" s="48">
        <v>10.199999999999999</v>
      </c>
      <c r="AW89" s="48">
        <v>49.2</v>
      </c>
      <c r="AX89" s="48">
        <v>25.9</v>
      </c>
      <c r="AY89" s="49" t="s">
        <v>197</v>
      </c>
      <c r="AZ89" s="48">
        <v>86.7</v>
      </c>
      <c r="BA89" s="48">
        <v>106.1</v>
      </c>
      <c r="BB89" s="48">
        <v>105.2</v>
      </c>
      <c r="BC89" s="48">
        <v>76.3</v>
      </c>
      <c r="BD89" s="48">
        <v>103.5</v>
      </c>
      <c r="BE89" s="48">
        <v>101.5</v>
      </c>
      <c r="BF89" s="48">
        <v>83</v>
      </c>
      <c r="BG89" s="48">
        <v>108.3</v>
      </c>
      <c r="BH89" s="48">
        <v>102.7</v>
      </c>
      <c r="BI89" s="48">
        <v>92.1</v>
      </c>
      <c r="BJ89" s="48">
        <v>94.3</v>
      </c>
      <c r="BK89" s="48">
        <v>93.1</v>
      </c>
      <c r="BL89" s="48">
        <v>73.3</v>
      </c>
      <c r="BM89" s="48">
        <v>56.9</v>
      </c>
      <c r="BN89" s="48">
        <v>61.4</v>
      </c>
      <c r="BO89" s="49" t="s">
        <v>197</v>
      </c>
      <c r="BP89" s="49" t="s">
        <v>197</v>
      </c>
      <c r="BQ89" s="49" t="s">
        <v>197</v>
      </c>
      <c r="BR89" s="49" t="s">
        <v>197</v>
      </c>
      <c r="BS89" s="49" t="s">
        <v>197</v>
      </c>
      <c r="BT89" s="49" t="s">
        <v>197</v>
      </c>
      <c r="BU89" s="49" t="s">
        <v>197</v>
      </c>
      <c r="BV89" s="49" t="s">
        <v>197</v>
      </c>
      <c r="BW89" s="49" t="s">
        <v>197</v>
      </c>
      <c r="BX89" s="49" t="s">
        <v>197</v>
      </c>
      <c r="BY89" s="49" t="s">
        <v>197</v>
      </c>
      <c r="BZ89" s="49" t="s">
        <v>197</v>
      </c>
      <c r="CA89" s="49" t="s">
        <v>197</v>
      </c>
      <c r="CB89" s="49" t="s">
        <v>197</v>
      </c>
      <c r="CC89" s="49" t="s">
        <v>197</v>
      </c>
      <c r="CD89" s="49" t="s">
        <v>197</v>
      </c>
      <c r="CE89" s="49" t="s">
        <v>197</v>
      </c>
      <c r="CF89" s="49" t="s">
        <v>197</v>
      </c>
      <c r="CG89" s="49" t="s">
        <v>197</v>
      </c>
      <c r="CH89" s="49" t="s">
        <v>197</v>
      </c>
      <c r="CI89" s="49" t="s">
        <v>197</v>
      </c>
      <c r="CJ89" s="49" t="s">
        <v>197</v>
      </c>
      <c r="CK89" s="49" t="s">
        <v>197</v>
      </c>
      <c r="CL89" s="49" t="s">
        <v>197</v>
      </c>
      <c r="CM89" s="49" t="s">
        <v>197</v>
      </c>
      <c r="CN89" s="49" t="s">
        <v>197</v>
      </c>
      <c r="CO89" s="49" t="s">
        <v>197</v>
      </c>
      <c r="CP89" s="49" t="s">
        <v>197</v>
      </c>
      <c r="CQ89" s="49" t="s">
        <v>197</v>
      </c>
      <c r="CR89" s="49" t="s">
        <v>197</v>
      </c>
      <c r="CS89" s="49" t="s">
        <v>197</v>
      </c>
      <c r="CT89" s="49" t="s">
        <v>197</v>
      </c>
      <c r="CU89" s="49" t="s">
        <v>197</v>
      </c>
      <c r="CV89" s="49" t="s">
        <v>197</v>
      </c>
      <c r="CW89" s="49" t="s">
        <v>197</v>
      </c>
      <c r="CX89" s="49" t="s">
        <v>197</v>
      </c>
      <c r="CY89" s="49" t="s">
        <v>197</v>
      </c>
      <c r="CZ89" s="49" t="s">
        <v>197</v>
      </c>
      <c r="DA89" s="49" t="s">
        <v>197</v>
      </c>
      <c r="DB89" s="49" t="s">
        <v>197</v>
      </c>
      <c r="DC89" s="49" t="s">
        <v>197</v>
      </c>
      <c r="DD89" s="49" t="s">
        <v>197</v>
      </c>
      <c r="DE89" s="49" t="s">
        <v>197</v>
      </c>
      <c r="DF89" s="49" t="s">
        <v>197</v>
      </c>
      <c r="DG89" s="49" t="s">
        <v>197</v>
      </c>
      <c r="DH89" s="49" t="s">
        <v>197</v>
      </c>
      <c r="DI89" s="49" t="s">
        <v>197</v>
      </c>
      <c r="DJ89" s="49" t="s">
        <v>197</v>
      </c>
      <c r="DK89" s="49" t="s">
        <v>197</v>
      </c>
      <c r="DL89" s="49" t="s">
        <v>197</v>
      </c>
      <c r="DM89" s="49" t="s">
        <v>197</v>
      </c>
      <c r="DN89" s="49" t="s">
        <v>197</v>
      </c>
      <c r="DO89" s="49" t="s">
        <v>197</v>
      </c>
      <c r="DP89" s="49" t="s">
        <v>197</v>
      </c>
      <c r="DQ89" s="49" t="s">
        <v>197</v>
      </c>
      <c r="DR89" s="49" t="s">
        <v>197</v>
      </c>
      <c r="DS89" s="49" t="s">
        <v>197</v>
      </c>
      <c r="DT89" s="49" t="s">
        <v>197</v>
      </c>
      <c r="DU89" s="49" t="s">
        <v>197</v>
      </c>
      <c r="DV89" s="49" t="s">
        <v>197</v>
      </c>
      <c r="DW89" s="49" t="s">
        <v>197</v>
      </c>
      <c r="DX89" s="49" t="s">
        <v>197</v>
      </c>
      <c r="DY89" s="49" t="s">
        <v>197</v>
      </c>
      <c r="DZ89" s="49" t="s">
        <v>197</v>
      </c>
      <c r="EA89" s="49" t="s">
        <v>197</v>
      </c>
      <c r="EB89" s="48" t="e">
        <v>#N/A</v>
      </c>
      <c r="EC89" s="49" t="s">
        <v>197</v>
      </c>
      <c r="ED89" s="48" t="e">
        <v>#N/A</v>
      </c>
      <c r="EE89" s="49" t="s">
        <v>197</v>
      </c>
      <c r="EF89" s="49" t="s">
        <v>197</v>
      </c>
      <c r="EG89" s="49" t="s">
        <v>197</v>
      </c>
      <c r="EH89" s="49" t="s">
        <v>197</v>
      </c>
      <c r="EI89" s="49" t="s">
        <v>197</v>
      </c>
      <c r="EJ89" s="49" t="s">
        <v>197</v>
      </c>
      <c r="EK89" s="49" t="s">
        <v>197</v>
      </c>
      <c r="EL89" s="49" t="s">
        <v>197</v>
      </c>
      <c r="EM89" s="49" t="s">
        <v>197</v>
      </c>
      <c r="EN89" s="49" t="s">
        <v>197</v>
      </c>
      <c r="EO89" s="49" t="s">
        <v>197</v>
      </c>
      <c r="EP89" s="49" t="s">
        <v>197</v>
      </c>
      <c r="EQ89" s="49" t="s">
        <v>197</v>
      </c>
      <c r="ER89" s="49" t="s">
        <v>197</v>
      </c>
      <c r="ES89" s="49" t="s">
        <v>197</v>
      </c>
      <c r="ET89" s="48">
        <v>108.7</v>
      </c>
      <c r="EU89" s="49" t="s">
        <v>197</v>
      </c>
      <c r="EV89" s="48">
        <v>76.5</v>
      </c>
      <c r="EW89" s="48">
        <v>77.8</v>
      </c>
      <c r="EX89" s="48">
        <v>77.400000000000006</v>
      </c>
      <c r="EY89" s="49" t="s">
        <v>197</v>
      </c>
      <c r="EZ89" s="48">
        <v>102</v>
      </c>
      <c r="FA89" s="48">
        <v>123.9</v>
      </c>
      <c r="FB89" s="48">
        <v>115.2</v>
      </c>
      <c r="FC89" s="49" t="s">
        <v>197</v>
      </c>
      <c r="FD89" s="48">
        <v>60.9</v>
      </c>
      <c r="FE89" s="48">
        <v>60.6</v>
      </c>
      <c r="FF89" s="48">
        <v>60.7</v>
      </c>
      <c r="FG89" s="48">
        <v>23.4</v>
      </c>
      <c r="FH89" s="48">
        <v>102.9</v>
      </c>
      <c r="FI89" s="48">
        <v>46.4</v>
      </c>
      <c r="FJ89" s="49" t="s">
        <v>197</v>
      </c>
      <c r="FK89" s="49" t="s">
        <v>197</v>
      </c>
      <c r="FL89" s="49" t="s">
        <v>197</v>
      </c>
      <c r="FM89" s="48">
        <v>84.1</v>
      </c>
      <c r="FN89" s="48">
        <v>29</v>
      </c>
      <c r="FO89" s="48">
        <v>61.2</v>
      </c>
      <c r="FP89" s="48">
        <v>136.1</v>
      </c>
      <c r="FQ89" s="48">
        <v>136.80000000000001</v>
      </c>
      <c r="FR89" s="48">
        <v>136.6</v>
      </c>
      <c r="FS89" s="48">
        <v>82.7</v>
      </c>
      <c r="FT89" s="48">
        <v>56.2</v>
      </c>
      <c r="FU89" s="48">
        <v>73</v>
      </c>
      <c r="FV89" s="48">
        <v>92.4</v>
      </c>
      <c r="FW89" s="49" t="s">
        <v>197</v>
      </c>
      <c r="FX89" s="48">
        <v>55.1</v>
      </c>
      <c r="FY89" s="48">
        <v>104.3</v>
      </c>
      <c r="FZ89" s="48">
        <v>103.9</v>
      </c>
      <c r="GA89" s="48">
        <v>81.5</v>
      </c>
      <c r="GB89" s="48">
        <v>56.9</v>
      </c>
      <c r="GC89" s="48">
        <v>61.6</v>
      </c>
      <c r="GD89" s="48">
        <v>29.7</v>
      </c>
      <c r="GE89" s="48">
        <v>127.8</v>
      </c>
      <c r="GF89" s="48">
        <v>64.8</v>
      </c>
      <c r="GG89" s="48">
        <v>79.599999999999994</v>
      </c>
      <c r="GH89" s="48">
        <v>118.5</v>
      </c>
      <c r="GI89" s="48">
        <v>118.3</v>
      </c>
      <c r="GJ89" s="49" t="s">
        <v>197</v>
      </c>
      <c r="GK89" s="49" t="s">
        <v>197</v>
      </c>
      <c r="GL89" s="49" t="s">
        <v>197</v>
      </c>
      <c r="GM89" s="48">
        <v>436.4</v>
      </c>
      <c r="GN89" s="48">
        <v>921.6</v>
      </c>
      <c r="GO89" s="48">
        <v>733.6</v>
      </c>
      <c r="GP89" s="48">
        <v>42.6</v>
      </c>
      <c r="GQ89" s="48">
        <v>118.9</v>
      </c>
      <c r="GR89" s="48">
        <v>90.5</v>
      </c>
      <c r="GS89" s="48">
        <v>50.8</v>
      </c>
      <c r="GT89" s="48">
        <v>71.599999999999994</v>
      </c>
      <c r="GU89" s="48">
        <v>67</v>
      </c>
      <c r="GV89" s="48">
        <v>115.6</v>
      </c>
      <c r="GW89" s="48">
        <v>565.5</v>
      </c>
      <c r="GX89" s="48">
        <v>365.7</v>
      </c>
      <c r="GY89" s="48">
        <v>77.2</v>
      </c>
      <c r="GZ89" s="48">
        <v>94.7</v>
      </c>
      <c r="HA89" s="48">
        <v>86.2</v>
      </c>
      <c r="HB89" s="48">
        <v>86.7</v>
      </c>
      <c r="HC89" s="48">
        <v>60.6</v>
      </c>
      <c r="HD89" s="48">
        <v>68.5</v>
      </c>
      <c r="HE89" s="48" t="e">
        <v>#N/A</v>
      </c>
      <c r="HF89" s="49" t="s">
        <v>197</v>
      </c>
      <c r="HG89" s="48" t="e">
        <v>#N/A</v>
      </c>
      <c r="HH89" s="48">
        <v>221.4</v>
      </c>
      <c r="HI89" s="48">
        <v>166.5</v>
      </c>
      <c r="HJ89" s="48">
        <v>98</v>
      </c>
      <c r="HK89" s="48">
        <v>117.4</v>
      </c>
      <c r="HL89" s="48">
        <v>144.9</v>
      </c>
      <c r="HM89" s="48">
        <v>174.5</v>
      </c>
      <c r="HN89" s="48">
        <v>160.30000000000001</v>
      </c>
      <c r="HO89" s="49" t="s">
        <v>197</v>
      </c>
      <c r="HP89" s="49" t="s">
        <v>197</v>
      </c>
      <c r="HQ89" s="49" t="s">
        <v>197</v>
      </c>
      <c r="HR89" s="49" t="s">
        <v>197</v>
      </c>
      <c r="HS89" s="49" t="s">
        <v>197</v>
      </c>
      <c r="HT89" s="49" t="s">
        <v>197</v>
      </c>
      <c r="HU89" s="48">
        <v>67.900000000000006</v>
      </c>
      <c r="HV89" s="48">
        <v>79.900000000000006</v>
      </c>
      <c r="HW89" s="48">
        <v>79.3</v>
      </c>
      <c r="HX89" s="49" t="s">
        <v>197</v>
      </c>
      <c r="HY89" s="49" t="s">
        <v>197</v>
      </c>
      <c r="HZ89" s="48">
        <v>68.5</v>
      </c>
      <c r="IA89" s="49" t="s">
        <v>197</v>
      </c>
      <c r="IB89" s="49" t="s">
        <v>197</v>
      </c>
      <c r="IC89" s="49" t="s">
        <v>197</v>
      </c>
      <c r="ID89" s="48">
        <v>183.4</v>
      </c>
      <c r="IE89" s="49" t="s">
        <v>197</v>
      </c>
      <c r="IF89" s="49" t="s">
        <v>197</v>
      </c>
      <c r="IG89" s="48">
        <v>500.4</v>
      </c>
      <c r="IH89" s="48">
        <v>161.19999999999999</v>
      </c>
      <c r="II89" s="49" t="s">
        <v>197</v>
      </c>
      <c r="IJ89" s="49" t="s">
        <v>197</v>
      </c>
      <c r="IK89" s="49" t="s">
        <v>197</v>
      </c>
      <c r="IL89" s="49" t="s">
        <v>197</v>
      </c>
      <c r="IM89" s="49" t="s">
        <v>197</v>
      </c>
      <c r="IN89" s="49" t="s">
        <v>197</v>
      </c>
      <c r="IO89" s="49" t="s">
        <v>197</v>
      </c>
      <c r="IP89" s="49" t="s">
        <v>197</v>
      </c>
      <c r="IQ89" s="49" t="s">
        <v>197</v>
      </c>
      <c r="IR89" s="48">
        <v>50.8</v>
      </c>
      <c r="IS89" s="48">
        <v>79.099999999999994</v>
      </c>
      <c r="IT89" s="48">
        <v>68.3</v>
      </c>
      <c r="IU89" s="49" t="s">
        <v>197</v>
      </c>
      <c r="IV89" s="49" t="s">
        <v>197</v>
      </c>
      <c r="IW89" s="49" t="s">
        <v>197</v>
      </c>
      <c r="IX89" s="49" t="s">
        <v>197</v>
      </c>
      <c r="IY89" s="49" t="s">
        <v>197</v>
      </c>
      <c r="IZ89" s="49" t="s">
        <v>197</v>
      </c>
      <c r="JA89" s="49" t="s">
        <v>197</v>
      </c>
      <c r="JB89" s="49" t="s">
        <v>197</v>
      </c>
      <c r="JC89" s="49" t="s">
        <v>197</v>
      </c>
      <c r="JD89" s="49" t="s">
        <v>197</v>
      </c>
      <c r="JE89" s="49" t="s">
        <v>197</v>
      </c>
      <c r="JF89" s="49" t="s">
        <v>87</v>
      </c>
      <c r="JG89" s="49" t="s">
        <v>87</v>
      </c>
      <c r="JH89" s="49" t="s">
        <v>87</v>
      </c>
      <c r="JI89" s="49">
        <v>93.9</v>
      </c>
      <c r="JJ89" s="49">
        <v>111</v>
      </c>
      <c r="JK89" s="49">
        <v>158.30000000000001</v>
      </c>
      <c r="JL89" s="49">
        <v>102.8</v>
      </c>
      <c r="JM89" s="49">
        <v>167.3</v>
      </c>
      <c r="JN89" s="49">
        <v>161.19999999999999</v>
      </c>
      <c r="JO89" s="49">
        <v>97.9</v>
      </c>
    </row>
    <row r="90" spans="1:275">
      <c r="A90" s="45"/>
      <c r="B90" s="46" t="s">
        <v>1827</v>
      </c>
      <c r="C90" s="303" t="s">
        <v>1327</v>
      </c>
      <c r="D90" s="46" t="s">
        <v>98</v>
      </c>
      <c r="E90" s="303" t="s">
        <v>10</v>
      </c>
      <c r="F90" s="47" t="s">
        <v>197</v>
      </c>
      <c r="G90" s="47" t="s">
        <v>197</v>
      </c>
      <c r="H90" s="48">
        <v>63.2</v>
      </c>
      <c r="I90" s="48">
        <v>72.5</v>
      </c>
      <c r="J90" s="48">
        <v>73.2</v>
      </c>
      <c r="K90" s="49" t="s">
        <v>197</v>
      </c>
      <c r="L90" s="48">
        <v>78.7</v>
      </c>
      <c r="M90" s="48">
        <v>70.900000000000006</v>
      </c>
      <c r="N90" s="48">
        <v>73.2</v>
      </c>
      <c r="O90" s="49" t="s">
        <v>197</v>
      </c>
      <c r="P90" s="48">
        <v>59.1</v>
      </c>
      <c r="Q90" s="48">
        <v>108</v>
      </c>
      <c r="R90" s="48">
        <v>98</v>
      </c>
      <c r="S90" s="48">
        <v>88.1</v>
      </c>
      <c r="T90" s="48">
        <v>81.3</v>
      </c>
      <c r="U90" s="48">
        <v>76.7</v>
      </c>
      <c r="V90" s="49" t="s">
        <v>197</v>
      </c>
      <c r="W90" s="48">
        <v>25.2</v>
      </c>
      <c r="X90" s="49" t="s">
        <v>197</v>
      </c>
      <c r="Y90" s="49" t="s">
        <v>197</v>
      </c>
      <c r="Z90" s="48">
        <v>54.7</v>
      </c>
      <c r="AA90" s="48">
        <v>87.4</v>
      </c>
      <c r="AB90" s="48">
        <v>127.3</v>
      </c>
      <c r="AC90" s="48">
        <v>101.2</v>
      </c>
      <c r="AD90" s="49" t="s">
        <v>197</v>
      </c>
      <c r="AE90" s="48">
        <v>60.8</v>
      </c>
      <c r="AF90" s="48">
        <v>59.1</v>
      </c>
      <c r="AG90" s="48">
        <v>129</v>
      </c>
      <c r="AH90" s="48">
        <v>79.5</v>
      </c>
      <c r="AI90" s="49" t="s">
        <v>197</v>
      </c>
      <c r="AJ90" s="48">
        <v>61.7</v>
      </c>
      <c r="AK90" s="49" t="s">
        <v>197</v>
      </c>
      <c r="AL90" s="49" t="s">
        <v>197</v>
      </c>
      <c r="AM90" s="49" t="s">
        <v>197</v>
      </c>
      <c r="AN90" s="48">
        <v>8.6999999999999993</v>
      </c>
      <c r="AO90" s="48">
        <v>33.5</v>
      </c>
      <c r="AP90" s="48">
        <v>33.200000000000003</v>
      </c>
      <c r="AQ90" s="49" t="s">
        <v>197</v>
      </c>
      <c r="AR90" s="48">
        <v>52.2</v>
      </c>
      <c r="AS90" s="49" t="s">
        <v>197</v>
      </c>
      <c r="AT90" s="48">
        <v>60.3</v>
      </c>
      <c r="AU90" s="49" t="s">
        <v>197</v>
      </c>
      <c r="AV90" s="48">
        <v>17.8</v>
      </c>
      <c r="AW90" s="49" t="s">
        <v>197</v>
      </c>
      <c r="AX90" s="48">
        <v>276.89999999999998</v>
      </c>
      <c r="AY90" s="49" t="s">
        <v>197</v>
      </c>
      <c r="AZ90" s="48">
        <v>57.2</v>
      </c>
      <c r="BA90" s="48">
        <v>55.3</v>
      </c>
      <c r="BB90" s="48">
        <v>55.3</v>
      </c>
      <c r="BC90" s="48">
        <v>72.2</v>
      </c>
      <c r="BD90" s="48">
        <v>62.4</v>
      </c>
      <c r="BE90" s="48">
        <v>63.1</v>
      </c>
      <c r="BF90" s="48">
        <v>101.9</v>
      </c>
      <c r="BG90" s="48">
        <v>71.2</v>
      </c>
      <c r="BH90" s="48">
        <v>77.900000000000006</v>
      </c>
      <c r="BI90" s="48">
        <v>37.299999999999997</v>
      </c>
      <c r="BJ90" s="48">
        <v>39.299999999999997</v>
      </c>
      <c r="BK90" s="48">
        <v>38.299999999999997</v>
      </c>
      <c r="BL90" s="48">
        <v>24.1</v>
      </c>
      <c r="BM90" s="48">
        <v>39.9</v>
      </c>
      <c r="BN90" s="48">
        <v>35.700000000000003</v>
      </c>
      <c r="BO90" s="49" t="s">
        <v>197</v>
      </c>
      <c r="BP90" s="48">
        <v>103.9</v>
      </c>
      <c r="BQ90" s="48">
        <v>81.8</v>
      </c>
      <c r="BR90" s="48">
        <v>45.2</v>
      </c>
      <c r="BS90" s="48">
        <v>86.4</v>
      </c>
      <c r="BT90" s="48">
        <v>67.099999999999994</v>
      </c>
      <c r="BU90" s="48">
        <v>5.6</v>
      </c>
      <c r="BV90" s="48">
        <v>39.6</v>
      </c>
      <c r="BW90" s="48">
        <v>28.4</v>
      </c>
      <c r="BX90" s="48">
        <v>71.7</v>
      </c>
      <c r="BY90" s="48">
        <v>64.5</v>
      </c>
      <c r="BZ90" s="48">
        <v>69.099999999999994</v>
      </c>
      <c r="CA90" s="49" t="s">
        <v>197</v>
      </c>
      <c r="CB90" s="49" t="s">
        <v>197</v>
      </c>
      <c r="CC90" s="49" t="s">
        <v>197</v>
      </c>
      <c r="CD90" s="48">
        <v>32.799999999999997</v>
      </c>
      <c r="CE90" s="48">
        <v>71.7</v>
      </c>
      <c r="CF90" s="48">
        <v>56.7</v>
      </c>
      <c r="CG90" s="48">
        <v>77.7</v>
      </c>
      <c r="CH90" s="48">
        <v>97.1</v>
      </c>
      <c r="CI90" s="48">
        <v>87.6</v>
      </c>
      <c r="CJ90" s="48">
        <v>41.5</v>
      </c>
      <c r="CK90" s="48">
        <v>91.5</v>
      </c>
      <c r="CL90" s="48">
        <v>70.8</v>
      </c>
      <c r="CM90" s="49" t="s">
        <v>197</v>
      </c>
      <c r="CN90" s="49" t="s">
        <v>197</v>
      </c>
      <c r="CO90" s="49" t="s">
        <v>197</v>
      </c>
      <c r="CP90" s="49" t="s">
        <v>197</v>
      </c>
      <c r="CQ90" s="49" t="s">
        <v>197</v>
      </c>
      <c r="CR90" s="49" t="s">
        <v>197</v>
      </c>
      <c r="CS90" s="49" t="s">
        <v>197</v>
      </c>
      <c r="CT90" s="49" t="s">
        <v>197</v>
      </c>
      <c r="CU90" s="49" t="s">
        <v>197</v>
      </c>
      <c r="CV90" s="49" t="s">
        <v>197</v>
      </c>
      <c r="CW90" s="48">
        <v>53.1</v>
      </c>
      <c r="CX90" s="48">
        <v>85.1</v>
      </c>
      <c r="CY90" s="48">
        <v>71.099999999999994</v>
      </c>
      <c r="CZ90" s="48">
        <v>87</v>
      </c>
      <c r="DA90" s="48">
        <v>38.5</v>
      </c>
      <c r="DB90" s="48">
        <v>73.5</v>
      </c>
      <c r="DC90" s="48">
        <v>61.8</v>
      </c>
      <c r="DD90" s="48">
        <v>30.1</v>
      </c>
      <c r="DE90" s="48">
        <v>123.5</v>
      </c>
      <c r="DF90" s="48">
        <v>90.9</v>
      </c>
      <c r="DG90" s="48">
        <v>72.2</v>
      </c>
      <c r="DH90" s="48">
        <v>74.099999999999994</v>
      </c>
      <c r="DI90" s="48">
        <v>73.099999999999994</v>
      </c>
      <c r="DJ90" s="48">
        <v>77.8</v>
      </c>
      <c r="DK90" s="48">
        <v>109.5</v>
      </c>
      <c r="DL90" s="48">
        <v>94.8</v>
      </c>
      <c r="DM90" s="48">
        <v>43.4</v>
      </c>
      <c r="DN90" s="48">
        <v>93.4</v>
      </c>
      <c r="DO90" s="48">
        <v>74.599999999999994</v>
      </c>
      <c r="DP90" s="49" t="s">
        <v>197</v>
      </c>
      <c r="DQ90" s="49" t="s">
        <v>197</v>
      </c>
      <c r="DR90" s="49" t="s">
        <v>197</v>
      </c>
      <c r="DS90" s="49" t="s">
        <v>197</v>
      </c>
      <c r="DT90" s="49" t="s">
        <v>197</v>
      </c>
      <c r="DU90" s="49" t="s">
        <v>197</v>
      </c>
      <c r="DV90" s="48">
        <v>31.1</v>
      </c>
      <c r="DW90" s="48">
        <v>28.4</v>
      </c>
      <c r="DX90" s="48">
        <v>29.2</v>
      </c>
      <c r="DY90" s="49" t="s">
        <v>197</v>
      </c>
      <c r="DZ90" s="49" t="s">
        <v>197</v>
      </c>
      <c r="EA90" s="49" t="s">
        <v>197</v>
      </c>
      <c r="EB90" s="48" t="e">
        <v>#N/A</v>
      </c>
      <c r="EC90" s="49" t="s">
        <v>197</v>
      </c>
      <c r="ED90" s="48" t="e">
        <v>#N/A</v>
      </c>
      <c r="EE90" s="48">
        <v>66</v>
      </c>
      <c r="EF90" s="49" t="s">
        <v>197</v>
      </c>
      <c r="EG90" s="49" t="s">
        <v>197</v>
      </c>
      <c r="EH90" s="49" t="s">
        <v>197</v>
      </c>
      <c r="EI90" s="49" t="s">
        <v>197</v>
      </c>
      <c r="EJ90" s="49" t="s">
        <v>197</v>
      </c>
      <c r="EK90" s="49" t="s">
        <v>197</v>
      </c>
      <c r="EL90" s="49" t="s">
        <v>197</v>
      </c>
      <c r="EM90" s="49" t="s">
        <v>197</v>
      </c>
      <c r="EN90" s="49" t="s">
        <v>197</v>
      </c>
      <c r="EO90" s="49" t="s">
        <v>197</v>
      </c>
      <c r="EP90" s="48">
        <v>18.7</v>
      </c>
      <c r="EQ90" s="48">
        <v>40.5</v>
      </c>
      <c r="ER90" s="48">
        <v>27.6</v>
      </c>
      <c r="ES90" s="49" t="s">
        <v>197</v>
      </c>
      <c r="ET90" s="48">
        <v>73.400000000000006</v>
      </c>
      <c r="EU90" s="49" t="s">
        <v>197</v>
      </c>
      <c r="EV90" s="48">
        <v>67.900000000000006</v>
      </c>
      <c r="EW90" s="48">
        <v>74.599999999999994</v>
      </c>
      <c r="EX90" s="48">
        <v>72.599999999999994</v>
      </c>
      <c r="EY90" s="48">
        <v>103.7</v>
      </c>
      <c r="EZ90" s="48">
        <v>66.400000000000006</v>
      </c>
      <c r="FA90" s="48">
        <v>94.3</v>
      </c>
      <c r="FB90" s="48">
        <v>83.2</v>
      </c>
      <c r="FC90" s="48">
        <v>18.600000000000001</v>
      </c>
      <c r="FD90" s="48">
        <v>72.900000000000006</v>
      </c>
      <c r="FE90" s="48">
        <v>103.7</v>
      </c>
      <c r="FF90" s="48">
        <v>90.5</v>
      </c>
      <c r="FG90" s="48">
        <v>95.6</v>
      </c>
      <c r="FH90" s="48">
        <v>71.3</v>
      </c>
      <c r="FI90" s="48">
        <v>88.5</v>
      </c>
      <c r="FJ90" s="48">
        <v>49</v>
      </c>
      <c r="FK90" s="48">
        <v>22.8</v>
      </c>
      <c r="FL90" s="48">
        <v>34.700000000000003</v>
      </c>
      <c r="FM90" s="48">
        <v>51.8</v>
      </c>
      <c r="FN90" s="48">
        <v>61.3</v>
      </c>
      <c r="FO90" s="48">
        <v>55.8</v>
      </c>
      <c r="FP90" s="48">
        <v>69.599999999999994</v>
      </c>
      <c r="FQ90" s="48">
        <v>99.7</v>
      </c>
      <c r="FR90" s="48">
        <v>89</v>
      </c>
      <c r="FS90" s="48">
        <v>39.9</v>
      </c>
      <c r="FT90" s="48">
        <v>56.1</v>
      </c>
      <c r="FU90" s="48">
        <v>45.8</v>
      </c>
      <c r="FV90" s="48">
        <v>44</v>
      </c>
      <c r="FW90" s="48">
        <v>43.1</v>
      </c>
      <c r="FX90" s="48">
        <v>56.3</v>
      </c>
      <c r="FY90" s="48">
        <v>48.4</v>
      </c>
      <c r="FZ90" s="48">
        <v>48.4</v>
      </c>
      <c r="GA90" s="48">
        <v>70.900000000000006</v>
      </c>
      <c r="GB90" s="48">
        <v>88.4</v>
      </c>
      <c r="GC90" s="48">
        <v>85.1</v>
      </c>
      <c r="GD90" s="48">
        <v>17</v>
      </c>
      <c r="GE90" s="48">
        <v>23.8</v>
      </c>
      <c r="GF90" s="48">
        <v>19.5</v>
      </c>
      <c r="GG90" s="49" t="s">
        <v>197</v>
      </c>
      <c r="GH90" s="49" t="s">
        <v>197</v>
      </c>
      <c r="GI90" s="49" t="s">
        <v>197</v>
      </c>
      <c r="GJ90" s="49" t="s">
        <v>197</v>
      </c>
      <c r="GK90" s="49" t="s">
        <v>197</v>
      </c>
      <c r="GL90" s="49" t="s">
        <v>197</v>
      </c>
      <c r="GM90" s="48">
        <v>53.4</v>
      </c>
      <c r="GN90" s="48">
        <v>20.100000000000001</v>
      </c>
      <c r="GO90" s="48">
        <v>32.700000000000003</v>
      </c>
      <c r="GP90" s="48">
        <v>41.1</v>
      </c>
      <c r="GQ90" s="48">
        <v>42.7</v>
      </c>
      <c r="GR90" s="48">
        <v>42.1</v>
      </c>
      <c r="GS90" s="48">
        <v>4.5999999999999996</v>
      </c>
      <c r="GT90" s="48">
        <v>34.5</v>
      </c>
      <c r="GU90" s="48">
        <v>28</v>
      </c>
      <c r="GV90" s="49" t="s">
        <v>197</v>
      </c>
      <c r="GW90" s="49" t="s">
        <v>197</v>
      </c>
      <c r="GX90" s="49" t="s">
        <v>197</v>
      </c>
      <c r="GY90" s="48">
        <v>71</v>
      </c>
      <c r="GZ90" s="48">
        <v>81.400000000000006</v>
      </c>
      <c r="HA90" s="48">
        <v>76.3</v>
      </c>
      <c r="HB90" s="48">
        <v>63.9</v>
      </c>
      <c r="HC90" s="48">
        <v>115.9</v>
      </c>
      <c r="HD90" s="48">
        <v>100.2</v>
      </c>
      <c r="HE90" s="48" t="e">
        <v>#N/A</v>
      </c>
      <c r="HF90" s="49" t="s">
        <v>197</v>
      </c>
      <c r="HG90" s="48" t="e">
        <v>#N/A</v>
      </c>
      <c r="HH90" s="48">
        <v>14.3</v>
      </c>
      <c r="HI90" s="49" t="s">
        <v>197</v>
      </c>
      <c r="HJ90" s="49" t="s">
        <v>197</v>
      </c>
      <c r="HK90" s="49" t="s">
        <v>197</v>
      </c>
      <c r="HL90" s="49" t="s">
        <v>197</v>
      </c>
      <c r="HM90" s="49" t="s">
        <v>197</v>
      </c>
      <c r="HN90" s="49" t="s">
        <v>197</v>
      </c>
      <c r="HO90" s="49" t="s">
        <v>197</v>
      </c>
      <c r="HP90" s="49" t="s">
        <v>197</v>
      </c>
      <c r="HQ90" s="49" t="s">
        <v>197</v>
      </c>
      <c r="HR90" s="49" t="s">
        <v>197</v>
      </c>
      <c r="HS90" s="49" t="s">
        <v>197</v>
      </c>
      <c r="HT90" s="49" t="s">
        <v>197</v>
      </c>
      <c r="HU90" s="48">
        <v>64.8</v>
      </c>
      <c r="HV90" s="48">
        <v>58.8</v>
      </c>
      <c r="HW90" s="48">
        <v>59.1</v>
      </c>
      <c r="HX90" s="48">
        <v>63.4</v>
      </c>
      <c r="HY90" s="49" t="s">
        <v>197</v>
      </c>
      <c r="HZ90" s="48">
        <v>55.7</v>
      </c>
      <c r="IA90" s="49" t="s">
        <v>197</v>
      </c>
      <c r="IB90" s="49" t="s">
        <v>197</v>
      </c>
      <c r="IC90" s="49" t="s">
        <v>197</v>
      </c>
      <c r="ID90" s="48">
        <v>4.5</v>
      </c>
      <c r="IE90" s="49" t="s">
        <v>197</v>
      </c>
      <c r="IF90" s="48">
        <v>391.2</v>
      </c>
      <c r="IG90" s="48">
        <v>355</v>
      </c>
      <c r="IH90" s="48">
        <v>164.3</v>
      </c>
      <c r="II90" s="48">
        <v>304.2</v>
      </c>
      <c r="IJ90" s="48">
        <v>207.8</v>
      </c>
      <c r="IK90" s="49" t="s">
        <v>197</v>
      </c>
      <c r="IL90" s="49" t="s">
        <v>197</v>
      </c>
      <c r="IM90" s="49" t="s">
        <v>197</v>
      </c>
      <c r="IN90" s="49" t="s">
        <v>197</v>
      </c>
      <c r="IO90" s="48">
        <v>218.9</v>
      </c>
      <c r="IP90" s="49" t="s">
        <v>197</v>
      </c>
      <c r="IQ90" s="48">
        <v>43.3</v>
      </c>
      <c r="IR90" s="48">
        <v>112.1</v>
      </c>
      <c r="IS90" s="48">
        <v>122.9</v>
      </c>
      <c r="IT90" s="48">
        <v>118.8</v>
      </c>
      <c r="IU90" s="48">
        <v>34.5</v>
      </c>
      <c r="IV90" s="48">
        <v>56.6</v>
      </c>
      <c r="IW90" s="48">
        <v>51.1</v>
      </c>
      <c r="IX90" s="49" t="s">
        <v>197</v>
      </c>
      <c r="IY90" s="49" t="s">
        <v>197</v>
      </c>
      <c r="IZ90" s="49" t="s">
        <v>197</v>
      </c>
      <c r="JA90" s="49" t="s">
        <v>197</v>
      </c>
      <c r="JB90" s="49" t="s">
        <v>197</v>
      </c>
      <c r="JC90" s="48">
        <v>92</v>
      </c>
      <c r="JD90" s="48">
        <v>37.6</v>
      </c>
      <c r="JE90" s="48">
        <v>50.8</v>
      </c>
      <c r="JF90" s="48" t="s">
        <v>87</v>
      </c>
      <c r="JG90" s="48">
        <v>228.5</v>
      </c>
      <c r="JH90" s="48">
        <v>236.9</v>
      </c>
      <c r="JI90" s="48">
        <v>109.1</v>
      </c>
      <c r="JJ90" s="48">
        <v>136.30000000000001</v>
      </c>
      <c r="JK90" s="48">
        <v>116.4</v>
      </c>
      <c r="JL90" s="48">
        <v>140.30000000000001</v>
      </c>
      <c r="JM90" s="48">
        <v>156.4</v>
      </c>
      <c r="JN90" s="48">
        <v>164.3</v>
      </c>
      <c r="JO90" s="48">
        <v>66.900000000000006</v>
      </c>
    </row>
    <row r="91" spans="1:275">
      <c r="A91" s="45"/>
      <c r="B91" s="46" t="s">
        <v>1828</v>
      </c>
      <c r="C91" s="303" t="s">
        <v>1328</v>
      </c>
      <c r="D91" s="46" t="s">
        <v>98</v>
      </c>
      <c r="E91" s="303" t="s">
        <v>10</v>
      </c>
      <c r="F91" s="47" t="s">
        <v>197</v>
      </c>
      <c r="G91" s="47" t="s">
        <v>197</v>
      </c>
      <c r="H91" s="48">
        <v>68</v>
      </c>
      <c r="I91" s="48">
        <v>63.1</v>
      </c>
      <c r="J91" s="48">
        <v>62.4</v>
      </c>
      <c r="K91" s="49" t="s">
        <v>197</v>
      </c>
      <c r="L91" s="48">
        <v>38.299999999999997</v>
      </c>
      <c r="M91" s="48">
        <v>78.5</v>
      </c>
      <c r="N91" s="48">
        <v>80</v>
      </c>
      <c r="O91" s="48">
        <v>68.599999999999994</v>
      </c>
      <c r="P91" s="48">
        <v>65.3</v>
      </c>
      <c r="Q91" s="48">
        <v>51.6</v>
      </c>
      <c r="R91" s="48">
        <v>82</v>
      </c>
      <c r="S91" s="48">
        <v>89.5</v>
      </c>
      <c r="T91" s="48">
        <v>42.3</v>
      </c>
      <c r="U91" s="48">
        <v>52.1</v>
      </c>
      <c r="V91" s="49" t="s">
        <v>197</v>
      </c>
      <c r="W91" s="48">
        <v>32.9</v>
      </c>
      <c r="X91" s="48">
        <v>28</v>
      </c>
      <c r="Y91" s="48">
        <v>63.9</v>
      </c>
      <c r="Z91" s="48">
        <v>61</v>
      </c>
      <c r="AA91" s="48">
        <v>42.2</v>
      </c>
      <c r="AB91" s="48">
        <v>65.7</v>
      </c>
      <c r="AC91" s="48">
        <v>101.1</v>
      </c>
      <c r="AD91" s="48">
        <v>301</v>
      </c>
      <c r="AE91" s="48">
        <v>44.5</v>
      </c>
      <c r="AF91" s="48">
        <v>46.9</v>
      </c>
      <c r="AG91" s="48">
        <v>71.599999999999994</v>
      </c>
      <c r="AH91" s="48">
        <v>85.1</v>
      </c>
      <c r="AI91" s="49" t="s">
        <v>197</v>
      </c>
      <c r="AJ91" s="49" t="s">
        <v>197</v>
      </c>
      <c r="AK91" s="49" t="s">
        <v>197</v>
      </c>
      <c r="AL91" s="49" t="s">
        <v>197</v>
      </c>
      <c r="AM91" s="49" t="s">
        <v>197</v>
      </c>
      <c r="AN91" s="49" t="s">
        <v>197</v>
      </c>
      <c r="AO91" s="49" t="s">
        <v>197</v>
      </c>
      <c r="AP91" s="49" t="s">
        <v>197</v>
      </c>
      <c r="AQ91" s="49" t="s">
        <v>197</v>
      </c>
      <c r="AR91" s="48">
        <v>64.900000000000006</v>
      </c>
      <c r="AS91" s="49" t="s">
        <v>197</v>
      </c>
      <c r="AT91" s="48">
        <v>40.700000000000003</v>
      </c>
      <c r="AU91" s="49" t="s">
        <v>197</v>
      </c>
      <c r="AV91" s="48">
        <v>26.9</v>
      </c>
      <c r="AW91" s="48">
        <v>327.8</v>
      </c>
      <c r="AX91" s="49" t="s">
        <v>197</v>
      </c>
      <c r="AY91" s="49" t="s">
        <v>197</v>
      </c>
      <c r="AZ91" s="48">
        <v>56</v>
      </c>
      <c r="BA91" s="48">
        <v>48.3</v>
      </c>
      <c r="BB91" s="48">
        <v>48.7</v>
      </c>
      <c r="BC91" s="48">
        <v>86.1</v>
      </c>
      <c r="BD91" s="48">
        <v>54.7</v>
      </c>
      <c r="BE91" s="48">
        <v>57</v>
      </c>
      <c r="BF91" s="48">
        <v>94.1</v>
      </c>
      <c r="BG91" s="48">
        <v>67.8</v>
      </c>
      <c r="BH91" s="48">
        <v>73.5</v>
      </c>
      <c r="BI91" s="48">
        <v>26.6</v>
      </c>
      <c r="BJ91" s="48">
        <v>16.899999999999999</v>
      </c>
      <c r="BK91" s="48">
        <v>22</v>
      </c>
      <c r="BL91" s="48">
        <v>19.2</v>
      </c>
      <c r="BM91" s="48">
        <v>21.9</v>
      </c>
      <c r="BN91" s="48">
        <v>21.2</v>
      </c>
      <c r="BO91" s="49" t="s">
        <v>197</v>
      </c>
      <c r="BP91" s="49" t="s">
        <v>197</v>
      </c>
      <c r="BQ91" s="49" t="s">
        <v>197</v>
      </c>
      <c r="BR91" s="48">
        <v>19.2</v>
      </c>
      <c r="BS91" s="48">
        <v>46.3</v>
      </c>
      <c r="BT91" s="48">
        <v>33.6</v>
      </c>
      <c r="BU91" s="49" t="s">
        <v>197</v>
      </c>
      <c r="BV91" s="49" t="s">
        <v>197</v>
      </c>
      <c r="BW91" s="49" t="s">
        <v>197</v>
      </c>
      <c r="BX91" s="49" t="s">
        <v>197</v>
      </c>
      <c r="BY91" s="49" t="s">
        <v>197</v>
      </c>
      <c r="BZ91" s="49" t="s">
        <v>197</v>
      </c>
      <c r="CA91" s="49" t="s">
        <v>197</v>
      </c>
      <c r="CB91" s="49" t="s">
        <v>197</v>
      </c>
      <c r="CC91" s="49" t="s">
        <v>197</v>
      </c>
      <c r="CD91" s="48">
        <v>5.3</v>
      </c>
      <c r="CE91" s="48">
        <v>0.8</v>
      </c>
      <c r="CF91" s="48">
        <v>2.5</v>
      </c>
      <c r="CG91" s="48">
        <v>29.7</v>
      </c>
      <c r="CH91" s="48">
        <v>4.8</v>
      </c>
      <c r="CI91" s="48">
        <v>17</v>
      </c>
      <c r="CJ91" s="48">
        <v>36.700000000000003</v>
      </c>
      <c r="CK91" s="48">
        <v>44.3</v>
      </c>
      <c r="CL91" s="48">
        <v>41.2</v>
      </c>
      <c r="CM91" s="49" t="s">
        <v>197</v>
      </c>
      <c r="CN91" s="49" t="s">
        <v>197</v>
      </c>
      <c r="CO91" s="49" t="s">
        <v>197</v>
      </c>
      <c r="CP91" s="49" t="s">
        <v>197</v>
      </c>
      <c r="CQ91" s="49" t="s">
        <v>197</v>
      </c>
      <c r="CR91" s="49" t="s">
        <v>197</v>
      </c>
      <c r="CS91" s="49" t="s">
        <v>197</v>
      </c>
      <c r="CT91" s="48">
        <v>11.9</v>
      </c>
      <c r="CU91" s="48">
        <v>107</v>
      </c>
      <c r="CV91" s="48">
        <v>67.5</v>
      </c>
      <c r="CW91" s="48">
        <v>20.6</v>
      </c>
      <c r="CX91" s="48">
        <v>40.6</v>
      </c>
      <c r="CY91" s="48">
        <v>31.8</v>
      </c>
      <c r="CZ91" s="49" t="s">
        <v>197</v>
      </c>
      <c r="DA91" s="49" t="s">
        <v>197</v>
      </c>
      <c r="DB91" s="49" t="s">
        <v>197</v>
      </c>
      <c r="DC91" s="49" t="s">
        <v>197</v>
      </c>
      <c r="DD91" s="49" t="s">
        <v>197</v>
      </c>
      <c r="DE91" s="49" t="s">
        <v>197</v>
      </c>
      <c r="DF91" s="49" t="s">
        <v>197</v>
      </c>
      <c r="DG91" s="49" t="s">
        <v>197</v>
      </c>
      <c r="DH91" s="49" t="s">
        <v>197</v>
      </c>
      <c r="DI91" s="49" t="s">
        <v>197</v>
      </c>
      <c r="DJ91" s="48">
        <v>25.9</v>
      </c>
      <c r="DK91" s="48">
        <v>7</v>
      </c>
      <c r="DL91" s="48">
        <v>15.8</v>
      </c>
      <c r="DM91" s="48">
        <v>37.5</v>
      </c>
      <c r="DN91" s="48">
        <v>42.4</v>
      </c>
      <c r="DO91" s="48">
        <v>40.6</v>
      </c>
      <c r="DP91" s="49" t="s">
        <v>197</v>
      </c>
      <c r="DQ91" s="49" t="s">
        <v>197</v>
      </c>
      <c r="DR91" s="49" t="s">
        <v>197</v>
      </c>
      <c r="DS91" s="49" t="s">
        <v>197</v>
      </c>
      <c r="DT91" s="49" t="s">
        <v>197</v>
      </c>
      <c r="DU91" s="49" t="s">
        <v>197</v>
      </c>
      <c r="DV91" s="49" t="s">
        <v>197</v>
      </c>
      <c r="DW91" s="49" t="s">
        <v>197</v>
      </c>
      <c r="DX91" s="49" t="s">
        <v>197</v>
      </c>
      <c r="DY91" s="49" t="s">
        <v>197</v>
      </c>
      <c r="DZ91" s="49" t="s">
        <v>197</v>
      </c>
      <c r="EA91" s="49" t="s">
        <v>197</v>
      </c>
      <c r="EB91" s="48" t="e">
        <v>#N/A</v>
      </c>
      <c r="EC91" s="49" t="s">
        <v>197</v>
      </c>
      <c r="ED91" s="48" t="e">
        <v>#N/A</v>
      </c>
      <c r="EE91" s="49" t="s">
        <v>197</v>
      </c>
      <c r="EF91" s="49" t="s">
        <v>197</v>
      </c>
      <c r="EG91" s="49" t="s">
        <v>197</v>
      </c>
      <c r="EH91" s="49" t="s">
        <v>197</v>
      </c>
      <c r="EI91" s="48">
        <v>72.099999999999994</v>
      </c>
      <c r="EJ91" s="48">
        <v>124</v>
      </c>
      <c r="EK91" s="48">
        <v>106.3</v>
      </c>
      <c r="EL91" s="49" t="s">
        <v>197</v>
      </c>
      <c r="EM91" s="49" t="s">
        <v>197</v>
      </c>
      <c r="EN91" s="49" t="s">
        <v>197</v>
      </c>
      <c r="EO91" s="49" t="s">
        <v>197</v>
      </c>
      <c r="EP91" s="49" t="s">
        <v>197</v>
      </c>
      <c r="EQ91" s="49" t="s">
        <v>197</v>
      </c>
      <c r="ER91" s="49" t="s">
        <v>197</v>
      </c>
      <c r="ES91" s="49" t="s">
        <v>197</v>
      </c>
      <c r="ET91" s="48">
        <v>100.6</v>
      </c>
      <c r="EU91" s="49" t="s">
        <v>197</v>
      </c>
      <c r="EV91" s="48">
        <v>56.6</v>
      </c>
      <c r="EW91" s="48">
        <v>71.400000000000006</v>
      </c>
      <c r="EX91" s="48">
        <v>66.900000000000006</v>
      </c>
      <c r="EY91" s="49" t="s">
        <v>197</v>
      </c>
      <c r="EZ91" s="48">
        <v>66.5</v>
      </c>
      <c r="FA91" s="48">
        <v>68.5</v>
      </c>
      <c r="FB91" s="48">
        <v>67.7</v>
      </c>
      <c r="FC91" s="49" t="s">
        <v>197</v>
      </c>
      <c r="FD91" s="48">
        <v>74.400000000000006</v>
      </c>
      <c r="FE91" s="48">
        <v>61.5</v>
      </c>
      <c r="FF91" s="48">
        <v>67</v>
      </c>
      <c r="FG91" s="48">
        <v>5.7</v>
      </c>
      <c r="FH91" s="48">
        <v>7</v>
      </c>
      <c r="FI91" s="48">
        <v>6.1</v>
      </c>
      <c r="FJ91" s="48">
        <v>59.2</v>
      </c>
      <c r="FK91" s="48">
        <v>97.8</v>
      </c>
      <c r="FL91" s="48">
        <v>80.400000000000006</v>
      </c>
      <c r="FM91" s="48">
        <v>23.6</v>
      </c>
      <c r="FN91" s="48">
        <v>62.8</v>
      </c>
      <c r="FO91" s="48">
        <v>40.1</v>
      </c>
      <c r="FP91" s="48">
        <v>74.7</v>
      </c>
      <c r="FQ91" s="48">
        <v>58.1</v>
      </c>
      <c r="FR91" s="48">
        <v>64</v>
      </c>
      <c r="FS91" s="48">
        <v>17.3</v>
      </c>
      <c r="FT91" s="48">
        <v>56.2</v>
      </c>
      <c r="FU91" s="48">
        <v>31.6</v>
      </c>
      <c r="FV91" s="48">
        <v>29.7</v>
      </c>
      <c r="FW91" s="49" t="s">
        <v>197</v>
      </c>
      <c r="FX91" s="48">
        <v>35.200000000000003</v>
      </c>
      <c r="FY91" s="48">
        <v>53.7</v>
      </c>
      <c r="FZ91" s="48">
        <v>53.5</v>
      </c>
      <c r="GA91" s="48">
        <v>52.6</v>
      </c>
      <c r="GB91" s="48">
        <v>63</v>
      </c>
      <c r="GC91" s="48">
        <v>61.1</v>
      </c>
      <c r="GD91" s="48">
        <v>61.6</v>
      </c>
      <c r="GE91" s="48">
        <v>702.7</v>
      </c>
      <c r="GF91" s="48">
        <v>293.5</v>
      </c>
      <c r="GG91" s="48">
        <v>1.9</v>
      </c>
      <c r="GH91" s="48">
        <v>9.1999999999999993</v>
      </c>
      <c r="GI91" s="48">
        <v>9.1999999999999993</v>
      </c>
      <c r="GJ91" s="49" t="s">
        <v>197</v>
      </c>
      <c r="GK91" s="49" t="s">
        <v>197</v>
      </c>
      <c r="GL91" s="49" t="s">
        <v>197</v>
      </c>
      <c r="GM91" s="48">
        <v>234.7</v>
      </c>
      <c r="GN91" s="48">
        <v>173.9</v>
      </c>
      <c r="GO91" s="48">
        <v>197</v>
      </c>
      <c r="GP91" s="48">
        <v>41.8</v>
      </c>
      <c r="GQ91" s="48">
        <v>58.1</v>
      </c>
      <c r="GR91" s="48">
        <v>52</v>
      </c>
      <c r="GS91" s="48">
        <v>64.3</v>
      </c>
      <c r="GT91" s="48">
        <v>15.2</v>
      </c>
      <c r="GU91" s="48">
        <v>26</v>
      </c>
      <c r="GV91" s="48">
        <v>13.5</v>
      </c>
      <c r="GW91" s="48">
        <v>7.2</v>
      </c>
      <c r="GX91" s="48">
        <v>10</v>
      </c>
      <c r="GY91" s="48">
        <v>21.5</v>
      </c>
      <c r="GZ91" s="48">
        <v>21.4</v>
      </c>
      <c r="HA91" s="48">
        <v>21.4</v>
      </c>
      <c r="HB91" s="48">
        <v>17.5</v>
      </c>
      <c r="HC91" s="48">
        <v>30.6</v>
      </c>
      <c r="HD91" s="48">
        <v>26.7</v>
      </c>
      <c r="HE91" s="48" t="e">
        <v>#N/A</v>
      </c>
      <c r="HF91" s="49" t="s">
        <v>197</v>
      </c>
      <c r="HG91" s="48" t="e">
        <v>#N/A</v>
      </c>
      <c r="HH91" s="49" t="s">
        <v>197</v>
      </c>
      <c r="HI91" s="49" t="s">
        <v>197</v>
      </c>
      <c r="HJ91" s="49" t="s">
        <v>197</v>
      </c>
      <c r="HK91" s="49" t="s">
        <v>197</v>
      </c>
      <c r="HL91" s="49" t="s">
        <v>197</v>
      </c>
      <c r="HM91" s="49" t="s">
        <v>197</v>
      </c>
      <c r="HN91" s="49" t="s">
        <v>197</v>
      </c>
      <c r="HO91" s="49" t="s">
        <v>197</v>
      </c>
      <c r="HP91" s="49" t="s">
        <v>197</v>
      </c>
      <c r="HQ91" s="49" t="s">
        <v>197</v>
      </c>
      <c r="HR91" s="49" t="s">
        <v>197</v>
      </c>
      <c r="HS91" s="49" t="s">
        <v>197</v>
      </c>
      <c r="HT91" s="49" t="s">
        <v>197</v>
      </c>
      <c r="HU91" s="48">
        <v>201.3</v>
      </c>
      <c r="HV91" s="48">
        <v>77.5</v>
      </c>
      <c r="HW91" s="48">
        <v>84.1</v>
      </c>
      <c r="HX91" s="49" t="s">
        <v>197</v>
      </c>
      <c r="HY91" s="49" t="s">
        <v>197</v>
      </c>
      <c r="HZ91" s="49" t="s">
        <v>197</v>
      </c>
      <c r="IA91" s="49" t="s">
        <v>197</v>
      </c>
      <c r="IB91" s="49" t="s">
        <v>197</v>
      </c>
      <c r="IC91" s="49" t="s">
        <v>197</v>
      </c>
      <c r="ID91" s="48">
        <v>11.3</v>
      </c>
      <c r="IE91" s="49" t="s">
        <v>197</v>
      </c>
      <c r="IF91" s="49" t="s">
        <v>197</v>
      </c>
      <c r="IG91" s="49" t="s">
        <v>197</v>
      </c>
      <c r="IH91" s="48">
        <v>79.099999999999994</v>
      </c>
      <c r="II91" s="48">
        <v>44</v>
      </c>
      <c r="IJ91" s="48">
        <v>36.200000000000003</v>
      </c>
      <c r="IK91" s="49" t="s">
        <v>197</v>
      </c>
      <c r="IL91" s="49" t="s">
        <v>197</v>
      </c>
      <c r="IM91" s="49" t="s">
        <v>197</v>
      </c>
      <c r="IN91" s="49" t="s">
        <v>197</v>
      </c>
      <c r="IO91" s="48">
        <v>21</v>
      </c>
      <c r="IP91" s="49" t="s">
        <v>197</v>
      </c>
      <c r="IQ91" s="49" t="s">
        <v>197</v>
      </c>
      <c r="IR91" s="48">
        <v>119.4</v>
      </c>
      <c r="IS91" s="48">
        <v>72.8</v>
      </c>
      <c r="IT91" s="48">
        <v>90.6</v>
      </c>
      <c r="IU91" s="49" t="s">
        <v>197</v>
      </c>
      <c r="IV91" s="49" t="s">
        <v>197</v>
      </c>
      <c r="IW91" s="49" t="s">
        <v>197</v>
      </c>
      <c r="IX91" s="49" t="s">
        <v>197</v>
      </c>
      <c r="IY91" s="49" t="s">
        <v>197</v>
      </c>
      <c r="IZ91" s="49" t="s">
        <v>197</v>
      </c>
      <c r="JA91" s="49" t="s">
        <v>197</v>
      </c>
      <c r="JB91" s="49" t="s">
        <v>197</v>
      </c>
      <c r="JC91" s="49" t="s">
        <v>197</v>
      </c>
      <c r="JD91" s="49" t="s">
        <v>197</v>
      </c>
      <c r="JE91" s="49" t="s">
        <v>197</v>
      </c>
      <c r="JF91" s="49" t="s">
        <v>87</v>
      </c>
      <c r="JG91" s="49">
        <v>117.4</v>
      </c>
      <c r="JH91" s="49">
        <v>117.3</v>
      </c>
      <c r="JI91" s="49">
        <v>70.599999999999994</v>
      </c>
      <c r="JJ91" s="49">
        <v>86.1</v>
      </c>
      <c r="JK91" s="49">
        <v>78.599999999999994</v>
      </c>
      <c r="JL91" s="49">
        <v>96</v>
      </c>
      <c r="JM91" s="49">
        <v>64.099999999999994</v>
      </c>
      <c r="JN91" s="49">
        <v>79.099999999999994</v>
      </c>
      <c r="JO91" s="49" t="s">
        <v>87</v>
      </c>
    </row>
    <row r="92" spans="1:275">
      <c r="A92" s="45"/>
      <c r="B92" s="46" t="s">
        <v>1829</v>
      </c>
      <c r="C92" s="303" t="s">
        <v>1329</v>
      </c>
      <c r="D92" s="46" t="s">
        <v>98</v>
      </c>
      <c r="E92" s="303" t="s">
        <v>10</v>
      </c>
      <c r="F92" s="47" t="s">
        <v>197</v>
      </c>
      <c r="G92" s="47" t="s">
        <v>197</v>
      </c>
      <c r="H92" s="48">
        <v>78.2</v>
      </c>
      <c r="I92" s="48">
        <v>78</v>
      </c>
      <c r="J92" s="48">
        <v>77.099999999999994</v>
      </c>
      <c r="K92" s="48">
        <v>102.6</v>
      </c>
      <c r="L92" s="48">
        <v>65.099999999999994</v>
      </c>
      <c r="M92" s="48">
        <v>89.1</v>
      </c>
      <c r="N92" s="48">
        <v>70.900000000000006</v>
      </c>
      <c r="O92" s="49" t="s">
        <v>197</v>
      </c>
      <c r="P92" s="48">
        <v>82.7</v>
      </c>
      <c r="Q92" s="48">
        <v>55.1</v>
      </c>
      <c r="R92" s="48">
        <v>82</v>
      </c>
      <c r="S92" s="48">
        <v>78.5</v>
      </c>
      <c r="T92" s="48">
        <v>96.8</v>
      </c>
      <c r="U92" s="48">
        <v>67.3</v>
      </c>
      <c r="V92" s="48">
        <v>68.900000000000006</v>
      </c>
      <c r="W92" s="48">
        <v>38.4</v>
      </c>
      <c r="X92" s="49" t="s">
        <v>197</v>
      </c>
      <c r="Y92" s="49" t="s">
        <v>197</v>
      </c>
      <c r="Z92" s="48">
        <v>77.099999999999994</v>
      </c>
      <c r="AA92" s="48">
        <v>28.8</v>
      </c>
      <c r="AB92" s="48">
        <v>90.5</v>
      </c>
      <c r="AC92" s="48">
        <v>99</v>
      </c>
      <c r="AD92" s="48">
        <v>172.8</v>
      </c>
      <c r="AE92" s="48">
        <v>80.7</v>
      </c>
      <c r="AF92" s="48">
        <v>74.400000000000006</v>
      </c>
      <c r="AG92" s="48">
        <v>64.099999999999994</v>
      </c>
      <c r="AH92" s="48">
        <v>61.1</v>
      </c>
      <c r="AI92" s="49" t="s">
        <v>197</v>
      </c>
      <c r="AJ92" s="48">
        <v>68.3</v>
      </c>
      <c r="AK92" s="48">
        <v>71.3</v>
      </c>
      <c r="AL92" s="49" t="s">
        <v>197</v>
      </c>
      <c r="AM92" s="49" t="s">
        <v>197</v>
      </c>
      <c r="AN92" s="48">
        <v>5.5</v>
      </c>
      <c r="AO92" s="48">
        <v>33.700000000000003</v>
      </c>
      <c r="AP92" s="48">
        <v>33.4</v>
      </c>
      <c r="AQ92" s="48">
        <v>24.1</v>
      </c>
      <c r="AR92" s="48">
        <v>51.6</v>
      </c>
      <c r="AS92" s="49" t="s">
        <v>197</v>
      </c>
      <c r="AT92" s="48">
        <v>64.7</v>
      </c>
      <c r="AU92" s="49" t="s">
        <v>197</v>
      </c>
      <c r="AV92" s="48">
        <v>51.5</v>
      </c>
      <c r="AW92" s="49" t="s">
        <v>197</v>
      </c>
      <c r="AX92" s="49" t="s">
        <v>197</v>
      </c>
      <c r="AY92" s="49" t="s">
        <v>197</v>
      </c>
      <c r="AZ92" s="48">
        <v>63.5</v>
      </c>
      <c r="BA92" s="48">
        <v>65.8</v>
      </c>
      <c r="BB92" s="48">
        <v>65.7</v>
      </c>
      <c r="BC92" s="48">
        <v>75.2</v>
      </c>
      <c r="BD92" s="48">
        <v>63.8</v>
      </c>
      <c r="BE92" s="48">
        <v>64.599999999999994</v>
      </c>
      <c r="BF92" s="48">
        <v>90.1</v>
      </c>
      <c r="BG92" s="48">
        <v>79.900000000000006</v>
      </c>
      <c r="BH92" s="48">
        <v>82.1</v>
      </c>
      <c r="BI92" s="48">
        <v>40.299999999999997</v>
      </c>
      <c r="BJ92" s="48">
        <v>77.599999999999994</v>
      </c>
      <c r="BK92" s="48">
        <v>58.1</v>
      </c>
      <c r="BL92" s="48">
        <v>16</v>
      </c>
      <c r="BM92" s="48">
        <v>55.1</v>
      </c>
      <c r="BN92" s="48">
        <v>44.5</v>
      </c>
      <c r="BO92" s="49" t="s">
        <v>197</v>
      </c>
      <c r="BP92" s="49" t="s">
        <v>197</v>
      </c>
      <c r="BQ92" s="49" t="s">
        <v>197</v>
      </c>
      <c r="BR92" s="48">
        <v>21.6</v>
      </c>
      <c r="BS92" s="48">
        <v>29.2</v>
      </c>
      <c r="BT92" s="48">
        <v>25.6</v>
      </c>
      <c r="BU92" s="48">
        <v>43.8</v>
      </c>
      <c r="BV92" s="48">
        <v>93.7</v>
      </c>
      <c r="BW92" s="48">
        <v>76.7</v>
      </c>
      <c r="BX92" s="48">
        <v>66.400000000000006</v>
      </c>
      <c r="BY92" s="48">
        <v>88.6</v>
      </c>
      <c r="BZ92" s="48">
        <v>74.3</v>
      </c>
      <c r="CA92" s="49" t="s">
        <v>197</v>
      </c>
      <c r="CB92" s="49" t="s">
        <v>197</v>
      </c>
      <c r="CC92" s="49" t="s">
        <v>197</v>
      </c>
      <c r="CD92" s="48">
        <v>62.1</v>
      </c>
      <c r="CE92" s="48">
        <v>64.599999999999994</v>
      </c>
      <c r="CF92" s="48">
        <v>63.6</v>
      </c>
      <c r="CG92" s="48">
        <v>38.4</v>
      </c>
      <c r="CH92" s="48">
        <v>140.9</v>
      </c>
      <c r="CI92" s="48">
        <v>89.9</v>
      </c>
      <c r="CJ92" s="48">
        <v>36.200000000000003</v>
      </c>
      <c r="CK92" s="48">
        <v>50.8</v>
      </c>
      <c r="CL92" s="48">
        <v>44.7</v>
      </c>
      <c r="CM92" s="49" t="s">
        <v>197</v>
      </c>
      <c r="CN92" s="49" t="s">
        <v>197</v>
      </c>
      <c r="CO92" s="49" t="s">
        <v>197</v>
      </c>
      <c r="CP92" s="49" t="s">
        <v>197</v>
      </c>
      <c r="CQ92" s="49" t="s">
        <v>197</v>
      </c>
      <c r="CR92" s="49" t="s">
        <v>197</v>
      </c>
      <c r="CS92" s="49" t="s">
        <v>197</v>
      </c>
      <c r="CT92" s="49" t="s">
        <v>197</v>
      </c>
      <c r="CU92" s="49" t="s">
        <v>197</v>
      </c>
      <c r="CV92" s="49" t="s">
        <v>197</v>
      </c>
      <c r="CW92" s="48">
        <v>24.5</v>
      </c>
      <c r="CX92" s="48">
        <v>29.5</v>
      </c>
      <c r="CY92" s="48">
        <v>27.3</v>
      </c>
      <c r="CZ92" s="49" t="s">
        <v>197</v>
      </c>
      <c r="DA92" s="48">
        <v>60.8</v>
      </c>
      <c r="DB92" s="48">
        <v>67.5</v>
      </c>
      <c r="DC92" s="48">
        <v>65.2</v>
      </c>
      <c r="DD92" s="48">
        <v>3.2</v>
      </c>
      <c r="DE92" s="48">
        <v>33.5</v>
      </c>
      <c r="DF92" s="48">
        <v>22.7</v>
      </c>
      <c r="DG92" s="48">
        <v>28.8</v>
      </c>
      <c r="DH92" s="48">
        <v>26.5</v>
      </c>
      <c r="DI92" s="48">
        <v>27.8</v>
      </c>
      <c r="DJ92" s="48">
        <v>37.200000000000003</v>
      </c>
      <c r="DK92" s="48">
        <v>141.4</v>
      </c>
      <c r="DL92" s="48">
        <v>92.5</v>
      </c>
      <c r="DM92" s="48">
        <v>51.2</v>
      </c>
      <c r="DN92" s="48">
        <v>71</v>
      </c>
      <c r="DO92" s="48">
        <v>63.5</v>
      </c>
      <c r="DP92" s="49" t="s">
        <v>197</v>
      </c>
      <c r="DQ92" s="49" t="s">
        <v>197</v>
      </c>
      <c r="DR92" s="49" t="s">
        <v>197</v>
      </c>
      <c r="DS92" s="49" t="s">
        <v>197</v>
      </c>
      <c r="DT92" s="49" t="s">
        <v>197</v>
      </c>
      <c r="DU92" s="49" t="s">
        <v>197</v>
      </c>
      <c r="DV92" s="48">
        <v>53.8</v>
      </c>
      <c r="DW92" s="48">
        <v>35.1</v>
      </c>
      <c r="DX92" s="48">
        <v>40.6</v>
      </c>
      <c r="DY92" s="49" t="s">
        <v>197</v>
      </c>
      <c r="DZ92" s="49" t="s">
        <v>197</v>
      </c>
      <c r="EA92" s="49" t="s">
        <v>197</v>
      </c>
      <c r="EB92" s="48" t="e">
        <v>#N/A</v>
      </c>
      <c r="EC92" s="49" t="s">
        <v>197</v>
      </c>
      <c r="ED92" s="48" t="e">
        <v>#N/A</v>
      </c>
      <c r="EE92" s="48">
        <v>128.19999999999999</v>
      </c>
      <c r="EF92" s="48">
        <v>68.2</v>
      </c>
      <c r="EG92" s="48">
        <v>204.7</v>
      </c>
      <c r="EH92" s="48">
        <v>146.80000000000001</v>
      </c>
      <c r="EI92" s="48">
        <v>11</v>
      </c>
      <c r="EJ92" s="48">
        <v>12.2</v>
      </c>
      <c r="EK92" s="48">
        <v>11.8</v>
      </c>
      <c r="EL92" s="48">
        <v>16.3</v>
      </c>
      <c r="EM92" s="49" t="s">
        <v>197</v>
      </c>
      <c r="EN92" s="49" t="s">
        <v>197</v>
      </c>
      <c r="EO92" s="49" t="s">
        <v>197</v>
      </c>
      <c r="EP92" s="48">
        <v>70.599999999999994</v>
      </c>
      <c r="EQ92" s="48">
        <v>34.1</v>
      </c>
      <c r="ER92" s="48">
        <v>55.7</v>
      </c>
      <c r="ES92" s="49" t="s">
        <v>197</v>
      </c>
      <c r="ET92" s="48">
        <v>63.2</v>
      </c>
      <c r="EU92" s="49" t="s">
        <v>197</v>
      </c>
      <c r="EV92" s="48">
        <v>82.2</v>
      </c>
      <c r="EW92" s="48">
        <v>82.5</v>
      </c>
      <c r="EX92" s="48">
        <v>82.4</v>
      </c>
      <c r="EY92" s="48">
        <v>27.5</v>
      </c>
      <c r="EZ92" s="48">
        <v>23</v>
      </c>
      <c r="FA92" s="48">
        <v>103.6</v>
      </c>
      <c r="FB92" s="48">
        <v>71.5</v>
      </c>
      <c r="FC92" s="48">
        <v>8</v>
      </c>
      <c r="FD92" s="48">
        <v>18.899999999999999</v>
      </c>
      <c r="FE92" s="48">
        <v>47.2</v>
      </c>
      <c r="FF92" s="48">
        <v>35</v>
      </c>
      <c r="FG92" s="48">
        <v>61.1</v>
      </c>
      <c r="FH92" s="48">
        <v>68.400000000000006</v>
      </c>
      <c r="FI92" s="48">
        <v>63.2</v>
      </c>
      <c r="FJ92" s="48">
        <v>45.8</v>
      </c>
      <c r="FK92" s="48">
        <v>111.9</v>
      </c>
      <c r="FL92" s="48">
        <v>82</v>
      </c>
      <c r="FM92" s="48">
        <v>46</v>
      </c>
      <c r="FN92" s="48">
        <v>84.9</v>
      </c>
      <c r="FO92" s="48">
        <v>62.2</v>
      </c>
      <c r="FP92" s="48">
        <v>19.600000000000001</v>
      </c>
      <c r="FQ92" s="48">
        <v>109.2</v>
      </c>
      <c r="FR92" s="48">
        <v>77.3</v>
      </c>
      <c r="FS92" s="48">
        <v>65.099999999999994</v>
      </c>
      <c r="FT92" s="48">
        <v>79.7</v>
      </c>
      <c r="FU92" s="48">
        <v>70.400000000000006</v>
      </c>
      <c r="FV92" s="48">
        <v>60.4</v>
      </c>
      <c r="FW92" s="49" t="s">
        <v>197</v>
      </c>
      <c r="FX92" s="48">
        <v>59</v>
      </c>
      <c r="FY92" s="48">
        <v>63.6</v>
      </c>
      <c r="FZ92" s="48">
        <v>63.6</v>
      </c>
      <c r="GA92" s="48">
        <v>67.900000000000006</v>
      </c>
      <c r="GB92" s="48">
        <v>99.4</v>
      </c>
      <c r="GC92" s="48">
        <v>93.5</v>
      </c>
      <c r="GD92" s="48">
        <v>67.2</v>
      </c>
      <c r="GE92" s="49" t="s">
        <v>197</v>
      </c>
      <c r="GF92" s="48">
        <v>43</v>
      </c>
      <c r="GG92" s="48">
        <v>2.4</v>
      </c>
      <c r="GH92" s="48">
        <v>23.5</v>
      </c>
      <c r="GI92" s="48">
        <v>23.4</v>
      </c>
      <c r="GJ92" s="49" t="s">
        <v>197</v>
      </c>
      <c r="GK92" s="49" t="s">
        <v>197</v>
      </c>
      <c r="GL92" s="49" t="s">
        <v>197</v>
      </c>
      <c r="GM92" s="48">
        <v>46.5</v>
      </c>
      <c r="GN92" s="48">
        <v>77.7</v>
      </c>
      <c r="GO92" s="48">
        <v>65.7</v>
      </c>
      <c r="GP92" s="48">
        <v>40</v>
      </c>
      <c r="GQ92" s="48">
        <v>105</v>
      </c>
      <c r="GR92" s="48">
        <v>80.8</v>
      </c>
      <c r="GS92" s="48">
        <v>170.2</v>
      </c>
      <c r="GT92" s="48">
        <v>376.8</v>
      </c>
      <c r="GU92" s="48">
        <v>331.4</v>
      </c>
      <c r="GV92" s="48">
        <v>15.3</v>
      </c>
      <c r="GW92" s="48">
        <v>20.3</v>
      </c>
      <c r="GX92" s="48">
        <v>18.100000000000001</v>
      </c>
      <c r="GY92" s="48">
        <v>60</v>
      </c>
      <c r="GZ92" s="48">
        <v>51.2</v>
      </c>
      <c r="HA92" s="48">
        <v>55.5</v>
      </c>
      <c r="HB92" s="48">
        <v>49.9</v>
      </c>
      <c r="HC92" s="48">
        <v>69.400000000000006</v>
      </c>
      <c r="HD92" s="48">
        <v>63.6</v>
      </c>
      <c r="HE92" s="48" t="e">
        <v>#N/A</v>
      </c>
      <c r="HF92" s="48">
        <v>61.1</v>
      </c>
      <c r="HG92" s="48" t="e">
        <v>#N/A</v>
      </c>
      <c r="HH92" s="48">
        <v>110.8</v>
      </c>
      <c r="HI92" s="48">
        <v>70.5</v>
      </c>
      <c r="HJ92" s="48">
        <v>91.7</v>
      </c>
      <c r="HK92" s="48">
        <v>85.7</v>
      </c>
      <c r="HL92" s="48">
        <v>92.2</v>
      </c>
      <c r="HM92" s="48">
        <v>80</v>
      </c>
      <c r="HN92" s="48">
        <v>85.8</v>
      </c>
      <c r="HO92" s="49" t="s">
        <v>197</v>
      </c>
      <c r="HP92" s="49" t="s">
        <v>197</v>
      </c>
      <c r="HQ92" s="49" t="s">
        <v>197</v>
      </c>
      <c r="HR92" s="49" t="s">
        <v>197</v>
      </c>
      <c r="HS92" s="49" t="s">
        <v>197</v>
      </c>
      <c r="HT92" s="49" t="s">
        <v>197</v>
      </c>
      <c r="HU92" s="48">
        <v>170.7</v>
      </c>
      <c r="HV92" s="48">
        <v>87.1</v>
      </c>
      <c r="HW92" s="48">
        <v>91.6</v>
      </c>
      <c r="HX92" s="49" t="s">
        <v>197</v>
      </c>
      <c r="HY92" s="49" t="s">
        <v>197</v>
      </c>
      <c r="HZ92" s="48">
        <v>85.6</v>
      </c>
      <c r="IA92" s="49" t="s">
        <v>197</v>
      </c>
      <c r="IB92" s="49" t="s">
        <v>197</v>
      </c>
      <c r="IC92" s="49" t="s">
        <v>197</v>
      </c>
      <c r="ID92" s="48">
        <v>0.9</v>
      </c>
      <c r="IE92" s="49" t="s">
        <v>197</v>
      </c>
      <c r="IF92" s="49" t="s">
        <v>197</v>
      </c>
      <c r="IG92" s="48">
        <v>113.5</v>
      </c>
      <c r="IH92" s="48">
        <v>110.9</v>
      </c>
      <c r="II92" s="48">
        <v>42.3</v>
      </c>
      <c r="IJ92" s="48">
        <v>37.700000000000003</v>
      </c>
      <c r="IK92" s="48">
        <v>18.399999999999999</v>
      </c>
      <c r="IL92" s="48">
        <v>31.5</v>
      </c>
      <c r="IM92" s="49" t="s">
        <v>197</v>
      </c>
      <c r="IN92" s="49" t="s">
        <v>197</v>
      </c>
      <c r="IO92" s="48">
        <v>37.799999999999997</v>
      </c>
      <c r="IP92" s="49" t="s">
        <v>197</v>
      </c>
      <c r="IQ92" s="48">
        <v>47.1</v>
      </c>
      <c r="IR92" s="48">
        <v>76.900000000000006</v>
      </c>
      <c r="IS92" s="48">
        <v>60.4</v>
      </c>
      <c r="IT92" s="48">
        <v>66.7</v>
      </c>
      <c r="IU92" s="48">
        <v>4.5</v>
      </c>
      <c r="IV92" s="48">
        <v>32.700000000000003</v>
      </c>
      <c r="IW92" s="48">
        <v>25.7</v>
      </c>
      <c r="IX92" s="49" t="s">
        <v>197</v>
      </c>
      <c r="IY92" s="49" t="s">
        <v>197</v>
      </c>
      <c r="IZ92" s="49" t="s">
        <v>197</v>
      </c>
      <c r="JA92" s="49" t="s">
        <v>197</v>
      </c>
      <c r="JB92" s="49" t="s">
        <v>197</v>
      </c>
      <c r="JC92" s="48">
        <v>33.9</v>
      </c>
      <c r="JD92" s="48">
        <v>38.4</v>
      </c>
      <c r="JE92" s="48">
        <v>37.299999999999997</v>
      </c>
      <c r="JF92" s="48" t="s">
        <v>87</v>
      </c>
      <c r="JG92" s="48">
        <v>157.4</v>
      </c>
      <c r="JH92" s="48">
        <v>64.5</v>
      </c>
      <c r="JI92" s="48">
        <v>77.099999999999994</v>
      </c>
      <c r="JJ92" s="48">
        <v>91.3</v>
      </c>
      <c r="JK92" s="48">
        <v>68</v>
      </c>
      <c r="JL92" s="48">
        <v>90.6</v>
      </c>
      <c r="JM92" s="48">
        <v>115.7</v>
      </c>
      <c r="JN92" s="48">
        <v>110.9</v>
      </c>
      <c r="JO92" s="48">
        <v>133.19999999999999</v>
      </c>
    </row>
    <row r="93" spans="1:275">
      <c r="A93" s="45"/>
      <c r="B93" s="46" t="s">
        <v>1830</v>
      </c>
      <c r="C93" s="303" t="s">
        <v>1330</v>
      </c>
      <c r="D93" s="46" t="s">
        <v>98</v>
      </c>
      <c r="E93" s="303" t="s">
        <v>10</v>
      </c>
      <c r="F93" s="47" t="s">
        <v>197</v>
      </c>
      <c r="G93" s="47" t="s">
        <v>197</v>
      </c>
      <c r="H93" s="48">
        <v>84.6</v>
      </c>
      <c r="I93" s="48">
        <v>76.8</v>
      </c>
      <c r="J93" s="48">
        <v>77.5</v>
      </c>
      <c r="K93" s="48">
        <v>103.8</v>
      </c>
      <c r="L93" s="48">
        <v>106.3</v>
      </c>
      <c r="M93" s="48">
        <v>58.8</v>
      </c>
      <c r="N93" s="48">
        <v>79.8</v>
      </c>
      <c r="O93" s="48">
        <v>130.5</v>
      </c>
      <c r="P93" s="48">
        <v>68.599999999999994</v>
      </c>
      <c r="Q93" s="48">
        <v>57.8</v>
      </c>
      <c r="R93" s="48">
        <v>83.4</v>
      </c>
      <c r="S93" s="48">
        <v>77</v>
      </c>
      <c r="T93" s="48">
        <v>166.2</v>
      </c>
      <c r="U93" s="48">
        <v>52.3</v>
      </c>
      <c r="V93" s="48">
        <v>76</v>
      </c>
      <c r="W93" s="48">
        <v>68.099999999999994</v>
      </c>
      <c r="X93" s="48">
        <v>137.69999999999999</v>
      </c>
      <c r="Y93" s="48">
        <v>98.3</v>
      </c>
      <c r="Z93" s="48">
        <v>51</v>
      </c>
      <c r="AA93" s="48">
        <v>135.80000000000001</v>
      </c>
      <c r="AB93" s="48">
        <v>94.6</v>
      </c>
      <c r="AC93" s="48">
        <v>239.6</v>
      </c>
      <c r="AD93" s="48">
        <v>149.4</v>
      </c>
      <c r="AE93" s="48">
        <v>103.1</v>
      </c>
      <c r="AF93" s="48">
        <v>99.6</v>
      </c>
      <c r="AG93" s="48">
        <v>39.5</v>
      </c>
      <c r="AH93" s="48">
        <v>72.099999999999994</v>
      </c>
      <c r="AI93" s="48">
        <v>198.2</v>
      </c>
      <c r="AJ93" s="48">
        <v>120.5</v>
      </c>
      <c r="AK93" s="48">
        <v>73.5</v>
      </c>
      <c r="AL93" s="49" t="s">
        <v>197</v>
      </c>
      <c r="AM93" s="48">
        <v>79.8</v>
      </c>
      <c r="AN93" s="48">
        <v>36.9</v>
      </c>
      <c r="AO93" s="48">
        <v>29.7</v>
      </c>
      <c r="AP93" s="48">
        <v>29.8</v>
      </c>
      <c r="AQ93" s="48">
        <v>38</v>
      </c>
      <c r="AR93" s="48">
        <v>114.3</v>
      </c>
      <c r="AS93" s="49" t="s">
        <v>197</v>
      </c>
      <c r="AT93" s="48">
        <v>67.2</v>
      </c>
      <c r="AU93" s="49" t="s">
        <v>197</v>
      </c>
      <c r="AV93" s="48">
        <v>49</v>
      </c>
      <c r="AW93" s="48">
        <v>218.1</v>
      </c>
      <c r="AX93" s="48">
        <v>81.3</v>
      </c>
      <c r="AY93" s="48">
        <v>353.6</v>
      </c>
      <c r="AZ93" s="48">
        <v>62.6</v>
      </c>
      <c r="BA93" s="48">
        <v>74.099999999999994</v>
      </c>
      <c r="BB93" s="48">
        <v>73.599999999999994</v>
      </c>
      <c r="BC93" s="48">
        <v>70.400000000000006</v>
      </c>
      <c r="BD93" s="48">
        <v>76.2</v>
      </c>
      <c r="BE93" s="48">
        <v>75.7</v>
      </c>
      <c r="BF93" s="48">
        <v>63.9</v>
      </c>
      <c r="BG93" s="48">
        <v>97</v>
      </c>
      <c r="BH93" s="48">
        <v>89.7</v>
      </c>
      <c r="BI93" s="48">
        <v>97.8</v>
      </c>
      <c r="BJ93" s="48">
        <v>131.5</v>
      </c>
      <c r="BK93" s="48">
        <v>113.9</v>
      </c>
      <c r="BL93" s="48">
        <v>95.7</v>
      </c>
      <c r="BM93" s="48">
        <v>259.60000000000002</v>
      </c>
      <c r="BN93" s="48">
        <v>215.2</v>
      </c>
      <c r="BO93" s="49" t="s">
        <v>197</v>
      </c>
      <c r="BP93" s="48">
        <v>124.6</v>
      </c>
      <c r="BQ93" s="48">
        <v>140.19999999999999</v>
      </c>
      <c r="BR93" s="48">
        <v>56.8</v>
      </c>
      <c r="BS93" s="48">
        <v>111.4</v>
      </c>
      <c r="BT93" s="48">
        <v>85.9</v>
      </c>
      <c r="BU93" s="48">
        <v>16.8</v>
      </c>
      <c r="BV93" s="48">
        <v>77</v>
      </c>
      <c r="BW93" s="48">
        <v>57.2</v>
      </c>
      <c r="BX93" s="48">
        <v>38.799999999999997</v>
      </c>
      <c r="BY93" s="48">
        <v>60.4</v>
      </c>
      <c r="BZ93" s="48">
        <v>46.6</v>
      </c>
      <c r="CA93" s="49" t="s">
        <v>197</v>
      </c>
      <c r="CB93" s="49" t="s">
        <v>197</v>
      </c>
      <c r="CC93" s="49" t="s">
        <v>197</v>
      </c>
      <c r="CD93" s="48">
        <v>13.2</v>
      </c>
      <c r="CE93" s="48">
        <v>13.3</v>
      </c>
      <c r="CF93" s="48">
        <v>13.3</v>
      </c>
      <c r="CG93" s="48">
        <v>82.8</v>
      </c>
      <c r="CH93" s="48">
        <v>82.4</v>
      </c>
      <c r="CI93" s="48">
        <v>82.6</v>
      </c>
      <c r="CJ93" s="48">
        <v>95</v>
      </c>
      <c r="CK93" s="48">
        <v>139.5</v>
      </c>
      <c r="CL93" s="48">
        <v>121.1</v>
      </c>
      <c r="CM93" s="49" t="s">
        <v>197</v>
      </c>
      <c r="CN93" s="49" t="s">
        <v>197</v>
      </c>
      <c r="CO93" s="49" t="s">
        <v>197</v>
      </c>
      <c r="CP93" s="49" t="s">
        <v>197</v>
      </c>
      <c r="CQ93" s="49" t="s">
        <v>197</v>
      </c>
      <c r="CR93" s="49" t="s">
        <v>197</v>
      </c>
      <c r="CS93" s="49" t="s">
        <v>197</v>
      </c>
      <c r="CT93" s="49" t="s">
        <v>197</v>
      </c>
      <c r="CU93" s="49" t="s">
        <v>197</v>
      </c>
      <c r="CV93" s="49" t="s">
        <v>197</v>
      </c>
      <c r="CW93" s="48">
        <v>48.4</v>
      </c>
      <c r="CX93" s="48">
        <v>85.6</v>
      </c>
      <c r="CY93" s="48">
        <v>69.3</v>
      </c>
      <c r="CZ93" s="48">
        <v>84</v>
      </c>
      <c r="DA93" s="48">
        <v>15.8</v>
      </c>
      <c r="DB93" s="48">
        <v>11.3</v>
      </c>
      <c r="DC93" s="48">
        <v>12.8</v>
      </c>
      <c r="DD93" s="48">
        <v>42.5</v>
      </c>
      <c r="DE93" s="48">
        <v>48.7</v>
      </c>
      <c r="DF93" s="48">
        <v>46.5</v>
      </c>
      <c r="DG93" s="48">
        <v>39.700000000000003</v>
      </c>
      <c r="DH93" s="48">
        <v>67.099999999999994</v>
      </c>
      <c r="DI93" s="48">
        <v>51.8</v>
      </c>
      <c r="DJ93" s="48">
        <v>83.1</v>
      </c>
      <c r="DK93" s="48">
        <v>90.1</v>
      </c>
      <c r="DL93" s="48">
        <v>86.9</v>
      </c>
      <c r="DM93" s="48">
        <v>88.1</v>
      </c>
      <c r="DN93" s="48">
        <v>149.30000000000001</v>
      </c>
      <c r="DO93" s="48">
        <v>126.3</v>
      </c>
      <c r="DP93" s="49" t="s">
        <v>197</v>
      </c>
      <c r="DQ93" s="49" t="s">
        <v>197</v>
      </c>
      <c r="DR93" s="49" t="s">
        <v>197</v>
      </c>
      <c r="DS93" s="49" t="s">
        <v>197</v>
      </c>
      <c r="DT93" s="49" t="s">
        <v>197</v>
      </c>
      <c r="DU93" s="49" t="s">
        <v>197</v>
      </c>
      <c r="DV93" s="48">
        <v>28.2</v>
      </c>
      <c r="DW93" s="48">
        <v>28.6</v>
      </c>
      <c r="DX93" s="48">
        <v>28.5</v>
      </c>
      <c r="DY93" s="49" t="s">
        <v>197</v>
      </c>
      <c r="DZ93" s="49" t="s">
        <v>197</v>
      </c>
      <c r="EA93" s="49" t="s">
        <v>197</v>
      </c>
      <c r="EB93" s="48" t="e">
        <v>#N/A</v>
      </c>
      <c r="EC93" s="48">
        <v>120.4</v>
      </c>
      <c r="ED93" s="48" t="e">
        <v>#N/A</v>
      </c>
      <c r="EE93" s="48">
        <v>325.3</v>
      </c>
      <c r="EF93" s="48">
        <v>126.6</v>
      </c>
      <c r="EG93" s="48">
        <v>243.5</v>
      </c>
      <c r="EH93" s="48">
        <v>194.7</v>
      </c>
      <c r="EI93" s="48">
        <v>40.700000000000003</v>
      </c>
      <c r="EJ93" s="48">
        <v>65.8</v>
      </c>
      <c r="EK93" s="48">
        <v>57.2</v>
      </c>
      <c r="EL93" s="48">
        <v>20.8</v>
      </c>
      <c r="EM93" s="49" t="s">
        <v>197</v>
      </c>
      <c r="EN93" s="49" t="s">
        <v>197</v>
      </c>
      <c r="EO93" s="49" t="s">
        <v>197</v>
      </c>
      <c r="EP93" s="48">
        <v>181.2</v>
      </c>
      <c r="EQ93" s="48">
        <v>203.8</v>
      </c>
      <c r="ER93" s="48">
        <v>190.5</v>
      </c>
      <c r="ES93" s="49" t="s">
        <v>197</v>
      </c>
      <c r="ET93" s="48">
        <v>66.900000000000006</v>
      </c>
      <c r="EU93" s="49" t="s">
        <v>197</v>
      </c>
      <c r="EV93" s="48">
        <v>83.8</v>
      </c>
      <c r="EW93" s="48">
        <v>88.2</v>
      </c>
      <c r="EX93" s="48">
        <v>86.9</v>
      </c>
      <c r="EY93" s="48">
        <v>119.5</v>
      </c>
      <c r="EZ93" s="48">
        <v>24.7</v>
      </c>
      <c r="FA93" s="48">
        <v>71</v>
      </c>
      <c r="FB93" s="48">
        <v>52.6</v>
      </c>
      <c r="FC93" s="48">
        <v>11.2</v>
      </c>
      <c r="FD93" s="48">
        <v>22.7</v>
      </c>
      <c r="FE93" s="48">
        <v>64.099999999999994</v>
      </c>
      <c r="FF93" s="48">
        <v>46.4</v>
      </c>
      <c r="FG93" s="48">
        <v>4.8</v>
      </c>
      <c r="FH93" s="48">
        <v>19.600000000000001</v>
      </c>
      <c r="FI93" s="48">
        <v>9.1</v>
      </c>
      <c r="FJ93" s="48">
        <v>61</v>
      </c>
      <c r="FK93" s="48">
        <v>135.80000000000001</v>
      </c>
      <c r="FL93" s="48">
        <v>101.9</v>
      </c>
      <c r="FM93" s="48">
        <v>35.299999999999997</v>
      </c>
      <c r="FN93" s="48">
        <v>47</v>
      </c>
      <c r="FO93" s="48">
        <v>40.200000000000003</v>
      </c>
      <c r="FP93" s="48">
        <v>28.5</v>
      </c>
      <c r="FQ93" s="48">
        <v>76.400000000000006</v>
      </c>
      <c r="FR93" s="48">
        <v>59.3</v>
      </c>
      <c r="FS93" s="48">
        <v>48.2</v>
      </c>
      <c r="FT93" s="48">
        <v>29</v>
      </c>
      <c r="FU93" s="48">
        <v>41.2</v>
      </c>
      <c r="FV93" s="48">
        <v>82.7</v>
      </c>
      <c r="FW93" s="48">
        <v>67.2</v>
      </c>
      <c r="FX93" s="48">
        <v>42.3</v>
      </c>
      <c r="FY93" s="48">
        <v>56.9</v>
      </c>
      <c r="FZ93" s="48">
        <v>56.8</v>
      </c>
      <c r="GA93" s="48">
        <v>85.5</v>
      </c>
      <c r="GB93" s="48">
        <v>97.4</v>
      </c>
      <c r="GC93" s="48">
        <v>95.2</v>
      </c>
      <c r="GD93" s="48">
        <v>12.2</v>
      </c>
      <c r="GE93" s="48">
        <v>17.899999999999999</v>
      </c>
      <c r="GF93" s="48">
        <v>14.3</v>
      </c>
      <c r="GG93" s="48">
        <v>42.7</v>
      </c>
      <c r="GH93" s="48">
        <v>35.299999999999997</v>
      </c>
      <c r="GI93" s="48">
        <v>35.299999999999997</v>
      </c>
      <c r="GJ93" s="49" t="s">
        <v>197</v>
      </c>
      <c r="GK93" s="49" t="s">
        <v>197</v>
      </c>
      <c r="GL93" s="49" t="s">
        <v>197</v>
      </c>
      <c r="GM93" s="48">
        <v>7.4</v>
      </c>
      <c r="GN93" s="48">
        <v>54.3</v>
      </c>
      <c r="GO93" s="48">
        <v>36.5</v>
      </c>
      <c r="GP93" s="48">
        <v>36.5</v>
      </c>
      <c r="GQ93" s="48">
        <v>62</v>
      </c>
      <c r="GR93" s="48">
        <v>52.5</v>
      </c>
      <c r="GS93" s="48">
        <v>183.9</v>
      </c>
      <c r="GT93" s="48">
        <v>396.1</v>
      </c>
      <c r="GU93" s="48">
        <v>349.7</v>
      </c>
      <c r="GV93" s="48">
        <v>42.7</v>
      </c>
      <c r="GW93" s="48">
        <v>24.1</v>
      </c>
      <c r="GX93" s="48">
        <v>32.4</v>
      </c>
      <c r="GY93" s="48">
        <v>79</v>
      </c>
      <c r="GZ93" s="48">
        <v>82.7</v>
      </c>
      <c r="HA93" s="48">
        <v>80.900000000000006</v>
      </c>
      <c r="HB93" s="48">
        <v>92.1</v>
      </c>
      <c r="HC93" s="48">
        <v>112</v>
      </c>
      <c r="HD93" s="48">
        <v>106</v>
      </c>
      <c r="HE93" s="48" t="e">
        <v>#N/A</v>
      </c>
      <c r="HF93" s="48">
        <v>24.9</v>
      </c>
      <c r="HG93" s="48" t="e">
        <v>#N/A</v>
      </c>
      <c r="HH93" s="48">
        <v>56.9</v>
      </c>
      <c r="HI93" s="48">
        <v>105.5</v>
      </c>
      <c r="HJ93" s="48">
        <v>141.5</v>
      </c>
      <c r="HK93" s="48">
        <v>131.30000000000001</v>
      </c>
      <c r="HL93" s="48">
        <v>84.1</v>
      </c>
      <c r="HM93" s="48">
        <v>98.2</v>
      </c>
      <c r="HN93" s="48">
        <v>91.4</v>
      </c>
      <c r="HO93" s="49" t="s">
        <v>197</v>
      </c>
      <c r="HP93" s="49" t="s">
        <v>197</v>
      </c>
      <c r="HQ93" s="49" t="s">
        <v>197</v>
      </c>
      <c r="HR93" s="49" t="s">
        <v>197</v>
      </c>
      <c r="HS93" s="49" t="s">
        <v>197</v>
      </c>
      <c r="HT93" s="49" t="s">
        <v>197</v>
      </c>
      <c r="HU93" s="48">
        <v>97.8</v>
      </c>
      <c r="HV93" s="48">
        <v>73.900000000000006</v>
      </c>
      <c r="HW93" s="48">
        <v>75.2</v>
      </c>
      <c r="HX93" s="48">
        <v>69.400000000000006</v>
      </c>
      <c r="HY93" s="49" t="s">
        <v>197</v>
      </c>
      <c r="HZ93" s="48">
        <v>20.100000000000001</v>
      </c>
      <c r="IA93" s="49" t="s">
        <v>197</v>
      </c>
      <c r="IB93" s="49" t="s">
        <v>197</v>
      </c>
      <c r="IC93" s="49" t="s">
        <v>197</v>
      </c>
      <c r="ID93" s="48">
        <v>4.4000000000000004</v>
      </c>
      <c r="IE93" s="49" t="s">
        <v>197</v>
      </c>
      <c r="IF93" s="49" t="s">
        <v>197</v>
      </c>
      <c r="IG93" s="48">
        <v>155.4</v>
      </c>
      <c r="IH93" s="48">
        <v>166.2</v>
      </c>
      <c r="II93" s="49" t="s">
        <v>197</v>
      </c>
      <c r="IJ93" s="49" t="s">
        <v>197</v>
      </c>
      <c r="IK93" s="48">
        <v>85.5</v>
      </c>
      <c r="IL93" s="48">
        <v>166.7</v>
      </c>
      <c r="IM93" s="48">
        <v>37.799999999999997</v>
      </c>
      <c r="IN93" s="49" t="s">
        <v>197</v>
      </c>
      <c r="IO93" s="48">
        <v>45.5</v>
      </c>
      <c r="IP93" s="49" t="s">
        <v>197</v>
      </c>
      <c r="IQ93" s="48">
        <v>64</v>
      </c>
      <c r="IR93" s="48">
        <v>36</v>
      </c>
      <c r="IS93" s="48">
        <v>78.3</v>
      </c>
      <c r="IT93" s="48">
        <v>62.2</v>
      </c>
      <c r="IU93" s="48">
        <v>27.9</v>
      </c>
      <c r="IV93" s="48">
        <v>51.3</v>
      </c>
      <c r="IW93" s="48">
        <v>45.5</v>
      </c>
      <c r="IX93" s="49" t="s">
        <v>197</v>
      </c>
      <c r="IY93" s="49" t="s">
        <v>197</v>
      </c>
      <c r="IZ93" s="49" t="s">
        <v>197</v>
      </c>
      <c r="JA93" s="49" t="s">
        <v>197</v>
      </c>
      <c r="JB93" s="49" t="s">
        <v>197</v>
      </c>
      <c r="JC93" s="48">
        <v>1.3</v>
      </c>
      <c r="JD93" s="48">
        <v>37.6</v>
      </c>
      <c r="JE93" s="48">
        <v>28.8</v>
      </c>
      <c r="JF93" s="48">
        <v>50.4</v>
      </c>
      <c r="JG93" s="48">
        <v>114.5</v>
      </c>
      <c r="JH93" s="48">
        <v>182.9</v>
      </c>
      <c r="JI93" s="48">
        <v>94.9</v>
      </c>
      <c r="JJ93" s="48">
        <v>134.19999999999999</v>
      </c>
      <c r="JK93" s="48">
        <v>131.9</v>
      </c>
      <c r="JL93" s="48">
        <v>166.8</v>
      </c>
      <c r="JM93" s="48">
        <v>158.6</v>
      </c>
      <c r="JN93" s="48">
        <v>166.2</v>
      </c>
      <c r="JO93" s="48">
        <v>55.6</v>
      </c>
    </row>
    <row r="94" spans="1:275">
      <c r="A94" s="45"/>
      <c r="B94" s="46" t="s">
        <v>1831</v>
      </c>
      <c r="C94" s="303" t="s">
        <v>1331</v>
      </c>
      <c r="D94" s="46" t="s">
        <v>98</v>
      </c>
      <c r="E94" s="303" t="s">
        <v>10</v>
      </c>
      <c r="F94" s="47" t="s">
        <v>197</v>
      </c>
      <c r="G94" s="47" t="s">
        <v>197</v>
      </c>
      <c r="H94" s="48">
        <v>75.5</v>
      </c>
      <c r="I94" s="48">
        <v>74.7</v>
      </c>
      <c r="J94" s="48">
        <v>73</v>
      </c>
      <c r="K94" s="49" t="s">
        <v>197</v>
      </c>
      <c r="L94" s="48">
        <v>75</v>
      </c>
      <c r="M94" s="48">
        <v>74.900000000000006</v>
      </c>
      <c r="N94" s="48">
        <v>143.5</v>
      </c>
      <c r="O94" s="49" t="s">
        <v>197</v>
      </c>
      <c r="P94" s="48">
        <v>52.8</v>
      </c>
      <c r="Q94" s="48">
        <v>127.6</v>
      </c>
      <c r="R94" s="48">
        <v>72.5</v>
      </c>
      <c r="S94" s="48">
        <v>118.6</v>
      </c>
      <c r="T94" s="48">
        <v>65.2</v>
      </c>
      <c r="U94" s="48">
        <v>88.2</v>
      </c>
      <c r="V94" s="49" t="s">
        <v>197</v>
      </c>
      <c r="W94" s="49" t="s">
        <v>197</v>
      </c>
      <c r="X94" s="49" t="s">
        <v>197</v>
      </c>
      <c r="Y94" s="48">
        <v>105.7</v>
      </c>
      <c r="Z94" s="48">
        <v>180</v>
      </c>
      <c r="AA94" s="48">
        <v>44.8</v>
      </c>
      <c r="AB94" s="48">
        <v>121.7</v>
      </c>
      <c r="AC94" s="49" t="s">
        <v>197</v>
      </c>
      <c r="AD94" s="49" t="s">
        <v>197</v>
      </c>
      <c r="AE94" s="48">
        <v>238.7</v>
      </c>
      <c r="AF94" s="48">
        <v>158.5</v>
      </c>
      <c r="AG94" s="48">
        <v>124.5</v>
      </c>
      <c r="AH94" s="48">
        <v>117.5</v>
      </c>
      <c r="AI94" s="49" t="s">
        <v>197</v>
      </c>
      <c r="AJ94" s="48">
        <v>257.10000000000002</v>
      </c>
      <c r="AK94" s="49" t="s">
        <v>197</v>
      </c>
      <c r="AL94" s="49" t="s">
        <v>197</v>
      </c>
      <c r="AM94" s="49" t="s">
        <v>197</v>
      </c>
      <c r="AN94" s="49" t="s">
        <v>197</v>
      </c>
      <c r="AO94" s="49" t="s">
        <v>197</v>
      </c>
      <c r="AP94" s="49" t="s">
        <v>197</v>
      </c>
      <c r="AQ94" s="49" t="s">
        <v>197</v>
      </c>
      <c r="AR94" s="49" t="s">
        <v>197</v>
      </c>
      <c r="AS94" s="49" t="s">
        <v>197</v>
      </c>
      <c r="AT94" s="48">
        <v>168.7</v>
      </c>
      <c r="AU94" s="49" t="s">
        <v>197</v>
      </c>
      <c r="AV94" s="48">
        <v>39</v>
      </c>
      <c r="AW94" s="49" t="s">
        <v>197</v>
      </c>
      <c r="AX94" s="49" t="s">
        <v>197</v>
      </c>
      <c r="AY94" s="49" t="s">
        <v>197</v>
      </c>
      <c r="AZ94" s="48">
        <v>85.7</v>
      </c>
      <c r="BA94" s="48">
        <v>155.4</v>
      </c>
      <c r="BB94" s="48">
        <v>152.19999999999999</v>
      </c>
      <c r="BC94" s="48">
        <v>115.5</v>
      </c>
      <c r="BD94" s="48">
        <v>145.5</v>
      </c>
      <c r="BE94" s="48">
        <v>143.30000000000001</v>
      </c>
      <c r="BF94" s="48">
        <v>81.5</v>
      </c>
      <c r="BG94" s="48">
        <v>177.9</v>
      </c>
      <c r="BH94" s="48">
        <v>156.6</v>
      </c>
      <c r="BI94" s="48">
        <v>68</v>
      </c>
      <c r="BJ94" s="48">
        <v>71.900000000000006</v>
      </c>
      <c r="BK94" s="48">
        <v>69.900000000000006</v>
      </c>
      <c r="BL94" s="48">
        <v>52.6</v>
      </c>
      <c r="BM94" s="48">
        <v>83.5</v>
      </c>
      <c r="BN94" s="48">
        <v>75.099999999999994</v>
      </c>
      <c r="BO94" s="49" t="s">
        <v>197</v>
      </c>
      <c r="BP94" s="48">
        <v>306.7</v>
      </c>
      <c r="BQ94" s="48">
        <v>310.7</v>
      </c>
      <c r="BR94" s="49" t="s">
        <v>197</v>
      </c>
      <c r="BS94" s="49" t="s">
        <v>197</v>
      </c>
      <c r="BT94" s="49" t="s">
        <v>197</v>
      </c>
      <c r="BU94" s="48">
        <v>68.5</v>
      </c>
      <c r="BV94" s="48">
        <v>279.2</v>
      </c>
      <c r="BW94" s="48">
        <v>206.5</v>
      </c>
      <c r="BX94" s="48">
        <v>108.4</v>
      </c>
      <c r="BY94" s="48">
        <v>107.2</v>
      </c>
      <c r="BZ94" s="48">
        <v>108</v>
      </c>
      <c r="CA94" s="49" t="s">
        <v>197</v>
      </c>
      <c r="CB94" s="49" t="s">
        <v>197</v>
      </c>
      <c r="CC94" s="49" t="s">
        <v>197</v>
      </c>
      <c r="CD94" s="48">
        <v>495.2</v>
      </c>
      <c r="CE94" s="48">
        <v>517.70000000000005</v>
      </c>
      <c r="CF94" s="48">
        <v>508.7</v>
      </c>
      <c r="CG94" s="48">
        <v>160.4</v>
      </c>
      <c r="CH94" s="48">
        <v>251.5</v>
      </c>
      <c r="CI94" s="48">
        <v>205.9</v>
      </c>
      <c r="CJ94" s="48">
        <v>85.2</v>
      </c>
      <c r="CK94" s="48">
        <v>109.4</v>
      </c>
      <c r="CL94" s="48">
        <v>99.2</v>
      </c>
      <c r="CM94" s="49" t="s">
        <v>197</v>
      </c>
      <c r="CN94" s="49" t="s">
        <v>197</v>
      </c>
      <c r="CO94" s="49" t="s">
        <v>197</v>
      </c>
      <c r="CP94" s="49" t="s">
        <v>197</v>
      </c>
      <c r="CQ94" s="49" t="s">
        <v>197</v>
      </c>
      <c r="CR94" s="49" t="s">
        <v>197</v>
      </c>
      <c r="CS94" s="49" t="s">
        <v>197</v>
      </c>
      <c r="CT94" s="49" t="s">
        <v>197</v>
      </c>
      <c r="CU94" s="49" t="s">
        <v>197</v>
      </c>
      <c r="CV94" s="49" t="s">
        <v>197</v>
      </c>
      <c r="CW94" s="49" t="s">
        <v>197</v>
      </c>
      <c r="CX94" s="49" t="s">
        <v>197</v>
      </c>
      <c r="CY94" s="49" t="s">
        <v>197</v>
      </c>
      <c r="CZ94" s="49" t="s">
        <v>197</v>
      </c>
      <c r="DA94" s="48">
        <v>461.2</v>
      </c>
      <c r="DB94" s="48">
        <v>503.5</v>
      </c>
      <c r="DC94" s="48">
        <v>488.7</v>
      </c>
      <c r="DD94" s="48">
        <v>105.4</v>
      </c>
      <c r="DE94" s="48">
        <v>311.5</v>
      </c>
      <c r="DF94" s="48">
        <v>237.3</v>
      </c>
      <c r="DG94" s="49" t="s">
        <v>197</v>
      </c>
      <c r="DH94" s="49" t="s">
        <v>197</v>
      </c>
      <c r="DI94" s="49" t="s">
        <v>197</v>
      </c>
      <c r="DJ94" s="48">
        <v>181.2</v>
      </c>
      <c r="DK94" s="48">
        <v>286.60000000000002</v>
      </c>
      <c r="DL94" s="48">
        <v>236.8</v>
      </c>
      <c r="DM94" s="48">
        <v>81.7</v>
      </c>
      <c r="DN94" s="48">
        <v>132.6</v>
      </c>
      <c r="DO94" s="48">
        <v>113.1</v>
      </c>
      <c r="DP94" s="49" t="s">
        <v>197</v>
      </c>
      <c r="DQ94" s="49" t="s">
        <v>197</v>
      </c>
      <c r="DR94" s="49" t="s">
        <v>197</v>
      </c>
      <c r="DS94" s="49" t="s">
        <v>197</v>
      </c>
      <c r="DT94" s="49" t="s">
        <v>197</v>
      </c>
      <c r="DU94" s="49" t="s">
        <v>197</v>
      </c>
      <c r="DV94" s="48">
        <v>393</v>
      </c>
      <c r="DW94" s="48">
        <v>225.5</v>
      </c>
      <c r="DX94" s="48">
        <v>275.89999999999998</v>
      </c>
      <c r="DY94" s="49" t="s">
        <v>197</v>
      </c>
      <c r="DZ94" s="49" t="s">
        <v>197</v>
      </c>
      <c r="EA94" s="49" t="s">
        <v>197</v>
      </c>
      <c r="EB94" s="48" t="e">
        <v>#N/A</v>
      </c>
      <c r="EC94" s="49" t="s">
        <v>197</v>
      </c>
      <c r="ED94" s="48" t="e">
        <v>#N/A</v>
      </c>
      <c r="EE94" s="49" t="s">
        <v>197</v>
      </c>
      <c r="EF94" s="49" t="s">
        <v>197</v>
      </c>
      <c r="EG94" s="49" t="s">
        <v>197</v>
      </c>
      <c r="EH94" s="49" t="s">
        <v>197</v>
      </c>
      <c r="EI94" s="49" t="s">
        <v>197</v>
      </c>
      <c r="EJ94" s="49" t="s">
        <v>197</v>
      </c>
      <c r="EK94" s="49" t="s">
        <v>197</v>
      </c>
      <c r="EL94" s="49" t="s">
        <v>197</v>
      </c>
      <c r="EM94" s="49" t="s">
        <v>197</v>
      </c>
      <c r="EN94" s="49" t="s">
        <v>197</v>
      </c>
      <c r="EO94" s="49" t="s">
        <v>197</v>
      </c>
      <c r="EP94" s="49" t="s">
        <v>197</v>
      </c>
      <c r="EQ94" s="49" t="s">
        <v>197</v>
      </c>
      <c r="ER94" s="49" t="s">
        <v>197</v>
      </c>
      <c r="ES94" s="49" t="s">
        <v>197</v>
      </c>
      <c r="ET94" s="48">
        <v>122.3</v>
      </c>
      <c r="EU94" s="49" t="s">
        <v>197</v>
      </c>
      <c r="EV94" s="48">
        <v>92.9</v>
      </c>
      <c r="EW94" s="48">
        <v>87.4</v>
      </c>
      <c r="EX94" s="48">
        <v>89.1</v>
      </c>
      <c r="EY94" s="49" t="s">
        <v>197</v>
      </c>
      <c r="EZ94" s="48">
        <v>124.4</v>
      </c>
      <c r="FA94" s="48">
        <v>132.30000000000001</v>
      </c>
      <c r="FB94" s="48">
        <v>129.1</v>
      </c>
      <c r="FC94" s="49" t="s">
        <v>197</v>
      </c>
      <c r="FD94" s="48">
        <v>101.7</v>
      </c>
      <c r="FE94" s="48">
        <v>144.6</v>
      </c>
      <c r="FF94" s="48">
        <v>126.2</v>
      </c>
      <c r="FG94" s="48">
        <v>77.7</v>
      </c>
      <c r="FH94" s="48">
        <v>16.5</v>
      </c>
      <c r="FI94" s="48">
        <v>60</v>
      </c>
      <c r="FJ94" s="49" t="s">
        <v>197</v>
      </c>
      <c r="FK94" s="49" t="s">
        <v>197</v>
      </c>
      <c r="FL94" s="49" t="s">
        <v>197</v>
      </c>
      <c r="FM94" s="48">
        <v>31.4</v>
      </c>
      <c r="FN94" s="48">
        <v>46.5</v>
      </c>
      <c r="FO94" s="48">
        <v>37.6</v>
      </c>
      <c r="FP94" s="48">
        <v>149.6</v>
      </c>
      <c r="FQ94" s="48">
        <v>146.19999999999999</v>
      </c>
      <c r="FR94" s="48">
        <v>147.4</v>
      </c>
      <c r="FS94" s="48">
        <v>28.2</v>
      </c>
      <c r="FT94" s="48">
        <v>47.6</v>
      </c>
      <c r="FU94" s="48">
        <v>35.299999999999997</v>
      </c>
      <c r="FV94" s="48">
        <v>179.7</v>
      </c>
      <c r="FW94" s="49" t="s">
        <v>197</v>
      </c>
      <c r="FX94" s="48">
        <v>102.1</v>
      </c>
      <c r="FY94" s="48">
        <v>99.6</v>
      </c>
      <c r="FZ94" s="48">
        <v>99.6</v>
      </c>
      <c r="GA94" s="48">
        <v>90.4</v>
      </c>
      <c r="GB94" s="48">
        <v>135</v>
      </c>
      <c r="GC94" s="48">
        <v>126.6</v>
      </c>
      <c r="GD94" s="49" t="s">
        <v>197</v>
      </c>
      <c r="GE94" s="49" t="s">
        <v>197</v>
      </c>
      <c r="GF94" s="49" t="s">
        <v>197</v>
      </c>
      <c r="GG94" s="49" t="s">
        <v>197</v>
      </c>
      <c r="GH94" s="49" t="s">
        <v>197</v>
      </c>
      <c r="GI94" s="49" t="s">
        <v>197</v>
      </c>
      <c r="GJ94" s="49" t="s">
        <v>197</v>
      </c>
      <c r="GK94" s="49" t="s">
        <v>197</v>
      </c>
      <c r="GL94" s="49" t="s">
        <v>197</v>
      </c>
      <c r="GM94" s="48">
        <v>53.3</v>
      </c>
      <c r="GN94" s="48">
        <v>57.3</v>
      </c>
      <c r="GO94" s="48">
        <v>55.8</v>
      </c>
      <c r="GP94" s="48">
        <v>115</v>
      </c>
      <c r="GQ94" s="48">
        <v>74.900000000000006</v>
      </c>
      <c r="GR94" s="48">
        <v>89.8</v>
      </c>
      <c r="GS94" s="48">
        <v>24.4</v>
      </c>
      <c r="GT94" s="48">
        <v>148.1</v>
      </c>
      <c r="GU94" s="48">
        <v>120.9</v>
      </c>
      <c r="GV94" s="49" t="s">
        <v>197</v>
      </c>
      <c r="GW94" s="49" t="s">
        <v>197</v>
      </c>
      <c r="GX94" s="49" t="s">
        <v>197</v>
      </c>
      <c r="GY94" s="48">
        <v>101.8</v>
      </c>
      <c r="GZ94" s="48">
        <v>110.4</v>
      </c>
      <c r="HA94" s="48">
        <v>106.3</v>
      </c>
      <c r="HB94" s="48">
        <v>108.4</v>
      </c>
      <c r="HC94" s="48">
        <v>133.5</v>
      </c>
      <c r="HD94" s="48">
        <v>125.9</v>
      </c>
      <c r="HE94" s="48" t="e">
        <v>#N/A</v>
      </c>
      <c r="HF94" s="49" t="s">
        <v>197</v>
      </c>
      <c r="HG94" s="48" t="e">
        <v>#N/A</v>
      </c>
      <c r="HH94" s="48">
        <v>170.4</v>
      </c>
      <c r="HI94" s="49" t="s">
        <v>197</v>
      </c>
      <c r="HJ94" s="49" t="s">
        <v>197</v>
      </c>
      <c r="HK94" s="49" t="s">
        <v>197</v>
      </c>
      <c r="HL94" s="49" t="s">
        <v>197</v>
      </c>
      <c r="HM94" s="49" t="s">
        <v>197</v>
      </c>
      <c r="HN94" s="49" t="s">
        <v>197</v>
      </c>
      <c r="HO94" s="49" t="s">
        <v>197</v>
      </c>
      <c r="HP94" s="49" t="s">
        <v>197</v>
      </c>
      <c r="HQ94" s="49" t="s">
        <v>197</v>
      </c>
      <c r="HR94" s="49" t="s">
        <v>197</v>
      </c>
      <c r="HS94" s="49" t="s">
        <v>197</v>
      </c>
      <c r="HT94" s="49" t="s">
        <v>197</v>
      </c>
      <c r="HU94" s="48">
        <v>54.1</v>
      </c>
      <c r="HV94" s="48">
        <v>93.7</v>
      </c>
      <c r="HW94" s="48">
        <v>91.4</v>
      </c>
      <c r="HX94" s="49" t="s">
        <v>197</v>
      </c>
      <c r="HY94" s="49" t="s">
        <v>197</v>
      </c>
      <c r="HZ94" s="49" t="s">
        <v>197</v>
      </c>
      <c r="IA94" s="49" t="s">
        <v>197</v>
      </c>
      <c r="IB94" s="49" t="s">
        <v>197</v>
      </c>
      <c r="IC94" s="49" t="s">
        <v>197</v>
      </c>
      <c r="ID94" s="48">
        <v>18.3</v>
      </c>
      <c r="IE94" s="49" t="s">
        <v>197</v>
      </c>
      <c r="IF94" s="49" t="s">
        <v>197</v>
      </c>
      <c r="IG94" s="48">
        <v>170.5</v>
      </c>
      <c r="IH94" s="48">
        <v>84.4</v>
      </c>
      <c r="II94" s="49" t="s">
        <v>197</v>
      </c>
      <c r="IJ94" s="49" t="s">
        <v>197</v>
      </c>
      <c r="IK94" s="48">
        <v>130.1</v>
      </c>
      <c r="IL94" s="48">
        <v>125.3</v>
      </c>
      <c r="IM94" s="49" t="s">
        <v>197</v>
      </c>
      <c r="IN94" s="49" t="s">
        <v>197</v>
      </c>
      <c r="IO94" s="48">
        <v>260.60000000000002</v>
      </c>
      <c r="IP94" s="49" t="s">
        <v>197</v>
      </c>
      <c r="IQ94" s="48">
        <v>131</v>
      </c>
      <c r="IR94" s="48">
        <v>60</v>
      </c>
      <c r="IS94" s="48">
        <v>385.1</v>
      </c>
      <c r="IT94" s="48">
        <v>260.8</v>
      </c>
      <c r="IU94" s="48">
        <v>44.9</v>
      </c>
      <c r="IV94" s="48">
        <v>154.4</v>
      </c>
      <c r="IW94" s="48">
        <v>126.9</v>
      </c>
      <c r="IX94" s="49" t="s">
        <v>197</v>
      </c>
      <c r="IY94" s="48">
        <v>328.9</v>
      </c>
      <c r="IZ94" s="48">
        <v>277.60000000000002</v>
      </c>
      <c r="JA94" s="48">
        <v>182.9</v>
      </c>
      <c r="JB94" s="49" t="s">
        <v>197</v>
      </c>
      <c r="JC94" s="48">
        <v>54.6</v>
      </c>
      <c r="JD94" s="48">
        <v>95.2</v>
      </c>
      <c r="JE94" s="48">
        <v>85.3</v>
      </c>
      <c r="JF94" s="48" t="s">
        <v>87</v>
      </c>
      <c r="JG94" s="48" t="s">
        <v>87</v>
      </c>
      <c r="JH94" s="48" t="s">
        <v>87</v>
      </c>
      <c r="JI94" s="48">
        <v>94.6</v>
      </c>
      <c r="JJ94" s="48">
        <v>101.7</v>
      </c>
      <c r="JK94" s="48">
        <v>200.3</v>
      </c>
      <c r="JL94" s="48">
        <v>60.6</v>
      </c>
      <c r="JM94" s="48">
        <v>96.5</v>
      </c>
      <c r="JN94" s="48">
        <v>84.4</v>
      </c>
      <c r="JO94" s="48">
        <v>861.3</v>
      </c>
    </row>
    <row r="95" spans="1:275">
      <c r="A95" s="45"/>
      <c r="B95" s="46" t="s">
        <v>1832</v>
      </c>
      <c r="C95" s="303" t="s">
        <v>1332</v>
      </c>
      <c r="D95" s="46" t="s">
        <v>98</v>
      </c>
      <c r="E95" s="303" t="s">
        <v>10</v>
      </c>
      <c r="F95" s="47" t="s">
        <v>197</v>
      </c>
      <c r="G95" s="47" t="s">
        <v>197</v>
      </c>
      <c r="H95" s="48">
        <v>54.8</v>
      </c>
      <c r="I95" s="48">
        <v>71.599999999999994</v>
      </c>
      <c r="J95" s="48">
        <v>71.7</v>
      </c>
      <c r="K95" s="48">
        <v>19.7</v>
      </c>
      <c r="L95" s="48">
        <v>63.5</v>
      </c>
      <c r="M95" s="48">
        <v>95.2</v>
      </c>
      <c r="N95" s="48">
        <v>77</v>
      </c>
      <c r="O95" s="49" t="s">
        <v>197</v>
      </c>
      <c r="P95" s="48">
        <v>95.7</v>
      </c>
      <c r="Q95" s="48">
        <v>83.7</v>
      </c>
      <c r="R95" s="48">
        <v>134.4</v>
      </c>
      <c r="S95" s="48">
        <v>63.1</v>
      </c>
      <c r="T95" s="48">
        <v>51.8</v>
      </c>
      <c r="U95" s="48">
        <v>108.5</v>
      </c>
      <c r="V95" s="49" t="s">
        <v>197</v>
      </c>
      <c r="W95" s="49" t="s">
        <v>197</v>
      </c>
      <c r="X95" s="49" t="s">
        <v>197</v>
      </c>
      <c r="Y95" s="49" t="s">
        <v>197</v>
      </c>
      <c r="Z95" s="48">
        <v>94.2</v>
      </c>
      <c r="AA95" s="48">
        <v>88.9</v>
      </c>
      <c r="AB95" s="48">
        <v>88.5</v>
      </c>
      <c r="AC95" s="48">
        <v>282.10000000000002</v>
      </c>
      <c r="AD95" s="49" t="s">
        <v>197</v>
      </c>
      <c r="AE95" s="48">
        <v>96.5</v>
      </c>
      <c r="AF95" s="48">
        <v>47.4</v>
      </c>
      <c r="AG95" s="48">
        <v>100.1</v>
      </c>
      <c r="AH95" s="48">
        <v>92.1</v>
      </c>
      <c r="AI95" s="49" t="s">
        <v>197</v>
      </c>
      <c r="AJ95" s="49" t="s">
        <v>197</v>
      </c>
      <c r="AK95" s="49" t="s">
        <v>197</v>
      </c>
      <c r="AL95" s="49" t="s">
        <v>197</v>
      </c>
      <c r="AM95" s="49" t="s">
        <v>197</v>
      </c>
      <c r="AN95" s="48">
        <v>7.5</v>
      </c>
      <c r="AO95" s="48">
        <v>60.3</v>
      </c>
      <c r="AP95" s="48">
        <v>59.7</v>
      </c>
      <c r="AQ95" s="49" t="s">
        <v>197</v>
      </c>
      <c r="AR95" s="49" t="s">
        <v>197</v>
      </c>
      <c r="AS95" s="49" t="s">
        <v>197</v>
      </c>
      <c r="AT95" s="48">
        <v>68.900000000000006</v>
      </c>
      <c r="AU95" s="49" t="s">
        <v>197</v>
      </c>
      <c r="AV95" s="48">
        <v>222.6</v>
      </c>
      <c r="AW95" s="48">
        <v>77.099999999999994</v>
      </c>
      <c r="AX95" s="48">
        <v>176.3</v>
      </c>
      <c r="AY95" s="48">
        <v>234.9</v>
      </c>
      <c r="AZ95" s="48">
        <v>63.1</v>
      </c>
      <c r="BA95" s="48">
        <v>79.2</v>
      </c>
      <c r="BB95" s="48">
        <v>78.5</v>
      </c>
      <c r="BC95" s="48">
        <v>70.599999999999994</v>
      </c>
      <c r="BD95" s="48">
        <v>77.099999999999994</v>
      </c>
      <c r="BE95" s="48">
        <v>76.7</v>
      </c>
      <c r="BF95" s="48">
        <v>82.7</v>
      </c>
      <c r="BG95" s="48">
        <v>104.5</v>
      </c>
      <c r="BH95" s="48">
        <v>99.7</v>
      </c>
      <c r="BI95" s="48">
        <v>93.5</v>
      </c>
      <c r="BJ95" s="48">
        <v>127.9</v>
      </c>
      <c r="BK95" s="48">
        <v>110</v>
      </c>
      <c r="BL95" s="48">
        <v>47.5</v>
      </c>
      <c r="BM95" s="48">
        <v>134.1</v>
      </c>
      <c r="BN95" s="48">
        <v>110.6</v>
      </c>
      <c r="BO95" s="49" t="s">
        <v>197</v>
      </c>
      <c r="BP95" s="49" t="s">
        <v>197</v>
      </c>
      <c r="BQ95" s="49" t="s">
        <v>197</v>
      </c>
      <c r="BR95" s="49" t="s">
        <v>197</v>
      </c>
      <c r="BS95" s="49" t="s">
        <v>197</v>
      </c>
      <c r="BT95" s="49" t="s">
        <v>197</v>
      </c>
      <c r="BU95" s="48">
        <v>152.19999999999999</v>
      </c>
      <c r="BV95" s="48">
        <v>125.6</v>
      </c>
      <c r="BW95" s="48">
        <v>134.9</v>
      </c>
      <c r="BX95" s="49" t="s">
        <v>197</v>
      </c>
      <c r="BY95" s="49" t="s">
        <v>197</v>
      </c>
      <c r="BZ95" s="49" t="s">
        <v>197</v>
      </c>
      <c r="CA95" s="49" t="s">
        <v>197</v>
      </c>
      <c r="CB95" s="49" t="s">
        <v>197</v>
      </c>
      <c r="CC95" s="49" t="s">
        <v>197</v>
      </c>
      <c r="CD95" s="49" t="s">
        <v>197</v>
      </c>
      <c r="CE95" s="49" t="s">
        <v>197</v>
      </c>
      <c r="CF95" s="49" t="s">
        <v>197</v>
      </c>
      <c r="CG95" s="49" t="s">
        <v>197</v>
      </c>
      <c r="CH95" s="49" t="s">
        <v>197</v>
      </c>
      <c r="CI95" s="49" t="s">
        <v>197</v>
      </c>
      <c r="CJ95" s="49" t="s">
        <v>197</v>
      </c>
      <c r="CK95" s="49" t="s">
        <v>197</v>
      </c>
      <c r="CL95" s="49" t="s">
        <v>197</v>
      </c>
      <c r="CM95" s="49" t="s">
        <v>197</v>
      </c>
      <c r="CN95" s="49" t="s">
        <v>197</v>
      </c>
      <c r="CO95" s="49" t="s">
        <v>197</v>
      </c>
      <c r="CP95" s="49" t="s">
        <v>197</v>
      </c>
      <c r="CQ95" s="49" t="s">
        <v>197</v>
      </c>
      <c r="CR95" s="49" t="s">
        <v>197</v>
      </c>
      <c r="CS95" s="49" t="s">
        <v>197</v>
      </c>
      <c r="CT95" s="49" t="s">
        <v>197</v>
      </c>
      <c r="CU95" s="49" t="s">
        <v>197</v>
      </c>
      <c r="CV95" s="49" t="s">
        <v>197</v>
      </c>
      <c r="CW95" s="48">
        <v>73.8</v>
      </c>
      <c r="CX95" s="48">
        <v>111.2</v>
      </c>
      <c r="CY95" s="48">
        <v>94.6</v>
      </c>
      <c r="CZ95" s="49" t="s">
        <v>197</v>
      </c>
      <c r="DA95" s="49" t="s">
        <v>197</v>
      </c>
      <c r="DB95" s="49" t="s">
        <v>197</v>
      </c>
      <c r="DC95" s="49" t="s">
        <v>197</v>
      </c>
      <c r="DD95" s="48">
        <v>104.4</v>
      </c>
      <c r="DE95" s="48">
        <v>49.9</v>
      </c>
      <c r="DF95" s="48">
        <v>69.8</v>
      </c>
      <c r="DG95" s="49" t="s">
        <v>197</v>
      </c>
      <c r="DH95" s="49" t="s">
        <v>197</v>
      </c>
      <c r="DI95" s="49" t="s">
        <v>197</v>
      </c>
      <c r="DJ95" s="49" t="s">
        <v>197</v>
      </c>
      <c r="DK95" s="49" t="s">
        <v>197</v>
      </c>
      <c r="DL95" s="49" t="s">
        <v>197</v>
      </c>
      <c r="DM95" s="49" t="s">
        <v>197</v>
      </c>
      <c r="DN95" s="49" t="s">
        <v>197</v>
      </c>
      <c r="DO95" s="49" t="s">
        <v>197</v>
      </c>
      <c r="DP95" s="49" t="s">
        <v>197</v>
      </c>
      <c r="DQ95" s="49" t="s">
        <v>197</v>
      </c>
      <c r="DR95" s="49" t="s">
        <v>197</v>
      </c>
      <c r="DS95" s="49" t="s">
        <v>197</v>
      </c>
      <c r="DT95" s="49" t="s">
        <v>197</v>
      </c>
      <c r="DU95" s="49" t="s">
        <v>197</v>
      </c>
      <c r="DV95" s="49" t="s">
        <v>197</v>
      </c>
      <c r="DW95" s="49" t="s">
        <v>197</v>
      </c>
      <c r="DX95" s="49" t="s">
        <v>197</v>
      </c>
      <c r="DY95" s="49" t="s">
        <v>197</v>
      </c>
      <c r="DZ95" s="49" t="s">
        <v>197</v>
      </c>
      <c r="EA95" s="49" t="s">
        <v>197</v>
      </c>
      <c r="EB95" s="48" t="e">
        <v>#N/A</v>
      </c>
      <c r="EC95" s="49" t="s">
        <v>197</v>
      </c>
      <c r="ED95" s="48" t="e">
        <v>#N/A</v>
      </c>
      <c r="EE95" s="49" t="s">
        <v>197</v>
      </c>
      <c r="EF95" s="49" t="s">
        <v>197</v>
      </c>
      <c r="EG95" s="49" t="s">
        <v>197</v>
      </c>
      <c r="EH95" s="49" t="s">
        <v>197</v>
      </c>
      <c r="EI95" s="49" t="s">
        <v>197</v>
      </c>
      <c r="EJ95" s="49" t="s">
        <v>197</v>
      </c>
      <c r="EK95" s="49" t="s">
        <v>197</v>
      </c>
      <c r="EL95" s="49" t="s">
        <v>197</v>
      </c>
      <c r="EM95" s="49" t="s">
        <v>197</v>
      </c>
      <c r="EN95" s="49" t="s">
        <v>197</v>
      </c>
      <c r="EO95" s="49" t="s">
        <v>197</v>
      </c>
      <c r="EP95" s="48">
        <v>191.5</v>
      </c>
      <c r="EQ95" s="48">
        <v>336</v>
      </c>
      <c r="ER95" s="48">
        <v>250.5</v>
      </c>
      <c r="ES95" s="49" t="s">
        <v>197</v>
      </c>
      <c r="ET95" s="48">
        <v>85.9</v>
      </c>
      <c r="EU95" s="49" t="s">
        <v>197</v>
      </c>
      <c r="EV95" s="48">
        <v>74.599999999999994</v>
      </c>
      <c r="EW95" s="48">
        <v>86.5</v>
      </c>
      <c r="EX95" s="48">
        <v>82.8</v>
      </c>
      <c r="EY95" s="49" t="s">
        <v>197</v>
      </c>
      <c r="EZ95" s="48">
        <v>37.5</v>
      </c>
      <c r="FA95" s="48">
        <v>106.5</v>
      </c>
      <c r="FB95" s="48">
        <v>79</v>
      </c>
      <c r="FC95" s="49" t="s">
        <v>197</v>
      </c>
      <c r="FD95" s="48">
        <v>40.200000000000003</v>
      </c>
      <c r="FE95" s="48">
        <v>83.1</v>
      </c>
      <c r="FF95" s="48">
        <v>64.599999999999994</v>
      </c>
      <c r="FG95" s="48">
        <v>82.5</v>
      </c>
      <c r="FH95" s="48">
        <v>244.8</v>
      </c>
      <c r="FI95" s="48">
        <v>129.6</v>
      </c>
      <c r="FJ95" s="49" t="s">
        <v>197</v>
      </c>
      <c r="FK95" s="49" t="s">
        <v>197</v>
      </c>
      <c r="FL95" s="49" t="s">
        <v>197</v>
      </c>
      <c r="FM95" s="48">
        <v>48.7</v>
      </c>
      <c r="FN95" s="48">
        <v>112.3</v>
      </c>
      <c r="FO95" s="48">
        <v>75.099999999999994</v>
      </c>
      <c r="FP95" s="48">
        <v>39.4</v>
      </c>
      <c r="FQ95" s="48">
        <v>104.2</v>
      </c>
      <c r="FR95" s="48">
        <v>81.099999999999994</v>
      </c>
      <c r="FS95" s="48">
        <v>48.1</v>
      </c>
      <c r="FT95" s="48">
        <v>142.19999999999999</v>
      </c>
      <c r="FU95" s="48">
        <v>82.6</v>
      </c>
      <c r="FV95" s="48">
        <v>57.7</v>
      </c>
      <c r="FW95" s="48">
        <v>2.6</v>
      </c>
      <c r="FX95" s="48">
        <v>119.5</v>
      </c>
      <c r="FY95" s="48">
        <v>118.6</v>
      </c>
      <c r="FZ95" s="48">
        <v>118.6</v>
      </c>
      <c r="GA95" s="48">
        <v>97.4</v>
      </c>
      <c r="GB95" s="48">
        <v>101.1</v>
      </c>
      <c r="GC95" s="48">
        <v>100.4</v>
      </c>
      <c r="GD95" s="48">
        <v>124.2</v>
      </c>
      <c r="GE95" s="48">
        <v>106.2</v>
      </c>
      <c r="GF95" s="48">
        <v>117.8</v>
      </c>
      <c r="GG95" s="48">
        <v>10.199999999999999</v>
      </c>
      <c r="GH95" s="48">
        <v>102.6</v>
      </c>
      <c r="GI95" s="48">
        <v>102</v>
      </c>
      <c r="GJ95" s="49" t="s">
        <v>197</v>
      </c>
      <c r="GK95" s="49" t="s">
        <v>197</v>
      </c>
      <c r="GL95" s="49" t="s">
        <v>197</v>
      </c>
      <c r="GM95" s="48">
        <v>10.6</v>
      </c>
      <c r="GN95" s="48">
        <v>115.5</v>
      </c>
      <c r="GO95" s="48">
        <v>74.599999999999994</v>
      </c>
      <c r="GP95" s="49" t="s">
        <v>197</v>
      </c>
      <c r="GQ95" s="49" t="s">
        <v>197</v>
      </c>
      <c r="GR95" s="49" t="s">
        <v>197</v>
      </c>
      <c r="GS95" s="48">
        <v>57.3</v>
      </c>
      <c r="GT95" s="48">
        <v>248.8</v>
      </c>
      <c r="GU95" s="48">
        <v>206.6</v>
      </c>
      <c r="GV95" s="49" t="s">
        <v>197</v>
      </c>
      <c r="GW95" s="49" t="s">
        <v>197</v>
      </c>
      <c r="GX95" s="49" t="s">
        <v>197</v>
      </c>
      <c r="GY95" s="48">
        <v>68</v>
      </c>
      <c r="GZ95" s="48">
        <v>89.6</v>
      </c>
      <c r="HA95" s="48">
        <v>79.099999999999994</v>
      </c>
      <c r="HB95" s="48">
        <v>88.6</v>
      </c>
      <c r="HC95" s="48">
        <v>80.900000000000006</v>
      </c>
      <c r="HD95" s="48">
        <v>83.2</v>
      </c>
      <c r="HE95" s="48" t="e">
        <v>#N/A</v>
      </c>
      <c r="HF95" s="49" t="s">
        <v>197</v>
      </c>
      <c r="HG95" s="48" t="e">
        <v>#N/A</v>
      </c>
      <c r="HH95" s="48">
        <v>59.2</v>
      </c>
      <c r="HI95" s="49" t="s">
        <v>197</v>
      </c>
      <c r="HJ95" s="49" t="s">
        <v>197</v>
      </c>
      <c r="HK95" s="49" t="s">
        <v>197</v>
      </c>
      <c r="HL95" s="49" t="s">
        <v>197</v>
      </c>
      <c r="HM95" s="49" t="s">
        <v>197</v>
      </c>
      <c r="HN95" s="49" t="s">
        <v>197</v>
      </c>
      <c r="HO95" s="49" t="s">
        <v>197</v>
      </c>
      <c r="HP95" s="49" t="s">
        <v>197</v>
      </c>
      <c r="HQ95" s="49" t="s">
        <v>197</v>
      </c>
      <c r="HR95" s="49" t="s">
        <v>197</v>
      </c>
      <c r="HS95" s="49" t="s">
        <v>197</v>
      </c>
      <c r="HT95" s="49" t="s">
        <v>197</v>
      </c>
      <c r="HU95" s="48">
        <v>152</v>
      </c>
      <c r="HV95" s="48">
        <v>107.2</v>
      </c>
      <c r="HW95" s="48">
        <v>109.7</v>
      </c>
      <c r="HX95" s="49" t="s">
        <v>197</v>
      </c>
      <c r="HY95" s="49" t="s">
        <v>197</v>
      </c>
      <c r="HZ95" s="48">
        <v>36.700000000000003</v>
      </c>
      <c r="IA95" s="49" t="s">
        <v>197</v>
      </c>
      <c r="IB95" s="49" t="s">
        <v>197</v>
      </c>
      <c r="IC95" s="49" t="s">
        <v>197</v>
      </c>
      <c r="ID95" s="48">
        <v>47.2</v>
      </c>
      <c r="IE95" s="49" t="s">
        <v>197</v>
      </c>
      <c r="IF95" s="49" t="s">
        <v>197</v>
      </c>
      <c r="IG95" s="49" t="s">
        <v>197</v>
      </c>
      <c r="IH95" s="48">
        <v>101</v>
      </c>
      <c r="II95" s="49" t="s">
        <v>197</v>
      </c>
      <c r="IJ95" s="49" t="s">
        <v>197</v>
      </c>
      <c r="IK95" s="49" t="s">
        <v>197</v>
      </c>
      <c r="IL95" s="49" t="s">
        <v>197</v>
      </c>
      <c r="IM95" s="49" t="s">
        <v>197</v>
      </c>
      <c r="IN95" s="49" t="s">
        <v>197</v>
      </c>
      <c r="IO95" s="49" t="s">
        <v>197</v>
      </c>
      <c r="IP95" s="49" t="s">
        <v>197</v>
      </c>
      <c r="IQ95" s="48">
        <v>43.3</v>
      </c>
      <c r="IR95" s="48">
        <v>55.1</v>
      </c>
      <c r="IS95" s="48">
        <v>66.2</v>
      </c>
      <c r="IT95" s="48">
        <v>61.9</v>
      </c>
      <c r="IU95" s="48">
        <v>9.3000000000000007</v>
      </c>
      <c r="IV95" s="48">
        <v>11.3</v>
      </c>
      <c r="IW95" s="48">
        <v>10.8</v>
      </c>
      <c r="IX95" s="49" t="s">
        <v>197</v>
      </c>
      <c r="IY95" s="49" t="s">
        <v>197</v>
      </c>
      <c r="IZ95" s="49" t="s">
        <v>197</v>
      </c>
      <c r="JA95" s="49" t="s">
        <v>197</v>
      </c>
      <c r="JB95" s="49" t="s">
        <v>197</v>
      </c>
      <c r="JC95" s="48">
        <v>4.2</v>
      </c>
      <c r="JD95" s="48">
        <v>27.8</v>
      </c>
      <c r="JE95" s="48">
        <v>22</v>
      </c>
      <c r="JF95" s="48" t="s">
        <v>87</v>
      </c>
      <c r="JG95" s="48">
        <v>62</v>
      </c>
      <c r="JH95" s="48">
        <v>38.4</v>
      </c>
      <c r="JI95" s="48">
        <v>86.5</v>
      </c>
      <c r="JJ95" s="48">
        <v>131.9</v>
      </c>
      <c r="JK95" s="48">
        <v>90.8</v>
      </c>
      <c r="JL95" s="48">
        <v>88.8</v>
      </c>
      <c r="JM95" s="48">
        <v>106.4</v>
      </c>
      <c r="JN95" s="48">
        <v>101</v>
      </c>
      <c r="JO95" s="48">
        <v>64.7</v>
      </c>
    </row>
    <row r="96" spans="1:275">
      <c r="A96" s="45"/>
      <c r="B96" s="46" t="s">
        <v>1833</v>
      </c>
      <c r="C96" s="303" t="s">
        <v>1333</v>
      </c>
      <c r="D96" s="46" t="s">
        <v>98</v>
      </c>
      <c r="E96" s="303" t="s">
        <v>10</v>
      </c>
      <c r="F96" s="47" t="s">
        <v>197</v>
      </c>
      <c r="G96" s="47" t="s">
        <v>197</v>
      </c>
      <c r="H96" s="48">
        <v>66.7</v>
      </c>
      <c r="I96" s="48">
        <v>76.599999999999994</v>
      </c>
      <c r="J96" s="48">
        <v>77.900000000000006</v>
      </c>
      <c r="K96" s="48">
        <v>55.1</v>
      </c>
      <c r="L96" s="48">
        <v>94.2</v>
      </c>
      <c r="M96" s="48">
        <v>103</v>
      </c>
      <c r="N96" s="48">
        <v>135.69999999999999</v>
      </c>
      <c r="O96" s="48">
        <v>268</v>
      </c>
      <c r="P96" s="48">
        <v>103</v>
      </c>
      <c r="Q96" s="48">
        <v>146.19999999999999</v>
      </c>
      <c r="R96" s="48">
        <v>132.5</v>
      </c>
      <c r="S96" s="48">
        <v>141.6</v>
      </c>
      <c r="T96" s="48">
        <v>242.3</v>
      </c>
      <c r="U96" s="48">
        <v>212.3</v>
      </c>
      <c r="V96" s="48">
        <v>208.9</v>
      </c>
      <c r="W96" s="48">
        <v>143.80000000000001</v>
      </c>
      <c r="X96" s="48">
        <v>13.7</v>
      </c>
      <c r="Y96" s="48">
        <v>65</v>
      </c>
      <c r="Z96" s="48">
        <v>128.1</v>
      </c>
      <c r="AA96" s="48">
        <v>18.5</v>
      </c>
      <c r="AB96" s="48">
        <v>84.1</v>
      </c>
      <c r="AC96" s="48">
        <v>194.1</v>
      </c>
      <c r="AD96" s="48">
        <v>113.8</v>
      </c>
      <c r="AE96" s="48">
        <v>97.8</v>
      </c>
      <c r="AF96" s="48">
        <v>151.69999999999999</v>
      </c>
      <c r="AG96" s="48">
        <v>73.5</v>
      </c>
      <c r="AH96" s="48">
        <v>132.5</v>
      </c>
      <c r="AI96" s="49" t="s">
        <v>197</v>
      </c>
      <c r="AJ96" s="49" t="s">
        <v>197</v>
      </c>
      <c r="AK96" s="49" t="s">
        <v>197</v>
      </c>
      <c r="AL96" s="49" t="s">
        <v>197</v>
      </c>
      <c r="AM96" s="49" t="s">
        <v>197</v>
      </c>
      <c r="AN96" s="49" t="s">
        <v>197</v>
      </c>
      <c r="AO96" s="49" t="s">
        <v>197</v>
      </c>
      <c r="AP96" s="49" t="s">
        <v>197</v>
      </c>
      <c r="AQ96" s="49" t="s">
        <v>197</v>
      </c>
      <c r="AR96" s="48">
        <v>109</v>
      </c>
      <c r="AS96" s="49" t="s">
        <v>197</v>
      </c>
      <c r="AT96" s="48">
        <v>112.6</v>
      </c>
      <c r="AU96" s="49" t="s">
        <v>197</v>
      </c>
      <c r="AV96" s="48">
        <v>6.8</v>
      </c>
      <c r="AW96" s="48">
        <v>437.5</v>
      </c>
      <c r="AX96" s="48">
        <v>271.5</v>
      </c>
      <c r="AY96" s="48">
        <v>141.1</v>
      </c>
      <c r="AZ96" s="48">
        <v>85.1</v>
      </c>
      <c r="BA96" s="48">
        <v>84.4</v>
      </c>
      <c r="BB96" s="48">
        <v>84.5</v>
      </c>
      <c r="BC96" s="48">
        <v>88.9</v>
      </c>
      <c r="BD96" s="48">
        <v>104.7</v>
      </c>
      <c r="BE96" s="48">
        <v>103.5</v>
      </c>
      <c r="BF96" s="48">
        <v>122.7</v>
      </c>
      <c r="BG96" s="48">
        <v>145</v>
      </c>
      <c r="BH96" s="48">
        <v>140</v>
      </c>
      <c r="BI96" s="48">
        <v>98.4</v>
      </c>
      <c r="BJ96" s="48">
        <v>52.4</v>
      </c>
      <c r="BK96" s="48">
        <v>76.400000000000006</v>
      </c>
      <c r="BL96" s="49" t="s">
        <v>197</v>
      </c>
      <c r="BM96" s="49" t="s">
        <v>197</v>
      </c>
      <c r="BN96" s="49" t="s">
        <v>197</v>
      </c>
      <c r="BO96" s="49" t="s">
        <v>197</v>
      </c>
      <c r="BP96" s="49" t="s">
        <v>197</v>
      </c>
      <c r="BQ96" s="49" t="s">
        <v>197</v>
      </c>
      <c r="BR96" s="49" t="s">
        <v>197</v>
      </c>
      <c r="BS96" s="49" t="s">
        <v>197</v>
      </c>
      <c r="BT96" s="49" t="s">
        <v>197</v>
      </c>
      <c r="BU96" s="49" t="s">
        <v>197</v>
      </c>
      <c r="BV96" s="49" t="s">
        <v>197</v>
      </c>
      <c r="BW96" s="49" t="s">
        <v>197</v>
      </c>
      <c r="BX96" s="49" t="s">
        <v>197</v>
      </c>
      <c r="BY96" s="49" t="s">
        <v>197</v>
      </c>
      <c r="BZ96" s="49" t="s">
        <v>197</v>
      </c>
      <c r="CA96" s="49" t="s">
        <v>197</v>
      </c>
      <c r="CB96" s="49" t="s">
        <v>197</v>
      </c>
      <c r="CC96" s="49" t="s">
        <v>197</v>
      </c>
      <c r="CD96" s="49" t="s">
        <v>197</v>
      </c>
      <c r="CE96" s="49" t="s">
        <v>197</v>
      </c>
      <c r="CF96" s="49" t="s">
        <v>197</v>
      </c>
      <c r="CG96" s="49" t="s">
        <v>197</v>
      </c>
      <c r="CH96" s="49" t="s">
        <v>197</v>
      </c>
      <c r="CI96" s="49" t="s">
        <v>197</v>
      </c>
      <c r="CJ96" s="49" t="s">
        <v>197</v>
      </c>
      <c r="CK96" s="49" t="s">
        <v>197</v>
      </c>
      <c r="CL96" s="49" t="s">
        <v>197</v>
      </c>
      <c r="CM96" s="49" t="s">
        <v>197</v>
      </c>
      <c r="CN96" s="49" t="s">
        <v>197</v>
      </c>
      <c r="CO96" s="49" t="s">
        <v>197</v>
      </c>
      <c r="CP96" s="49" t="s">
        <v>197</v>
      </c>
      <c r="CQ96" s="49" t="s">
        <v>197</v>
      </c>
      <c r="CR96" s="49" t="s">
        <v>197</v>
      </c>
      <c r="CS96" s="49" t="s">
        <v>197</v>
      </c>
      <c r="CT96" s="49" t="s">
        <v>197</v>
      </c>
      <c r="CU96" s="49" t="s">
        <v>197</v>
      </c>
      <c r="CV96" s="49" t="s">
        <v>197</v>
      </c>
      <c r="CW96" s="49" t="s">
        <v>197</v>
      </c>
      <c r="CX96" s="49" t="s">
        <v>197</v>
      </c>
      <c r="CY96" s="49" t="s">
        <v>197</v>
      </c>
      <c r="CZ96" s="49" t="s">
        <v>197</v>
      </c>
      <c r="DA96" s="49" t="s">
        <v>197</v>
      </c>
      <c r="DB96" s="49" t="s">
        <v>197</v>
      </c>
      <c r="DC96" s="49" t="s">
        <v>197</v>
      </c>
      <c r="DD96" s="49" t="s">
        <v>197</v>
      </c>
      <c r="DE96" s="49" t="s">
        <v>197</v>
      </c>
      <c r="DF96" s="49" t="s">
        <v>197</v>
      </c>
      <c r="DG96" s="49" t="s">
        <v>197</v>
      </c>
      <c r="DH96" s="49" t="s">
        <v>197</v>
      </c>
      <c r="DI96" s="49" t="s">
        <v>197</v>
      </c>
      <c r="DJ96" s="49" t="s">
        <v>197</v>
      </c>
      <c r="DK96" s="49" t="s">
        <v>197</v>
      </c>
      <c r="DL96" s="49" t="s">
        <v>197</v>
      </c>
      <c r="DM96" s="49" t="s">
        <v>197</v>
      </c>
      <c r="DN96" s="49" t="s">
        <v>197</v>
      </c>
      <c r="DO96" s="49" t="s">
        <v>197</v>
      </c>
      <c r="DP96" s="49" t="s">
        <v>197</v>
      </c>
      <c r="DQ96" s="49" t="s">
        <v>197</v>
      </c>
      <c r="DR96" s="49" t="s">
        <v>197</v>
      </c>
      <c r="DS96" s="49" t="s">
        <v>197</v>
      </c>
      <c r="DT96" s="49" t="s">
        <v>197</v>
      </c>
      <c r="DU96" s="49" t="s">
        <v>197</v>
      </c>
      <c r="DV96" s="49" t="s">
        <v>197</v>
      </c>
      <c r="DW96" s="49" t="s">
        <v>197</v>
      </c>
      <c r="DX96" s="49" t="s">
        <v>197</v>
      </c>
      <c r="DY96" s="49" t="s">
        <v>197</v>
      </c>
      <c r="DZ96" s="49" t="s">
        <v>197</v>
      </c>
      <c r="EA96" s="49" t="s">
        <v>197</v>
      </c>
      <c r="EB96" s="48" t="e">
        <v>#N/A</v>
      </c>
      <c r="EC96" s="49" t="s">
        <v>197</v>
      </c>
      <c r="ED96" s="48" t="e">
        <v>#N/A</v>
      </c>
      <c r="EE96" s="49" t="s">
        <v>197</v>
      </c>
      <c r="EF96" s="49" t="s">
        <v>197</v>
      </c>
      <c r="EG96" s="49" t="s">
        <v>197</v>
      </c>
      <c r="EH96" s="49" t="s">
        <v>197</v>
      </c>
      <c r="EI96" s="49" t="s">
        <v>197</v>
      </c>
      <c r="EJ96" s="49" t="s">
        <v>197</v>
      </c>
      <c r="EK96" s="49" t="s">
        <v>197</v>
      </c>
      <c r="EL96" s="49" t="s">
        <v>197</v>
      </c>
      <c r="EM96" s="49" t="s">
        <v>197</v>
      </c>
      <c r="EN96" s="49" t="s">
        <v>197</v>
      </c>
      <c r="EO96" s="49" t="s">
        <v>197</v>
      </c>
      <c r="EP96" s="49" t="s">
        <v>197</v>
      </c>
      <c r="EQ96" s="49" t="s">
        <v>197</v>
      </c>
      <c r="ER96" s="49" t="s">
        <v>197</v>
      </c>
      <c r="ES96" s="49" t="s">
        <v>197</v>
      </c>
      <c r="ET96" s="48">
        <v>90</v>
      </c>
      <c r="EU96" s="49" t="s">
        <v>197</v>
      </c>
      <c r="EV96" s="48">
        <v>91.6</v>
      </c>
      <c r="EW96" s="48">
        <v>78.900000000000006</v>
      </c>
      <c r="EX96" s="48">
        <v>82.8</v>
      </c>
      <c r="EY96" s="48">
        <v>36.9</v>
      </c>
      <c r="EZ96" s="48">
        <v>120.2</v>
      </c>
      <c r="FA96" s="48">
        <v>91.5</v>
      </c>
      <c r="FB96" s="48">
        <v>102.9</v>
      </c>
      <c r="FC96" s="49" t="s">
        <v>197</v>
      </c>
      <c r="FD96" s="48">
        <v>129.30000000000001</v>
      </c>
      <c r="FE96" s="48">
        <v>113.6</v>
      </c>
      <c r="FF96" s="48">
        <v>120.3</v>
      </c>
      <c r="FG96" s="48">
        <v>75</v>
      </c>
      <c r="FH96" s="48">
        <v>55.6</v>
      </c>
      <c r="FI96" s="48">
        <v>69.400000000000006</v>
      </c>
      <c r="FJ96" s="48">
        <v>224</v>
      </c>
      <c r="FK96" s="48">
        <v>93.2</v>
      </c>
      <c r="FL96" s="48">
        <v>152.19999999999999</v>
      </c>
      <c r="FM96" s="48">
        <v>96.3</v>
      </c>
      <c r="FN96" s="48">
        <v>63</v>
      </c>
      <c r="FO96" s="48">
        <v>82.5</v>
      </c>
      <c r="FP96" s="48">
        <v>12.3</v>
      </c>
      <c r="FQ96" s="48">
        <v>52.4</v>
      </c>
      <c r="FR96" s="48">
        <v>38.1</v>
      </c>
      <c r="FS96" s="48">
        <v>33.5</v>
      </c>
      <c r="FT96" s="48">
        <v>22.7</v>
      </c>
      <c r="FU96" s="48">
        <v>29.5</v>
      </c>
      <c r="FV96" s="48">
        <v>135.69999999999999</v>
      </c>
      <c r="FW96" s="48">
        <v>163.19999999999999</v>
      </c>
      <c r="FX96" s="48">
        <v>88</v>
      </c>
      <c r="FY96" s="48">
        <v>79</v>
      </c>
      <c r="FZ96" s="48">
        <v>79.099999999999994</v>
      </c>
      <c r="GA96" s="48">
        <v>98</v>
      </c>
      <c r="GB96" s="48">
        <v>78.3</v>
      </c>
      <c r="GC96" s="48">
        <v>82</v>
      </c>
      <c r="GD96" s="49" t="s">
        <v>197</v>
      </c>
      <c r="GE96" s="49" t="s">
        <v>197</v>
      </c>
      <c r="GF96" s="49" t="s">
        <v>197</v>
      </c>
      <c r="GG96" s="48">
        <v>49.9</v>
      </c>
      <c r="GH96" s="48">
        <v>47.7</v>
      </c>
      <c r="GI96" s="48">
        <v>47.7</v>
      </c>
      <c r="GJ96" s="49" t="s">
        <v>197</v>
      </c>
      <c r="GK96" s="49" t="s">
        <v>197</v>
      </c>
      <c r="GL96" s="49" t="s">
        <v>197</v>
      </c>
      <c r="GM96" s="48">
        <v>10.8</v>
      </c>
      <c r="GN96" s="48">
        <v>34.4</v>
      </c>
      <c r="GO96" s="48">
        <v>25.2</v>
      </c>
      <c r="GP96" s="48">
        <v>191.3</v>
      </c>
      <c r="GQ96" s="48">
        <v>71.099999999999994</v>
      </c>
      <c r="GR96" s="48">
        <v>115.8</v>
      </c>
      <c r="GS96" s="48">
        <v>339.8</v>
      </c>
      <c r="GT96" s="48">
        <v>99.5</v>
      </c>
      <c r="GU96" s="48">
        <v>152.5</v>
      </c>
      <c r="GV96" s="48">
        <v>42</v>
      </c>
      <c r="GW96" s="48">
        <v>53.1</v>
      </c>
      <c r="GX96" s="48">
        <v>48.2</v>
      </c>
      <c r="GY96" s="48">
        <v>86.9</v>
      </c>
      <c r="GZ96" s="48">
        <v>61</v>
      </c>
      <c r="HA96" s="48">
        <v>73.599999999999994</v>
      </c>
      <c r="HB96" s="48">
        <v>96.6</v>
      </c>
      <c r="HC96" s="48">
        <v>74.5</v>
      </c>
      <c r="HD96" s="48">
        <v>81.2</v>
      </c>
      <c r="HE96" s="48" t="e">
        <v>#N/A</v>
      </c>
      <c r="HF96" s="49" t="s">
        <v>197</v>
      </c>
      <c r="HG96" s="48" t="e">
        <v>#N/A</v>
      </c>
      <c r="HH96" s="48">
        <v>144.69999999999999</v>
      </c>
      <c r="HI96" s="49" t="s">
        <v>197</v>
      </c>
      <c r="HJ96" s="49" t="s">
        <v>197</v>
      </c>
      <c r="HK96" s="49" t="s">
        <v>197</v>
      </c>
      <c r="HL96" s="49" t="s">
        <v>197</v>
      </c>
      <c r="HM96" s="49" t="s">
        <v>197</v>
      </c>
      <c r="HN96" s="49" t="s">
        <v>197</v>
      </c>
      <c r="HO96" s="49" t="s">
        <v>197</v>
      </c>
      <c r="HP96" s="49" t="s">
        <v>197</v>
      </c>
      <c r="HQ96" s="49" t="s">
        <v>197</v>
      </c>
      <c r="HR96" s="49" t="s">
        <v>197</v>
      </c>
      <c r="HS96" s="49" t="s">
        <v>197</v>
      </c>
      <c r="HT96" s="49" t="s">
        <v>197</v>
      </c>
      <c r="HU96" s="48">
        <v>111.1</v>
      </c>
      <c r="HV96" s="48">
        <v>83.2</v>
      </c>
      <c r="HW96" s="48">
        <v>84.8</v>
      </c>
      <c r="HX96" s="49" t="s">
        <v>197</v>
      </c>
      <c r="HY96" s="49" t="s">
        <v>197</v>
      </c>
      <c r="HZ96" s="48">
        <v>51.7</v>
      </c>
      <c r="IA96" s="49" t="s">
        <v>197</v>
      </c>
      <c r="IB96" s="49" t="s">
        <v>197</v>
      </c>
      <c r="IC96" s="49" t="s">
        <v>197</v>
      </c>
      <c r="ID96" s="48">
        <v>8.9</v>
      </c>
      <c r="IE96" s="49" t="s">
        <v>197</v>
      </c>
      <c r="IF96" s="48">
        <v>309.2</v>
      </c>
      <c r="IG96" s="48">
        <v>138.80000000000001</v>
      </c>
      <c r="IH96" s="48">
        <v>138.69999999999999</v>
      </c>
      <c r="II96" s="48">
        <v>620.4</v>
      </c>
      <c r="IJ96" s="49" t="s">
        <v>197</v>
      </c>
      <c r="IK96" s="49" t="s">
        <v>197</v>
      </c>
      <c r="IL96" s="49" t="s">
        <v>197</v>
      </c>
      <c r="IM96" s="49" t="s">
        <v>197</v>
      </c>
      <c r="IN96" s="49" t="s">
        <v>197</v>
      </c>
      <c r="IO96" s="48">
        <v>939.1</v>
      </c>
      <c r="IP96" s="49" t="s">
        <v>197</v>
      </c>
      <c r="IQ96" s="48">
        <v>96.5</v>
      </c>
      <c r="IR96" s="48">
        <v>18.3</v>
      </c>
      <c r="IS96" s="48">
        <v>42</v>
      </c>
      <c r="IT96" s="48">
        <v>32.9</v>
      </c>
      <c r="IU96" s="48">
        <v>22.4</v>
      </c>
      <c r="IV96" s="48">
        <v>103.2</v>
      </c>
      <c r="IW96" s="48">
        <v>82.8</v>
      </c>
      <c r="IX96" s="49" t="s">
        <v>197</v>
      </c>
      <c r="IY96" s="49" t="s">
        <v>197</v>
      </c>
      <c r="IZ96" s="49" t="s">
        <v>197</v>
      </c>
      <c r="JA96" s="49" t="s">
        <v>197</v>
      </c>
      <c r="JB96" s="49" t="s">
        <v>197</v>
      </c>
      <c r="JC96" s="48">
        <v>3.8</v>
      </c>
      <c r="JD96" s="48">
        <v>103.5</v>
      </c>
      <c r="JE96" s="48">
        <v>79.2</v>
      </c>
      <c r="JF96" s="48">
        <v>104.6</v>
      </c>
      <c r="JG96" s="48">
        <v>39.6</v>
      </c>
      <c r="JH96" s="48">
        <v>57.3</v>
      </c>
      <c r="JI96" s="48">
        <v>83.8</v>
      </c>
      <c r="JJ96" s="48">
        <v>86.8</v>
      </c>
      <c r="JK96" s="48">
        <v>62.3</v>
      </c>
      <c r="JL96" s="48">
        <v>87.9</v>
      </c>
      <c r="JM96" s="48">
        <v>135.6</v>
      </c>
      <c r="JN96" s="48">
        <v>138.69999999999999</v>
      </c>
      <c r="JO96" s="48" t="s">
        <v>87</v>
      </c>
    </row>
    <row r="97" spans="1:275">
      <c r="A97" s="45"/>
      <c r="B97" s="46" t="s">
        <v>1834</v>
      </c>
      <c r="C97" s="303" t="s">
        <v>1334</v>
      </c>
      <c r="D97" s="46" t="s">
        <v>98</v>
      </c>
      <c r="E97" s="303" t="s">
        <v>10</v>
      </c>
      <c r="F97" s="47" t="s">
        <v>197</v>
      </c>
      <c r="G97" s="47" t="s">
        <v>197</v>
      </c>
      <c r="H97" s="48">
        <v>63.1</v>
      </c>
      <c r="I97" s="48">
        <v>59.9</v>
      </c>
      <c r="J97" s="48">
        <v>61.5</v>
      </c>
      <c r="K97" s="48">
        <v>23.1</v>
      </c>
      <c r="L97" s="48">
        <v>48.9</v>
      </c>
      <c r="M97" s="48">
        <v>78.599999999999994</v>
      </c>
      <c r="N97" s="48">
        <v>36.200000000000003</v>
      </c>
      <c r="O97" s="49" t="s">
        <v>197</v>
      </c>
      <c r="P97" s="48">
        <v>79.5</v>
      </c>
      <c r="Q97" s="49" t="s">
        <v>197</v>
      </c>
      <c r="R97" s="48">
        <v>85.7</v>
      </c>
      <c r="S97" s="48">
        <v>68.2</v>
      </c>
      <c r="T97" s="48">
        <v>33.799999999999997</v>
      </c>
      <c r="U97" s="48">
        <v>59.2</v>
      </c>
      <c r="V97" s="49" t="s">
        <v>197</v>
      </c>
      <c r="W97" s="48">
        <v>29.9</v>
      </c>
      <c r="X97" s="48">
        <v>22.1</v>
      </c>
      <c r="Y97" s="48">
        <v>23.1</v>
      </c>
      <c r="Z97" s="48">
        <v>101.3</v>
      </c>
      <c r="AA97" s="48">
        <v>34.1</v>
      </c>
      <c r="AB97" s="48">
        <v>25.8</v>
      </c>
      <c r="AC97" s="48">
        <v>5.3</v>
      </c>
      <c r="AD97" s="49" t="s">
        <v>197</v>
      </c>
      <c r="AE97" s="48">
        <v>24.6</v>
      </c>
      <c r="AF97" s="48">
        <v>39</v>
      </c>
      <c r="AG97" s="48">
        <v>43.7</v>
      </c>
      <c r="AH97" s="48">
        <v>65.599999999999994</v>
      </c>
      <c r="AI97" s="49" t="s">
        <v>197</v>
      </c>
      <c r="AJ97" s="49" t="s">
        <v>197</v>
      </c>
      <c r="AK97" s="48">
        <v>99.1</v>
      </c>
      <c r="AL97" s="49" t="s">
        <v>197</v>
      </c>
      <c r="AM97" s="49" t="s">
        <v>197</v>
      </c>
      <c r="AN97" s="48">
        <v>8.9</v>
      </c>
      <c r="AO97" s="48">
        <v>23.5</v>
      </c>
      <c r="AP97" s="48">
        <v>23.4</v>
      </c>
      <c r="AQ97" s="48">
        <v>116.3</v>
      </c>
      <c r="AR97" s="48">
        <v>22.7</v>
      </c>
      <c r="AS97" s="49" t="s">
        <v>197</v>
      </c>
      <c r="AT97" s="48">
        <v>34.5</v>
      </c>
      <c r="AU97" s="49" t="s">
        <v>197</v>
      </c>
      <c r="AV97" s="48">
        <v>13.5</v>
      </c>
      <c r="AW97" s="48">
        <v>56.9</v>
      </c>
      <c r="AX97" s="48">
        <v>74.3</v>
      </c>
      <c r="AY97" s="49" t="s">
        <v>197</v>
      </c>
      <c r="AZ97" s="48">
        <v>29.1</v>
      </c>
      <c r="BA97" s="48">
        <v>41.3</v>
      </c>
      <c r="BB97" s="48">
        <v>40.700000000000003</v>
      </c>
      <c r="BC97" s="48">
        <v>61.3</v>
      </c>
      <c r="BD97" s="48">
        <v>41.7</v>
      </c>
      <c r="BE97" s="48">
        <v>43.2</v>
      </c>
      <c r="BF97" s="48">
        <v>67.7</v>
      </c>
      <c r="BG97" s="48">
        <v>55.1</v>
      </c>
      <c r="BH97" s="48">
        <v>57.9</v>
      </c>
      <c r="BI97" s="48">
        <v>15.2</v>
      </c>
      <c r="BJ97" s="48">
        <v>15.4</v>
      </c>
      <c r="BK97" s="48">
        <v>15.3</v>
      </c>
      <c r="BL97" s="49" t="s">
        <v>197</v>
      </c>
      <c r="BM97" s="49" t="s">
        <v>197</v>
      </c>
      <c r="BN97" s="49" t="s">
        <v>197</v>
      </c>
      <c r="BO97" s="49" t="s">
        <v>197</v>
      </c>
      <c r="BP97" s="49" t="s">
        <v>197</v>
      </c>
      <c r="BQ97" s="49" t="s">
        <v>197</v>
      </c>
      <c r="BR97" s="49" t="s">
        <v>197</v>
      </c>
      <c r="BS97" s="49" t="s">
        <v>197</v>
      </c>
      <c r="BT97" s="49" t="s">
        <v>197</v>
      </c>
      <c r="BU97" s="49" t="s">
        <v>197</v>
      </c>
      <c r="BV97" s="49" t="s">
        <v>197</v>
      </c>
      <c r="BW97" s="49" t="s">
        <v>197</v>
      </c>
      <c r="BX97" s="49" t="s">
        <v>197</v>
      </c>
      <c r="BY97" s="49" t="s">
        <v>197</v>
      </c>
      <c r="BZ97" s="49" t="s">
        <v>197</v>
      </c>
      <c r="CA97" s="49" t="s">
        <v>197</v>
      </c>
      <c r="CB97" s="49" t="s">
        <v>197</v>
      </c>
      <c r="CC97" s="49" t="s">
        <v>197</v>
      </c>
      <c r="CD97" s="49" t="s">
        <v>197</v>
      </c>
      <c r="CE97" s="49" t="s">
        <v>197</v>
      </c>
      <c r="CF97" s="49" t="s">
        <v>197</v>
      </c>
      <c r="CG97" s="49" t="s">
        <v>197</v>
      </c>
      <c r="CH97" s="49" t="s">
        <v>197</v>
      </c>
      <c r="CI97" s="49" t="s">
        <v>197</v>
      </c>
      <c r="CJ97" s="49" t="s">
        <v>197</v>
      </c>
      <c r="CK97" s="49" t="s">
        <v>197</v>
      </c>
      <c r="CL97" s="49" t="s">
        <v>197</v>
      </c>
      <c r="CM97" s="49" t="s">
        <v>197</v>
      </c>
      <c r="CN97" s="49" t="s">
        <v>197</v>
      </c>
      <c r="CO97" s="49" t="s">
        <v>197</v>
      </c>
      <c r="CP97" s="49" t="s">
        <v>197</v>
      </c>
      <c r="CQ97" s="49" t="s">
        <v>197</v>
      </c>
      <c r="CR97" s="49" t="s">
        <v>197</v>
      </c>
      <c r="CS97" s="49" t="s">
        <v>197</v>
      </c>
      <c r="CT97" s="49" t="s">
        <v>197</v>
      </c>
      <c r="CU97" s="49" t="s">
        <v>197</v>
      </c>
      <c r="CV97" s="49" t="s">
        <v>197</v>
      </c>
      <c r="CW97" s="49" t="s">
        <v>197</v>
      </c>
      <c r="CX97" s="49" t="s">
        <v>197</v>
      </c>
      <c r="CY97" s="49" t="s">
        <v>197</v>
      </c>
      <c r="CZ97" s="49" t="s">
        <v>197</v>
      </c>
      <c r="DA97" s="49" t="s">
        <v>197</v>
      </c>
      <c r="DB97" s="49" t="s">
        <v>197</v>
      </c>
      <c r="DC97" s="49" t="s">
        <v>197</v>
      </c>
      <c r="DD97" s="49" t="s">
        <v>197</v>
      </c>
      <c r="DE97" s="49" t="s">
        <v>197</v>
      </c>
      <c r="DF97" s="49" t="s">
        <v>197</v>
      </c>
      <c r="DG97" s="49" t="s">
        <v>197</v>
      </c>
      <c r="DH97" s="49" t="s">
        <v>197</v>
      </c>
      <c r="DI97" s="49" t="s">
        <v>197</v>
      </c>
      <c r="DJ97" s="49" t="s">
        <v>197</v>
      </c>
      <c r="DK97" s="49" t="s">
        <v>197</v>
      </c>
      <c r="DL97" s="49" t="s">
        <v>197</v>
      </c>
      <c r="DM97" s="49" t="s">
        <v>197</v>
      </c>
      <c r="DN97" s="49" t="s">
        <v>197</v>
      </c>
      <c r="DO97" s="49" t="s">
        <v>197</v>
      </c>
      <c r="DP97" s="49" t="s">
        <v>197</v>
      </c>
      <c r="DQ97" s="49" t="s">
        <v>197</v>
      </c>
      <c r="DR97" s="49" t="s">
        <v>197</v>
      </c>
      <c r="DS97" s="49" t="s">
        <v>197</v>
      </c>
      <c r="DT97" s="49" t="s">
        <v>197</v>
      </c>
      <c r="DU97" s="49" t="s">
        <v>197</v>
      </c>
      <c r="DV97" s="49" t="s">
        <v>197</v>
      </c>
      <c r="DW97" s="49" t="s">
        <v>197</v>
      </c>
      <c r="DX97" s="49" t="s">
        <v>197</v>
      </c>
      <c r="DY97" s="49" t="s">
        <v>197</v>
      </c>
      <c r="DZ97" s="49" t="s">
        <v>197</v>
      </c>
      <c r="EA97" s="49" t="s">
        <v>197</v>
      </c>
      <c r="EB97" s="48" t="e">
        <v>#N/A</v>
      </c>
      <c r="EC97" s="49" t="s">
        <v>197</v>
      </c>
      <c r="ED97" s="48" t="e">
        <v>#N/A</v>
      </c>
      <c r="EE97" s="49" t="s">
        <v>197</v>
      </c>
      <c r="EF97" s="49" t="s">
        <v>197</v>
      </c>
      <c r="EG97" s="49" t="s">
        <v>197</v>
      </c>
      <c r="EH97" s="49" t="s">
        <v>197</v>
      </c>
      <c r="EI97" s="49" t="s">
        <v>197</v>
      </c>
      <c r="EJ97" s="49" t="s">
        <v>197</v>
      </c>
      <c r="EK97" s="49" t="s">
        <v>197</v>
      </c>
      <c r="EL97" s="49" t="s">
        <v>197</v>
      </c>
      <c r="EM97" s="49" t="s">
        <v>197</v>
      </c>
      <c r="EN97" s="49" t="s">
        <v>197</v>
      </c>
      <c r="EO97" s="49" t="s">
        <v>197</v>
      </c>
      <c r="EP97" s="49" t="s">
        <v>197</v>
      </c>
      <c r="EQ97" s="49" t="s">
        <v>197</v>
      </c>
      <c r="ER97" s="49" t="s">
        <v>197</v>
      </c>
      <c r="ES97" s="49" t="s">
        <v>197</v>
      </c>
      <c r="ET97" s="48">
        <v>40.200000000000003</v>
      </c>
      <c r="EU97" s="49" t="s">
        <v>197</v>
      </c>
      <c r="EV97" s="48">
        <v>54.5</v>
      </c>
      <c r="EW97" s="48">
        <v>56.7</v>
      </c>
      <c r="EX97" s="48">
        <v>56</v>
      </c>
      <c r="EY97" s="49" t="s">
        <v>197</v>
      </c>
      <c r="EZ97" s="48">
        <v>40.700000000000003</v>
      </c>
      <c r="FA97" s="48">
        <v>30.9</v>
      </c>
      <c r="FB97" s="48">
        <v>34.799999999999997</v>
      </c>
      <c r="FC97" s="49" t="s">
        <v>197</v>
      </c>
      <c r="FD97" s="48">
        <v>52</v>
      </c>
      <c r="FE97" s="48">
        <v>38.200000000000003</v>
      </c>
      <c r="FF97" s="48">
        <v>44.2</v>
      </c>
      <c r="FG97" s="48">
        <v>149.4</v>
      </c>
      <c r="FH97" s="48">
        <v>76.8</v>
      </c>
      <c r="FI97" s="48">
        <v>128.30000000000001</v>
      </c>
      <c r="FJ97" s="49" t="s">
        <v>197</v>
      </c>
      <c r="FK97" s="49" t="s">
        <v>197</v>
      </c>
      <c r="FL97" s="49" t="s">
        <v>197</v>
      </c>
      <c r="FM97" s="48">
        <v>24.8</v>
      </c>
      <c r="FN97" s="48">
        <v>21.4</v>
      </c>
      <c r="FO97" s="48">
        <v>23.4</v>
      </c>
      <c r="FP97" s="48">
        <v>21.3</v>
      </c>
      <c r="FQ97" s="48">
        <v>24</v>
      </c>
      <c r="FR97" s="48">
        <v>23.1</v>
      </c>
      <c r="FS97" s="48">
        <v>11.7</v>
      </c>
      <c r="FT97" s="48">
        <v>22.6</v>
      </c>
      <c r="FU97" s="48">
        <v>15.7</v>
      </c>
      <c r="FV97" s="48">
        <v>27.7</v>
      </c>
      <c r="FW97" s="49" t="s">
        <v>197</v>
      </c>
      <c r="FX97" s="48">
        <v>26</v>
      </c>
      <c r="FY97" s="48">
        <v>58.1</v>
      </c>
      <c r="FZ97" s="48">
        <v>57.8</v>
      </c>
      <c r="GA97" s="48">
        <v>50.4</v>
      </c>
      <c r="GB97" s="48">
        <v>66.3</v>
      </c>
      <c r="GC97" s="48">
        <v>63.3</v>
      </c>
      <c r="GD97" s="49" t="s">
        <v>197</v>
      </c>
      <c r="GE97" s="49" t="s">
        <v>197</v>
      </c>
      <c r="GF97" s="49" t="s">
        <v>197</v>
      </c>
      <c r="GG97" s="48">
        <v>28.9</v>
      </c>
      <c r="GH97" s="48">
        <v>27.9</v>
      </c>
      <c r="GI97" s="48">
        <v>27.9</v>
      </c>
      <c r="GJ97" s="48">
        <v>9.6999999999999993</v>
      </c>
      <c r="GK97" s="48">
        <v>1.1000000000000001</v>
      </c>
      <c r="GL97" s="48">
        <v>3.8</v>
      </c>
      <c r="GM97" s="48">
        <v>58.8</v>
      </c>
      <c r="GN97" s="48">
        <v>40.6</v>
      </c>
      <c r="GO97" s="48">
        <v>47.7</v>
      </c>
      <c r="GP97" s="48">
        <v>41.4</v>
      </c>
      <c r="GQ97" s="48">
        <v>24.5</v>
      </c>
      <c r="GR97" s="48">
        <v>30.8</v>
      </c>
      <c r="GS97" s="48">
        <v>4.9000000000000004</v>
      </c>
      <c r="GT97" s="48">
        <v>20.7</v>
      </c>
      <c r="GU97" s="48">
        <v>17.2</v>
      </c>
      <c r="GV97" s="48">
        <v>108.5</v>
      </c>
      <c r="GW97" s="48">
        <v>48.2</v>
      </c>
      <c r="GX97" s="48">
        <v>75</v>
      </c>
      <c r="GY97" s="48">
        <v>46.6</v>
      </c>
      <c r="GZ97" s="48">
        <v>45.6</v>
      </c>
      <c r="HA97" s="48">
        <v>46.1</v>
      </c>
      <c r="HB97" s="48">
        <v>40.4</v>
      </c>
      <c r="HC97" s="48">
        <v>67.599999999999994</v>
      </c>
      <c r="HD97" s="48">
        <v>59.4</v>
      </c>
      <c r="HE97" s="48" t="e">
        <v>#N/A</v>
      </c>
      <c r="HF97" s="49" t="s">
        <v>197</v>
      </c>
      <c r="HG97" s="48" t="e">
        <v>#N/A</v>
      </c>
      <c r="HH97" s="49" t="s">
        <v>197</v>
      </c>
      <c r="HI97" s="49" t="s">
        <v>197</v>
      </c>
      <c r="HJ97" s="49" t="s">
        <v>197</v>
      </c>
      <c r="HK97" s="49" t="s">
        <v>197</v>
      </c>
      <c r="HL97" s="49" t="s">
        <v>197</v>
      </c>
      <c r="HM97" s="49" t="s">
        <v>197</v>
      </c>
      <c r="HN97" s="49" t="s">
        <v>197</v>
      </c>
      <c r="HO97" s="49" t="s">
        <v>197</v>
      </c>
      <c r="HP97" s="49" t="s">
        <v>197</v>
      </c>
      <c r="HQ97" s="49" t="s">
        <v>197</v>
      </c>
      <c r="HR97" s="49" t="s">
        <v>197</v>
      </c>
      <c r="HS97" s="49" t="s">
        <v>197</v>
      </c>
      <c r="HT97" s="49" t="s">
        <v>197</v>
      </c>
      <c r="HU97" s="48">
        <v>91.2</v>
      </c>
      <c r="HV97" s="48">
        <v>61.9</v>
      </c>
      <c r="HW97" s="48">
        <v>63.6</v>
      </c>
      <c r="HX97" s="49" t="s">
        <v>197</v>
      </c>
      <c r="HY97" s="49" t="s">
        <v>197</v>
      </c>
      <c r="HZ97" s="48">
        <v>19.899999999999999</v>
      </c>
      <c r="IA97" s="49" t="s">
        <v>197</v>
      </c>
      <c r="IB97" s="49" t="s">
        <v>197</v>
      </c>
      <c r="IC97" s="49" t="s">
        <v>197</v>
      </c>
      <c r="ID97" s="48">
        <v>3</v>
      </c>
      <c r="IE97" s="49" t="s">
        <v>197</v>
      </c>
      <c r="IF97" s="49" t="s">
        <v>197</v>
      </c>
      <c r="IG97" s="49" t="s">
        <v>197</v>
      </c>
      <c r="IH97" s="48">
        <v>64.900000000000006</v>
      </c>
      <c r="II97" s="49" t="s">
        <v>197</v>
      </c>
      <c r="IJ97" s="49" t="s">
        <v>197</v>
      </c>
      <c r="IK97" s="49" t="s">
        <v>197</v>
      </c>
      <c r="IL97" s="49" t="s">
        <v>197</v>
      </c>
      <c r="IM97" s="49" t="s">
        <v>197</v>
      </c>
      <c r="IN97" s="49" t="s">
        <v>197</v>
      </c>
      <c r="IO97" s="49" t="s">
        <v>197</v>
      </c>
      <c r="IP97" s="49" t="s">
        <v>197</v>
      </c>
      <c r="IQ97" s="48">
        <v>24.3</v>
      </c>
      <c r="IR97" s="48">
        <v>11.7</v>
      </c>
      <c r="IS97" s="48">
        <v>41.3</v>
      </c>
      <c r="IT97" s="48">
        <v>29.9</v>
      </c>
      <c r="IU97" s="48">
        <v>23.3</v>
      </c>
      <c r="IV97" s="48">
        <v>52.9</v>
      </c>
      <c r="IW97" s="48">
        <v>45.4</v>
      </c>
      <c r="IX97" s="49" t="s">
        <v>197</v>
      </c>
      <c r="IY97" s="49" t="s">
        <v>197</v>
      </c>
      <c r="IZ97" s="49" t="s">
        <v>197</v>
      </c>
      <c r="JA97" s="49" t="s">
        <v>197</v>
      </c>
      <c r="JB97" s="49" t="s">
        <v>197</v>
      </c>
      <c r="JC97" s="48">
        <v>17.5</v>
      </c>
      <c r="JD97" s="48">
        <v>17.7</v>
      </c>
      <c r="JE97" s="48">
        <v>17.600000000000001</v>
      </c>
      <c r="JF97" s="48">
        <v>36.799999999999997</v>
      </c>
      <c r="JG97" s="48" t="s">
        <v>87</v>
      </c>
      <c r="JH97" s="48">
        <v>52.9</v>
      </c>
      <c r="JI97" s="48">
        <v>69.599999999999994</v>
      </c>
      <c r="JJ97" s="48">
        <v>62.4</v>
      </c>
      <c r="JK97" s="48">
        <v>75.2</v>
      </c>
      <c r="JL97" s="48">
        <v>68.599999999999994</v>
      </c>
      <c r="JM97" s="48">
        <v>70.3</v>
      </c>
      <c r="JN97" s="48">
        <v>64.900000000000006</v>
      </c>
      <c r="JO97" s="48">
        <v>46.7</v>
      </c>
    </row>
    <row r="98" spans="1:275">
      <c r="A98" s="45"/>
      <c r="B98" s="46" t="s">
        <v>1835</v>
      </c>
      <c r="C98" s="303" t="s">
        <v>1335</v>
      </c>
      <c r="D98" s="46" t="s">
        <v>98</v>
      </c>
      <c r="E98" s="303" t="s">
        <v>10</v>
      </c>
      <c r="F98" s="47" t="s">
        <v>197</v>
      </c>
      <c r="G98" s="47" t="s">
        <v>197</v>
      </c>
      <c r="H98" s="48">
        <v>61.8</v>
      </c>
      <c r="I98" s="48">
        <v>71.3</v>
      </c>
      <c r="J98" s="48">
        <v>71.400000000000006</v>
      </c>
      <c r="K98" s="49" t="s">
        <v>197</v>
      </c>
      <c r="L98" s="48">
        <v>38.1</v>
      </c>
      <c r="M98" s="48">
        <v>82.5</v>
      </c>
      <c r="N98" s="48">
        <v>37.6</v>
      </c>
      <c r="O98" s="49" t="s">
        <v>197</v>
      </c>
      <c r="P98" s="48">
        <v>75.3</v>
      </c>
      <c r="Q98" s="49" t="s">
        <v>197</v>
      </c>
      <c r="R98" s="48">
        <v>119.1</v>
      </c>
      <c r="S98" s="48">
        <v>37.1</v>
      </c>
      <c r="T98" s="48">
        <v>36.4</v>
      </c>
      <c r="U98" s="48">
        <v>38.700000000000003</v>
      </c>
      <c r="V98" s="49" t="s">
        <v>197</v>
      </c>
      <c r="W98" s="49" t="s">
        <v>197</v>
      </c>
      <c r="X98" s="49" t="s">
        <v>197</v>
      </c>
      <c r="Y98" s="49" t="s">
        <v>197</v>
      </c>
      <c r="Z98" s="49" t="s">
        <v>197</v>
      </c>
      <c r="AA98" s="49" t="s">
        <v>197</v>
      </c>
      <c r="AB98" s="49" t="s">
        <v>197</v>
      </c>
      <c r="AC98" s="49" t="s">
        <v>197</v>
      </c>
      <c r="AD98" s="49" t="s">
        <v>197</v>
      </c>
      <c r="AE98" s="48">
        <v>30.3</v>
      </c>
      <c r="AF98" s="48">
        <v>32</v>
      </c>
      <c r="AG98" s="48">
        <v>38.9</v>
      </c>
      <c r="AH98" s="48">
        <v>37.5</v>
      </c>
      <c r="AI98" s="49" t="s">
        <v>197</v>
      </c>
      <c r="AJ98" s="49" t="s">
        <v>197</v>
      </c>
      <c r="AK98" s="49" t="s">
        <v>197</v>
      </c>
      <c r="AL98" s="49" t="s">
        <v>197</v>
      </c>
      <c r="AM98" s="49" t="s">
        <v>197</v>
      </c>
      <c r="AN98" s="49" t="s">
        <v>197</v>
      </c>
      <c r="AO98" s="49" t="s">
        <v>197</v>
      </c>
      <c r="AP98" s="49" t="s">
        <v>197</v>
      </c>
      <c r="AQ98" s="49" t="s">
        <v>197</v>
      </c>
      <c r="AR98" s="48">
        <v>77.599999999999994</v>
      </c>
      <c r="AS98" s="49" t="s">
        <v>197</v>
      </c>
      <c r="AT98" s="48">
        <v>38.5</v>
      </c>
      <c r="AU98" s="49" t="s">
        <v>197</v>
      </c>
      <c r="AV98" s="48">
        <v>38.1</v>
      </c>
      <c r="AW98" s="49" t="s">
        <v>197</v>
      </c>
      <c r="AX98" s="49" t="s">
        <v>197</v>
      </c>
      <c r="AY98" s="49" t="s">
        <v>197</v>
      </c>
      <c r="AZ98" s="48">
        <v>60.4</v>
      </c>
      <c r="BA98" s="48">
        <v>51.5</v>
      </c>
      <c r="BB98" s="48">
        <v>51.9</v>
      </c>
      <c r="BC98" s="48">
        <v>76.8</v>
      </c>
      <c r="BD98" s="48">
        <v>57.3</v>
      </c>
      <c r="BE98" s="48">
        <v>58.8</v>
      </c>
      <c r="BF98" s="48">
        <v>94</v>
      </c>
      <c r="BG98" s="48">
        <v>61.7</v>
      </c>
      <c r="BH98" s="48">
        <v>68.900000000000006</v>
      </c>
      <c r="BI98" s="48">
        <v>38.5</v>
      </c>
      <c r="BJ98" s="48">
        <v>41.5</v>
      </c>
      <c r="BK98" s="48">
        <v>39.9</v>
      </c>
      <c r="BL98" s="48">
        <v>52.6</v>
      </c>
      <c r="BM98" s="48">
        <v>51.8</v>
      </c>
      <c r="BN98" s="48">
        <v>52</v>
      </c>
      <c r="BO98" s="49" t="s">
        <v>197</v>
      </c>
      <c r="BP98" s="49" t="s">
        <v>197</v>
      </c>
      <c r="BQ98" s="49" t="s">
        <v>197</v>
      </c>
      <c r="BR98" s="49" t="s">
        <v>197</v>
      </c>
      <c r="BS98" s="49" t="s">
        <v>197</v>
      </c>
      <c r="BT98" s="49" t="s">
        <v>197</v>
      </c>
      <c r="BU98" s="49" t="s">
        <v>197</v>
      </c>
      <c r="BV98" s="49" t="s">
        <v>197</v>
      </c>
      <c r="BW98" s="49" t="s">
        <v>197</v>
      </c>
      <c r="BX98" s="49" t="s">
        <v>197</v>
      </c>
      <c r="BY98" s="49" t="s">
        <v>197</v>
      </c>
      <c r="BZ98" s="49" t="s">
        <v>197</v>
      </c>
      <c r="CA98" s="49" t="s">
        <v>197</v>
      </c>
      <c r="CB98" s="49" t="s">
        <v>197</v>
      </c>
      <c r="CC98" s="49" t="s">
        <v>197</v>
      </c>
      <c r="CD98" s="49" t="s">
        <v>197</v>
      </c>
      <c r="CE98" s="49" t="s">
        <v>197</v>
      </c>
      <c r="CF98" s="49" t="s">
        <v>197</v>
      </c>
      <c r="CG98" s="49" t="s">
        <v>197</v>
      </c>
      <c r="CH98" s="49" t="s">
        <v>197</v>
      </c>
      <c r="CI98" s="49" t="s">
        <v>197</v>
      </c>
      <c r="CJ98" s="48">
        <v>52</v>
      </c>
      <c r="CK98" s="48">
        <v>88.5</v>
      </c>
      <c r="CL98" s="48">
        <v>73.099999999999994</v>
      </c>
      <c r="CM98" s="49" t="s">
        <v>197</v>
      </c>
      <c r="CN98" s="49" t="s">
        <v>197</v>
      </c>
      <c r="CO98" s="49" t="s">
        <v>197</v>
      </c>
      <c r="CP98" s="49" t="s">
        <v>197</v>
      </c>
      <c r="CQ98" s="49" t="s">
        <v>197</v>
      </c>
      <c r="CR98" s="49" t="s">
        <v>197</v>
      </c>
      <c r="CS98" s="49" t="s">
        <v>197</v>
      </c>
      <c r="CT98" s="49" t="s">
        <v>197</v>
      </c>
      <c r="CU98" s="49" t="s">
        <v>197</v>
      </c>
      <c r="CV98" s="49" t="s">
        <v>197</v>
      </c>
      <c r="CW98" s="48">
        <v>40.700000000000003</v>
      </c>
      <c r="CX98" s="48">
        <v>44.6</v>
      </c>
      <c r="CY98" s="48">
        <v>42.8</v>
      </c>
      <c r="CZ98" s="48">
        <v>45.5</v>
      </c>
      <c r="DA98" s="49" t="s">
        <v>197</v>
      </c>
      <c r="DB98" s="49" t="s">
        <v>197</v>
      </c>
      <c r="DC98" s="49" t="s">
        <v>197</v>
      </c>
      <c r="DD98" s="49" t="s">
        <v>197</v>
      </c>
      <c r="DE98" s="49" t="s">
        <v>197</v>
      </c>
      <c r="DF98" s="49" t="s">
        <v>197</v>
      </c>
      <c r="DG98" s="49" t="s">
        <v>197</v>
      </c>
      <c r="DH98" s="49" t="s">
        <v>197</v>
      </c>
      <c r="DI98" s="49" t="s">
        <v>197</v>
      </c>
      <c r="DJ98" s="49" t="s">
        <v>197</v>
      </c>
      <c r="DK98" s="49" t="s">
        <v>197</v>
      </c>
      <c r="DL98" s="49" t="s">
        <v>197</v>
      </c>
      <c r="DM98" s="48">
        <v>49.7</v>
      </c>
      <c r="DN98" s="48">
        <v>85.6</v>
      </c>
      <c r="DO98" s="48">
        <v>71.8</v>
      </c>
      <c r="DP98" s="49" t="s">
        <v>197</v>
      </c>
      <c r="DQ98" s="49" t="s">
        <v>197</v>
      </c>
      <c r="DR98" s="49" t="s">
        <v>197</v>
      </c>
      <c r="DS98" s="49" t="s">
        <v>197</v>
      </c>
      <c r="DT98" s="49" t="s">
        <v>197</v>
      </c>
      <c r="DU98" s="49" t="s">
        <v>197</v>
      </c>
      <c r="DV98" s="49" t="s">
        <v>197</v>
      </c>
      <c r="DW98" s="49" t="s">
        <v>197</v>
      </c>
      <c r="DX98" s="49" t="s">
        <v>197</v>
      </c>
      <c r="DY98" s="49" t="s">
        <v>197</v>
      </c>
      <c r="DZ98" s="49" t="s">
        <v>197</v>
      </c>
      <c r="EA98" s="49" t="s">
        <v>197</v>
      </c>
      <c r="EB98" s="48" t="e">
        <v>#N/A</v>
      </c>
      <c r="EC98" s="49" t="s">
        <v>197</v>
      </c>
      <c r="ED98" s="48" t="e">
        <v>#N/A</v>
      </c>
      <c r="EE98" s="49" t="s">
        <v>197</v>
      </c>
      <c r="EF98" s="49" t="s">
        <v>197</v>
      </c>
      <c r="EG98" s="49" t="s">
        <v>197</v>
      </c>
      <c r="EH98" s="49" t="s">
        <v>197</v>
      </c>
      <c r="EI98" s="49" t="s">
        <v>197</v>
      </c>
      <c r="EJ98" s="49" t="s">
        <v>197</v>
      </c>
      <c r="EK98" s="49" t="s">
        <v>197</v>
      </c>
      <c r="EL98" s="49" t="s">
        <v>197</v>
      </c>
      <c r="EM98" s="48">
        <v>398.2</v>
      </c>
      <c r="EN98" s="48">
        <v>463.7</v>
      </c>
      <c r="EO98" s="48">
        <v>429.4</v>
      </c>
      <c r="EP98" s="49" t="s">
        <v>197</v>
      </c>
      <c r="EQ98" s="49" t="s">
        <v>197</v>
      </c>
      <c r="ER98" s="49" t="s">
        <v>197</v>
      </c>
      <c r="ES98" s="49" t="s">
        <v>197</v>
      </c>
      <c r="ET98" s="48">
        <v>64.5</v>
      </c>
      <c r="EU98" s="49" t="s">
        <v>197</v>
      </c>
      <c r="EV98" s="48">
        <v>54.8</v>
      </c>
      <c r="EW98" s="48">
        <v>58.4</v>
      </c>
      <c r="EX98" s="48">
        <v>57.3</v>
      </c>
      <c r="EY98" s="49" t="s">
        <v>197</v>
      </c>
      <c r="EZ98" s="48">
        <v>21.1</v>
      </c>
      <c r="FA98" s="48">
        <v>48.2</v>
      </c>
      <c r="FB98" s="48">
        <v>37.4</v>
      </c>
      <c r="FC98" s="49" t="s">
        <v>197</v>
      </c>
      <c r="FD98" s="48">
        <v>10.1</v>
      </c>
      <c r="FE98" s="48">
        <v>46.4</v>
      </c>
      <c r="FF98" s="48">
        <v>30.8</v>
      </c>
      <c r="FG98" s="48">
        <v>17.3</v>
      </c>
      <c r="FH98" s="48">
        <v>17</v>
      </c>
      <c r="FI98" s="48">
        <v>17.2</v>
      </c>
      <c r="FJ98" s="48">
        <v>55.3</v>
      </c>
      <c r="FK98" s="48">
        <v>156</v>
      </c>
      <c r="FL98" s="48">
        <v>110.5</v>
      </c>
      <c r="FM98" s="48">
        <v>45.4</v>
      </c>
      <c r="FN98" s="48">
        <v>27.7</v>
      </c>
      <c r="FO98" s="48">
        <v>38.1</v>
      </c>
      <c r="FP98" s="48">
        <v>27</v>
      </c>
      <c r="FQ98" s="48">
        <v>53.4</v>
      </c>
      <c r="FR98" s="48">
        <v>44</v>
      </c>
      <c r="FS98" s="48">
        <v>52.8</v>
      </c>
      <c r="FT98" s="48">
        <v>18.100000000000001</v>
      </c>
      <c r="FU98" s="48">
        <v>40</v>
      </c>
      <c r="FV98" s="48">
        <v>50.5</v>
      </c>
      <c r="FW98" s="48">
        <v>83</v>
      </c>
      <c r="FX98" s="48">
        <v>46</v>
      </c>
      <c r="FY98" s="48">
        <v>94.8</v>
      </c>
      <c r="FZ98" s="48">
        <v>94.3</v>
      </c>
      <c r="GA98" s="48">
        <v>74.2</v>
      </c>
      <c r="GB98" s="48">
        <v>109.7</v>
      </c>
      <c r="GC98" s="48">
        <v>102.9</v>
      </c>
      <c r="GD98" s="48">
        <v>158.30000000000001</v>
      </c>
      <c r="GE98" s="48">
        <v>110.9</v>
      </c>
      <c r="GF98" s="48">
        <v>141.4</v>
      </c>
      <c r="GG98" s="48">
        <v>2.6</v>
      </c>
      <c r="GH98" s="48">
        <v>33.5</v>
      </c>
      <c r="GI98" s="48">
        <v>33.299999999999997</v>
      </c>
      <c r="GJ98" s="49" t="s">
        <v>197</v>
      </c>
      <c r="GK98" s="49" t="s">
        <v>197</v>
      </c>
      <c r="GL98" s="49" t="s">
        <v>197</v>
      </c>
      <c r="GM98" s="48">
        <v>77.400000000000006</v>
      </c>
      <c r="GN98" s="48">
        <v>120</v>
      </c>
      <c r="GO98" s="48">
        <v>103.4</v>
      </c>
      <c r="GP98" s="48">
        <v>216.1</v>
      </c>
      <c r="GQ98" s="48">
        <v>113.2</v>
      </c>
      <c r="GR98" s="48">
        <v>151.5</v>
      </c>
      <c r="GS98" s="48">
        <v>25.5</v>
      </c>
      <c r="GT98" s="48">
        <v>18</v>
      </c>
      <c r="GU98" s="48">
        <v>19.7</v>
      </c>
      <c r="GV98" s="48">
        <v>150.1</v>
      </c>
      <c r="GW98" s="48">
        <v>416.1</v>
      </c>
      <c r="GX98" s="48">
        <v>297.8</v>
      </c>
      <c r="GY98" s="48">
        <v>45.4</v>
      </c>
      <c r="GZ98" s="48">
        <v>48.2</v>
      </c>
      <c r="HA98" s="48">
        <v>46.8</v>
      </c>
      <c r="HB98" s="48">
        <v>71.599999999999994</v>
      </c>
      <c r="HC98" s="48">
        <v>39.9</v>
      </c>
      <c r="HD98" s="48">
        <v>49.4</v>
      </c>
      <c r="HE98" s="48" t="e">
        <v>#N/A</v>
      </c>
      <c r="HF98" s="49" t="s">
        <v>197</v>
      </c>
      <c r="HG98" s="48" t="e">
        <v>#N/A</v>
      </c>
      <c r="HH98" s="48">
        <v>7.1</v>
      </c>
      <c r="HI98" s="49" t="s">
        <v>197</v>
      </c>
      <c r="HJ98" s="49" t="s">
        <v>197</v>
      </c>
      <c r="HK98" s="49" t="s">
        <v>197</v>
      </c>
      <c r="HL98" s="48">
        <v>80.7</v>
      </c>
      <c r="HM98" s="48">
        <v>65</v>
      </c>
      <c r="HN98" s="48">
        <v>72.599999999999994</v>
      </c>
      <c r="HO98" s="49" t="s">
        <v>197</v>
      </c>
      <c r="HP98" s="49" t="s">
        <v>197</v>
      </c>
      <c r="HQ98" s="49" t="s">
        <v>197</v>
      </c>
      <c r="HR98" s="49" t="s">
        <v>197</v>
      </c>
      <c r="HS98" s="49" t="s">
        <v>197</v>
      </c>
      <c r="HT98" s="49" t="s">
        <v>197</v>
      </c>
      <c r="HU98" s="48">
        <v>100.7</v>
      </c>
      <c r="HV98" s="48">
        <v>96.2</v>
      </c>
      <c r="HW98" s="48">
        <v>96.4</v>
      </c>
      <c r="HX98" s="49" t="s">
        <v>197</v>
      </c>
      <c r="HY98" s="49" t="s">
        <v>197</v>
      </c>
      <c r="HZ98" s="49" t="s">
        <v>197</v>
      </c>
      <c r="IA98" s="49" t="s">
        <v>197</v>
      </c>
      <c r="IB98" s="49" t="s">
        <v>197</v>
      </c>
      <c r="IC98" s="49" t="s">
        <v>197</v>
      </c>
      <c r="ID98" s="48">
        <v>98.8</v>
      </c>
      <c r="IE98" s="49" t="s">
        <v>197</v>
      </c>
      <c r="IF98" s="49" t="s">
        <v>197</v>
      </c>
      <c r="IG98" s="49" t="s">
        <v>197</v>
      </c>
      <c r="IH98" s="48">
        <v>68.2</v>
      </c>
      <c r="II98" s="49" t="s">
        <v>197</v>
      </c>
      <c r="IJ98" s="49" t="s">
        <v>197</v>
      </c>
      <c r="IK98" s="49" t="s">
        <v>197</v>
      </c>
      <c r="IL98" s="49" t="s">
        <v>197</v>
      </c>
      <c r="IM98" s="49" t="s">
        <v>197</v>
      </c>
      <c r="IN98" s="49" t="s">
        <v>197</v>
      </c>
      <c r="IO98" s="49" t="s">
        <v>197</v>
      </c>
      <c r="IP98" s="49" t="s">
        <v>197</v>
      </c>
      <c r="IQ98" s="48">
        <v>48</v>
      </c>
      <c r="IR98" s="48">
        <v>55.1</v>
      </c>
      <c r="IS98" s="48">
        <v>11.2</v>
      </c>
      <c r="IT98" s="48">
        <v>28</v>
      </c>
      <c r="IU98" s="48">
        <v>21.4</v>
      </c>
      <c r="IV98" s="48">
        <v>11.3</v>
      </c>
      <c r="IW98" s="48">
        <v>13.9</v>
      </c>
      <c r="IX98" s="49" t="s">
        <v>197</v>
      </c>
      <c r="IY98" s="49" t="s">
        <v>197</v>
      </c>
      <c r="IZ98" s="49" t="s">
        <v>197</v>
      </c>
      <c r="JA98" s="49" t="s">
        <v>197</v>
      </c>
      <c r="JB98" s="49" t="s">
        <v>197</v>
      </c>
      <c r="JC98" s="49" t="s">
        <v>197</v>
      </c>
      <c r="JD98" s="49" t="s">
        <v>197</v>
      </c>
      <c r="JE98" s="49" t="s">
        <v>197</v>
      </c>
      <c r="JF98" s="49" t="s">
        <v>87</v>
      </c>
      <c r="JG98" s="49" t="s">
        <v>87</v>
      </c>
      <c r="JH98" s="49">
        <v>36.6</v>
      </c>
      <c r="JI98" s="49">
        <v>79.5</v>
      </c>
      <c r="JJ98" s="49">
        <v>64.900000000000006</v>
      </c>
      <c r="JK98" s="49">
        <v>51.1</v>
      </c>
      <c r="JL98" s="49">
        <v>81.900000000000006</v>
      </c>
      <c r="JM98" s="49">
        <v>64.099999999999994</v>
      </c>
      <c r="JN98" s="49">
        <v>68.2</v>
      </c>
      <c r="JO98" s="49">
        <v>69.900000000000006</v>
      </c>
    </row>
    <row r="99" spans="1:275">
      <c r="A99" s="45"/>
      <c r="B99" s="46" t="s">
        <v>1836</v>
      </c>
      <c r="C99" s="303" t="s">
        <v>1336</v>
      </c>
      <c r="D99" s="46" t="s">
        <v>98</v>
      </c>
      <c r="E99" s="303" t="s">
        <v>10</v>
      </c>
      <c r="F99" s="47" t="s">
        <v>197</v>
      </c>
      <c r="G99" s="47" t="s">
        <v>197</v>
      </c>
      <c r="H99" s="48">
        <v>46.5</v>
      </c>
      <c r="I99" s="48">
        <v>59.9</v>
      </c>
      <c r="J99" s="48">
        <v>55</v>
      </c>
      <c r="K99" s="49" t="s">
        <v>197</v>
      </c>
      <c r="L99" s="49" t="s">
        <v>197</v>
      </c>
      <c r="M99" s="49" t="s">
        <v>197</v>
      </c>
      <c r="N99" s="49" t="s">
        <v>197</v>
      </c>
      <c r="O99" s="49" t="s">
        <v>197</v>
      </c>
      <c r="P99" s="48">
        <v>103.7</v>
      </c>
      <c r="Q99" s="49" t="s">
        <v>197</v>
      </c>
      <c r="R99" s="48">
        <v>142.9</v>
      </c>
      <c r="S99" s="49" t="s">
        <v>197</v>
      </c>
      <c r="T99" s="49" t="s">
        <v>197</v>
      </c>
      <c r="U99" s="49" t="s">
        <v>197</v>
      </c>
      <c r="V99" s="49" t="s">
        <v>197</v>
      </c>
      <c r="W99" s="49" t="s">
        <v>197</v>
      </c>
      <c r="X99" s="49" t="s">
        <v>197</v>
      </c>
      <c r="Y99" s="49" t="s">
        <v>197</v>
      </c>
      <c r="Z99" s="49" t="s">
        <v>197</v>
      </c>
      <c r="AA99" s="49" t="s">
        <v>197</v>
      </c>
      <c r="AB99" s="49" t="s">
        <v>197</v>
      </c>
      <c r="AC99" s="49" t="s">
        <v>197</v>
      </c>
      <c r="AD99" s="49" t="s">
        <v>197</v>
      </c>
      <c r="AE99" s="49" t="s">
        <v>197</v>
      </c>
      <c r="AF99" s="49" t="s">
        <v>197</v>
      </c>
      <c r="AG99" s="49" t="s">
        <v>197</v>
      </c>
      <c r="AH99" s="49" t="s">
        <v>197</v>
      </c>
      <c r="AI99" s="49" t="s">
        <v>197</v>
      </c>
      <c r="AJ99" s="49" t="s">
        <v>197</v>
      </c>
      <c r="AK99" s="49" t="s">
        <v>197</v>
      </c>
      <c r="AL99" s="49" t="s">
        <v>197</v>
      </c>
      <c r="AM99" s="49" t="s">
        <v>197</v>
      </c>
      <c r="AN99" s="49" t="s">
        <v>197</v>
      </c>
      <c r="AO99" s="49" t="s">
        <v>197</v>
      </c>
      <c r="AP99" s="49" t="s">
        <v>197</v>
      </c>
      <c r="AQ99" s="49" t="s">
        <v>197</v>
      </c>
      <c r="AR99" s="49" t="s">
        <v>197</v>
      </c>
      <c r="AS99" s="49" t="s">
        <v>197</v>
      </c>
      <c r="AT99" s="49" t="s">
        <v>197</v>
      </c>
      <c r="AU99" s="49" t="s">
        <v>197</v>
      </c>
      <c r="AV99" s="49" t="s">
        <v>197</v>
      </c>
      <c r="AW99" s="49" t="s">
        <v>197</v>
      </c>
      <c r="AX99" s="49" t="s">
        <v>197</v>
      </c>
      <c r="AY99" s="49" t="s">
        <v>197</v>
      </c>
      <c r="AZ99" s="48">
        <v>41.1</v>
      </c>
      <c r="BA99" s="48">
        <v>48.5</v>
      </c>
      <c r="BB99" s="48">
        <v>48.1</v>
      </c>
      <c r="BC99" s="48">
        <v>37.1</v>
      </c>
      <c r="BD99" s="48">
        <v>38.200000000000003</v>
      </c>
      <c r="BE99" s="48">
        <v>38.1</v>
      </c>
      <c r="BF99" s="48">
        <v>73.099999999999994</v>
      </c>
      <c r="BG99" s="48">
        <v>55.3</v>
      </c>
      <c r="BH99" s="48">
        <v>59.5</v>
      </c>
      <c r="BI99" s="49" t="s">
        <v>197</v>
      </c>
      <c r="BJ99" s="49" t="s">
        <v>197</v>
      </c>
      <c r="BK99" s="49" t="s">
        <v>197</v>
      </c>
      <c r="BL99" s="49" t="s">
        <v>197</v>
      </c>
      <c r="BM99" s="49" t="s">
        <v>197</v>
      </c>
      <c r="BN99" s="49" t="s">
        <v>197</v>
      </c>
      <c r="BO99" s="49" t="s">
        <v>197</v>
      </c>
      <c r="BP99" s="49" t="s">
        <v>197</v>
      </c>
      <c r="BQ99" s="49" t="s">
        <v>197</v>
      </c>
      <c r="BR99" s="49" t="s">
        <v>197</v>
      </c>
      <c r="BS99" s="49" t="s">
        <v>197</v>
      </c>
      <c r="BT99" s="49" t="s">
        <v>197</v>
      </c>
      <c r="BU99" s="49" t="s">
        <v>197</v>
      </c>
      <c r="BV99" s="49" t="s">
        <v>197</v>
      </c>
      <c r="BW99" s="49" t="s">
        <v>197</v>
      </c>
      <c r="BX99" s="49" t="s">
        <v>197</v>
      </c>
      <c r="BY99" s="49" t="s">
        <v>197</v>
      </c>
      <c r="BZ99" s="49" t="s">
        <v>197</v>
      </c>
      <c r="CA99" s="49" t="s">
        <v>197</v>
      </c>
      <c r="CB99" s="49" t="s">
        <v>197</v>
      </c>
      <c r="CC99" s="49" t="s">
        <v>197</v>
      </c>
      <c r="CD99" s="49" t="s">
        <v>197</v>
      </c>
      <c r="CE99" s="49" t="s">
        <v>197</v>
      </c>
      <c r="CF99" s="49" t="s">
        <v>197</v>
      </c>
      <c r="CG99" s="49" t="s">
        <v>197</v>
      </c>
      <c r="CH99" s="49" t="s">
        <v>197</v>
      </c>
      <c r="CI99" s="49" t="s">
        <v>197</v>
      </c>
      <c r="CJ99" s="49" t="s">
        <v>197</v>
      </c>
      <c r="CK99" s="49" t="s">
        <v>197</v>
      </c>
      <c r="CL99" s="49" t="s">
        <v>197</v>
      </c>
      <c r="CM99" s="49" t="s">
        <v>197</v>
      </c>
      <c r="CN99" s="49" t="s">
        <v>197</v>
      </c>
      <c r="CO99" s="49" t="s">
        <v>197</v>
      </c>
      <c r="CP99" s="49" t="s">
        <v>197</v>
      </c>
      <c r="CQ99" s="49" t="s">
        <v>197</v>
      </c>
      <c r="CR99" s="49" t="s">
        <v>197</v>
      </c>
      <c r="CS99" s="49" t="s">
        <v>197</v>
      </c>
      <c r="CT99" s="49" t="s">
        <v>197</v>
      </c>
      <c r="CU99" s="49" t="s">
        <v>197</v>
      </c>
      <c r="CV99" s="49" t="s">
        <v>197</v>
      </c>
      <c r="CW99" s="49" t="s">
        <v>197</v>
      </c>
      <c r="CX99" s="49" t="s">
        <v>197</v>
      </c>
      <c r="CY99" s="49" t="s">
        <v>197</v>
      </c>
      <c r="CZ99" s="49" t="s">
        <v>197</v>
      </c>
      <c r="DA99" s="49" t="s">
        <v>197</v>
      </c>
      <c r="DB99" s="49" t="s">
        <v>197</v>
      </c>
      <c r="DC99" s="49" t="s">
        <v>197</v>
      </c>
      <c r="DD99" s="49" t="s">
        <v>197</v>
      </c>
      <c r="DE99" s="49" t="s">
        <v>197</v>
      </c>
      <c r="DF99" s="49" t="s">
        <v>197</v>
      </c>
      <c r="DG99" s="49" t="s">
        <v>197</v>
      </c>
      <c r="DH99" s="49" t="s">
        <v>197</v>
      </c>
      <c r="DI99" s="49" t="s">
        <v>197</v>
      </c>
      <c r="DJ99" s="49" t="s">
        <v>197</v>
      </c>
      <c r="DK99" s="49" t="s">
        <v>197</v>
      </c>
      <c r="DL99" s="49" t="s">
        <v>197</v>
      </c>
      <c r="DM99" s="49" t="s">
        <v>197</v>
      </c>
      <c r="DN99" s="49" t="s">
        <v>197</v>
      </c>
      <c r="DO99" s="49" t="s">
        <v>197</v>
      </c>
      <c r="DP99" s="49" t="s">
        <v>197</v>
      </c>
      <c r="DQ99" s="49" t="s">
        <v>197</v>
      </c>
      <c r="DR99" s="49" t="s">
        <v>197</v>
      </c>
      <c r="DS99" s="49" t="s">
        <v>197</v>
      </c>
      <c r="DT99" s="49" t="s">
        <v>197</v>
      </c>
      <c r="DU99" s="49" t="s">
        <v>197</v>
      </c>
      <c r="DV99" s="49" t="s">
        <v>197</v>
      </c>
      <c r="DW99" s="49" t="s">
        <v>197</v>
      </c>
      <c r="DX99" s="49" t="s">
        <v>197</v>
      </c>
      <c r="DY99" s="49" t="s">
        <v>197</v>
      </c>
      <c r="DZ99" s="49" t="s">
        <v>197</v>
      </c>
      <c r="EA99" s="49" t="s">
        <v>197</v>
      </c>
      <c r="EB99" s="48" t="e">
        <v>#N/A</v>
      </c>
      <c r="EC99" s="49" t="s">
        <v>197</v>
      </c>
      <c r="ED99" s="48" t="e">
        <v>#N/A</v>
      </c>
      <c r="EE99" s="49" t="s">
        <v>197</v>
      </c>
      <c r="EF99" s="49" t="s">
        <v>197</v>
      </c>
      <c r="EG99" s="49" t="s">
        <v>197</v>
      </c>
      <c r="EH99" s="49" t="s">
        <v>197</v>
      </c>
      <c r="EI99" s="49" t="s">
        <v>197</v>
      </c>
      <c r="EJ99" s="49" t="s">
        <v>197</v>
      </c>
      <c r="EK99" s="49" t="s">
        <v>197</v>
      </c>
      <c r="EL99" s="49" t="s">
        <v>197</v>
      </c>
      <c r="EM99" s="49" t="s">
        <v>197</v>
      </c>
      <c r="EN99" s="49" t="s">
        <v>197</v>
      </c>
      <c r="EO99" s="49" t="s">
        <v>197</v>
      </c>
      <c r="EP99" s="49" t="s">
        <v>197</v>
      </c>
      <c r="EQ99" s="49" t="s">
        <v>197</v>
      </c>
      <c r="ER99" s="49" t="s">
        <v>197</v>
      </c>
      <c r="ES99" s="49" t="s">
        <v>197</v>
      </c>
      <c r="ET99" s="48">
        <v>40.299999999999997</v>
      </c>
      <c r="EU99" s="49" t="s">
        <v>197</v>
      </c>
      <c r="EV99" s="48">
        <v>29.5</v>
      </c>
      <c r="EW99" s="48">
        <v>42.8</v>
      </c>
      <c r="EX99" s="48">
        <v>38.6</v>
      </c>
      <c r="EY99" s="49" t="s">
        <v>197</v>
      </c>
      <c r="EZ99" s="49" t="s">
        <v>197</v>
      </c>
      <c r="FA99" s="49" t="s">
        <v>197</v>
      </c>
      <c r="FB99" s="49" t="s">
        <v>197</v>
      </c>
      <c r="FC99" s="49" t="s">
        <v>197</v>
      </c>
      <c r="FD99" s="49" t="s">
        <v>197</v>
      </c>
      <c r="FE99" s="49" t="s">
        <v>197</v>
      </c>
      <c r="FF99" s="49" t="s">
        <v>197</v>
      </c>
      <c r="FG99" s="49" t="s">
        <v>197</v>
      </c>
      <c r="FH99" s="49" t="s">
        <v>197</v>
      </c>
      <c r="FI99" s="49" t="s">
        <v>197</v>
      </c>
      <c r="FJ99" s="49" t="s">
        <v>197</v>
      </c>
      <c r="FK99" s="49" t="s">
        <v>197</v>
      </c>
      <c r="FL99" s="49" t="s">
        <v>197</v>
      </c>
      <c r="FM99" s="48">
        <v>6.4</v>
      </c>
      <c r="FN99" s="48">
        <v>17.100000000000001</v>
      </c>
      <c r="FO99" s="48">
        <v>10.8</v>
      </c>
      <c r="FP99" s="49" t="s">
        <v>197</v>
      </c>
      <c r="FQ99" s="49" t="s">
        <v>197</v>
      </c>
      <c r="FR99" s="49" t="s">
        <v>197</v>
      </c>
      <c r="FS99" s="48">
        <v>6.8</v>
      </c>
      <c r="FT99" s="48">
        <v>27.8</v>
      </c>
      <c r="FU99" s="48">
        <v>14.5</v>
      </c>
      <c r="FV99" s="49" t="s">
        <v>197</v>
      </c>
      <c r="FW99" s="49" t="s">
        <v>197</v>
      </c>
      <c r="FX99" s="48">
        <v>27.3</v>
      </c>
      <c r="FY99" s="48">
        <v>98.1</v>
      </c>
      <c r="FZ99" s="48">
        <v>97.4</v>
      </c>
      <c r="GA99" s="48">
        <v>22.2</v>
      </c>
      <c r="GB99" s="48">
        <v>56.3</v>
      </c>
      <c r="GC99" s="48">
        <v>49.7</v>
      </c>
      <c r="GD99" s="49" t="s">
        <v>197</v>
      </c>
      <c r="GE99" s="49" t="s">
        <v>197</v>
      </c>
      <c r="GF99" s="49" t="s">
        <v>197</v>
      </c>
      <c r="GG99" s="49" t="s">
        <v>197</v>
      </c>
      <c r="GH99" s="49" t="s">
        <v>197</v>
      </c>
      <c r="GI99" s="49" t="s">
        <v>197</v>
      </c>
      <c r="GJ99" s="49" t="s">
        <v>197</v>
      </c>
      <c r="GK99" s="49" t="s">
        <v>197</v>
      </c>
      <c r="GL99" s="49" t="s">
        <v>197</v>
      </c>
      <c r="GM99" s="49" t="s">
        <v>197</v>
      </c>
      <c r="GN99" s="49" t="s">
        <v>197</v>
      </c>
      <c r="GO99" s="49" t="s">
        <v>197</v>
      </c>
      <c r="GP99" s="49" t="s">
        <v>197</v>
      </c>
      <c r="GQ99" s="49" t="s">
        <v>197</v>
      </c>
      <c r="GR99" s="49" t="s">
        <v>197</v>
      </c>
      <c r="GS99" s="49" t="s">
        <v>197</v>
      </c>
      <c r="GT99" s="49" t="s">
        <v>197</v>
      </c>
      <c r="GU99" s="49" t="s">
        <v>197</v>
      </c>
      <c r="GV99" s="49" t="s">
        <v>197</v>
      </c>
      <c r="GW99" s="49" t="s">
        <v>197</v>
      </c>
      <c r="GX99" s="49" t="s">
        <v>197</v>
      </c>
      <c r="GY99" s="49" t="s">
        <v>197</v>
      </c>
      <c r="GZ99" s="49" t="s">
        <v>197</v>
      </c>
      <c r="HA99" s="49" t="s">
        <v>197</v>
      </c>
      <c r="HB99" s="49" t="s">
        <v>197</v>
      </c>
      <c r="HC99" s="49" t="s">
        <v>197</v>
      </c>
      <c r="HD99" s="49" t="s">
        <v>197</v>
      </c>
      <c r="HE99" s="48" t="e">
        <v>#N/A</v>
      </c>
      <c r="HF99" s="49" t="s">
        <v>197</v>
      </c>
      <c r="HG99" s="48" t="e">
        <v>#N/A</v>
      </c>
      <c r="HH99" s="49" t="s">
        <v>197</v>
      </c>
      <c r="HI99" s="49" t="s">
        <v>197</v>
      </c>
      <c r="HJ99" s="49" t="s">
        <v>197</v>
      </c>
      <c r="HK99" s="49" t="s">
        <v>197</v>
      </c>
      <c r="HL99" s="49" t="s">
        <v>197</v>
      </c>
      <c r="HM99" s="49" t="s">
        <v>197</v>
      </c>
      <c r="HN99" s="49" t="s">
        <v>197</v>
      </c>
      <c r="HO99" s="49" t="s">
        <v>197</v>
      </c>
      <c r="HP99" s="49" t="s">
        <v>197</v>
      </c>
      <c r="HQ99" s="49" t="s">
        <v>197</v>
      </c>
      <c r="HR99" s="49" t="s">
        <v>197</v>
      </c>
      <c r="HS99" s="49" t="s">
        <v>197</v>
      </c>
      <c r="HT99" s="49" t="s">
        <v>197</v>
      </c>
      <c r="HU99" s="48">
        <v>150.6</v>
      </c>
      <c r="HV99" s="48">
        <v>78</v>
      </c>
      <c r="HW99" s="48">
        <v>82.5</v>
      </c>
      <c r="HX99" s="49" t="s">
        <v>197</v>
      </c>
      <c r="HY99" s="49" t="s">
        <v>197</v>
      </c>
      <c r="HZ99" s="49" t="s">
        <v>197</v>
      </c>
      <c r="IA99" s="49" t="s">
        <v>197</v>
      </c>
      <c r="IB99" s="49" t="s">
        <v>197</v>
      </c>
      <c r="IC99" s="49" t="s">
        <v>197</v>
      </c>
      <c r="ID99" s="49" t="s">
        <v>197</v>
      </c>
      <c r="IE99" s="49" t="s">
        <v>197</v>
      </c>
      <c r="IF99" s="49" t="s">
        <v>197</v>
      </c>
      <c r="IG99" s="49" t="s">
        <v>197</v>
      </c>
      <c r="IH99" s="48">
        <v>116.9</v>
      </c>
      <c r="II99" s="49" t="s">
        <v>197</v>
      </c>
      <c r="IJ99" s="49" t="s">
        <v>197</v>
      </c>
      <c r="IK99" s="49" t="s">
        <v>197</v>
      </c>
      <c r="IL99" s="49" t="s">
        <v>197</v>
      </c>
      <c r="IM99" s="49" t="s">
        <v>197</v>
      </c>
      <c r="IN99" s="49" t="s">
        <v>197</v>
      </c>
      <c r="IO99" s="49" t="s">
        <v>197</v>
      </c>
      <c r="IP99" s="49" t="s">
        <v>197</v>
      </c>
      <c r="IQ99" s="49" t="s">
        <v>197</v>
      </c>
      <c r="IR99" s="48">
        <v>36.299999999999997</v>
      </c>
      <c r="IS99" s="48">
        <v>22.9</v>
      </c>
      <c r="IT99" s="48">
        <v>28</v>
      </c>
      <c r="IU99" s="49" t="s">
        <v>197</v>
      </c>
      <c r="IV99" s="49" t="s">
        <v>197</v>
      </c>
      <c r="IW99" s="49" t="s">
        <v>197</v>
      </c>
      <c r="IX99" s="49" t="s">
        <v>197</v>
      </c>
      <c r="IY99" s="49" t="s">
        <v>197</v>
      </c>
      <c r="IZ99" s="49" t="s">
        <v>197</v>
      </c>
      <c r="JA99" s="49" t="s">
        <v>197</v>
      </c>
      <c r="JB99" s="49" t="s">
        <v>197</v>
      </c>
      <c r="JC99" s="49" t="s">
        <v>197</v>
      </c>
      <c r="JD99" s="49" t="s">
        <v>197</v>
      </c>
      <c r="JE99" s="49" t="s">
        <v>197</v>
      </c>
      <c r="JF99" s="49" t="s">
        <v>87</v>
      </c>
      <c r="JG99" s="49" t="s">
        <v>87</v>
      </c>
      <c r="JH99" s="49" t="s">
        <v>87</v>
      </c>
      <c r="JI99" s="49">
        <v>22.3</v>
      </c>
      <c r="JJ99" s="49">
        <v>88.9</v>
      </c>
      <c r="JK99" s="49">
        <v>56.6</v>
      </c>
      <c r="JL99" s="49">
        <v>55.3</v>
      </c>
      <c r="JM99" s="49">
        <v>85.9</v>
      </c>
      <c r="JN99" s="49">
        <v>116.9</v>
      </c>
      <c r="JO99" s="49">
        <v>1191.5999999999999</v>
      </c>
    </row>
    <row r="100" spans="1:275">
      <c r="A100" s="45"/>
      <c r="B100" s="46" t="s">
        <v>1837</v>
      </c>
      <c r="C100" s="303" t="s">
        <v>1337</v>
      </c>
      <c r="D100" s="46" t="s">
        <v>99</v>
      </c>
      <c r="E100" s="303" t="s">
        <v>11</v>
      </c>
      <c r="F100" s="47" t="s">
        <v>197</v>
      </c>
      <c r="G100" s="47" t="s">
        <v>197</v>
      </c>
      <c r="H100" s="48">
        <v>96.2</v>
      </c>
      <c r="I100" s="48">
        <v>83.1</v>
      </c>
      <c r="J100" s="48">
        <v>90</v>
      </c>
      <c r="K100" s="48">
        <v>292.2</v>
      </c>
      <c r="L100" s="48">
        <v>137.30000000000001</v>
      </c>
      <c r="M100" s="48">
        <v>113</v>
      </c>
      <c r="N100" s="48">
        <v>102.1</v>
      </c>
      <c r="O100" s="48">
        <v>131.4</v>
      </c>
      <c r="P100" s="48">
        <v>103.9</v>
      </c>
      <c r="Q100" s="48">
        <v>101.6</v>
      </c>
      <c r="R100" s="48">
        <v>147.5</v>
      </c>
      <c r="S100" s="48">
        <v>100.7</v>
      </c>
      <c r="T100" s="48">
        <v>174.6</v>
      </c>
      <c r="U100" s="48">
        <v>87.2</v>
      </c>
      <c r="V100" s="48">
        <v>262.89999999999998</v>
      </c>
      <c r="W100" s="48">
        <v>101.9</v>
      </c>
      <c r="X100" s="48">
        <v>74.5</v>
      </c>
      <c r="Y100" s="48">
        <v>78.7</v>
      </c>
      <c r="Z100" s="48">
        <v>42.4</v>
      </c>
      <c r="AA100" s="48">
        <v>136.5</v>
      </c>
      <c r="AB100" s="48">
        <v>90.7</v>
      </c>
      <c r="AC100" s="48">
        <v>125.3</v>
      </c>
      <c r="AD100" s="49" t="s">
        <v>197</v>
      </c>
      <c r="AE100" s="48">
        <v>150.80000000000001</v>
      </c>
      <c r="AF100" s="48">
        <v>147.19999999999999</v>
      </c>
      <c r="AG100" s="48">
        <v>94.8</v>
      </c>
      <c r="AH100" s="48">
        <v>119.9</v>
      </c>
      <c r="AI100" s="49" t="s">
        <v>197</v>
      </c>
      <c r="AJ100" s="48">
        <v>163.6</v>
      </c>
      <c r="AK100" s="48">
        <v>107.7</v>
      </c>
      <c r="AL100" s="49" t="s">
        <v>197</v>
      </c>
      <c r="AM100" s="48">
        <v>71.400000000000006</v>
      </c>
      <c r="AN100" s="48">
        <v>158.9</v>
      </c>
      <c r="AO100" s="48">
        <v>120.9</v>
      </c>
      <c r="AP100" s="48">
        <v>121.3</v>
      </c>
      <c r="AQ100" s="48">
        <v>98.4</v>
      </c>
      <c r="AR100" s="48">
        <v>181.7</v>
      </c>
      <c r="AS100" s="49" t="s">
        <v>197</v>
      </c>
      <c r="AT100" s="48">
        <v>152.5</v>
      </c>
      <c r="AU100" s="49" t="s">
        <v>197</v>
      </c>
      <c r="AV100" s="48">
        <v>102.1</v>
      </c>
      <c r="AW100" s="48">
        <v>136.6</v>
      </c>
      <c r="AX100" s="48">
        <v>236.6</v>
      </c>
      <c r="AY100" s="49" t="s">
        <v>197</v>
      </c>
      <c r="AZ100" s="48">
        <v>97.2</v>
      </c>
      <c r="BA100" s="48">
        <v>133.6</v>
      </c>
      <c r="BB100" s="48">
        <v>131.9</v>
      </c>
      <c r="BC100" s="48">
        <v>89.8</v>
      </c>
      <c r="BD100" s="48">
        <v>147.6</v>
      </c>
      <c r="BE100" s="48">
        <v>143.4</v>
      </c>
      <c r="BF100" s="48">
        <v>86.6</v>
      </c>
      <c r="BG100" s="48">
        <v>168.5</v>
      </c>
      <c r="BH100" s="48">
        <v>150.4</v>
      </c>
      <c r="BI100" s="48">
        <v>127.2</v>
      </c>
      <c r="BJ100" s="48">
        <v>132.19999999999999</v>
      </c>
      <c r="BK100" s="48">
        <v>129.6</v>
      </c>
      <c r="BL100" s="48">
        <v>149.19999999999999</v>
      </c>
      <c r="BM100" s="48">
        <v>81.5</v>
      </c>
      <c r="BN100" s="48">
        <v>99.8</v>
      </c>
      <c r="BO100" s="49" t="s">
        <v>197</v>
      </c>
      <c r="BP100" s="48">
        <v>171.4</v>
      </c>
      <c r="BQ100" s="48">
        <v>143.30000000000001</v>
      </c>
      <c r="BR100" s="48">
        <v>100.7</v>
      </c>
      <c r="BS100" s="48">
        <v>167.4</v>
      </c>
      <c r="BT100" s="48">
        <v>136.1</v>
      </c>
      <c r="BU100" s="48">
        <v>12.6</v>
      </c>
      <c r="BV100" s="48">
        <v>75.900000000000006</v>
      </c>
      <c r="BW100" s="48">
        <v>54.5</v>
      </c>
      <c r="BX100" s="48">
        <v>113.4</v>
      </c>
      <c r="BY100" s="48">
        <v>200.6</v>
      </c>
      <c r="BZ100" s="48">
        <v>144.5</v>
      </c>
      <c r="CA100" s="48">
        <v>171.2</v>
      </c>
      <c r="CB100" s="48">
        <v>521.29999999999995</v>
      </c>
      <c r="CC100" s="48">
        <v>300.3</v>
      </c>
      <c r="CD100" s="48">
        <v>82.7</v>
      </c>
      <c r="CE100" s="48">
        <v>158.5</v>
      </c>
      <c r="CF100" s="48">
        <v>128.80000000000001</v>
      </c>
      <c r="CG100" s="48">
        <v>160.19999999999999</v>
      </c>
      <c r="CH100" s="48">
        <v>157.9</v>
      </c>
      <c r="CI100" s="48">
        <v>159</v>
      </c>
      <c r="CJ100" s="48">
        <v>89.9</v>
      </c>
      <c r="CK100" s="48">
        <v>135.4</v>
      </c>
      <c r="CL100" s="48">
        <v>116.4</v>
      </c>
      <c r="CM100" s="49" t="s">
        <v>197</v>
      </c>
      <c r="CN100" s="49" t="s">
        <v>197</v>
      </c>
      <c r="CO100" s="49" t="s">
        <v>197</v>
      </c>
      <c r="CP100" s="49" t="s">
        <v>197</v>
      </c>
      <c r="CQ100" s="49" t="s">
        <v>197</v>
      </c>
      <c r="CR100" s="49" t="s">
        <v>197</v>
      </c>
      <c r="CS100" s="49" t="s">
        <v>197</v>
      </c>
      <c r="CT100" s="48">
        <v>134</v>
      </c>
      <c r="CU100" s="48">
        <v>196.9</v>
      </c>
      <c r="CV100" s="48">
        <v>171.1</v>
      </c>
      <c r="CW100" s="48">
        <v>115.2</v>
      </c>
      <c r="CX100" s="48">
        <v>172.5</v>
      </c>
      <c r="CY100" s="48">
        <v>147.30000000000001</v>
      </c>
      <c r="CZ100" s="48">
        <v>173.7</v>
      </c>
      <c r="DA100" s="48">
        <v>87.3</v>
      </c>
      <c r="DB100" s="48">
        <v>152</v>
      </c>
      <c r="DC100" s="48">
        <v>129.80000000000001</v>
      </c>
      <c r="DD100" s="48">
        <v>11.4</v>
      </c>
      <c r="DE100" s="48">
        <v>31.5</v>
      </c>
      <c r="DF100" s="48">
        <v>24.4</v>
      </c>
      <c r="DG100" s="48">
        <v>73.900000000000006</v>
      </c>
      <c r="DH100" s="48">
        <v>195.9</v>
      </c>
      <c r="DI100" s="48">
        <v>127.3</v>
      </c>
      <c r="DJ100" s="48">
        <v>174</v>
      </c>
      <c r="DK100" s="48">
        <v>194.3</v>
      </c>
      <c r="DL100" s="48">
        <v>184.8</v>
      </c>
      <c r="DM100" s="48">
        <v>98.3</v>
      </c>
      <c r="DN100" s="48">
        <v>132.9</v>
      </c>
      <c r="DO100" s="48">
        <v>119.8</v>
      </c>
      <c r="DP100" s="49" t="s">
        <v>197</v>
      </c>
      <c r="DQ100" s="49" t="s">
        <v>197</v>
      </c>
      <c r="DR100" s="49" t="s">
        <v>197</v>
      </c>
      <c r="DS100" s="49" t="s">
        <v>197</v>
      </c>
      <c r="DT100" s="49" t="s">
        <v>197</v>
      </c>
      <c r="DU100" s="49" t="s">
        <v>197</v>
      </c>
      <c r="DV100" s="48">
        <v>35.1</v>
      </c>
      <c r="DW100" s="48">
        <v>201.5</v>
      </c>
      <c r="DX100" s="48">
        <v>152.30000000000001</v>
      </c>
      <c r="DY100" s="49" t="s">
        <v>197</v>
      </c>
      <c r="DZ100" s="49" t="s">
        <v>197</v>
      </c>
      <c r="EA100" s="49" t="s">
        <v>197</v>
      </c>
      <c r="EB100" s="48" t="e">
        <v>#N/A</v>
      </c>
      <c r="EC100" s="48">
        <v>35.5</v>
      </c>
      <c r="ED100" s="48" t="e">
        <v>#N/A</v>
      </c>
      <c r="EE100" s="48">
        <v>118.8</v>
      </c>
      <c r="EF100" s="48">
        <v>12.6</v>
      </c>
      <c r="EG100" s="48">
        <v>101.4</v>
      </c>
      <c r="EH100" s="48">
        <v>63.9</v>
      </c>
      <c r="EI100" s="48">
        <v>3.9</v>
      </c>
      <c r="EJ100" s="48">
        <v>111</v>
      </c>
      <c r="EK100" s="48">
        <v>74.7</v>
      </c>
      <c r="EL100" s="49" t="s">
        <v>197</v>
      </c>
      <c r="EM100" s="48">
        <v>62.9</v>
      </c>
      <c r="EN100" s="48">
        <v>164.9</v>
      </c>
      <c r="EO100" s="48">
        <v>111.6</v>
      </c>
      <c r="EP100" s="48">
        <v>336.8</v>
      </c>
      <c r="EQ100" s="48">
        <v>345</v>
      </c>
      <c r="ER100" s="48">
        <v>340.2</v>
      </c>
      <c r="ES100" s="49" t="s">
        <v>197</v>
      </c>
      <c r="ET100" s="48">
        <v>115.9</v>
      </c>
      <c r="EU100" s="49" t="s">
        <v>197</v>
      </c>
      <c r="EV100" s="48">
        <v>112.9</v>
      </c>
      <c r="EW100" s="48">
        <v>138.30000000000001</v>
      </c>
      <c r="EX100" s="48">
        <v>130.5</v>
      </c>
      <c r="EY100" s="48">
        <v>315.2</v>
      </c>
      <c r="EZ100" s="48">
        <v>137.1</v>
      </c>
      <c r="FA100" s="48">
        <v>147.5</v>
      </c>
      <c r="FB100" s="48">
        <v>143.4</v>
      </c>
      <c r="FC100" s="49" t="s">
        <v>197</v>
      </c>
      <c r="FD100" s="48">
        <v>93.9</v>
      </c>
      <c r="FE100" s="48">
        <v>124</v>
      </c>
      <c r="FF100" s="48">
        <v>111.1</v>
      </c>
      <c r="FG100" s="48">
        <v>9.9</v>
      </c>
      <c r="FH100" s="48">
        <v>9.6999999999999993</v>
      </c>
      <c r="FI100" s="48">
        <v>9.8000000000000007</v>
      </c>
      <c r="FJ100" s="48">
        <v>45.1</v>
      </c>
      <c r="FK100" s="48">
        <v>38.1</v>
      </c>
      <c r="FL100" s="48">
        <v>41.3</v>
      </c>
      <c r="FM100" s="48">
        <v>154.1</v>
      </c>
      <c r="FN100" s="48">
        <v>139.1</v>
      </c>
      <c r="FO100" s="48">
        <v>147.80000000000001</v>
      </c>
      <c r="FP100" s="48">
        <v>92.1</v>
      </c>
      <c r="FQ100" s="48">
        <v>162</v>
      </c>
      <c r="FR100" s="48">
        <v>137.1</v>
      </c>
      <c r="FS100" s="48">
        <v>114</v>
      </c>
      <c r="FT100" s="48">
        <v>136.30000000000001</v>
      </c>
      <c r="FU100" s="48">
        <v>122.2</v>
      </c>
      <c r="FV100" s="48">
        <v>113.8</v>
      </c>
      <c r="FW100" s="48">
        <v>174</v>
      </c>
      <c r="FX100" s="48">
        <v>150.69999999999999</v>
      </c>
      <c r="FY100" s="48">
        <v>104.9</v>
      </c>
      <c r="FZ100" s="48">
        <v>105.3</v>
      </c>
      <c r="GA100" s="48">
        <v>93.2</v>
      </c>
      <c r="GB100" s="48">
        <v>115.2</v>
      </c>
      <c r="GC100" s="48">
        <v>111.1</v>
      </c>
      <c r="GD100" s="48">
        <v>5</v>
      </c>
      <c r="GE100" s="48">
        <v>30.9</v>
      </c>
      <c r="GF100" s="48">
        <v>14.3</v>
      </c>
      <c r="GG100" s="48">
        <v>9.8000000000000007</v>
      </c>
      <c r="GH100" s="48">
        <v>57.7</v>
      </c>
      <c r="GI100" s="48">
        <v>57.4</v>
      </c>
      <c r="GJ100" s="49" t="s">
        <v>197</v>
      </c>
      <c r="GK100" s="49" t="s">
        <v>197</v>
      </c>
      <c r="GL100" s="49" t="s">
        <v>197</v>
      </c>
      <c r="GM100" s="48">
        <v>348.5</v>
      </c>
      <c r="GN100" s="48">
        <v>259.2</v>
      </c>
      <c r="GO100" s="48">
        <v>293.5</v>
      </c>
      <c r="GP100" s="48">
        <v>110</v>
      </c>
      <c r="GQ100" s="48">
        <v>59.8</v>
      </c>
      <c r="GR100" s="48">
        <v>78.5</v>
      </c>
      <c r="GS100" s="48">
        <v>13.9</v>
      </c>
      <c r="GT100" s="48">
        <v>128.30000000000001</v>
      </c>
      <c r="GU100" s="48">
        <v>103.2</v>
      </c>
      <c r="GV100" s="48">
        <v>39.9</v>
      </c>
      <c r="GW100" s="48">
        <v>107.7</v>
      </c>
      <c r="GX100" s="48">
        <v>77.7</v>
      </c>
      <c r="GY100" s="48">
        <v>124.9</v>
      </c>
      <c r="GZ100" s="48">
        <v>145.6</v>
      </c>
      <c r="HA100" s="48">
        <v>135.6</v>
      </c>
      <c r="HB100" s="48">
        <v>112.3</v>
      </c>
      <c r="HC100" s="48">
        <v>133.6</v>
      </c>
      <c r="HD100" s="48">
        <v>127.2</v>
      </c>
      <c r="HE100" s="48" t="e">
        <v>#N/A</v>
      </c>
      <c r="HF100" s="48">
        <v>347.5</v>
      </c>
      <c r="HG100" s="48" t="e">
        <v>#N/A</v>
      </c>
      <c r="HH100" s="48">
        <v>158.30000000000001</v>
      </c>
      <c r="HI100" s="48">
        <v>52.9</v>
      </c>
      <c r="HJ100" s="48">
        <v>118</v>
      </c>
      <c r="HK100" s="48">
        <v>99.6</v>
      </c>
      <c r="HL100" s="48">
        <v>71.400000000000006</v>
      </c>
      <c r="HM100" s="48">
        <v>96.6</v>
      </c>
      <c r="HN100" s="48">
        <v>84.5</v>
      </c>
      <c r="HO100" s="48">
        <v>167.6</v>
      </c>
      <c r="HP100" s="48">
        <v>185.3</v>
      </c>
      <c r="HQ100" s="48">
        <v>179.3</v>
      </c>
      <c r="HR100" s="48">
        <v>157.69999999999999</v>
      </c>
      <c r="HS100" s="48">
        <v>178.6</v>
      </c>
      <c r="HT100" s="48">
        <v>168.1</v>
      </c>
      <c r="HU100" s="48">
        <v>59.5</v>
      </c>
      <c r="HV100" s="48">
        <v>111.3</v>
      </c>
      <c r="HW100" s="48">
        <v>108.5</v>
      </c>
      <c r="HX100" s="48">
        <v>154.80000000000001</v>
      </c>
      <c r="HY100" s="49" t="s">
        <v>197</v>
      </c>
      <c r="HZ100" s="48">
        <v>186.7</v>
      </c>
      <c r="IA100" s="48">
        <v>292.2</v>
      </c>
      <c r="IB100" s="48">
        <v>126.9</v>
      </c>
      <c r="IC100" s="48">
        <v>217.6</v>
      </c>
      <c r="ID100" s="48">
        <v>70.5</v>
      </c>
      <c r="IE100" s="49" t="s">
        <v>197</v>
      </c>
      <c r="IF100" s="49" t="s">
        <v>197</v>
      </c>
      <c r="IG100" s="48">
        <v>32.5</v>
      </c>
      <c r="IH100" s="48">
        <v>132.6</v>
      </c>
      <c r="II100" s="48">
        <v>273.10000000000002</v>
      </c>
      <c r="IJ100" s="48">
        <v>371.1</v>
      </c>
      <c r="IK100" s="48">
        <v>30.8</v>
      </c>
      <c r="IL100" s="48">
        <v>50.5</v>
      </c>
      <c r="IM100" s="49" t="s">
        <v>197</v>
      </c>
      <c r="IN100" s="49" t="s">
        <v>197</v>
      </c>
      <c r="IO100" s="48">
        <v>207.5</v>
      </c>
      <c r="IP100" s="49" t="s">
        <v>197</v>
      </c>
      <c r="IQ100" s="48">
        <v>68.599999999999994</v>
      </c>
      <c r="IR100" s="48">
        <v>145.4</v>
      </c>
      <c r="IS100" s="48">
        <v>179.6</v>
      </c>
      <c r="IT100" s="48">
        <v>166.5</v>
      </c>
      <c r="IU100" s="48">
        <v>5.8</v>
      </c>
      <c r="IV100" s="48">
        <v>23.6</v>
      </c>
      <c r="IW100" s="48">
        <v>19.100000000000001</v>
      </c>
      <c r="IX100" s="49" t="s">
        <v>197</v>
      </c>
      <c r="IY100" s="49" t="s">
        <v>197</v>
      </c>
      <c r="IZ100" s="49" t="s">
        <v>197</v>
      </c>
      <c r="JA100" s="49" t="s">
        <v>197</v>
      </c>
      <c r="JB100" s="49" t="s">
        <v>197</v>
      </c>
      <c r="JC100" s="48">
        <v>26.4</v>
      </c>
      <c r="JD100" s="48">
        <v>45.5</v>
      </c>
      <c r="JE100" s="48">
        <v>40.9</v>
      </c>
      <c r="JF100" s="48" t="s">
        <v>87</v>
      </c>
      <c r="JG100" s="48">
        <v>84.4</v>
      </c>
      <c r="JH100" s="48">
        <v>149.4</v>
      </c>
      <c r="JI100" s="48">
        <v>91.1</v>
      </c>
      <c r="JJ100" s="48">
        <v>110.9</v>
      </c>
      <c r="JK100" s="48">
        <v>70.5</v>
      </c>
      <c r="JL100" s="48">
        <v>130.19999999999999</v>
      </c>
      <c r="JM100" s="48">
        <v>129.19999999999999</v>
      </c>
      <c r="JN100" s="48">
        <v>132.6</v>
      </c>
      <c r="JO100" s="48" t="s">
        <v>87</v>
      </c>
    </row>
    <row r="101" spans="1:275">
      <c r="A101" s="45"/>
      <c r="B101" s="46" t="s">
        <v>1838</v>
      </c>
      <c r="C101" s="303" t="s">
        <v>1338</v>
      </c>
      <c r="D101" s="46" t="s">
        <v>99</v>
      </c>
      <c r="E101" s="303" t="s">
        <v>11</v>
      </c>
      <c r="F101" s="47" t="s">
        <v>197</v>
      </c>
      <c r="G101" s="47" t="s">
        <v>197</v>
      </c>
      <c r="H101" s="48">
        <v>71.8</v>
      </c>
      <c r="I101" s="48">
        <v>68.900000000000006</v>
      </c>
      <c r="J101" s="48">
        <v>71.599999999999994</v>
      </c>
      <c r="K101" s="48">
        <v>58.4</v>
      </c>
      <c r="L101" s="48">
        <v>79.900000000000006</v>
      </c>
      <c r="M101" s="48">
        <v>77.599999999999994</v>
      </c>
      <c r="N101" s="48">
        <v>89.9</v>
      </c>
      <c r="O101" s="48">
        <v>91.3</v>
      </c>
      <c r="P101" s="48">
        <v>76.3</v>
      </c>
      <c r="Q101" s="48">
        <v>94</v>
      </c>
      <c r="R101" s="48">
        <v>85.1</v>
      </c>
      <c r="S101" s="48">
        <v>87</v>
      </c>
      <c r="T101" s="48">
        <v>82.1</v>
      </c>
      <c r="U101" s="48">
        <v>64.7</v>
      </c>
      <c r="V101" s="48">
        <v>86.9</v>
      </c>
      <c r="W101" s="48">
        <v>56.6</v>
      </c>
      <c r="X101" s="48">
        <v>55.3</v>
      </c>
      <c r="Y101" s="48">
        <v>74.400000000000006</v>
      </c>
      <c r="Z101" s="48">
        <v>45.9</v>
      </c>
      <c r="AA101" s="48">
        <v>80.400000000000006</v>
      </c>
      <c r="AB101" s="48">
        <v>59.9</v>
      </c>
      <c r="AC101" s="48">
        <v>130.6</v>
      </c>
      <c r="AD101" s="48">
        <v>49.3</v>
      </c>
      <c r="AE101" s="48">
        <v>72.400000000000006</v>
      </c>
      <c r="AF101" s="48">
        <v>60.1</v>
      </c>
      <c r="AG101" s="48">
        <v>54.1</v>
      </c>
      <c r="AH101" s="48">
        <v>77.8</v>
      </c>
      <c r="AI101" s="49" t="s">
        <v>197</v>
      </c>
      <c r="AJ101" s="48">
        <v>79.7</v>
      </c>
      <c r="AK101" s="48">
        <v>29.1</v>
      </c>
      <c r="AL101" s="48">
        <v>5.7</v>
      </c>
      <c r="AM101" s="48">
        <v>67.099999999999994</v>
      </c>
      <c r="AN101" s="48">
        <v>31.3</v>
      </c>
      <c r="AO101" s="48">
        <v>38.700000000000003</v>
      </c>
      <c r="AP101" s="48">
        <v>38.6</v>
      </c>
      <c r="AQ101" s="48">
        <v>41.7</v>
      </c>
      <c r="AR101" s="48">
        <v>107</v>
      </c>
      <c r="AS101" s="49" t="s">
        <v>197</v>
      </c>
      <c r="AT101" s="48">
        <v>65.3</v>
      </c>
      <c r="AU101" s="49" t="s">
        <v>197</v>
      </c>
      <c r="AV101" s="48">
        <v>99.9</v>
      </c>
      <c r="AW101" s="48">
        <v>184.3</v>
      </c>
      <c r="AX101" s="48">
        <v>24.6</v>
      </c>
      <c r="AY101" s="49" t="s">
        <v>197</v>
      </c>
      <c r="AZ101" s="48">
        <v>73.900000000000006</v>
      </c>
      <c r="BA101" s="48">
        <v>93.1</v>
      </c>
      <c r="BB101" s="48">
        <v>92.2</v>
      </c>
      <c r="BC101" s="48">
        <v>69.099999999999994</v>
      </c>
      <c r="BD101" s="48">
        <v>73.400000000000006</v>
      </c>
      <c r="BE101" s="48">
        <v>73.099999999999994</v>
      </c>
      <c r="BF101" s="48">
        <v>81.8</v>
      </c>
      <c r="BG101" s="48">
        <v>81.5</v>
      </c>
      <c r="BH101" s="48">
        <v>81.5</v>
      </c>
      <c r="BI101" s="48">
        <v>80.7</v>
      </c>
      <c r="BJ101" s="48">
        <v>82.8</v>
      </c>
      <c r="BK101" s="48">
        <v>81.7</v>
      </c>
      <c r="BL101" s="48">
        <v>96.2</v>
      </c>
      <c r="BM101" s="48">
        <v>62.8</v>
      </c>
      <c r="BN101" s="48">
        <v>71.8</v>
      </c>
      <c r="BO101" s="49" t="s">
        <v>197</v>
      </c>
      <c r="BP101" s="48">
        <v>66.7</v>
      </c>
      <c r="BQ101" s="48">
        <v>48.9</v>
      </c>
      <c r="BR101" s="48">
        <v>36.200000000000003</v>
      </c>
      <c r="BS101" s="48">
        <v>69.599999999999994</v>
      </c>
      <c r="BT101" s="48">
        <v>54</v>
      </c>
      <c r="BU101" s="48">
        <v>107.4</v>
      </c>
      <c r="BV101" s="48">
        <v>114.7</v>
      </c>
      <c r="BW101" s="48">
        <v>112.3</v>
      </c>
      <c r="BX101" s="48">
        <v>30.5</v>
      </c>
      <c r="BY101" s="48">
        <v>80.8</v>
      </c>
      <c r="BZ101" s="48">
        <v>48.6</v>
      </c>
      <c r="CA101" s="49" t="s">
        <v>197</v>
      </c>
      <c r="CB101" s="49" t="s">
        <v>197</v>
      </c>
      <c r="CC101" s="49" t="s">
        <v>197</v>
      </c>
      <c r="CD101" s="48">
        <v>73.099999999999994</v>
      </c>
      <c r="CE101" s="48">
        <v>75.5</v>
      </c>
      <c r="CF101" s="48">
        <v>74.599999999999994</v>
      </c>
      <c r="CG101" s="48">
        <v>22.6</v>
      </c>
      <c r="CH101" s="48">
        <v>22.6</v>
      </c>
      <c r="CI101" s="48">
        <v>22.6</v>
      </c>
      <c r="CJ101" s="48">
        <v>61.1</v>
      </c>
      <c r="CK101" s="48">
        <v>110.1</v>
      </c>
      <c r="CL101" s="48">
        <v>89.9</v>
      </c>
      <c r="CM101" s="49" t="s">
        <v>197</v>
      </c>
      <c r="CN101" s="48">
        <v>15.3</v>
      </c>
      <c r="CO101" s="48">
        <v>8.1999999999999993</v>
      </c>
      <c r="CP101" s="49" t="s">
        <v>197</v>
      </c>
      <c r="CQ101" s="49" t="s">
        <v>197</v>
      </c>
      <c r="CR101" s="49" t="s">
        <v>197</v>
      </c>
      <c r="CS101" s="49" t="s">
        <v>197</v>
      </c>
      <c r="CT101" s="48">
        <v>21.9</v>
      </c>
      <c r="CU101" s="48">
        <v>34.799999999999997</v>
      </c>
      <c r="CV101" s="48">
        <v>29.5</v>
      </c>
      <c r="CW101" s="48">
        <v>50.9</v>
      </c>
      <c r="CX101" s="48">
        <v>80.7</v>
      </c>
      <c r="CY101" s="48">
        <v>67.7</v>
      </c>
      <c r="CZ101" s="48">
        <v>76.8</v>
      </c>
      <c r="DA101" s="48">
        <v>65.2</v>
      </c>
      <c r="DB101" s="48">
        <v>66.400000000000006</v>
      </c>
      <c r="DC101" s="48">
        <v>66</v>
      </c>
      <c r="DD101" s="48">
        <v>74.5</v>
      </c>
      <c r="DE101" s="48">
        <v>72</v>
      </c>
      <c r="DF101" s="48">
        <v>72.900000000000006</v>
      </c>
      <c r="DG101" s="48">
        <v>29.5</v>
      </c>
      <c r="DH101" s="48">
        <v>95.9</v>
      </c>
      <c r="DI101" s="48">
        <v>59</v>
      </c>
      <c r="DJ101" s="48">
        <v>26.2</v>
      </c>
      <c r="DK101" s="48">
        <v>27.1</v>
      </c>
      <c r="DL101" s="48">
        <v>26.7</v>
      </c>
      <c r="DM101" s="48">
        <v>60.6</v>
      </c>
      <c r="DN101" s="48">
        <v>109.2</v>
      </c>
      <c r="DO101" s="48">
        <v>90.9</v>
      </c>
      <c r="DP101" s="49" t="s">
        <v>197</v>
      </c>
      <c r="DQ101" s="48">
        <v>13</v>
      </c>
      <c r="DR101" s="48">
        <v>8.5</v>
      </c>
      <c r="DS101" s="49" t="s">
        <v>197</v>
      </c>
      <c r="DT101" s="49" t="s">
        <v>197</v>
      </c>
      <c r="DU101" s="49" t="s">
        <v>197</v>
      </c>
      <c r="DV101" s="48">
        <v>41.9</v>
      </c>
      <c r="DW101" s="48">
        <v>193</v>
      </c>
      <c r="DX101" s="48">
        <v>149.6</v>
      </c>
      <c r="DY101" s="48">
        <v>209.2</v>
      </c>
      <c r="DZ101" s="48">
        <v>362.1</v>
      </c>
      <c r="EA101" s="48">
        <v>303.5</v>
      </c>
      <c r="EB101" s="48" t="e">
        <v>#N/A</v>
      </c>
      <c r="EC101" s="49" t="s">
        <v>197</v>
      </c>
      <c r="ED101" s="48" t="e">
        <v>#N/A</v>
      </c>
      <c r="EE101" s="48">
        <v>88.6</v>
      </c>
      <c r="EF101" s="48">
        <v>75.3</v>
      </c>
      <c r="EG101" s="48">
        <v>24.2</v>
      </c>
      <c r="EH101" s="48">
        <v>45.5</v>
      </c>
      <c r="EI101" s="48">
        <v>32</v>
      </c>
      <c r="EJ101" s="48">
        <v>42.4</v>
      </c>
      <c r="EK101" s="48">
        <v>38.9</v>
      </c>
      <c r="EL101" s="49" t="s">
        <v>197</v>
      </c>
      <c r="EM101" s="48">
        <v>5.7</v>
      </c>
      <c r="EN101" s="48">
        <v>17.600000000000001</v>
      </c>
      <c r="EO101" s="48">
        <v>11.4</v>
      </c>
      <c r="EP101" s="48">
        <v>58.8</v>
      </c>
      <c r="EQ101" s="48">
        <v>24.2</v>
      </c>
      <c r="ER101" s="48">
        <v>44.6</v>
      </c>
      <c r="ES101" s="49" t="s">
        <v>197</v>
      </c>
      <c r="ET101" s="48">
        <v>72.8</v>
      </c>
      <c r="EU101" s="49" t="s">
        <v>197</v>
      </c>
      <c r="EV101" s="48">
        <v>85.9</v>
      </c>
      <c r="EW101" s="48">
        <v>93.1</v>
      </c>
      <c r="EX101" s="48">
        <v>90.9</v>
      </c>
      <c r="EY101" s="48">
        <v>75.5</v>
      </c>
      <c r="EZ101" s="48">
        <v>63.5</v>
      </c>
      <c r="FA101" s="48">
        <v>87.4</v>
      </c>
      <c r="FB101" s="48">
        <v>77.900000000000006</v>
      </c>
      <c r="FC101" s="48">
        <v>19.2</v>
      </c>
      <c r="FD101" s="48">
        <v>58.7</v>
      </c>
      <c r="FE101" s="48">
        <v>71.099999999999994</v>
      </c>
      <c r="FF101" s="48">
        <v>65.8</v>
      </c>
      <c r="FG101" s="48">
        <v>106.8</v>
      </c>
      <c r="FH101" s="48">
        <v>14.5</v>
      </c>
      <c r="FI101" s="48">
        <v>80.099999999999994</v>
      </c>
      <c r="FJ101" s="48">
        <v>44.5</v>
      </c>
      <c r="FK101" s="48">
        <v>66.2</v>
      </c>
      <c r="FL101" s="48">
        <v>56.4</v>
      </c>
      <c r="FM101" s="48">
        <v>65.400000000000006</v>
      </c>
      <c r="FN101" s="48">
        <v>65.5</v>
      </c>
      <c r="FO101" s="48">
        <v>65.5</v>
      </c>
      <c r="FP101" s="48">
        <v>67.900000000000006</v>
      </c>
      <c r="FQ101" s="48">
        <v>91.2</v>
      </c>
      <c r="FR101" s="48">
        <v>83</v>
      </c>
      <c r="FS101" s="48">
        <v>89.6</v>
      </c>
      <c r="FT101" s="48">
        <v>58.7</v>
      </c>
      <c r="FU101" s="48">
        <v>78.3</v>
      </c>
      <c r="FV101" s="48">
        <v>66.3</v>
      </c>
      <c r="FW101" s="48">
        <v>85.9</v>
      </c>
      <c r="FX101" s="48">
        <v>62</v>
      </c>
      <c r="FY101" s="48">
        <v>67.8</v>
      </c>
      <c r="FZ101" s="48">
        <v>67.7</v>
      </c>
      <c r="GA101" s="48">
        <v>81.599999999999994</v>
      </c>
      <c r="GB101" s="48">
        <v>99.2</v>
      </c>
      <c r="GC101" s="48">
        <v>95.9</v>
      </c>
      <c r="GD101" s="48">
        <v>87.2</v>
      </c>
      <c r="GE101" s="48">
        <v>103.3</v>
      </c>
      <c r="GF101" s="48">
        <v>93</v>
      </c>
      <c r="GG101" s="48">
        <v>39.299999999999997</v>
      </c>
      <c r="GH101" s="48">
        <v>88.9</v>
      </c>
      <c r="GI101" s="48">
        <v>88.7</v>
      </c>
      <c r="GJ101" s="48">
        <v>9.6999999999999993</v>
      </c>
      <c r="GK101" s="48">
        <v>115.6</v>
      </c>
      <c r="GL101" s="48">
        <v>83.3</v>
      </c>
      <c r="GM101" s="48">
        <v>42</v>
      </c>
      <c r="GN101" s="48">
        <v>64.7</v>
      </c>
      <c r="GO101" s="48">
        <v>56.1</v>
      </c>
      <c r="GP101" s="48">
        <v>63.7</v>
      </c>
      <c r="GQ101" s="48">
        <v>71.2</v>
      </c>
      <c r="GR101" s="48">
        <v>68.400000000000006</v>
      </c>
      <c r="GS101" s="48">
        <v>30.4</v>
      </c>
      <c r="GT101" s="48">
        <v>245.2</v>
      </c>
      <c r="GU101" s="48">
        <v>198.3</v>
      </c>
      <c r="GV101" s="48">
        <v>65.3</v>
      </c>
      <c r="GW101" s="48">
        <v>28.3</v>
      </c>
      <c r="GX101" s="48">
        <v>44.7</v>
      </c>
      <c r="GY101" s="48">
        <v>87.7</v>
      </c>
      <c r="GZ101" s="48">
        <v>89.5</v>
      </c>
      <c r="HA101" s="48">
        <v>88.7</v>
      </c>
      <c r="HB101" s="48">
        <v>90.2</v>
      </c>
      <c r="HC101" s="48">
        <v>114.4</v>
      </c>
      <c r="HD101" s="48">
        <v>107.1</v>
      </c>
      <c r="HE101" s="48" t="e">
        <v>#N/A</v>
      </c>
      <c r="HF101" s="48">
        <v>72.400000000000006</v>
      </c>
      <c r="HG101" s="48" t="e">
        <v>#N/A</v>
      </c>
      <c r="HH101" s="48">
        <v>50.2</v>
      </c>
      <c r="HI101" s="48">
        <v>128.69999999999999</v>
      </c>
      <c r="HJ101" s="48">
        <v>157.1</v>
      </c>
      <c r="HK101" s="48">
        <v>149.1</v>
      </c>
      <c r="HL101" s="48">
        <v>127.7</v>
      </c>
      <c r="HM101" s="48">
        <v>127.1</v>
      </c>
      <c r="HN101" s="48">
        <v>127.4</v>
      </c>
      <c r="HO101" s="48">
        <v>56.8</v>
      </c>
      <c r="HP101" s="48">
        <v>88</v>
      </c>
      <c r="HQ101" s="48">
        <v>77.3</v>
      </c>
      <c r="HR101" s="48">
        <v>57.2</v>
      </c>
      <c r="HS101" s="48">
        <v>58.4</v>
      </c>
      <c r="HT101" s="48">
        <v>57.8</v>
      </c>
      <c r="HU101" s="48">
        <v>73</v>
      </c>
      <c r="HV101" s="48">
        <v>80.7</v>
      </c>
      <c r="HW101" s="48">
        <v>80.3</v>
      </c>
      <c r="HX101" s="48">
        <v>51.2</v>
      </c>
      <c r="HY101" s="49" t="s">
        <v>197</v>
      </c>
      <c r="HZ101" s="48">
        <v>131.6</v>
      </c>
      <c r="IA101" s="49" t="s">
        <v>197</v>
      </c>
      <c r="IB101" s="49" t="s">
        <v>197</v>
      </c>
      <c r="IC101" s="49" t="s">
        <v>197</v>
      </c>
      <c r="ID101" s="48">
        <v>18.3</v>
      </c>
      <c r="IE101" s="49" t="s">
        <v>197</v>
      </c>
      <c r="IF101" s="48">
        <v>125.8</v>
      </c>
      <c r="IG101" s="48">
        <v>61.4</v>
      </c>
      <c r="IH101" s="48">
        <v>124.8</v>
      </c>
      <c r="II101" s="48">
        <v>211.1</v>
      </c>
      <c r="IJ101" s="48">
        <v>159.69999999999999</v>
      </c>
      <c r="IK101" s="48">
        <v>115.3</v>
      </c>
      <c r="IL101" s="49" t="s">
        <v>197</v>
      </c>
      <c r="IM101" s="48">
        <v>24.4</v>
      </c>
      <c r="IN101" s="49" t="s">
        <v>197</v>
      </c>
      <c r="IO101" s="48">
        <v>210.9</v>
      </c>
      <c r="IP101" s="49" t="s">
        <v>197</v>
      </c>
      <c r="IQ101" s="48">
        <v>143.6</v>
      </c>
      <c r="IR101" s="48">
        <v>55.8</v>
      </c>
      <c r="IS101" s="48">
        <v>87</v>
      </c>
      <c r="IT101" s="48">
        <v>75.099999999999994</v>
      </c>
      <c r="IU101" s="48">
        <v>39.9</v>
      </c>
      <c r="IV101" s="48">
        <v>52.4</v>
      </c>
      <c r="IW101" s="48">
        <v>49.3</v>
      </c>
      <c r="IX101" s="49" t="s">
        <v>197</v>
      </c>
      <c r="IY101" s="48">
        <v>91</v>
      </c>
      <c r="IZ101" s="48">
        <v>51.5</v>
      </c>
      <c r="JA101" s="48">
        <v>18.8</v>
      </c>
      <c r="JB101" s="49" t="s">
        <v>197</v>
      </c>
      <c r="JC101" s="48">
        <v>54.4</v>
      </c>
      <c r="JD101" s="48">
        <v>17</v>
      </c>
      <c r="JE101" s="48">
        <v>26.1</v>
      </c>
      <c r="JF101" s="48" t="s">
        <v>87</v>
      </c>
      <c r="JG101" s="48">
        <v>243.2</v>
      </c>
      <c r="JH101" s="48">
        <v>108</v>
      </c>
      <c r="JI101" s="48">
        <v>98.6</v>
      </c>
      <c r="JJ101" s="48">
        <v>91.6</v>
      </c>
      <c r="JK101" s="48">
        <v>98</v>
      </c>
      <c r="JL101" s="48">
        <v>112.4</v>
      </c>
      <c r="JM101" s="48">
        <v>117.5</v>
      </c>
      <c r="JN101" s="48">
        <v>124.8</v>
      </c>
      <c r="JO101" s="48">
        <v>122.1</v>
      </c>
    </row>
    <row r="102" spans="1:275">
      <c r="A102" s="45"/>
      <c r="B102" s="46" t="s">
        <v>1839</v>
      </c>
      <c r="C102" s="303" t="s">
        <v>1339</v>
      </c>
      <c r="D102" s="46" t="s">
        <v>99</v>
      </c>
      <c r="E102" s="303" t="s">
        <v>11</v>
      </c>
      <c r="F102" s="47" t="s">
        <v>197</v>
      </c>
      <c r="G102" s="47" t="s">
        <v>197</v>
      </c>
      <c r="H102" s="48">
        <v>76.3</v>
      </c>
      <c r="I102" s="48">
        <v>77.7</v>
      </c>
      <c r="J102" s="48">
        <v>78.099999999999994</v>
      </c>
      <c r="K102" s="48">
        <v>115</v>
      </c>
      <c r="L102" s="48">
        <v>140.1</v>
      </c>
      <c r="M102" s="48">
        <v>88.4</v>
      </c>
      <c r="N102" s="48">
        <v>191.7</v>
      </c>
      <c r="O102" s="48">
        <v>169.4</v>
      </c>
      <c r="P102" s="48">
        <v>84.2</v>
      </c>
      <c r="Q102" s="48">
        <v>156.19999999999999</v>
      </c>
      <c r="R102" s="48">
        <v>113.7</v>
      </c>
      <c r="S102" s="48">
        <v>117.4</v>
      </c>
      <c r="T102" s="48">
        <v>163.19999999999999</v>
      </c>
      <c r="U102" s="48">
        <v>131.19999999999999</v>
      </c>
      <c r="V102" s="48">
        <v>98.5</v>
      </c>
      <c r="W102" s="48">
        <v>129</v>
      </c>
      <c r="X102" s="48">
        <v>109.6</v>
      </c>
      <c r="Y102" s="48">
        <v>152.30000000000001</v>
      </c>
      <c r="Z102" s="48">
        <v>100.9</v>
      </c>
      <c r="AA102" s="48">
        <v>37.700000000000003</v>
      </c>
      <c r="AB102" s="48">
        <v>78.400000000000006</v>
      </c>
      <c r="AC102" s="48">
        <v>60.4</v>
      </c>
      <c r="AD102" s="48">
        <v>66.2</v>
      </c>
      <c r="AE102" s="48">
        <v>138</v>
      </c>
      <c r="AF102" s="48">
        <v>105.3</v>
      </c>
      <c r="AG102" s="48">
        <v>137.19999999999999</v>
      </c>
      <c r="AH102" s="48">
        <v>123.2</v>
      </c>
      <c r="AI102" s="49" t="s">
        <v>197</v>
      </c>
      <c r="AJ102" s="48">
        <v>80.400000000000006</v>
      </c>
      <c r="AK102" s="48">
        <v>52.8</v>
      </c>
      <c r="AL102" s="48">
        <v>67.5</v>
      </c>
      <c r="AM102" s="48">
        <v>100.4</v>
      </c>
      <c r="AN102" s="48">
        <v>36.799999999999997</v>
      </c>
      <c r="AO102" s="48">
        <v>271.10000000000002</v>
      </c>
      <c r="AP102" s="48">
        <v>268.7</v>
      </c>
      <c r="AQ102" s="48">
        <v>66.400000000000006</v>
      </c>
      <c r="AR102" s="48">
        <v>142.5</v>
      </c>
      <c r="AS102" s="49" t="s">
        <v>197</v>
      </c>
      <c r="AT102" s="48">
        <v>139.69999999999999</v>
      </c>
      <c r="AU102" s="49" t="s">
        <v>197</v>
      </c>
      <c r="AV102" s="48">
        <v>56.7</v>
      </c>
      <c r="AW102" s="48">
        <v>137.80000000000001</v>
      </c>
      <c r="AX102" s="48">
        <v>64</v>
      </c>
      <c r="AY102" s="48">
        <v>61.8</v>
      </c>
      <c r="AZ102" s="48">
        <v>97.4</v>
      </c>
      <c r="BA102" s="48">
        <v>99.3</v>
      </c>
      <c r="BB102" s="48">
        <v>99.2</v>
      </c>
      <c r="BC102" s="48">
        <v>108.2</v>
      </c>
      <c r="BD102" s="48">
        <v>118.3</v>
      </c>
      <c r="BE102" s="48">
        <v>117.5</v>
      </c>
      <c r="BF102" s="48">
        <v>102.2</v>
      </c>
      <c r="BG102" s="48">
        <v>164.7</v>
      </c>
      <c r="BH102" s="48">
        <v>150.80000000000001</v>
      </c>
      <c r="BI102" s="48">
        <v>122.4</v>
      </c>
      <c r="BJ102" s="48">
        <v>88.6</v>
      </c>
      <c r="BK102" s="48">
        <v>106.2</v>
      </c>
      <c r="BL102" s="48">
        <v>120.2</v>
      </c>
      <c r="BM102" s="48">
        <v>62.8</v>
      </c>
      <c r="BN102" s="48">
        <v>78.3</v>
      </c>
      <c r="BO102" s="49" t="s">
        <v>197</v>
      </c>
      <c r="BP102" s="49" t="s">
        <v>197</v>
      </c>
      <c r="BQ102" s="49" t="s">
        <v>197</v>
      </c>
      <c r="BR102" s="48">
        <v>82.5</v>
      </c>
      <c r="BS102" s="48">
        <v>131</v>
      </c>
      <c r="BT102" s="48">
        <v>108.2</v>
      </c>
      <c r="BU102" s="48">
        <v>64</v>
      </c>
      <c r="BV102" s="48">
        <v>90.2</v>
      </c>
      <c r="BW102" s="48">
        <v>81.3</v>
      </c>
      <c r="BX102" s="48">
        <v>166.3</v>
      </c>
      <c r="BY102" s="48">
        <v>183.9</v>
      </c>
      <c r="BZ102" s="48">
        <v>172.6</v>
      </c>
      <c r="CA102" s="49" t="s">
        <v>197</v>
      </c>
      <c r="CB102" s="49" t="s">
        <v>197</v>
      </c>
      <c r="CC102" s="49" t="s">
        <v>197</v>
      </c>
      <c r="CD102" s="48">
        <v>49.3</v>
      </c>
      <c r="CE102" s="48">
        <v>45.7</v>
      </c>
      <c r="CF102" s="48">
        <v>47.1</v>
      </c>
      <c r="CG102" s="48">
        <v>80.5</v>
      </c>
      <c r="CH102" s="48">
        <v>196.1</v>
      </c>
      <c r="CI102" s="48">
        <v>138.5</v>
      </c>
      <c r="CJ102" s="48">
        <v>58.3</v>
      </c>
      <c r="CK102" s="48">
        <v>128.5</v>
      </c>
      <c r="CL102" s="48">
        <v>99.1</v>
      </c>
      <c r="CM102" s="49" t="s">
        <v>197</v>
      </c>
      <c r="CN102" s="49" t="s">
        <v>197</v>
      </c>
      <c r="CO102" s="49" t="s">
        <v>197</v>
      </c>
      <c r="CP102" s="49" t="s">
        <v>197</v>
      </c>
      <c r="CQ102" s="49" t="s">
        <v>197</v>
      </c>
      <c r="CR102" s="49" t="s">
        <v>197</v>
      </c>
      <c r="CS102" s="49" t="s">
        <v>197</v>
      </c>
      <c r="CT102" s="49" t="s">
        <v>197</v>
      </c>
      <c r="CU102" s="49" t="s">
        <v>197</v>
      </c>
      <c r="CV102" s="49" t="s">
        <v>197</v>
      </c>
      <c r="CW102" s="48">
        <v>86.9</v>
      </c>
      <c r="CX102" s="48">
        <v>122.7</v>
      </c>
      <c r="CY102" s="48">
        <v>106.9</v>
      </c>
      <c r="CZ102" s="48">
        <v>125</v>
      </c>
      <c r="DA102" s="48">
        <v>41.9</v>
      </c>
      <c r="DB102" s="48">
        <v>40.799999999999997</v>
      </c>
      <c r="DC102" s="48">
        <v>41.2</v>
      </c>
      <c r="DD102" s="48">
        <v>53.1</v>
      </c>
      <c r="DE102" s="48">
        <v>110.3</v>
      </c>
      <c r="DF102" s="48">
        <v>89.9</v>
      </c>
      <c r="DG102" s="48">
        <v>60</v>
      </c>
      <c r="DH102" s="48">
        <v>59.6</v>
      </c>
      <c r="DI102" s="48">
        <v>59.8</v>
      </c>
      <c r="DJ102" s="48">
        <v>72.8</v>
      </c>
      <c r="DK102" s="48">
        <v>205.7</v>
      </c>
      <c r="DL102" s="48">
        <v>143.30000000000001</v>
      </c>
      <c r="DM102" s="48">
        <v>59</v>
      </c>
      <c r="DN102" s="48">
        <v>126.5</v>
      </c>
      <c r="DO102" s="48">
        <v>100.8</v>
      </c>
      <c r="DP102" s="49" t="s">
        <v>197</v>
      </c>
      <c r="DQ102" s="49" t="s">
        <v>197</v>
      </c>
      <c r="DR102" s="49" t="s">
        <v>197</v>
      </c>
      <c r="DS102" s="49" t="s">
        <v>197</v>
      </c>
      <c r="DT102" s="49" t="s">
        <v>197</v>
      </c>
      <c r="DU102" s="49" t="s">
        <v>197</v>
      </c>
      <c r="DV102" s="49" t="s">
        <v>197</v>
      </c>
      <c r="DW102" s="49" t="s">
        <v>197</v>
      </c>
      <c r="DX102" s="49" t="s">
        <v>197</v>
      </c>
      <c r="DY102" s="49" t="s">
        <v>197</v>
      </c>
      <c r="DZ102" s="49" t="s">
        <v>197</v>
      </c>
      <c r="EA102" s="49" t="s">
        <v>197</v>
      </c>
      <c r="EB102" s="48" t="e">
        <v>#N/A</v>
      </c>
      <c r="EC102" s="49" t="s">
        <v>197</v>
      </c>
      <c r="ED102" s="48" t="e">
        <v>#N/A</v>
      </c>
      <c r="EE102" s="49" t="s">
        <v>197</v>
      </c>
      <c r="EF102" s="48">
        <v>39.4</v>
      </c>
      <c r="EG102" s="48">
        <v>54.9</v>
      </c>
      <c r="EH102" s="48">
        <v>48.3</v>
      </c>
      <c r="EI102" s="49" t="s">
        <v>197</v>
      </c>
      <c r="EJ102" s="49" t="s">
        <v>197</v>
      </c>
      <c r="EK102" s="49" t="s">
        <v>197</v>
      </c>
      <c r="EL102" s="49" t="s">
        <v>197</v>
      </c>
      <c r="EM102" s="49" t="s">
        <v>197</v>
      </c>
      <c r="EN102" s="49" t="s">
        <v>197</v>
      </c>
      <c r="EO102" s="49" t="s">
        <v>197</v>
      </c>
      <c r="EP102" s="49" t="s">
        <v>197</v>
      </c>
      <c r="EQ102" s="49" t="s">
        <v>197</v>
      </c>
      <c r="ER102" s="49" t="s">
        <v>197</v>
      </c>
      <c r="ES102" s="49" t="s">
        <v>197</v>
      </c>
      <c r="ET102" s="48">
        <v>92.9</v>
      </c>
      <c r="EU102" s="49" t="s">
        <v>197</v>
      </c>
      <c r="EV102" s="48">
        <v>101.6</v>
      </c>
      <c r="EW102" s="48">
        <v>108.9</v>
      </c>
      <c r="EX102" s="48">
        <v>106.6</v>
      </c>
      <c r="EY102" s="48">
        <v>121.6</v>
      </c>
      <c r="EZ102" s="48">
        <v>125.9</v>
      </c>
      <c r="FA102" s="48">
        <v>101.5</v>
      </c>
      <c r="FB102" s="48">
        <v>111.2</v>
      </c>
      <c r="FC102" s="48">
        <v>103.1</v>
      </c>
      <c r="FD102" s="48">
        <v>127</v>
      </c>
      <c r="FE102" s="48">
        <v>111.8</v>
      </c>
      <c r="FF102" s="48">
        <v>118.3</v>
      </c>
      <c r="FG102" s="48">
        <v>191.6</v>
      </c>
      <c r="FH102" s="48">
        <v>242</v>
      </c>
      <c r="FI102" s="48">
        <v>206.2</v>
      </c>
      <c r="FJ102" s="48">
        <v>67.2</v>
      </c>
      <c r="FK102" s="48">
        <v>61.7</v>
      </c>
      <c r="FL102" s="48">
        <v>64.2</v>
      </c>
      <c r="FM102" s="48">
        <v>86.2</v>
      </c>
      <c r="FN102" s="48">
        <v>86.2</v>
      </c>
      <c r="FO102" s="48">
        <v>86.2</v>
      </c>
      <c r="FP102" s="48">
        <v>144.6</v>
      </c>
      <c r="FQ102" s="48">
        <v>93.4</v>
      </c>
      <c r="FR102" s="48">
        <v>111.6</v>
      </c>
      <c r="FS102" s="48">
        <v>104.3</v>
      </c>
      <c r="FT102" s="48">
        <v>109.2</v>
      </c>
      <c r="FU102" s="48">
        <v>106.1</v>
      </c>
      <c r="FV102" s="48">
        <v>86.9</v>
      </c>
      <c r="FW102" s="48">
        <v>53.9</v>
      </c>
      <c r="FX102" s="48">
        <v>70.400000000000006</v>
      </c>
      <c r="FY102" s="48">
        <v>63.8</v>
      </c>
      <c r="FZ102" s="48">
        <v>63.9</v>
      </c>
      <c r="GA102" s="48">
        <v>97.8</v>
      </c>
      <c r="GB102" s="48">
        <v>86.4</v>
      </c>
      <c r="GC102" s="48">
        <v>88.6</v>
      </c>
      <c r="GD102" s="48">
        <v>91.1</v>
      </c>
      <c r="GE102" s="48">
        <v>12.3</v>
      </c>
      <c r="GF102" s="48">
        <v>62.8</v>
      </c>
      <c r="GG102" s="48">
        <v>39.1</v>
      </c>
      <c r="GH102" s="48">
        <v>40</v>
      </c>
      <c r="GI102" s="48">
        <v>40</v>
      </c>
      <c r="GJ102" s="49" t="s">
        <v>197</v>
      </c>
      <c r="GK102" s="49" t="s">
        <v>197</v>
      </c>
      <c r="GL102" s="49" t="s">
        <v>197</v>
      </c>
      <c r="GM102" s="48">
        <v>165.1</v>
      </c>
      <c r="GN102" s="48">
        <v>67.099999999999994</v>
      </c>
      <c r="GO102" s="48">
        <v>104.8</v>
      </c>
      <c r="GP102" s="48">
        <v>134.1</v>
      </c>
      <c r="GQ102" s="48">
        <v>92.3</v>
      </c>
      <c r="GR102" s="48">
        <v>107.8</v>
      </c>
      <c r="GS102" s="48">
        <v>65.8</v>
      </c>
      <c r="GT102" s="48">
        <v>112.4</v>
      </c>
      <c r="GU102" s="48">
        <v>102.1</v>
      </c>
      <c r="GV102" s="48">
        <v>310.60000000000002</v>
      </c>
      <c r="GW102" s="48">
        <v>11.9</v>
      </c>
      <c r="GX102" s="48">
        <v>144.30000000000001</v>
      </c>
      <c r="GY102" s="48">
        <v>78.3</v>
      </c>
      <c r="GZ102" s="48">
        <v>89.2</v>
      </c>
      <c r="HA102" s="48">
        <v>83.9</v>
      </c>
      <c r="HB102" s="48">
        <v>87.1</v>
      </c>
      <c r="HC102" s="48">
        <v>68.5</v>
      </c>
      <c r="HD102" s="48">
        <v>74.099999999999994</v>
      </c>
      <c r="HE102" s="48" t="e">
        <v>#N/A</v>
      </c>
      <c r="HF102" s="48">
        <v>238.1</v>
      </c>
      <c r="HG102" s="48" t="e">
        <v>#N/A</v>
      </c>
      <c r="HH102" s="48">
        <v>208.4</v>
      </c>
      <c r="HI102" s="49" t="s">
        <v>197</v>
      </c>
      <c r="HJ102" s="49" t="s">
        <v>197</v>
      </c>
      <c r="HK102" s="49" t="s">
        <v>197</v>
      </c>
      <c r="HL102" s="48">
        <v>23.4</v>
      </c>
      <c r="HM102" s="48">
        <v>25.8</v>
      </c>
      <c r="HN102" s="48">
        <v>24.6</v>
      </c>
      <c r="HO102" s="48">
        <v>121.5</v>
      </c>
      <c r="HP102" s="48">
        <v>118.8</v>
      </c>
      <c r="HQ102" s="48">
        <v>119.7</v>
      </c>
      <c r="HR102" s="48">
        <v>106.5</v>
      </c>
      <c r="HS102" s="48">
        <v>147.19999999999999</v>
      </c>
      <c r="HT102" s="48">
        <v>126.7</v>
      </c>
      <c r="HU102" s="48">
        <v>187.6</v>
      </c>
      <c r="HV102" s="48">
        <v>90.2</v>
      </c>
      <c r="HW102" s="48">
        <v>95.6</v>
      </c>
      <c r="HX102" s="48">
        <v>184.5</v>
      </c>
      <c r="HY102" s="49" t="s">
        <v>197</v>
      </c>
      <c r="HZ102" s="48">
        <v>87.9</v>
      </c>
      <c r="IA102" s="49" t="s">
        <v>197</v>
      </c>
      <c r="IB102" s="49" t="s">
        <v>197</v>
      </c>
      <c r="IC102" s="49" t="s">
        <v>197</v>
      </c>
      <c r="ID102" s="48">
        <v>4</v>
      </c>
      <c r="IE102" s="48">
        <v>142.1</v>
      </c>
      <c r="IF102" s="49" t="s">
        <v>197</v>
      </c>
      <c r="IG102" s="48">
        <v>78.900000000000006</v>
      </c>
      <c r="IH102" s="48">
        <v>126</v>
      </c>
      <c r="II102" s="48">
        <v>94</v>
      </c>
      <c r="IJ102" s="48">
        <v>80.400000000000006</v>
      </c>
      <c r="IK102" s="48">
        <v>272.10000000000002</v>
      </c>
      <c r="IL102" s="48">
        <v>485.3</v>
      </c>
      <c r="IM102" s="48">
        <v>17</v>
      </c>
      <c r="IN102" s="49" t="s">
        <v>197</v>
      </c>
      <c r="IO102" s="48">
        <v>211</v>
      </c>
      <c r="IP102" s="49" t="s">
        <v>197</v>
      </c>
      <c r="IQ102" s="48">
        <v>160.69999999999999</v>
      </c>
      <c r="IR102" s="48">
        <v>70.599999999999994</v>
      </c>
      <c r="IS102" s="48">
        <v>134.30000000000001</v>
      </c>
      <c r="IT102" s="48">
        <v>110</v>
      </c>
      <c r="IU102" s="48">
        <v>366.8</v>
      </c>
      <c r="IV102" s="48">
        <v>115.6</v>
      </c>
      <c r="IW102" s="48">
        <v>178.6</v>
      </c>
      <c r="IX102" s="49" t="s">
        <v>197</v>
      </c>
      <c r="IY102" s="48">
        <v>222.9</v>
      </c>
      <c r="IZ102" s="48">
        <v>163.1</v>
      </c>
      <c r="JA102" s="48">
        <v>100.7</v>
      </c>
      <c r="JB102" s="48">
        <v>308</v>
      </c>
      <c r="JC102" s="48">
        <v>110.2</v>
      </c>
      <c r="JD102" s="48">
        <v>138.9</v>
      </c>
      <c r="JE102" s="48">
        <v>131.9</v>
      </c>
      <c r="JF102" s="48" t="s">
        <v>87</v>
      </c>
      <c r="JG102" s="48">
        <v>213.8</v>
      </c>
      <c r="JH102" s="48">
        <v>322.8</v>
      </c>
      <c r="JI102" s="48">
        <v>97.6</v>
      </c>
      <c r="JJ102" s="48">
        <v>107.8</v>
      </c>
      <c r="JK102" s="48">
        <v>97.7</v>
      </c>
      <c r="JL102" s="48">
        <v>143.4</v>
      </c>
      <c r="JM102" s="48">
        <v>130.80000000000001</v>
      </c>
      <c r="JN102" s="48">
        <v>126</v>
      </c>
      <c r="JO102" s="48">
        <v>37.700000000000003</v>
      </c>
    </row>
    <row r="103" spans="1:275">
      <c r="A103" s="45"/>
      <c r="B103" s="46" t="s">
        <v>1840</v>
      </c>
      <c r="C103" s="303" t="s">
        <v>1340</v>
      </c>
      <c r="D103" s="46" t="s">
        <v>99</v>
      </c>
      <c r="E103" s="303" t="s">
        <v>11</v>
      </c>
      <c r="F103" s="47" t="s">
        <v>197</v>
      </c>
      <c r="G103" s="47" t="s">
        <v>197</v>
      </c>
      <c r="H103" s="48">
        <v>61.9</v>
      </c>
      <c r="I103" s="48">
        <v>73.900000000000006</v>
      </c>
      <c r="J103" s="48">
        <v>74.2</v>
      </c>
      <c r="K103" s="48">
        <v>50.3</v>
      </c>
      <c r="L103" s="48">
        <v>59.6</v>
      </c>
      <c r="M103" s="48">
        <v>69.8</v>
      </c>
      <c r="N103" s="48">
        <v>71.7</v>
      </c>
      <c r="O103" s="48">
        <v>70.900000000000006</v>
      </c>
      <c r="P103" s="48">
        <v>95.4</v>
      </c>
      <c r="Q103" s="48">
        <v>94.4</v>
      </c>
      <c r="R103" s="48">
        <v>94.3</v>
      </c>
      <c r="S103" s="48">
        <v>70.099999999999994</v>
      </c>
      <c r="T103" s="48">
        <v>37.799999999999997</v>
      </c>
      <c r="U103" s="48">
        <v>56.5</v>
      </c>
      <c r="V103" s="48">
        <v>149.6</v>
      </c>
      <c r="W103" s="48">
        <v>45.5</v>
      </c>
      <c r="X103" s="49" t="s">
        <v>197</v>
      </c>
      <c r="Y103" s="48">
        <v>33.799999999999997</v>
      </c>
      <c r="Z103" s="48">
        <v>31.2</v>
      </c>
      <c r="AA103" s="48">
        <v>60</v>
      </c>
      <c r="AB103" s="48">
        <v>62.1</v>
      </c>
      <c r="AC103" s="48">
        <v>16.7</v>
      </c>
      <c r="AD103" s="49" t="s">
        <v>197</v>
      </c>
      <c r="AE103" s="48">
        <v>76.599999999999994</v>
      </c>
      <c r="AF103" s="48">
        <v>82</v>
      </c>
      <c r="AG103" s="48">
        <v>52.4</v>
      </c>
      <c r="AH103" s="48">
        <v>80.400000000000006</v>
      </c>
      <c r="AI103" s="49" t="s">
        <v>197</v>
      </c>
      <c r="AJ103" s="48">
        <v>73.099999999999994</v>
      </c>
      <c r="AK103" s="49" t="s">
        <v>197</v>
      </c>
      <c r="AL103" s="49" t="s">
        <v>197</v>
      </c>
      <c r="AM103" s="48">
        <v>88.1</v>
      </c>
      <c r="AN103" s="48">
        <v>167</v>
      </c>
      <c r="AO103" s="48">
        <v>140.5</v>
      </c>
      <c r="AP103" s="48">
        <v>140.80000000000001</v>
      </c>
      <c r="AQ103" s="48">
        <v>44.7</v>
      </c>
      <c r="AR103" s="48">
        <v>111.8</v>
      </c>
      <c r="AS103" s="49" t="s">
        <v>197</v>
      </c>
      <c r="AT103" s="48">
        <v>90</v>
      </c>
      <c r="AU103" s="49" t="s">
        <v>197</v>
      </c>
      <c r="AV103" s="48">
        <v>178.9</v>
      </c>
      <c r="AW103" s="48">
        <v>5.2</v>
      </c>
      <c r="AX103" s="49" t="s">
        <v>197</v>
      </c>
      <c r="AY103" s="49" t="s">
        <v>197</v>
      </c>
      <c r="AZ103" s="48">
        <v>63.2</v>
      </c>
      <c r="BA103" s="48">
        <v>81.400000000000006</v>
      </c>
      <c r="BB103" s="48">
        <v>80.599999999999994</v>
      </c>
      <c r="BC103" s="48">
        <v>66.3</v>
      </c>
      <c r="BD103" s="48">
        <v>71.3</v>
      </c>
      <c r="BE103" s="48">
        <v>70.900000000000006</v>
      </c>
      <c r="BF103" s="48">
        <v>66.599999999999994</v>
      </c>
      <c r="BG103" s="48">
        <v>76.900000000000006</v>
      </c>
      <c r="BH103" s="48">
        <v>74.599999999999994</v>
      </c>
      <c r="BI103" s="48">
        <v>123.7</v>
      </c>
      <c r="BJ103" s="48">
        <v>82.1</v>
      </c>
      <c r="BK103" s="48">
        <v>103.8</v>
      </c>
      <c r="BL103" s="48">
        <v>175.4</v>
      </c>
      <c r="BM103" s="48">
        <v>51.7</v>
      </c>
      <c r="BN103" s="48">
        <v>85.4</v>
      </c>
      <c r="BO103" s="49" t="s">
        <v>197</v>
      </c>
      <c r="BP103" s="48">
        <v>94.3</v>
      </c>
      <c r="BQ103" s="48">
        <v>112.6</v>
      </c>
      <c r="BR103" s="48">
        <v>70.7</v>
      </c>
      <c r="BS103" s="48">
        <v>106.2</v>
      </c>
      <c r="BT103" s="48">
        <v>89.5</v>
      </c>
      <c r="BU103" s="48">
        <v>18.7</v>
      </c>
      <c r="BV103" s="48">
        <v>52.3</v>
      </c>
      <c r="BW103" s="48">
        <v>40.700000000000003</v>
      </c>
      <c r="BX103" s="48">
        <v>103</v>
      </c>
      <c r="BY103" s="48">
        <v>76.400000000000006</v>
      </c>
      <c r="BZ103" s="48">
        <v>93.6</v>
      </c>
      <c r="CA103" s="49" t="s">
        <v>197</v>
      </c>
      <c r="CB103" s="49" t="s">
        <v>197</v>
      </c>
      <c r="CC103" s="49" t="s">
        <v>197</v>
      </c>
      <c r="CD103" s="48">
        <v>86.2</v>
      </c>
      <c r="CE103" s="48">
        <v>71.900000000000006</v>
      </c>
      <c r="CF103" s="48">
        <v>77.599999999999994</v>
      </c>
      <c r="CG103" s="48">
        <v>36.6</v>
      </c>
      <c r="CH103" s="48">
        <v>69.400000000000006</v>
      </c>
      <c r="CI103" s="48">
        <v>53</v>
      </c>
      <c r="CJ103" s="48">
        <v>65.5</v>
      </c>
      <c r="CK103" s="48">
        <v>98</v>
      </c>
      <c r="CL103" s="48">
        <v>84.3</v>
      </c>
      <c r="CM103" s="49" t="s">
        <v>197</v>
      </c>
      <c r="CN103" s="49" t="s">
        <v>197</v>
      </c>
      <c r="CO103" s="49" t="s">
        <v>197</v>
      </c>
      <c r="CP103" s="49" t="s">
        <v>197</v>
      </c>
      <c r="CQ103" s="49" t="s">
        <v>197</v>
      </c>
      <c r="CR103" s="49" t="s">
        <v>197</v>
      </c>
      <c r="CS103" s="49" t="s">
        <v>197</v>
      </c>
      <c r="CT103" s="49" t="s">
        <v>197</v>
      </c>
      <c r="CU103" s="49" t="s">
        <v>197</v>
      </c>
      <c r="CV103" s="49" t="s">
        <v>197</v>
      </c>
      <c r="CW103" s="48">
        <v>84</v>
      </c>
      <c r="CX103" s="48">
        <v>108.2</v>
      </c>
      <c r="CY103" s="48">
        <v>97.5</v>
      </c>
      <c r="CZ103" s="48">
        <v>104.4</v>
      </c>
      <c r="DA103" s="48">
        <v>74.099999999999994</v>
      </c>
      <c r="DB103" s="48">
        <v>75</v>
      </c>
      <c r="DC103" s="48">
        <v>74.7</v>
      </c>
      <c r="DD103" s="49" t="s">
        <v>197</v>
      </c>
      <c r="DE103" s="49" t="s">
        <v>197</v>
      </c>
      <c r="DF103" s="49" t="s">
        <v>197</v>
      </c>
      <c r="DG103" s="48">
        <v>71.900000000000006</v>
      </c>
      <c r="DH103" s="48">
        <v>16.2</v>
      </c>
      <c r="DI103" s="48">
        <v>47.7</v>
      </c>
      <c r="DJ103" s="48">
        <v>33.799999999999997</v>
      </c>
      <c r="DK103" s="48">
        <v>74.400000000000006</v>
      </c>
      <c r="DL103" s="48">
        <v>55.2</v>
      </c>
      <c r="DM103" s="48">
        <v>58.8</v>
      </c>
      <c r="DN103" s="48">
        <v>87.7</v>
      </c>
      <c r="DO103" s="48">
        <v>76.7</v>
      </c>
      <c r="DP103" s="49" t="s">
        <v>197</v>
      </c>
      <c r="DQ103" s="49" t="s">
        <v>197</v>
      </c>
      <c r="DR103" s="49" t="s">
        <v>197</v>
      </c>
      <c r="DS103" s="49" t="s">
        <v>197</v>
      </c>
      <c r="DT103" s="49" t="s">
        <v>197</v>
      </c>
      <c r="DU103" s="49" t="s">
        <v>197</v>
      </c>
      <c r="DV103" s="48">
        <v>74.3</v>
      </c>
      <c r="DW103" s="48">
        <v>25.7</v>
      </c>
      <c r="DX103" s="48">
        <v>40.299999999999997</v>
      </c>
      <c r="DY103" s="49" t="s">
        <v>197</v>
      </c>
      <c r="DZ103" s="49" t="s">
        <v>197</v>
      </c>
      <c r="EA103" s="49" t="s">
        <v>197</v>
      </c>
      <c r="EB103" s="48" t="e">
        <v>#N/A</v>
      </c>
      <c r="EC103" s="49" t="s">
        <v>197</v>
      </c>
      <c r="ED103" s="48" t="e">
        <v>#N/A</v>
      </c>
      <c r="EE103" s="49" t="s">
        <v>197</v>
      </c>
      <c r="EF103" s="48">
        <v>111.2</v>
      </c>
      <c r="EG103" s="48">
        <v>29.9</v>
      </c>
      <c r="EH103" s="48">
        <v>64.8</v>
      </c>
      <c r="EI103" s="48">
        <v>88.4</v>
      </c>
      <c r="EJ103" s="48">
        <v>118.7</v>
      </c>
      <c r="EK103" s="48">
        <v>108.5</v>
      </c>
      <c r="EL103" s="49" t="s">
        <v>197</v>
      </c>
      <c r="EM103" s="48">
        <v>21.9</v>
      </c>
      <c r="EN103" s="48">
        <v>26.8</v>
      </c>
      <c r="EO103" s="48">
        <v>24.3</v>
      </c>
      <c r="EP103" s="49" t="s">
        <v>197</v>
      </c>
      <c r="EQ103" s="49" t="s">
        <v>197</v>
      </c>
      <c r="ER103" s="49" t="s">
        <v>197</v>
      </c>
      <c r="ES103" s="49" t="s">
        <v>197</v>
      </c>
      <c r="ET103" s="48">
        <v>58.5</v>
      </c>
      <c r="EU103" s="49" t="s">
        <v>197</v>
      </c>
      <c r="EV103" s="48">
        <v>83.9</v>
      </c>
      <c r="EW103" s="48">
        <v>88.8</v>
      </c>
      <c r="EX103" s="48">
        <v>87.3</v>
      </c>
      <c r="EY103" s="48">
        <v>104.2</v>
      </c>
      <c r="EZ103" s="48">
        <v>44.1</v>
      </c>
      <c r="FA103" s="48">
        <v>102.7</v>
      </c>
      <c r="FB103" s="48">
        <v>79.400000000000006</v>
      </c>
      <c r="FC103" s="48">
        <v>65.599999999999994</v>
      </c>
      <c r="FD103" s="48">
        <v>59.5</v>
      </c>
      <c r="FE103" s="48">
        <v>104.1</v>
      </c>
      <c r="FF103" s="48">
        <v>84.9</v>
      </c>
      <c r="FG103" s="48">
        <v>98</v>
      </c>
      <c r="FH103" s="48">
        <v>140.69999999999999</v>
      </c>
      <c r="FI103" s="48">
        <v>110.4</v>
      </c>
      <c r="FJ103" s="48">
        <v>78.099999999999994</v>
      </c>
      <c r="FK103" s="48">
        <v>18.7</v>
      </c>
      <c r="FL103" s="48">
        <v>45.6</v>
      </c>
      <c r="FM103" s="48">
        <v>97</v>
      </c>
      <c r="FN103" s="48">
        <v>69.599999999999994</v>
      </c>
      <c r="FO103" s="48">
        <v>85.6</v>
      </c>
      <c r="FP103" s="48">
        <v>48.4</v>
      </c>
      <c r="FQ103" s="48">
        <v>85.6</v>
      </c>
      <c r="FR103" s="48">
        <v>72.400000000000006</v>
      </c>
      <c r="FS103" s="48">
        <v>142</v>
      </c>
      <c r="FT103" s="48">
        <v>77</v>
      </c>
      <c r="FU103" s="48">
        <v>118.2</v>
      </c>
      <c r="FV103" s="48">
        <v>74.5</v>
      </c>
      <c r="FW103" s="48">
        <v>27</v>
      </c>
      <c r="FX103" s="48">
        <v>95.7</v>
      </c>
      <c r="FY103" s="48">
        <v>81.5</v>
      </c>
      <c r="FZ103" s="48">
        <v>81.599999999999994</v>
      </c>
      <c r="GA103" s="48">
        <v>84.4</v>
      </c>
      <c r="GB103" s="48">
        <v>103.2</v>
      </c>
      <c r="GC103" s="48">
        <v>99.6</v>
      </c>
      <c r="GD103" s="48">
        <v>283.60000000000002</v>
      </c>
      <c r="GE103" s="48">
        <v>57.4</v>
      </c>
      <c r="GF103" s="48">
        <v>202.3</v>
      </c>
      <c r="GG103" s="48">
        <v>9.4</v>
      </c>
      <c r="GH103" s="48">
        <v>21.5</v>
      </c>
      <c r="GI103" s="48">
        <v>21.5</v>
      </c>
      <c r="GJ103" s="49" t="s">
        <v>197</v>
      </c>
      <c r="GK103" s="49" t="s">
        <v>197</v>
      </c>
      <c r="GL103" s="49" t="s">
        <v>197</v>
      </c>
      <c r="GM103" s="48">
        <v>35.799999999999997</v>
      </c>
      <c r="GN103" s="48">
        <v>22.6</v>
      </c>
      <c r="GO103" s="48">
        <v>27.7</v>
      </c>
      <c r="GP103" s="48">
        <v>174.2</v>
      </c>
      <c r="GQ103" s="48">
        <v>59.5</v>
      </c>
      <c r="GR103" s="48">
        <v>102.2</v>
      </c>
      <c r="GS103" s="48">
        <v>254.7</v>
      </c>
      <c r="GT103" s="48">
        <v>119.4</v>
      </c>
      <c r="GU103" s="48">
        <v>149.19999999999999</v>
      </c>
      <c r="GV103" s="48">
        <v>142.9</v>
      </c>
      <c r="GW103" s="48">
        <v>58.7</v>
      </c>
      <c r="GX103" s="48">
        <v>96.1</v>
      </c>
      <c r="GY103" s="48">
        <v>91.4</v>
      </c>
      <c r="GZ103" s="48">
        <v>83.9</v>
      </c>
      <c r="HA103" s="48">
        <v>87.5</v>
      </c>
      <c r="HB103" s="48">
        <v>84.4</v>
      </c>
      <c r="HC103" s="48">
        <v>108.9</v>
      </c>
      <c r="HD103" s="48">
        <v>101.5</v>
      </c>
      <c r="HE103" s="48" t="e">
        <v>#N/A</v>
      </c>
      <c r="HF103" s="48">
        <v>87.7</v>
      </c>
      <c r="HG103" s="48" t="e">
        <v>#N/A</v>
      </c>
      <c r="HH103" s="48">
        <v>50.9</v>
      </c>
      <c r="HI103" s="49" t="s">
        <v>197</v>
      </c>
      <c r="HJ103" s="49" t="s">
        <v>197</v>
      </c>
      <c r="HK103" s="49" t="s">
        <v>197</v>
      </c>
      <c r="HL103" s="49" t="s">
        <v>197</v>
      </c>
      <c r="HM103" s="49" t="s">
        <v>197</v>
      </c>
      <c r="HN103" s="49" t="s">
        <v>197</v>
      </c>
      <c r="HO103" s="48">
        <v>161.4</v>
      </c>
      <c r="HP103" s="48">
        <v>238</v>
      </c>
      <c r="HQ103" s="48">
        <v>211.8</v>
      </c>
      <c r="HR103" s="48">
        <v>161.80000000000001</v>
      </c>
      <c r="HS103" s="48">
        <v>145.4</v>
      </c>
      <c r="HT103" s="48">
        <v>153.69999999999999</v>
      </c>
      <c r="HU103" s="48">
        <v>59.5</v>
      </c>
      <c r="HV103" s="48">
        <v>88.6</v>
      </c>
      <c r="HW103" s="48">
        <v>87</v>
      </c>
      <c r="HX103" s="49" t="s">
        <v>197</v>
      </c>
      <c r="HY103" s="49" t="s">
        <v>197</v>
      </c>
      <c r="HZ103" s="48">
        <v>177.9</v>
      </c>
      <c r="IA103" s="49" t="s">
        <v>197</v>
      </c>
      <c r="IB103" s="49" t="s">
        <v>197</v>
      </c>
      <c r="IC103" s="49" t="s">
        <v>197</v>
      </c>
      <c r="ID103" s="48">
        <v>40.9</v>
      </c>
      <c r="IE103" s="49" t="s">
        <v>197</v>
      </c>
      <c r="IF103" s="49" t="s">
        <v>197</v>
      </c>
      <c r="IG103" s="48">
        <v>115.1</v>
      </c>
      <c r="IH103" s="48">
        <v>63.2</v>
      </c>
      <c r="II103" s="48">
        <v>70.599999999999994</v>
      </c>
      <c r="IJ103" s="48">
        <v>60</v>
      </c>
      <c r="IK103" s="49" t="s">
        <v>197</v>
      </c>
      <c r="IL103" s="49" t="s">
        <v>197</v>
      </c>
      <c r="IM103" s="49" t="s">
        <v>197</v>
      </c>
      <c r="IN103" s="49" t="s">
        <v>197</v>
      </c>
      <c r="IO103" s="49" t="s">
        <v>197</v>
      </c>
      <c r="IP103" s="49" t="s">
        <v>197</v>
      </c>
      <c r="IQ103" s="48">
        <v>13.9</v>
      </c>
      <c r="IR103" s="48">
        <v>75.099999999999994</v>
      </c>
      <c r="IS103" s="48">
        <v>81</v>
      </c>
      <c r="IT103" s="48">
        <v>78.8</v>
      </c>
      <c r="IU103" s="48">
        <v>144.6</v>
      </c>
      <c r="IV103" s="48">
        <v>247</v>
      </c>
      <c r="IW103" s="48">
        <v>221.3</v>
      </c>
      <c r="IX103" s="49" t="s">
        <v>197</v>
      </c>
      <c r="IY103" s="49" t="s">
        <v>197</v>
      </c>
      <c r="IZ103" s="49" t="s">
        <v>197</v>
      </c>
      <c r="JA103" s="49" t="s">
        <v>197</v>
      </c>
      <c r="JB103" s="49" t="s">
        <v>197</v>
      </c>
      <c r="JC103" s="48">
        <v>106.3</v>
      </c>
      <c r="JD103" s="48">
        <v>195</v>
      </c>
      <c r="JE103" s="48">
        <v>173.3</v>
      </c>
      <c r="JF103" s="48" t="s">
        <v>87</v>
      </c>
      <c r="JG103" s="48">
        <v>162.30000000000001</v>
      </c>
      <c r="JH103" s="48">
        <v>16.899999999999999</v>
      </c>
      <c r="JI103" s="48">
        <v>105.7</v>
      </c>
      <c r="JJ103" s="48">
        <v>63.3</v>
      </c>
      <c r="JK103" s="48">
        <v>64.5</v>
      </c>
      <c r="JL103" s="48">
        <v>76.2</v>
      </c>
      <c r="JM103" s="48">
        <v>62.2</v>
      </c>
      <c r="JN103" s="48">
        <v>63.2</v>
      </c>
      <c r="JO103" s="48">
        <v>28.6</v>
      </c>
    </row>
    <row r="104" spans="1:275">
      <c r="A104" s="45"/>
      <c r="B104" s="46" t="s">
        <v>1841</v>
      </c>
      <c r="C104" s="303" t="s">
        <v>1341</v>
      </c>
      <c r="D104" s="46" t="s">
        <v>99</v>
      </c>
      <c r="E104" s="303" t="s">
        <v>11</v>
      </c>
      <c r="F104" s="47" t="s">
        <v>197</v>
      </c>
      <c r="G104" s="47" t="s">
        <v>197</v>
      </c>
      <c r="H104" s="48">
        <v>47.4</v>
      </c>
      <c r="I104" s="48">
        <v>63.3</v>
      </c>
      <c r="J104" s="48">
        <v>61.6</v>
      </c>
      <c r="K104" s="49" t="s">
        <v>197</v>
      </c>
      <c r="L104" s="48">
        <v>98.5</v>
      </c>
      <c r="M104" s="48">
        <v>140.5</v>
      </c>
      <c r="N104" s="49" t="s">
        <v>197</v>
      </c>
      <c r="O104" s="49" t="s">
        <v>197</v>
      </c>
      <c r="P104" s="48">
        <v>220.5</v>
      </c>
      <c r="Q104" s="49" t="s">
        <v>197</v>
      </c>
      <c r="R104" s="48">
        <v>176.1</v>
      </c>
      <c r="S104" s="48">
        <v>46.1</v>
      </c>
      <c r="T104" s="49" t="s">
        <v>197</v>
      </c>
      <c r="U104" s="48">
        <v>41.7</v>
      </c>
      <c r="V104" s="49" t="s">
        <v>197</v>
      </c>
      <c r="W104" s="49" t="s">
        <v>197</v>
      </c>
      <c r="X104" s="49" t="s">
        <v>197</v>
      </c>
      <c r="Y104" s="49" t="s">
        <v>197</v>
      </c>
      <c r="Z104" s="49" t="s">
        <v>197</v>
      </c>
      <c r="AA104" s="49" t="s">
        <v>197</v>
      </c>
      <c r="AB104" s="49" t="s">
        <v>197</v>
      </c>
      <c r="AC104" s="49" t="s">
        <v>197</v>
      </c>
      <c r="AD104" s="49" t="s">
        <v>197</v>
      </c>
      <c r="AE104" s="48">
        <v>69.099999999999994</v>
      </c>
      <c r="AF104" s="49" t="s">
        <v>197</v>
      </c>
      <c r="AG104" s="49" t="s">
        <v>197</v>
      </c>
      <c r="AH104" s="48">
        <v>83.3</v>
      </c>
      <c r="AI104" s="49" t="s">
        <v>197</v>
      </c>
      <c r="AJ104" s="49" t="s">
        <v>197</v>
      </c>
      <c r="AK104" s="49" t="s">
        <v>197</v>
      </c>
      <c r="AL104" s="49" t="s">
        <v>197</v>
      </c>
      <c r="AM104" s="49" t="s">
        <v>197</v>
      </c>
      <c r="AN104" s="49" t="s">
        <v>197</v>
      </c>
      <c r="AO104" s="49" t="s">
        <v>197</v>
      </c>
      <c r="AP104" s="49" t="s">
        <v>197</v>
      </c>
      <c r="AQ104" s="49" t="s">
        <v>197</v>
      </c>
      <c r="AR104" s="49" t="s">
        <v>197</v>
      </c>
      <c r="AS104" s="49" t="s">
        <v>197</v>
      </c>
      <c r="AT104" s="49" t="s">
        <v>197</v>
      </c>
      <c r="AU104" s="49" t="s">
        <v>197</v>
      </c>
      <c r="AV104" s="49" t="s">
        <v>197</v>
      </c>
      <c r="AW104" s="49" t="s">
        <v>197</v>
      </c>
      <c r="AX104" s="49" t="s">
        <v>197</v>
      </c>
      <c r="AY104" s="49" t="s">
        <v>197</v>
      </c>
      <c r="AZ104" s="48">
        <v>66.5</v>
      </c>
      <c r="BA104" s="48">
        <v>111</v>
      </c>
      <c r="BB104" s="48">
        <v>108.9</v>
      </c>
      <c r="BC104" s="48">
        <v>71.2</v>
      </c>
      <c r="BD104" s="48">
        <v>82.3</v>
      </c>
      <c r="BE104" s="48">
        <v>81.5</v>
      </c>
      <c r="BF104" s="48">
        <v>90.7</v>
      </c>
      <c r="BG104" s="48">
        <v>104.2</v>
      </c>
      <c r="BH104" s="48">
        <v>101</v>
      </c>
      <c r="BI104" s="49" t="s">
        <v>197</v>
      </c>
      <c r="BJ104" s="49" t="s">
        <v>197</v>
      </c>
      <c r="BK104" s="49" t="s">
        <v>197</v>
      </c>
      <c r="BL104" s="49" t="s">
        <v>197</v>
      </c>
      <c r="BM104" s="49" t="s">
        <v>197</v>
      </c>
      <c r="BN104" s="49" t="s">
        <v>197</v>
      </c>
      <c r="BO104" s="49" t="s">
        <v>197</v>
      </c>
      <c r="BP104" s="49" t="s">
        <v>197</v>
      </c>
      <c r="BQ104" s="49" t="s">
        <v>197</v>
      </c>
      <c r="BR104" s="49" t="s">
        <v>197</v>
      </c>
      <c r="BS104" s="49" t="s">
        <v>197</v>
      </c>
      <c r="BT104" s="49" t="s">
        <v>197</v>
      </c>
      <c r="BU104" s="49" t="s">
        <v>197</v>
      </c>
      <c r="BV104" s="49" t="s">
        <v>197</v>
      </c>
      <c r="BW104" s="49" t="s">
        <v>197</v>
      </c>
      <c r="BX104" s="49" t="s">
        <v>197</v>
      </c>
      <c r="BY104" s="49" t="s">
        <v>197</v>
      </c>
      <c r="BZ104" s="49" t="s">
        <v>197</v>
      </c>
      <c r="CA104" s="49" t="s">
        <v>197</v>
      </c>
      <c r="CB104" s="49" t="s">
        <v>197</v>
      </c>
      <c r="CC104" s="49" t="s">
        <v>197</v>
      </c>
      <c r="CD104" s="49" t="s">
        <v>197</v>
      </c>
      <c r="CE104" s="49" t="s">
        <v>197</v>
      </c>
      <c r="CF104" s="49" t="s">
        <v>197</v>
      </c>
      <c r="CG104" s="49" t="s">
        <v>197</v>
      </c>
      <c r="CH104" s="49" t="s">
        <v>197</v>
      </c>
      <c r="CI104" s="49" t="s">
        <v>197</v>
      </c>
      <c r="CJ104" s="49" t="s">
        <v>197</v>
      </c>
      <c r="CK104" s="49" t="s">
        <v>197</v>
      </c>
      <c r="CL104" s="49" t="s">
        <v>197</v>
      </c>
      <c r="CM104" s="49" t="s">
        <v>197</v>
      </c>
      <c r="CN104" s="49" t="s">
        <v>197</v>
      </c>
      <c r="CO104" s="49" t="s">
        <v>197</v>
      </c>
      <c r="CP104" s="49" t="s">
        <v>197</v>
      </c>
      <c r="CQ104" s="49" t="s">
        <v>197</v>
      </c>
      <c r="CR104" s="49" t="s">
        <v>197</v>
      </c>
      <c r="CS104" s="49" t="s">
        <v>197</v>
      </c>
      <c r="CT104" s="49" t="s">
        <v>197</v>
      </c>
      <c r="CU104" s="49" t="s">
        <v>197</v>
      </c>
      <c r="CV104" s="49" t="s">
        <v>197</v>
      </c>
      <c r="CW104" s="49" t="s">
        <v>197</v>
      </c>
      <c r="CX104" s="49" t="s">
        <v>197</v>
      </c>
      <c r="CY104" s="49" t="s">
        <v>197</v>
      </c>
      <c r="CZ104" s="49" t="s">
        <v>197</v>
      </c>
      <c r="DA104" s="49" t="s">
        <v>197</v>
      </c>
      <c r="DB104" s="49" t="s">
        <v>197</v>
      </c>
      <c r="DC104" s="49" t="s">
        <v>197</v>
      </c>
      <c r="DD104" s="49" t="s">
        <v>197</v>
      </c>
      <c r="DE104" s="49" t="s">
        <v>197</v>
      </c>
      <c r="DF104" s="49" t="s">
        <v>197</v>
      </c>
      <c r="DG104" s="49" t="s">
        <v>197</v>
      </c>
      <c r="DH104" s="49" t="s">
        <v>197</v>
      </c>
      <c r="DI104" s="49" t="s">
        <v>197</v>
      </c>
      <c r="DJ104" s="49" t="s">
        <v>197</v>
      </c>
      <c r="DK104" s="49" t="s">
        <v>197</v>
      </c>
      <c r="DL104" s="49" t="s">
        <v>197</v>
      </c>
      <c r="DM104" s="49" t="s">
        <v>197</v>
      </c>
      <c r="DN104" s="49" t="s">
        <v>197</v>
      </c>
      <c r="DO104" s="49" t="s">
        <v>197</v>
      </c>
      <c r="DP104" s="49" t="s">
        <v>197</v>
      </c>
      <c r="DQ104" s="49" t="s">
        <v>197</v>
      </c>
      <c r="DR104" s="49" t="s">
        <v>197</v>
      </c>
      <c r="DS104" s="49" t="s">
        <v>197</v>
      </c>
      <c r="DT104" s="49" t="s">
        <v>197</v>
      </c>
      <c r="DU104" s="49" t="s">
        <v>197</v>
      </c>
      <c r="DV104" s="49" t="s">
        <v>197</v>
      </c>
      <c r="DW104" s="49" t="s">
        <v>197</v>
      </c>
      <c r="DX104" s="49" t="s">
        <v>197</v>
      </c>
      <c r="DY104" s="49" t="s">
        <v>197</v>
      </c>
      <c r="DZ104" s="49" t="s">
        <v>197</v>
      </c>
      <c r="EA104" s="49" t="s">
        <v>197</v>
      </c>
      <c r="EB104" s="48" t="e">
        <v>#N/A</v>
      </c>
      <c r="EC104" s="49" t="s">
        <v>197</v>
      </c>
      <c r="ED104" s="48" t="e">
        <v>#N/A</v>
      </c>
      <c r="EE104" s="49" t="s">
        <v>197</v>
      </c>
      <c r="EF104" s="49" t="s">
        <v>197</v>
      </c>
      <c r="EG104" s="49" t="s">
        <v>197</v>
      </c>
      <c r="EH104" s="49" t="s">
        <v>197</v>
      </c>
      <c r="EI104" s="49" t="s">
        <v>197</v>
      </c>
      <c r="EJ104" s="49" t="s">
        <v>197</v>
      </c>
      <c r="EK104" s="49" t="s">
        <v>197</v>
      </c>
      <c r="EL104" s="49" t="s">
        <v>197</v>
      </c>
      <c r="EM104" s="49" t="s">
        <v>197</v>
      </c>
      <c r="EN104" s="49" t="s">
        <v>197</v>
      </c>
      <c r="EO104" s="49" t="s">
        <v>197</v>
      </c>
      <c r="EP104" s="49" t="s">
        <v>197</v>
      </c>
      <c r="EQ104" s="49" t="s">
        <v>197</v>
      </c>
      <c r="ER104" s="49" t="s">
        <v>197</v>
      </c>
      <c r="ES104" s="49" t="s">
        <v>197</v>
      </c>
      <c r="ET104" s="48">
        <v>200.9</v>
      </c>
      <c r="EU104" s="49" t="s">
        <v>197</v>
      </c>
      <c r="EV104" s="48">
        <v>93.2</v>
      </c>
      <c r="EW104" s="48">
        <v>84.9</v>
      </c>
      <c r="EX104" s="48">
        <v>87.5</v>
      </c>
      <c r="EY104" s="49" t="s">
        <v>197</v>
      </c>
      <c r="EZ104" s="48">
        <v>8.6999999999999993</v>
      </c>
      <c r="FA104" s="48">
        <v>69.8</v>
      </c>
      <c r="FB104" s="48">
        <v>45.5</v>
      </c>
      <c r="FC104" s="49" t="s">
        <v>197</v>
      </c>
      <c r="FD104" s="48">
        <v>20.100000000000001</v>
      </c>
      <c r="FE104" s="48">
        <v>15.3</v>
      </c>
      <c r="FF104" s="48">
        <v>17.399999999999999</v>
      </c>
      <c r="FG104" s="49" t="s">
        <v>197</v>
      </c>
      <c r="FH104" s="49" t="s">
        <v>197</v>
      </c>
      <c r="FI104" s="49" t="s">
        <v>197</v>
      </c>
      <c r="FJ104" s="49" t="s">
        <v>197</v>
      </c>
      <c r="FK104" s="49" t="s">
        <v>197</v>
      </c>
      <c r="FL104" s="49" t="s">
        <v>197</v>
      </c>
      <c r="FM104" s="48">
        <v>111</v>
      </c>
      <c r="FN104" s="48">
        <v>74.2</v>
      </c>
      <c r="FO104" s="48">
        <v>95.8</v>
      </c>
      <c r="FP104" s="48">
        <v>5.3</v>
      </c>
      <c r="FQ104" s="48">
        <v>73.900000000000006</v>
      </c>
      <c r="FR104" s="48">
        <v>49.5</v>
      </c>
      <c r="FS104" s="48">
        <v>110.9</v>
      </c>
      <c r="FT104" s="48">
        <v>146.80000000000001</v>
      </c>
      <c r="FU104" s="48">
        <v>124.1</v>
      </c>
      <c r="FV104" s="49" t="s">
        <v>197</v>
      </c>
      <c r="FW104" s="48">
        <v>184.4</v>
      </c>
      <c r="FX104" s="48">
        <v>54.4</v>
      </c>
      <c r="FY104" s="48">
        <v>123.9</v>
      </c>
      <c r="FZ104" s="48">
        <v>123.2</v>
      </c>
      <c r="GA104" s="48">
        <v>60</v>
      </c>
      <c r="GB104" s="48">
        <v>98.8</v>
      </c>
      <c r="GC104" s="48">
        <v>91.3</v>
      </c>
      <c r="GD104" s="49" t="s">
        <v>197</v>
      </c>
      <c r="GE104" s="49" t="s">
        <v>197</v>
      </c>
      <c r="GF104" s="49" t="s">
        <v>197</v>
      </c>
      <c r="GG104" s="49" t="s">
        <v>197</v>
      </c>
      <c r="GH104" s="49" t="s">
        <v>197</v>
      </c>
      <c r="GI104" s="49" t="s">
        <v>197</v>
      </c>
      <c r="GJ104" s="49" t="s">
        <v>197</v>
      </c>
      <c r="GK104" s="49" t="s">
        <v>197</v>
      </c>
      <c r="GL104" s="49" t="s">
        <v>197</v>
      </c>
      <c r="GM104" s="49" t="s">
        <v>197</v>
      </c>
      <c r="GN104" s="49" t="s">
        <v>197</v>
      </c>
      <c r="GO104" s="49" t="s">
        <v>197</v>
      </c>
      <c r="GP104" s="49" t="s">
        <v>197</v>
      </c>
      <c r="GQ104" s="49" t="s">
        <v>197</v>
      </c>
      <c r="GR104" s="49" t="s">
        <v>197</v>
      </c>
      <c r="GS104" s="49" t="s">
        <v>197</v>
      </c>
      <c r="GT104" s="49" t="s">
        <v>197</v>
      </c>
      <c r="GU104" s="49" t="s">
        <v>197</v>
      </c>
      <c r="GV104" s="49" t="s">
        <v>197</v>
      </c>
      <c r="GW104" s="49" t="s">
        <v>197</v>
      </c>
      <c r="GX104" s="49" t="s">
        <v>197</v>
      </c>
      <c r="GY104" s="49" t="s">
        <v>197</v>
      </c>
      <c r="GZ104" s="49" t="s">
        <v>197</v>
      </c>
      <c r="HA104" s="49" t="s">
        <v>197</v>
      </c>
      <c r="HB104" s="49" t="s">
        <v>197</v>
      </c>
      <c r="HC104" s="49" t="s">
        <v>197</v>
      </c>
      <c r="HD104" s="49" t="s">
        <v>197</v>
      </c>
      <c r="HE104" s="48" t="e">
        <v>#N/A</v>
      </c>
      <c r="HF104" s="49" t="s">
        <v>197</v>
      </c>
      <c r="HG104" s="48" t="e">
        <v>#N/A</v>
      </c>
      <c r="HH104" s="49" t="s">
        <v>197</v>
      </c>
      <c r="HI104" s="49" t="s">
        <v>197</v>
      </c>
      <c r="HJ104" s="49" t="s">
        <v>197</v>
      </c>
      <c r="HK104" s="49" t="s">
        <v>197</v>
      </c>
      <c r="HL104" s="49" t="s">
        <v>197</v>
      </c>
      <c r="HM104" s="49" t="s">
        <v>197</v>
      </c>
      <c r="HN104" s="49" t="s">
        <v>197</v>
      </c>
      <c r="HO104" s="49" t="s">
        <v>197</v>
      </c>
      <c r="HP104" s="49" t="s">
        <v>197</v>
      </c>
      <c r="HQ104" s="49" t="s">
        <v>197</v>
      </c>
      <c r="HR104" s="49" t="s">
        <v>197</v>
      </c>
      <c r="HS104" s="49" t="s">
        <v>197</v>
      </c>
      <c r="HT104" s="49" t="s">
        <v>197</v>
      </c>
      <c r="HU104" s="48">
        <v>82</v>
      </c>
      <c r="HV104" s="48">
        <v>92.2</v>
      </c>
      <c r="HW104" s="48">
        <v>91.6</v>
      </c>
      <c r="HX104" s="49" t="s">
        <v>197</v>
      </c>
      <c r="HY104" s="49" t="s">
        <v>197</v>
      </c>
      <c r="HZ104" s="48">
        <v>68.599999999999994</v>
      </c>
      <c r="IA104" s="49" t="s">
        <v>197</v>
      </c>
      <c r="IB104" s="49" t="s">
        <v>197</v>
      </c>
      <c r="IC104" s="49" t="s">
        <v>197</v>
      </c>
      <c r="ID104" s="48">
        <v>9.6</v>
      </c>
      <c r="IE104" s="49" t="s">
        <v>197</v>
      </c>
      <c r="IF104" s="49" t="s">
        <v>197</v>
      </c>
      <c r="IG104" s="49" t="s">
        <v>197</v>
      </c>
      <c r="IH104" s="48">
        <v>42.8</v>
      </c>
      <c r="II104" s="49" t="s">
        <v>197</v>
      </c>
      <c r="IJ104" s="49" t="s">
        <v>197</v>
      </c>
      <c r="IK104" s="49" t="s">
        <v>197</v>
      </c>
      <c r="IL104" s="49" t="s">
        <v>197</v>
      </c>
      <c r="IM104" s="49" t="s">
        <v>197</v>
      </c>
      <c r="IN104" s="49" t="s">
        <v>197</v>
      </c>
      <c r="IO104" s="49" t="s">
        <v>197</v>
      </c>
      <c r="IP104" s="49" t="s">
        <v>197</v>
      </c>
      <c r="IQ104" s="48">
        <v>56.8</v>
      </c>
      <c r="IR104" s="48">
        <v>12.4</v>
      </c>
      <c r="IS104" s="48">
        <v>215.4</v>
      </c>
      <c r="IT104" s="48">
        <v>137</v>
      </c>
      <c r="IU104" s="49" t="s">
        <v>197</v>
      </c>
      <c r="IV104" s="49" t="s">
        <v>197</v>
      </c>
      <c r="IW104" s="49" t="s">
        <v>197</v>
      </c>
      <c r="IX104" s="49" t="s">
        <v>197</v>
      </c>
      <c r="IY104" s="49" t="s">
        <v>197</v>
      </c>
      <c r="IZ104" s="49" t="s">
        <v>197</v>
      </c>
      <c r="JA104" s="49" t="s">
        <v>197</v>
      </c>
      <c r="JB104" s="49" t="s">
        <v>197</v>
      </c>
      <c r="JC104" s="49" t="s">
        <v>197</v>
      </c>
      <c r="JD104" s="49" t="s">
        <v>197</v>
      </c>
      <c r="JE104" s="49" t="s">
        <v>197</v>
      </c>
      <c r="JF104" s="49" t="s">
        <v>87</v>
      </c>
      <c r="JG104" s="49" t="s">
        <v>87</v>
      </c>
      <c r="JH104" s="49" t="s">
        <v>87</v>
      </c>
      <c r="JI104" s="49">
        <v>140.1</v>
      </c>
      <c r="JJ104" s="49">
        <v>42.2</v>
      </c>
      <c r="JK104" s="49">
        <v>25.3</v>
      </c>
      <c r="JL104" s="49">
        <v>23</v>
      </c>
      <c r="JM104" s="49">
        <v>22.1</v>
      </c>
      <c r="JN104" s="49">
        <v>42.8</v>
      </c>
      <c r="JO104" s="49" t="s">
        <v>87</v>
      </c>
    </row>
    <row r="105" spans="1:275">
      <c r="A105" s="45"/>
      <c r="B105" s="46" t="s">
        <v>1842</v>
      </c>
      <c r="C105" s="303" t="s">
        <v>1342</v>
      </c>
      <c r="D105" s="46" t="s">
        <v>99</v>
      </c>
      <c r="E105" s="303" t="s">
        <v>11</v>
      </c>
      <c r="F105" s="47" t="s">
        <v>197</v>
      </c>
      <c r="G105" s="47" t="s">
        <v>197</v>
      </c>
      <c r="H105" s="48">
        <v>62.8</v>
      </c>
      <c r="I105" s="48">
        <v>71.5</v>
      </c>
      <c r="J105" s="48">
        <v>68.2</v>
      </c>
      <c r="K105" s="49" t="s">
        <v>197</v>
      </c>
      <c r="L105" s="48">
        <v>10.6</v>
      </c>
      <c r="M105" s="48">
        <v>70.900000000000006</v>
      </c>
      <c r="N105" s="49" t="s">
        <v>197</v>
      </c>
      <c r="O105" s="49" t="s">
        <v>197</v>
      </c>
      <c r="P105" s="48">
        <v>54.7</v>
      </c>
      <c r="Q105" s="49" t="s">
        <v>197</v>
      </c>
      <c r="R105" s="48">
        <v>73.599999999999994</v>
      </c>
      <c r="S105" s="48">
        <v>21.2</v>
      </c>
      <c r="T105" s="49" t="s">
        <v>197</v>
      </c>
      <c r="U105" s="48">
        <v>26.7</v>
      </c>
      <c r="V105" s="49" t="s">
        <v>197</v>
      </c>
      <c r="W105" s="49" t="s">
        <v>197</v>
      </c>
      <c r="X105" s="49" t="s">
        <v>197</v>
      </c>
      <c r="Y105" s="49" t="s">
        <v>197</v>
      </c>
      <c r="Z105" s="49" t="s">
        <v>197</v>
      </c>
      <c r="AA105" s="48">
        <v>41</v>
      </c>
      <c r="AB105" s="49" t="s">
        <v>197</v>
      </c>
      <c r="AC105" s="49" t="s">
        <v>197</v>
      </c>
      <c r="AD105" s="49" t="s">
        <v>197</v>
      </c>
      <c r="AE105" s="49" t="s">
        <v>197</v>
      </c>
      <c r="AF105" s="48">
        <v>4.8</v>
      </c>
      <c r="AG105" s="49" t="s">
        <v>197</v>
      </c>
      <c r="AH105" s="49" t="s">
        <v>197</v>
      </c>
      <c r="AI105" s="49" t="s">
        <v>197</v>
      </c>
      <c r="AJ105" s="49" t="s">
        <v>197</v>
      </c>
      <c r="AK105" s="49" t="s">
        <v>197</v>
      </c>
      <c r="AL105" s="49" t="s">
        <v>197</v>
      </c>
      <c r="AM105" s="49" t="s">
        <v>197</v>
      </c>
      <c r="AN105" s="49" t="s">
        <v>197</v>
      </c>
      <c r="AO105" s="49" t="s">
        <v>197</v>
      </c>
      <c r="AP105" s="49" t="s">
        <v>197</v>
      </c>
      <c r="AQ105" s="49" t="s">
        <v>197</v>
      </c>
      <c r="AR105" s="49" t="s">
        <v>197</v>
      </c>
      <c r="AS105" s="49" t="s">
        <v>197</v>
      </c>
      <c r="AT105" s="48">
        <v>8.6</v>
      </c>
      <c r="AU105" s="49" t="s">
        <v>197</v>
      </c>
      <c r="AV105" s="49" t="s">
        <v>197</v>
      </c>
      <c r="AW105" s="49" t="s">
        <v>197</v>
      </c>
      <c r="AX105" s="48">
        <v>64.7</v>
      </c>
      <c r="AY105" s="49" t="s">
        <v>197</v>
      </c>
      <c r="AZ105" s="48">
        <v>33.1</v>
      </c>
      <c r="BA105" s="48">
        <v>44.4</v>
      </c>
      <c r="BB105" s="48">
        <v>43.9</v>
      </c>
      <c r="BC105" s="48">
        <v>58.4</v>
      </c>
      <c r="BD105" s="48">
        <v>36</v>
      </c>
      <c r="BE105" s="48">
        <v>37.700000000000003</v>
      </c>
      <c r="BF105" s="48">
        <v>83.5</v>
      </c>
      <c r="BG105" s="48">
        <v>42.3</v>
      </c>
      <c r="BH105" s="48">
        <v>51.9</v>
      </c>
      <c r="BI105" s="48">
        <v>12.2</v>
      </c>
      <c r="BJ105" s="48">
        <v>31.1</v>
      </c>
      <c r="BK105" s="48">
        <v>21.3</v>
      </c>
      <c r="BL105" s="49" t="s">
        <v>197</v>
      </c>
      <c r="BM105" s="49" t="s">
        <v>197</v>
      </c>
      <c r="BN105" s="49" t="s">
        <v>197</v>
      </c>
      <c r="BO105" s="49" t="s">
        <v>197</v>
      </c>
      <c r="BP105" s="49" t="s">
        <v>197</v>
      </c>
      <c r="BQ105" s="49" t="s">
        <v>197</v>
      </c>
      <c r="BR105" s="49" t="s">
        <v>197</v>
      </c>
      <c r="BS105" s="49" t="s">
        <v>197</v>
      </c>
      <c r="BT105" s="49" t="s">
        <v>197</v>
      </c>
      <c r="BU105" s="49" t="s">
        <v>197</v>
      </c>
      <c r="BV105" s="49" t="s">
        <v>197</v>
      </c>
      <c r="BW105" s="49" t="s">
        <v>197</v>
      </c>
      <c r="BX105" s="49" t="s">
        <v>197</v>
      </c>
      <c r="BY105" s="49" t="s">
        <v>197</v>
      </c>
      <c r="BZ105" s="49" t="s">
        <v>197</v>
      </c>
      <c r="CA105" s="49" t="s">
        <v>197</v>
      </c>
      <c r="CB105" s="49" t="s">
        <v>197</v>
      </c>
      <c r="CC105" s="49" t="s">
        <v>197</v>
      </c>
      <c r="CD105" s="49" t="s">
        <v>197</v>
      </c>
      <c r="CE105" s="49" t="s">
        <v>197</v>
      </c>
      <c r="CF105" s="49" t="s">
        <v>197</v>
      </c>
      <c r="CG105" s="49" t="s">
        <v>197</v>
      </c>
      <c r="CH105" s="49" t="s">
        <v>197</v>
      </c>
      <c r="CI105" s="49" t="s">
        <v>197</v>
      </c>
      <c r="CJ105" s="49" t="s">
        <v>197</v>
      </c>
      <c r="CK105" s="49" t="s">
        <v>197</v>
      </c>
      <c r="CL105" s="49" t="s">
        <v>197</v>
      </c>
      <c r="CM105" s="49" t="s">
        <v>197</v>
      </c>
      <c r="CN105" s="49" t="s">
        <v>197</v>
      </c>
      <c r="CO105" s="49" t="s">
        <v>197</v>
      </c>
      <c r="CP105" s="49" t="s">
        <v>197</v>
      </c>
      <c r="CQ105" s="49" t="s">
        <v>197</v>
      </c>
      <c r="CR105" s="49" t="s">
        <v>197</v>
      </c>
      <c r="CS105" s="49" t="s">
        <v>197</v>
      </c>
      <c r="CT105" s="49" t="s">
        <v>197</v>
      </c>
      <c r="CU105" s="49" t="s">
        <v>197</v>
      </c>
      <c r="CV105" s="49" t="s">
        <v>197</v>
      </c>
      <c r="CW105" s="49" t="s">
        <v>197</v>
      </c>
      <c r="CX105" s="49" t="s">
        <v>197</v>
      </c>
      <c r="CY105" s="49" t="s">
        <v>197</v>
      </c>
      <c r="CZ105" s="49" t="s">
        <v>197</v>
      </c>
      <c r="DA105" s="49" t="s">
        <v>197</v>
      </c>
      <c r="DB105" s="49" t="s">
        <v>197</v>
      </c>
      <c r="DC105" s="49" t="s">
        <v>197</v>
      </c>
      <c r="DD105" s="49" t="s">
        <v>197</v>
      </c>
      <c r="DE105" s="49" t="s">
        <v>197</v>
      </c>
      <c r="DF105" s="49" t="s">
        <v>197</v>
      </c>
      <c r="DG105" s="49" t="s">
        <v>197</v>
      </c>
      <c r="DH105" s="49" t="s">
        <v>197</v>
      </c>
      <c r="DI105" s="49" t="s">
        <v>197</v>
      </c>
      <c r="DJ105" s="49" t="s">
        <v>197</v>
      </c>
      <c r="DK105" s="49" t="s">
        <v>197</v>
      </c>
      <c r="DL105" s="49" t="s">
        <v>197</v>
      </c>
      <c r="DM105" s="49" t="s">
        <v>197</v>
      </c>
      <c r="DN105" s="49" t="s">
        <v>197</v>
      </c>
      <c r="DO105" s="49" t="s">
        <v>197</v>
      </c>
      <c r="DP105" s="49" t="s">
        <v>197</v>
      </c>
      <c r="DQ105" s="49" t="s">
        <v>197</v>
      </c>
      <c r="DR105" s="49" t="s">
        <v>197</v>
      </c>
      <c r="DS105" s="49" t="s">
        <v>197</v>
      </c>
      <c r="DT105" s="49" t="s">
        <v>197</v>
      </c>
      <c r="DU105" s="49" t="s">
        <v>197</v>
      </c>
      <c r="DV105" s="49" t="s">
        <v>197</v>
      </c>
      <c r="DW105" s="49" t="s">
        <v>197</v>
      </c>
      <c r="DX105" s="49" t="s">
        <v>197</v>
      </c>
      <c r="DY105" s="49" t="s">
        <v>197</v>
      </c>
      <c r="DZ105" s="49" t="s">
        <v>197</v>
      </c>
      <c r="EA105" s="49" t="s">
        <v>197</v>
      </c>
      <c r="EB105" s="48" t="e">
        <v>#N/A</v>
      </c>
      <c r="EC105" s="49" t="s">
        <v>197</v>
      </c>
      <c r="ED105" s="48" t="e">
        <v>#N/A</v>
      </c>
      <c r="EE105" s="49" t="s">
        <v>197</v>
      </c>
      <c r="EF105" s="49" t="s">
        <v>197</v>
      </c>
      <c r="EG105" s="49" t="s">
        <v>197</v>
      </c>
      <c r="EH105" s="49" t="s">
        <v>197</v>
      </c>
      <c r="EI105" s="49" t="s">
        <v>197</v>
      </c>
      <c r="EJ105" s="49" t="s">
        <v>197</v>
      </c>
      <c r="EK105" s="49" t="s">
        <v>197</v>
      </c>
      <c r="EL105" s="49" t="s">
        <v>197</v>
      </c>
      <c r="EM105" s="49" t="s">
        <v>197</v>
      </c>
      <c r="EN105" s="49" t="s">
        <v>197</v>
      </c>
      <c r="EO105" s="49" t="s">
        <v>197</v>
      </c>
      <c r="EP105" s="49" t="s">
        <v>197</v>
      </c>
      <c r="EQ105" s="49" t="s">
        <v>197</v>
      </c>
      <c r="ER105" s="49" t="s">
        <v>197</v>
      </c>
      <c r="ES105" s="49" t="s">
        <v>197</v>
      </c>
      <c r="ET105" s="48">
        <v>29.1</v>
      </c>
      <c r="EU105" s="49" t="s">
        <v>197</v>
      </c>
      <c r="EV105" s="48">
        <v>24.3</v>
      </c>
      <c r="EW105" s="48">
        <v>57</v>
      </c>
      <c r="EX105" s="48">
        <v>46.7</v>
      </c>
      <c r="EY105" s="49" t="s">
        <v>197</v>
      </c>
      <c r="EZ105" s="48">
        <v>12.1</v>
      </c>
      <c r="FA105" s="48">
        <v>22</v>
      </c>
      <c r="FB105" s="48">
        <v>18.100000000000001</v>
      </c>
      <c r="FC105" s="49" t="s">
        <v>197</v>
      </c>
      <c r="FD105" s="48">
        <v>27.1</v>
      </c>
      <c r="FE105" s="48">
        <v>27.9</v>
      </c>
      <c r="FF105" s="48">
        <v>27.6</v>
      </c>
      <c r="FG105" s="49" t="s">
        <v>197</v>
      </c>
      <c r="FH105" s="49" t="s">
        <v>197</v>
      </c>
      <c r="FI105" s="49" t="s">
        <v>197</v>
      </c>
      <c r="FJ105" s="49" t="s">
        <v>197</v>
      </c>
      <c r="FK105" s="49" t="s">
        <v>197</v>
      </c>
      <c r="FL105" s="49" t="s">
        <v>197</v>
      </c>
      <c r="FM105" s="48">
        <v>7.5</v>
      </c>
      <c r="FN105" s="48">
        <v>25</v>
      </c>
      <c r="FO105" s="48">
        <v>14.7</v>
      </c>
      <c r="FP105" s="48">
        <v>15.5</v>
      </c>
      <c r="FQ105" s="48">
        <v>16.399999999999999</v>
      </c>
      <c r="FR105" s="48">
        <v>16.100000000000001</v>
      </c>
      <c r="FS105" s="48">
        <v>6.2</v>
      </c>
      <c r="FT105" s="48">
        <v>16.399999999999999</v>
      </c>
      <c r="FU105" s="48">
        <v>9.9</v>
      </c>
      <c r="FV105" s="49" t="s">
        <v>197</v>
      </c>
      <c r="FW105" s="49" t="s">
        <v>197</v>
      </c>
      <c r="FX105" s="48">
        <v>39.4</v>
      </c>
      <c r="FY105" s="48">
        <v>47.7</v>
      </c>
      <c r="FZ105" s="48">
        <v>47.6</v>
      </c>
      <c r="GA105" s="48">
        <v>30.1</v>
      </c>
      <c r="GB105" s="48">
        <v>43.8</v>
      </c>
      <c r="GC105" s="48">
        <v>41.2</v>
      </c>
      <c r="GD105" s="49" t="s">
        <v>197</v>
      </c>
      <c r="GE105" s="49" t="s">
        <v>197</v>
      </c>
      <c r="GF105" s="49" t="s">
        <v>197</v>
      </c>
      <c r="GG105" s="48">
        <v>70.599999999999994</v>
      </c>
      <c r="GH105" s="48">
        <v>30.4</v>
      </c>
      <c r="GI105" s="48">
        <v>30.7</v>
      </c>
      <c r="GJ105" s="49" t="s">
        <v>197</v>
      </c>
      <c r="GK105" s="49" t="s">
        <v>197</v>
      </c>
      <c r="GL105" s="49" t="s">
        <v>197</v>
      </c>
      <c r="GM105" s="48">
        <v>5.8</v>
      </c>
      <c r="GN105" s="48">
        <v>7.7</v>
      </c>
      <c r="GO105" s="48">
        <v>6.9</v>
      </c>
      <c r="GP105" s="49" t="s">
        <v>197</v>
      </c>
      <c r="GQ105" s="49" t="s">
        <v>197</v>
      </c>
      <c r="GR105" s="49" t="s">
        <v>197</v>
      </c>
      <c r="GS105" s="48">
        <v>61.9</v>
      </c>
      <c r="GT105" s="48">
        <v>9.8000000000000007</v>
      </c>
      <c r="GU105" s="48">
        <v>21.4</v>
      </c>
      <c r="GV105" s="49" t="s">
        <v>197</v>
      </c>
      <c r="GW105" s="49" t="s">
        <v>197</v>
      </c>
      <c r="GX105" s="49" t="s">
        <v>197</v>
      </c>
      <c r="GY105" s="48">
        <v>16.8</v>
      </c>
      <c r="GZ105" s="48">
        <v>23.1</v>
      </c>
      <c r="HA105" s="48">
        <v>20</v>
      </c>
      <c r="HB105" s="48">
        <v>21.5</v>
      </c>
      <c r="HC105" s="48">
        <v>33.5</v>
      </c>
      <c r="HD105" s="48">
        <v>29.9</v>
      </c>
      <c r="HE105" s="48" t="e">
        <v>#N/A</v>
      </c>
      <c r="HF105" s="49" t="s">
        <v>197</v>
      </c>
      <c r="HG105" s="48" t="e">
        <v>#N/A</v>
      </c>
      <c r="HH105" s="49" t="s">
        <v>197</v>
      </c>
      <c r="HI105" s="49" t="s">
        <v>197</v>
      </c>
      <c r="HJ105" s="49" t="s">
        <v>197</v>
      </c>
      <c r="HK105" s="49" t="s">
        <v>197</v>
      </c>
      <c r="HL105" s="49" t="s">
        <v>197</v>
      </c>
      <c r="HM105" s="49" t="s">
        <v>197</v>
      </c>
      <c r="HN105" s="49" t="s">
        <v>197</v>
      </c>
      <c r="HO105" s="49" t="s">
        <v>197</v>
      </c>
      <c r="HP105" s="49" t="s">
        <v>197</v>
      </c>
      <c r="HQ105" s="49" t="s">
        <v>197</v>
      </c>
      <c r="HR105" s="49" t="s">
        <v>197</v>
      </c>
      <c r="HS105" s="49" t="s">
        <v>197</v>
      </c>
      <c r="HT105" s="49" t="s">
        <v>197</v>
      </c>
      <c r="HU105" s="48">
        <v>59.6</v>
      </c>
      <c r="HV105" s="48">
        <v>61.1</v>
      </c>
      <c r="HW105" s="48">
        <v>61</v>
      </c>
      <c r="HX105" s="49" t="s">
        <v>197</v>
      </c>
      <c r="HY105" s="49" t="s">
        <v>197</v>
      </c>
      <c r="HZ105" s="49" t="s">
        <v>197</v>
      </c>
      <c r="IA105" s="49" t="s">
        <v>197</v>
      </c>
      <c r="IB105" s="49" t="s">
        <v>197</v>
      </c>
      <c r="IC105" s="49" t="s">
        <v>197</v>
      </c>
      <c r="ID105" s="48">
        <v>11.7</v>
      </c>
      <c r="IE105" s="49" t="s">
        <v>197</v>
      </c>
      <c r="IF105" s="49" t="s">
        <v>197</v>
      </c>
      <c r="IG105" s="49" t="s">
        <v>197</v>
      </c>
      <c r="IH105" s="48">
        <v>55.6</v>
      </c>
      <c r="II105" s="49" t="s">
        <v>197</v>
      </c>
      <c r="IJ105" s="49" t="s">
        <v>197</v>
      </c>
      <c r="IK105" s="49" t="s">
        <v>197</v>
      </c>
      <c r="IL105" s="49" t="s">
        <v>197</v>
      </c>
      <c r="IM105" s="49" t="s">
        <v>197</v>
      </c>
      <c r="IN105" s="49" t="s">
        <v>197</v>
      </c>
      <c r="IO105" s="49" t="s">
        <v>197</v>
      </c>
      <c r="IP105" s="49" t="s">
        <v>197</v>
      </c>
      <c r="IQ105" s="48">
        <v>85.3</v>
      </c>
      <c r="IR105" s="48">
        <v>23.9</v>
      </c>
      <c r="IS105" s="48">
        <v>24.6</v>
      </c>
      <c r="IT105" s="48">
        <v>24.3</v>
      </c>
      <c r="IU105" s="49" t="s">
        <v>197</v>
      </c>
      <c r="IV105" s="49" t="s">
        <v>197</v>
      </c>
      <c r="IW105" s="49" t="s">
        <v>197</v>
      </c>
      <c r="IX105" s="49" t="s">
        <v>197</v>
      </c>
      <c r="IY105" s="49" t="s">
        <v>197</v>
      </c>
      <c r="IZ105" s="49" t="s">
        <v>197</v>
      </c>
      <c r="JA105" s="49" t="s">
        <v>197</v>
      </c>
      <c r="JB105" s="49" t="s">
        <v>197</v>
      </c>
      <c r="JC105" s="49" t="s">
        <v>197</v>
      </c>
      <c r="JD105" s="49" t="s">
        <v>197</v>
      </c>
      <c r="JE105" s="49" t="s">
        <v>197</v>
      </c>
      <c r="JF105" s="49" t="s">
        <v>87</v>
      </c>
      <c r="JG105" s="49" t="s">
        <v>87</v>
      </c>
      <c r="JH105" s="49" t="s">
        <v>87</v>
      </c>
      <c r="JI105" s="49">
        <v>54.2</v>
      </c>
      <c r="JJ105" s="49">
        <v>60.4</v>
      </c>
      <c r="JK105" s="49">
        <v>56.3</v>
      </c>
      <c r="JL105" s="49">
        <v>47.2</v>
      </c>
      <c r="JM105" s="49">
        <v>55.5</v>
      </c>
      <c r="JN105" s="49">
        <v>55.6</v>
      </c>
      <c r="JO105" s="49">
        <v>63.9</v>
      </c>
    </row>
    <row r="106" spans="1:275">
      <c r="A106" s="45"/>
      <c r="B106" s="46" t="s">
        <v>1843</v>
      </c>
      <c r="C106" s="303" t="s">
        <v>1343</v>
      </c>
      <c r="D106" s="46" t="s">
        <v>99</v>
      </c>
      <c r="E106" s="303" t="s">
        <v>11</v>
      </c>
      <c r="F106" s="47" t="s">
        <v>197</v>
      </c>
      <c r="G106" s="47" t="s">
        <v>197</v>
      </c>
      <c r="H106" s="48">
        <v>251.4</v>
      </c>
      <c r="I106" s="48">
        <v>155</v>
      </c>
      <c r="J106" s="48">
        <v>175.3</v>
      </c>
      <c r="K106" s="49" t="s">
        <v>197</v>
      </c>
      <c r="L106" s="49" t="s">
        <v>197</v>
      </c>
      <c r="M106" s="49" t="s">
        <v>197</v>
      </c>
      <c r="N106" s="49" t="s">
        <v>197</v>
      </c>
      <c r="O106" s="49" t="s">
        <v>197</v>
      </c>
      <c r="P106" s="49" t="s">
        <v>197</v>
      </c>
      <c r="Q106" s="49" t="s">
        <v>197</v>
      </c>
      <c r="R106" s="49" t="s">
        <v>197</v>
      </c>
      <c r="S106" s="49" t="s">
        <v>197</v>
      </c>
      <c r="T106" s="49" t="s">
        <v>197</v>
      </c>
      <c r="U106" s="49" t="s">
        <v>197</v>
      </c>
      <c r="V106" s="49" t="s">
        <v>197</v>
      </c>
      <c r="W106" s="49" t="s">
        <v>197</v>
      </c>
      <c r="X106" s="49" t="s">
        <v>197</v>
      </c>
      <c r="Y106" s="49" t="s">
        <v>197</v>
      </c>
      <c r="Z106" s="48">
        <v>268.2</v>
      </c>
      <c r="AA106" s="48">
        <v>605</v>
      </c>
      <c r="AB106" s="49" t="s">
        <v>197</v>
      </c>
      <c r="AC106" s="49" t="s">
        <v>197</v>
      </c>
      <c r="AD106" s="49" t="s">
        <v>197</v>
      </c>
      <c r="AE106" s="49" t="s">
        <v>197</v>
      </c>
      <c r="AF106" s="49" t="s">
        <v>197</v>
      </c>
      <c r="AG106" s="49" t="s">
        <v>197</v>
      </c>
      <c r="AH106" s="49" t="s">
        <v>197</v>
      </c>
      <c r="AI106" s="49" t="s">
        <v>197</v>
      </c>
      <c r="AJ106" s="49" t="s">
        <v>197</v>
      </c>
      <c r="AK106" s="49" t="s">
        <v>197</v>
      </c>
      <c r="AL106" s="49" t="s">
        <v>197</v>
      </c>
      <c r="AM106" s="49" t="s">
        <v>197</v>
      </c>
      <c r="AN106" s="49" t="s">
        <v>197</v>
      </c>
      <c r="AO106" s="49" t="s">
        <v>197</v>
      </c>
      <c r="AP106" s="49" t="s">
        <v>197</v>
      </c>
      <c r="AQ106" s="49" t="s">
        <v>197</v>
      </c>
      <c r="AR106" s="49" t="s">
        <v>197</v>
      </c>
      <c r="AS106" s="49" t="s">
        <v>197</v>
      </c>
      <c r="AT106" s="49" t="s">
        <v>197</v>
      </c>
      <c r="AU106" s="49" t="s">
        <v>197</v>
      </c>
      <c r="AV106" s="49" t="s">
        <v>197</v>
      </c>
      <c r="AW106" s="49" t="s">
        <v>197</v>
      </c>
      <c r="AX106" s="49" t="s">
        <v>197</v>
      </c>
      <c r="AY106" s="49" t="s">
        <v>197</v>
      </c>
      <c r="AZ106" s="48">
        <v>248.8</v>
      </c>
      <c r="BA106" s="48">
        <v>177.9</v>
      </c>
      <c r="BB106" s="48">
        <v>181.1</v>
      </c>
      <c r="BC106" s="48">
        <v>92.6</v>
      </c>
      <c r="BD106" s="48">
        <v>153.4</v>
      </c>
      <c r="BE106" s="48">
        <v>148.69999999999999</v>
      </c>
      <c r="BF106" s="48">
        <v>176.7</v>
      </c>
      <c r="BG106" s="48">
        <v>205.8</v>
      </c>
      <c r="BH106" s="48">
        <v>198.8</v>
      </c>
      <c r="BI106" s="48">
        <v>677.4</v>
      </c>
      <c r="BJ106" s="48">
        <v>243.1</v>
      </c>
      <c r="BK106" s="48">
        <v>469.2</v>
      </c>
      <c r="BL106" s="49" t="s">
        <v>197</v>
      </c>
      <c r="BM106" s="49" t="s">
        <v>197</v>
      </c>
      <c r="BN106" s="49" t="s">
        <v>197</v>
      </c>
      <c r="BO106" s="49" t="s">
        <v>197</v>
      </c>
      <c r="BP106" s="49" t="s">
        <v>197</v>
      </c>
      <c r="BQ106" s="49" t="s">
        <v>197</v>
      </c>
      <c r="BR106" s="49" t="s">
        <v>197</v>
      </c>
      <c r="BS106" s="49" t="s">
        <v>197</v>
      </c>
      <c r="BT106" s="49" t="s">
        <v>197</v>
      </c>
      <c r="BU106" s="49" t="s">
        <v>197</v>
      </c>
      <c r="BV106" s="49" t="s">
        <v>197</v>
      </c>
      <c r="BW106" s="49" t="s">
        <v>197</v>
      </c>
      <c r="BX106" s="49" t="s">
        <v>197</v>
      </c>
      <c r="BY106" s="49" t="s">
        <v>197</v>
      </c>
      <c r="BZ106" s="49" t="s">
        <v>197</v>
      </c>
      <c r="CA106" s="49" t="s">
        <v>197</v>
      </c>
      <c r="CB106" s="49" t="s">
        <v>197</v>
      </c>
      <c r="CC106" s="49" t="s">
        <v>197</v>
      </c>
      <c r="CD106" s="49" t="s">
        <v>197</v>
      </c>
      <c r="CE106" s="49" t="s">
        <v>197</v>
      </c>
      <c r="CF106" s="49" t="s">
        <v>197</v>
      </c>
      <c r="CG106" s="49" t="s">
        <v>197</v>
      </c>
      <c r="CH106" s="49" t="s">
        <v>197</v>
      </c>
      <c r="CI106" s="49" t="s">
        <v>197</v>
      </c>
      <c r="CJ106" s="49" t="s">
        <v>197</v>
      </c>
      <c r="CK106" s="49" t="s">
        <v>197</v>
      </c>
      <c r="CL106" s="49" t="s">
        <v>197</v>
      </c>
      <c r="CM106" s="49" t="s">
        <v>197</v>
      </c>
      <c r="CN106" s="49" t="s">
        <v>197</v>
      </c>
      <c r="CO106" s="49" t="s">
        <v>197</v>
      </c>
      <c r="CP106" s="49" t="s">
        <v>197</v>
      </c>
      <c r="CQ106" s="49" t="s">
        <v>197</v>
      </c>
      <c r="CR106" s="49" t="s">
        <v>197</v>
      </c>
      <c r="CS106" s="49" t="s">
        <v>197</v>
      </c>
      <c r="CT106" s="49" t="s">
        <v>197</v>
      </c>
      <c r="CU106" s="49" t="s">
        <v>197</v>
      </c>
      <c r="CV106" s="49" t="s">
        <v>197</v>
      </c>
      <c r="CW106" s="49" t="s">
        <v>197</v>
      </c>
      <c r="CX106" s="49" t="s">
        <v>197</v>
      </c>
      <c r="CY106" s="49" t="s">
        <v>197</v>
      </c>
      <c r="CZ106" s="49" t="s">
        <v>197</v>
      </c>
      <c r="DA106" s="49" t="s">
        <v>197</v>
      </c>
      <c r="DB106" s="49" t="s">
        <v>197</v>
      </c>
      <c r="DC106" s="49" t="s">
        <v>197</v>
      </c>
      <c r="DD106" s="49" t="s">
        <v>197</v>
      </c>
      <c r="DE106" s="49" t="s">
        <v>197</v>
      </c>
      <c r="DF106" s="49" t="s">
        <v>197</v>
      </c>
      <c r="DG106" s="49" t="s">
        <v>197</v>
      </c>
      <c r="DH106" s="49" t="s">
        <v>197</v>
      </c>
      <c r="DI106" s="49" t="s">
        <v>197</v>
      </c>
      <c r="DJ106" s="49" t="s">
        <v>197</v>
      </c>
      <c r="DK106" s="49" t="s">
        <v>197</v>
      </c>
      <c r="DL106" s="49" t="s">
        <v>197</v>
      </c>
      <c r="DM106" s="49" t="s">
        <v>197</v>
      </c>
      <c r="DN106" s="49" t="s">
        <v>197</v>
      </c>
      <c r="DO106" s="49" t="s">
        <v>197</v>
      </c>
      <c r="DP106" s="49" t="s">
        <v>197</v>
      </c>
      <c r="DQ106" s="49" t="s">
        <v>197</v>
      </c>
      <c r="DR106" s="49" t="s">
        <v>197</v>
      </c>
      <c r="DS106" s="49" t="s">
        <v>197</v>
      </c>
      <c r="DT106" s="49" t="s">
        <v>197</v>
      </c>
      <c r="DU106" s="49" t="s">
        <v>197</v>
      </c>
      <c r="DV106" s="49" t="s">
        <v>197</v>
      </c>
      <c r="DW106" s="49" t="s">
        <v>197</v>
      </c>
      <c r="DX106" s="49" t="s">
        <v>197</v>
      </c>
      <c r="DY106" s="49" t="s">
        <v>197</v>
      </c>
      <c r="DZ106" s="49" t="s">
        <v>197</v>
      </c>
      <c r="EA106" s="49" t="s">
        <v>197</v>
      </c>
      <c r="EB106" s="48" t="e">
        <v>#N/A</v>
      </c>
      <c r="EC106" s="49" t="s">
        <v>197</v>
      </c>
      <c r="ED106" s="48" t="e">
        <v>#N/A</v>
      </c>
      <c r="EE106" s="49" t="s">
        <v>197</v>
      </c>
      <c r="EF106" s="49" t="s">
        <v>197</v>
      </c>
      <c r="EG106" s="49" t="s">
        <v>197</v>
      </c>
      <c r="EH106" s="49" t="s">
        <v>197</v>
      </c>
      <c r="EI106" s="49" t="s">
        <v>197</v>
      </c>
      <c r="EJ106" s="49" t="s">
        <v>197</v>
      </c>
      <c r="EK106" s="49" t="s">
        <v>197</v>
      </c>
      <c r="EL106" s="49" t="s">
        <v>197</v>
      </c>
      <c r="EM106" s="49" t="s">
        <v>197</v>
      </c>
      <c r="EN106" s="49" t="s">
        <v>197</v>
      </c>
      <c r="EO106" s="49" t="s">
        <v>197</v>
      </c>
      <c r="EP106" s="49" t="s">
        <v>197</v>
      </c>
      <c r="EQ106" s="49" t="s">
        <v>197</v>
      </c>
      <c r="ER106" s="49" t="s">
        <v>197</v>
      </c>
      <c r="ES106" s="49" t="s">
        <v>197</v>
      </c>
      <c r="ET106" s="49" t="s">
        <v>197</v>
      </c>
      <c r="EU106" s="49" t="s">
        <v>197</v>
      </c>
      <c r="EV106" s="48">
        <v>228.4</v>
      </c>
      <c r="EW106" s="48">
        <v>134.4</v>
      </c>
      <c r="EX106" s="48">
        <v>164.7</v>
      </c>
      <c r="EY106" s="49" t="s">
        <v>197</v>
      </c>
      <c r="EZ106" s="49" t="s">
        <v>197</v>
      </c>
      <c r="FA106" s="49" t="s">
        <v>197</v>
      </c>
      <c r="FB106" s="49" t="s">
        <v>197</v>
      </c>
      <c r="FC106" s="49" t="s">
        <v>197</v>
      </c>
      <c r="FD106" s="48">
        <v>277.10000000000002</v>
      </c>
      <c r="FE106" s="48">
        <v>252.2</v>
      </c>
      <c r="FF106" s="48">
        <v>263</v>
      </c>
      <c r="FG106" s="49" t="s">
        <v>197</v>
      </c>
      <c r="FH106" s="49" t="s">
        <v>197</v>
      </c>
      <c r="FI106" s="49" t="s">
        <v>197</v>
      </c>
      <c r="FJ106" s="49" t="s">
        <v>197</v>
      </c>
      <c r="FK106" s="49" t="s">
        <v>197</v>
      </c>
      <c r="FL106" s="49" t="s">
        <v>197</v>
      </c>
      <c r="FM106" s="48">
        <v>346.2</v>
      </c>
      <c r="FN106" s="48">
        <v>273.39999999999998</v>
      </c>
      <c r="FO106" s="48">
        <v>316.3</v>
      </c>
      <c r="FP106" s="49" t="s">
        <v>197</v>
      </c>
      <c r="FQ106" s="49" t="s">
        <v>197</v>
      </c>
      <c r="FR106" s="49" t="s">
        <v>197</v>
      </c>
      <c r="FS106" s="48">
        <v>278.8</v>
      </c>
      <c r="FT106" s="48">
        <v>340.7</v>
      </c>
      <c r="FU106" s="48">
        <v>301.7</v>
      </c>
      <c r="FV106" s="49" t="s">
        <v>197</v>
      </c>
      <c r="FW106" s="49" t="s">
        <v>197</v>
      </c>
      <c r="FX106" s="48">
        <v>107.3</v>
      </c>
      <c r="FY106" s="48">
        <v>208.7</v>
      </c>
      <c r="FZ106" s="48">
        <v>207.6</v>
      </c>
      <c r="GA106" s="48">
        <v>195.9</v>
      </c>
      <c r="GB106" s="48">
        <v>164.6</v>
      </c>
      <c r="GC106" s="48">
        <v>170.7</v>
      </c>
      <c r="GD106" s="49" t="s">
        <v>197</v>
      </c>
      <c r="GE106" s="49" t="s">
        <v>197</v>
      </c>
      <c r="GF106" s="49" t="s">
        <v>197</v>
      </c>
      <c r="GG106" s="48">
        <v>316.89999999999998</v>
      </c>
      <c r="GH106" s="48">
        <v>515.29999999999995</v>
      </c>
      <c r="GI106" s="48">
        <v>513.70000000000005</v>
      </c>
      <c r="GJ106" s="49" t="s">
        <v>197</v>
      </c>
      <c r="GK106" s="49" t="s">
        <v>197</v>
      </c>
      <c r="GL106" s="49" t="s">
        <v>197</v>
      </c>
      <c r="GM106" s="49" t="s">
        <v>197</v>
      </c>
      <c r="GN106" s="49" t="s">
        <v>197</v>
      </c>
      <c r="GO106" s="49" t="s">
        <v>197</v>
      </c>
      <c r="GP106" s="49" t="s">
        <v>197</v>
      </c>
      <c r="GQ106" s="49" t="s">
        <v>197</v>
      </c>
      <c r="GR106" s="49" t="s">
        <v>197</v>
      </c>
      <c r="GS106" s="49" t="s">
        <v>197</v>
      </c>
      <c r="GT106" s="49" t="s">
        <v>197</v>
      </c>
      <c r="GU106" s="49" t="s">
        <v>197</v>
      </c>
      <c r="GV106" s="49" t="s">
        <v>197</v>
      </c>
      <c r="GW106" s="49" t="s">
        <v>197</v>
      </c>
      <c r="GX106" s="49" t="s">
        <v>197</v>
      </c>
      <c r="GY106" s="48">
        <v>274.8</v>
      </c>
      <c r="GZ106" s="48">
        <v>199.2</v>
      </c>
      <c r="HA106" s="48">
        <v>236.4</v>
      </c>
      <c r="HB106" s="48">
        <v>214.5</v>
      </c>
      <c r="HC106" s="48">
        <v>204.4</v>
      </c>
      <c r="HD106" s="48">
        <v>207.4</v>
      </c>
      <c r="HE106" s="48" t="e">
        <v>#N/A</v>
      </c>
      <c r="HF106" s="49" t="s">
        <v>197</v>
      </c>
      <c r="HG106" s="48" t="e">
        <v>#N/A</v>
      </c>
      <c r="HH106" s="48">
        <v>214.6</v>
      </c>
      <c r="HI106" s="49" t="s">
        <v>197</v>
      </c>
      <c r="HJ106" s="49" t="s">
        <v>197</v>
      </c>
      <c r="HK106" s="49" t="s">
        <v>197</v>
      </c>
      <c r="HL106" s="49" t="s">
        <v>197</v>
      </c>
      <c r="HM106" s="49" t="s">
        <v>197</v>
      </c>
      <c r="HN106" s="49" t="s">
        <v>197</v>
      </c>
      <c r="HO106" s="49" t="s">
        <v>197</v>
      </c>
      <c r="HP106" s="49" t="s">
        <v>197</v>
      </c>
      <c r="HQ106" s="49" t="s">
        <v>197</v>
      </c>
      <c r="HR106" s="48">
        <v>606</v>
      </c>
      <c r="HS106" s="48">
        <v>476.7</v>
      </c>
      <c r="HT106" s="48">
        <v>542.29999999999995</v>
      </c>
      <c r="HU106" s="48">
        <v>56.1</v>
      </c>
      <c r="HV106" s="48">
        <v>147.69999999999999</v>
      </c>
      <c r="HW106" s="48">
        <v>141.6</v>
      </c>
      <c r="HX106" s="49" t="s">
        <v>197</v>
      </c>
      <c r="HY106" s="49" t="s">
        <v>197</v>
      </c>
      <c r="HZ106" s="49" t="s">
        <v>197</v>
      </c>
      <c r="IA106" s="49" t="s">
        <v>197</v>
      </c>
      <c r="IB106" s="49" t="s">
        <v>197</v>
      </c>
      <c r="IC106" s="49" t="s">
        <v>197</v>
      </c>
      <c r="ID106" s="48">
        <v>26.3</v>
      </c>
      <c r="IE106" s="49" t="s">
        <v>197</v>
      </c>
      <c r="IF106" s="49" t="s">
        <v>197</v>
      </c>
      <c r="IG106" s="48">
        <v>79.2</v>
      </c>
      <c r="IH106" s="48">
        <v>89.3</v>
      </c>
      <c r="II106" s="48">
        <v>159.1</v>
      </c>
      <c r="IJ106" s="48">
        <v>84.2</v>
      </c>
      <c r="IK106" s="49" t="s">
        <v>197</v>
      </c>
      <c r="IL106" s="49" t="s">
        <v>197</v>
      </c>
      <c r="IM106" s="49" t="s">
        <v>197</v>
      </c>
      <c r="IN106" s="49" t="s">
        <v>197</v>
      </c>
      <c r="IO106" s="48">
        <v>116.9</v>
      </c>
      <c r="IP106" s="49" t="s">
        <v>197</v>
      </c>
      <c r="IQ106" s="48">
        <v>170.1</v>
      </c>
      <c r="IR106" s="48">
        <v>30.9</v>
      </c>
      <c r="IS106" s="48">
        <v>107.3</v>
      </c>
      <c r="IT106" s="48">
        <v>77.599999999999994</v>
      </c>
      <c r="IU106" s="49" t="s">
        <v>197</v>
      </c>
      <c r="IV106" s="49" t="s">
        <v>197</v>
      </c>
      <c r="IW106" s="49" t="s">
        <v>197</v>
      </c>
      <c r="IX106" s="49" t="s">
        <v>197</v>
      </c>
      <c r="IY106" s="49" t="s">
        <v>197</v>
      </c>
      <c r="IZ106" s="49" t="s">
        <v>197</v>
      </c>
      <c r="JA106" s="49" t="s">
        <v>197</v>
      </c>
      <c r="JB106" s="49" t="s">
        <v>197</v>
      </c>
      <c r="JC106" s="49" t="s">
        <v>197</v>
      </c>
      <c r="JD106" s="49" t="s">
        <v>197</v>
      </c>
      <c r="JE106" s="49" t="s">
        <v>197</v>
      </c>
      <c r="JF106" s="49" t="s">
        <v>87</v>
      </c>
      <c r="JG106" s="49" t="s">
        <v>87</v>
      </c>
      <c r="JH106" s="49" t="s">
        <v>87</v>
      </c>
      <c r="JI106" s="49">
        <v>70.8</v>
      </c>
      <c r="JJ106" s="49">
        <v>55.8</v>
      </c>
      <c r="JK106" s="49">
        <v>74.400000000000006</v>
      </c>
      <c r="JL106" s="49">
        <v>70.599999999999994</v>
      </c>
      <c r="JM106" s="49">
        <v>85</v>
      </c>
      <c r="JN106" s="49">
        <v>89.3</v>
      </c>
      <c r="JO106" s="49">
        <v>192.7</v>
      </c>
    </row>
    <row r="107" spans="1:275">
      <c r="A107" s="45"/>
      <c r="B107" s="46" t="s">
        <v>1844</v>
      </c>
      <c r="C107" s="303" t="s">
        <v>1344</v>
      </c>
      <c r="D107" s="46" t="s">
        <v>99</v>
      </c>
      <c r="E107" s="303" t="s">
        <v>11</v>
      </c>
      <c r="F107" s="47" t="s">
        <v>197</v>
      </c>
      <c r="G107" s="47" t="s">
        <v>197</v>
      </c>
      <c r="H107" s="48">
        <v>109.6</v>
      </c>
      <c r="I107" s="48">
        <v>123.5</v>
      </c>
      <c r="J107" s="48">
        <v>120.4</v>
      </c>
      <c r="K107" s="48">
        <v>34.9</v>
      </c>
      <c r="L107" s="49" t="s">
        <v>197</v>
      </c>
      <c r="M107" s="48">
        <v>94</v>
      </c>
      <c r="N107" s="49" t="s">
        <v>197</v>
      </c>
      <c r="O107" s="49" t="s">
        <v>197</v>
      </c>
      <c r="P107" s="48">
        <v>82.3</v>
      </c>
      <c r="Q107" s="49" t="s">
        <v>197</v>
      </c>
      <c r="R107" s="48">
        <v>166.1</v>
      </c>
      <c r="S107" s="48">
        <v>19.600000000000001</v>
      </c>
      <c r="T107" s="49" t="s">
        <v>197</v>
      </c>
      <c r="U107" s="49" t="s">
        <v>197</v>
      </c>
      <c r="V107" s="49" t="s">
        <v>197</v>
      </c>
      <c r="W107" s="49" t="s">
        <v>197</v>
      </c>
      <c r="X107" s="49" t="s">
        <v>197</v>
      </c>
      <c r="Y107" s="49" t="s">
        <v>197</v>
      </c>
      <c r="Z107" s="49" t="s">
        <v>197</v>
      </c>
      <c r="AA107" s="49" t="s">
        <v>197</v>
      </c>
      <c r="AB107" s="49" t="s">
        <v>197</v>
      </c>
      <c r="AC107" s="49" t="s">
        <v>197</v>
      </c>
      <c r="AD107" s="49" t="s">
        <v>197</v>
      </c>
      <c r="AE107" s="49" t="s">
        <v>197</v>
      </c>
      <c r="AF107" s="48">
        <v>43.2</v>
      </c>
      <c r="AG107" s="49" t="s">
        <v>197</v>
      </c>
      <c r="AH107" s="48">
        <v>29.5</v>
      </c>
      <c r="AI107" s="49" t="s">
        <v>197</v>
      </c>
      <c r="AJ107" s="49" t="s">
        <v>197</v>
      </c>
      <c r="AK107" s="49" t="s">
        <v>197</v>
      </c>
      <c r="AL107" s="49" t="s">
        <v>197</v>
      </c>
      <c r="AM107" s="49" t="s">
        <v>197</v>
      </c>
      <c r="AN107" s="49" t="s">
        <v>197</v>
      </c>
      <c r="AO107" s="49" t="s">
        <v>197</v>
      </c>
      <c r="AP107" s="49" t="s">
        <v>197</v>
      </c>
      <c r="AQ107" s="49" t="s">
        <v>197</v>
      </c>
      <c r="AR107" s="49" t="s">
        <v>197</v>
      </c>
      <c r="AS107" s="49" t="s">
        <v>197</v>
      </c>
      <c r="AT107" s="49" t="s">
        <v>197</v>
      </c>
      <c r="AU107" s="49" t="s">
        <v>197</v>
      </c>
      <c r="AV107" s="49" t="s">
        <v>197</v>
      </c>
      <c r="AW107" s="49" t="s">
        <v>197</v>
      </c>
      <c r="AX107" s="49" t="s">
        <v>197</v>
      </c>
      <c r="AY107" s="49" t="s">
        <v>197</v>
      </c>
      <c r="AZ107" s="48">
        <v>36.799999999999997</v>
      </c>
      <c r="BA107" s="48">
        <v>57.3</v>
      </c>
      <c r="BB107" s="48">
        <v>56.4</v>
      </c>
      <c r="BC107" s="48">
        <v>71.099999999999994</v>
      </c>
      <c r="BD107" s="48">
        <v>62.9</v>
      </c>
      <c r="BE107" s="48">
        <v>63.5</v>
      </c>
      <c r="BF107" s="48">
        <v>66.5</v>
      </c>
      <c r="BG107" s="48">
        <v>80.099999999999994</v>
      </c>
      <c r="BH107" s="48">
        <v>77</v>
      </c>
      <c r="BI107" s="48">
        <v>10.3</v>
      </c>
      <c r="BJ107" s="48">
        <v>24.6</v>
      </c>
      <c r="BK107" s="48">
        <v>17.2</v>
      </c>
      <c r="BL107" s="49" t="s">
        <v>197</v>
      </c>
      <c r="BM107" s="49" t="s">
        <v>197</v>
      </c>
      <c r="BN107" s="49" t="s">
        <v>197</v>
      </c>
      <c r="BO107" s="49" t="s">
        <v>197</v>
      </c>
      <c r="BP107" s="49" t="s">
        <v>197</v>
      </c>
      <c r="BQ107" s="49" t="s">
        <v>197</v>
      </c>
      <c r="BR107" s="49" t="s">
        <v>197</v>
      </c>
      <c r="BS107" s="49" t="s">
        <v>197</v>
      </c>
      <c r="BT107" s="49" t="s">
        <v>197</v>
      </c>
      <c r="BU107" s="49" t="s">
        <v>197</v>
      </c>
      <c r="BV107" s="49" t="s">
        <v>197</v>
      </c>
      <c r="BW107" s="49" t="s">
        <v>197</v>
      </c>
      <c r="BX107" s="49" t="s">
        <v>197</v>
      </c>
      <c r="BY107" s="49" t="s">
        <v>197</v>
      </c>
      <c r="BZ107" s="49" t="s">
        <v>197</v>
      </c>
      <c r="CA107" s="49" t="s">
        <v>197</v>
      </c>
      <c r="CB107" s="49" t="s">
        <v>197</v>
      </c>
      <c r="CC107" s="49" t="s">
        <v>197</v>
      </c>
      <c r="CD107" s="49" t="s">
        <v>197</v>
      </c>
      <c r="CE107" s="49" t="s">
        <v>197</v>
      </c>
      <c r="CF107" s="49" t="s">
        <v>197</v>
      </c>
      <c r="CG107" s="49" t="s">
        <v>197</v>
      </c>
      <c r="CH107" s="49" t="s">
        <v>197</v>
      </c>
      <c r="CI107" s="49" t="s">
        <v>197</v>
      </c>
      <c r="CJ107" s="49" t="s">
        <v>197</v>
      </c>
      <c r="CK107" s="49" t="s">
        <v>197</v>
      </c>
      <c r="CL107" s="49" t="s">
        <v>197</v>
      </c>
      <c r="CM107" s="49" t="s">
        <v>197</v>
      </c>
      <c r="CN107" s="49" t="s">
        <v>197</v>
      </c>
      <c r="CO107" s="49" t="s">
        <v>197</v>
      </c>
      <c r="CP107" s="49" t="s">
        <v>197</v>
      </c>
      <c r="CQ107" s="49" t="s">
        <v>197</v>
      </c>
      <c r="CR107" s="49" t="s">
        <v>197</v>
      </c>
      <c r="CS107" s="49" t="s">
        <v>197</v>
      </c>
      <c r="CT107" s="49" t="s">
        <v>197</v>
      </c>
      <c r="CU107" s="49" t="s">
        <v>197</v>
      </c>
      <c r="CV107" s="49" t="s">
        <v>197</v>
      </c>
      <c r="CW107" s="49" t="s">
        <v>197</v>
      </c>
      <c r="CX107" s="49" t="s">
        <v>197</v>
      </c>
      <c r="CY107" s="49" t="s">
        <v>197</v>
      </c>
      <c r="CZ107" s="49" t="s">
        <v>197</v>
      </c>
      <c r="DA107" s="49" t="s">
        <v>197</v>
      </c>
      <c r="DB107" s="49" t="s">
        <v>197</v>
      </c>
      <c r="DC107" s="49" t="s">
        <v>197</v>
      </c>
      <c r="DD107" s="49" t="s">
        <v>197</v>
      </c>
      <c r="DE107" s="49" t="s">
        <v>197</v>
      </c>
      <c r="DF107" s="49" t="s">
        <v>197</v>
      </c>
      <c r="DG107" s="49" t="s">
        <v>197</v>
      </c>
      <c r="DH107" s="49" t="s">
        <v>197</v>
      </c>
      <c r="DI107" s="49" t="s">
        <v>197</v>
      </c>
      <c r="DJ107" s="49" t="s">
        <v>197</v>
      </c>
      <c r="DK107" s="49" t="s">
        <v>197</v>
      </c>
      <c r="DL107" s="49" t="s">
        <v>197</v>
      </c>
      <c r="DM107" s="49" t="s">
        <v>197</v>
      </c>
      <c r="DN107" s="49" t="s">
        <v>197</v>
      </c>
      <c r="DO107" s="49" t="s">
        <v>197</v>
      </c>
      <c r="DP107" s="49" t="s">
        <v>197</v>
      </c>
      <c r="DQ107" s="49" t="s">
        <v>197</v>
      </c>
      <c r="DR107" s="49" t="s">
        <v>197</v>
      </c>
      <c r="DS107" s="49" t="s">
        <v>197</v>
      </c>
      <c r="DT107" s="49" t="s">
        <v>197</v>
      </c>
      <c r="DU107" s="49" t="s">
        <v>197</v>
      </c>
      <c r="DV107" s="49" t="s">
        <v>197</v>
      </c>
      <c r="DW107" s="49" t="s">
        <v>197</v>
      </c>
      <c r="DX107" s="49" t="s">
        <v>197</v>
      </c>
      <c r="DY107" s="49" t="s">
        <v>197</v>
      </c>
      <c r="DZ107" s="49" t="s">
        <v>197</v>
      </c>
      <c r="EA107" s="49" t="s">
        <v>197</v>
      </c>
      <c r="EB107" s="48" t="e">
        <v>#N/A</v>
      </c>
      <c r="EC107" s="49" t="s">
        <v>197</v>
      </c>
      <c r="ED107" s="48" t="e">
        <v>#N/A</v>
      </c>
      <c r="EE107" s="49" t="s">
        <v>197</v>
      </c>
      <c r="EF107" s="49" t="s">
        <v>197</v>
      </c>
      <c r="EG107" s="49" t="s">
        <v>197</v>
      </c>
      <c r="EH107" s="49" t="s">
        <v>197</v>
      </c>
      <c r="EI107" s="49" t="s">
        <v>197</v>
      </c>
      <c r="EJ107" s="49" t="s">
        <v>197</v>
      </c>
      <c r="EK107" s="49" t="s">
        <v>197</v>
      </c>
      <c r="EL107" s="49" t="s">
        <v>197</v>
      </c>
      <c r="EM107" s="49" t="s">
        <v>197</v>
      </c>
      <c r="EN107" s="49" t="s">
        <v>197</v>
      </c>
      <c r="EO107" s="49" t="s">
        <v>197</v>
      </c>
      <c r="EP107" s="49" t="s">
        <v>197</v>
      </c>
      <c r="EQ107" s="49" t="s">
        <v>197</v>
      </c>
      <c r="ER107" s="49" t="s">
        <v>197</v>
      </c>
      <c r="ES107" s="49" t="s">
        <v>197</v>
      </c>
      <c r="ET107" s="48">
        <v>18.2</v>
      </c>
      <c r="EU107" s="49" t="s">
        <v>197</v>
      </c>
      <c r="EV107" s="48">
        <v>66.7</v>
      </c>
      <c r="EW107" s="48">
        <v>72.3</v>
      </c>
      <c r="EX107" s="48">
        <v>70.599999999999994</v>
      </c>
      <c r="EY107" s="49" t="s">
        <v>197</v>
      </c>
      <c r="EZ107" s="48">
        <v>34</v>
      </c>
      <c r="FA107" s="48">
        <v>79.8</v>
      </c>
      <c r="FB107" s="48">
        <v>61.6</v>
      </c>
      <c r="FC107" s="49" t="s">
        <v>197</v>
      </c>
      <c r="FD107" s="48">
        <v>48.2</v>
      </c>
      <c r="FE107" s="48">
        <v>65.400000000000006</v>
      </c>
      <c r="FF107" s="48">
        <v>57.9</v>
      </c>
      <c r="FG107" s="49" t="s">
        <v>197</v>
      </c>
      <c r="FH107" s="49" t="s">
        <v>197</v>
      </c>
      <c r="FI107" s="49" t="s">
        <v>197</v>
      </c>
      <c r="FJ107" s="49" t="s">
        <v>197</v>
      </c>
      <c r="FK107" s="49" t="s">
        <v>197</v>
      </c>
      <c r="FL107" s="49" t="s">
        <v>197</v>
      </c>
      <c r="FM107" s="48">
        <v>22.2</v>
      </c>
      <c r="FN107" s="48">
        <v>51.3</v>
      </c>
      <c r="FO107" s="48">
        <v>34.200000000000003</v>
      </c>
      <c r="FP107" s="48">
        <v>42.5</v>
      </c>
      <c r="FQ107" s="48">
        <v>88.5</v>
      </c>
      <c r="FR107" s="48">
        <v>72.099999999999994</v>
      </c>
      <c r="FS107" s="48">
        <v>44.7</v>
      </c>
      <c r="FT107" s="48">
        <v>23.9</v>
      </c>
      <c r="FU107" s="48">
        <v>37.1</v>
      </c>
      <c r="FV107" s="49" t="s">
        <v>197</v>
      </c>
      <c r="FW107" s="49" t="s">
        <v>197</v>
      </c>
      <c r="FX107" s="48">
        <v>85.8</v>
      </c>
      <c r="FY107" s="48">
        <v>63.3</v>
      </c>
      <c r="FZ107" s="48">
        <v>63.5</v>
      </c>
      <c r="GA107" s="48">
        <v>67.3</v>
      </c>
      <c r="GB107" s="48">
        <v>78</v>
      </c>
      <c r="GC107" s="48">
        <v>76</v>
      </c>
      <c r="GD107" s="49" t="s">
        <v>197</v>
      </c>
      <c r="GE107" s="49" t="s">
        <v>197</v>
      </c>
      <c r="GF107" s="49" t="s">
        <v>197</v>
      </c>
      <c r="GG107" s="49" t="s">
        <v>197</v>
      </c>
      <c r="GH107" s="48">
        <v>12.2</v>
      </c>
      <c r="GI107" s="48">
        <v>12.1</v>
      </c>
      <c r="GJ107" s="49" t="s">
        <v>197</v>
      </c>
      <c r="GK107" s="49" t="s">
        <v>197</v>
      </c>
      <c r="GL107" s="49" t="s">
        <v>197</v>
      </c>
      <c r="GM107" s="49" t="s">
        <v>197</v>
      </c>
      <c r="GN107" s="49" t="s">
        <v>197</v>
      </c>
      <c r="GO107" s="49" t="s">
        <v>197</v>
      </c>
      <c r="GP107" s="49" t="s">
        <v>197</v>
      </c>
      <c r="GQ107" s="49" t="s">
        <v>197</v>
      </c>
      <c r="GR107" s="49" t="s">
        <v>197</v>
      </c>
      <c r="GS107" s="49" t="s">
        <v>197</v>
      </c>
      <c r="GT107" s="49" t="s">
        <v>197</v>
      </c>
      <c r="GU107" s="49" t="s">
        <v>197</v>
      </c>
      <c r="GV107" s="49" t="s">
        <v>197</v>
      </c>
      <c r="GW107" s="49" t="s">
        <v>197</v>
      </c>
      <c r="GX107" s="49" t="s">
        <v>197</v>
      </c>
      <c r="GY107" s="49" t="s">
        <v>197</v>
      </c>
      <c r="GZ107" s="49" t="s">
        <v>197</v>
      </c>
      <c r="HA107" s="49" t="s">
        <v>197</v>
      </c>
      <c r="HB107" s="49" t="s">
        <v>197</v>
      </c>
      <c r="HC107" s="49" t="s">
        <v>197</v>
      </c>
      <c r="HD107" s="49" t="s">
        <v>197</v>
      </c>
      <c r="HE107" s="48" t="e">
        <v>#N/A</v>
      </c>
      <c r="HF107" s="49" t="s">
        <v>197</v>
      </c>
      <c r="HG107" s="48" t="e">
        <v>#N/A</v>
      </c>
      <c r="HH107" s="49" t="s">
        <v>197</v>
      </c>
      <c r="HI107" s="49" t="s">
        <v>197</v>
      </c>
      <c r="HJ107" s="49" t="s">
        <v>197</v>
      </c>
      <c r="HK107" s="49" t="s">
        <v>197</v>
      </c>
      <c r="HL107" s="49" t="s">
        <v>197</v>
      </c>
      <c r="HM107" s="49" t="s">
        <v>197</v>
      </c>
      <c r="HN107" s="49" t="s">
        <v>197</v>
      </c>
      <c r="HO107" s="49" t="s">
        <v>197</v>
      </c>
      <c r="HP107" s="49" t="s">
        <v>197</v>
      </c>
      <c r="HQ107" s="49" t="s">
        <v>197</v>
      </c>
      <c r="HR107" s="49" t="s">
        <v>197</v>
      </c>
      <c r="HS107" s="49" t="s">
        <v>197</v>
      </c>
      <c r="HT107" s="49" t="s">
        <v>197</v>
      </c>
      <c r="HU107" s="48">
        <v>121.6</v>
      </c>
      <c r="HV107" s="48">
        <v>78</v>
      </c>
      <c r="HW107" s="48">
        <v>80.5</v>
      </c>
      <c r="HX107" s="49" t="s">
        <v>197</v>
      </c>
      <c r="HY107" s="49" t="s">
        <v>197</v>
      </c>
      <c r="HZ107" s="49" t="s">
        <v>197</v>
      </c>
      <c r="IA107" s="49" t="s">
        <v>197</v>
      </c>
      <c r="IB107" s="49" t="s">
        <v>197</v>
      </c>
      <c r="IC107" s="49" t="s">
        <v>197</v>
      </c>
      <c r="ID107" s="48">
        <v>101.7</v>
      </c>
      <c r="IE107" s="49" t="s">
        <v>197</v>
      </c>
      <c r="IF107" s="49" t="s">
        <v>197</v>
      </c>
      <c r="IG107" s="49" t="s">
        <v>197</v>
      </c>
      <c r="IH107" s="48">
        <v>107.3</v>
      </c>
      <c r="II107" s="48">
        <v>537.1</v>
      </c>
      <c r="IJ107" s="48">
        <v>727.7</v>
      </c>
      <c r="IK107" s="49" t="s">
        <v>197</v>
      </c>
      <c r="IL107" s="49" t="s">
        <v>197</v>
      </c>
      <c r="IM107" s="49" t="s">
        <v>197</v>
      </c>
      <c r="IN107" s="49" t="s">
        <v>197</v>
      </c>
      <c r="IO107" s="49" t="s">
        <v>197</v>
      </c>
      <c r="IP107" s="49" t="s">
        <v>197</v>
      </c>
      <c r="IQ107" s="49" t="s">
        <v>197</v>
      </c>
      <c r="IR107" s="48">
        <v>9.3000000000000007</v>
      </c>
      <c r="IS107" s="48">
        <v>97.1</v>
      </c>
      <c r="IT107" s="48">
        <v>63.4</v>
      </c>
      <c r="IU107" s="49" t="s">
        <v>197</v>
      </c>
      <c r="IV107" s="49" t="s">
        <v>197</v>
      </c>
      <c r="IW107" s="49" t="s">
        <v>197</v>
      </c>
      <c r="IX107" s="49" t="s">
        <v>197</v>
      </c>
      <c r="IY107" s="49" t="s">
        <v>197</v>
      </c>
      <c r="IZ107" s="49" t="s">
        <v>197</v>
      </c>
      <c r="JA107" s="49" t="s">
        <v>197</v>
      </c>
      <c r="JB107" s="49" t="s">
        <v>197</v>
      </c>
      <c r="JC107" s="49" t="s">
        <v>197</v>
      </c>
      <c r="JD107" s="49" t="s">
        <v>197</v>
      </c>
      <c r="JE107" s="49" t="s">
        <v>197</v>
      </c>
      <c r="JF107" s="49" t="s">
        <v>87</v>
      </c>
      <c r="JG107" s="49" t="s">
        <v>87</v>
      </c>
      <c r="JH107" s="49">
        <v>37.299999999999997</v>
      </c>
      <c r="JI107" s="49">
        <v>66.099999999999994</v>
      </c>
      <c r="JJ107" s="49">
        <v>89.3</v>
      </c>
      <c r="JK107" s="49">
        <v>148.69999999999999</v>
      </c>
      <c r="JL107" s="49">
        <v>70.099999999999994</v>
      </c>
      <c r="JM107" s="49">
        <v>93.9</v>
      </c>
      <c r="JN107" s="49">
        <v>107.3</v>
      </c>
      <c r="JO107" s="49" t="s">
        <v>87</v>
      </c>
    </row>
    <row r="108" spans="1:275">
      <c r="A108" s="45"/>
      <c r="B108" s="46" t="s">
        <v>1845</v>
      </c>
      <c r="C108" s="303" t="s">
        <v>1345</v>
      </c>
      <c r="D108" s="46" t="s">
        <v>99</v>
      </c>
      <c r="E108" s="303" t="s">
        <v>11</v>
      </c>
      <c r="F108" s="47" t="s">
        <v>197</v>
      </c>
      <c r="G108" s="47" t="s">
        <v>197</v>
      </c>
      <c r="H108" s="48">
        <v>72.3</v>
      </c>
      <c r="I108" s="48">
        <v>93.6</v>
      </c>
      <c r="J108" s="48">
        <v>87.1</v>
      </c>
      <c r="K108" s="48">
        <v>27.9</v>
      </c>
      <c r="L108" s="48">
        <v>54.4</v>
      </c>
      <c r="M108" s="48">
        <v>83.4</v>
      </c>
      <c r="N108" s="49" t="s">
        <v>197</v>
      </c>
      <c r="O108" s="49" t="s">
        <v>197</v>
      </c>
      <c r="P108" s="48">
        <v>102.8</v>
      </c>
      <c r="Q108" s="49" t="s">
        <v>197</v>
      </c>
      <c r="R108" s="48">
        <v>109.9</v>
      </c>
      <c r="S108" s="49" t="s">
        <v>197</v>
      </c>
      <c r="T108" s="49" t="s">
        <v>197</v>
      </c>
      <c r="U108" s="48">
        <v>142.80000000000001</v>
      </c>
      <c r="V108" s="49" t="s">
        <v>197</v>
      </c>
      <c r="W108" s="49" t="s">
        <v>197</v>
      </c>
      <c r="X108" s="49" t="s">
        <v>197</v>
      </c>
      <c r="Y108" s="49" t="s">
        <v>197</v>
      </c>
      <c r="Z108" s="48">
        <v>122.3</v>
      </c>
      <c r="AA108" s="48">
        <v>54.9</v>
      </c>
      <c r="AB108" s="48">
        <v>62.1</v>
      </c>
      <c r="AC108" s="49" t="s">
        <v>197</v>
      </c>
      <c r="AD108" s="49" t="s">
        <v>197</v>
      </c>
      <c r="AE108" s="48">
        <v>125.6</v>
      </c>
      <c r="AF108" s="48">
        <v>96.1</v>
      </c>
      <c r="AG108" s="48">
        <v>74</v>
      </c>
      <c r="AH108" s="48">
        <v>85</v>
      </c>
      <c r="AI108" s="49" t="s">
        <v>197</v>
      </c>
      <c r="AJ108" s="49" t="s">
        <v>197</v>
      </c>
      <c r="AK108" s="49" t="s">
        <v>197</v>
      </c>
      <c r="AL108" s="49" t="s">
        <v>197</v>
      </c>
      <c r="AM108" s="49" t="s">
        <v>197</v>
      </c>
      <c r="AN108" s="49" t="s">
        <v>197</v>
      </c>
      <c r="AO108" s="49" t="s">
        <v>197</v>
      </c>
      <c r="AP108" s="49" t="s">
        <v>197</v>
      </c>
      <c r="AQ108" s="49" t="s">
        <v>197</v>
      </c>
      <c r="AR108" s="49" t="s">
        <v>197</v>
      </c>
      <c r="AS108" s="49" t="s">
        <v>197</v>
      </c>
      <c r="AT108" s="48">
        <v>78.400000000000006</v>
      </c>
      <c r="AU108" s="49" t="s">
        <v>197</v>
      </c>
      <c r="AV108" s="49" t="s">
        <v>197</v>
      </c>
      <c r="AW108" s="49" t="s">
        <v>197</v>
      </c>
      <c r="AX108" s="49" t="s">
        <v>197</v>
      </c>
      <c r="AY108" s="49" t="s">
        <v>197</v>
      </c>
      <c r="AZ108" s="48">
        <v>83.2</v>
      </c>
      <c r="BA108" s="48">
        <v>92</v>
      </c>
      <c r="BB108" s="48">
        <v>91.6</v>
      </c>
      <c r="BC108" s="48">
        <v>101.9</v>
      </c>
      <c r="BD108" s="48">
        <v>98.6</v>
      </c>
      <c r="BE108" s="48">
        <v>98.9</v>
      </c>
      <c r="BF108" s="48">
        <v>97.9</v>
      </c>
      <c r="BG108" s="48">
        <v>90.2</v>
      </c>
      <c r="BH108" s="48">
        <v>91.9</v>
      </c>
      <c r="BI108" s="48">
        <v>95.1</v>
      </c>
      <c r="BJ108" s="48">
        <v>84.3</v>
      </c>
      <c r="BK108" s="48">
        <v>89.9</v>
      </c>
      <c r="BL108" s="49" t="s">
        <v>197</v>
      </c>
      <c r="BM108" s="49" t="s">
        <v>197</v>
      </c>
      <c r="BN108" s="49" t="s">
        <v>197</v>
      </c>
      <c r="BO108" s="49" t="s">
        <v>197</v>
      </c>
      <c r="BP108" s="49" t="s">
        <v>197</v>
      </c>
      <c r="BQ108" s="49" t="s">
        <v>197</v>
      </c>
      <c r="BR108" s="48">
        <v>228.9</v>
      </c>
      <c r="BS108" s="48">
        <v>105.7</v>
      </c>
      <c r="BT108" s="48">
        <v>164.3</v>
      </c>
      <c r="BU108" s="49" t="s">
        <v>197</v>
      </c>
      <c r="BV108" s="49" t="s">
        <v>197</v>
      </c>
      <c r="BW108" s="49" t="s">
        <v>197</v>
      </c>
      <c r="BX108" s="49" t="s">
        <v>197</v>
      </c>
      <c r="BY108" s="49" t="s">
        <v>197</v>
      </c>
      <c r="BZ108" s="49" t="s">
        <v>197</v>
      </c>
      <c r="CA108" s="49" t="s">
        <v>197</v>
      </c>
      <c r="CB108" s="49" t="s">
        <v>197</v>
      </c>
      <c r="CC108" s="49" t="s">
        <v>197</v>
      </c>
      <c r="CD108" s="49" t="s">
        <v>197</v>
      </c>
      <c r="CE108" s="49" t="s">
        <v>197</v>
      </c>
      <c r="CF108" s="49" t="s">
        <v>197</v>
      </c>
      <c r="CG108" s="49" t="s">
        <v>197</v>
      </c>
      <c r="CH108" s="49" t="s">
        <v>197</v>
      </c>
      <c r="CI108" s="49" t="s">
        <v>197</v>
      </c>
      <c r="CJ108" s="49" t="s">
        <v>197</v>
      </c>
      <c r="CK108" s="49" t="s">
        <v>197</v>
      </c>
      <c r="CL108" s="49" t="s">
        <v>197</v>
      </c>
      <c r="CM108" s="49" t="s">
        <v>197</v>
      </c>
      <c r="CN108" s="49" t="s">
        <v>197</v>
      </c>
      <c r="CO108" s="49" t="s">
        <v>197</v>
      </c>
      <c r="CP108" s="49" t="s">
        <v>197</v>
      </c>
      <c r="CQ108" s="49" t="s">
        <v>197</v>
      </c>
      <c r="CR108" s="49" t="s">
        <v>197</v>
      </c>
      <c r="CS108" s="49" t="s">
        <v>197</v>
      </c>
      <c r="CT108" s="49" t="s">
        <v>197</v>
      </c>
      <c r="CU108" s="49" t="s">
        <v>197</v>
      </c>
      <c r="CV108" s="49" t="s">
        <v>197</v>
      </c>
      <c r="CW108" s="49" t="s">
        <v>197</v>
      </c>
      <c r="CX108" s="49" t="s">
        <v>197</v>
      </c>
      <c r="CY108" s="49" t="s">
        <v>197</v>
      </c>
      <c r="CZ108" s="49" t="s">
        <v>197</v>
      </c>
      <c r="DA108" s="49" t="s">
        <v>197</v>
      </c>
      <c r="DB108" s="49" t="s">
        <v>197</v>
      </c>
      <c r="DC108" s="49" t="s">
        <v>197</v>
      </c>
      <c r="DD108" s="49" t="s">
        <v>197</v>
      </c>
      <c r="DE108" s="49" t="s">
        <v>197</v>
      </c>
      <c r="DF108" s="49" t="s">
        <v>197</v>
      </c>
      <c r="DG108" s="49" t="s">
        <v>197</v>
      </c>
      <c r="DH108" s="49" t="s">
        <v>197</v>
      </c>
      <c r="DI108" s="49" t="s">
        <v>197</v>
      </c>
      <c r="DJ108" s="49" t="s">
        <v>197</v>
      </c>
      <c r="DK108" s="49" t="s">
        <v>197</v>
      </c>
      <c r="DL108" s="49" t="s">
        <v>197</v>
      </c>
      <c r="DM108" s="49" t="s">
        <v>197</v>
      </c>
      <c r="DN108" s="49" t="s">
        <v>197</v>
      </c>
      <c r="DO108" s="49" t="s">
        <v>197</v>
      </c>
      <c r="DP108" s="49" t="s">
        <v>197</v>
      </c>
      <c r="DQ108" s="49" t="s">
        <v>197</v>
      </c>
      <c r="DR108" s="49" t="s">
        <v>197</v>
      </c>
      <c r="DS108" s="49" t="s">
        <v>197</v>
      </c>
      <c r="DT108" s="49" t="s">
        <v>197</v>
      </c>
      <c r="DU108" s="49" t="s">
        <v>197</v>
      </c>
      <c r="DV108" s="49" t="s">
        <v>197</v>
      </c>
      <c r="DW108" s="49" t="s">
        <v>197</v>
      </c>
      <c r="DX108" s="49" t="s">
        <v>197</v>
      </c>
      <c r="DY108" s="49" t="s">
        <v>197</v>
      </c>
      <c r="DZ108" s="49" t="s">
        <v>197</v>
      </c>
      <c r="EA108" s="49" t="s">
        <v>197</v>
      </c>
      <c r="EB108" s="48" t="e">
        <v>#N/A</v>
      </c>
      <c r="EC108" s="49" t="s">
        <v>197</v>
      </c>
      <c r="ED108" s="48" t="e">
        <v>#N/A</v>
      </c>
      <c r="EE108" s="49" t="s">
        <v>197</v>
      </c>
      <c r="EF108" s="49" t="s">
        <v>197</v>
      </c>
      <c r="EG108" s="49" t="s">
        <v>197</v>
      </c>
      <c r="EH108" s="49" t="s">
        <v>197</v>
      </c>
      <c r="EI108" s="49" t="s">
        <v>197</v>
      </c>
      <c r="EJ108" s="49" t="s">
        <v>197</v>
      </c>
      <c r="EK108" s="49" t="s">
        <v>197</v>
      </c>
      <c r="EL108" s="49" t="s">
        <v>197</v>
      </c>
      <c r="EM108" s="49" t="s">
        <v>197</v>
      </c>
      <c r="EN108" s="49" t="s">
        <v>197</v>
      </c>
      <c r="EO108" s="49" t="s">
        <v>197</v>
      </c>
      <c r="EP108" s="49" t="s">
        <v>197</v>
      </c>
      <c r="EQ108" s="49" t="s">
        <v>197</v>
      </c>
      <c r="ER108" s="49" t="s">
        <v>197</v>
      </c>
      <c r="ES108" s="49" t="s">
        <v>197</v>
      </c>
      <c r="ET108" s="48">
        <v>62</v>
      </c>
      <c r="EU108" s="49" t="s">
        <v>197</v>
      </c>
      <c r="EV108" s="48">
        <v>94.9</v>
      </c>
      <c r="EW108" s="48">
        <v>87.4</v>
      </c>
      <c r="EX108" s="48">
        <v>89.8</v>
      </c>
      <c r="EY108" s="49" t="s">
        <v>197</v>
      </c>
      <c r="EZ108" s="48">
        <v>83.7</v>
      </c>
      <c r="FA108" s="48">
        <v>98.1</v>
      </c>
      <c r="FB108" s="48">
        <v>92.4</v>
      </c>
      <c r="FC108" s="49" t="s">
        <v>197</v>
      </c>
      <c r="FD108" s="48">
        <v>77</v>
      </c>
      <c r="FE108" s="48">
        <v>88.9</v>
      </c>
      <c r="FF108" s="48">
        <v>83.8</v>
      </c>
      <c r="FG108" s="49" t="s">
        <v>197</v>
      </c>
      <c r="FH108" s="49" t="s">
        <v>197</v>
      </c>
      <c r="FI108" s="49" t="s">
        <v>197</v>
      </c>
      <c r="FJ108" s="48">
        <v>78.599999999999994</v>
      </c>
      <c r="FK108" s="48">
        <v>70.599999999999994</v>
      </c>
      <c r="FL108" s="48">
        <v>74.2</v>
      </c>
      <c r="FM108" s="48">
        <v>72.7</v>
      </c>
      <c r="FN108" s="48">
        <v>67.8</v>
      </c>
      <c r="FO108" s="48">
        <v>70.599999999999994</v>
      </c>
      <c r="FP108" s="48">
        <v>80.400000000000006</v>
      </c>
      <c r="FQ108" s="48">
        <v>105.5</v>
      </c>
      <c r="FR108" s="48">
        <v>96.6</v>
      </c>
      <c r="FS108" s="48">
        <v>103.8</v>
      </c>
      <c r="FT108" s="48">
        <v>113.4</v>
      </c>
      <c r="FU108" s="48">
        <v>107.3</v>
      </c>
      <c r="FV108" s="49" t="s">
        <v>197</v>
      </c>
      <c r="FW108" s="48">
        <v>143.69999999999999</v>
      </c>
      <c r="FX108" s="48">
        <v>123.7</v>
      </c>
      <c r="FY108" s="48">
        <v>93.7</v>
      </c>
      <c r="FZ108" s="48">
        <v>94</v>
      </c>
      <c r="GA108" s="48">
        <v>110.9</v>
      </c>
      <c r="GB108" s="48">
        <v>136.80000000000001</v>
      </c>
      <c r="GC108" s="48">
        <v>131.80000000000001</v>
      </c>
      <c r="GD108" s="49" t="s">
        <v>197</v>
      </c>
      <c r="GE108" s="49" t="s">
        <v>197</v>
      </c>
      <c r="GF108" s="49" t="s">
        <v>197</v>
      </c>
      <c r="GG108" s="49" t="s">
        <v>197</v>
      </c>
      <c r="GH108" s="49" t="s">
        <v>197</v>
      </c>
      <c r="GI108" s="49" t="s">
        <v>197</v>
      </c>
      <c r="GJ108" s="49" t="s">
        <v>197</v>
      </c>
      <c r="GK108" s="49" t="s">
        <v>197</v>
      </c>
      <c r="GL108" s="49" t="s">
        <v>197</v>
      </c>
      <c r="GM108" s="48">
        <v>20.5</v>
      </c>
      <c r="GN108" s="48">
        <v>53.2</v>
      </c>
      <c r="GO108" s="48">
        <v>40.4</v>
      </c>
      <c r="GP108" s="48">
        <v>64.2</v>
      </c>
      <c r="GQ108" s="48">
        <v>95.9</v>
      </c>
      <c r="GR108" s="48">
        <v>84.1</v>
      </c>
      <c r="GS108" s="49" t="s">
        <v>197</v>
      </c>
      <c r="GT108" s="49" t="s">
        <v>197</v>
      </c>
      <c r="GU108" s="49" t="s">
        <v>197</v>
      </c>
      <c r="GV108" s="49" t="s">
        <v>197</v>
      </c>
      <c r="GW108" s="49" t="s">
        <v>197</v>
      </c>
      <c r="GX108" s="49" t="s">
        <v>197</v>
      </c>
      <c r="GY108" s="48">
        <v>94.8</v>
      </c>
      <c r="GZ108" s="48">
        <v>102.2</v>
      </c>
      <c r="HA108" s="48">
        <v>98.6</v>
      </c>
      <c r="HB108" s="48">
        <v>123</v>
      </c>
      <c r="HC108" s="48">
        <v>162.9</v>
      </c>
      <c r="HD108" s="48">
        <v>150.9</v>
      </c>
      <c r="HE108" s="48" t="e">
        <v>#N/A</v>
      </c>
      <c r="HF108" s="49" t="s">
        <v>197</v>
      </c>
      <c r="HG108" s="48" t="e">
        <v>#N/A</v>
      </c>
      <c r="HH108" s="49" t="s">
        <v>197</v>
      </c>
      <c r="HI108" s="49" t="s">
        <v>197</v>
      </c>
      <c r="HJ108" s="49" t="s">
        <v>197</v>
      </c>
      <c r="HK108" s="49" t="s">
        <v>197</v>
      </c>
      <c r="HL108" s="49" t="s">
        <v>197</v>
      </c>
      <c r="HM108" s="49" t="s">
        <v>197</v>
      </c>
      <c r="HN108" s="49" t="s">
        <v>197</v>
      </c>
      <c r="HO108" s="49" t="s">
        <v>197</v>
      </c>
      <c r="HP108" s="49" t="s">
        <v>197</v>
      </c>
      <c r="HQ108" s="49" t="s">
        <v>197</v>
      </c>
      <c r="HR108" s="49" t="s">
        <v>197</v>
      </c>
      <c r="HS108" s="49" t="s">
        <v>197</v>
      </c>
      <c r="HT108" s="49" t="s">
        <v>197</v>
      </c>
      <c r="HU108" s="48">
        <v>95.8</v>
      </c>
      <c r="HV108" s="48">
        <v>88.9</v>
      </c>
      <c r="HW108" s="48">
        <v>89.3</v>
      </c>
      <c r="HX108" s="49" t="s">
        <v>197</v>
      </c>
      <c r="HY108" s="49" t="s">
        <v>197</v>
      </c>
      <c r="HZ108" s="49" t="s">
        <v>197</v>
      </c>
      <c r="IA108" s="49" t="s">
        <v>197</v>
      </c>
      <c r="IB108" s="49" t="s">
        <v>197</v>
      </c>
      <c r="IC108" s="49" t="s">
        <v>197</v>
      </c>
      <c r="ID108" s="48">
        <v>48.3</v>
      </c>
      <c r="IE108" s="49" t="s">
        <v>197</v>
      </c>
      <c r="IF108" s="49" t="s">
        <v>197</v>
      </c>
      <c r="IG108" s="49" t="s">
        <v>197</v>
      </c>
      <c r="IH108" s="48">
        <v>107.1</v>
      </c>
      <c r="II108" s="49" t="s">
        <v>197</v>
      </c>
      <c r="IJ108" s="49" t="s">
        <v>197</v>
      </c>
      <c r="IK108" s="49" t="s">
        <v>197</v>
      </c>
      <c r="IL108" s="49" t="s">
        <v>197</v>
      </c>
      <c r="IM108" s="49" t="s">
        <v>197</v>
      </c>
      <c r="IN108" s="49" t="s">
        <v>197</v>
      </c>
      <c r="IO108" s="49" t="s">
        <v>197</v>
      </c>
      <c r="IP108" s="49" t="s">
        <v>197</v>
      </c>
      <c r="IQ108" s="49" t="s">
        <v>197</v>
      </c>
      <c r="IR108" s="48">
        <v>127.9</v>
      </c>
      <c r="IS108" s="48">
        <v>58.5</v>
      </c>
      <c r="IT108" s="48">
        <v>85.1</v>
      </c>
      <c r="IU108" s="49" t="s">
        <v>197</v>
      </c>
      <c r="IV108" s="49" t="s">
        <v>197</v>
      </c>
      <c r="IW108" s="49" t="s">
        <v>197</v>
      </c>
      <c r="IX108" s="49" t="s">
        <v>197</v>
      </c>
      <c r="IY108" s="49" t="s">
        <v>197</v>
      </c>
      <c r="IZ108" s="49" t="s">
        <v>197</v>
      </c>
      <c r="JA108" s="49" t="s">
        <v>197</v>
      </c>
      <c r="JB108" s="49" t="s">
        <v>197</v>
      </c>
      <c r="JC108" s="49" t="s">
        <v>197</v>
      </c>
      <c r="JD108" s="49" t="s">
        <v>197</v>
      </c>
      <c r="JE108" s="49" t="s">
        <v>197</v>
      </c>
      <c r="JF108" s="49" t="s">
        <v>87</v>
      </c>
      <c r="JG108" s="49" t="s">
        <v>87</v>
      </c>
      <c r="JH108" s="49" t="s">
        <v>87</v>
      </c>
      <c r="JI108" s="49">
        <v>101.1</v>
      </c>
      <c r="JJ108" s="49">
        <v>44.4</v>
      </c>
      <c r="JK108" s="49">
        <v>59.5</v>
      </c>
      <c r="JL108" s="49">
        <v>37.5</v>
      </c>
      <c r="JM108" s="49">
        <v>61.3</v>
      </c>
      <c r="JN108" s="49">
        <v>107.1</v>
      </c>
      <c r="JO108" s="49" t="s">
        <v>87</v>
      </c>
    </row>
    <row r="109" spans="1:275">
      <c r="A109" s="45"/>
      <c r="B109" s="46" t="s">
        <v>1846</v>
      </c>
      <c r="C109" s="303" t="s">
        <v>1346</v>
      </c>
      <c r="D109" s="46" t="s">
        <v>100</v>
      </c>
      <c r="E109" s="303" t="s">
        <v>12</v>
      </c>
      <c r="F109" s="47" t="s">
        <v>197</v>
      </c>
      <c r="G109" s="47" t="s">
        <v>197</v>
      </c>
      <c r="H109" s="48">
        <v>280.2</v>
      </c>
      <c r="I109" s="48">
        <v>256.8</v>
      </c>
      <c r="J109" s="48">
        <v>274.8</v>
      </c>
      <c r="K109" s="48">
        <v>869</v>
      </c>
      <c r="L109" s="48">
        <v>688.5</v>
      </c>
      <c r="M109" s="48">
        <v>351.3</v>
      </c>
      <c r="N109" s="48">
        <v>631.29999999999995</v>
      </c>
      <c r="O109" s="48">
        <v>1026.5</v>
      </c>
      <c r="P109" s="48">
        <v>411.6</v>
      </c>
      <c r="Q109" s="48">
        <v>362.9</v>
      </c>
      <c r="R109" s="48">
        <v>247.7</v>
      </c>
      <c r="S109" s="48">
        <v>540.4</v>
      </c>
      <c r="T109" s="48">
        <v>901.6</v>
      </c>
      <c r="U109" s="48">
        <v>131.69999999999999</v>
      </c>
      <c r="V109" s="48">
        <v>991.9</v>
      </c>
      <c r="W109" s="48">
        <v>1011.9</v>
      </c>
      <c r="X109" s="48">
        <v>1370.5</v>
      </c>
      <c r="Y109" s="48">
        <v>853.1</v>
      </c>
      <c r="Z109" s="48">
        <v>524</v>
      </c>
      <c r="AA109" s="48">
        <v>386.2</v>
      </c>
      <c r="AB109" s="48">
        <v>559.4</v>
      </c>
      <c r="AC109" s="48">
        <v>888.2</v>
      </c>
      <c r="AD109" s="48">
        <v>257.39999999999998</v>
      </c>
      <c r="AE109" s="48">
        <v>774.6</v>
      </c>
      <c r="AF109" s="48">
        <v>805.4</v>
      </c>
      <c r="AG109" s="48">
        <v>486.6</v>
      </c>
      <c r="AH109" s="48">
        <v>543.9</v>
      </c>
      <c r="AI109" s="48">
        <v>1371.7</v>
      </c>
      <c r="AJ109" s="48">
        <v>1060.7</v>
      </c>
      <c r="AK109" s="48">
        <v>239.8</v>
      </c>
      <c r="AL109" s="48">
        <v>2296.1</v>
      </c>
      <c r="AM109" s="48">
        <v>1415.9</v>
      </c>
      <c r="AN109" s="48">
        <v>562</v>
      </c>
      <c r="AO109" s="48">
        <v>992.3</v>
      </c>
      <c r="AP109" s="48">
        <v>987.9</v>
      </c>
      <c r="AQ109" s="48">
        <v>518.29999999999995</v>
      </c>
      <c r="AR109" s="48">
        <v>755</v>
      </c>
      <c r="AS109" s="48">
        <v>928.4</v>
      </c>
      <c r="AT109" s="48">
        <v>669.7</v>
      </c>
      <c r="AU109" s="48">
        <v>323.60000000000002</v>
      </c>
      <c r="AV109" s="48">
        <v>590.1</v>
      </c>
      <c r="AW109" s="49" t="s">
        <v>197</v>
      </c>
      <c r="AX109" s="48">
        <v>239.9</v>
      </c>
      <c r="AY109" s="48">
        <v>521.29999999999995</v>
      </c>
      <c r="AZ109" s="48">
        <v>404.9</v>
      </c>
      <c r="BA109" s="48">
        <v>557.20000000000005</v>
      </c>
      <c r="BB109" s="48">
        <v>550</v>
      </c>
      <c r="BC109" s="48">
        <v>407.3</v>
      </c>
      <c r="BD109" s="48">
        <v>639.29999999999995</v>
      </c>
      <c r="BE109" s="48">
        <v>622.79999999999995</v>
      </c>
      <c r="BF109" s="48">
        <v>232.4</v>
      </c>
      <c r="BG109" s="48">
        <v>600.4</v>
      </c>
      <c r="BH109" s="48">
        <v>521.70000000000005</v>
      </c>
      <c r="BI109" s="48">
        <v>871.3</v>
      </c>
      <c r="BJ109" s="48">
        <v>866.5</v>
      </c>
      <c r="BK109" s="48">
        <v>869</v>
      </c>
      <c r="BL109" s="48">
        <v>945</v>
      </c>
      <c r="BM109" s="48">
        <v>1057.4000000000001</v>
      </c>
      <c r="BN109" s="48">
        <v>1027.5999999999999</v>
      </c>
      <c r="BO109" s="48">
        <v>1197.3</v>
      </c>
      <c r="BP109" s="48">
        <v>940.8</v>
      </c>
      <c r="BQ109" s="48">
        <v>955.5</v>
      </c>
      <c r="BR109" s="48">
        <v>1037.5999999999999</v>
      </c>
      <c r="BS109" s="48">
        <v>872.2</v>
      </c>
      <c r="BT109" s="48">
        <v>947.6</v>
      </c>
      <c r="BU109" s="48">
        <v>816.9</v>
      </c>
      <c r="BV109" s="48">
        <v>631.20000000000005</v>
      </c>
      <c r="BW109" s="48">
        <v>687.2</v>
      </c>
      <c r="BX109" s="48">
        <v>387.3</v>
      </c>
      <c r="BY109" s="48">
        <v>917.6</v>
      </c>
      <c r="BZ109" s="48">
        <v>583.9</v>
      </c>
      <c r="CA109" s="48">
        <v>493.2</v>
      </c>
      <c r="CB109" s="48">
        <v>1414.7</v>
      </c>
      <c r="CC109" s="48">
        <v>824.3</v>
      </c>
      <c r="CD109" s="48">
        <v>590.79999999999995</v>
      </c>
      <c r="CE109" s="48">
        <v>375.6</v>
      </c>
      <c r="CF109" s="48">
        <v>452.7</v>
      </c>
      <c r="CG109" s="48">
        <v>528.6</v>
      </c>
      <c r="CH109" s="48">
        <v>487.3</v>
      </c>
      <c r="CI109" s="48">
        <v>506.7</v>
      </c>
      <c r="CJ109" s="48">
        <v>767.4</v>
      </c>
      <c r="CK109" s="48">
        <v>821.1</v>
      </c>
      <c r="CL109" s="48">
        <v>799.7</v>
      </c>
      <c r="CM109" s="48">
        <v>613.79999999999995</v>
      </c>
      <c r="CN109" s="48">
        <v>58.1</v>
      </c>
      <c r="CO109" s="48">
        <v>313.7</v>
      </c>
      <c r="CP109" s="48">
        <v>777.3</v>
      </c>
      <c r="CQ109" s="48">
        <v>655.4</v>
      </c>
      <c r="CR109" s="48">
        <v>706.2</v>
      </c>
      <c r="CS109" s="48">
        <v>1798.7</v>
      </c>
      <c r="CT109" s="48">
        <v>984.6</v>
      </c>
      <c r="CU109" s="48">
        <v>1080.3</v>
      </c>
      <c r="CV109" s="48">
        <v>1039</v>
      </c>
      <c r="CW109" s="48">
        <v>749.5</v>
      </c>
      <c r="CX109" s="48">
        <v>813.6</v>
      </c>
      <c r="CY109" s="48">
        <v>786.5</v>
      </c>
      <c r="CZ109" s="48">
        <v>814.3</v>
      </c>
      <c r="DA109" s="48">
        <v>589.4</v>
      </c>
      <c r="DB109" s="48">
        <v>339.8</v>
      </c>
      <c r="DC109" s="48">
        <v>417.1</v>
      </c>
      <c r="DD109" s="48">
        <v>761</v>
      </c>
      <c r="DE109" s="48">
        <v>322.5</v>
      </c>
      <c r="DF109" s="48">
        <v>464.7</v>
      </c>
      <c r="DG109" s="48">
        <v>431.4</v>
      </c>
      <c r="DH109" s="48">
        <v>454.2</v>
      </c>
      <c r="DI109" s="48">
        <v>441.9</v>
      </c>
      <c r="DJ109" s="48">
        <v>436.7</v>
      </c>
      <c r="DK109" s="48">
        <v>522.29999999999995</v>
      </c>
      <c r="DL109" s="48">
        <v>484.4</v>
      </c>
      <c r="DM109" s="48">
        <v>766.7</v>
      </c>
      <c r="DN109" s="48">
        <v>820.4</v>
      </c>
      <c r="DO109" s="48">
        <v>800.9</v>
      </c>
      <c r="DP109" s="48">
        <v>352.5</v>
      </c>
      <c r="DQ109" s="48">
        <v>136.9</v>
      </c>
      <c r="DR109" s="48">
        <v>212.6</v>
      </c>
      <c r="DS109" s="48">
        <v>770.7</v>
      </c>
      <c r="DT109" s="48">
        <v>761.3</v>
      </c>
      <c r="DU109" s="48">
        <v>764.8</v>
      </c>
      <c r="DV109" s="48">
        <v>815</v>
      </c>
      <c r="DW109" s="48">
        <v>623.20000000000005</v>
      </c>
      <c r="DX109" s="48">
        <v>673.8</v>
      </c>
      <c r="DY109" s="49" t="s">
        <v>197</v>
      </c>
      <c r="DZ109" s="49" t="s">
        <v>197</v>
      </c>
      <c r="EA109" s="49" t="s">
        <v>197</v>
      </c>
      <c r="EB109" s="48" t="e">
        <v>#N/A</v>
      </c>
      <c r="EC109" s="48">
        <v>1711</v>
      </c>
      <c r="ED109" s="48" t="e">
        <v>#N/A</v>
      </c>
      <c r="EE109" s="48">
        <v>1162.8</v>
      </c>
      <c r="EF109" s="48">
        <v>800</v>
      </c>
      <c r="EG109" s="48">
        <v>793.7</v>
      </c>
      <c r="EH109" s="48">
        <v>796.2</v>
      </c>
      <c r="EI109" s="48">
        <v>1457.4</v>
      </c>
      <c r="EJ109" s="48">
        <v>1292.5999999999999</v>
      </c>
      <c r="EK109" s="48">
        <v>1350.8</v>
      </c>
      <c r="EL109" s="49" t="s">
        <v>197</v>
      </c>
      <c r="EM109" s="48">
        <v>423</v>
      </c>
      <c r="EN109" s="48">
        <v>673.5</v>
      </c>
      <c r="EO109" s="48">
        <v>541.70000000000005</v>
      </c>
      <c r="EP109" s="48">
        <v>2110.5</v>
      </c>
      <c r="EQ109" s="48">
        <v>2847.2</v>
      </c>
      <c r="ER109" s="48">
        <v>2414.1999999999998</v>
      </c>
      <c r="ES109" s="48">
        <v>1530.4</v>
      </c>
      <c r="ET109" s="48">
        <v>387</v>
      </c>
      <c r="EU109" s="48">
        <v>943.6</v>
      </c>
      <c r="EV109" s="48">
        <v>496.1</v>
      </c>
      <c r="EW109" s="48">
        <v>494.9</v>
      </c>
      <c r="EX109" s="48">
        <v>495.3</v>
      </c>
      <c r="EY109" s="48">
        <v>574.9</v>
      </c>
      <c r="EZ109" s="48">
        <v>975.3</v>
      </c>
      <c r="FA109" s="48">
        <v>618.4</v>
      </c>
      <c r="FB109" s="48">
        <v>760</v>
      </c>
      <c r="FC109" s="48">
        <v>173.4</v>
      </c>
      <c r="FD109" s="48">
        <v>904.6</v>
      </c>
      <c r="FE109" s="48">
        <v>629.29999999999995</v>
      </c>
      <c r="FF109" s="48">
        <v>746.1</v>
      </c>
      <c r="FG109" s="48">
        <v>647</v>
      </c>
      <c r="FH109" s="48">
        <v>403.6</v>
      </c>
      <c r="FI109" s="48">
        <v>576.9</v>
      </c>
      <c r="FJ109" s="48">
        <v>643.20000000000005</v>
      </c>
      <c r="FK109" s="48">
        <v>670.6</v>
      </c>
      <c r="FL109" s="48">
        <v>658.2</v>
      </c>
      <c r="FM109" s="48">
        <v>855.9</v>
      </c>
      <c r="FN109" s="48">
        <v>656.5</v>
      </c>
      <c r="FO109" s="48">
        <v>770.5</v>
      </c>
      <c r="FP109" s="48">
        <v>1032.0999999999999</v>
      </c>
      <c r="FQ109" s="48">
        <v>655.7</v>
      </c>
      <c r="FR109" s="48">
        <v>789.4</v>
      </c>
      <c r="FS109" s="48">
        <v>871.3</v>
      </c>
      <c r="FT109" s="48">
        <v>562.29999999999995</v>
      </c>
      <c r="FU109" s="48">
        <v>757.5</v>
      </c>
      <c r="FV109" s="48">
        <v>879.7</v>
      </c>
      <c r="FW109" s="48">
        <v>682.9</v>
      </c>
      <c r="FX109" s="48">
        <v>357.6</v>
      </c>
      <c r="FY109" s="48">
        <v>357.5</v>
      </c>
      <c r="FZ109" s="48">
        <v>357.5</v>
      </c>
      <c r="GA109" s="48">
        <v>501.7</v>
      </c>
      <c r="GB109" s="48">
        <v>412.7</v>
      </c>
      <c r="GC109" s="48">
        <v>429.2</v>
      </c>
      <c r="GD109" s="48">
        <v>644.4</v>
      </c>
      <c r="GE109" s="48">
        <v>990.4</v>
      </c>
      <c r="GF109" s="48">
        <v>771.1</v>
      </c>
      <c r="GG109" s="48">
        <v>388.6</v>
      </c>
      <c r="GH109" s="48">
        <v>242.2</v>
      </c>
      <c r="GI109" s="48">
        <v>243</v>
      </c>
      <c r="GJ109" s="48">
        <v>230.4</v>
      </c>
      <c r="GK109" s="48">
        <v>353</v>
      </c>
      <c r="GL109" s="48">
        <v>317</v>
      </c>
      <c r="GM109" s="48">
        <v>235</v>
      </c>
      <c r="GN109" s="48">
        <v>554.1</v>
      </c>
      <c r="GO109" s="48">
        <v>437.5</v>
      </c>
      <c r="GP109" s="48">
        <v>545.6</v>
      </c>
      <c r="GQ109" s="48">
        <v>519.5</v>
      </c>
      <c r="GR109" s="48">
        <v>529.20000000000005</v>
      </c>
      <c r="GS109" s="48">
        <v>791.9</v>
      </c>
      <c r="GT109" s="48">
        <v>474.6</v>
      </c>
      <c r="GU109" s="48">
        <v>543.1</v>
      </c>
      <c r="GV109" s="48">
        <v>313</v>
      </c>
      <c r="GW109" s="48">
        <v>599.4</v>
      </c>
      <c r="GX109" s="48">
        <v>472</v>
      </c>
      <c r="GY109" s="48">
        <v>576.70000000000005</v>
      </c>
      <c r="GZ109" s="48">
        <v>643.5</v>
      </c>
      <c r="HA109" s="48">
        <v>611.4</v>
      </c>
      <c r="HB109" s="48">
        <v>607.29999999999995</v>
      </c>
      <c r="HC109" s="48">
        <v>684.9</v>
      </c>
      <c r="HD109" s="48">
        <v>661.4</v>
      </c>
      <c r="HE109" s="48" t="e">
        <v>#N/A</v>
      </c>
      <c r="HF109" s="48">
        <v>950.8</v>
      </c>
      <c r="HG109" s="48" t="e">
        <v>#N/A</v>
      </c>
      <c r="HH109" s="48">
        <v>1479.4</v>
      </c>
      <c r="HI109" s="48">
        <v>101.8</v>
      </c>
      <c r="HJ109" s="48">
        <v>121.2</v>
      </c>
      <c r="HK109" s="48">
        <v>115.7</v>
      </c>
      <c r="HL109" s="48">
        <v>106.1</v>
      </c>
      <c r="HM109" s="48">
        <v>153.69999999999999</v>
      </c>
      <c r="HN109" s="48">
        <v>131.1</v>
      </c>
      <c r="HO109" s="48">
        <v>1121.5</v>
      </c>
      <c r="HP109" s="48">
        <v>1458.6</v>
      </c>
      <c r="HQ109" s="48">
        <v>1342.1</v>
      </c>
      <c r="HR109" s="48">
        <v>1064.5999999999999</v>
      </c>
      <c r="HS109" s="48">
        <v>1272.0999999999999</v>
      </c>
      <c r="HT109" s="48">
        <v>1168.5999999999999</v>
      </c>
      <c r="HU109" s="48">
        <v>127.7</v>
      </c>
      <c r="HV109" s="48">
        <v>342.5</v>
      </c>
      <c r="HW109" s="48">
        <v>332.1</v>
      </c>
      <c r="HX109" s="48">
        <v>1068</v>
      </c>
      <c r="HY109" s="49" t="s">
        <v>197</v>
      </c>
      <c r="HZ109" s="48">
        <v>9.1999999999999993</v>
      </c>
      <c r="IA109" s="48">
        <v>660.1</v>
      </c>
      <c r="IB109" s="48">
        <v>181.4</v>
      </c>
      <c r="IC109" s="48">
        <v>448.9</v>
      </c>
      <c r="ID109" s="48">
        <v>128.1</v>
      </c>
      <c r="IE109" s="48">
        <v>534.1</v>
      </c>
      <c r="IF109" s="48">
        <v>1131.0999999999999</v>
      </c>
      <c r="IG109" s="48">
        <v>69.8</v>
      </c>
      <c r="IH109" s="48">
        <v>190.5</v>
      </c>
      <c r="II109" s="48">
        <v>205.6</v>
      </c>
      <c r="IJ109" s="48">
        <v>115.9</v>
      </c>
      <c r="IK109" s="49" t="s">
        <v>197</v>
      </c>
      <c r="IL109" s="49" t="s">
        <v>197</v>
      </c>
      <c r="IM109" s="48">
        <v>658.3</v>
      </c>
      <c r="IN109" s="48">
        <v>554.9</v>
      </c>
      <c r="IO109" s="48">
        <v>109.8</v>
      </c>
      <c r="IP109" s="48">
        <v>267.89999999999998</v>
      </c>
      <c r="IQ109" s="48">
        <v>716.4</v>
      </c>
      <c r="IR109" s="48">
        <v>888</v>
      </c>
      <c r="IS109" s="48">
        <v>717.1</v>
      </c>
      <c r="IT109" s="48">
        <v>781.8</v>
      </c>
      <c r="IU109" s="48">
        <v>753.8</v>
      </c>
      <c r="IV109" s="48">
        <v>970.2</v>
      </c>
      <c r="IW109" s="48">
        <v>918</v>
      </c>
      <c r="IX109" s="48">
        <v>957.6</v>
      </c>
      <c r="IY109" s="48">
        <v>310.39999999999998</v>
      </c>
      <c r="IZ109" s="48">
        <v>297.5</v>
      </c>
      <c r="JA109" s="48">
        <v>181.2</v>
      </c>
      <c r="JB109" s="48">
        <v>463.2</v>
      </c>
      <c r="JC109" s="48">
        <v>2206.4</v>
      </c>
      <c r="JD109" s="48">
        <v>3465.5</v>
      </c>
      <c r="JE109" s="48">
        <v>3161.6</v>
      </c>
      <c r="JF109" s="48" t="s">
        <v>87</v>
      </c>
      <c r="JG109" s="48">
        <v>303.10000000000002</v>
      </c>
      <c r="JH109" s="48">
        <v>326.2</v>
      </c>
      <c r="JI109" s="48">
        <v>278.5</v>
      </c>
      <c r="JJ109" s="48">
        <v>186.5</v>
      </c>
      <c r="JK109" s="48">
        <v>269.3</v>
      </c>
      <c r="JL109" s="48">
        <v>203.9</v>
      </c>
      <c r="JM109" s="48">
        <v>198</v>
      </c>
      <c r="JN109" s="48">
        <v>190.5</v>
      </c>
      <c r="JO109" s="48">
        <v>273.10000000000002</v>
      </c>
    </row>
    <row r="110" spans="1:275">
      <c r="A110" s="45"/>
      <c r="B110" s="46" t="s">
        <v>1847</v>
      </c>
      <c r="C110" s="303" t="s">
        <v>1347</v>
      </c>
      <c r="D110" s="46" t="s">
        <v>100</v>
      </c>
      <c r="E110" s="303" t="s">
        <v>12</v>
      </c>
      <c r="F110" s="47" t="s">
        <v>197</v>
      </c>
      <c r="G110" s="47" t="s">
        <v>197</v>
      </c>
      <c r="H110" s="48">
        <v>108.8</v>
      </c>
      <c r="I110" s="48">
        <v>102.4</v>
      </c>
      <c r="J110" s="48">
        <v>106.7</v>
      </c>
      <c r="K110" s="48">
        <v>177.9</v>
      </c>
      <c r="L110" s="48">
        <v>156.69999999999999</v>
      </c>
      <c r="M110" s="48">
        <v>98.5</v>
      </c>
      <c r="N110" s="48">
        <v>87.4</v>
      </c>
      <c r="O110" s="48">
        <v>177.7</v>
      </c>
      <c r="P110" s="48">
        <v>74.8</v>
      </c>
      <c r="Q110" s="48">
        <v>141</v>
      </c>
      <c r="R110" s="48">
        <v>111.4</v>
      </c>
      <c r="S110" s="48">
        <v>94.9</v>
      </c>
      <c r="T110" s="48">
        <v>275.2</v>
      </c>
      <c r="U110" s="48">
        <v>117.3</v>
      </c>
      <c r="V110" s="48">
        <v>141.19999999999999</v>
      </c>
      <c r="W110" s="48">
        <v>93.1</v>
      </c>
      <c r="X110" s="48">
        <v>129.6</v>
      </c>
      <c r="Y110" s="48">
        <v>77.400000000000006</v>
      </c>
      <c r="Z110" s="48">
        <v>168.6</v>
      </c>
      <c r="AA110" s="48">
        <v>111</v>
      </c>
      <c r="AB110" s="48">
        <v>72</v>
      </c>
      <c r="AC110" s="48">
        <v>107</v>
      </c>
      <c r="AD110" s="48">
        <v>221.1</v>
      </c>
      <c r="AE110" s="48">
        <v>117.7</v>
      </c>
      <c r="AF110" s="48">
        <v>137.5</v>
      </c>
      <c r="AG110" s="48">
        <v>72.599999999999994</v>
      </c>
      <c r="AH110" s="48">
        <v>93.5</v>
      </c>
      <c r="AI110" s="49" t="s">
        <v>197</v>
      </c>
      <c r="AJ110" s="48">
        <v>136.80000000000001</v>
      </c>
      <c r="AK110" s="48">
        <v>129.9</v>
      </c>
      <c r="AL110" s="48">
        <v>520</v>
      </c>
      <c r="AM110" s="49" t="s">
        <v>197</v>
      </c>
      <c r="AN110" s="48">
        <v>44.4</v>
      </c>
      <c r="AO110" s="48">
        <v>154.19999999999999</v>
      </c>
      <c r="AP110" s="48">
        <v>153.1</v>
      </c>
      <c r="AQ110" s="48">
        <v>17.899999999999999</v>
      </c>
      <c r="AR110" s="48">
        <v>56.7</v>
      </c>
      <c r="AS110" s="49" t="s">
        <v>197</v>
      </c>
      <c r="AT110" s="48">
        <v>92.5</v>
      </c>
      <c r="AU110" s="49" t="s">
        <v>197</v>
      </c>
      <c r="AV110" s="48">
        <v>97.3</v>
      </c>
      <c r="AW110" s="49" t="s">
        <v>197</v>
      </c>
      <c r="AX110" s="49" t="s">
        <v>197</v>
      </c>
      <c r="AY110" s="48">
        <v>54.2</v>
      </c>
      <c r="AZ110" s="48">
        <v>69.5</v>
      </c>
      <c r="BA110" s="48">
        <v>94.7</v>
      </c>
      <c r="BB110" s="48">
        <v>93.5</v>
      </c>
      <c r="BC110" s="48">
        <v>106.4</v>
      </c>
      <c r="BD110" s="48">
        <v>109.3</v>
      </c>
      <c r="BE110" s="48">
        <v>109.1</v>
      </c>
      <c r="BF110" s="48">
        <v>79.599999999999994</v>
      </c>
      <c r="BG110" s="48">
        <v>101.4</v>
      </c>
      <c r="BH110" s="48">
        <v>96.6</v>
      </c>
      <c r="BI110" s="48">
        <v>125.6</v>
      </c>
      <c r="BJ110" s="48">
        <v>119.5</v>
      </c>
      <c r="BK110" s="48">
        <v>122.6</v>
      </c>
      <c r="BL110" s="48">
        <v>153.1</v>
      </c>
      <c r="BM110" s="48">
        <v>129.9</v>
      </c>
      <c r="BN110" s="48">
        <v>136.1</v>
      </c>
      <c r="BO110" s="49" t="s">
        <v>197</v>
      </c>
      <c r="BP110" s="49" t="s">
        <v>197</v>
      </c>
      <c r="BQ110" s="49" t="s">
        <v>197</v>
      </c>
      <c r="BR110" s="48">
        <v>116.9</v>
      </c>
      <c r="BS110" s="48">
        <v>106.2</v>
      </c>
      <c r="BT110" s="48">
        <v>111.2</v>
      </c>
      <c r="BU110" s="48">
        <v>10.1</v>
      </c>
      <c r="BV110" s="48">
        <v>127.5</v>
      </c>
      <c r="BW110" s="48">
        <v>89.4</v>
      </c>
      <c r="BX110" s="48">
        <v>76.3</v>
      </c>
      <c r="BY110" s="48">
        <v>106.6</v>
      </c>
      <c r="BZ110" s="48">
        <v>87.3</v>
      </c>
      <c r="CA110" s="49" t="s">
        <v>197</v>
      </c>
      <c r="CB110" s="49" t="s">
        <v>197</v>
      </c>
      <c r="CC110" s="49" t="s">
        <v>197</v>
      </c>
      <c r="CD110" s="48">
        <v>33.799999999999997</v>
      </c>
      <c r="CE110" s="48">
        <v>45.5</v>
      </c>
      <c r="CF110" s="48">
        <v>41</v>
      </c>
      <c r="CG110" s="48">
        <v>63.5</v>
      </c>
      <c r="CH110" s="48">
        <v>51</v>
      </c>
      <c r="CI110" s="48">
        <v>57.1</v>
      </c>
      <c r="CJ110" s="48">
        <v>95.5</v>
      </c>
      <c r="CK110" s="48">
        <v>128.80000000000001</v>
      </c>
      <c r="CL110" s="48">
        <v>115.1</v>
      </c>
      <c r="CM110" s="49" t="s">
        <v>197</v>
      </c>
      <c r="CN110" s="49" t="s">
        <v>197</v>
      </c>
      <c r="CO110" s="49" t="s">
        <v>197</v>
      </c>
      <c r="CP110" s="49" t="s">
        <v>197</v>
      </c>
      <c r="CQ110" s="49" t="s">
        <v>197</v>
      </c>
      <c r="CR110" s="49" t="s">
        <v>197</v>
      </c>
      <c r="CS110" s="49" t="s">
        <v>197</v>
      </c>
      <c r="CT110" s="48">
        <v>111.8</v>
      </c>
      <c r="CU110" s="48">
        <v>88.4</v>
      </c>
      <c r="CV110" s="48">
        <v>98.3</v>
      </c>
      <c r="CW110" s="48">
        <v>79.2</v>
      </c>
      <c r="CX110" s="48">
        <v>106.6</v>
      </c>
      <c r="CY110" s="48">
        <v>94.7</v>
      </c>
      <c r="CZ110" s="48">
        <v>105</v>
      </c>
      <c r="DA110" s="48">
        <v>40.5</v>
      </c>
      <c r="DB110" s="48">
        <v>45.9</v>
      </c>
      <c r="DC110" s="48">
        <v>44.1</v>
      </c>
      <c r="DD110" s="48">
        <v>7.3</v>
      </c>
      <c r="DE110" s="48">
        <v>19.2</v>
      </c>
      <c r="DF110" s="48">
        <v>15.1</v>
      </c>
      <c r="DG110" s="48">
        <v>93.6</v>
      </c>
      <c r="DH110" s="48">
        <v>71.2</v>
      </c>
      <c r="DI110" s="48">
        <v>83.6</v>
      </c>
      <c r="DJ110" s="48">
        <v>66.8</v>
      </c>
      <c r="DK110" s="48">
        <v>61.5</v>
      </c>
      <c r="DL110" s="48">
        <v>63.9</v>
      </c>
      <c r="DM110" s="48">
        <v>103.3</v>
      </c>
      <c r="DN110" s="48">
        <v>131.5</v>
      </c>
      <c r="DO110" s="48">
        <v>121</v>
      </c>
      <c r="DP110" s="49" t="s">
        <v>197</v>
      </c>
      <c r="DQ110" s="49" t="s">
        <v>197</v>
      </c>
      <c r="DR110" s="49" t="s">
        <v>197</v>
      </c>
      <c r="DS110" s="49" t="s">
        <v>197</v>
      </c>
      <c r="DT110" s="49" t="s">
        <v>197</v>
      </c>
      <c r="DU110" s="49" t="s">
        <v>197</v>
      </c>
      <c r="DV110" s="48">
        <v>62.5</v>
      </c>
      <c r="DW110" s="48">
        <v>42.9</v>
      </c>
      <c r="DX110" s="48">
        <v>48.5</v>
      </c>
      <c r="DY110" s="49" t="s">
        <v>197</v>
      </c>
      <c r="DZ110" s="49" t="s">
        <v>197</v>
      </c>
      <c r="EA110" s="49" t="s">
        <v>197</v>
      </c>
      <c r="EB110" s="48" t="e">
        <v>#N/A</v>
      </c>
      <c r="EC110" s="49" t="s">
        <v>197</v>
      </c>
      <c r="ED110" s="48" t="e">
        <v>#N/A</v>
      </c>
      <c r="EE110" s="48">
        <v>213.8</v>
      </c>
      <c r="EF110" s="48">
        <v>134.80000000000001</v>
      </c>
      <c r="EG110" s="48">
        <v>490.7</v>
      </c>
      <c r="EH110" s="48">
        <v>343.1</v>
      </c>
      <c r="EI110" s="48">
        <v>134.6</v>
      </c>
      <c r="EJ110" s="48">
        <v>112.4</v>
      </c>
      <c r="EK110" s="48">
        <v>120.1</v>
      </c>
      <c r="EL110" s="49" t="s">
        <v>197</v>
      </c>
      <c r="EM110" s="49" t="s">
        <v>197</v>
      </c>
      <c r="EN110" s="49" t="s">
        <v>197</v>
      </c>
      <c r="EO110" s="49" t="s">
        <v>197</v>
      </c>
      <c r="EP110" s="48">
        <v>129.4</v>
      </c>
      <c r="EQ110" s="48">
        <v>283.2</v>
      </c>
      <c r="ER110" s="48">
        <v>192.6</v>
      </c>
      <c r="ES110" s="49" t="s">
        <v>197</v>
      </c>
      <c r="ET110" s="48">
        <v>81.900000000000006</v>
      </c>
      <c r="EU110" s="49" t="s">
        <v>197</v>
      </c>
      <c r="EV110" s="48">
        <v>116.8</v>
      </c>
      <c r="EW110" s="48">
        <v>117.3</v>
      </c>
      <c r="EX110" s="48">
        <v>117.2</v>
      </c>
      <c r="EY110" s="48">
        <v>29.4</v>
      </c>
      <c r="EZ110" s="48">
        <v>61</v>
      </c>
      <c r="FA110" s="48">
        <v>65.5</v>
      </c>
      <c r="FB110" s="48">
        <v>63.7</v>
      </c>
      <c r="FC110" s="48">
        <v>265.89999999999998</v>
      </c>
      <c r="FD110" s="48">
        <v>78.599999999999994</v>
      </c>
      <c r="FE110" s="48">
        <v>79.400000000000006</v>
      </c>
      <c r="FF110" s="48">
        <v>79.099999999999994</v>
      </c>
      <c r="FG110" s="48">
        <v>159.69999999999999</v>
      </c>
      <c r="FH110" s="48">
        <v>90.2</v>
      </c>
      <c r="FI110" s="48">
        <v>139.69999999999999</v>
      </c>
      <c r="FJ110" s="48">
        <v>132.6</v>
      </c>
      <c r="FK110" s="48">
        <v>82.6</v>
      </c>
      <c r="FL110" s="48">
        <v>105.2</v>
      </c>
      <c r="FM110" s="48">
        <v>114.5</v>
      </c>
      <c r="FN110" s="48">
        <v>102</v>
      </c>
      <c r="FO110" s="48">
        <v>109.2</v>
      </c>
      <c r="FP110" s="48">
        <v>66.5</v>
      </c>
      <c r="FQ110" s="48">
        <v>55</v>
      </c>
      <c r="FR110" s="48">
        <v>59.1</v>
      </c>
      <c r="FS110" s="48">
        <v>120.6</v>
      </c>
      <c r="FT110" s="48">
        <v>113.5</v>
      </c>
      <c r="FU110" s="48">
        <v>118</v>
      </c>
      <c r="FV110" s="48">
        <v>123.6</v>
      </c>
      <c r="FW110" s="48">
        <v>50.3</v>
      </c>
      <c r="FX110" s="48">
        <v>126.2</v>
      </c>
      <c r="FY110" s="48">
        <v>70.599999999999994</v>
      </c>
      <c r="FZ110" s="48">
        <v>71</v>
      </c>
      <c r="GA110" s="48">
        <v>133.4</v>
      </c>
      <c r="GB110" s="48">
        <v>95.1</v>
      </c>
      <c r="GC110" s="48">
        <v>102.3</v>
      </c>
      <c r="GD110" s="48">
        <v>78.099999999999994</v>
      </c>
      <c r="GE110" s="48">
        <v>34.4</v>
      </c>
      <c r="GF110" s="48">
        <v>62.3</v>
      </c>
      <c r="GG110" s="48">
        <v>39.700000000000003</v>
      </c>
      <c r="GH110" s="48">
        <v>44.6</v>
      </c>
      <c r="GI110" s="48">
        <v>44.6</v>
      </c>
      <c r="GJ110" s="48">
        <v>180.5</v>
      </c>
      <c r="GK110" s="48">
        <v>110.4</v>
      </c>
      <c r="GL110" s="48">
        <v>131.69999999999999</v>
      </c>
      <c r="GM110" s="48">
        <v>94.6</v>
      </c>
      <c r="GN110" s="48">
        <v>89.3</v>
      </c>
      <c r="GO110" s="48">
        <v>91.3</v>
      </c>
      <c r="GP110" s="48">
        <v>62.6</v>
      </c>
      <c r="GQ110" s="48">
        <v>88.7</v>
      </c>
      <c r="GR110" s="48">
        <v>79</v>
      </c>
      <c r="GS110" s="48">
        <v>195.6</v>
      </c>
      <c r="GT110" s="48">
        <v>149</v>
      </c>
      <c r="GU110" s="48">
        <v>159.19999999999999</v>
      </c>
      <c r="GV110" s="48">
        <v>33.6</v>
      </c>
      <c r="GW110" s="48">
        <v>41.6</v>
      </c>
      <c r="GX110" s="48">
        <v>38.1</v>
      </c>
      <c r="GY110" s="48">
        <v>124.8</v>
      </c>
      <c r="GZ110" s="48">
        <v>122.4</v>
      </c>
      <c r="HA110" s="48">
        <v>123.5</v>
      </c>
      <c r="HB110" s="48">
        <v>132.4</v>
      </c>
      <c r="HC110" s="48">
        <v>122.8</v>
      </c>
      <c r="HD110" s="48">
        <v>125.7</v>
      </c>
      <c r="HE110" s="48" t="e">
        <v>#N/A</v>
      </c>
      <c r="HF110" s="48">
        <v>167.8</v>
      </c>
      <c r="HG110" s="48" t="e">
        <v>#N/A</v>
      </c>
      <c r="HH110" s="48">
        <v>135.1</v>
      </c>
      <c r="HI110" s="48">
        <v>42</v>
      </c>
      <c r="HJ110" s="48">
        <v>33.4</v>
      </c>
      <c r="HK110" s="48">
        <v>35.799999999999997</v>
      </c>
      <c r="HL110" s="48">
        <v>52.7</v>
      </c>
      <c r="HM110" s="48">
        <v>56.8</v>
      </c>
      <c r="HN110" s="48">
        <v>54.9</v>
      </c>
      <c r="HO110" s="48">
        <v>210.3</v>
      </c>
      <c r="HP110" s="48">
        <v>228.2</v>
      </c>
      <c r="HQ110" s="48">
        <v>222</v>
      </c>
      <c r="HR110" s="48">
        <v>187</v>
      </c>
      <c r="HS110" s="48">
        <v>174.6</v>
      </c>
      <c r="HT110" s="48">
        <v>180.8</v>
      </c>
      <c r="HU110" s="48">
        <v>86.1</v>
      </c>
      <c r="HV110" s="48">
        <v>86.6</v>
      </c>
      <c r="HW110" s="48">
        <v>86.5</v>
      </c>
      <c r="HX110" s="48">
        <v>186.2</v>
      </c>
      <c r="HY110" s="49" t="s">
        <v>197</v>
      </c>
      <c r="HZ110" s="48">
        <v>26.7</v>
      </c>
      <c r="IA110" s="48">
        <v>5.2</v>
      </c>
      <c r="IB110" s="48">
        <v>104.9</v>
      </c>
      <c r="IC110" s="48">
        <v>49.8</v>
      </c>
      <c r="ID110" s="48">
        <v>19.2</v>
      </c>
      <c r="IE110" s="48">
        <v>71.400000000000006</v>
      </c>
      <c r="IF110" s="48">
        <v>48.1</v>
      </c>
      <c r="IG110" s="48">
        <v>305.10000000000002</v>
      </c>
      <c r="IH110" s="48">
        <v>141.80000000000001</v>
      </c>
      <c r="II110" s="48">
        <v>439.5</v>
      </c>
      <c r="IJ110" s="48">
        <v>676.5</v>
      </c>
      <c r="IK110" s="48">
        <v>182</v>
      </c>
      <c r="IL110" s="49" t="s">
        <v>197</v>
      </c>
      <c r="IM110" s="48">
        <v>64.900000000000006</v>
      </c>
      <c r="IN110" s="48">
        <v>50.1</v>
      </c>
      <c r="IO110" s="48">
        <v>158.5</v>
      </c>
      <c r="IP110" s="49" t="s">
        <v>197</v>
      </c>
      <c r="IQ110" s="48">
        <v>60.9</v>
      </c>
      <c r="IR110" s="48">
        <v>62.3</v>
      </c>
      <c r="IS110" s="48">
        <v>64.599999999999994</v>
      </c>
      <c r="IT110" s="48">
        <v>63.7</v>
      </c>
      <c r="IU110" s="48">
        <v>92.8</v>
      </c>
      <c r="IV110" s="48">
        <v>76.7</v>
      </c>
      <c r="IW110" s="48">
        <v>80.7</v>
      </c>
      <c r="IX110" s="48">
        <v>159.30000000000001</v>
      </c>
      <c r="IY110" s="49" t="s">
        <v>197</v>
      </c>
      <c r="IZ110" s="49" t="s">
        <v>197</v>
      </c>
      <c r="JA110" s="49" t="s">
        <v>197</v>
      </c>
      <c r="JB110" s="49" t="s">
        <v>197</v>
      </c>
      <c r="JC110" s="48">
        <v>85.6</v>
      </c>
      <c r="JD110" s="48">
        <v>61</v>
      </c>
      <c r="JE110" s="48">
        <v>67</v>
      </c>
      <c r="JF110" s="48" t="s">
        <v>87</v>
      </c>
      <c r="JG110" s="48">
        <v>232.7</v>
      </c>
      <c r="JH110" s="48">
        <v>422</v>
      </c>
      <c r="JI110" s="48">
        <v>125.8</v>
      </c>
      <c r="JJ110" s="48">
        <v>167.4</v>
      </c>
      <c r="JK110" s="48">
        <v>179</v>
      </c>
      <c r="JL110" s="48">
        <v>162.69999999999999</v>
      </c>
      <c r="JM110" s="48">
        <v>147.69999999999999</v>
      </c>
      <c r="JN110" s="48">
        <v>141.80000000000001</v>
      </c>
      <c r="JO110" s="48">
        <v>93.3</v>
      </c>
    </row>
    <row r="111" spans="1:275">
      <c r="A111" s="45"/>
      <c r="B111" s="46" t="s">
        <v>1848</v>
      </c>
      <c r="C111" s="303" t="s">
        <v>1348</v>
      </c>
      <c r="D111" s="46" t="s">
        <v>100</v>
      </c>
      <c r="E111" s="303" t="s">
        <v>12</v>
      </c>
      <c r="F111" s="47" t="s">
        <v>197</v>
      </c>
      <c r="G111" s="47" t="s">
        <v>197</v>
      </c>
      <c r="H111" s="48">
        <v>105</v>
      </c>
      <c r="I111" s="48">
        <v>125.6</v>
      </c>
      <c r="J111" s="48">
        <v>119.6</v>
      </c>
      <c r="K111" s="48">
        <v>41.3</v>
      </c>
      <c r="L111" s="48">
        <v>83.9</v>
      </c>
      <c r="M111" s="48">
        <v>76.599999999999994</v>
      </c>
      <c r="N111" s="48">
        <v>65.8</v>
      </c>
      <c r="O111" s="48">
        <v>49</v>
      </c>
      <c r="P111" s="48">
        <v>80.3</v>
      </c>
      <c r="Q111" s="48">
        <v>46.1</v>
      </c>
      <c r="R111" s="48">
        <v>64.599999999999994</v>
      </c>
      <c r="S111" s="48">
        <v>93</v>
      </c>
      <c r="T111" s="48">
        <v>104.8</v>
      </c>
      <c r="U111" s="48">
        <v>75.3</v>
      </c>
      <c r="V111" s="48">
        <v>57.5</v>
      </c>
      <c r="W111" s="48">
        <v>69.400000000000006</v>
      </c>
      <c r="X111" s="48">
        <v>64.2</v>
      </c>
      <c r="Y111" s="48">
        <v>82.5</v>
      </c>
      <c r="Z111" s="48">
        <v>30.4</v>
      </c>
      <c r="AA111" s="48">
        <v>29.9</v>
      </c>
      <c r="AB111" s="48">
        <v>170.7</v>
      </c>
      <c r="AC111" s="48">
        <v>118.7</v>
      </c>
      <c r="AD111" s="48">
        <v>29.9</v>
      </c>
      <c r="AE111" s="48">
        <v>110.4</v>
      </c>
      <c r="AF111" s="48">
        <v>81.5</v>
      </c>
      <c r="AG111" s="48">
        <v>111</v>
      </c>
      <c r="AH111" s="48">
        <v>83.5</v>
      </c>
      <c r="AI111" s="48">
        <v>142.1</v>
      </c>
      <c r="AJ111" s="48">
        <v>132.4</v>
      </c>
      <c r="AK111" s="48">
        <v>54.3</v>
      </c>
      <c r="AL111" s="48">
        <v>199.6</v>
      </c>
      <c r="AM111" s="48">
        <v>130.19999999999999</v>
      </c>
      <c r="AN111" s="48">
        <v>26.4</v>
      </c>
      <c r="AO111" s="48">
        <v>68.7</v>
      </c>
      <c r="AP111" s="48">
        <v>68.3</v>
      </c>
      <c r="AQ111" s="48">
        <v>225.3</v>
      </c>
      <c r="AR111" s="48">
        <v>135</v>
      </c>
      <c r="AS111" s="49" t="s">
        <v>197</v>
      </c>
      <c r="AT111" s="48">
        <v>74.2</v>
      </c>
      <c r="AU111" s="49" t="s">
        <v>197</v>
      </c>
      <c r="AV111" s="48">
        <v>59.1</v>
      </c>
      <c r="AW111" s="48">
        <v>83.9</v>
      </c>
      <c r="AX111" s="48">
        <v>150.1</v>
      </c>
      <c r="AY111" s="48">
        <v>68.400000000000006</v>
      </c>
      <c r="AZ111" s="48">
        <v>59.2</v>
      </c>
      <c r="BA111" s="48">
        <v>98.1</v>
      </c>
      <c r="BB111" s="48">
        <v>96.3</v>
      </c>
      <c r="BC111" s="48">
        <v>93.3</v>
      </c>
      <c r="BD111" s="48">
        <v>95.2</v>
      </c>
      <c r="BE111" s="48">
        <v>95</v>
      </c>
      <c r="BF111" s="48">
        <v>88.5</v>
      </c>
      <c r="BG111" s="48">
        <v>102.8</v>
      </c>
      <c r="BH111" s="48">
        <v>99.7</v>
      </c>
      <c r="BI111" s="48">
        <v>126.8</v>
      </c>
      <c r="BJ111" s="48">
        <v>169.6</v>
      </c>
      <c r="BK111" s="48">
        <v>147.19999999999999</v>
      </c>
      <c r="BL111" s="48">
        <v>71.8</v>
      </c>
      <c r="BM111" s="48">
        <v>61.8</v>
      </c>
      <c r="BN111" s="48">
        <v>64.5</v>
      </c>
      <c r="BO111" s="49" t="s">
        <v>197</v>
      </c>
      <c r="BP111" s="48">
        <v>112.8</v>
      </c>
      <c r="BQ111" s="48">
        <v>105.5</v>
      </c>
      <c r="BR111" s="48">
        <v>94.1</v>
      </c>
      <c r="BS111" s="48">
        <v>134.4</v>
      </c>
      <c r="BT111" s="48">
        <v>116</v>
      </c>
      <c r="BU111" s="48">
        <v>102.5</v>
      </c>
      <c r="BV111" s="48">
        <v>84.8</v>
      </c>
      <c r="BW111" s="48">
        <v>90.2</v>
      </c>
      <c r="BX111" s="48">
        <v>43.2</v>
      </c>
      <c r="BY111" s="48">
        <v>46.5</v>
      </c>
      <c r="BZ111" s="48">
        <v>44.4</v>
      </c>
      <c r="CA111" s="49" t="s">
        <v>197</v>
      </c>
      <c r="CB111" s="49" t="s">
        <v>197</v>
      </c>
      <c r="CC111" s="49" t="s">
        <v>197</v>
      </c>
      <c r="CD111" s="48">
        <v>49.3</v>
      </c>
      <c r="CE111" s="48">
        <v>107.4</v>
      </c>
      <c r="CF111" s="48">
        <v>86.4</v>
      </c>
      <c r="CG111" s="48">
        <v>51.5</v>
      </c>
      <c r="CH111" s="48">
        <v>175.1</v>
      </c>
      <c r="CI111" s="48">
        <v>116.8</v>
      </c>
      <c r="CJ111" s="48">
        <v>80.3</v>
      </c>
      <c r="CK111" s="48">
        <v>93.8</v>
      </c>
      <c r="CL111" s="48">
        <v>88.4</v>
      </c>
      <c r="CM111" s="49" t="s">
        <v>197</v>
      </c>
      <c r="CN111" s="49" t="s">
        <v>197</v>
      </c>
      <c r="CO111" s="49" t="s">
        <v>197</v>
      </c>
      <c r="CP111" s="49" t="s">
        <v>197</v>
      </c>
      <c r="CQ111" s="49" t="s">
        <v>197</v>
      </c>
      <c r="CR111" s="49" t="s">
        <v>197</v>
      </c>
      <c r="CS111" s="49" t="s">
        <v>197</v>
      </c>
      <c r="CT111" s="48">
        <v>67.099999999999994</v>
      </c>
      <c r="CU111" s="48">
        <v>143.9</v>
      </c>
      <c r="CV111" s="48">
        <v>110.9</v>
      </c>
      <c r="CW111" s="48">
        <v>62.1</v>
      </c>
      <c r="CX111" s="48">
        <v>106.7</v>
      </c>
      <c r="CY111" s="48">
        <v>87.8</v>
      </c>
      <c r="CZ111" s="48">
        <v>112.8</v>
      </c>
      <c r="DA111" s="48">
        <v>51.9</v>
      </c>
      <c r="DB111" s="48">
        <v>102</v>
      </c>
      <c r="DC111" s="48">
        <v>86.3</v>
      </c>
      <c r="DD111" s="48">
        <v>100.8</v>
      </c>
      <c r="DE111" s="48">
        <v>82.8</v>
      </c>
      <c r="DF111" s="48">
        <v>88.7</v>
      </c>
      <c r="DG111" s="48">
        <v>18.3</v>
      </c>
      <c r="DH111" s="48">
        <v>26.1</v>
      </c>
      <c r="DI111" s="48">
        <v>21.9</v>
      </c>
      <c r="DJ111" s="48">
        <v>48.8</v>
      </c>
      <c r="DK111" s="48">
        <v>198.1</v>
      </c>
      <c r="DL111" s="48">
        <v>131.80000000000001</v>
      </c>
      <c r="DM111" s="48">
        <v>67.900000000000006</v>
      </c>
      <c r="DN111" s="48">
        <v>71.3</v>
      </c>
      <c r="DO111" s="48">
        <v>70.099999999999994</v>
      </c>
      <c r="DP111" s="49" t="s">
        <v>197</v>
      </c>
      <c r="DQ111" s="49" t="s">
        <v>197</v>
      </c>
      <c r="DR111" s="49" t="s">
        <v>197</v>
      </c>
      <c r="DS111" s="49" t="s">
        <v>197</v>
      </c>
      <c r="DT111" s="49" t="s">
        <v>197</v>
      </c>
      <c r="DU111" s="49" t="s">
        <v>197</v>
      </c>
      <c r="DV111" s="48">
        <v>66.900000000000006</v>
      </c>
      <c r="DW111" s="48">
        <v>50.3</v>
      </c>
      <c r="DX111" s="48">
        <v>54.7</v>
      </c>
      <c r="DY111" s="48">
        <v>285.5</v>
      </c>
      <c r="DZ111" s="48">
        <v>355.2</v>
      </c>
      <c r="EA111" s="48">
        <v>329.3</v>
      </c>
      <c r="EB111" s="48" t="e">
        <v>#N/A</v>
      </c>
      <c r="EC111" s="48">
        <v>50.9</v>
      </c>
      <c r="ED111" s="48" t="e">
        <v>#N/A</v>
      </c>
      <c r="EE111" s="48">
        <v>87.2</v>
      </c>
      <c r="EF111" s="48">
        <v>83.1</v>
      </c>
      <c r="EG111" s="48">
        <v>44.8</v>
      </c>
      <c r="EH111" s="48">
        <v>60.1</v>
      </c>
      <c r="EI111" s="48">
        <v>19.2</v>
      </c>
      <c r="EJ111" s="48">
        <v>66.7</v>
      </c>
      <c r="EK111" s="48">
        <v>49.9</v>
      </c>
      <c r="EL111" s="49" t="s">
        <v>197</v>
      </c>
      <c r="EM111" s="48">
        <v>456.8</v>
      </c>
      <c r="EN111" s="48">
        <v>349.6</v>
      </c>
      <c r="EO111" s="48">
        <v>405.9</v>
      </c>
      <c r="EP111" s="48">
        <v>40.299999999999997</v>
      </c>
      <c r="EQ111" s="48">
        <v>82</v>
      </c>
      <c r="ER111" s="48">
        <v>57.5</v>
      </c>
      <c r="ES111" s="48">
        <v>100.8</v>
      </c>
      <c r="ET111" s="48">
        <v>42.3</v>
      </c>
      <c r="EU111" s="49" t="s">
        <v>197</v>
      </c>
      <c r="EV111" s="48">
        <v>99</v>
      </c>
      <c r="EW111" s="48">
        <v>213</v>
      </c>
      <c r="EX111" s="48">
        <v>178.7</v>
      </c>
      <c r="EY111" s="48">
        <v>58.2</v>
      </c>
      <c r="EZ111" s="48">
        <v>122</v>
      </c>
      <c r="FA111" s="48">
        <v>117.4</v>
      </c>
      <c r="FB111" s="48">
        <v>119.2</v>
      </c>
      <c r="FC111" s="48">
        <v>516.70000000000005</v>
      </c>
      <c r="FD111" s="48">
        <v>113.9</v>
      </c>
      <c r="FE111" s="48">
        <v>119.6</v>
      </c>
      <c r="FF111" s="48">
        <v>117.2</v>
      </c>
      <c r="FG111" s="48">
        <v>68.599999999999994</v>
      </c>
      <c r="FH111" s="48">
        <v>183.1</v>
      </c>
      <c r="FI111" s="48">
        <v>101.4</v>
      </c>
      <c r="FJ111" s="48">
        <v>68.5</v>
      </c>
      <c r="FK111" s="48">
        <v>58.3</v>
      </c>
      <c r="FL111" s="48">
        <v>62.9</v>
      </c>
      <c r="FM111" s="48">
        <v>85.8</v>
      </c>
      <c r="FN111" s="48">
        <v>87.7</v>
      </c>
      <c r="FO111" s="48">
        <v>86.6</v>
      </c>
      <c r="FP111" s="48">
        <v>57.5</v>
      </c>
      <c r="FQ111" s="48">
        <v>98.3</v>
      </c>
      <c r="FR111" s="48">
        <v>83.8</v>
      </c>
      <c r="FS111" s="48">
        <v>80.900000000000006</v>
      </c>
      <c r="FT111" s="48">
        <v>83</v>
      </c>
      <c r="FU111" s="48">
        <v>81.7</v>
      </c>
      <c r="FV111" s="48">
        <v>89</v>
      </c>
      <c r="FW111" s="48">
        <v>40.200000000000003</v>
      </c>
      <c r="FX111" s="48">
        <v>85.8</v>
      </c>
      <c r="FY111" s="48">
        <v>139.1</v>
      </c>
      <c r="FZ111" s="48">
        <v>138.69999999999999</v>
      </c>
      <c r="GA111" s="48">
        <v>84.8</v>
      </c>
      <c r="GB111" s="48">
        <v>145.1</v>
      </c>
      <c r="GC111" s="48">
        <v>133.9</v>
      </c>
      <c r="GD111" s="48">
        <v>74.599999999999994</v>
      </c>
      <c r="GE111" s="48">
        <v>402.2</v>
      </c>
      <c r="GF111" s="48">
        <v>193.9</v>
      </c>
      <c r="GG111" s="48">
        <v>45</v>
      </c>
      <c r="GH111" s="48">
        <v>151.5</v>
      </c>
      <c r="GI111" s="48">
        <v>150.9</v>
      </c>
      <c r="GJ111" s="49" t="s">
        <v>197</v>
      </c>
      <c r="GK111" s="49" t="s">
        <v>197</v>
      </c>
      <c r="GL111" s="49" t="s">
        <v>197</v>
      </c>
      <c r="GM111" s="48">
        <v>84.2</v>
      </c>
      <c r="GN111" s="48">
        <v>45.9</v>
      </c>
      <c r="GO111" s="48">
        <v>60</v>
      </c>
      <c r="GP111" s="48">
        <v>87.2</v>
      </c>
      <c r="GQ111" s="48">
        <v>90.9</v>
      </c>
      <c r="GR111" s="48">
        <v>89.5</v>
      </c>
      <c r="GS111" s="48">
        <v>5.0999999999999996</v>
      </c>
      <c r="GT111" s="48">
        <v>12</v>
      </c>
      <c r="GU111" s="48">
        <v>10.5</v>
      </c>
      <c r="GV111" s="48">
        <v>178.3</v>
      </c>
      <c r="GW111" s="48">
        <v>147</v>
      </c>
      <c r="GX111" s="48">
        <v>160.9</v>
      </c>
      <c r="GY111" s="48">
        <v>108.4</v>
      </c>
      <c r="GZ111" s="48">
        <v>112.8</v>
      </c>
      <c r="HA111" s="48">
        <v>110.7</v>
      </c>
      <c r="HB111" s="48">
        <v>92</v>
      </c>
      <c r="HC111" s="48">
        <v>186.8</v>
      </c>
      <c r="HD111" s="48">
        <v>158.1</v>
      </c>
      <c r="HE111" s="48" t="e">
        <v>#N/A</v>
      </c>
      <c r="HF111" s="48">
        <v>326.89999999999998</v>
      </c>
      <c r="HG111" s="48" t="e">
        <v>#N/A</v>
      </c>
      <c r="HH111" s="48">
        <v>101.8</v>
      </c>
      <c r="HI111" s="48">
        <v>26.2</v>
      </c>
      <c r="HJ111" s="48">
        <v>37.200000000000003</v>
      </c>
      <c r="HK111" s="48">
        <v>34.1</v>
      </c>
      <c r="HL111" s="48">
        <v>40.9</v>
      </c>
      <c r="HM111" s="48">
        <v>30.3</v>
      </c>
      <c r="HN111" s="48">
        <v>35.299999999999997</v>
      </c>
      <c r="HO111" s="48">
        <v>123.5</v>
      </c>
      <c r="HP111" s="48">
        <v>203.5</v>
      </c>
      <c r="HQ111" s="48">
        <v>175.9</v>
      </c>
      <c r="HR111" s="48">
        <v>133.4</v>
      </c>
      <c r="HS111" s="48">
        <v>147.1</v>
      </c>
      <c r="HT111" s="48">
        <v>140.30000000000001</v>
      </c>
      <c r="HU111" s="48">
        <v>61.3</v>
      </c>
      <c r="HV111" s="48">
        <v>182.3</v>
      </c>
      <c r="HW111" s="48">
        <v>176.3</v>
      </c>
      <c r="HX111" s="49" t="s">
        <v>197</v>
      </c>
      <c r="HY111" s="49" t="s">
        <v>197</v>
      </c>
      <c r="HZ111" s="48">
        <v>104.3</v>
      </c>
      <c r="IA111" s="48">
        <v>218.7</v>
      </c>
      <c r="IB111" s="48">
        <v>176.4</v>
      </c>
      <c r="IC111" s="48">
        <v>199.9</v>
      </c>
      <c r="ID111" s="48">
        <v>97</v>
      </c>
      <c r="IE111" s="49" t="s">
        <v>197</v>
      </c>
      <c r="IF111" s="48">
        <v>27.3</v>
      </c>
      <c r="IG111" s="48">
        <v>122.2</v>
      </c>
      <c r="IH111" s="48">
        <v>201.3</v>
      </c>
      <c r="II111" s="48">
        <v>96.4</v>
      </c>
      <c r="IJ111" s="48">
        <v>96.7</v>
      </c>
      <c r="IK111" s="48">
        <v>108.7</v>
      </c>
      <c r="IL111" s="48">
        <v>132.80000000000001</v>
      </c>
      <c r="IM111" s="48">
        <v>51.8</v>
      </c>
      <c r="IN111" s="48">
        <v>49.9</v>
      </c>
      <c r="IO111" s="48">
        <v>111.3</v>
      </c>
      <c r="IP111" s="49" t="s">
        <v>197</v>
      </c>
      <c r="IQ111" s="48">
        <v>70.400000000000006</v>
      </c>
      <c r="IR111" s="48">
        <v>48.9</v>
      </c>
      <c r="IS111" s="48">
        <v>99.2</v>
      </c>
      <c r="IT111" s="48">
        <v>80.099999999999994</v>
      </c>
      <c r="IU111" s="48">
        <v>89.8</v>
      </c>
      <c r="IV111" s="48">
        <v>76.5</v>
      </c>
      <c r="IW111" s="48">
        <v>79.7</v>
      </c>
      <c r="IX111" s="48">
        <v>134.30000000000001</v>
      </c>
      <c r="IY111" s="49" t="s">
        <v>197</v>
      </c>
      <c r="IZ111" s="49" t="s">
        <v>197</v>
      </c>
      <c r="JA111" s="49" t="s">
        <v>197</v>
      </c>
      <c r="JB111" s="49" t="s">
        <v>197</v>
      </c>
      <c r="JC111" s="48">
        <v>130.69999999999999</v>
      </c>
      <c r="JD111" s="48">
        <v>119.2</v>
      </c>
      <c r="JE111" s="48">
        <v>122</v>
      </c>
      <c r="JF111" s="48">
        <v>388</v>
      </c>
      <c r="JG111" s="48">
        <v>661.2</v>
      </c>
      <c r="JH111" s="48">
        <v>382.3</v>
      </c>
      <c r="JI111" s="48">
        <v>87.6</v>
      </c>
      <c r="JJ111" s="48">
        <v>273.8</v>
      </c>
      <c r="JK111" s="48">
        <v>300.60000000000002</v>
      </c>
      <c r="JL111" s="48">
        <v>228.2</v>
      </c>
      <c r="JM111" s="48">
        <v>208.5</v>
      </c>
      <c r="JN111" s="48">
        <v>201.3</v>
      </c>
      <c r="JO111" s="48">
        <v>101.7</v>
      </c>
    </row>
    <row r="112" spans="1:275">
      <c r="A112" s="45"/>
      <c r="B112" s="46" t="s">
        <v>1849</v>
      </c>
      <c r="C112" s="303" t="s">
        <v>1349</v>
      </c>
      <c r="D112" s="46" t="s">
        <v>100</v>
      </c>
      <c r="E112" s="303" t="s">
        <v>12</v>
      </c>
      <c r="F112" s="47" t="s">
        <v>197</v>
      </c>
      <c r="G112" s="47" t="s">
        <v>197</v>
      </c>
      <c r="H112" s="48">
        <v>120</v>
      </c>
      <c r="I112" s="48">
        <v>108.4</v>
      </c>
      <c r="J112" s="48">
        <v>115.2</v>
      </c>
      <c r="K112" s="48">
        <v>100.5</v>
      </c>
      <c r="L112" s="48">
        <v>142.1</v>
      </c>
      <c r="M112" s="48">
        <v>108.3</v>
      </c>
      <c r="N112" s="48">
        <v>120.6</v>
      </c>
      <c r="O112" s="48">
        <v>173</v>
      </c>
      <c r="P112" s="48">
        <v>87.7</v>
      </c>
      <c r="Q112" s="48">
        <v>94.5</v>
      </c>
      <c r="R112" s="48">
        <v>106.1</v>
      </c>
      <c r="S112" s="48">
        <v>158.4</v>
      </c>
      <c r="T112" s="48">
        <v>146.5</v>
      </c>
      <c r="U112" s="48">
        <v>182.9</v>
      </c>
      <c r="V112" s="48">
        <v>66.8</v>
      </c>
      <c r="W112" s="48">
        <v>183.2</v>
      </c>
      <c r="X112" s="48">
        <v>172.7</v>
      </c>
      <c r="Y112" s="48">
        <v>196.4</v>
      </c>
      <c r="Z112" s="48">
        <v>129.80000000000001</v>
      </c>
      <c r="AA112" s="48">
        <v>204.2</v>
      </c>
      <c r="AB112" s="48">
        <v>120.7</v>
      </c>
      <c r="AC112" s="48">
        <v>206.5</v>
      </c>
      <c r="AD112" s="48">
        <v>168.2</v>
      </c>
      <c r="AE112" s="48">
        <v>173.8</v>
      </c>
      <c r="AF112" s="48">
        <v>154.69999999999999</v>
      </c>
      <c r="AG112" s="48">
        <v>75.099999999999994</v>
      </c>
      <c r="AH112" s="48">
        <v>121.1</v>
      </c>
      <c r="AI112" s="49" t="s">
        <v>197</v>
      </c>
      <c r="AJ112" s="48">
        <v>191.8</v>
      </c>
      <c r="AK112" s="48">
        <v>134.80000000000001</v>
      </c>
      <c r="AL112" s="48">
        <v>457.1</v>
      </c>
      <c r="AM112" s="48">
        <v>164.1</v>
      </c>
      <c r="AN112" s="48">
        <v>48.4</v>
      </c>
      <c r="AO112" s="48">
        <v>121.7</v>
      </c>
      <c r="AP112" s="48">
        <v>120.9</v>
      </c>
      <c r="AQ112" s="48">
        <v>273.10000000000002</v>
      </c>
      <c r="AR112" s="48">
        <v>140.6</v>
      </c>
      <c r="AS112" s="48">
        <v>288.39999999999998</v>
      </c>
      <c r="AT112" s="48">
        <v>158.1</v>
      </c>
      <c r="AU112" s="49" t="s">
        <v>197</v>
      </c>
      <c r="AV112" s="48">
        <v>589.20000000000005</v>
      </c>
      <c r="AW112" s="49" t="s">
        <v>197</v>
      </c>
      <c r="AX112" s="48">
        <v>74.5</v>
      </c>
      <c r="AY112" s="48">
        <v>73.8</v>
      </c>
      <c r="AZ112" s="48">
        <v>80.2</v>
      </c>
      <c r="BA112" s="48">
        <v>163</v>
      </c>
      <c r="BB112" s="48">
        <v>159.1</v>
      </c>
      <c r="BC112" s="48">
        <v>107.1</v>
      </c>
      <c r="BD112" s="48">
        <v>166.1</v>
      </c>
      <c r="BE112" s="48">
        <v>161.80000000000001</v>
      </c>
      <c r="BF112" s="48">
        <v>113.8</v>
      </c>
      <c r="BG112" s="48">
        <v>134.4</v>
      </c>
      <c r="BH112" s="48">
        <v>129.80000000000001</v>
      </c>
      <c r="BI112" s="48">
        <v>120.4</v>
      </c>
      <c r="BJ112" s="48">
        <v>201.5</v>
      </c>
      <c r="BK112" s="48">
        <v>159.30000000000001</v>
      </c>
      <c r="BL112" s="48">
        <v>84.5</v>
      </c>
      <c r="BM112" s="48">
        <v>266.2</v>
      </c>
      <c r="BN112" s="48">
        <v>218.3</v>
      </c>
      <c r="BO112" s="49" t="s">
        <v>197</v>
      </c>
      <c r="BP112" s="48">
        <v>241.9</v>
      </c>
      <c r="BQ112" s="48">
        <v>200.4</v>
      </c>
      <c r="BR112" s="48">
        <v>196</v>
      </c>
      <c r="BS112" s="48">
        <v>233.4</v>
      </c>
      <c r="BT112" s="48">
        <v>216.1</v>
      </c>
      <c r="BU112" s="48">
        <v>87</v>
      </c>
      <c r="BV112" s="48">
        <v>167.4</v>
      </c>
      <c r="BW112" s="48">
        <v>141.80000000000001</v>
      </c>
      <c r="BX112" s="48">
        <v>71.8</v>
      </c>
      <c r="BY112" s="48">
        <v>83.7</v>
      </c>
      <c r="BZ112" s="48">
        <v>76.099999999999994</v>
      </c>
      <c r="CA112" s="48">
        <v>85.1</v>
      </c>
      <c r="CB112" s="48">
        <v>759.7</v>
      </c>
      <c r="CC112" s="48">
        <v>329.1</v>
      </c>
      <c r="CD112" s="48">
        <v>90.9</v>
      </c>
      <c r="CE112" s="48">
        <v>88.8</v>
      </c>
      <c r="CF112" s="48">
        <v>89.6</v>
      </c>
      <c r="CG112" s="48">
        <v>140.19999999999999</v>
      </c>
      <c r="CH112" s="48">
        <v>73.7</v>
      </c>
      <c r="CI112" s="48">
        <v>105.8</v>
      </c>
      <c r="CJ112" s="48">
        <v>231.4</v>
      </c>
      <c r="CK112" s="48">
        <v>298.39999999999998</v>
      </c>
      <c r="CL112" s="48">
        <v>271</v>
      </c>
      <c r="CM112" s="48">
        <v>309.89999999999998</v>
      </c>
      <c r="CN112" s="48">
        <v>285.3</v>
      </c>
      <c r="CO112" s="48">
        <v>296.7</v>
      </c>
      <c r="CP112" s="49" t="s">
        <v>197</v>
      </c>
      <c r="CQ112" s="49" t="s">
        <v>197</v>
      </c>
      <c r="CR112" s="49" t="s">
        <v>197</v>
      </c>
      <c r="CS112" s="48">
        <v>534</v>
      </c>
      <c r="CT112" s="48">
        <v>241.4</v>
      </c>
      <c r="CU112" s="48">
        <v>240.4</v>
      </c>
      <c r="CV112" s="48">
        <v>240.9</v>
      </c>
      <c r="CW112" s="48">
        <v>163.69999999999999</v>
      </c>
      <c r="CX112" s="48">
        <v>198.8</v>
      </c>
      <c r="CY112" s="48">
        <v>183.6</v>
      </c>
      <c r="CZ112" s="48">
        <v>238.8</v>
      </c>
      <c r="DA112" s="48">
        <v>85.8</v>
      </c>
      <c r="DB112" s="48">
        <v>76.5</v>
      </c>
      <c r="DC112" s="48">
        <v>79.5</v>
      </c>
      <c r="DD112" s="48">
        <v>191.7</v>
      </c>
      <c r="DE112" s="48">
        <v>163.1</v>
      </c>
      <c r="DF112" s="48">
        <v>172.8</v>
      </c>
      <c r="DG112" s="48">
        <v>122.4</v>
      </c>
      <c r="DH112" s="48">
        <v>260</v>
      </c>
      <c r="DI112" s="48">
        <v>184.6</v>
      </c>
      <c r="DJ112" s="48">
        <v>149</v>
      </c>
      <c r="DK112" s="48">
        <v>120.6</v>
      </c>
      <c r="DL112" s="48">
        <v>133.5</v>
      </c>
      <c r="DM112" s="48">
        <v>225</v>
      </c>
      <c r="DN112" s="48">
        <v>298.2</v>
      </c>
      <c r="DO112" s="48">
        <v>271</v>
      </c>
      <c r="DP112" s="48">
        <v>363.6</v>
      </c>
      <c r="DQ112" s="48">
        <v>341.7</v>
      </c>
      <c r="DR112" s="48">
        <v>349.4</v>
      </c>
      <c r="DS112" s="49" t="s">
        <v>197</v>
      </c>
      <c r="DT112" s="49" t="s">
        <v>197</v>
      </c>
      <c r="DU112" s="49" t="s">
        <v>197</v>
      </c>
      <c r="DV112" s="48">
        <v>304.8</v>
      </c>
      <c r="DW112" s="48">
        <v>132.1</v>
      </c>
      <c r="DX112" s="48">
        <v>180.1</v>
      </c>
      <c r="DY112" s="49" t="s">
        <v>197</v>
      </c>
      <c r="DZ112" s="49" t="s">
        <v>197</v>
      </c>
      <c r="EA112" s="49" t="s">
        <v>197</v>
      </c>
      <c r="EB112" s="48" t="e">
        <v>#N/A</v>
      </c>
      <c r="EC112" s="48">
        <v>293.8</v>
      </c>
      <c r="ED112" s="48" t="e">
        <v>#N/A</v>
      </c>
      <c r="EE112" s="48">
        <v>192.9</v>
      </c>
      <c r="EF112" s="48">
        <v>365.8</v>
      </c>
      <c r="EG112" s="48">
        <v>445.6</v>
      </c>
      <c r="EH112" s="48">
        <v>413</v>
      </c>
      <c r="EI112" s="48">
        <v>181</v>
      </c>
      <c r="EJ112" s="48">
        <v>230.6</v>
      </c>
      <c r="EK112" s="48">
        <v>213.2</v>
      </c>
      <c r="EL112" s="49" t="s">
        <v>197</v>
      </c>
      <c r="EM112" s="48">
        <v>118.7</v>
      </c>
      <c r="EN112" s="48">
        <v>72.400000000000006</v>
      </c>
      <c r="EO112" s="48">
        <v>96.7</v>
      </c>
      <c r="EP112" s="48">
        <v>143.1</v>
      </c>
      <c r="EQ112" s="48">
        <v>138.6</v>
      </c>
      <c r="ER112" s="48">
        <v>141.19999999999999</v>
      </c>
      <c r="ES112" s="49" t="s">
        <v>197</v>
      </c>
      <c r="ET112" s="48">
        <v>105.4</v>
      </c>
      <c r="EU112" s="49" t="s">
        <v>197</v>
      </c>
      <c r="EV112" s="48">
        <v>165.3</v>
      </c>
      <c r="EW112" s="48">
        <v>175.9</v>
      </c>
      <c r="EX112" s="48">
        <v>172.7</v>
      </c>
      <c r="EY112" s="48">
        <v>115.1</v>
      </c>
      <c r="EZ112" s="48">
        <v>142.1</v>
      </c>
      <c r="FA112" s="48">
        <v>187.4</v>
      </c>
      <c r="FB112" s="48">
        <v>169.4</v>
      </c>
      <c r="FC112" s="48">
        <v>250.9</v>
      </c>
      <c r="FD112" s="48">
        <v>155.19999999999999</v>
      </c>
      <c r="FE112" s="48">
        <v>195.6</v>
      </c>
      <c r="FF112" s="48">
        <v>178.4</v>
      </c>
      <c r="FG112" s="48">
        <v>16.600000000000001</v>
      </c>
      <c r="FH112" s="48">
        <v>27.5</v>
      </c>
      <c r="FI112" s="48">
        <v>19.7</v>
      </c>
      <c r="FJ112" s="48">
        <v>89.7</v>
      </c>
      <c r="FK112" s="48">
        <v>85.9</v>
      </c>
      <c r="FL112" s="48">
        <v>87.6</v>
      </c>
      <c r="FM112" s="48">
        <v>268.10000000000002</v>
      </c>
      <c r="FN112" s="48">
        <v>193.7</v>
      </c>
      <c r="FO112" s="48">
        <v>236.5</v>
      </c>
      <c r="FP112" s="48">
        <v>115.8</v>
      </c>
      <c r="FQ112" s="48">
        <v>196.3</v>
      </c>
      <c r="FR112" s="48">
        <v>167.7</v>
      </c>
      <c r="FS112" s="48">
        <v>205.9</v>
      </c>
      <c r="FT112" s="48">
        <v>229.5</v>
      </c>
      <c r="FU112" s="48">
        <v>214.6</v>
      </c>
      <c r="FV112" s="48">
        <v>227.7</v>
      </c>
      <c r="FW112" s="48">
        <v>94.3</v>
      </c>
      <c r="FX112" s="48">
        <v>194.2</v>
      </c>
      <c r="FY112" s="48">
        <v>157</v>
      </c>
      <c r="FZ112" s="48">
        <v>157.30000000000001</v>
      </c>
      <c r="GA112" s="48">
        <v>186.1</v>
      </c>
      <c r="GB112" s="48">
        <v>157.19999999999999</v>
      </c>
      <c r="GC112" s="48">
        <v>162.69999999999999</v>
      </c>
      <c r="GD112" s="48">
        <v>60.5</v>
      </c>
      <c r="GE112" s="48">
        <v>85.8</v>
      </c>
      <c r="GF112" s="48">
        <v>69.599999999999994</v>
      </c>
      <c r="GG112" s="48">
        <v>42.9</v>
      </c>
      <c r="GH112" s="48">
        <v>92.9</v>
      </c>
      <c r="GI112" s="48">
        <v>92.7</v>
      </c>
      <c r="GJ112" s="49" t="s">
        <v>197</v>
      </c>
      <c r="GK112" s="49" t="s">
        <v>197</v>
      </c>
      <c r="GL112" s="49" t="s">
        <v>197</v>
      </c>
      <c r="GM112" s="48">
        <v>117.7</v>
      </c>
      <c r="GN112" s="48">
        <v>328.5</v>
      </c>
      <c r="GO112" s="48">
        <v>249.8</v>
      </c>
      <c r="GP112" s="48">
        <v>92.9</v>
      </c>
      <c r="GQ112" s="48">
        <v>200.6</v>
      </c>
      <c r="GR112" s="48">
        <v>160.5</v>
      </c>
      <c r="GS112" s="48">
        <v>21.4</v>
      </c>
      <c r="GT112" s="48">
        <v>110.9</v>
      </c>
      <c r="GU112" s="48">
        <v>91.5</v>
      </c>
      <c r="GV112" s="48">
        <v>181.5</v>
      </c>
      <c r="GW112" s="48">
        <v>188.2</v>
      </c>
      <c r="GX112" s="48">
        <v>185.2</v>
      </c>
      <c r="GY112" s="48">
        <v>195.2</v>
      </c>
      <c r="GZ112" s="48">
        <v>213.1</v>
      </c>
      <c r="HA112" s="48">
        <v>204.5</v>
      </c>
      <c r="HB112" s="48">
        <v>203.5</v>
      </c>
      <c r="HC112" s="48">
        <v>240.8</v>
      </c>
      <c r="HD112" s="48">
        <v>229.5</v>
      </c>
      <c r="HE112" s="48" t="e">
        <v>#N/A</v>
      </c>
      <c r="HF112" s="48">
        <v>536.79999999999995</v>
      </c>
      <c r="HG112" s="48" t="e">
        <v>#N/A</v>
      </c>
      <c r="HH112" s="48">
        <v>330.6</v>
      </c>
      <c r="HI112" s="48">
        <v>127</v>
      </c>
      <c r="HJ112" s="48">
        <v>165.2</v>
      </c>
      <c r="HK112" s="48">
        <v>154.30000000000001</v>
      </c>
      <c r="HL112" s="48">
        <v>126.1</v>
      </c>
      <c r="HM112" s="48">
        <v>155.9</v>
      </c>
      <c r="HN112" s="48">
        <v>141.69999999999999</v>
      </c>
      <c r="HO112" s="48">
        <v>300.39999999999998</v>
      </c>
      <c r="HP112" s="48">
        <v>379.5</v>
      </c>
      <c r="HQ112" s="48">
        <v>352.3</v>
      </c>
      <c r="HR112" s="48">
        <v>267.8</v>
      </c>
      <c r="HS112" s="48">
        <v>288</v>
      </c>
      <c r="HT112" s="48">
        <v>277.89999999999998</v>
      </c>
      <c r="HU112" s="48">
        <v>50.8</v>
      </c>
      <c r="HV112" s="48">
        <v>142</v>
      </c>
      <c r="HW112" s="48">
        <v>137.30000000000001</v>
      </c>
      <c r="HX112" s="49" t="s">
        <v>197</v>
      </c>
      <c r="HY112" s="49" t="s">
        <v>197</v>
      </c>
      <c r="HZ112" s="48">
        <v>45.4</v>
      </c>
      <c r="IA112" s="48">
        <v>35.9</v>
      </c>
      <c r="IB112" s="48">
        <v>53.8</v>
      </c>
      <c r="IC112" s="48">
        <v>43.9</v>
      </c>
      <c r="ID112" s="48">
        <v>95.6</v>
      </c>
      <c r="IE112" s="49" t="s">
        <v>197</v>
      </c>
      <c r="IF112" s="49" t="s">
        <v>197</v>
      </c>
      <c r="IG112" s="48">
        <v>32.299999999999997</v>
      </c>
      <c r="IH112" s="48">
        <v>130.19999999999999</v>
      </c>
      <c r="II112" s="48">
        <v>232.5</v>
      </c>
      <c r="IJ112" s="48">
        <v>146.1</v>
      </c>
      <c r="IK112" s="48">
        <v>116.1</v>
      </c>
      <c r="IL112" s="48">
        <v>108.5</v>
      </c>
      <c r="IM112" s="49" t="s">
        <v>197</v>
      </c>
      <c r="IN112" s="49" t="s">
        <v>197</v>
      </c>
      <c r="IO112" s="48">
        <v>207.1</v>
      </c>
      <c r="IP112" s="49" t="s">
        <v>197</v>
      </c>
      <c r="IQ112" s="48">
        <v>137.5</v>
      </c>
      <c r="IR112" s="48">
        <v>126.2</v>
      </c>
      <c r="IS112" s="48">
        <v>113.4</v>
      </c>
      <c r="IT112" s="48">
        <v>118.3</v>
      </c>
      <c r="IU112" s="48">
        <v>98</v>
      </c>
      <c r="IV112" s="48">
        <v>74.099999999999994</v>
      </c>
      <c r="IW112" s="48">
        <v>80</v>
      </c>
      <c r="IX112" s="48">
        <v>314.7</v>
      </c>
      <c r="IY112" s="48">
        <v>163.1</v>
      </c>
      <c r="IZ112" s="48">
        <v>146.69999999999999</v>
      </c>
      <c r="JA112" s="48">
        <v>163.19999999999999</v>
      </c>
      <c r="JB112" s="48">
        <v>68.099999999999994</v>
      </c>
      <c r="JC112" s="48">
        <v>73.900000000000006</v>
      </c>
      <c r="JD112" s="48">
        <v>37.6</v>
      </c>
      <c r="JE112" s="48">
        <v>46.4</v>
      </c>
      <c r="JF112" s="48">
        <v>129.4</v>
      </c>
      <c r="JG112" s="48">
        <v>193.1</v>
      </c>
      <c r="JH112" s="48">
        <v>124.5</v>
      </c>
      <c r="JI112" s="48">
        <v>97</v>
      </c>
      <c r="JJ112" s="48">
        <v>218.1</v>
      </c>
      <c r="JK112" s="48">
        <v>457.8</v>
      </c>
      <c r="JL112" s="48">
        <v>153.19999999999999</v>
      </c>
      <c r="JM112" s="48">
        <v>137.69999999999999</v>
      </c>
      <c r="JN112" s="48">
        <v>130.19999999999999</v>
      </c>
      <c r="JO112" s="48">
        <v>67.3</v>
      </c>
    </row>
    <row r="113" spans="1:275">
      <c r="A113" s="45"/>
      <c r="B113" s="46" t="s">
        <v>1850</v>
      </c>
      <c r="C113" s="303" t="s">
        <v>1350</v>
      </c>
      <c r="D113" s="46" t="s">
        <v>100</v>
      </c>
      <c r="E113" s="303" t="s">
        <v>12</v>
      </c>
      <c r="F113" s="47" t="s">
        <v>197</v>
      </c>
      <c r="G113" s="47" t="s">
        <v>197</v>
      </c>
      <c r="H113" s="48">
        <v>94.7</v>
      </c>
      <c r="I113" s="48">
        <v>90</v>
      </c>
      <c r="J113" s="48">
        <v>92.5</v>
      </c>
      <c r="K113" s="48">
        <v>66.900000000000006</v>
      </c>
      <c r="L113" s="48">
        <v>56.9</v>
      </c>
      <c r="M113" s="48">
        <v>81</v>
      </c>
      <c r="N113" s="48">
        <v>35.1</v>
      </c>
      <c r="O113" s="49" t="s">
        <v>197</v>
      </c>
      <c r="P113" s="48">
        <v>82.4</v>
      </c>
      <c r="Q113" s="48">
        <v>38.1</v>
      </c>
      <c r="R113" s="48">
        <v>86.6</v>
      </c>
      <c r="S113" s="48">
        <v>76.2</v>
      </c>
      <c r="T113" s="48">
        <v>98.2</v>
      </c>
      <c r="U113" s="48">
        <v>55.4</v>
      </c>
      <c r="V113" s="48">
        <v>78.400000000000006</v>
      </c>
      <c r="W113" s="48">
        <v>96</v>
      </c>
      <c r="X113" s="48">
        <v>67.8</v>
      </c>
      <c r="Y113" s="48">
        <v>65.8</v>
      </c>
      <c r="Z113" s="48">
        <v>85.7</v>
      </c>
      <c r="AA113" s="48">
        <v>67.7</v>
      </c>
      <c r="AB113" s="48">
        <v>93.8</v>
      </c>
      <c r="AC113" s="48">
        <v>164.9</v>
      </c>
      <c r="AD113" s="48">
        <v>33.1</v>
      </c>
      <c r="AE113" s="48">
        <v>75.099999999999994</v>
      </c>
      <c r="AF113" s="48">
        <v>61.6</v>
      </c>
      <c r="AG113" s="48">
        <v>55.7</v>
      </c>
      <c r="AH113" s="48">
        <v>63.9</v>
      </c>
      <c r="AI113" s="49" t="s">
        <v>197</v>
      </c>
      <c r="AJ113" s="48">
        <v>59</v>
      </c>
      <c r="AK113" s="48">
        <v>97.3</v>
      </c>
      <c r="AL113" s="49" t="s">
        <v>197</v>
      </c>
      <c r="AM113" s="48">
        <v>54.7</v>
      </c>
      <c r="AN113" s="48">
        <v>14.7</v>
      </c>
      <c r="AO113" s="48">
        <v>86.7</v>
      </c>
      <c r="AP113" s="48">
        <v>86</v>
      </c>
      <c r="AQ113" s="48">
        <v>13</v>
      </c>
      <c r="AR113" s="48">
        <v>85.2</v>
      </c>
      <c r="AS113" s="49" t="s">
        <v>197</v>
      </c>
      <c r="AT113" s="48">
        <v>65.900000000000006</v>
      </c>
      <c r="AU113" s="48">
        <v>123.9</v>
      </c>
      <c r="AV113" s="48">
        <v>54.3</v>
      </c>
      <c r="AW113" s="48">
        <v>104.7</v>
      </c>
      <c r="AX113" s="49" t="s">
        <v>197</v>
      </c>
      <c r="AY113" s="48">
        <v>57.1</v>
      </c>
      <c r="AZ113" s="48">
        <v>80.8</v>
      </c>
      <c r="BA113" s="48">
        <v>62.5</v>
      </c>
      <c r="BB113" s="48">
        <v>63.3</v>
      </c>
      <c r="BC113" s="48">
        <v>98.7</v>
      </c>
      <c r="BD113" s="48">
        <v>64.5</v>
      </c>
      <c r="BE113" s="48">
        <v>67</v>
      </c>
      <c r="BF113" s="48">
        <v>109.9</v>
      </c>
      <c r="BG113" s="48">
        <v>76</v>
      </c>
      <c r="BH113" s="48">
        <v>83.6</v>
      </c>
      <c r="BI113" s="48">
        <v>126.9</v>
      </c>
      <c r="BJ113" s="48">
        <v>110.4</v>
      </c>
      <c r="BK113" s="48">
        <v>119</v>
      </c>
      <c r="BL113" s="48">
        <v>176.2</v>
      </c>
      <c r="BM113" s="48">
        <v>87.4</v>
      </c>
      <c r="BN113" s="48">
        <v>111.1</v>
      </c>
      <c r="BO113" s="49" t="s">
        <v>197</v>
      </c>
      <c r="BP113" s="48">
        <v>65</v>
      </c>
      <c r="BQ113" s="48">
        <v>60.4</v>
      </c>
      <c r="BR113" s="48">
        <v>62.8</v>
      </c>
      <c r="BS113" s="48">
        <v>74.400000000000006</v>
      </c>
      <c r="BT113" s="48">
        <v>69</v>
      </c>
      <c r="BU113" s="48">
        <v>38.4</v>
      </c>
      <c r="BV113" s="48">
        <v>58.6</v>
      </c>
      <c r="BW113" s="48">
        <v>52</v>
      </c>
      <c r="BX113" s="48">
        <v>67.3</v>
      </c>
      <c r="BY113" s="48">
        <v>42.7</v>
      </c>
      <c r="BZ113" s="48">
        <v>58.4</v>
      </c>
      <c r="CA113" s="49" t="s">
        <v>197</v>
      </c>
      <c r="CB113" s="49" t="s">
        <v>197</v>
      </c>
      <c r="CC113" s="49" t="s">
        <v>197</v>
      </c>
      <c r="CD113" s="48">
        <v>72.8</v>
      </c>
      <c r="CE113" s="48">
        <v>31.1</v>
      </c>
      <c r="CF113" s="48">
        <v>47.1</v>
      </c>
      <c r="CG113" s="48">
        <v>42.3</v>
      </c>
      <c r="CH113" s="48">
        <v>46.3</v>
      </c>
      <c r="CI113" s="48">
        <v>44.3</v>
      </c>
      <c r="CJ113" s="48">
        <v>87.7</v>
      </c>
      <c r="CK113" s="48">
        <v>95.5</v>
      </c>
      <c r="CL113" s="48">
        <v>92.3</v>
      </c>
      <c r="CM113" s="49" t="s">
        <v>197</v>
      </c>
      <c r="CN113" s="49" t="s">
        <v>197</v>
      </c>
      <c r="CO113" s="49" t="s">
        <v>197</v>
      </c>
      <c r="CP113" s="48">
        <v>142.5</v>
      </c>
      <c r="CQ113" s="48">
        <v>197.2</v>
      </c>
      <c r="CR113" s="48">
        <v>174.5</v>
      </c>
      <c r="CS113" s="49" t="s">
        <v>197</v>
      </c>
      <c r="CT113" s="48">
        <v>60.3</v>
      </c>
      <c r="CU113" s="48">
        <v>95.5</v>
      </c>
      <c r="CV113" s="48">
        <v>80.7</v>
      </c>
      <c r="CW113" s="48">
        <v>76.099999999999994</v>
      </c>
      <c r="CX113" s="48">
        <v>78.7</v>
      </c>
      <c r="CY113" s="48">
        <v>77.599999999999994</v>
      </c>
      <c r="CZ113" s="48">
        <v>75.099999999999994</v>
      </c>
      <c r="DA113" s="48">
        <v>70.099999999999994</v>
      </c>
      <c r="DB113" s="48">
        <v>28.3</v>
      </c>
      <c r="DC113" s="48">
        <v>42.3</v>
      </c>
      <c r="DD113" s="48">
        <v>61.2</v>
      </c>
      <c r="DE113" s="48">
        <v>29.1</v>
      </c>
      <c r="DF113" s="48">
        <v>40.200000000000003</v>
      </c>
      <c r="DG113" s="48">
        <v>49.9</v>
      </c>
      <c r="DH113" s="48">
        <v>57</v>
      </c>
      <c r="DI113" s="48">
        <v>53.1</v>
      </c>
      <c r="DJ113" s="48">
        <v>35.9</v>
      </c>
      <c r="DK113" s="48">
        <v>34.6</v>
      </c>
      <c r="DL113" s="48">
        <v>35.200000000000003</v>
      </c>
      <c r="DM113" s="48">
        <v>85.5</v>
      </c>
      <c r="DN113" s="48">
        <v>99.2</v>
      </c>
      <c r="DO113" s="48">
        <v>94</v>
      </c>
      <c r="DP113" s="49" t="s">
        <v>197</v>
      </c>
      <c r="DQ113" s="49" t="s">
        <v>197</v>
      </c>
      <c r="DR113" s="49" t="s">
        <v>197</v>
      </c>
      <c r="DS113" s="48">
        <v>115.1</v>
      </c>
      <c r="DT113" s="48">
        <v>175</v>
      </c>
      <c r="DU113" s="48">
        <v>153</v>
      </c>
      <c r="DV113" s="48">
        <v>140.80000000000001</v>
      </c>
      <c r="DW113" s="48">
        <v>56.9</v>
      </c>
      <c r="DX113" s="48">
        <v>81</v>
      </c>
      <c r="DY113" s="49" t="s">
        <v>197</v>
      </c>
      <c r="DZ113" s="49" t="s">
        <v>197</v>
      </c>
      <c r="EA113" s="49" t="s">
        <v>197</v>
      </c>
      <c r="EB113" s="48" t="e">
        <v>#N/A</v>
      </c>
      <c r="EC113" s="48">
        <v>173.9</v>
      </c>
      <c r="ED113" s="48" t="e">
        <v>#N/A</v>
      </c>
      <c r="EE113" s="48">
        <v>152.4</v>
      </c>
      <c r="EF113" s="48">
        <v>74.3</v>
      </c>
      <c r="EG113" s="48">
        <v>40.5</v>
      </c>
      <c r="EH113" s="48">
        <v>54.6</v>
      </c>
      <c r="EI113" s="48">
        <v>62.6</v>
      </c>
      <c r="EJ113" s="48">
        <v>88</v>
      </c>
      <c r="EK113" s="48">
        <v>79.2</v>
      </c>
      <c r="EL113" s="49" t="s">
        <v>197</v>
      </c>
      <c r="EM113" s="48">
        <v>42.6</v>
      </c>
      <c r="EN113" s="48">
        <v>79.8</v>
      </c>
      <c r="EO113" s="48">
        <v>60.3</v>
      </c>
      <c r="EP113" s="48">
        <v>66.5</v>
      </c>
      <c r="EQ113" s="48">
        <v>72.8</v>
      </c>
      <c r="ER113" s="48">
        <v>69.099999999999994</v>
      </c>
      <c r="ES113" s="49" t="s">
        <v>197</v>
      </c>
      <c r="ET113" s="48">
        <v>95.5</v>
      </c>
      <c r="EU113" s="49" t="s">
        <v>197</v>
      </c>
      <c r="EV113" s="48">
        <v>81.5</v>
      </c>
      <c r="EW113" s="48">
        <v>105</v>
      </c>
      <c r="EX113" s="48">
        <v>97.8</v>
      </c>
      <c r="EY113" s="48">
        <v>43.3</v>
      </c>
      <c r="EZ113" s="48">
        <v>96.1</v>
      </c>
      <c r="FA113" s="48">
        <v>98.1</v>
      </c>
      <c r="FB113" s="48">
        <v>97.3</v>
      </c>
      <c r="FC113" s="48">
        <v>104.7</v>
      </c>
      <c r="FD113" s="48">
        <v>73</v>
      </c>
      <c r="FE113" s="48">
        <v>100.9</v>
      </c>
      <c r="FF113" s="48">
        <v>88.9</v>
      </c>
      <c r="FG113" s="48">
        <v>167.8</v>
      </c>
      <c r="FH113" s="48">
        <v>87.5</v>
      </c>
      <c r="FI113" s="48">
        <v>144.69999999999999</v>
      </c>
      <c r="FJ113" s="48">
        <v>45.3</v>
      </c>
      <c r="FK113" s="48">
        <v>67.2</v>
      </c>
      <c r="FL113" s="48">
        <v>57.3</v>
      </c>
      <c r="FM113" s="48">
        <v>78.8</v>
      </c>
      <c r="FN113" s="48">
        <v>83</v>
      </c>
      <c r="FO113" s="48">
        <v>80.599999999999994</v>
      </c>
      <c r="FP113" s="48">
        <v>102.9</v>
      </c>
      <c r="FQ113" s="48">
        <v>106.9</v>
      </c>
      <c r="FR113" s="48">
        <v>105.5</v>
      </c>
      <c r="FS113" s="48">
        <v>144.80000000000001</v>
      </c>
      <c r="FT113" s="48">
        <v>115.6</v>
      </c>
      <c r="FU113" s="48">
        <v>134</v>
      </c>
      <c r="FV113" s="48">
        <v>70.7</v>
      </c>
      <c r="FW113" s="48">
        <v>14.1</v>
      </c>
      <c r="FX113" s="48">
        <v>91.2</v>
      </c>
      <c r="FY113" s="48">
        <v>88.5</v>
      </c>
      <c r="FZ113" s="48">
        <v>88.5</v>
      </c>
      <c r="GA113" s="48">
        <v>86.5</v>
      </c>
      <c r="GB113" s="48">
        <v>93.1</v>
      </c>
      <c r="GC113" s="48">
        <v>91.9</v>
      </c>
      <c r="GD113" s="48">
        <v>92.9</v>
      </c>
      <c r="GE113" s="48">
        <v>93.5</v>
      </c>
      <c r="GF113" s="48">
        <v>93.1</v>
      </c>
      <c r="GG113" s="48">
        <v>2.8</v>
      </c>
      <c r="GH113" s="48">
        <v>65.400000000000006</v>
      </c>
      <c r="GI113" s="48">
        <v>65</v>
      </c>
      <c r="GJ113" s="48">
        <v>1</v>
      </c>
      <c r="GK113" s="48">
        <v>1.3</v>
      </c>
      <c r="GL113" s="48">
        <v>1.2</v>
      </c>
      <c r="GM113" s="48">
        <v>276.60000000000002</v>
      </c>
      <c r="GN113" s="48">
        <v>382.6</v>
      </c>
      <c r="GO113" s="48">
        <v>342.5</v>
      </c>
      <c r="GP113" s="48">
        <v>111.2</v>
      </c>
      <c r="GQ113" s="48">
        <v>60</v>
      </c>
      <c r="GR113" s="48">
        <v>79.099999999999994</v>
      </c>
      <c r="GS113" s="48">
        <v>41.7</v>
      </c>
      <c r="GT113" s="48">
        <v>40.200000000000003</v>
      </c>
      <c r="GU113" s="48">
        <v>40.5</v>
      </c>
      <c r="GV113" s="48">
        <v>214.5</v>
      </c>
      <c r="GW113" s="48">
        <v>45</v>
      </c>
      <c r="GX113" s="48">
        <v>120.4</v>
      </c>
      <c r="GY113" s="48">
        <v>81.400000000000006</v>
      </c>
      <c r="GZ113" s="48">
        <v>83.2</v>
      </c>
      <c r="HA113" s="48">
        <v>82.3</v>
      </c>
      <c r="HB113" s="48">
        <v>65.5</v>
      </c>
      <c r="HC113" s="48">
        <v>97.4</v>
      </c>
      <c r="HD113" s="48">
        <v>87.7</v>
      </c>
      <c r="HE113" s="48" t="e">
        <v>#N/A</v>
      </c>
      <c r="HF113" s="49" t="s">
        <v>197</v>
      </c>
      <c r="HG113" s="48" t="e">
        <v>#N/A</v>
      </c>
      <c r="HH113" s="48">
        <v>21.7</v>
      </c>
      <c r="HI113" s="48">
        <v>42.4</v>
      </c>
      <c r="HJ113" s="48">
        <v>61.2</v>
      </c>
      <c r="HK113" s="48">
        <v>55.9</v>
      </c>
      <c r="HL113" s="48">
        <v>60.2</v>
      </c>
      <c r="HM113" s="48">
        <v>63.2</v>
      </c>
      <c r="HN113" s="48">
        <v>61.8</v>
      </c>
      <c r="HO113" s="48">
        <v>94.2</v>
      </c>
      <c r="HP113" s="48">
        <v>131.1</v>
      </c>
      <c r="HQ113" s="48">
        <v>118.4</v>
      </c>
      <c r="HR113" s="48">
        <v>96.4</v>
      </c>
      <c r="HS113" s="48">
        <v>81.900000000000006</v>
      </c>
      <c r="HT113" s="48">
        <v>89.1</v>
      </c>
      <c r="HU113" s="48">
        <v>95.7</v>
      </c>
      <c r="HV113" s="48">
        <v>100.1</v>
      </c>
      <c r="HW113" s="48">
        <v>99.9</v>
      </c>
      <c r="HX113" s="49" t="s">
        <v>197</v>
      </c>
      <c r="HY113" s="49" t="s">
        <v>197</v>
      </c>
      <c r="HZ113" s="48">
        <v>25.4</v>
      </c>
      <c r="IA113" s="48">
        <v>100.9</v>
      </c>
      <c r="IB113" s="48">
        <v>3.7</v>
      </c>
      <c r="IC113" s="48">
        <v>57.3</v>
      </c>
      <c r="ID113" s="48">
        <v>117.7</v>
      </c>
      <c r="IE113" s="49" t="s">
        <v>197</v>
      </c>
      <c r="IF113" s="49" t="s">
        <v>197</v>
      </c>
      <c r="IG113" s="48">
        <v>19.5</v>
      </c>
      <c r="IH113" s="48">
        <v>151</v>
      </c>
      <c r="II113" s="48">
        <v>100.7</v>
      </c>
      <c r="IJ113" s="48">
        <v>51.7</v>
      </c>
      <c r="IK113" s="49" t="s">
        <v>197</v>
      </c>
      <c r="IL113" s="49" t="s">
        <v>197</v>
      </c>
      <c r="IM113" s="48">
        <v>675.6</v>
      </c>
      <c r="IN113" s="48">
        <v>922.2</v>
      </c>
      <c r="IO113" s="48">
        <v>110.7</v>
      </c>
      <c r="IP113" s="49" t="s">
        <v>197</v>
      </c>
      <c r="IQ113" s="48">
        <v>164.8</v>
      </c>
      <c r="IR113" s="48">
        <v>80.3</v>
      </c>
      <c r="IS113" s="48">
        <v>54.3</v>
      </c>
      <c r="IT113" s="48">
        <v>64.2</v>
      </c>
      <c r="IU113" s="48">
        <v>27.5</v>
      </c>
      <c r="IV113" s="48">
        <v>16.600000000000001</v>
      </c>
      <c r="IW113" s="48">
        <v>19.3</v>
      </c>
      <c r="IX113" s="48">
        <v>39.6</v>
      </c>
      <c r="IY113" s="48">
        <v>71.900000000000006</v>
      </c>
      <c r="IZ113" s="48">
        <v>68.599999999999994</v>
      </c>
      <c r="JA113" s="48">
        <v>31.7</v>
      </c>
      <c r="JB113" s="49" t="s">
        <v>197</v>
      </c>
      <c r="JC113" s="48">
        <v>29</v>
      </c>
      <c r="JD113" s="48">
        <v>20.9</v>
      </c>
      <c r="JE113" s="48">
        <v>22.9</v>
      </c>
      <c r="JF113" s="48">
        <v>208.9</v>
      </c>
      <c r="JG113" s="48">
        <v>129.5</v>
      </c>
      <c r="JH113" s="48">
        <v>319.3</v>
      </c>
      <c r="JI113" s="48">
        <v>76.099999999999994</v>
      </c>
      <c r="JJ113" s="48">
        <v>156.69999999999999</v>
      </c>
      <c r="JK113" s="48">
        <v>162.6</v>
      </c>
      <c r="JL113" s="48">
        <v>159.6</v>
      </c>
      <c r="JM113" s="48">
        <v>156.69999999999999</v>
      </c>
      <c r="JN113" s="48">
        <v>151</v>
      </c>
      <c r="JO113" s="48">
        <v>128.69999999999999</v>
      </c>
    </row>
    <row r="114" spans="1:275">
      <c r="A114" s="45"/>
      <c r="B114" s="46" t="s">
        <v>1851</v>
      </c>
      <c r="C114" s="303" t="s">
        <v>1351</v>
      </c>
      <c r="D114" s="46" t="s">
        <v>100</v>
      </c>
      <c r="E114" s="303" t="s">
        <v>12</v>
      </c>
      <c r="F114" s="47" t="s">
        <v>197</v>
      </c>
      <c r="G114" s="47" t="s">
        <v>197</v>
      </c>
      <c r="H114" s="48">
        <v>73.400000000000006</v>
      </c>
      <c r="I114" s="48">
        <v>78.3</v>
      </c>
      <c r="J114" s="48">
        <v>80.400000000000006</v>
      </c>
      <c r="K114" s="48">
        <v>19.399999999999999</v>
      </c>
      <c r="L114" s="48">
        <v>28.2</v>
      </c>
      <c r="M114" s="48">
        <v>67.5</v>
      </c>
      <c r="N114" s="48">
        <v>33.200000000000003</v>
      </c>
      <c r="O114" s="49" t="s">
        <v>197</v>
      </c>
      <c r="P114" s="48">
        <v>54.5</v>
      </c>
      <c r="Q114" s="48">
        <v>19.8</v>
      </c>
      <c r="R114" s="48">
        <v>78.400000000000006</v>
      </c>
      <c r="S114" s="48">
        <v>59.8</v>
      </c>
      <c r="T114" s="48">
        <v>68.8</v>
      </c>
      <c r="U114" s="48">
        <v>79.3</v>
      </c>
      <c r="V114" s="49" t="s">
        <v>197</v>
      </c>
      <c r="W114" s="48">
        <v>30.9</v>
      </c>
      <c r="X114" s="48">
        <v>45.2</v>
      </c>
      <c r="Y114" s="48">
        <v>22.8</v>
      </c>
      <c r="Z114" s="48">
        <v>39.5</v>
      </c>
      <c r="AA114" s="48">
        <v>48.5</v>
      </c>
      <c r="AB114" s="48">
        <v>46.9</v>
      </c>
      <c r="AC114" s="48">
        <v>62.7</v>
      </c>
      <c r="AD114" s="48">
        <v>30.3</v>
      </c>
      <c r="AE114" s="48">
        <v>50.5</v>
      </c>
      <c r="AF114" s="48">
        <v>30.9</v>
      </c>
      <c r="AG114" s="48">
        <v>18.2</v>
      </c>
      <c r="AH114" s="48">
        <v>25.9</v>
      </c>
      <c r="AI114" s="49" t="s">
        <v>197</v>
      </c>
      <c r="AJ114" s="49" t="s">
        <v>197</v>
      </c>
      <c r="AK114" s="49" t="s">
        <v>197</v>
      </c>
      <c r="AL114" s="49" t="s">
        <v>197</v>
      </c>
      <c r="AM114" s="49" t="s">
        <v>197</v>
      </c>
      <c r="AN114" s="49" t="s">
        <v>197</v>
      </c>
      <c r="AO114" s="48">
        <v>23.6</v>
      </c>
      <c r="AP114" s="48">
        <v>23.3</v>
      </c>
      <c r="AQ114" s="49" t="s">
        <v>197</v>
      </c>
      <c r="AR114" s="48">
        <v>27.7</v>
      </c>
      <c r="AS114" s="49" t="s">
        <v>197</v>
      </c>
      <c r="AT114" s="48">
        <v>31.6</v>
      </c>
      <c r="AU114" s="49" t="s">
        <v>197</v>
      </c>
      <c r="AV114" s="48">
        <v>20.6</v>
      </c>
      <c r="AW114" s="49" t="s">
        <v>197</v>
      </c>
      <c r="AX114" s="49" t="s">
        <v>197</v>
      </c>
      <c r="AY114" s="48">
        <v>101.6</v>
      </c>
      <c r="AZ114" s="48">
        <v>34.799999999999997</v>
      </c>
      <c r="BA114" s="48">
        <v>37.299999999999997</v>
      </c>
      <c r="BB114" s="48">
        <v>37.200000000000003</v>
      </c>
      <c r="BC114" s="48">
        <v>48.6</v>
      </c>
      <c r="BD114" s="48">
        <v>46.8</v>
      </c>
      <c r="BE114" s="48">
        <v>46.9</v>
      </c>
      <c r="BF114" s="48">
        <v>77.5</v>
      </c>
      <c r="BG114" s="48">
        <v>60.9</v>
      </c>
      <c r="BH114" s="48">
        <v>64.599999999999994</v>
      </c>
      <c r="BI114" s="48">
        <v>8.1999999999999993</v>
      </c>
      <c r="BJ114" s="48">
        <v>8.4</v>
      </c>
      <c r="BK114" s="48">
        <v>8.3000000000000007</v>
      </c>
      <c r="BL114" s="48">
        <v>3.9</v>
      </c>
      <c r="BM114" s="48">
        <v>5.4</v>
      </c>
      <c r="BN114" s="48">
        <v>5</v>
      </c>
      <c r="BO114" s="49" t="s">
        <v>197</v>
      </c>
      <c r="BP114" s="48">
        <v>31.5</v>
      </c>
      <c r="BQ114" s="49" t="s">
        <v>197</v>
      </c>
      <c r="BR114" s="49" t="s">
        <v>197</v>
      </c>
      <c r="BS114" s="49" t="s">
        <v>197</v>
      </c>
      <c r="BT114" s="49" t="s">
        <v>197</v>
      </c>
      <c r="BU114" s="48">
        <v>4.5999999999999996</v>
      </c>
      <c r="BV114" s="48">
        <v>31.5</v>
      </c>
      <c r="BW114" s="48">
        <v>22.4</v>
      </c>
      <c r="BX114" s="48">
        <v>11.1</v>
      </c>
      <c r="BY114" s="48">
        <v>21.7</v>
      </c>
      <c r="BZ114" s="48">
        <v>14.8</v>
      </c>
      <c r="CA114" s="49" t="s">
        <v>197</v>
      </c>
      <c r="CB114" s="49" t="s">
        <v>197</v>
      </c>
      <c r="CC114" s="49" t="s">
        <v>197</v>
      </c>
      <c r="CD114" s="49" t="s">
        <v>197</v>
      </c>
      <c r="CE114" s="49" t="s">
        <v>197</v>
      </c>
      <c r="CF114" s="49" t="s">
        <v>197</v>
      </c>
      <c r="CG114" s="48">
        <v>19</v>
      </c>
      <c r="CH114" s="48">
        <v>36.200000000000003</v>
      </c>
      <c r="CI114" s="48">
        <v>27.6</v>
      </c>
      <c r="CJ114" s="48">
        <v>28.8</v>
      </c>
      <c r="CK114" s="48">
        <v>47</v>
      </c>
      <c r="CL114" s="48">
        <v>39.4</v>
      </c>
      <c r="CM114" s="49" t="s">
        <v>197</v>
      </c>
      <c r="CN114" s="49" t="s">
        <v>197</v>
      </c>
      <c r="CO114" s="49" t="s">
        <v>197</v>
      </c>
      <c r="CP114" s="49" t="s">
        <v>197</v>
      </c>
      <c r="CQ114" s="49" t="s">
        <v>197</v>
      </c>
      <c r="CR114" s="49" t="s">
        <v>197</v>
      </c>
      <c r="CS114" s="49" t="s">
        <v>197</v>
      </c>
      <c r="CT114" s="49" t="s">
        <v>197</v>
      </c>
      <c r="CU114" s="49" t="s">
        <v>197</v>
      </c>
      <c r="CV114" s="49" t="s">
        <v>197</v>
      </c>
      <c r="CW114" s="49" t="s">
        <v>197</v>
      </c>
      <c r="CX114" s="49" t="s">
        <v>197</v>
      </c>
      <c r="CY114" s="49" t="s">
        <v>197</v>
      </c>
      <c r="CZ114" s="49" t="s">
        <v>197</v>
      </c>
      <c r="DA114" s="48">
        <v>5.0999999999999996</v>
      </c>
      <c r="DB114" s="48">
        <v>11.2</v>
      </c>
      <c r="DC114" s="48">
        <v>9.1</v>
      </c>
      <c r="DD114" s="48">
        <v>11.3</v>
      </c>
      <c r="DE114" s="48">
        <v>54.1</v>
      </c>
      <c r="DF114" s="48">
        <v>38.9</v>
      </c>
      <c r="DG114" s="49" t="s">
        <v>197</v>
      </c>
      <c r="DH114" s="49" t="s">
        <v>197</v>
      </c>
      <c r="DI114" s="49" t="s">
        <v>197</v>
      </c>
      <c r="DJ114" s="48">
        <v>22.3</v>
      </c>
      <c r="DK114" s="48">
        <v>48.1</v>
      </c>
      <c r="DL114" s="48">
        <v>36</v>
      </c>
      <c r="DM114" s="48">
        <v>30</v>
      </c>
      <c r="DN114" s="48">
        <v>44.7</v>
      </c>
      <c r="DO114" s="48">
        <v>39.1</v>
      </c>
      <c r="DP114" s="49" t="s">
        <v>197</v>
      </c>
      <c r="DQ114" s="49" t="s">
        <v>197</v>
      </c>
      <c r="DR114" s="49" t="s">
        <v>197</v>
      </c>
      <c r="DS114" s="49" t="s">
        <v>197</v>
      </c>
      <c r="DT114" s="49" t="s">
        <v>197</v>
      </c>
      <c r="DU114" s="49" t="s">
        <v>197</v>
      </c>
      <c r="DV114" s="48">
        <v>4.3</v>
      </c>
      <c r="DW114" s="48">
        <v>14.6</v>
      </c>
      <c r="DX114" s="48">
        <v>11.5</v>
      </c>
      <c r="DY114" s="49" t="s">
        <v>197</v>
      </c>
      <c r="DZ114" s="49" t="s">
        <v>197</v>
      </c>
      <c r="EA114" s="49" t="s">
        <v>197</v>
      </c>
      <c r="EB114" s="48" t="e">
        <v>#N/A</v>
      </c>
      <c r="EC114" s="49" t="s">
        <v>197</v>
      </c>
      <c r="ED114" s="48" t="e">
        <v>#N/A</v>
      </c>
      <c r="EE114" s="49" t="s">
        <v>197</v>
      </c>
      <c r="EF114" s="48">
        <v>9.4</v>
      </c>
      <c r="EG114" s="48">
        <v>30.9</v>
      </c>
      <c r="EH114" s="48">
        <v>21.8</v>
      </c>
      <c r="EI114" s="49" t="s">
        <v>197</v>
      </c>
      <c r="EJ114" s="49" t="s">
        <v>197</v>
      </c>
      <c r="EK114" s="49" t="s">
        <v>197</v>
      </c>
      <c r="EL114" s="49" t="s">
        <v>197</v>
      </c>
      <c r="EM114" s="49" t="s">
        <v>197</v>
      </c>
      <c r="EN114" s="49" t="s">
        <v>197</v>
      </c>
      <c r="EO114" s="49" t="s">
        <v>197</v>
      </c>
      <c r="EP114" s="49" t="s">
        <v>197</v>
      </c>
      <c r="EQ114" s="49" t="s">
        <v>197</v>
      </c>
      <c r="ER114" s="49" t="s">
        <v>197</v>
      </c>
      <c r="ES114" s="49" t="s">
        <v>197</v>
      </c>
      <c r="ET114" s="48">
        <v>24</v>
      </c>
      <c r="EU114" s="49" t="s">
        <v>197</v>
      </c>
      <c r="EV114" s="48">
        <v>59.9</v>
      </c>
      <c r="EW114" s="48">
        <v>72.3</v>
      </c>
      <c r="EX114" s="48">
        <v>68.5</v>
      </c>
      <c r="EY114" s="48">
        <v>54.8</v>
      </c>
      <c r="EZ114" s="48">
        <v>16.2</v>
      </c>
      <c r="FA114" s="48">
        <v>53.8</v>
      </c>
      <c r="FB114" s="48">
        <v>38.9</v>
      </c>
      <c r="FC114" s="48">
        <v>1.8</v>
      </c>
      <c r="FD114" s="48">
        <v>22.8</v>
      </c>
      <c r="FE114" s="48">
        <v>59.4</v>
      </c>
      <c r="FF114" s="48">
        <v>43.7</v>
      </c>
      <c r="FG114" s="48">
        <v>42.2</v>
      </c>
      <c r="FH114" s="48">
        <v>61.1</v>
      </c>
      <c r="FI114" s="48">
        <v>47.7</v>
      </c>
      <c r="FJ114" s="48">
        <v>24.5</v>
      </c>
      <c r="FK114" s="48">
        <v>54.2</v>
      </c>
      <c r="FL114" s="48">
        <v>40.799999999999997</v>
      </c>
      <c r="FM114" s="48">
        <v>27.8</v>
      </c>
      <c r="FN114" s="48">
        <v>36.9</v>
      </c>
      <c r="FO114" s="48">
        <v>31.6</v>
      </c>
      <c r="FP114" s="48">
        <v>20.7</v>
      </c>
      <c r="FQ114" s="48">
        <v>43.8</v>
      </c>
      <c r="FR114" s="48">
        <v>35.6</v>
      </c>
      <c r="FS114" s="48">
        <v>29.6</v>
      </c>
      <c r="FT114" s="48">
        <v>27.3</v>
      </c>
      <c r="FU114" s="48">
        <v>28.7</v>
      </c>
      <c r="FV114" s="48">
        <v>25.3</v>
      </c>
      <c r="FW114" s="49" t="s">
        <v>197</v>
      </c>
      <c r="FX114" s="48">
        <v>31.1</v>
      </c>
      <c r="FY114" s="48">
        <v>55.4</v>
      </c>
      <c r="FZ114" s="48">
        <v>55.2</v>
      </c>
      <c r="GA114" s="48">
        <v>49.2</v>
      </c>
      <c r="GB114" s="48">
        <v>60.3</v>
      </c>
      <c r="GC114" s="48">
        <v>58.2</v>
      </c>
      <c r="GD114" s="48">
        <v>7.3</v>
      </c>
      <c r="GE114" s="48">
        <v>68.5</v>
      </c>
      <c r="GF114" s="48">
        <v>29.3</v>
      </c>
      <c r="GG114" s="48">
        <v>21.8</v>
      </c>
      <c r="GH114" s="48">
        <v>33.200000000000003</v>
      </c>
      <c r="GI114" s="48">
        <v>33.200000000000003</v>
      </c>
      <c r="GJ114" s="49" t="s">
        <v>197</v>
      </c>
      <c r="GK114" s="49" t="s">
        <v>197</v>
      </c>
      <c r="GL114" s="49" t="s">
        <v>197</v>
      </c>
      <c r="GM114" s="48">
        <v>43.5</v>
      </c>
      <c r="GN114" s="48">
        <v>62.5</v>
      </c>
      <c r="GO114" s="48">
        <v>55.2</v>
      </c>
      <c r="GP114" s="48">
        <v>16.399999999999999</v>
      </c>
      <c r="GQ114" s="48">
        <v>38.1</v>
      </c>
      <c r="GR114" s="48">
        <v>30</v>
      </c>
      <c r="GS114" s="48">
        <v>2.6</v>
      </c>
      <c r="GT114" s="48">
        <v>20.3</v>
      </c>
      <c r="GU114" s="48">
        <v>16.399999999999999</v>
      </c>
      <c r="GV114" s="48">
        <v>18.399999999999999</v>
      </c>
      <c r="GW114" s="48">
        <v>45.8</v>
      </c>
      <c r="GX114" s="48">
        <v>33.6</v>
      </c>
      <c r="GY114" s="48">
        <v>40.799999999999997</v>
      </c>
      <c r="GZ114" s="48">
        <v>38.6</v>
      </c>
      <c r="HA114" s="48">
        <v>39.6</v>
      </c>
      <c r="HB114" s="48">
        <v>33.4</v>
      </c>
      <c r="HC114" s="48">
        <v>41.5</v>
      </c>
      <c r="HD114" s="48">
        <v>39.1</v>
      </c>
      <c r="HE114" s="48" t="e">
        <v>#N/A</v>
      </c>
      <c r="HF114" s="48">
        <v>17.7</v>
      </c>
      <c r="HG114" s="48" t="e">
        <v>#N/A</v>
      </c>
      <c r="HH114" s="49" t="s">
        <v>197</v>
      </c>
      <c r="HI114" s="48">
        <v>24.4</v>
      </c>
      <c r="HJ114" s="48">
        <v>14.1</v>
      </c>
      <c r="HK114" s="48">
        <v>17</v>
      </c>
      <c r="HL114" s="48">
        <v>32.5</v>
      </c>
      <c r="HM114" s="48">
        <v>28.3</v>
      </c>
      <c r="HN114" s="48">
        <v>30.3</v>
      </c>
      <c r="HO114" s="49" t="s">
        <v>197</v>
      </c>
      <c r="HP114" s="49" t="s">
        <v>197</v>
      </c>
      <c r="HQ114" s="49" t="s">
        <v>197</v>
      </c>
      <c r="HR114" s="49" t="s">
        <v>197</v>
      </c>
      <c r="HS114" s="49" t="s">
        <v>197</v>
      </c>
      <c r="HT114" s="49" t="s">
        <v>197</v>
      </c>
      <c r="HU114" s="48">
        <v>142.30000000000001</v>
      </c>
      <c r="HV114" s="48">
        <v>72.599999999999994</v>
      </c>
      <c r="HW114" s="48">
        <v>76.400000000000006</v>
      </c>
      <c r="HX114" s="49" t="s">
        <v>197</v>
      </c>
      <c r="HY114" s="49" t="s">
        <v>197</v>
      </c>
      <c r="HZ114" s="49" t="s">
        <v>197</v>
      </c>
      <c r="IA114" s="49" t="s">
        <v>197</v>
      </c>
      <c r="IB114" s="49" t="s">
        <v>197</v>
      </c>
      <c r="IC114" s="49" t="s">
        <v>197</v>
      </c>
      <c r="ID114" s="48">
        <v>72.099999999999994</v>
      </c>
      <c r="IE114" s="49" t="s">
        <v>197</v>
      </c>
      <c r="IF114" s="49" t="s">
        <v>197</v>
      </c>
      <c r="IG114" s="48">
        <v>98.4</v>
      </c>
      <c r="IH114" s="48">
        <v>158.30000000000001</v>
      </c>
      <c r="II114" s="48">
        <v>483.5</v>
      </c>
      <c r="IJ114" s="48">
        <v>310.60000000000002</v>
      </c>
      <c r="IK114" s="49" t="s">
        <v>197</v>
      </c>
      <c r="IL114" s="49" t="s">
        <v>197</v>
      </c>
      <c r="IM114" s="48">
        <v>169.5</v>
      </c>
      <c r="IN114" s="48">
        <v>52.9</v>
      </c>
      <c r="IO114" s="48">
        <v>338.9</v>
      </c>
      <c r="IP114" s="48">
        <v>222.2</v>
      </c>
      <c r="IQ114" s="48">
        <v>59.6</v>
      </c>
      <c r="IR114" s="48">
        <v>31.3</v>
      </c>
      <c r="IS114" s="48">
        <v>61.5</v>
      </c>
      <c r="IT114" s="48">
        <v>49.9</v>
      </c>
      <c r="IU114" s="48">
        <v>11.9</v>
      </c>
      <c r="IV114" s="48">
        <v>20</v>
      </c>
      <c r="IW114" s="48">
        <v>18</v>
      </c>
      <c r="IX114" s="49" t="s">
        <v>197</v>
      </c>
      <c r="IY114" s="49" t="s">
        <v>197</v>
      </c>
      <c r="IZ114" s="49" t="s">
        <v>197</v>
      </c>
      <c r="JA114" s="49" t="s">
        <v>197</v>
      </c>
      <c r="JB114" s="49" t="s">
        <v>197</v>
      </c>
      <c r="JC114" s="48">
        <v>19.899999999999999</v>
      </c>
      <c r="JD114" s="48">
        <v>5.2</v>
      </c>
      <c r="JE114" s="48">
        <v>8.8000000000000007</v>
      </c>
      <c r="JF114" s="48">
        <v>865.1</v>
      </c>
      <c r="JG114" s="48">
        <v>205.6</v>
      </c>
      <c r="JH114" s="48">
        <v>202</v>
      </c>
      <c r="JI114" s="48">
        <v>49.3</v>
      </c>
      <c r="JJ114" s="48">
        <v>145.9</v>
      </c>
      <c r="JK114" s="48">
        <v>164</v>
      </c>
      <c r="JL114" s="48">
        <v>174</v>
      </c>
      <c r="JM114" s="48">
        <v>157.80000000000001</v>
      </c>
      <c r="JN114" s="48">
        <v>158.30000000000001</v>
      </c>
      <c r="JO114" s="48">
        <v>69.099999999999994</v>
      </c>
    </row>
    <row r="115" spans="1:275">
      <c r="A115" s="45"/>
      <c r="B115" s="46" t="s">
        <v>1852</v>
      </c>
      <c r="C115" s="303" t="s">
        <v>1352</v>
      </c>
      <c r="D115" s="46" t="s">
        <v>100</v>
      </c>
      <c r="E115" s="303" t="s">
        <v>12</v>
      </c>
      <c r="F115" s="47" t="s">
        <v>197</v>
      </c>
      <c r="G115" s="47" t="s">
        <v>197</v>
      </c>
      <c r="H115" s="48">
        <v>76.400000000000006</v>
      </c>
      <c r="I115" s="48">
        <v>87.1</v>
      </c>
      <c r="J115" s="48">
        <v>85.9</v>
      </c>
      <c r="K115" s="48">
        <v>83.2</v>
      </c>
      <c r="L115" s="48">
        <v>143.30000000000001</v>
      </c>
      <c r="M115" s="48">
        <v>128.19999999999999</v>
      </c>
      <c r="N115" s="48">
        <v>202.3</v>
      </c>
      <c r="O115" s="49" t="s">
        <v>197</v>
      </c>
      <c r="P115" s="48">
        <v>118.9</v>
      </c>
      <c r="Q115" s="48">
        <v>158.1</v>
      </c>
      <c r="R115" s="48">
        <v>79.900000000000006</v>
      </c>
      <c r="S115" s="48">
        <v>153.30000000000001</v>
      </c>
      <c r="T115" s="48">
        <v>201.2</v>
      </c>
      <c r="U115" s="48">
        <v>106</v>
      </c>
      <c r="V115" s="48">
        <v>92.4</v>
      </c>
      <c r="W115" s="48">
        <v>124</v>
      </c>
      <c r="X115" s="48">
        <v>148.19999999999999</v>
      </c>
      <c r="Y115" s="48">
        <v>115.8</v>
      </c>
      <c r="Z115" s="48">
        <v>93.6</v>
      </c>
      <c r="AA115" s="48">
        <v>85</v>
      </c>
      <c r="AB115" s="48">
        <v>130.69999999999999</v>
      </c>
      <c r="AC115" s="48">
        <v>170.7</v>
      </c>
      <c r="AD115" s="48">
        <v>476.9</v>
      </c>
      <c r="AE115" s="48">
        <v>182</v>
      </c>
      <c r="AF115" s="48">
        <v>274.60000000000002</v>
      </c>
      <c r="AG115" s="48">
        <v>68.2</v>
      </c>
      <c r="AH115" s="48">
        <v>149.5</v>
      </c>
      <c r="AI115" s="48">
        <v>242.7</v>
      </c>
      <c r="AJ115" s="48">
        <v>230.7</v>
      </c>
      <c r="AK115" s="48">
        <v>190.7</v>
      </c>
      <c r="AL115" s="48">
        <v>417.6</v>
      </c>
      <c r="AM115" s="48">
        <v>470.9</v>
      </c>
      <c r="AN115" s="48">
        <v>116</v>
      </c>
      <c r="AO115" s="48">
        <v>212.2</v>
      </c>
      <c r="AP115" s="48">
        <v>211.2</v>
      </c>
      <c r="AQ115" s="48">
        <v>417.8</v>
      </c>
      <c r="AR115" s="48">
        <v>55.1</v>
      </c>
      <c r="AS115" s="49" t="s">
        <v>197</v>
      </c>
      <c r="AT115" s="48">
        <v>156.19999999999999</v>
      </c>
      <c r="AU115" s="49" t="s">
        <v>197</v>
      </c>
      <c r="AV115" s="48">
        <v>51.1</v>
      </c>
      <c r="AW115" s="49" t="s">
        <v>197</v>
      </c>
      <c r="AX115" s="49" t="s">
        <v>197</v>
      </c>
      <c r="AY115" s="48">
        <v>87</v>
      </c>
      <c r="AZ115" s="48">
        <v>92.2</v>
      </c>
      <c r="BA115" s="48">
        <v>98.9</v>
      </c>
      <c r="BB115" s="48">
        <v>98.6</v>
      </c>
      <c r="BC115" s="48">
        <v>135.1</v>
      </c>
      <c r="BD115" s="48">
        <v>151.69999999999999</v>
      </c>
      <c r="BE115" s="48">
        <v>150.5</v>
      </c>
      <c r="BF115" s="48">
        <v>91.6</v>
      </c>
      <c r="BG115" s="48">
        <v>169.3</v>
      </c>
      <c r="BH115" s="48">
        <v>152.4</v>
      </c>
      <c r="BI115" s="48">
        <v>65.099999999999994</v>
      </c>
      <c r="BJ115" s="48">
        <v>99.4</v>
      </c>
      <c r="BK115" s="48">
        <v>81.400000000000006</v>
      </c>
      <c r="BL115" s="48">
        <v>21.5</v>
      </c>
      <c r="BM115" s="48">
        <v>27.7</v>
      </c>
      <c r="BN115" s="48">
        <v>26.1</v>
      </c>
      <c r="BO115" s="49" t="s">
        <v>197</v>
      </c>
      <c r="BP115" s="48">
        <v>193.7</v>
      </c>
      <c r="BQ115" s="48">
        <v>169.9</v>
      </c>
      <c r="BR115" s="48">
        <v>104.8</v>
      </c>
      <c r="BS115" s="48">
        <v>205.3</v>
      </c>
      <c r="BT115" s="48">
        <v>158.6</v>
      </c>
      <c r="BU115" s="48">
        <v>21.7</v>
      </c>
      <c r="BV115" s="48">
        <v>179.6</v>
      </c>
      <c r="BW115" s="48">
        <v>128.5</v>
      </c>
      <c r="BX115" s="48">
        <v>85.1</v>
      </c>
      <c r="BY115" s="48">
        <v>148.1</v>
      </c>
      <c r="BZ115" s="48">
        <v>107.9</v>
      </c>
      <c r="CA115" s="49" t="s">
        <v>197</v>
      </c>
      <c r="CB115" s="49" t="s">
        <v>197</v>
      </c>
      <c r="CC115" s="49" t="s">
        <v>197</v>
      </c>
      <c r="CD115" s="48">
        <v>23.1</v>
      </c>
      <c r="CE115" s="48">
        <v>59.8</v>
      </c>
      <c r="CF115" s="48">
        <v>45.9</v>
      </c>
      <c r="CG115" s="48">
        <v>48.5</v>
      </c>
      <c r="CH115" s="48">
        <v>122.3</v>
      </c>
      <c r="CI115" s="48">
        <v>86.3</v>
      </c>
      <c r="CJ115" s="48">
        <v>132.69999999999999</v>
      </c>
      <c r="CK115" s="48">
        <v>215.6</v>
      </c>
      <c r="CL115" s="48">
        <v>181.5</v>
      </c>
      <c r="CM115" s="49" t="s">
        <v>197</v>
      </c>
      <c r="CN115" s="49" t="s">
        <v>197</v>
      </c>
      <c r="CO115" s="49" t="s">
        <v>197</v>
      </c>
      <c r="CP115" s="49" t="s">
        <v>197</v>
      </c>
      <c r="CQ115" s="49" t="s">
        <v>197</v>
      </c>
      <c r="CR115" s="49" t="s">
        <v>197</v>
      </c>
      <c r="CS115" s="48">
        <v>402.8</v>
      </c>
      <c r="CT115" s="48">
        <v>196.6</v>
      </c>
      <c r="CU115" s="48">
        <v>345.6</v>
      </c>
      <c r="CV115" s="48">
        <v>282.89999999999998</v>
      </c>
      <c r="CW115" s="48">
        <v>110.3</v>
      </c>
      <c r="CX115" s="48">
        <v>200.3</v>
      </c>
      <c r="CY115" s="48">
        <v>161.19999999999999</v>
      </c>
      <c r="CZ115" s="48">
        <v>197.5</v>
      </c>
      <c r="DA115" s="48">
        <v>21.9</v>
      </c>
      <c r="DB115" s="48">
        <v>33.5</v>
      </c>
      <c r="DC115" s="48">
        <v>29.6</v>
      </c>
      <c r="DD115" s="48">
        <v>11.1</v>
      </c>
      <c r="DE115" s="48">
        <v>42.2</v>
      </c>
      <c r="DF115" s="48">
        <v>31.6</v>
      </c>
      <c r="DG115" s="48">
        <v>102.4</v>
      </c>
      <c r="DH115" s="48">
        <v>110.5</v>
      </c>
      <c r="DI115" s="48">
        <v>106.1</v>
      </c>
      <c r="DJ115" s="48">
        <v>48.4</v>
      </c>
      <c r="DK115" s="48">
        <v>121.1</v>
      </c>
      <c r="DL115" s="48">
        <v>87.8</v>
      </c>
      <c r="DM115" s="48">
        <v>132.4</v>
      </c>
      <c r="DN115" s="48">
        <v>206.8</v>
      </c>
      <c r="DO115" s="48">
        <v>179</v>
      </c>
      <c r="DP115" s="49" t="s">
        <v>197</v>
      </c>
      <c r="DQ115" s="49" t="s">
        <v>197</v>
      </c>
      <c r="DR115" s="49" t="s">
        <v>197</v>
      </c>
      <c r="DS115" s="49" t="s">
        <v>197</v>
      </c>
      <c r="DT115" s="49" t="s">
        <v>197</v>
      </c>
      <c r="DU115" s="49" t="s">
        <v>197</v>
      </c>
      <c r="DV115" s="48">
        <v>39</v>
      </c>
      <c r="DW115" s="48">
        <v>330.4</v>
      </c>
      <c r="DX115" s="48">
        <v>247.8</v>
      </c>
      <c r="DY115" s="49" t="s">
        <v>197</v>
      </c>
      <c r="DZ115" s="49" t="s">
        <v>197</v>
      </c>
      <c r="EA115" s="49" t="s">
        <v>197</v>
      </c>
      <c r="EB115" s="48" t="e">
        <v>#N/A</v>
      </c>
      <c r="EC115" s="48">
        <v>340.1</v>
      </c>
      <c r="ED115" s="48" t="e">
        <v>#N/A</v>
      </c>
      <c r="EE115" s="49" t="s">
        <v>197</v>
      </c>
      <c r="EF115" s="48">
        <v>144.80000000000001</v>
      </c>
      <c r="EG115" s="48">
        <v>125.2</v>
      </c>
      <c r="EH115" s="48">
        <v>133.30000000000001</v>
      </c>
      <c r="EI115" s="48">
        <v>234</v>
      </c>
      <c r="EJ115" s="48">
        <v>298.60000000000002</v>
      </c>
      <c r="EK115" s="48">
        <v>276.3</v>
      </c>
      <c r="EL115" s="49" t="s">
        <v>197</v>
      </c>
      <c r="EM115" s="48">
        <v>58.1</v>
      </c>
      <c r="EN115" s="48">
        <v>82.9</v>
      </c>
      <c r="EO115" s="48">
        <v>69.900000000000006</v>
      </c>
      <c r="EP115" s="49" t="s">
        <v>197</v>
      </c>
      <c r="EQ115" s="49" t="s">
        <v>197</v>
      </c>
      <c r="ER115" s="49" t="s">
        <v>197</v>
      </c>
      <c r="ES115" s="49" t="s">
        <v>197</v>
      </c>
      <c r="ET115" s="48">
        <v>106.4</v>
      </c>
      <c r="EU115" s="49" t="s">
        <v>197</v>
      </c>
      <c r="EV115" s="48">
        <v>105.5</v>
      </c>
      <c r="EW115" s="48">
        <v>101</v>
      </c>
      <c r="EX115" s="48">
        <v>102.4</v>
      </c>
      <c r="EY115" s="48">
        <v>32.700000000000003</v>
      </c>
      <c r="EZ115" s="48">
        <v>299.60000000000002</v>
      </c>
      <c r="FA115" s="48">
        <v>115.3</v>
      </c>
      <c r="FB115" s="48">
        <v>188.5</v>
      </c>
      <c r="FC115" s="49" t="s">
        <v>197</v>
      </c>
      <c r="FD115" s="48">
        <v>273.5</v>
      </c>
      <c r="FE115" s="48">
        <v>135.30000000000001</v>
      </c>
      <c r="FF115" s="48">
        <v>194.3</v>
      </c>
      <c r="FG115" s="48">
        <v>113.5</v>
      </c>
      <c r="FH115" s="48">
        <v>108.6</v>
      </c>
      <c r="FI115" s="48">
        <v>112.1</v>
      </c>
      <c r="FJ115" s="48">
        <v>28.3</v>
      </c>
      <c r="FK115" s="48">
        <v>58.9</v>
      </c>
      <c r="FL115" s="48">
        <v>45</v>
      </c>
      <c r="FM115" s="48">
        <v>69.3</v>
      </c>
      <c r="FN115" s="48">
        <v>83.6</v>
      </c>
      <c r="FO115" s="48">
        <v>75.3</v>
      </c>
      <c r="FP115" s="48">
        <v>370.2</v>
      </c>
      <c r="FQ115" s="48">
        <v>124.1</v>
      </c>
      <c r="FR115" s="48">
        <v>211.6</v>
      </c>
      <c r="FS115" s="48">
        <v>78.599999999999994</v>
      </c>
      <c r="FT115" s="48">
        <v>76</v>
      </c>
      <c r="FU115" s="48">
        <v>77.599999999999994</v>
      </c>
      <c r="FV115" s="48">
        <v>285.39999999999998</v>
      </c>
      <c r="FW115" s="48">
        <v>690.1</v>
      </c>
      <c r="FX115" s="48">
        <v>85.2</v>
      </c>
      <c r="FY115" s="48">
        <v>69.900000000000006</v>
      </c>
      <c r="FZ115" s="48">
        <v>70</v>
      </c>
      <c r="GA115" s="48">
        <v>89.5</v>
      </c>
      <c r="GB115" s="48">
        <v>121.4</v>
      </c>
      <c r="GC115" s="48">
        <v>115.4</v>
      </c>
      <c r="GD115" s="48">
        <v>86.4</v>
      </c>
      <c r="GE115" s="48">
        <v>217.7</v>
      </c>
      <c r="GF115" s="48">
        <v>134.1</v>
      </c>
      <c r="GG115" s="48">
        <v>6.5</v>
      </c>
      <c r="GH115" s="48">
        <v>18.2</v>
      </c>
      <c r="GI115" s="48">
        <v>18.100000000000001</v>
      </c>
      <c r="GJ115" s="49" t="s">
        <v>197</v>
      </c>
      <c r="GK115" s="49" t="s">
        <v>197</v>
      </c>
      <c r="GL115" s="49" t="s">
        <v>197</v>
      </c>
      <c r="GM115" s="48">
        <v>112.8</v>
      </c>
      <c r="GN115" s="48">
        <v>219.2</v>
      </c>
      <c r="GO115" s="48">
        <v>179.2</v>
      </c>
      <c r="GP115" s="48">
        <v>28.2</v>
      </c>
      <c r="GQ115" s="48">
        <v>65.599999999999994</v>
      </c>
      <c r="GR115" s="48">
        <v>51.7</v>
      </c>
      <c r="GS115" s="48">
        <v>59.6</v>
      </c>
      <c r="GT115" s="48">
        <v>135</v>
      </c>
      <c r="GU115" s="48">
        <v>118.6</v>
      </c>
      <c r="GV115" s="48">
        <v>21</v>
      </c>
      <c r="GW115" s="48">
        <v>48.6</v>
      </c>
      <c r="GX115" s="48">
        <v>36.4</v>
      </c>
      <c r="GY115" s="48">
        <v>104</v>
      </c>
      <c r="GZ115" s="48">
        <v>122.4</v>
      </c>
      <c r="HA115" s="48">
        <v>113.5</v>
      </c>
      <c r="HB115" s="48">
        <v>137</v>
      </c>
      <c r="HC115" s="48">
        <v>159.5</v>
      </c>
      <c r="HD115" s="48">
        <v>152.69999999999999</v>
      </c>
      <c r="HE115" s="48" t="e">
        <v>#N/A</v>
      </c>
      <c r="HF115" s="48">
        <v>145.69999999999999</v>
      </c>
      <c r="HG115" s="48" t="e">
        <v>#N/A</v>
      </c>
      <c r="HH115" s="48">
        <v>334.2</v>
      </c>
      <c r="HI115" s="48">
        <v>103.3</v>
      </c>
      <c r="HJ115" s="48">
        <v>194.9</v>
      </c>
      <c r="HK115" s="48">
        <v>169</v>
      </c>
      <c r="HL115" s="48">
        <v>95.7</v>
      </c>
      <c r="HM115" s="48">
        <v>101.4</v>
      </c>
      <c r="HN115" s="48">
        <v>98.7</v>
      </c>
      <c r="HO115" s="48">
        <v>114.4</v>
      </c>
      <c r="HP115" s="48">
        <v>110.8</v>
      </c>
      <c r="HQ115" s="48">
        <v>112</v>
      </c>
      <c r="HR115" s="48">
        <v>108.9</v>
      </c>
      <c r="HS115" s="48">
        <v>151.19999999999999</v>
      </c>
      <c r="HT115" s="48">
        <v>130</v>
      </c>
      <c r="HU115" s="48">
        <v>91.5</v>
      </c>
      <c r="HV115" s="48">
        <v>78.7</v>
      </c>
      <c r="HW115" s="48">
        <v>79.3</v>
      </c>
      <c r="HX115" s="49" t="s">
        <v>197</v>
      </c>
      <c r="HY115" s="49" t="s">
        <v>197</v>
      </c>
      <c r="HZ115" s="48">
        <v>18.899999999999999</v>
      </c>
      <c r="IA115" s="49" t="s">
        <v>197</v>
      </c>
      <c r="IB115" s="49" t="s">
        <v>197</v>
      </c>
      <c r="IC115" s="49" t="s">
        <v>197</v>
      </c>
      <c r="ID115" s="48">
        <v>12.2</v>
      </c>
      <c r="IE115" s="49" t="s">
        <v>197</v>
      </c>
      <c r="IF115" s="48">
        <v>166.9</v>
      </c>
      <c r="IG115" s="48">
        <v>84.7</v>
      </c>
      <c r="IH115" s="48">
        <v>126.4</v>
      </c>
      <c r="II115" s="48">
        <v>334.6</v>
      </c>
      <c r="IJ115" s="48">
        <v>436.3</v>
      </c>
      <c r="IK115" s="48">
        <v>311</v>
      </c>
      <c r="IL115" s="48">
        <v>551</v>
      </c>
      <c r="IM115" s="49" t="s">
        <v>197</v>
      </c>
      <c r="IN115" s="48">
        <v>54.4</v>
      </c>
      <c r="IO115" s="48">
        <v>421.2</v>
      </c>
      <c r="IP115" s="49" t="s">
        <v>197</v>
      </c>
      <c r="IQ115" s="48">
        <v>97.4</v>
      </c>
      <c r="IR115" s="48">
        <v>102.5</v>
      </c>
      <c r="IS115" s="48">
        <v>88.5</v>
      </c>
      <c r="IT115" s="48">
        <v>93.8</v>
      </c>
      <c r="IU115" s="48">
        <v>23.9</v>
      </c>
      <c r="IV115" s="48">
        <v>55.4</v>
      </c>
      <c r="IW115" s="48">
        <v>47.6</v>
      </c>
      <c r="IX115" s="49" t="s">
        <v>197</v>
      </c>
      <c r="IY115" s="48">
        <v>128</v>
      </c>
      <c r="IZ115" s="48">
        <v>114.8</v>
      </c>
      <c r="JA115" s="48">
        <v>116.3</v>
      </c>
      <c r="JB115" s="48">
        <v>100.4</v>
      </c>
      <c r="JC115" s="48">
        <v>71</v>
      </c>
      <c r="JD115" s="48">
        <v>81.900000000000006</v>
      </c>
      <c r="JE115" s="48">
        <v>79.3</v>
      </c>
      <c r="JF115" s="48">
        <v>54.3</v>
      </c>
      <c r="JG115" s="48">
        <v>127.8</v>
      </c>
      <c r="JH115" s="48">
        <v>426.6</v>
      </c>
      <c r="JI115" s="48">
        <v>105.7</v>
      </c>
      <c r="JJ115" s="48">
        <v>121.5</v>
      </c>
      <c r="JK115" s="48">
        <v>140.19999999999999</v>
      </c>
      <c r="JL115" s="48">
        <v>101.6</v>
      </c>
      <c r="JM115" s="48">
        <v>124.6</v>
      </c>
      <c r="JN115" s="48">
        <v>126.4</v>
      </c>
      <c r="JO115" s="48">
        <v>25.4</v>
      </c>
    </row>
    <row r="116" spans="1:275">
      <c r="A116" s="45"/>
      <c r="B116" s="46" t="s">
        <v>1853</v>
      </c>
      <c r="C116" s="303" t="s">
        <v>1353</v>
      </c>
      <c r="D116" s="46" t="s">
        <v>100</v>
      </c>
      <c r="E116" s="303" t="s">
        <v>12</v>
      </c>
      <c r="F116" s="47" t="s">
        <v>197</v>
      </c>
      <c r="G116" s="47" t="s">
        <v>197</v>
      </c>
      <c r="H116" s="48">
        <v>89.4</v>
      </c>
      <c r="I116" s="48">
        <v>88.1</v>
      </c>
      <c r="J116" s="48">
        <v>89.7</v>
      </c>
      <c r="K116" s="49" t="s">
        <v>197</v>
      </c>
      <c r="L116" s="48">
        <v>29.4</v>
      </c>
      <c r="M116" s="48">
        <v>97.1</v>
      </c>
      <c r="N116" s="48">
        <v>41.3</v>
      </c>
      <c r="O116" s="49" t="s">
        <v>197</v>
      </c>
      <c r="P116" s="48">
        <v>81</v>
      </c>
      <c r="Q116" s="49" t="s">
        <v>197</v>
      </c>
      <c r="R116" s="48">
        <v>63.3</v>
      </c>
      <c r="S116" s="48">
        <v>94.2</v>
      </c>
      <c r="T116" s="48">
        <v>47.5</v>
      </c>
      <c r="U116" s="49" t="s">
        <v>197</v>
      </c>
      <c r="V116" s="49" t="s">
        <v>197</v>
      </c>
      <c r="W116" s="49" t="s">
        <v>197</v>
      </c>
      <c r="X116" s="49" t="s">
        <v>197</v>
      </c>
      <c r="Y116" s="49" t="s">
        <v>197</v>
      </c>
      <c r="Z116" s="48">
        <v>68.5</v>
      </c>
      <c r="AA116" s="48">
        <v>12.9</v>
      </c>
      <c r="AB116" s="49" t="s">
        <v>197</v>
      </c>
      <c r="AC116" s="49" t="s">
        <v>197</v>
      </c>
      <c r="AD116" s="49" t="s">
        <v>197</v>
      </c>
      <c r="AE116" s="48">
        <v>39.200000000000003</v>
      </c>
      <c r="AF116" s="48">
        <v>57.4</v>
      </c>
      <c r="AG116" s="48">
        <v>23.6</v>
      </c>
      <c r="AH116" s="48">
        <v>32.4</v>
      </c>
      <c r="AI116" s="49" t="s">
        <v>197</v>
      </c>
      <c r="AJ116" s="49" t="s">
        <v>197</v>
      </c>
      <c r="AK116" s="49" t="s">
        <v>197</v>
      </c>
      <c r="AL116" s="49" t="s">
        <v>197</v>
      </c>
      <c r="AM116" s="49" t="s">
        <v>197</v>
      </c>
      <c r="AN116" s="49" t="s">
        <v>197</v>
      </c>
      <c r="AO116" s="49" t="s">
        <v>197</v>
      </c>
      <c r="AP116" s="49" t="s">
        <v>197</v>
      </c>
      <c r="AQ116" s="49" t="s">
        <v>197</v>
      </c>
      <c r="AR116" s="49" t="s">
        <v>197</v>
      </c>
      <c r="AS116" s="49" t="s">
        <v>197</v>
      </c>
      <c r="AT116" s="48">
        <v>62</v>
      </c>
      <c r="AU116" s="49" t="s">
        <v>197</v>
      </c>
      <c r="AV116" s="48">
        <v>86.8</v>
      </c>
      <c r="AW116" s="49" t="s">
        <v>197</v>
      </c>
      <c r="AX116" s="49" t="s">
        <v>197</v>
      </c>
      <c r="AY116" s="49" t="s">
        <v>197</v>
      </c>
      <c r="AZ116" s="48">
        <v>59.6</v>
      </c>
      <c r="BA116" s="48">
        <v>56.3</v>
      </c>
      <c r="BB116" s="48">
        <v>56.5</v>
      </c>
      <c r="BC116" s="48">
        <v>46.2</v>
      </c>
      <c r="BD116" s="48">
        <v>63.9</v>
      </c>
      <c r="BE116" s="48">
        <v>62.5</v>
      </c>
      <c r="BF116" s="48">
        <v>74.400000000000006</v>
      </c>
      <c r="BG116" s="48">
        <v>65</v>
      </c>
      <c r="BH116" s="48">
        <v>67.099999999999994</v>
      </c>
      <c r="BI116" s="49" t="s">
        <v>197</v>
      </c>
      <c r="BJ116" s="49" t="s">
        <v>197</v>
      </c>
      <c r="BK116" s="49" t="s">
        <v>197</v>
      </c>
      <c r="BL116" s="49" t="s">
        <v>197</v>
      </c>
      <c r="BM116" s="49" t="s">
        <v>197</v>
      </c>
      <c r="BN116" s="49" t="s">
        <v>197</v>
      </c>
      <c r="BO116" s="49" t="s">
        <v>197</v>
      </c>
      <c r="BP116" s="49" t="s">
        <v>197</v>
      </c>
      <c r="BQ116" s="49" t="s">
        <v>197</v>
      </c>
      <c r="BR116" s="49" t="s">
        <v>197</v>
      </c>
      <c r="BS116" s="49" t="s">
        <v>197</v>
      </c>
      <c r="BT116" s="49" t="s">
        <v>197</v>
      </c>
      <c r="BU116" s="48">
        <v>29.1</v>
      </c>
      <c r="BV116" s="48">
        <v>53</v>
      </c>
      <c r="BW116" s="48">
        <v>44.6</v>
      </c>
      <c r="BX116" s="48">
        <v>38.9</v>
      </c>
      <c r="BY116" s="48">
        <v>54.3</v>
      </c>
      <c r="BZ116" s="48">
        <v>44.3</v>
      </c>
      <c r="CA116" s="49" t="s">
        <v>197</v>
      </c>
      <c r="CB116" s="49" t="s">
        <v>197</v>
      </c>
      <c r="CC116" s="49" t="s">
        <v>197</v>
      </c>
      <c r="CD116" s="48">
        <v>33.6</v>
      </c>
      <c r="CE116" s="48">
        <v>45.9</v>
      </c>
      <c r="CF116" s="48">
        <v>40.9</v>
      </c>
      <c r="CG116" s="48">
        <v>98</v>
      </c>
      <c r="CH116" s="48">
        <v>92.5</v>
      </c>
      <c r="CI116" s="48">
        <v>95.3</v>
      </c>
      <c r="CJ116" s="48">
        <v>67.3</v>
      </c>
      <c r="CK116" s="48">
        <v>110.8</v>
      </c>
      <c r="CL116" s="48">
        <v>92.3</v>
      </c>
      <c r="CM116" s="49" t="s">
        <v>197</v>
      </c>
      <c r="CN116" s="49" t="s">
        <v>197</v>
      </c>
      <c r="CO116" s="49" t="s">
        <v>197</v>
      </c>
      <c r="CP116" s="49" t="s">
        <v>197</v>
      </c>
      <c r="CQ116" s="49" t="s">
        <v>197</v>
      </c>
      <c r="CR116" s="49" t="s">
        <v>197</v>
      </c>
      <c r="CS116" s="49" t="s">
        <v>197</v>
      </c>
      <c r="CT116" s="49" t="s">
        <v>197</v>
      </c>
      <c r="CU116" s="49" t="s">
        <v>197</v>
      </c>
      <c r="CV116" s="49" t="s">
        <v>197</v>
      </c>
      <c r="CW116" s="49" t="s">
        <v>197</v>
      </c>
      <c r="CX116" s="49" t="s">
        <v>197</v>
      </c>
      <c r="CY116" s="49" t="s">
        <v>197</v>
      </c>
      <c r="CZ116" s="49" t="s">
        <v>197</v>
      </c>
      <c r="DA116" s="48">
        <v>27.8</v>
      </c>
      <c r="DB116" s="48">
        <v>45.5</v>
      </c>
      <c r="DC116" s="48">
        <v>39.200000000000003</v>
      </c>
      <c r="DD116" s="49" t="s">
        <v>197</v>
      </c>
      <c r="DE116" s="49" t="s">
        <v>197</v>
      </c>
      <c r="DF116" s="49" t="s">
        <v>197</v>
      </c>
      <c r="DG116" s="49" t="s">
        <v>197</v>
      </c>
      <c r="DH116" s="49" t="s">
        <v>197</v>
      </c>
      <c r="DI116" s="49" t="s">
        <v>197</v>
      </c>
      <c r="DJ116" s="48">
        <v>94.9</v>
      </c>
      <c r="DK116" s="48">
        <v>105.4</v>
      </c>
      <c r="DL116" s="48">
        <v>100.4</v>
      </c>
      <c r="DM116" s="48">
        <v>69.8</v>
      </c>
      <c r="DN116" s="48">
        <v>108.9</v>
      </c>
      <c r="DO116" s="48">
        <v>93.8</v>
      </c>
      <c r="DP116" s="49" t="s">
        <v>197</v>
      </c>
      <c r="DQ116" s="49" t="s">
        <v>197</v>
      </c>
      <c r="DR116" s="49" t="s">
        <v>197</v>
      </c>
      <c r="DS116" s="49" t="s">
        <v>197</v>
      </c>
      <c r="DT116" s="49" t="s">
        <v>197</v>
      </c>
      <c r="DU116" s="49" t="s">
        <v>197</v>
      </c>
      <c r="DV116" s="49" t="s">
        <v>197</v>
      </c>
      <c r="DW116" s="49" t="s">
        <v>197</v>
      </c>
      <c r="DX116" s="49" t="s">
        <v>197</v>
      </c>
      <c r="DY116" s="49" t="s">
        <v>197</v>
      </c>
      <c r="DZ116" s="49" t="s">
        <v>197</v>
      </c>
      <c r="EA116" s="49" t="s">
        <v>197</v>
      </c>
      <c r="EB116" s="48" t="e">
        <v>#N/A</v>
      </c>
      <c r="EC116" s="49" t="s">
        <v>197</v>
      </c>
      <c r="ED116" s="48" t="e">
        <v>#N/A</v>
      </c>
      <c r="EE116" s="48">
        <v>61.9</v>
      </c>
      <c r="EF116" s="48">
        <v>14.6</v>
      </c>
      <c r="EG116" s="48">
        <v>55.7</v>
      </c>
      <c r="EH116" s="48">
        <v>37.9</v>
      </c>
      <c r="EI116" s="49" t="s">
        <v>197</v>
      </c>
      <c r="EJ116" s="49" t="s">
        <v>197</v>
      </c>
      <c r="EK116" s="49" t="s">
        <v>197</v>
      </c>
      <c r="EL116" s="49" t="s">
        <v>197</v>
      </c>
      <c r="EM116" s="49" t="s">
        <v>197</v>
      </c>
      <c r="EN116" s="49" t="s">
        <v>197</v>
      </c>
      <c r="EO116" s="49" t="s">
        <v>197</v>
      </c>
      <c r="EP116" s="49" t="s">
        <v>197</v>
      </c>
      <c r="EQ116" s="49" t="s">
        <v>197</v>
      </c>
      <c r="ER116" s="49" t="s">
        <v>197</v>
      </c>
      <c r="ES116" s="49" t="s">
        <v>197</v>
      </c>
      <c r="ET116" s="48">
        <v>20.3</v>
      </c>
      <c r="EU116" s="49" t="s">
        <v>197</v>
      </c>
      <c r="EV116" s="48">
        <v>54.5</v>
      </c>
      <c r="EW116" s="48">
        <v>64.400000000000006</v>
      </c>
      <c r="EX116" s="48">
        <v>61.3</v>
      </c>
      <c r="EY116" s="49" t="s">
        <v>197</v>
      </c>
      <c r="EZ116" s="48">
        <v>29.8</v>
      </c>
      <c r="FA116" s="48">
        <v>69.400000000000006</v>
      </c>
      <c r="FB116" s="48">
        <v>53.6</v>
      </c>
      <c r="FC116" s="49" t="s">
        <v>197</v>
      </c>
      <c r="FD116" s="48">
        <v>22.7</v>
      </c>
      <c r="FE116" s="48">
        <v>46.3</v>
      </c>
      <c r="FF116" s="48">
        <v>36.1</v>
      </c>
      <c r="FG116" s="48">
        <v>181.2</v>
      </c>
      <c r="FH116" s="48">
        <v>256.39999999999998</v>
      </c>
      <c r="FI116" s="48">
        <v>202.9</v>
      </c>
      <c r="FJ116" s="48">
        <v>36.1</v>
      </c>
      <c r="FK116" s="48">
        <v>167.5</v>
      </c>
      <c r="FL116" s="48">
        <v>108.3</v>
      </c>
      <c r="FM116" s="48">
        <v>37.1</v>
      </c>
      <c r="FN116" s="48">
        <v>105.7</v>
      </c>
      <c r="FO116" s="48">
        <v>65.599999999999994</v>
      </c>
      <c r="FP116" s="48">
        <v>34.9</v>
      </c>
      <c r="FQ116" s="48">
        <v>76.900000000000006</v>
      </c>
      <c r="FR116" s="48">
        <v>62</v>
      </c>
      <c r="FS116" s="48">
        <v>40.5</v>
      </c>
      <c r="FT116" s="48">
        <v>129.6</v>
      </c>
      <c r="FU116" s="48">
        <v>73.2</v>
      </c>
      <c r="FV116" s="48">
        <v>36.299999999999997</v>
      </c>
      <c r="FW116" s="49" t="s">
        <v>197</v>
      </c>
      <c r="FX116" s="48">
        <v>52.1</v>
      </c>
      <c r="FY116" s="48">
        <v>87.3</v>
      </c>
      <c r="FZ116" s="48">
        <v>87</v>
      </c>
      <c r="GA116" s="48">
        <v>52.4</v>
      </c>
      <c r="GB116" s="48">
        <v>65.400000000000006</v>
      </c>
      <c r="GC116" s="48">
        <v>62.9</v>
      </c>
      <c r="GD116" s="49" t="s">
        <v>197</v>
      </c>
      <c r="GE116" s="49" t="s">
        <v>197</v>
      </c>
      <c r="GF116" s="49" t="s">
        <v>197</v>
      </c>
      <c r="GG116" s="49" t="s">
        <v>197</v>
      </c>
      <c r="GH116" s="49" t="s">
        <v>197</v>
      </c>
      <c r="GI116" s="49" t="s">
        <v>197</v>
      </c>
      <c r="GJ116" s="49" t="s">
        <v>197</v>
      </c>
      <c r="GK116" s="49" t="s">
        <v>197</v>
      </c>
      <c r="GL116" s="49" t="s">
        <v>197</v>
      </c>
      <c r="GM116" s="48">
        <v>196.3</v>
      </c>
      <c r="GN116" s="48">
        <v>111.8</v>
      </c>
      <c r="GO116" s="48">
        <v>144.80000000000001</v>
      </c>
      <c r="GP116" s="48">
        <v>49.9</v>
      </c>
      <c r="GQ116" s="48">
        <v>117.1</v>
      </c>
      <c r="GR116" s="48">
        <v>92.1</v>
      </c>
      <c r="GS116" s="48">
        <v>201.8</v>
      </c>
      <c r="GT116" s="48">
        <v>281</v>
      </c>
      <c r="GU116" s="48">
        <v>263.5</v>
      </c>
      <c r="GV116" s="48">
        <v>56.1</v>
      </c>
      <c r="GW116" s="48">
        <v>67.2</v>
      </c>
      <c r="GX116" s="48">
        <v>62.2</v>
      </c>
      <c r="GY116" s="48">
        <v>56.3</v>
      </c>
      <c r="GZ116" s="48">
        <v>71.599999999999994</v>
      </c>
      <c r="HA116" s="48">
        <v>64.099999999999994</v>
      </c>
      <c r="HB116" s="48">
        <v>59.6</v>
      </c>
      <c r="HC116" s="48">
        <v>83.5</v>
      </c>
      <c r="HD116" s="48">
        <v>76.3</v>
      </c>
      <c r="HE116" s="48" t="e">
        <v>#N/A</v>
      </c>
      <c r="HF116" s="49" t="s">
        <v>197</v>
      </c>
      <c r="HG116" s="48" t="e">
        <v>#N/A</v>
      </c>
      <c r="HH116" s="49" t="s">
        <v>197</v>
      </c>
      <c r="HI116" s="49" t="s">
        <v>197</v>
      </c>
      <c r="HJ116" s="49" t="s">
        <v>197</v>
      </c>
      <c r="HK116" s="49" t="s">
        <v>197</v>
      </c>
      <c r="HL116" s="49" t="s">
        <v>197</v>
      </c>
      <c r="HM116" s="49" t="s">
        <v>197</v>
      </c>
      <c r="HN116" s="49" t="s">
        <v>197</v>
      </c>
      <c r="HO116" s="49" t="s">
        <v>197</v>
      </c>
      <c r="HP116" s="49" t="s">
        <v>197</v>
      </c>
      <c r="HQ116" s="49" t="s">
        <v>197</v>
      </c>
      <c r="HR116" s="49" t="s">
        <v>197</v>
      </c>
      <c r="HS116" s="49" t="s">
        <v>197</v>
      </c>
      <c r="HT116" s="49" t="s">
        <v>197</v>
      </c>
      <c r="HU116" s="48">
        <v>38.299999999999997</v>
      </c>
      <c r="HV116" s="48">
        <v>71.900000000000006</v>
      </c>
      <c r="HW116" s="48">
        <v>70</v>
      </c>
      <c r="HX116" s="49" t="s">
        <v>197</v>
      </c>
      <c r="HY116" s="49" t="s">
        <v>197</v>
      </c>
      <c r="HZ116" s="49" t="s">
        <v>197</v>
      </c>
      <c r="IA116" s="49" t="s">
        <v>197</v>
      </c>
      <c r="IB116" s="49" t="s">
        <v>197</v>
      </c>
      <c r="IC116" s="49" t="s">
        <v>197</v>
      </c>
      <c r="ID116" s="48">
        <v>11.1</v>
      </c>
      <c r="IE116" s="49" t="s">
        <v>197</v>
      </c>
      <c r="IF116" s="49" t="s">
        <v>197</v>
      </c>
      <c r="IG116" s="48">
        <v>220.2</v>
      </c>
      <c r="IH116" s="48">
        <v>82.1</v>
      </c>
      <c r="II116" s="48">
        <v>220.5</v>
      </c>
      <c r="IJ116" s="49" t="s">
        <v>197</v>
      </c>
      <c r="IK116" s="49" t="s">
        <v>197</v>
      </c>
      <c r="IL116" s="49" t="s">
        <v>197</v>
      </c>
      <c r="IM116" s="48">
        <v>889.1</v>
      </c>
      <c r="IN116" s="49" t="s">
        <v>197</v>
      </c>
      <c r="IO116" s="49" t="s">
        <v>197</v>
      </c>
      <c r="IP116" s="48">
        <v>1498.7</v>
      </c>
      <c r="IQ116" s="48">
        <v>50.1</v>
      </c>
      <c r="IR116" s="48">
        <v>43.8</v>
      </c>
      <c r="IS116" s="48">
        <v>53.3</v>
      </c>
      <c r="IT116" s="48">
        <v>49.7</v>
      </c>
      <c r="IU116" s="49" t="s">
        <v>197</v>
      </c>
      <c r="IV116" s="49" t="s">
        <v>197</v>
      </c>
      <c r="IW116" s="49" t="s">
        <v>197</v>
      </c>
      <c r="IX116" s="49" t="s">
        <v>197</v>
      </c>
      <c r="IY116" s="49" t="s">
        <v>197</v>
      </c>
      <c r="IZ116" s="49" t="s">
        <v>197</v>
      </c>
      <c r="JA116" s="49" t="s">
        <v>197</v>
      </c>
      <c r="JB116" s="49" t="s">
        <v>197</v>
      </c>
      <c r="JC116" s="48">
        <v>59.8</v>
      </c>
      <c r="JD116" s="48">
        <v>0.3</v>
      </c>
      <c r="JE116" s="48">
        <v>14.8</v>
      </c>
      <c r="JF116" s="48" t="s">
        <v>87</v>
      </c>
      <c r="JG116" s="48" t="s">
        <v>87</v>
      </c>
      <c r="JH116" s="48" t="s">
        <v>87</v>
      </c>
      <c r="JI116" s="48">
        <v>49.3</v>
      </c>
      <c r="JJ116" s="48">
        <v>64.2</v>
      </c>
      <c r="JK116" s="48">
        <v>95.8</v>
      </c>
      <c r="JL116" s="48">
        <v>49.6</v>
      </c>
      <c r="JM116" s="48">
        <v>79.2</v>
      </c>
      <c r="JN116" s="48">
        <v>82.1</v>
      </c>
      <c r="JO116" s="48">
        <v>437.2</v>
      </c>
    </row>
    <row r="117" spans="1:275">
      <c r="A117" s="45"/>
      <c r="B117" s="46" t="s">
        <v>1854</v>
      </c>
      <c r="C117" s="303" t="s">
        <v>1354</v>
      </c>
      <c r="D117" s="46" t="s">
        <v>100</v>
      </c>
      <c r="E117" s="303" t="s">
        <v>12</v>
      </c>
      <c r="F117" s="47" t="s">
        <v>197</v>
      </c>
      <c r="G117" s="47" t="s">
        <v>197</v>
      </c>
      <c r="H117" s="48">
        <v>76.099999999999994</v>
      </c>
      <c r="I117" s="48">
        <v>75.8</v>
      </c>
      <c r="J117" s="48">
        <v>76.400000000000006</v>
      </c>
      <c r="K117" s="48">
        <v>186.7</v>
      </c>
      <c r="L117" s="48">
        <v>55</v>
      </c>
      <c r="M117" s="48">
        <v>95</v>
      </c>
      <c r="N117" s="48">
        <v>63.2</v>
      </c>
      <c r="O117" s="48">
        <v>64.099999999999994</v>
      </c>
      <c r="P117" s="48">
        <v>84</v>
      </c>
      <c r="Q117" s="48">
        <v>45.3</v>
      </c>
      <c r="R117" s="48">
        <v>68.5</v>
      </c>
      <c r="S117" s="48">
        <v>87.7</v>
      </c>
      <c r="T117" s="48">
        <v>91.4</v>
      </c>
      <c r="U117" s="48">
        <v>78.900000000000006</v>
      </c>
      <c r="V117" s="48">
        <v>101.6</v>
      </c>
      <c r="W117" s="48">
        <v>50.6</v>
      </c>
      <c r="X117" s="49" t="s">
        <v>197</v>
      </c>
      <c r="Y117" s="48">
        <v>43.8</v>
      </c>
      <c r="Z117" s="48">
        <v>29.3</v>
      </c>
      <c r="AA117" s="48">
        <v>72.7</v>
      </c>
      <c r="AB117" s="48">
        <v>48.5</v>
      </c>
      <c r="AC117" s="48">
        <v>103.5</v>
      </c>
      <c r="AD117" s="48">
        <v>149.30000000000001</v>
      </c>
      <c r="AE117" s="48">
        <v>65.599999999999994</v>
      </c>
      <c r="AF117" s="48">
        <v>52.8</v>
      </c>
      <c r="AG117" s="48">
        <v>74</v>
      </c>
      <c r="AH117" s="48">
        <v>42.2</v>
      </c>
      <c r="AI117" s="48">
        <v>144.4</v>
      </c>
      <c r="AJ117" s="48">
        <v>45.8</v>
      </c>
      <c r="AK117" s="48">
        <v>105.5</v>
      </c>
      <c r="AL117" s="49" t="s">
        <v>197</v>
      </c>
      <c r="AM117" s="49" t="s">
        <v>197</v>
      </c>
      <c r="AN117" s="48">
        <v>68</v>
      </c>
      <c r="AO117" s="48">
        <v>31.6</v>
      </c>
      <c r="AP117" s="48">
        <v>32</v>
      </c>
      <c r="AQ117" s="48">
        <v>46.7</v>
      </c>
      <c r="AR117" s="48">
        <v>70.900000000000006</v>
      </c>
      <c r="AS117" s="49" t="s">
        <v>197</v>
      </c>
      <c r="AT117" s="48">
        <v>57</v>
      </c>
      <c r="AU117" s="49" t="s">
        <v>197</v>
      </c>
      <c r="AV117" s="48">
        <v>20.5</v>
      </c>
      <c r="AW117" s="49" t="s">
        <v>197</v>
      </c>
      <c r="AX117" s="48">
        <v>5.4</v>
      </c>
      <c r="AY117" s="48">
        <v>49</v>
      </c>
      <c r="AZ117" s="48">
        <v>57.4</v>
      </c>
      <c r="BA117" s="48">
        <v>84.5</v>
      </c>
      <c r="BB117" s="48">
        <v>83.2</v>
      </c>
      <c r="BC117" s="48">
        <v>65.3</v>
      </c>
      <c r="BD117" s="48">
        <v>67.900000000000006</v>
      </c>
      <c r="BE117" s="48">
        <v>67.7</v>
      </c>
      <c r="BF117" s="48">
        <v>70</v>
      </c>
      <c r="BG117" s="48">
        <v>81.099999999999994</v>
      </c>
      <c r="BH117" s="48">
        <v>78.599999999999994</v>
      </c>
      <c r="BI117" s="48">
        <v>19.7</v>
      </c>
      <c r="BJ117" s="48">
        <v>42.9</v>
      </c>
      <c r="BK117" s="48">
        <v>30.8</v>
      </c>
      <c r="BL117" s="48">
        <v>22.6</v>
      </c>
      <c r="BM117" s="48">
        <v>59.3</v>
      </c>
      <c r="BN117" s="48">
        <v>49.3</v>
      </c>
      <c r="BO117" s="49" t="s">
        <v>197</v>
      </c>
      <c r="BP117" s="48">
        <v>72.400000000000006</v>
      </c>
      <c r="BQ117" s="48">
        <v>67.099999999999994</v>
      </c>
      <c r="BR117" s="48">
        <v>37.700000000000003</v>
      </c>
      <c r="BS117" s="48">
        <v>58.9</v>
      </c>
      <c r="BT117" s="48">
        <v>49</v>
      </c>
      <c r="BU117" s="48">
        <v>128.4</v>
      </c>
      <c r="BV117" s="48">
        <v>122.7</v>
      </c>
      <c r="BW117" s="48">
        <v>124.6</v>
      </c>
      <c r="BX117" s="48">
        <v>44.7</v>
      </c>
      <c r="BY117" s="48">
        <v>75.7</v>
      </c>
      <c r="BZ117" s="48">
        <v>55.8</v>
      </c>
      <c r="CA117" s="48">
        <v>64.900000000000006</v>
      </c>
      <c r="CB117" s="49" t="s">
        <v>197</v>
      </c>
      <c r="CC117" s="48">
        <v>40.9</v>
      </c>
      <c r="CD117" s="48">
        <v>26.7</v>
      </c>
      <c r="CE117" s="48">
        <v>51.1</v>
      </c>
      <c r="CF117" s="48">
        <v>41.5</v>
      </c>
      <c r="CG117" s="48">
        <v>27.9</v>
      </c>
      <c r="CH117" s="48">
        <v>16.100000000000001</v>
      </c>
      <c r="CI117" s="48">
        <v>22</v>
      </c>
      <c r="CJ117" s="48">
        <v>47.1</v>
      </c>
      <c r="CK117" s="48">
        <v>73.7</v>
      </c>
      <c r="CL117" s="48">
        <v>62.6</v>
      </c>
      <c r="CM117" s="49" t="s">
        <v>197</v>
      </c>
      <c r="CN117" s="49" t="s">
        <v>197</v>
      </c>
      <c r="CO117" s="49" t="s">
        <v>197</v>
      </c>
      <c r="CP117" s="49" t="s">
        <v>197</v>
      </c>
      <c r="CQ117" s="49" t="s">
        <v>197</v>
      </c>
      <c r="CR117" s="49" t="s">
        <v>197</v>
      </c>
      <c r="CS117" s="49" t="s">
        <v>197</v>
      </c>
      <c r="CT117" s="49" t="s">
        <v>197</v>
      </c>
      <c r="CU117" s="49" t="s">
        <v>197</v>
      </c>
      <c r="CV117" s="49" t="s">
        <v>197</v>
      </c>
      <c r="CW117" s="49" t="s">
        <v>197</v>
      </c>
      <c r="CX117" s="49" t="s">
        <v>197</v>
      </c>
      <c r="CY117" s="49" t="s">
        <v>197</v>
      </c>
      <c r="CZ117" s="49" t="s">
        <v>197</v>
      </c>
      <c r="DA117" s="48">
        <v>28.2</v>
      </c>
      <c r="DB117" s="48">
        <v>54.3</v>
      </c>
      <c r="DC117" s="48">
        <v>45.3</v>
      </c>
      <c r="DD117" s="48">
        <v>44.3</v>
      </c>
      <c r="DE117" s="48">
        <v>67.599999999999994</v>
      </c>
      <c r="DF117" s="48">
        <v>59.3</v>
      </c>
      <c r="DG117" s="48">
        <v>20.2</v>
      </c>
      <c r="DH117" s="48">
        <v>43.3</v>
      </c>
      <c r="DI117" s="48">
        <v>30.3</v>
      </c>
      <c r="DJ117" s="48">
        <v>28.2</v>
      </c>
      <c r="DK117" s="48">
        <v>20.8</v>
      </c>
      <c r="DL117" s="48">
        <v>24.3</v>
      </c>
      <c r="DM117" s="48">
        <v>49.4</v>
      </c>
      <c r="DN117" s="48">
        <v>75.5</v>
      </c>
      <c r="DO117" s="48">
        <v>65.599999999999994</v>
      </c>
      <c r="DP117" s="49" t="s">
        <v>197</v>
      </c>
      <c r="DQ117" s="49" t="s">
        <v>197</v>
      </c>
      <c r="DR117" s="49" t="s">
        <v>197</v>
      </c>
      <c r="DS117" s="49" t="s">
        <v>197</v>
      </c>
      <c r="DT117" s="49" t="s">
        <v>197</v>
      </c>
      <c r="DU117" s="49" t="s">
        <v>197</v>
      </c>
      <c r="DV117" s="48">
        <v>32</v>
      </c>
      <c r="DW117" s="48">
        <v>113</v>
      </c>
      <c r="DX117" s="48">
        <v>89</v>
      </c>
      <c r="DY117" s="49" t="s">
        <v>197</v>
      </c>
      <c r="DZ117" s="49" t="s">
        <v>197</v>
      </c>
      <c r="EA117" s="49" t="s">
        <v>197</v>
      </c>
      <c r="EB117" s="48" t="e">
        <v>#N/A</v>
      </c>
      <c r="EC117" s="49" t="s">
        <v>197</v>
      </c>
      <c r="ED117" s="48" t="e">
        <v>#N/A</v>
      </c>
      <c r="EE117" s="49" t="s">
        <v>197</v>
      </c>
      <c r="EF117" s="48">
        <v>43</v>
      </c>
      <c r="EG117" s="48">
        <v>34.799999999999997</v>
      </c>
      <c r="EH117" s="48">
        <v>38.299999999999997</v>
      </c>
      <c r="EI117" s="49" t="s">
        <v>197</v>
      </c>
      <c r="EJ117" s="49" t="s">
        <v>197</v>
      </c>
      <c r="EK117" s="49" t="s">
        <v>197</v>
      </c>
      <c r="EL117" s="49" t="s">
        <v>197</v>
      </c>
      <c r="EM117" s="48">
        <v>42.9</v>
      </c>
      <c r="EN117" s="48">
        <v>146.30000000000001</v>
      </c>
      <c r="EO117" s="48">
        <v>92.3</v>
      </c>
      <c r="EP117" s="49" t="s">
        <v>197</v>
      </c>
      <c r="EQ117" s="49" t="s">
        <v>197</v>
      </c>
      <c r="ER117" s="49" t="s">
        <v>197</v>
      </c>
      <c r="ES117" s="49" t="s">
        <v>197</v>
      </c>
      <c r="ET117" s="48">
        <v>11.3</v>
      </c>
      <c r="EU117" s="49" t="s">
        <v>197</v>
      </c>
      <c r="EV117" s="48">
        <v>74.3</v>
      </c>
      <c r="EW117" s="48">
        <v>90.5</v>
      </c>
      <c r="EX117" s="48">
        <v>85.5</v>
      </c>
      <c r="EY117" s="48">
        <v>81.5</v>
      </c>
      <c r="EZ117" s="48">
        <v>75</v>
      </c>
      <c r="FA117" s="48">
        <v>76.599999999999994</v>
      </c>
      <c r="FB117" s="48">
        <v>76</v>
      </c>
      <c r="FC117" s="49" t="s">
        <v>197</v>
      </c>
      <c r="FD117" s="48">
        <v>73.599999999999994</v>
      </c>
      <c r="FE117" s="48">
        <v>83.6</v>
      </c>
      <c r="FF117" s="48">
        <v>79.3</v>
      </c>
      <c r="FG117" s="48">
        <v>148.80000000000001</v>
      </c>
      <c r="FH117" s="48">
        <v>152</v>
      </c>
      <c r="FI117" s="48">
        <v>149.69999999999999</v>
      </c>
      <c r="FJ117" s="48">
        <v>74</v>
      </c>
      <c r="FK117" s="48">
        <v>77.3</v>
      </c>
      <c r="FL117" s="48">
        <v>75.8</v>
      </c>
      <c r="FM117" s="48">
        <v>44.1</v>
      </c>
      <c r="FN117" s="48">
        <v>78.400000000000006</v>
      </c>
      <c r="FO117" s="48">
        <v>58.4</v>
      </c>
      <c r="FP117" s="48">
        <v>98.7</v>
      </c>
      <c r="FQ117" s="48">
        <v>70.8</v>
      </c>
      <c r="FR117" s="48">
        <v>80.7</v>
      </c>
      <c r="FS117" s="48">
        <v>62.4</v>
      </c>
      <c r="FT117" s="48">
        <v>110.4</v>
      </c>
      <c r="FU117" s="48">
        <v>80</v>
      </c>
      <c r="FV117" s="48">
        <v>61.6</v>
      </c>
      <c r="FW117" s="48">
        <v>22.9</v>
      </c>
      <c r="FX117" s="48">
        <v>69.599999999999994</v>
      </c>
      <c r="FY117" s="48">
        <v>75.2</v>
      </c>
      <c r="FZ117" s="48">
        <v>75.2</v>
      </c>
      <c r="GA117" s="48">
        <v>62</v>
      </c>
      <c r="GB117" s="48">
        <v>78.400000000000006</v>
      </c>
      <c r="GC117" s="48">
        <v>75.3</v>
      </c>
      <c r="GD117" s="48">
        <v>65.3</v>
      </c>
      <c r="GE117" s="48">
        <v>189.1</v>
      </c>
      <c r="GF117" s="48">
        <v>109.7</v>
      </c>
      <c r="GG117" s="49" t="s">
        <v>197</v>
      </c>
      <c r="GH117" s="48">
        <v>33.4</v>
      </c>
      <c r="GI117" s="48">
        <v>33.200000000000003</v>
      </c>
      <c r="GJ117" s="49" t="s">
        <v>197</v>
      </c>
      <c r="GK117" s="48">
        <v>3.9</v>
      </c>
      <c r="GL117" s="48">
        <v>2.7</v>
      </c>
      <c r="GM117" s="48">
        <v>163.80000000000001</v>
      </c>
      <c r="GN117" s="48">
        <v>80</v>
      </c>
      <c r="GO117" s="48">
        <v>112.2</v>
      </c>
      <c r="GP117" s="48">
        <v>57.2</v>
      </c>
      <c r="GQ117" s="48">
        <v>88</v>
      </c>
      <c r="GR117" s="48">
        <v>76.5</v>
      </c>
      <c r="GS117" s="48">
        <v>14.3</v>
      </c>
      <c r="GT117" s="48">
        <v>57.5</v>
      </c>
      <c r="GU117" s="48">
        <v>48</v>
      </c>
      <c r="GV117" s="48">
        <v>90.2</v>
      </c>
      <c r="GW117" s="48">
        <v>106.9</v>
      </c>
      <c r="GX117" s="48">
        <v>99.5</v>
      </c>
      <c r="GY117" s="48">
        <v>66.900000000000006</v>
      </c>
      <c r="GZ117" s="48">
        <v>63.6</v>
      </c>
      <c r="HA117" s="48">
        <v>65.2</v>
      </c>
      <c r="HB117" s="48">
        <v>61.7</v>
      </c>
      <c r="HC117" s="48">
        <v>78.8</v>
      </c>
      <c r="HD117" s="48">
        <v>73.599999999999994</v>
      </c>
      <c r="HE117" s="48" t="e">
        <v>#N/A</v>
      </c>
      <c r="HF117" s="48">
        <v>15.2</v>
      </c>
      <c r="HG117" s="48" t="e">
        <v>#N/A</v>
      </c>
      <c r="HH117" s="48">
        <v>39.4</v>
      </c>
      <c r="HI117" s="48">
        <v>92.7</v>
      </c>
      <c r="HJ117" s="48">
        <v>100.4</v>
      </c>
      <c r="HK117" s="48">
        <v>98.2</v>
      </c>
      <c r="HL117" s="48">
        <v>103</v>
      </c>
      <c r="HM117" s="48">
        <v>106.5</v>
      </c>
      <c r="HN117" s="48">
        <v>104.8</v>
      </c>
      <c r="HO117" s="49" t="s">
        <v>197</v>
      </c>
      <c r="HP117" s="49" t="s">
        <v>197</v>
      </c>
      <c r="HQ117" s="49" t="s">
        <v>197</v>
      </c>
      <c r="HR117" s="49" t="s">
        <v>197</v>
      </c>
      <c r="HS117" s="49" t="s">
        <v>197</v>
      </c>
      <c r="HT117" s="49" t="s">
        <v>197</v>
      </c>
      <c r="HU117" s="48">
        <v>101.5</v>
      </c>
      <c r="HV117" s="48">
        <v>87.6</v>
      </c>
      <c r="HW117" s="48">
        <v>88.4</v>
      </c>
      <c r="HX117" s="49" t="s">
        <v>197</v>
      </c>
      <c r="HY117" s="49" t="s">
        <v>197</v>
      </c>
      <c r="HZ117" s="48">
        <v>12.8</v>
      </c>
      <c r="IA117" s="48">
        <v>89.2</v>
      </c>
      <c r="IB117" s="48">
        <v>62.6</v>
      </c>
      <c r="IC117" s="48">
        <v>77.2</v>
      </c>
      <c r="ID117" s="48">
        <v>62.2</v>
      </c>
      <c r="IE117" s="49" t="s">
        <v>197</v>
      </c>
      <c r="IF117" s="49" t="s">
        <v>197</v>
      </c>
      <c r="IG117" s="48">
        <v>111.1</v>
      </c>
      <c r="IH117" s="48">
        <v>151</v>
      </c>
      <c r="II117" s="48">
        <v>133.19999999999999</v>
      </c>
      <c r="IJ117" s="48">
        <v>116.4</v>
      </c>
      <c r="IK117" s="48">
        <v>82.2</v>
      </c>
      <c r="IL117" s="48">
        <v>74.5</v>
      </c>
      <c r="IM117" s="49" t="s">
        <v>197</v>
      </c>
      <c r="IN117" s="49" t="s">
        <v>197</v>
      </c>
      <c r="IO117" s="48">
        <v>74.3</v>
      </c>
      <c r="IP117" s="49" t="s">
        <v>197</v>
      </c>
      <c r="IQ117" s="48">
        <v>54.1</v>
      </c>
      <c r="IR117" s="48">
        <v>52.5</v>
      </c>
      <c r="IS117" s="48">
        <v>43.2</v>
      </c>
      <c r="IT117" s="48">
        <v>46.7</v>
      </c>
      <c r="IU117" s="48">
        <v>42.6</v>
      </c>
      <c r="IV117" s="48">
        <v>21.7</v>
      </c>
      <c r="IW117" s="48">
        <v>27</v>
      </c>
      <c r="IX117" s="49" t="s">
        <v>197</v>
      </c>
      <c r="IY117" s="48">
        <v>65</v>
      </c>
      <c r="IZ117" s="48">
        <v>46.1</v>
      </c>
      <c r="JA117" s="48">
        <v>43.6</v>
      </c>
      <c r="JB117" s="49" t="s">
        <v>197</v>
      </c>
      <c r="JC117" s="48">
        <v>24.1</v>
      </c>
      <c r="JD117" s="48">
        <v>8.5</v>
      </c>
      <c r="JE117" s="48">
        <v>12.3</v>
      </c>
      <c r="JF117" s="48">
        <v>209.5</v>
      </c>
      <c r="JG117" s="48">
        <v>114.8</v>
      </c>
      <c r="JH117" s="48">
        <v>265</v>
      </c>
      <c r="JI117" s="48">
        <v>59.3</v>
      </c>
      <c r="JJ117" s="48">
        <v>124</v>
      </c>
      <c r="JK117" s="48">
        <v>104.6</v>
      </c>
      <c r="JL117" s="48">
        <v>152.69999999999999</v>
      </c>
      <c r="JM117" s="48">
        <v>153.80000000000001</v>
      </c>
      <c r="JN117" s="48">
        <v>151</v>
      </c>
      <c r="JO117" s="48">
        <v>101.5</v>
      </c>
    </row>
    <row r="118" spans="1:275">
      <c r="A118" s="45"/>
      <c r="B118" s="46" t="s">
        <v>1855</v>
      </c>
      <c r="C118" s="303" t="s">
        <v>1355</v>
      </c>
      <c r="D118" s="46" t="s">
        <v>100</v>
      </c>
      <c r="E118" s="303" t="s">
        <v>12</v>
      </c>
      <c r="F118" s="47" t="s">
        <v>197</v>
      </c>
      <c r="G118" s="47" t="s">
        <v>197</v>
      </c>
      <c r="H118" s="48">
        <v>93.7</v>
      </c>
      <c r="I118" s="48">
        <v>96.1</v>
      </c>
      <c r="J118" s="48">
        <v>97.7</v>
      </c>
      <c r="K118" s="49" t="s">
        <v>197</v>
      </c>
      <c r="L118" s="48">
        <v>64.2</v>
      </c>
      <c r="M118" s="48">
        <v>65.2</v>
      </c>
      <c r="N118" s="48">
        <v>62.8</v>
      </c>
      <c r="O118" s="49" t="s">
        <v>197</v>
      </c>
      <c r="P118" s="48">
        <v>95.6</v>
      </c>
      <c r="Q118" s="49" t="s">
        <v>197</v>
      </c>
      <c r="R118" s="48">
        <v>124.3</v>
      </c>
      <c r="S118" s="48">
        <v>67.900000000000006</v>
      </c>
      <c r="T118" s="48">
        <v>82.2</v>
      </c>
      <c r="U118" s="48">
        <v>144</v>
      </c>
      <c r="V118" s="48">
        <v>61.8</v>
      </c>
      <c r="W118" s="48">
        <v>64.400000000000006</v>
      </c>
      <c r="X118" s="48">
        <v>52.7</v>
      </c>
      <c r="Y118" s="48">
        <v>81</v>
      </c>
      <c r="Z118" s="48">
        <v>135.9</v>
      </c>
      <c r="AA118" s="48">
        <v>330.5</v>
      </c>
      <c r="AB118" s="48">
        <v>48.9</v>
      </c>
      <c r="AC118" s="48">
        <v>91.2</v>
      </c>
      <c r="AD118" s="49" t="s">
        <v>197</v>
      </c>
      <c r="AE118" s="48">
        <v>126.2</v>
      </c>
      <c r="AF118" s="48">
        <v>91.1</v>
      </c>
      <c r="AG118" s="48">
        <v>86</v>
      </c>
      <c r="AH118" s="48">
        <v>72.2</v>
      </c>
      <c r="AI118" s="49" t="s">
        <v>197</v>
      </c>
      <c r="AJ118" s="48">
        <v>136.30000000000001</v>
      </c>
      <c r="AK118" s="48">
        <v>58.2</v>
      </c>
      <c r="AL118" s="49" t="s">
        <v>197</v>
      </c>
      <c r="AM118" s="48">
        <v>145.6</v>
      </c>
      <c r="AN118" s="48">
        <v>51</v>
      </c>
      <c r="AO118" s="48">
        <v>87.8</v>
      </c>
      <c r="AP118" s="48">
        <v>87.5</v>
      </c>
      <c r="AQ118" s="49" t="s">
        <v>197</v>
      </c>
      <c r="AR118" s="48">
        <v>43.8</v>
      </c>
      <c r="AS118" s="49" t="s">
        <v>197</v>
      </c>
      <c r="AT118" s="48">
        <v>63.6</v>
      </c>
      <c r="AU118" s="49" t="s">
        <v>197</v>
      </c>
      <c r="AV118" s="48">
        <v>41.8</v>
      </c>
      <c r="AW118" s="48">
        <v>353.5</v>
      </c>
      <c r="AX118" s="48">
        <v>79.5</v>
      </c>
      <c r="AY118" s="49" t="s">
        <v>197</v>
      </c>
      <c r="AZ118" s="48">
        <v>46</v>
      </c>
      <c r="BA118" s="48">
        <v>90.5</v>
      </c>
      <c r="BB118" s="48">
        <v>88.5</v>
      </c>
      <c r="BC118" s="48">
        <v>63.1</v>
      </c>
      <c r="BD118" s="48">
        <v>68.900000000000006</v>
      </c>
      <c r="BE118" s="48">
        <v>68.5</v>
      </c>
      <c r="BF118" s="48">
        <v>86.1</v>
      </c>
      <c r="BG118" s="48">
        <v>108.1</v>
      </c>
      <c r="BH118" s="48">
        <v>103.2</v>
      </c>
      <c r="BI118" s="48">
        <v>68.3</v>
      </c>
      <c r="BJ118" s="48">
        <v>100.7</v>
      </c>
      <c r="BK118" s="48">
        <v>83.7</v>
      </c>
      <c r="BL118" s="48">
        <v>66.099999999999994</v>
      </c>
      <c r="BM118" s="48">
        <v>51.5</v>
      </c>
      <c r="BN118" s="48">
        <v>55.5</v>
      </c>
      <c r="BO118" s="49" t="s">
        <v>197</v>
      </c>
      <c r="BP118" s="49" t="s">
        <v>197</v>
      </c>
      <c r="BQ118" s="49" t="s">
        <v>197</v>
      </c>
      <c r="BR118" s="48">
        <v>69.2</v>
      </c>
      <c r="BS118" s="48">
        <v>83.1</v>
      </c>
      <c r="BT118" s="48">
        <v>76.599999999999994</v>
      </c>
      <c r="BU118" s="48">
        <v>141.9</v>
      </c>
      <c r="BV118" s="48">
        <v>139.80000000000001</v>
      </c>
      <c r="BW118" s="48">
        <v>140.5</v>
      </c>
      <c r="BX118" s="49" t="s">
        <v>197</v>
      </c>
      <c r="BY118" s="49" t="s">
        <v>197</v>
      </c>
      <c r="BZ118" s="49" t="s">
        <v>197</v>
      </c>
      <c r="CA118" s="49" t="s">
        <v>197</v>
      </c>
      <c r="CB118" s="49" t="s">
        <v>197</v>
      </c>
      <c r="CC118" s="49" t="s">
        <v>197</v>
      </c>
      <c r="CD118" s="49" t="s">
        <v>197</v>
      </c>
      <c r="CE118" s="49" t="s">
        <v>197</v>
      </c>
      <c r="CF118" s="49" t="s">
        <v>197</v>
      </c>
      <c r="CG118" s="48">
        <v>166.4</v>
      </c>
      <c r="CH118" s="48">
        <v>129</v>
      </c>
      <c r="CI118" s="48">
        <v>147.5</v>
      </c>
      <c r="CJ118" s="48">
        <v>144.5</v>
      </c>
      <c r="CK118" s="48">
        <v>132.4</v>
      </c>
      <c r="CL118" s="48">
        <v>137.4</v>
      </c>
      <c r="CM118" s="49" t="s">
        <v>197</v>
      </c>
      <c r="CN118" s="49" t="s">
        <v>197</v>
      </c>
      <c r="CO118" s="49" t="s">
        <v>197</v>
      </c>
      <c r="CP118" s="49" t="s">
        <v>197</v>
      </c>
      <c r="CQ118" s="49" t="s">
        <v>197</v>
      </c>
      <c r="CR118" s="49" t="s">
        <v>197</v>
      </c>
      <c r="CS118" s="49" t="s">
        <v>197</v>
      </c>
      <c r="CT118" s="49" t="s">
        <v>197</v>
      </c>
      <c r="CU118" s="49" t="s">
        <v>197</v>
      </c>
      <c r="CV118" s="49" t="s">
        <v>197</v>
      </c>
      <c r="CW118" s="48">
        <v>78.7</v>
      </c>
      <c r="CX118" s="48">
        <v>110.6</v>
      </c>
      <c r="CY118" s="48">
        <v>96.6</v>
      </c>
      <c r="CZ118" s="48">
        <v>107.6</v>
      </c>
      <c r="DA118" s="49" t="s">
        <v>197</v>
      </c>
      <c r="DB118" s="49" t="s">
        <v>197</v>
      </c>
      <c r="DC118" s="49" t="s">
        <v>197</v>
      </c>
      <c r="DD118" s="49" t="s">
        <v>197</v>
      </c>
      <c r="DE118" s="49" t="s">
        <v>197</v>
      </c>
      <c r="DF118" s="49" t="s">
        <v>197</v>
      </c>
      <c r="DG118" s="49" t="s">
        <v>197</v>
      </c>
      <c r="DH118" s="49" t="s">
        <v>197</v>
      </c>
      <c r="DI118" s="49" t="s">
        <v>197</v>
      </c>
      <c r="DJ118" s="48">
        <v>176.4</v>
      </c>
      <c r="DK118" s="48">
        <v>134.1</v>
      </c>
      <c r="DL118" s="48">
        <v>153.80000000000001</v>
      </c>
      <c r="DM118" s="48">
        <v>76.8</v>
      </c>
      <c r="DN118" s="48">
        <v>124.2</v>
      </c>
      <c r="DO118" s="48">
        <v>106.3</v>
      </c>
      <c r="DP118" s="49" t="s">
        <v>197</v>
      </c>
      <c r="DQ118" s="49" t="s">
        <v>197</v>
      </c>
      <c r="DR118" s="49" t="s">
        <v>197</v>
      </c>
      <c r="DS118" s="49" t="s">
        <v>197</v>
      </c>
      <c r="DT118" s="49" t="s">
        <v>197</v>
      </c>
      <c r="DU118" s="49" t="s">
        <v>197</v>
      </c>
      <c r="DV118" s="49" t="s">
        <v>197</v>
      </c>
      <c r="DW118" s="49" t="s">
        <v>197</v>
      </c>
      <c r="DX118" s="49" t="s">
        <v>197</v>
      </c>
      <c r="DY118" s="49" t="s">
        <v>197</v>
      </c>
      <c r="DZ118" s="49" t="s">
        <v>197</v>
      </c>
      <c r="EA118" s="49" t="s">
        <v>197</v>
      </c>
      <c r="EB118" s="48" t="e">
        <v>#N/A</v>
      </c>
      <c r="EC118" s="49" t="s">
        <v>197</v>
      </c>
      <c r="ED118" s="48" t="e">
        <v>#N/A</v>
      </c>
      <c r="EE118" s="48">
        <v>479.4</v>
      </c>
      <c r="EF118" s="48">
        <v>87.7</v>
      </c>
      <c r="EG118" s="48">
        <v>106.1</v>
      </c>
      <c r="EH118" s="48">
        <v>98.4</v>
      </c>
      <c r="EI118" s="49" t="s">
        <v>197</v>
      </c>
      <c r="EJ118" s="49" t="s">
        <v>197</v>
      </c>
      <c r="EK118" s="49" t="s">
        <v>197</v>
      </c>
      <c r="EL118" s="49" t="s">
        <v>197</v>
      </c>
      <c r="EM118" s="49" t="s">
        <v>197</v>
      </c>
      <c r="EN118" s="49" t="s">
        <v>197</v>
      </c>
      <c r="EO118" s="49" t="s">
        <v>197</v>
      </c>
      <c r="EP118" s="49" t="s">
        <v>197</v>
      </c>
      <c r="EQ118" s="49" t="s">
        <v>197</v>
      </c>
      <c r="ER118" s="49" t="s">
        <v>197</v>
      </c>
      <c r="ES118" s="49" t="s">
        <v>197</v>
      </c>
      <c r="ET118" s="48">
        <v>71.900000000000006</v>
      </c>
      <c r="EU118" s="49" t="s">
        <v>197</v>
      </c>
      <c r="EV118" s="48">
        <v>84.4</v>
      </c>
      <c r="EW118" s="48">
        <v>112.6</v>
      </c>
      <c r="EX118" s="48">
        <v>104</v>
      </c>
      <c r="EY118" s="48">
        <v>60.5</v>
      </c>
      <c r="EZ118" s="48">
        <v>99.9</v>
      </c>
      <c r="FA118" s="48">
        <v>63.2</v>
      </c>
      <c r="FB118" s="48">
        <v>77.8</v>
      </c>
      <c r="FC118" s="48">
        <v>39.6</v>
      </c>
      <c r="FD118" s="48">
        <v>102.3</v>
      </c>
      <c r="FE118" s="48">
        <v>61</v>
      </c>
      <c r="FF118" s="48">
        <v>78.7</v>
      </c>
      <c r="FG118" s="48">
        <v>437.9</v>
      </c>
      <c r="FH118" s="48">
        <v>427.8</v>
      </c>
      <c r="FI118" s="48">
        <v>435</v>
      </c>
      <c r="FJ118" s="48">
        <v>54.7</v>
      </c>
      <c r="FK118" s="48">
        <v>32</v>
      </c>
      <c r="FL118" s="48">
        <v>42.2</v>
      </c>
      <c r="FM118" s="48">
        <v>74.900000000000006</v>
      </c>
      <c r="FN118" s="48">
        <v>57.5</v>
      </c>
      <c r="FO118" s="48">
        <v>67.599999999999994</v>
      </c>
      <c r="FP118" s="48">
        <v>116.3</v>
      </c>
      <c r="FQ118" s="48">
        <v>69.099999999999994</v>
      </c>
      <c r="FR118" s="48">
        <v>85.9</v>
      </c>
      <c r="FS118" s="48">
        <v>51.1</v>
      </c>
      <c r="FT118" s="48">
        <v>28.7</v>
      </c>
      <c r="FU118" s="48">
        <v>42.9</v>
      </c>
      <c r="FV118" s="48">
        <v>79.599999999999994</v>
      </c>
      <c r="FW118" s="48">
        <v>17.399999999999999</v>
      </c>
      <c r="FX118" s="48">
        <v>76.5</v>
      </c>
      <c r="FY118" s="48">
        <v>118</v>
      </c>
      <c r="FZ118" s="48">
        <v>117.7</v>
      </c>
      <c r="GA118" s="48">
        <v>79</v>
      </c>
      <c r="GB118" s="48">
        <v>96</v>
      </c>
      <c r="GC118" s="48">
        <v>92.8</v>
      </c>
      <c r="GD118" s="49" t="s">
        <v>197</v>
      </c>
      <c r="GE118" s="49" t="s">
        <v>197</v>
      </c>
      <c r="GF118" s="49" t="s">
        <v>197</v>
      </c>
      <c r="GG118" s="48">
        <v>118.3</v>
      </c>
      <c r="GH118" s="48">
        <v>72.8</v>
      </c>
      <c r="GI118" s="48">
        <v>73.099999999999994</v>
      </c>
      <c r="GJ118" s="49" t="s">
        <v>197</v>
      </c>
      <c r="GK118" s="49" t="s">
        <v>197</v>
      </c>
      <c r="GL118" s="49" t="s">
        <v>197</v>
      </c>
      <c r="GM118" s="48">
        <v>175.3</v>
      </c>
      <c r="GN118" s="48">
        <v>58.4</v>
      </c>
      <c r="GO118" s="48">
        <v>103</v>
      </c>
      <c r="GP118" s="48">
        <v>49.6</v>
      </c>
      <c r="GQ118" s="48">
        <v>67.900000000000006</v>
      </c>
      <c r="GR118" s="48">
        <v>61.1</v>
      </c>
      <c r="GS118" s="48">
        <v>185.9</v>
      </c>
      <c r="GT118" s="48">
        <v>135.4</v>
      </c>
      <c r="GU118" s="48">
        <v>146.5</v>
      </c>
      <c r="GV118" s="48">
        <v>139.19999999999999</v>
      </c>
      <c r="GW118" s="48">
        <v>130.30000000000001</v>
      </c>
      <c r="GX118" s="48">
        <v>134.19999999999999</v>
      </c>
      <c r="GY118" s="48">
        <v>86.1</v>
      </c>
      <c r="GZ118" s="48">
        <v>100.2</v>
      </c>
      <c r="HA118" s="48">
        <v>93.3</v>
      </c>
      <c r="HB118" s="48">
        <v>70.3</v>
      </c>
      <c r="HC118" s="48">
        <v>55.7</v>
      </c>
      <c r="HD118" s="48">
        <v>60.1</v>
      </c>
      <c r="HE118" s="48" t="e">
        <v>#N/A</v>
      </c>
      <c r="HF118" s="48">
        <v>43.2</v>
      </c>
      <c r="HG118" s="48" t="e">
        <v>#N/A</v>
      </c>
      <c r="HH118" s="48">
        <v>18</v>
      </c>
      <c r="HI118" s="48">
        <v>93.8</v>
      </c>
      <c r="HJ118" s="48">
        <v>73.900000000000006</v>
      </c>
      <c r="HK118" s="48">
        <v>79.599999999999994</v>
      </c>
      <c r="HL118" s="48">
        <v>144.1</v>
      </c>
      <c r="HM118" s="48">
        <v>201.1</v>
      </c>
      <c r="HN118" s="48">
        <v>173.7</v>
      </c>
      <c r="HO118" s="48">
        <v>80.400000000000006</v>
      </c>
      <c r="HP118" s="48">
        <v>53.1</v>
      </c>
      <c r="HQ118" s="48">
        <v>62.4</v>
      </c>
      <c r="HR118" s="48">
        <v>66.900000000000006</v>
      </c>
      <c r="HS118" s="48">
        <v>54.1</v>
      </c>
      <c r="HT118" s="48">
        <v>60.5</v>
      </c>
      <c r="HU118" s="48">
        <v>78.5</v>
      </c>
      <c r="HV118" s="48">
        <v>121</v>
      </c>
      <c r="HW118" s="48">
        <v>118.7</v>
      </c>
      <c r="HX118" s="49" t="s">
        <v>197</v>
      </c>
      <c r="HY118" s="49" t="s">
        <v>197</v>
      </c>
      <c r="HZ118" s="48">
        <v>57.4</v>
      </c>
      <c r="IA118" s="48">
        <v>61.2</v>
      </c>
      <c r="IB118" s="48">
        <v>79.8</v>
      </c>
      <c r="IC118" s="48">
        <v>69.599999999999994</v>
      </c>
      <c r="ID118" s="48">
        <v>77.8</v>
      </c>
      <c r="IE118" s="49" t="s">
        <v>197</v>
      </c>
      <c r="IF118" s="49" t="s">
        <v>197</v>
      </c>
      <c r="IG118" s="48">
        <v>48.9</v>
      </c>
      <c r="IH118" s="48">
        <v>165.7</v>
      </c>
      <c r="II118" s="48">
        <v>88.7</v>
      </c>
      <c r="IJ118" s="49" t="s">
        <v>197</v>
      </c>
      <c r="IK118" s="48">
        <v>1341.1</v>
      </c>
      <c r="IL118" s="48">
        <v>1615.4</v>
      </c>
      <c r="IM118" s="48">
        <v>151.80000000000001</v>
      </c>
      <c r="IN118" s="48">
        <v>194.8</v>
      </c>
      <c r="IO118" s="48">
        <v>663.7</v>
      </c>
      <c r="IP118" s="48">
        <v>258.3</v>
      </c>
      <c r="IQ118" s="48">
        <v>194.3</v>
      </c>
      <c r="IR118" s="48">
        <v>23</v>
      </c>
      <c r="IS118" s="48">
        <v>80.400000000000006</v>
      </c>
      <c r="IT118" s="48">
        <v>58.5</v>
      </c>
      <c r="IU118" s="48">
        <v>57</v>
      </c>
      <c r="IV118" s="48">
        <v>65.3</v>
      </c>
      <c r="IW118" s="48">
        <v>63.3</v>
      </c>
      <c r="IX118" s="49" t="s">
        <v>197</v>
      </c>
      <c r="IY118" s="49" t="s">
        <v>197</v>
      </c>
      <c r="IZ118" s="49" t="s">
        <v>197</v>
      </c>
      <c r="JA118" s="49" t="s">
        <v>197</v>
      </c>
      <c r="JB118" s="49" t="s">
        <v>197</v>
      </c>
      <c r="JC118" s="48">
        <v>70.2</v>
      </c>
      <c r="JD118" s="48">
        <v>12.3</v>
      </c>
      <c r="JE118" s="48">
        <v>26.4</v>
      </c>
      <c r="JF118" s="48" t="s">
        <v>87</v>
      </c>
      <c r="JG118" s="48">
        <v>208.7</v>
      </c>
      <c r="JH118" s="48">
        <v>77.2</v>
      </c>
      <c r="JI118" s="48">
        <v>82.7</v>
      </c>
      <c r="JJ118" s="48">
        <v>118.6</v>
      </c>
      <c r="JK118" s="48">
        <v>151.9</v>
      </c>
      <c r="JL118" s="48">
        <v>126.3</v>
      </c>
      <c r="JM118" s="48">
        <v>175.8</v>
      </c>
      <c r="JN118" s="48">
        <v>165.7</v>
      </c>
      <c r="JO118" s="48">
        <v>118.2</v>
      </c>
    </row>
    <row r="119" spans="1:275">
      <c r="A119" s="45"/>
      <c r="B119" s="46" t="s">
        <v>1856</v>
      </c>
      <c r="C119" s="303" t="s">
        <v>1356</v>
      </c>
      <c r="D119" s="46" t="s">
        <v>100</v>
      </c>
      <c r="E119" s="303" t="s">
        <v>12</v>
      </c>
      <c r="F119" s="47" t="s">
        <v>197</v>
      </c>
      <c r="G119" s="47" t="s">
        <v>197</v>
      </c>
      <c r="H119" s="48">
        <v>78.3</v>
      </c>
      <c r="I119" s="48">
        <v>81.900000000000006</v>
      </c>
      <c r="J119" s="48">
        <v>85</v>
      </c>
      <c r="K119" s="48">
        <v>99.3</v>
      </c>
      <c r="L119" s="48">
        <v>114.2</v>
      </c>
      <c r="M119" s="48">
        <v>101.5</v>
      </c>
      <c r="N119" s="48">
        <v>118</v>
      </c>
      <c r="O119" s="48">
        <v>92.3</v>
      </c>
      <c r="P119" s="48">
        <v>83.8</v>
      </c>
      <c r="Q119" s="48">
        <v>130.80000000000001</v>
      </c>
      <c r="R119" s="48">
        <v>121.2</v>
      </c>
      <c r="S119" s="48">
        <v>121.5</v>
      </c>
      <c r="T119" s="48">
        <v>107.8</v>
      </c>
      <c r="U119" s="48">
        <v>52.6</v>
      </c>
      <c r="V119" s="48">
        <v>72</v>
      </c>
      <c r="W119" s="48">
        <v>99.8</v>
      </c>
      <c r="X119" s="48">
        <v>123.9</v>
      </c>
      <c r="Y119" s="48">
        <v>94</v>
      </c>
      <c r="Z119" s="48">
        <v>20.9</v>
      </c>
      <c r="AA119" s="48">
        <v>89.1</v>
      </c>
      <c r="AB119" s="48">
        <v>56.4</v>
      </c>
      <c r="AC119" s="48">
        <v>173.1</v>
      </c>
      <c r="AD119" s="49" t="s">
        <v>197</v>
      </c>
      <c r="AE119" s="48">
        <v>101.2</v>
      </c>
      <c r="AF119" s="48">
        <v>172.5</v>
      </c>
      <c r="AG119" s="48">
        <v>55.6</v>
      </c>
      <c r="AH119" s="48">
        <v>98.2</v>
      </c>
      <c r="AI119" s="48">
        <v>146.80000000000001</v>
      </c>
      <c r="AJ119" s="48">
        <v>95.2</v>
      </c>
      <c r="AK119" s="48">
        <v>271.7</v>
      </c>
      <c r="AL119" s="48">
        <v>67.400000000000006</v>
      </c>
      <c r="AM119" s="48">
        <v>249.2</v>
      </c>
      <c r="AN119" s="48">
        <v>34.700000000000003</v>
      </c>
      <c r="AO119" s="48">
        <v>104.1</v>
      </c>
      <c r="AP119" s="48">
        <v>103.4</v>
      </c>
      <c r="AQ119" s="48">
        <v>111.6</v>
      </c>
      <c r="AR119" s="48">
        <v>104.6</v>
      </c>
      <c r="AS119" s="49" t="s">
        <v>197</v>
      </c>
      <c r="AT119" s="48">
        <v>125.9</v>
      </c>
      <c r="AU119" s="49" t="s">
        <v>197</v>
      </c>
      <c r="AV119" s="48">
        <v>69.8</v>
      </c>
      <c r="AW119" s="49" t="s">
        <v>197</v>
      </c>
      <c r="AX119" s="48">
        <v>626.1</v>
      </c>
      <c r="AY119" s="48">
        <v>384.5</v>
      </c>
      <c r="AZ119" s="48">
        <v>113.8</v>
      </c>
      <c r="BA119" s="48">
        <v>115.1</v>
      </c>
      <c r="BB119" s="48">
        <v>115.1</v>
      </c>
      <c r="BC119" s="48">
        <v>102.1</v>
      </c>
      <c r="BD119" s="48">
        <v>106.1</v>
      </c>
      <c r="BE119" s="48">
        <v>105.8</v>
      </c>
      <c r="BF119" s="48">
        <v>103.8</v>
      </c>
      <c r="BG119" s="48">
        <v>112.6</v>
      </c>
      <c r="BH119" s="48">
        <v>110.7</v>
      </c>
      <c r="BI119" s="48">
        <v>205.1</v>
      </c>
      <c r="BJ119" s="48">
        <v>181.7</v>
      </c>
      <c r="BK119" s="48">
        <v>194</v>
      </c>
      <c r="BL119" s="48">
        <v>86.4</v>
      </c>
      <c r="BM119" s="48">
        <v>47.5</v>
      </c>
      <c r="BN119" s="48">
        <v>57.9</v>
      </c>
      <c r="BO119" s="49" t="s">
        <v>197</v>
      </c>
      <c r="BP119" s="48">
        <v>167.2</v>
      </c>
      <c r="BQ119" s="48">
        <v>201.8</v>
      </c>
      <c r="BR119" s="48">
        <v>97</v>
      </c>
      <c r="BS119" s="48">
        <v>169.1</v>
      </c>
      <c r="BT119" s="48">
        <v>135.6</v>
      </c>
      <c r="BU119" s="48">
        <v>346.3</v>
      </c>
      <c r="BV119" s="48">
        <v>531.20000000000005</v>
      </c>
      <c r="BW119" s="48">
        <v>471.4</v>
      </c>
      <c r="BX119" s="48">
        <v>42.8</v>
      </c>
      <c r="BY119" s="48">
        <v>33.1</v>
      </c>
      <c r="BZ119" s="48">
        <v>39.299999999999997</v>
      </c>
      <c r="CA119" s="48">
        <v>87.1</v>
      </c>
      <c r="CB119" s="48">
        <v>465.9</v>
      </c>
      <c r="CC119" s="48">
        <v>225.3</v>
      </c>
      <c r="CD119" s="48">
        <v>69.099999999999994</v>
      </c>
      <c r="CE119" s="48">
        <v>86.3</v>
      </c>
      <c r="CF119" s="48">
        <v>79.8</v>
      </c>
      <c r="CG119" s="48">
        <v>104.1</v>
      </c>
      <c r="CH119" s="48">
        <v>82.8</v>
      </c>
      <c r="CI119" s="48">
        <v>93.1</v>
      </c>
      <c r="CJ119" s="48">
        <v>58.9</v>
      </c>
      <c r="CK119" s="48">
        <v>151.80000000000001</v>
      </c>
      <c r="CL119" s="48">
        <v>113.6</v>
      </c>
      <c r="CM119" s="49" t="s">
        <v>197</v>
      </c>
      <c r="CN119" s="49" t="s">
        <v>197</v>
      </c>
      <c r="CO119" s="49" t="s">
        <v>197</v>
      </c>
      <c r="CP119" s="49" t="s">
        <v>197</v>
      </c>
      <c r="CQ119" s="49" t="s">
        <v>197</v>
      </c>
      <c r="CR119" s="49" t="s">
        <v>197</v>
      </c>
      <c r="CS119" s="49" t="s">
        <v>197</v>
      </c>
      <c r="CT119" s="49" t="s">
        <v>197</v>
      </c>
      <c r="CU119" s="49" t="s">
        <v>197</v>
      </c>
      <c r="CV119" s="49" t="s">
        <v>197</v>
      </c>
      <c r="CW119" s="48">
        <v>91.4</v>
      </c>
      <c r="CX119" s="48">
        <v>171.8</v>
      </c>
      <c r="CY119" s="48">
        <v>136.9</v>
      </c>
      <c r="CZ119" s="48">
        <v>177.6</v>
      </c>
      <c r="DA119" s="48">
        <v>97.2</v>
      </c>
      <c r="DB119" s="48">
        <v>89</v>
      </c>
      <c r="DC119" s="48">
        <v>91.7</v>
      </c>
      <c r="DD119" s="48">
        <v>218.6</v>
      </c>
      <c r="DE119" s="48">
        <v>374.6</v>
      </c>
      <c r="DF119" s="48">
        <v>321.2</v>
      </c>
      <c r="DG119" s="49" t="s">
        <v>197</v>
      </c>
      <c r="DH119" s="49" t="s">
        <v>197</v>
      </c>
      <c r="DI119" s="49" t="s">
        <v>197</v>
      </c>
      <c r="DJ119" s="49" t="s">
        <v>197</v>
      </c>
      <c r="DK119" s="49" t="s">
        <v>197</v>
      </c>
      <c r="DL119" s="49" t="s">
        <v>197</v>
      </c>
      <c r="DM119" s="48">
        <v>88</v>
      </c>
      <c r="DN119" s="48">
        <v>172.6</v>
      </c>
      <c r="DO119" s="48">
        <v>141</v>
      </c>
      <c r="DP119" s="49" t="s">
        <v>197</v>
      </c>
      <c r="DQ119" s="49" t="s">
        <v>197</v>
      </c>
      <c r="DR119" s="49" t="s">
        <v>197</v>
      </c>
      <c r="DS119" s="49" t="s">
        <v>197</v>
      </c>
      <c r="DT119" s="49" t="s">
        <v>197</v>
      </c>
      <c r="DU119" s="49" t="s">
        <v>197</v>
      </c>
      <c r="DV119" s="48">
        <v>98.9</v>
      </c>
      <c r="DW119" s="48">
        <v>41.4</v>
      </c>
      <c r="DX119" s="48">
        <v>57.7</v>
      </c>
      <c r="DY119" s="49" t="s">
        <v>197</v>
      </c>
      <c r="DZ119" s="49" t="s">
        <v>197</v>
      </c>
      <c r="EA119" s="49" t="s">
        <v>197</v>
      </c>
      <c r="EB119" s="48" t="e">
        <v>#N/A</v>
      </c>
      <c r="EC119" s="48">
        <v>158.1</v>
      </c>
      <c r="ED119" s="48" t="e">
        <v>#N/A</v>
      </c>
      <c r="EE119" s="49" t="s">
        <v>197</v>
      </c>
      <c r="EF119" s="48">
        <v>20.100000000000001</v>
      </c>
      <c r="EG119" s="48">
        <v>75.3</v>
      </c>
      <c r="EH119" s="48">
        <v>52.5</v>
      </c>
      <c r="EI119" s="49" t="s">
        <v>197</v>
      </c>
      <c r="EJ119" s="49" t="s">
        <v>197</v>
      </c>
      <c r="EK119" s="49" t="s">
        <v>197</v>
      </c>
      <c r="EL119" s="49" t="s">
        <v>197</v>
      </c>
      <c r="EM119" s="49" t="s">
        <v>197</v>
      </c>
      <c r="EN119" s="49" t="s">
        <v>197</v>
      </c>
      <c r="EO119" s="49" t="s">
        <v>197</v>
      </c>
      <c r="EP119" s="48">
        <v>200.5</v>
      </c>
      <c r="EQ119" s="48">
        <v>202.2</v>
      </c>
      <c r="ER119" s="48">
        <v>201.2</v>
      </c>
      <c r="ES119" s="49" t="s">
        <v>197</v>
      </c>
      <c r="ET119" s="48">
        <v>24.2</v>
      </c>
      <c r="EU119" s="48">
        <v>427.7</v>
      </c>
      <c r="EV119" s="48">
        <v>116.2</v>
      </c>
      <c r="EW119" s="48">
        <v>134.5</v>
      </c>
      <c r="EX119" s="48">
        <v>128.9</v>
      </c>
      <c r="EY119" s="48">
        <v>206</v>
      </c>
      <c r="EZ119" s="48">
        <v>153.4</v>
      </c>
      <c r="FA119" s="48">
        <v>165</v>
      </c>
      <c r="FB119" s="48">
        <v>160.4</v>
      </c>
      <c r="FC119" s="48">
        <v>108.7</v>
      </c>
      <c r="FD119" s="48">
        <v>153.19999999999999</v>
      </c>
      <c r="FE119" s="48">
        <v>157.30000000000001</v>
      </c>
      <c r="FF119" s="48">
        <v>155.5</v>
      </c>
      <c r="FG119" s="48">
        <v>6.3</v>
      </c>
      <c r="FH119" s="48">
        <v>52</v>
      </c>
      <c r="FI119" s="48">
        <v>19.399999999999999</v>
      </c>
      <c r="FJ119" s="48">
        <v>75.400000000000006</v>
      </c>
      <c r="FK119" s="48">
        <v>116.3</v>
      </c>
      <c r="FL119" s="48">
        <v>97.8</v>
      </c>
      <c r="FM119" s="48">
        <v>139</v>
      </c>
      <c r="FN119" s="48">
        <v>149.6</v>
      </c>
      <c r="FO119" s="48">
        <v>143.5</v>
      </c>
      <c r="FP119" s="48">
        <v>156.6</v>
      </c>
      <c r="FQ119" s="48">
        <v>179.2</v>
      </c>
      <c r="FR119" s="48">
        <v>171.2</v>
      </c>
      <c r="FS119" s="48">
        <v>177.9</v>
      </c>
      <c r="FT119" s="48">
        <v>96.2</v>
      </c>
      <c r="FU119" s="48">
        <v>147.80000000000001</v>
      </c>
      <c r="FV119" s="48">
        <v>122.8</v>
      </c>
      <c r="FW119" s="48">
        <v>92.8</v>
      </c>
      <c r="FX119" s="48">
        <v>118.9</v>
      </c>
      <c r="FY119" s="48">
        <v>99.2</v>
      </c>
      <c r="FZ119" s="48">
        <v>99.4</v>
      </c>
      <c r="GA119" s="48">
        <v>143.1</v>
      </c>
      <c r="GB119" s="48">
        <v>102.5</v>
      </c>
      <c r="GC119" s="48">
        <v>110.1</v>
      </c>
      <c r="GD119" s="48">
        <v>211.2</v>
      </c>
      <c r="GE119" s="48">
        <v>229.1</v>
      </c>
      <c r="GF119" s="48">
        <v>217.7</v>
      </c>
      <c r="GG119" s="48">
        <v>147.30000000000001</v>
      </c>
      <c r="GH119" s="48">
        <v>59.1</v>
      </c>
      <c r="GI119" s="48">
        <v>59.6</v>
      </c>
      <c r="GJ119" s="49" t="s">
        <v>197</v>
      </c>
      <c r="GK119" s="49" t="s">
        <v>197</v>
      </c>
      <c r="GL119" s="49" t="s">
        <v>197</v>
      </c>
      <c r="GM119" s="48">
        <v>12.8</v>
      </c>
      <c r="GN119" s="48">
        <v>233.1</v>
      </c>
      <c r="GO119" s="48">
        <v>150.5</v>
      </c>
      <c r="GP119" s="48">
        <v>103.9</v>
      </c>
      <c r="GQ119" s="48">
        <v>144.80000000000001</v>
      </c>
      <c r="GR119" s="48">
        <v>129.5</v>
      </c>
      <c r="GS119" s="48">
        <v>21.1</v>
      </c>
      <c r="GT119" s="48">
        <v>131.19999999999999</v>
      </c>
      <c r="GU119" s="48">
        <v>107.2</v>
      </c>
      <c r="GV119" s="48">
        <v>67.2</v>
      </c>
      <c r="GW119" s="48">
        <v>40.299999999999997</v>
      </c>
      <c r="GX119" s="48">
        <v>52.3</v>
      </c>
      <c r="GY119" s="48">
        <v>129.5</v>
      </c>
      <c r="GZ119" s="48">
        <v>134.30000000000001</v>
      </c>
      <c r="HA119" s="48">
        <v>132</v>
      </c>
      <c r="HB119" s="48">
        <v>162.5</v>
      </c>
      <c r="HC119" s="48">
        <v>127.1</v>
      </c>
      <c r="HD119" s="48">
        <v>137.80000000000001</v>
      </c>
      <c r="HE119" s="48" t="e">
        <v>#N/A</v>
      </c>
      <c r="HF119" s="48">
        <v>15.6</v>
      </c>
      <c r="HG119" s="48" t="e">
        <v>#N/A</v>
      </c>
      <c r="HH119" s="48">
        <v>65.400000000000006</v>
      </c>
      <c r="HI119" s="48">
        <v>95.6</v>
      </c>
      <c r="HJ119" s="48">
        <v>75.7</v>
      </c>
      <c r="HK119" s="48">
        <v>81.3</v>
      </c>
      <c r="HL119" s="48">
        <v>69.8</v>
      </c>
      <c r="HM119" s="48">
        <v>129.19999999999999</v>
      </c>
      <c r="HN119" s="48">
        <v>100.8</v>
      </c>
      <c r="HO119" s="48">
        <v>241.7</v>
      </c>
      <c r="HP119" s="48">
        <v>245.9</v>
      </c>
      <c r="HQ119" s="48">
        <v>244.5</v>
      </c>
      <c r="HR119" s="48">
        <v>197.3</v>
      </c>
      <c r="HS119" s="48">
        <v>183</v>
      </c>
      <c r="HT119" s="48">
        <v>190.2</v>
      </c>
      <c r="HU119" s="48">
        <v>63.8</v>
      </c>
      <c r="HV119" s="48">
        <v>109.1</v>
      </c>
      <c r="HW119" s="48">
        <v>106.8</v>
      </c>
      <c r="HX119" s="49" t="s">
        <v>197</v>
      </c>
      <c r="HY119" s="49" t="s">
        <v>197</v>
      </c>
      <c r="HZ119" s="48">
        <v>59.5</v>
      </c>
      <c r="IA119" s="48">
        <v>14.2</v>
      </c>
      <c r="IB119" s="48">
        <v>103.4</v>
      </c>
      <c r="IC119" s="48">
        <v>54.1</v>
      </c>
      <c r="ID119" s="48">
        <v>131.5</v>
      </c>
      <c r="IE119" s="48">
        <v>433.2</v>
      </c>
      <c r="IF119" s="49" t="s">
        <v>197</v>
      </c>
      <c r="IG119" s="48">
        <v>268.5</v>
      </c>
      <c r="IH119" s="48">
        <v>116.7</v>
      </c>
      <c r="II119" s="48">
        <v>41.5</v>
      </c>
      <c r="IJ119" s="48">
        <v>22</v>
      </c>
      <c r="IK119" s="49" t="s">
        <v>197</v>
      </c>
      <c r="IL119" s="49" t="s">
        <v>197</v>
      </c>
      <c r="IM119" s="48">
        <v>125.3</v>
      </c>
      <c r="IN119" s="49" t="s">
        <v>197</v>
      </c>
      <c r="IO119" s="48">
        <v>21.8</v>
      </c>
      <c r="IP119" s="49" t="s">
        <v>197</v>
      </c>
      <c r="IQ119" s="48">
        <v>174.3</v>
      </c>
      <c r="IR119" s="48">
        <v>59.6</v>
      </c>
      <c r="IS119" s="48">
        <v>66.400000000000006</v>
      </c>
      <c r="IT119" s="48">
        <v>63.8</v>
      </c>
      <c r="IU119" s="48">
        <v>20.100000000000001</v>
      </c>
      <c r="IV119" s="48">
        <v>68</v>
      </c>
      <c r="IW119" s="48">
        <v>56.2</v>
      </c>
      <c r="IX119" s="48">
        <v>318.3</v>
      </c>
      <c r="IY119" s="49" t="s">
        <v>197</v>
      </c>
      <c r="IZ119" s="49" t="s">
        <v>197</v>
      </c>
      <c r="JA119" s="49" t="s">
        <v>197</v>
      </c>
      <c r="JB119" s="49" t="s">
        <v>197</v>
      </c>
      <c r="JC119" s="48">
        <v>48.4</v>
      </c>
      <c r="JD119" s="48">
        <v>93.2</v>
      </c>
      <c r="JE119" s="48">
        <v>82.3</v>
      </c>
      <c r="JF119" s="48" t="s">
        <v>87</v>
      </c>
      <c r="JG119" s="48">
        <v>64</v>
      </c>
      <c r="JH119" s="48">
        <v>271.39999999999998</v>
      </c>
      <c r="JI119" s="48">
        <v>127.5</v>
      </c>
      <c r="JJ119" s="48">
        <v>99.4</v>
      </c>
      <c r="JK119" s="48">
        <v>125.3</v>
      </c>
      <c r="JL119" s="48">
        <v>107.2</v>
      </c>
      <c r="JM119" s="48">
        <v>121.3</v>
      </c>
      <c r="JN119" s="48">
        <v>116.7</v>
      </c>
      <c r="JO119" s="48" t="s">
        <v>87</v>
      </c>
    </row>
    <row r="120" spans="1:275">
      <c r="A120" s="45"/>
      <c r="B120" s="46" t="s">
        <v>1857</v>
      </c>
      <c r="C120" s="303" t="s">
        <v>1357</v>
      </c>
      <c r="D120" s="46" t="s">
        <v>100</v>
      </c>
      <c r="E120" s="303" t="s">
        <v>12</v>
      </c>
      <c r="F120" s="47" t="s">
        <v>197</v>
      </c>
      <c r="G120" s="47" t="s">
        <v>197</v>
      </c>
      <c r="H120" s="48">
        <v>79.7</v>
      </c>
      <c r="I120" s="48">
        <v>69.3</v>
      </c>
      <c r="J120" s="48">
        <v>71.599999999999994</v>
      </c>
      <c r="K120" s="49" t="s">
        <v>197</v>
      </c>
      <c r="L120" s="48">
        <v>44.5</v>
      </c>
      <c r="M120" s="48">
        <v>121.3</v>
      </c>
      <c r="N120" s="48">
        <v>31.3</v>
      </c>
      <c r="O120" s="49" t="s">
        <v>197</v>
      </c>
      <c r="P120" s="48">
        <v>93</v>
      </c>
      <c r="Q120" s="49" t="s">
        <v>197</v>
      </c>
      <c r="R120" s="48">
        <v>145.30000000000001</v>
      </c>
      <c r="S120" s="48">
        <v>52.7</v>
      </c>
      <c r="T120" s="48">
        <v>40.200000000000003</v>
      </c>
      <c r="U120" s="48">
        <v>38.200000000000003</v>
      </c>
      <c r="V120" s="48">
        <v>128</v>
      </c>
      <c r="W120" s="48">
        <v>58.8</v>
      </c>
      <c r="X120" s="48">
        <v>121.5</v>
      </c>
      <c r="Y120" s="48">
        <v>101.7</v>
      </c>
      <c r="Z120" s="48">
        <v>72.7</v>
      </c>
      <c r="AA120" s="48">
        <v>28.8</v>
      </c>
      <c r="AB120" s="48">
        <v>27</v>
      </c>
      <c r="AC120" s="48">
        <v>104.2</v>
      </c>
      <c r="AD120" s="49" t="s">
        <v>197</v>
      </c>
      <c r="AE120" s="48">
        <v>54.8</v>
      </c>
      <c r="AF120" s="48">
        <v>47.3</v>
      </c>
      <c r="AG120" s="48">
        <v>59.9</v>
      </c>
      <c r="AH120" s="48">
        <v>34.700000000000003</v>
      </c>
      <c r="AI120" s="49" t="s">
        <v>197</v>
      </c>
      <c r="AJ120" s="49" t="s">
        <v>197</v>
      </c>
      <c r="AK120" s="49" t="s">
        <v>197</v>
      </c>
      <c r="AL120" s="49" t="s">
        <v>197</v>
      </c>
      <c r="AM120" s="49" t="s">
        <v>197</v>
      </c>
      <c r="AN120" s="48">
        <v>35.700000000000003</v>
      </c>
      <c r="AO120" s="48">
        <v>63.7</v>
      </c>
      <c r="AP120" s="48">
        <v>63.4</v>
      </c>
      <c r="AQ120" s="48">
        <v>19.5</v>
      </c>
      <c r="AR120" s="48">
        <v>71.3</v>
      </c>
      <c r="AS120" s="49" t="s">
        <v>197</v>
      </c>
      <c r="AT120" s="48">
        <v>55.6</v>
      </c>
      <c r="AU120" s="49" t="s">
        <v>197</v>
      </c>
      <c r="AV120" s="48">
        <v>11.1</v>
      </c>
      <c r="AW120" s="49" t="s">
        <v>197</v>
      </c>
      <c r="AX120" s="49" t="s">
        <v>197</v>
      </c>
      <c r="AY120" s="49" t="s">
        <v>197</v>
      </c>
      <c r="AZ120" s="48">
        <v>78.400000000000006</v>
      </c>
      <c r="BA120" s="48">
        <v>74.3</v>
      </c>
      <c r="BB120" s="48">
        <v>74.5</v>
      </c>
      <c r="BC120" s="48">
        <v>65.5</v>
      </c>
      <c r="BD120" s="48">
        <v>61</v>
      </c>
      <c r="BE120" s="48">
        <v>61.3</v>
      </c>
      <c r="BF120" s="48">
        <v>90.4</v>
      </c>
      <c r="BG120" s="48">
        <v>84.6</v>
      </c>
      <c r="BH120" s="48">
        <v>85.9</v>
      </c>
      <c r="BI120" s="48">
        <v>56.7</v>
      </c>
      <c r="BJ120" s="48">
        <v>61.9</v>
      </c>
      <c r="BK120" s="48">
        <v>59.2</v>
      </c>
      <c r="BL120" s="48">
        <v>59.5</v>
      </c>
      <c r="BM120" s="48">
        <v>43.3</v>
      </c>
      <c r="BN120" s="48">
        <v>47.7</v>
      </c>
      <c r="BO120" s="49" t="s">
        <v>197</v>
      </c>
      <c r="BP120" s="49" t="s">
        <v>197</v>
      </c>
      <c r="BQ120" s="49" t="s">
        <v>197</v>
      </c>
      <c r="BR120" s="48">
        <v>49.9</v>
      </c>
      <c r="BS120" s="48">
        <v>75</v>
      </c>
      <c r="BT120" s="48">
        <v>63.2</v>
      </c>
      <c r="BU120" s="48">
        <v>50.4</v>
      </c>
      <c r="BV120" s="48">
        <v>124.9</v>
      </c>
      <c r="BW120" s="48">
        <v>99.8</v>
      </c>
      <c r="BX120" s="48">
        <v>144.19999999999999</v>
      </c>
      <c r="BY120" s="48">
        <v>171.5</v>
      </c>
      <c r="BZ120" s="48">
        <v>154</v>
      </c>
      <c r="CA120" s="49" t="s">
        <v>197</v>
      </c>
      <c r="CB120" s="49" t="s">
        <v>197</v>
      </c>
      <c r="CC120" s="49" t="s">
        <v>197</v>
      </c>
      <c r="CD120" s="48">
        <v>94.5</v>
      </c>
      <c r="CE120" s="48">
        <v>86</v>
      </c>
      <c r="CF120" s="48">
        <v>89.3</v>
      </c>
      <c r="CG120" s="48">
        <v>41.3</v>
      </c>
      <c r="CH120" s="48">
        <v>44.9</v>
      </c>
      <c r="CI120" s="48">
        <v>43.1</v>
      </c>
      <c r="CJ120" s="48">
        <v>70.8</v>
      </c>
      <c r="CK120" s="48">
        <v>96.6</v>
      </c>
      <c r="CL120" s="48">
        <v>85.8</v>
      </c>
      <c r="CM120" s="49" t="s">
        <v>197</v>
      </c>
      <c r="CN120" s="49" t="s">
        <v>197</v>
      </c>
      <c r="CO120" s="49" t="s">
        <v>197</v>
      </c>
      <c r="CP120" s="49" t="s">
        <v>197</v>
      </c>
      <c r="CQ120" s="49" t="s">
        <v>197</v>
      </c>
      <c r="CR120" s="49" t="s">
        <v>197</v>
      </c>
      <c r="CS120" s="49" t="s">
        <v>197</v>
      </c>
      <c r="CT120" s="49" t="s">
        <v>197</v>
      </c>
      <c r="CU120" s="49" t="s">
        <v>197</v>
      </c>
      <c r="CV120" s="49" t="s">
        <v>197</v>
      </c>
      <c r="CW120" s="48">
        <v>94.6</v>
      </c>
      <c r="CX120" s="48">
        <v>144</v>
      </c>
      <c r="CY120" s="48">
        <v>122.3</v>
      </c>
      <c r="CZ120" s="48">
        <v>146.80000000000001</v>
      </c>
      <c r="DA120" s="48">
        <v>106.3</v>
      </c>
      <c r="DB120" s="48">
        <v>92.7</v>
      </c>
      <c r="DC120" s="48">
        <v>97.3</v>
      </c>
      <c r="DD120" s="48">
        <v>71.400000000000006</v>
      </c>
      <c r="DE120" s="48">
        <v>99.9</v>
      </c>
      <c r="DF120" s="48">
        <v>89.9</v>
      </c>
      <c r="DG120" s="48">
        <v>109.7</v>
      </c>
      <c r="DH120" s="48">
        <v>109.5</v>
      </c>
      <c r="DI120" s="48">
        <v>109.6</v>
      </c>
      <c r="DJ120" s="48">
        <v>45.1</v>
      </c>
      <c r="DK120" s="48">
        <v>60.4</v>
      </c>
      <c r="DL120" s="48">
        <v>53.3</v>
      </c>
      <c r="DM120" s="48">
        <v>69.099999999999994</v>
      </c>
      <c r="DN120" s="48">
        <v>114</v>
      </c>
      <c r="DO120" s="48">
        <v>96.9</v>
      </c>
      <c r="DP120" s="49" t="s">
        <v>197</v>
      </c>
      <c r="DQ120" s="49" t="s">
        <v>197</v>
      </c>
      <c r="DR120" s="49" t="s">
        <v>197</v>
      </c>
      <c r="DS120" s="49" t="s">
        <v>197</v>
      </c>
      <c r="DT120" s="49" t="s">
        <v>197</v>
      </c>
      <c r="DU120" s="49" t="s">
        <v>197</v>
      </c>
      <c r="DV120" s="48">
        <v>7.9</v>
      </c>
      <c r="DW120" s="48">
        <v>16.3</v>
      </c>
      <c r="DX120" s="48">
        <v>13.8</v>
      </c>
      <c r="DY120" s="49" t="s">
        <v>197</v>
      </c>
      <c r="DZ120" s="49" t="s">
        <v>197</v>
      </c>
      <c r="EA120" s="49" t="s">
        <v>197</v>
      </c>
      <c r="EB120" s="48" t="e">
        <v>#N/A</v>
      </c>
      <c r="EC120" s="49" t="s">
        <v>197</v>
      </c>
      <c r="ED120" s="48" t="e">
        <v>#N/A</v>
      </c>
      <c r="EE120" s="49" t="s">
        <v>197</v>
      </c>
      <c r="EF120" s="48">
        <v>42.5</v>
      </c>
      <c r="EG120" s="48">
        <v>61.8</v>
      </c>
      <c r="EH120" s="48">
        <v>53.7</v>
      </c>
      <c r="EI120" s="48">
        <v>35.799999999999997</v>
      </c>
      <c r="EJ120" s="48">
        <v>156.1</v>
      </c>
      <c r="EK120" s="48">
        <v>114.7</v>
      </c>
      <c r="EL120" s="49" t="s">
        <v>197</v>
      </c>
      <c r="EM120" s="49" t="s">
        <v>197</v>
      </c>
      <c r="EN120" s="49" t="s">
        <v>197</v>
      </c>
      <c r="EO120" s="49" t="s">
        <v>197</v>
      </c>
      <c r="EP120" s="49" t="s">
        <v>197</v>
      </c>
      <c r="EQ120" s="49" t="s">
        <v>197</v>
      </c>
      <c r="ER120" s="49" t="s">
        <v>197</v>
      </c>
      <c r="ES120" s="49" t="s">
        <v>197</v>
      </c>
      <c r="ET120" s="48">
        <v>46.3</v>
      </c>
      <c r="EU120" s="49" t="s">
        <v>197</v>
      </c>
      <c r="EV120" s="48">
        <v>64.2</v>
      </c>
      <c r="EW120" s="48">
        <v>68.3</v>
      </c>
      <c r="EX120" s="48">
        <v>67.099999999999994</v>
      </c>
      <c r="EY120" s="49" t="s">
        <v>197</v>
      </c>
      <c r="EZ120" s="48">
        <v>44.8</v>
      </c>
      <c r="FA120" s="48">
        <v>59.8</v>
      </c>
      <c r="FB120" s="48">
        <v>53.8</v>
      </c>
      <c r="FC120" s="49" t="s">
        <v>197</v>
      </c>
      <c r="FD120" s="48">
        <v>28.3</v>
      </c>
      <c r="FE120" s="48">
        <v>65.5</v>
      </c>
      <c r="FF120" s="48">
        <v>49.5</v>
      </c>
      <c r="FG120" s="49" t="s">
        <v>197</v>
      </c>
      <c r="FH120" s="49" t="s">
        <v>197</v>
      </c>
      <c r="FI120" s="49" t="s">
        <v>197</v>
      </c>
      <c r="FJ120" s="48">
        <v>167.5</v>
      </c>
      <c r="FK120" s="48">
        <v>271.60000000000002</v>
      </c>
      <c r="FL120" s="48">
        <v>224.7</v>
      </c>
      <c r="FM120" s="48">
        <v>84</v>
      </c>
      <c r="FN120" s="48">
        <v>73.2</v>
      </c>
      <c r="FO120" s="48">
        <v>79.400000000000006</v>
      </c>
      <c r="FP120" s="48">
        <v>58.8</v>
      </c>
      <c r="FQ120" s="48">
        <v>68.099999999999994</v>
      </c>
      <c r="FR120" s="48">
        <v>64.8</v>
      </c>
      <c r="FS120" s="48">
        <v>92.6</v>
      </c>
      <c r="FT120" s="48">
        <v>73.5</v>
      </c>
      <c r="FU120" s="48">
        <v>85.6</v>
      </c>
      <c r="FV120" s="48">
        <v>40.799999999999997</v>
      </c>
      <c r="FW120" s="48">
        <v>71.599999999999994</v>
      </c>
      <c r="FX120" s="48">
        <v>29.5</v>
      </c>
      <c r="FY120" s="48">
        <v>66.900000000000006</v>
      </c>
      <c r="FZ120" s="48">
        <v>66.5</v>
      </c>
      <c r="GA120" s="48">
        <v>109.6</v>
      </c>
      <c r="GB120" s="48">
        <v>77.5</v>
      </c>
      <c r="GC120" s="48">
        <v>83.6</v>
      </c>
      <c r="GD120" s="48">
        <v>22.9</v>
      </c>
      <c r="GE120" s="48">
        <v>11.7</v>
      </c>
      <c r="GF120" s="48">
        <v>18.899999999999999</v>
      </c>
      <c r="GG120" s="48">
        <v>1.8</v>
      </c>
      <c r="GH120" s="48">
        <v>52.5</v>
      </c>
      <c r="GI120" s="48">
        <v>52.2</v>
      </c>
      <c r="GJ120" s="49" t="s">
        <v>197</v>
      </c>
      <c r="GK120" s="49" t="s">
        <v>197</v>
      </c>
      <c r="GL120" s="49" t="s">
        <v>197</v>
      </c>
      <c r="GM120" s="48">
        <v>8.1999999999999993</v>
      </c>
      <c r="GN120" s="48">
        <v>12.7</v>
      </c>
      <c r="GO120" s="48">
        <v>11</v>
      </c>
      <c r="GP120" s="48">
        <v>149.4</v>
      </c>
      <c r="GQ120" s="48">
        <v>155.9</v>
      </c>
      <c r="GR120" s="48">
        <v>153.5</v>
      </c>
      <c r="GS120" s="48">
        <v>23</v>
      </c>
      <c r="GT120" s="48">
        <v>54.2</v>
      </c>
      <c r="GU120" s="48">
        <v>47.4</v>
      </c>
      <c r="GV120" s="48">
        <v>37.6</v>
      </c>
      <c r="GW120" s="48">
        <v>46.7</v>
      </c>
      <c r="GX120" s="48">
        <v>42.6</v>
      </c>
      <c r="GY120" s="48">
        <v>60.6</v>
      </c>
      <c r="GZ120" s="48">
        <v>55.6</v>
      </c>
      <c r="HA120" s="48">
        <v>58</v>
      </c>
      <c r="HB120" s="48">
        <v>115.3</v>
      </c>
      <c r="HC120" s="48">
        <v>65.2</v>
      </c>
      <c r="HD120" s="48">
        <v>80.3</v>
      </c>
      <c r="HE120" s="48" t="e">
        <v>#N/A</v>
      </c>
      <c r="HF120" s="49" t="s">
        <v>197</v>
      </c>
      <c r="HG120" s="48" t="e">
        <v>#N/A</v>
      </c>
      <c r="HH120" s="48">
        <v>44.2</v>
      </c>
      <c r="HI120" s="48">
        <v>299.89999999999998</v>
      </c>
      <c r="HJ120" s="48">
        <v>153</v>
      </c>
      <c r="HK120" s="48">
        <v>194.8</v>
      </c>
      <c r="HL120" s="48">
        <v>150.5</v>
      </c>
      <c r="HM120" s="48">
        <v>140.4</v>
      </c>
      <c r="HN120" s="48">
        <v>145.30000000000001</v>
      </c>
      <c r="HO120" s="49" t="s">
        <v>197</v>
      </c>
      <c r="HP120" s="49" t="s">
        <v>197</v>
      </c>
      <c r="HQ120" s="49" t="s">
        <v>197</v>
      </c>
      <c r="HR120" s="49" t="s">
        <v>197</v>
      </c>
      <c r="HS120" s="49" t="s">
        <v>197</v>
      </c>
      <c r="HT120" s="49" t="s">
        <v>197</v>
      </c>
      <c r="HU120" s="48">
        <v>82</v>
      </c>
      <c r="HV120" s="48">
        <v>74</v>
      </c>
      <c r="HW120" s="48">
        <v>74.400000000000006</v>
      </c>
      <c r="HX120" s="49" t="s">
        <v>197</v>
      </c>
      <c r="HY120" s="49" t="s">
        <v>197</v>
      </c>
      <c r="HZ120" s="49" t="s">
        <v>197</v>
      </c>
      <c r="IA120" s="49" t="s">
        <v>197</v>
      </c>
      <c r="IB120" s="49" t="s">
        <v>197</v>
      </c>
      <c r="IC120" s="49" t="s">
        <v>197</v>
      </c>
      <c r="ID120" s="48">
        <v>131.6</v>
      </c>
      <c r="IE120" s="49" t="s">
        <v>197</v>
      </c>
      <c r="IF120" s="49" t="s">
        <v>197</v>
      </c>
      <c r="IG120" s="48">
        <v>107.1</v>
      </c>
      <c r="IH120" s="48">
        <v>102.7</v>
      </c>
      <c r="II120" s="48">
        <v>41.3</v>
      </c>
      <c r="IJ120" s="49" t="s">
        <v>197</v>
      </c>
      <c r="IK120" s="48">
        <v>464.3</v>
      </c>
      <c r="IL120" s="48">
        <v>663.9</v>
      </c>
      <c r="IM120" s="49" t="s">
        <v>197</v>
      </c>
      <c r="IN120" s="49" t="s">
        <v>197</v>
      </c>
      <c r="IO120" s="48">
        <v>214.8</v>
      </c>
      <c r="IP120" s="49" t="s">
        <v>197</v>
      </c>
      <c r="IQ120" s="48">
        <v>38.4</v>
      </c>
      <c r="IR120" s="48">
        <v>34.1</v>
      </c>
      <c r="IS120" s="48">
        <v>55</v>
      </c>
      <c r="IT120" s="48">
        <v>47</v>
      </c>
      <c r="IU120" s="48">
        <v>31.2</v>
      </c>
      <c r="IV120" s="48">
        <v>9.5</v>
      </c>
      <c r="IW120" s="48">
        <v>14.9</v>
      </c>
      <c r="IX120" s="49" t="s">
        <v>197</v>
      </c>
      <c r="IY120" s="48">
        <v>124.4</v>
      </c>
      <c r="IZ120" s="48">
        <v>131.6</v>
      </c>
      <c r="JA120" s="48">
        <v>219.7</v>
      </c>
      <c r="JB120" s="49" t="s">
        <v>197</v>
      </c>
      <c r="JC120" s="48">
        <v>104.6</v>
      </c>
      <c r="JD120" s="48">
        <v>18.2</v>
      </c>
      <c r="JE120" s="48">
        <v>39.200000000000003</v>
      </c>
      <c r="JF120" s="48" t="s">
        <v>87</v>
      </c>
      <c r="JG120" s="48">
        <v>451.8</v>
      </c>
      <c r="JH120" s="48">
        <v>116.9</v>
      </c>
      <c r="JI120" s="48">
        <v>101</v>
      </c>
      <c r="JJ120" s="48">
        <v>94.1</v>
      </c>
      <c r="JK120" s="48">
        <v>106.6</v>
      </c>
      <c r="JL120" s="48">
        <v>99.2</v>
      </c>
      <c r="JM120" s="48">
        <v>115.8</v>
      </c>
      <c r="JN120" s="48">
        <v>102.7</v>
      </c>
      <c r="JO120" s="48" t="s">
        <v>87</v>
      </c>
    </row>
    <row r="121" spans="1:275">
      <c r="A121" s="45"/>
      <c r="B121" s="46" t="s">
        <v>1858</v>
      </c>
      <c r="C121" s="303" t="s">
        <v>1358</v>
      </c>
      <c r="D121" s="46" t="s">
        <v>100</v>
      </c>
      <c r="E121" s="303" t="s">
        <v>12</v>
      </c>
      <c r="F121" s="47" t="s">
        <v>197</v>
      </c>
      <c r="G121" s="47" t="s">
        <v>197</v>
      </c>
      <c r="H121" s="48">
        <v>75.8</v>
      </c>
      <c r="I121" s="48">
        <v>44.7</v>
      </c>
      <c r="J121" s="48">
        <v>59.5</v>
      </c>
      <c r="K121" s="49" t="s">
        <v>197</v>
      </c>
      <c r="L121" s="49" t="s">
        <v>197</v>
      </c>
      <c r="M121" s="49" t="s">
        <v>197</v>
      </c>
      <c r="N121" s="49" t="s">
        <v>197</v>
      </c>
      <c r="O121" s="49" t="s">
        <v>197</v>
      </c>
      <c r="P121" s="49" t="s">
        <v>197</v>
      </c>
      <c r="Q121" s="49" t="s">
        <v>197</v>
      </c>
      <c r="R121" s="49" t="s">
        <v>197</v>
      </c>
      <c r="S121" s="49" t="s">
        <v>197</v>
      </c>
      <c r="T121" s="49" t="s">
        <v>197</v>
      </c>
      <c r="U121" s="49" t="s">
        <v>197</v>
      </c>
      <c r="V121" s="49" t="s">
        <v>197</v>
      </c>
      <c r="W121" s="49" t="s">
        <v>197</v>
      </c>
      <c r="X121" s="49" t="s">
        <v>197</v>
      </c>
      <c r="Y121" s="49" t="s">
        <v>197</v>
      </c>
      <c r="Z121" s="49" t="s">
        <v>197</v>
      </c>
      <c r="AA121" s="49" t="s">
        <v>197</v>
      </c>
      <c r="AB121" s="49" t="s">
        <v>197</v>
      </c>
      <c r="AC121" s="49" t="s">
        <v>197</v>
      </c>
      <c r="AD121" s="49" t="s">
        <v>197</v>
      </c>
      <c r="AE121" s="49" t="s">
        <v>197</v>
      </c>
      <c r="AF121" s="49" t="s">
        <v>197</v>
      </c>
      <c r="AG121" s="49" t="s">
        <v>197</v>
      </c>
      <c r="AH121" s="49" t="s">
        <v>197</v>
      </c>
      <c r="AI121" s="49" t="s">
        <v>197</v>
      </c>
      <c r="AJ121" s="49" t="s">
        <v>197</v>
      </c>
      <c r="AK121" s="49" t="s">
        <v>197</v>
      </c>
      <c r="AL121" s="49" t="s">
        <v>197</v>
      </c>
      <c r="AM121" s="49" t="s">
        <v>197</v>
      </c>
      <c r="AN121" s="49" t="s">
        <v>197</v>
      </c>
      <c r="AO121" s="49" t="s">
        <v>197</v>
      </c>
      <c r="AP121" s="49" t="s">
        <v>197</v>
      </c>
      <c r="AQ121" s="49" t="s">
        <v>197</v>
      </c>
      <c r="AR121" s="49" t="s">
        <v>197</v>
      </c>
      <c r="AS121" s="49" t="s">
        <v>197</v>
      </c>
      <c r="AT121" s="49" t="s">
        <v>197</v>
      </c>
      <c r="AU121" s="49" t="s">
        <v>197</v>
      </c>
      <c r="AV121" s="49" t="s">
        <v>197</v>
      </c>
      <c r="AW121" s="49" t="s">
        <v>197</v>
      </c>
      <c r="AX121" s="49" t="s">
        <v>197</v>
      </c>
      <c r="AY121" s="49" t="s">
        <v>197</v>
      </c>
      <c r="AZ121" s="48">
        <v>12.6</v>
      </c>
      <c r="BA121" s="48">
        <v>26.4</v>
      </c>
      <c r="BB121" s="48">
        <v>25.8</v>
      </c>
      <c r="BC121" s="48">
        <v>30</v>
      </c>
      <c r="BD121" s="48">
        <v>22.4</v>
      </c>
      <c r="BE121" s="48">
        <v>23</v>
      </c>
      <c r="BF121" s="48">
        <v>38.4</v>
      </c>
      <c r="BG121" s="48">
        <v>53.1</v>
      </c>
      <c r="BH121" s="48">
        <v>49.6</v>
      </c>
      <c r="BI121" s="49" t="s">
        <v>197</v>
      </c>
      <c r="BJ121" s="49" t="s">
        <v>197</v>
      </c>
      <c r="BK121" s="49" t="s">
        <v>197</v>
      </c>
      <c r="BL121" s="49" t="s">
        <v>197</v>
      </c>
      <c r="BM121" s="49" t="s">
        <v>197</v>
      </c>
      <c r="BN121" s="49" t="s">
        <v>197</v>
      </c>
      <c r="BO121" s="49" t="s">
        <v>197</v>
      </c>
      <c r="BP121" s="49" t="s">
        <v>197</v>
      </c>
      <c r="BQ121" s="49" t="s">
        <v>197</v>
      </c>
      <c r="BR121" s="49" t="s">
        <v>197</v>
      </c>
      <c r="BS121" s="49" t="s">
        <v>197</v>
      </c>
      <c r="BT121" s="49" t="s">
        <v>197</v>
      </c>
      <c r="BU121" s="49" t="s">
        <v>197</v>
      </c>
      <c r="BV121" s="49" t="s">
        <v>197</v>
      </c>
      <c r="BW121" s="49" t="s">
        <v>197</v>
      </c>
      <c r="BX121" s="49" t="s">
        <v>197</v>
      </c>
      <c r="BY121" s="49" t="s">
        <v>197</v>
      </c>
      <c r="BZ121" s="49" t="s">
        <v>197</v>
      </c>
      <c r="CA121" s="49" t="s">
        <v>197</v>
      </c>
      <c r="CB121" s="49" t="s">
        <v>197</v>
      </c>
      <c r="CC121" s="49" t="s">
        <v>197</v>
      </c>
      <c r="CD121" s="49" t="s">
        <v>197</v>
      </c>
      <c r="CE121" s="49" t="s">
        <v>197</v>
      </c>
      <c r="CF121" s="49" t="s">
        <v>197</v>
      </c>
      <c r="CG121" s="49" t="s">
        <v>197</v>
      </c>
      <c r="CH121" s="49" t="s">
        <v>197</v>
      </c>
      <c r="CI121" s="49" t="s">
        <v>197</v>
      </c>
      <c r="CJ121" s="49" t="s">
        <v>197</v>
      </c>
      <c r="CK121" s="49" t="s">
        <v>197</v>
      </c>
      <c r="CL121" s="49" t="s">
        <v>197</v>
      </c>
      <c r="CM121" s="49" t="s">
        <v>197</v>
      </c>
      <c r="CN121" s="49" t="s">
        <v>197</v>
      </c>
      <c r="CO121" s="49" t="s">
        <v>197</v>
      </c>
      <c r="CP121" s="49" t="s">
        <v>197</v>
      </c>
      <c r="CQ121" s="49" t="s">
        <v>197</v>
      </c>
      <c r="CR121" s="49" t="s">
        <v>197</v>
      </c>
      <c r="CS121" s="49" t="s">
        <v>197</v>
      </c>
      <c r="CT121" s="49" t="s">
        <v>197</v>
      </c>
      <c r="CU121" s="49" t="s">
        <v>197</v>
      </c>
      <c r="CV121" s="49" t="s">
        <v>197</v>
      </c>
      <c r="CW121" s="49" t="s">
        <v>197</v>
      </c>
      <c r="CX121" s="49" t="s">
        <v>197</v>
      </c>
      <c r="CY121" s="49" t="s">
        <v>197</v>
      </c>
      <c r="CZ121" s="49" t="s">
        <v>197</v>
      </c>
      <c r="DA121" s="49" t="s">
        <v>197</v>
      </c>
      <c r="DB121" s="49" t="s">
        <v>197</v>
      </c>
      <c r="DC121" s="49" t="s">
        <v>197</v>
      </c>
      <c r="DD121" s="49" t="s">
        <v>197</v>
      </c>
      <c r="DE121" s="49" t="s">
        <v>197</v>
      </c>
      <c r="DF121" s="49" t="s">
        <v>197</v>
      </c>
      <c r="DG121" s="49" t="s">
        <v>197</v>
      </c>
      <c r="DH121" s="49" t="s">
        <v>197</v>
      </c>
      <c r="DI121" s="49" t="s">
        <v>197</v>
      </c>
      <c r="DJ121" s="49" t="s">
        <v>197</v>
      </c>
      <c r="DK121" s="49" t="s">
        <v>197</v>
      </c>
      <c r="DL121" s="49" t="s">
        <v>197</v>
      </c>
      <c r="DM121" s="49" t="s">
        <v>197</v>
      </c>
      <c r="DN121" s="49" t="s">
        <v>197</v>
      </c>
      <c r="DO121" s="49" t="s">
        <v>197</v>
      </c>
      <c r="DP121" s="49" t="s">
        <v>197</v>
      </c>
      <c r="DQ121" s="49" t="s">
        <v>197</v>
      </c>
      <c r="DR121" s="49" t="s">
        <v>197</v>
      </c>
      <c r="DS121" s="49" t="s">
        <v>197</v>
      </c>
      <c r="DT121" s="49" t="s">
        <v>197</v>
      </c>
      <c r="DU121" s="49" t="s">
        <v>197</v>
      </c>
      <c r="DV121" s="49" t="s">
        <v>197</v>
      </c>
      <c r="DW121" s="49" t="s">
        <v>197</v>
      </c>
      <c r="DX121" s="49" t="s">
        <v>197</v>
      </c>
      <c r="DY121" s="49" t="s">
        <v>197</v>
      </c>
      <c r="DZ121" s="49" t="s">
        <v>197</v>
      </c>
      <c r="EA121" s="49" t="s">
        <v>197</v>
      </c>
      <c r="EB121" s="48" t="e">
        <v>#N/A</v>
      </c>
      <c r="EC121" s="49" t="s">
        <v>197</v>
      </c>
      <c r="ED121" s="48" t="e">
        <v>#N/A</v>
      </c>
      <c r="EE121" s="49" t="s">
        <v>197</v>
      </c>
      <c r="EF121" s="49" t="s">
        <v>197</v>
      </c>
      <c r="EG121" s="49" t="s">
        <v>197</v>
      </c>
      <c r="EH121" s="49" t="s">
        <v>197</v>
      </c>
      <c r="EI121" s="49" t="s">
        <v>197</v>
      </c>
      <c r="EJ121" s="49" t="s">
        <v>197</v>
      </c>
      <c r="EK121" s="49" t="s">
        <v>197</v>
      </c>
      <c r="EL121" s="49" t="s">
        <v>197</v>
      </c>
      <c r="EM121" s="49" t="s">
        <v>197</v>
      </c>
      <c r="EN121" s="49" t="s">
        <v>197</v>
      </c>
      <c r="EO121" s="49" t="s">
        <v>197</v>
      </c>
      <c r="EP121" s="49" t="s">
        <v>197</v>
      </c>
      <c r="EQ121" s="49" t="s">
        <v>197</v>
      </c>
      <c r="ER121" s="49" t="s">
        <v>197</v>
      </c>
      <c r="ES121" s="49" t="s">
        <v>197</v>
      </c>
      <c r="ET121" s="49" t="s">
        <v>197</v>
      </c>
      <c r="EU121" s="49" t="s">
        <v>197</v>
      </c>
      <c r="EV121" s="48">
        <v>3.3</v>
      </c>
      <c r="EW121" s="48">
        <v>20.5</v>
      </c>
      <c r="EX121" s="48">
        <v>15</v>
      </c>
      <c r="EY121" s="49" t="s">
        <v>197</v>
      </c>
      <c r="EZ121" s="49" t="s">
        <v>197</v>
      </c>
      <c r="FA121" s="49" t="s">
        <v>197</v>
      </c>
      <c r="FB121" s="49" t="s">
        <v>197</v>
      </c>
      <c r="FC121" s="49" t="s">
        <v>197</v>
      </c>
      <c r="FD121" s="49" t="s">
        <v>197</v>
      </c>
      <c r="FE121" s="49" t="s">
        <v>197</v>
      </c>
      <c r="FF121" s="49" t="s">
        <v>197</v>
      </c>
      <c r="FG121" s="49" t="s">
        <v>197</v>
      </c>
      <c r="FH121" s="49" t="s">
        <v>197</v>
      </c>
      <c r="FI121" s="49" t="s">
        <v>197</v>
      </c>
      <c r="FJ121" s="49" t="s">
        <v>197</v>
      </c>
      <c r="FK121" s="49" t="s">
        <v>197</v>
      </c>
      <c r="FL121" s="49" t="s">
        <v>197</v>
      </c>
      <c r="FM121" s="49" t="s">
        <v>197</v>
      </c>
      <c r="FN121" s="49" t="s">
        <v>197</v>
      </c>
      <c r="FO121" s="49" t="s">
        <v>197</v>
      </c>
      <c r="FP121" s="49" t="s">
        <v>197</v>
      </c>
      <c r="FQ121" s="49" t="s">
        <v>197</v>
      </c>
      <c r="FR121" s="49" t="s">
        <v>197</v>
      </c>
      <c r="FS121" s="49" t="s">
        <v>197</v>
      </c>
      <c r="FT121" s="49" t="s">
        <v>197</v>
      </c>
      <c r="FU121" s="49" t="s">
        <v>197</v>
      </c>
      <c r="FV121" s="49" t="s">
        <v>197</v>
      </c>
      <c r="FW121" s="49" t="s">
        <v>197</v>
      </c>
      <c r="FX121" s="48">
        <v>85.6</v>
      </c>
      <c r="FY121" s="48">
        <v>35.5</v>
      </c>
      <c r="FZ121" s="48">
        <v>36</v>
      </c>
      <c r="GA121" s="48">
        <v>10.7</v>
      </c>
      <c r="GB121" s="48">
        <v>26.5</v>
      </c>
      <c r="GC121" s="48">
        <v>23.4</v>
      </c>
      <c r="GD121" s="49" t="s">
        <v>197</v>
      </c>
      <c r="GE121" s="49" t="s">
        <v>197</v>
      </c>
      <c r="GF121" s="49" t="s">
        <v>197</v>
      </c>
      <c r="GG121" s="49" t="s">
        <v>197</v>
      </c>
      <c r="GH121" s="49" t="s">
        <v>197</v>
      </c>
      <c r="GI121" s="49" t="s">
        <v>197</v>
      </c>
      <c r="GJ121" s="49" t="s">
        <v>197</v>
      </c>
      <c r="GK121" s="49" t="s">
        <v>197</v>
      </c>
      <c r="GL121" s="49" t="s">
        <v>197</v>
      </c>
      <c r="GM121" s="49" t="s">
        <v>197</v>
      </c>
      <c r="GN121" s="49" t="s">
        <v>197</v>
      </c>
      <c r="GO121" s="49" t="s">
        <v>197</v>
      </c>
      <c r="GP121" s="49" t="s">
        <v>197</v>
      </c>
      <c r="GQ121" s="49" t="s">
        <v>197</v>
      </c>
      <c r="GR121" s="49" t="s">
        <v>197</v>
      </c>
      <c r="GS121" s="49" t="s">
        <v>197</v>
      </c>
      <c r="GT121" s="49" t="s">
        <v>197</v>
      </c>
      <c r="GU121" s="49" t="s">
        <v>197</v>
      </c>
      <c r="GV121" s="49" t="s">
        <v>197</v>
      </c>
      <c r="GW121" s="49" t="s">
        <v>197</v>
      </c>
      <c r="GX121" s="49" t="s">
        <v>197</v>
      </c>
      <c r="GY121" s="49" t="s">
        <v>197</v>
      </c>
      <c r="GZ121" s="49" t="s">
        <v>197</v>
      </c>
      <c r="HA121" s="49" t="s">
        <v>197</v>
      </c>
      <c r="HB121" s="49" t="s">
        <v>197</v>
      </c>
      <c r="HC121" s="49" t="s">
        <v>197</v>
      </c>
      <c r="HD121" s="49" t="s">
        <v>197</v>
      </c>
      <c r="HE121" s="48" t="e">
        <v>#N/A</v>
      </c>
      <c r="HF121" s="49" t="s">
        <v>197</v>
      </c>
      <c r="HG121" s="48" t="e">
        <v>#N/A</v>
      </c>
      <c r="HH121" s="49" t="s">
        <v>197</v>
      </c>
      <c r="HI121" s="49" t="s">
        <v>197</v>
      </c>
      <c r="HJ121" s="49" t="s">
        <v>197</v>
      </c>
      <c r="HK121" s="49" t="s">
        <v>197</v>
      </c>
      <c r="HL121" s="49" t="s">
        <v>197</v>
      </c>
      <c r="HM121" s="49" t="s">
        <v>197</v>
      </c>
      <c r="HN121" s="49" t="s">
        <v>197</v>
      </c>
      <c r="HO121" s="49" t="s">
        <v>197</v>
      </c>
      <c r="HP121" s="49" t="s">
        <v>197</v>
      </c>
      <c r="HQ121" s="49" t="s">
        <v>197</v>
      </c>
      <c r="HR121" s="49" t="s">
        <v>197</v>
      </c>
      <c r="HS121" s="49" t="s">
        <v>197</v>
      </c>
      <c r="HT121" s="49" t="s">
        <v>197</v>
      </c>
      <c r="HU121" s="48">
        <v>32.4</v>
      </c>
      <c r="HV121" s="48">
        <v>37</v>
      </c>
      <c r="HW121" s="48">
        <v>36.700000000000003</v>
      </c>
      <c r="HX121" s="49" t="s">
        <v>197</v>
      </c>
      <c r="HY121" s="49" t="s">
        <v>197</v>
      </c>
      <c r="HZ121" s="49" t="s">
        <v>197</v>
      </c>
      <c r="IA121" s="49" t="s">
        <v>197</v>
      </c>
      <c r="IB121" s="49" t="s">
        <v>197</v>
      </c>
      <c r="IC121" s="49" t="s">
        <v>197</v>
      </c>
      <c r="ID121" s="49" t="s">
        <v>197</v>
      </c>
      <c r="IE121" s="49" t="s">
        <v>197</v>
      </c>
      <c r="IF121" s="49" t="s">
        <v>197</v>
      </c>
      <c r="IG121" s="49" t="s">
        <v>197</v>
      </c>
      <c r="IH121" s="49" t="s">
        <v>197</v>
      </c>
      <c r="II121" s="49" t="s">
        <v>197</v>
      </c>
      <c r="IJ121" s="49" t="s">
        <v>197</v>
      </c>
      <c r="IK121" s="49" t="s">
        <v>197</v>
      </c>
      <c r="IL121" s="49" t="s">
        <v>197</v>
      </c>
      <c r="IM121" s="49" t="s">
        <v>197</v>
      </c>
      <c r="IN121" s="49" t="s">
        <v>197</v>
      </c>
      <c r="IO121" s="49" t="s">
        <v>197</v>
      </c>
      <c r="IP121" s="49" t="s">
        <v>197</v>
      </c>
      <c r="IQ121" s="49" t="s">
        <v>197</v>
      </c>
      <c r="IR121" s="49" t="s">
        <v>197</v>
      </c>
      <c r="IS121" s="49" t="s">
        <v>197</v>
      </c>
      <c r="IT121" s="49" t="s">
        <v>197</v>
      </c>
      <c r="IU121" s="49" t="s">
        <v>197</v>
      </c>
      <c r="IV121" s="49" t="s">
        <v>197</v>
      </c>
      <c r="IW121" s="49" t="s">
        <v>197</v>
      </c>
      <c r="IX121" s="49" t="s">
        <v>197</v>
      </c>
      <c r="IY121" s="49" t="s">
        <v>197</v>
      </c>
      <c r="IZ121" s="49" t="s">
        <v>197</v>
      </c>
      <c r="JA121" s="49" t="s">
        <v>197</v>
      </c>
      <c r="JB121" s="49" t="s">
        <v>197</v>
      </c>
      <c r="JC121" s="49" t="s">
        <v>197</v>
      </c>
      <c r="JD121" s="49" t="s">
        <v>197</v>
      </c>
      <c r="JE121" s="49" t="s">
        <v>197</v>
      </c>
      <c r="JF121" s="49" t="s">
        <v>87</v>
      </c>
      <c r="JG121" s="49" t="s">
        <v>87</v>
      </c>
      <c r="JH121" s="49" t="s">
        <v>87</v>
      </c>
      <c r="JI121" s="49" t="s">
        <v>87</v>
      </c>
      <c r="JJ121" s="49">
        <v>76.2</v>
      </c>
      <c r="JK121" s="49">
        <v>150.30000000000001</v>
      </c>
      <c r="JL121" s="49">
        <v>41.9</v>
      </c>
      <c r="JM121" s="49">
        <v>78.599999999999994</v>
      </c>
      <c r="JN121" s="49" t="s">
        <v>87</v>
      </c>
      <c r="JO121" s="49" t="s">
        <v>87</v>
      </c>
    </row>
    <row r="122" spans="1:275">
      <c r="A122" s="45"/>
      <c r="B122" s="46" t="s">
        <v>1859</v>
      </c>
      <c r="C122" s="303" t="s">
        <v>1359</v>
      </c>
      <c r="D122" s="46" t="s">
        <v>101</v>
      </c>
      <c r="E122" s="303" t="s">
        <v>13</v>
      </c>
      <c r="F122" s="47" t="s">
        <v>197</v>
      </c>
      <c r="G122" s="47" t="s">
        <v>197</v>
      </c>
      <c r="H122" s="48">
        <v>77</v>
      </c>
      <c r="I122" s="48">
        <v>63.3</v>
      </c>
      <c r="J122" s="48">
        <v>66.5</v>
      </c>
      <c r="K122" s="48">
        <v>171.3</v>
      </c>
      <c r="L122" s="48">
        <v>65.3</v>
      </c>
      <c r="M122" s="48">
        <v>50.7</v>
      </c>
      <c r="N122" s="48">
        <v>98.6</v>
      </c>
      <c r="O122" s="49" t="s">
        <v>197</v>
      </c>
      <c r="P122" s="48">
        <v>57</v>
      </c>
      <c r="Q122" s="48">
        <v>104.9</v>
      </c>
      <c r="R122" s="48">
        <v>45</v>
      </c>
      <c r="S122" s="48">
        <v>111.8</v>
      </c>
      <c r="T122" s="48">
        <v>119.2</v>
      </c>
      <c r="U122" s="48">
        <v>116.1</v>
      </c>
      <c r="V122" s="48">
        <v>99.2</v>
      </c>
      <c r="W122" s="48">
        <v>164.2</v>
      </c>
      <c r="X122" s="49" t="s">
        <v>197</v>
      </c>
      <c r="Y122" s="48">
        <v>64.400000000000006</v>
      </c>
      <c r="Z122" s="48">
        <v>77</v>
      </c>
      <c r="AA122" s="48">
        <v>196.9</v>
      </c>
      <c r="AB122" s="48">
        <v>73.5</v>
      </c>
      <c r="AC122" s="48">
        <v>186.4</v>
      </c>
      <c r="AD122" s="48">
        <v>107.8</v>
      </c>
      <c r="AE122" s="48">
        <v>190.4</v>
      </c>
      <c r="AF122" s="48">
        <v>122.1</v>
      </c>
      <c r="AG122" s="48">
        <v>117.8</v>
      </c>
      <c r="AH122" s="48">
        <v>97</v>
      </c>
      <c r="AI122" s="49" t="s">
        <v>197</v>
      </c>
      <c r="AJ122" s="49" t="s">
        <v>197</v>
      </c>
      <c r="AK122" s="49" t="s">
        <v>197</v>
      </c>
      <c r="AL122" s="49" t="s">
        <v>197</v>
      </c>
      <c r="AM122" s="49" t="s">
        <v>197</v>
      </c>
      <c r="AN122" s="48">
        <v>52.3</v>
      </c>
      <c r="AO122" s="48">
        <v>100.2</v>
      </c>
      <c r="AP122" s="48">
        <v>99.7</v>
      </c>
      <c r="AQ122" s="48">
        <v>22</v>
      </c>
      <c r="AR122" s="48">
        <v>57.9</v>
      </c>
      <c r="AS122" s="49" t="s">
        <v>197</v>
      </c>
      <c r="AT122" s="48">
        <v>82.8</v>
      </c>
      <c r="AU122" s="49" t="s">
        <v>197</v>
      </c>
      <c r="AV122" s="49" t="s">
        <v>197</v>
      </c>
      <c r="AW122" s="49" t="s">
        <v>197</v>
      </c>
      <c r="AX122" s="49" t="s">
        <v>197</v>
      </c>
      <c r="AY122" s="49" t="s">
        <v>197</v>
      </c>
      <c r="AZ122" s="48">
        <v>71.2</v>
      </c>
      <c r="BA122" s="48">
        <v>75.8</v>
      </c>
      <c r="BB122" s="48">
        <v>75.599999999999994</v>
      </c>
      <c r="BC122" s="48">
        <v>90.9</v>
      </c>
      <c r="BD122" s="48">
        <v>88.4</v>
      </c>
      <c r="BE122" s="48">
        <v>88.6</v>
      </c>
      <c r="BF122" s="48">
        <v>86.1</v>
      </c>
      <c r="BG122" s="48">
        <v>92.5</v>
      </c>
      <c r="BH122" s="48">
        <v>91.2</v>
      </c>
      <c r="BI122" s="48">
        <v>78.8</v>
      </c>
      <c r="BJ122" s="48">
        <v>107.4</v>
      </c>
      <c r="BK122" s="48">
        <v>92.4</v>
      </c>
      <c r="BL122" s="48">
        <v>94</v>
      </c>
      <c r="BM122" s="48">
        <v>102.5</v>
      </c>
      <c r="BN122" s="48">
        <v>100.2</v>
      </c>
      <c r="BO122" s="49" t="s">
        <v>197</v>
      </c>
      <c r="BP122" s="48">
        <v>140</v>
      </c>
      <c r="BQ122" s="48">
        <v>113.5</v>
      </c>
      <c r="BR122" s="48">
        <v>92</v>
      </c>
      <c r="BS122" s="48">
        <v>187.5</v>
      </c>
      <c r="BT122" s="48">
        <v>143.4</v>
      </c>
      <c r="BU122" s="48">
        <v>64.5</v>
      </c>
      <c r="BV122" s="48">
        <v>59</v>
      </c>
      <c r="BW122" s="48">
        <v>60.8</v>
      </c>
      <c r="BX122" s="48">
        <v>36</v>
      </c>
      <c r="BY122" s="48">
        <v>80.599999999999994</v>
      </c>
      <c r="BZ122" s="48">
        <v>52.2</v>
      </c>
      <c r="CA122" s="49" t="s">
        <v>197</v>
      </c>
      <c r="CB122" s="49" t="s">
        <v>197</v>
      </c>
      <c r="CC122" s="49" t="s">
        <v>197</v>
      </c>
      <c r="CD122" s="48">
        <v>51.9</v>
      </c>
      <c r="CE122" s="48">
        <v>103.2</v>
      </c>
      <c r="CF122" s="48">
        <v>84</v>
      </c>
      <c r="CG122" s="48">
        <v>65.099999999999994</v>
      </c>
      <c r="CH122" s="48">
        <v>23.8</v>
      </c>
      <c r="CI122" s="48">
        <v>43.7</v>
      </c>
      <c r="CJ122" s="48">
        <v>127.6</v>
      </c>
      <c r="CK122" s="48">
        <v>203.4</v>
      </c>
      <c r="CL122" s="48">
        <v>172.5</v>
      </c>
      <c r="CM122" s="49" t="s">
        <v>197</v>
      </c>
      <c r="CN122" s="49" t="s">
        <v>197</v>
      </c>
      <c r="CO122" s="49" t="s">
        <v>197</v>
      </c>
      <c r="CP122" s="49" t="s">
        <v>197</v>
      </c>
      <c r="CQ122" s="49" t="s">
        <v>197</v>
      </c>
      <c r="CR122" s="49" t="s">
        <v>197</v>
      </c>
      <c r="CS122" s="49" t="s">
        <v>197</v>
      </c>
      <c r="CT122" s="49" t="s">
        <v>197</v>
      </c>
      <c r="CU122" s="49" t="s">
        <v>197</v>
      </c>
      <c r="CV122" s="49" t="s">
        <v>197</v>
      </c>
      <c r="CW122" s="48">
        <v>89.5</v>
      </c>
      <c r="CX122" s="48">
        <v>148.30000000000001</v>
      </c>
      <c r="CY122" s="48">
        <v>122.9</v>
      </c>
      <c r="CZ122" s="48">
        <v>145.1</v>
      </c>
      <c r="DA122" s="48">
        <v>54.7</v>
      </c>
      <c r="DB122" s="48">
        <v>93.2</v>
      </c>
      <c r="DC122" s="48">
        <v>80.7</v>
      </c>
      <c r="DD122" s="49" t="s">
        <v>197</v>
      </c>
      <c r="DE122" s="49" t="s">
        <v>197</v>
      </c>
      <c r="DF122" s="49" t="s">
        <v>197</v>
      </c>
      <c r="DG122" s="48">
        <v>29.8</v>
      </c>
      <c r="DH122" s="48">
        <v>92.6</v>
      </c>
      <c r="DI122" s="48">
        <v>58.2</v>
      </c>
      <c r="DJ122" s="48">
        <v>80.7</v>
      </c>
      <c r="DK122" s="48">
        <v>63.4</v>
      </c>
      <c r="DL122" s="48">
        <v>71.3</v>
      </c>
      <c r="DM122" s="48">
        <v>123.3</v>
      </c>
      <c r="DN122" s="48">
        <v>182.3</v>
      </c>
      <c r="DO122" s="48">
        <v>160.4</v>
      </c>
      <c r="DP122" s="49" t="s">
        <v>197</v>
      </c>
      <c r="DQ122" s="49" t="s">
        <v>197</v>
      </c>
      <c r="DR122" s="49" t="s">
        <v>197</v>
      </c>
      <c r="DS122" s="49" t="s">
        <v>197</v>
      </c>
      <c r="DT122" s="49" t="s">
        <v>197</v>
      </c>
      <c r="DU122" s="49" t="s">
        <v>197</v>
      </c>
      <c r="DV122" s="48">
        <v>101.8</v>
      </c>
      <c r="DW122" s="48">
        <v>145.4</v>
      </c>
      <c r="DX122" s="48">
        <v>133.30000000000001</v>
      </c>
      <c r="DY122" s="49" t="s">
        <v>197</v>
      </c>
      <c r="DZ122" s="49" t="s">
        <v>197</v>
      </c>
      <c r="EA122" s="49" t="s">
        <v>197</v>
      </c>
      <c r="EB122" s="48" t="e">
        <v>#N/A</v>
      </c>
      <c r="EC122" s="48">
        <v>302.60000000000002</v>
      </c>
      <c r="ED122" s="48" t="e">
        <v>#N/A</v>
      </c>
      <c r="EE122" s="48">
        <v>74.8</v>
      </c>
      <c r="EF122" s="48">
        <v>50.9</v>
      </c>
      <c r="EG122" s="48">
        <v>135.30000000000001</v>
      </c>
      <c r="EH122" s="48">
        <v>100.7</v>
      </c>
      <c r="EI122" s="48">
        <v>66.2</v>
      </c>
      <c r="EJ122" s="48">
        <v>88.8</v>
      </c>
      <c r="EK122" s="48">
        <v>80.900000000000006</v>
      </c>
      <c r="EL122" s="49" t="s">
        <v>197</v>
      </c>
      <c r="EM122" s="48">
        <v>330.1</v>
      </c>
      <c r="EN122" s="48">
        <v>653.79999999999995</v>
      </c>
      <c r="EO122" s="48">
        <v>483.7</v>
      </c>
      <c r="EP122" s="49" t="s">
        <v>197</v>
      </c>
      <c r="EQ122" s="49" t="s">
        <v>197</v>
      </c>
      <c r="ER122" s="49" t="s">
        <v>197</v>
      </c>
      <c r="ES122" s="49" t="s">
        <v>197</v>
      </c>
      <c r="ET122" s="48">
        <v>65.099999999999994</v>
      </c>
      <c r="EU122" s="49" t="s">
        <v>197</v>
      </c>
      <c r="EV122" s="48">
        <v>101.5</v>
      </c>
      <c r="EW122" s="48">
        <v>99.2</v>
      </c>
      <c r="EX122" s="48">
        <v>99.9</v>
      </c>
      <c r="EY122" s="48">
        <v>94</v>
      </c>
      <c r="EZ122" s="48">
        <v>161.1</v>
      </c>
      <c r="FA122" s="48">
        <v>122.6</v>
      </c>
      <c r="FB122" s="48">
        <v>137.9</v>
      </c>
      <c r="FC122" s="48">
        <v>11.9</v>
      </c>
      <c r="FD122" s="48">
        <v>197.3</v>
      </c>
      <c r="FE122" s="48">
        <v>61.8</v>
      </c>
      <c r="FF122" s="48">
        <v>119.6</v>
      </c>
      <c r="FG122" s="48">
        <v>8.1</v>
      </c>
      <c r="FH122" s="49" t="s">
        <v>197</v>
      </c>
      <c r="FI122" s="48">
        <v>5.7</v>
      </c>
      <c r="FJ122" s="48">
        <v>127.8</v>
      </c>
      <c r="FK122" s="48">
        <v>19.600000000000001</v>
      </c>
      <c r="FL122" s="48">
        <v>68.599999999999994</v>
      </c>
      <c r="FM122" s="48">
        <v>132.4</v>
      </c>
      <c r="FN122" s="48">
        <v>92</v>
      </c>
      <c r="FO122" s="48">
        <v>115.3</v>
      </c>
      <c r="FP122" s="48">
        <v>218.5</v>
      </c>
      <c r="FQ122" s="48">
        <v>126.7</v>
      </c>
      <c r="FR122" s="48">
        <v>159.30000000000001</v>
      </c>
      <c r="FS122" s="48">
        <v>111.1</v>
      </c>
      <c r="FT122" s="48">
        <v>99.5</v>
      </c>
      <c r="FU122" s="48">
        <v>106.9</v>
      </c>
      <c r="FV122" s="48">
        <v>106.7</v>
      </c>
      <c r="FW122" s="48">
        <v>25.2</v>
      </c>
      <c r="FX122" s="48">
        <v>96.9</v>
      </c>
      <c r="FY122" s="48">
        <v>77.3</v>
      </c>
      <c r="FZ122" s="48">
        <v>77.5</v>
      </c>
      <c r="GA122" s="48">
        <v>116</v>
      </c>
      <c r="GB122" s="48">
        <v>89.6</v>
      </c>
      <c r="GC122" s="48">
        <v>94.5</v>
      </c>
      <c r="GD122" s="48">
        <v>24.2</v>
      </c>
      <c r="GE122" s="48">
        <v>18.100000000000001</v>
      </c>
      <c r="GF122" s="48">
        <v>21.9</v>
      </c>
      <c r="GG122" s="49" t="s">
        <v>197</v>
      </c>
      <c r="GH122" s="49" t="s">
        <v>197</v>
      </c>
      <c r="GI122" s="49" t="s">
        <v>197</v>
      </c>
      <c r="GJ122" s="49" t="s">
        <v>197</v>
      </c>
      <c r="GK122" s="49" t="s">
        <v>197</v>
      </c>
      <c r="GL122" s="49" t="s">
        <v>197</v>
      </c>
      <c r="GM122" s="48">
        <v>208.4</v>
      </c>
      <c r="GN122" s="48">
        <v>150.80000000000001</v>
      </c>
      <c r="GO122" s="48">
        <v>172.3</v>
      </c>
      <c r="GP122" s="48">
        <v>89.1</v>
      </c>
      <c r="GQ122" s="48">
        <v>84.4</v>
      </c>
      <c r="GR122" s="48">
        <v>86.1</v>
      </c>
      <c r="GS122" s="48">
        <v>146.69999999999999</v>
      </c>
      <c r="GT122" s="48">
        <v>443.5</v>
      </c>
      <c r="GU122" s="48">
        <v>379</v>
      </c>
      <c r="GV122" s="48">
        <v>30.1</v>
      </c>
      <c r="GW122" s="48">
        <v>27.5</v>
      </c>
      <c r="GX122" s="48">
        <v>28.7</v>
      </c>
      <c r="GY122" s="48">
        <v>106.1</v>
      </c>
      <c r="GZ122" s="48">
        <v>89.4</v>
      </c>
      <c r="HA122" s="48">
        <v>97.4</v>
      </c>
      <c r="HB122" s="48">
        <v>86.9</v>
      </c>
      <c r="HC122" s="48">
        <v>62.5</v>
      </c>
      <c r="HD122" s="48">
        <v>69.900000000000006</v>
      </c>
      <c r="HE122" s="48" t="e">
        <v>#N/A</v>
      </c>
      <c r="HF122" s="49" t="s">
        <v>197</v>
      </c>
      <c r="HG122" s="48" t="e">
        <v>#N/A</v>
      </c>
      <c r="HH122" s="48">
        <v>120.5</v>
      </c>
      <c r="HI122" s="49" t="s">
        <v>197</v>
      </c>
      <c r="HJ122" s="49" t="s">
        <v>197</v>
      </c>
      <c r="HK122" s="49" t="s">
        <v>197</v>
      </c>
      <c r="HL122" s="49" t="s">
        <v>197</v>
      </c>
      <c r="HM122" s="49" t="s">
        <v>197</v>
      </c>
      <c r="HN122" s="49" t="s">
        <v>197</v>
      </c>
      <c r="HO122" s="49" t="s">
        <v>197</v>
      </c>
      <c r="HP122" s="49" t="s">
        <v>197</v>
      </c>
      <c r="HQ122" s="49" t="s">
        <v>197</v>
      </c>
      <c r="HR122" s="49" t="s">
        <v>197</v>
      </c>
      <c r="HS122" s="49" t="s">
        <v>197</v>
      </c>
      <c r="HT122" s="49" t="s">
        <v>197</v>
      </c>
      <c r="HU122" s="48">
        <v>97</v>
      </c>
      <c r="HV122" s="48">
        <v>89.8</v>
      </c>
      <c r="HW122" s="48">
        <v>90.1</v>
      </c>
      <c r="HX122" s="49" t="s">
        <v>197</v>
      </c>
      <c r="HY122" s="49" t="s">
        <v>197</v>
      </c>
      <c r="HZ122" s="48">
        <v>31.4</v>
      </c>
      <c r="IA122" s="49" t="s">
        <v>197</v>
      </c>
      <c r="IB122" s="49" t="s">
        <v>197</v>
      </c>
      <c r="IC122" s="49" t="s">
        <v>197</v>
      </c>
      <c r="ID122" s="48">
        <v>53.1</v>
      </c>
      <c r="IE122" s="49" t="s">
        <v>197</v>
      </c>
      <c r="IF122" s="49" t="s">
        <v>197</v>
      </c>
      <c r="IG122" s="48">
        <v>16.8</v>
      </c>
      <c r="IH122" s="48">
        <v>185.3</v>
      </c>
      <c r="II122" s="48">
        <v>71.3</v>
      </c>
      <c r="IJ122" s="48">
        <v>50</v>
      </c>
      <c r="IK122" s="48">
        <v>13.6</v>
      </c>
      <c r="IL122" s="49" t="s">
        <v>197</v>
      </c>
      <c r="IM122" s="49" t="s">
        <v>197</v>
      </c>
      <c r="IN122" s="49" t="s">
        <v>197</v>
      </c>
      <c r="IO122" s="48">
        <v>10.6</v>
      </c>
      <c r="IP122" s="49" t="s">
        <v>197</v>
      </c>
      <c r="IQ122" s="48">
        <v>75.3</v>
      </c>
      <c r="IR122" s="48">
        <v>137.69999999999999</v>
      </c>
      <c r="IS122" s="48">
        <v>169.2</v>
      </c>
      <c r="IT122" s="48">
        <v>157.19999999999999</v>
      </c>
      <c r="IU122" s="48">
        <v>40.299999999999997</v>
      </c>
      <c r="IV122" s="48">
        <v>71.7</v>
      </c>
      <c r="IW122" s="48">
        <v>64</v>
      </c>
      <c r="IX122" s="49" t="s">
        <v>197</v>
      </c>
      <c r="IY122" s="49" t="s">
        <v>197</v>
      </c>
      <c r="IZ122" s="49" t="s">
        <v>197</v>
      </c>
      <c r="JA122" s="49" t="s">
        <v>197</v>
      </c>
      <c r="JB122" s="49" t="s">
        <v>197</v>
      </c>
      <c r="JC122" s="48">
        <v>16.8</v>
      </c>
      <c r="JD122" s="48">
        <v>27.8</v>
      </c>
      <c r="JE122" s="48">
        <v>25.2</v>
      </c>
      <c r="JF122" s="48" t="s">
        <v>87</v>
      </c>
      <c r="JG122" s="48">
        <v>149.4</v>
      </c>
      <c r="JH122" s="48">
        <v>255.5</v>
      </c>
      <c r="JI122" s="48">
        <v>97</v>
      </c>
      <c r="JJ122" s="48">
        <v>155.6</v>
      </c>
      <c r="JK122" s="48">
        <v>191.7</v>
      </c>
      <c r="JL122" s="48">
        <v>179.4</v>
      </c>
      <c r="JM122" s="48">
        <v>180.7</v>
      </c>
      <c r="JN122" s="48">
        <v>185.3</v>
      </c>
      <c r="JO122" s="48">
        <v>276.60000000000002</v>
      </c>
    </row>
    <row r="123" spans="1:275">
      <c r="A123" s="45"/>
      <c r="B123" s="46" t="s">
        <v>1860</v>
      </c>
      <c r="C123" s="303" t="s">
        <v>1360</v>
      </c>
      <c r="D123" s="46" t="s">
        <v>101</v>
      </c>
      <c r="E123" s="303" t="s">
        <v>13</v>
      </c>
      <c r="F123" s="47" t="s">
        <v>197</v>
      </c>
      <c r="G123" s="47" t="s">
        <v>197</v>
      </c>
      <c r="H123" s="48">
        <v>93.5</v>
      </c>
      <c r="I123" s="48">
        <v>82.3</v>
      </c>
      <c r="J123" s="48">
        <v>83.8</v>
      </c>
      <c r="K123" s="48">
        <v>137.9</v>
      </c>
      <c r="L123" s="48">
        <v>164.3</v>
      </c>
      <c r="M123" s="48">
        <v>116.6</v>
      </c>
      <c r="N123" s="48">
        <v>130.6</v>
      </c>
      <c r="O123" s="48">
        <v>103.4</v>
      </c>
      <c r="P123" s="48">
        <v>117.1</v>
      </c>
      <c r="Q123" s="48">
        <v>122</v>
      </c>
      <c r="R123" s="48">
        <v>134.19999999999999</v>
      </c>
      <c r="S123" s="48">
        <v>141.4</v>
      </c>
      <c r="T123" s="48">
        <v>104.1</v>
      </c>
      <c r="U123" s="48">
        <v>152.80000000000001</v>
      </c>
      <c r="V123" s="49" t="s">
        <v>197</v>
      </c>
      <c r="W123" s="48">
        <v>85.8</v>
      </c>
      <c r="X123" s="48">
        <v>108</v>
      </c>
      <c r="Y123" s="48">
        <v>93.7</v>
      </c>
      <c r="Z123" s="48">
        <v>63.9</v>
      </c>
      <c r="AA123" s="48">
        <v>116.7</v>
      </c>
      <c r="AB123" s="48">
        <v>147.6</v>
      </c>
      <c r="AC123" s="48">
        <v>95.7</v>
      </c>
      <c r="AD123" s="48">
        <v>147</v>
      </c>
      <c r="AE123" s="48">
        <v>177.3</v>
      </c>
      <c r="AF123" s="48">
        <v>96.7</v>
      </c>
      <c r="AG123" s="48">
        <v>93.3</v>
      </c>
      <c r="AH123" s="48">
        <v>86.7</v>
      </c>
      <c r="AI123" s="48">
        <v>335.3</v>
      </c>
      <c r="AJ123" s="48">
        <v>111.9</v>
      </c>
      <c r="AK123" s="48">
        <v>126.6</v>
      </c>
      <c r="AL123" s="49" t="s">
        <v>197</v>
      </c>
      <c r="AM123" s="48">
        <v>98.2</v>
      </c>
      <c r="AN123" s="48">
        <v>209.7</v>
      </c>
      <c r="AO123" s="48">
        <v>42.6</v>
      </c>
      <c r="AP123" s="48">
        <v>44.3</v>
      </c>
      <c r="AQ123" s="48">
        <v>14.9</v>
      </c>
      <c r="AR123" s="48">
        <v>89.8</v>
      </c>
      <c r="AS123" s="49" t="s">
        <v>197</v>
      </c>
      <c r="AT123" s="48">
        <v>104.1</v>
      </c>
      <c r="AU123" s="49" t="s">
        <v>197</v>
      </c>
      <c r="AV123" s="48">
        <v>75.900000000000006</v>
      </c>
      <c r="AW123" s="48">
        <v>151.5</v>
      </c>
      <c r="AX123" s="48">
        <v>289</v>
      </c>
      <c r="AY123" s="48">
        <v>128.6</v>
      </c>
      <c r="AZ123" s="48">
        <v>96.9</v>
      </c>
      <c r="BA123" s="48">
        <v>101.3</v>
      </c>
      <c r="BB123" s="48">
        <v>101.1</v>
      </c>
      <c r="BC123" s="48">
        <v>102.9</v>
      </c>
      <c r="BD123" s="48">
        <v>120.5</v>
      </c>
      <c r="BE123" s="48">
        <v>119.3</v>
      </c>
      <c r="BF123" s="48">
        <v>114.3</v>
      </c>
      <c r="BG123" s="48">
        <v>125.2</v>
      </c>
      <c r="BH123" s="48">
        <v>122.8</v>
      </c>
      <c r="BI123" s="48">
        <v>98</v>
      </c>
      <c r="BJ123" s="48">
        <v>76.900000000000006</v>
      </c>
      <c r="BK123" s="48">
        <v>87.9</v>
      </c>
      <c r="BL123" s="48">
        <v>93.4</v>
      </c>
      <c r="BM123" s="48">
        <v>61.9</v>
      </c>
      <c r="BN123" s="48">
        <v>70.3</v>
      </c>
      <c r="BO123" s="49" t="s">
        <v>197</v>
      </c>
      <c r="BP123" s="48">
        <v>177.9</v>
      </c>
      <c r="BQ123" s="48">
        <v>160</v>
      </c>
      <c r="BR123" s="48">
        <v>34.799999999999997</v>
      </c>
      <c r="BS123" s="48">
        <v>84.8</v>
      </c>
      <c r="BT123" s="48">
        <v>61.5</v>
      </c>
      <c r="BU123" s="48">
        <v>29.8</v>
      </c>
      <c r="BV123" s="48">
        <v>132.5</v>
      </c>
      <c r="BW123" s="48">
        <v>99.2</v>
      </c>
      <c r="BX123" s="48">
        <v>29.4</v>
      </c>
      <c r="BY123" s="48">
        <v>34.6</v>
      </c>
      <c r="BZ123" s="48">
        <v>31.3</v>
      </c>
      <c r="CA123" s="49" t="s">
        <v>197</v>
      </c>
      <c r="CB123" s="49" t="s">
        <v>197</v>
      </c>
      <c r="CC123" s="49" t="s">
        <v>197</v>
      </c>
      <c r="CD123" s="48">
        <v>45.9</v>
      </c>
      <c r="CE123" s="48">
        <v>54.8</v>
      </c>
      <c r="CF123" s="48">
        <v>51.4</v>
      </c>
      <c r="CG123" s="48">
        <v>89.2</v>
      </c>
      <c r="CH123" s="48">
        <v>132.69999999999999</v>
      </c>
      <c r="CI123" s="48">
        <v>111.4</v>
      </c>
      <c r="CJ123" s="48">
        <v>150.80000000000001</v>
      </c>
      <c r="CK123" s="48">
        <v>229.6</v>
      </c>
      <c r="CL123" s="48">
        <v>197.1</v>
      </c>
      <c r="CM123" s="49" t="s">
        <v>197</v>
      </c>
      <c r="CN123" s="49" t="s">
        <v>197</v>
      </c>
      <c r="CO123" s="49" t="s">
        <v>197</v>
      </c>
      <c r="CP123" s="49" t="s">
        <v>197</v>
      </c>
      <c r="CQ123" s="49" t="s">
        <v>197</v>
      </c>
      <c r="CR123" s="49" t="s">
        <v>197</v>
      </c>
      <c r="CS123" s="49" t="s">
        <v>197</v>
      </c>
      <c r="CT123" s="48">
        <v>36.9</v>
      </c>
      <c r="CU123" s="48">
        <v>92.5</v>
      </c>
      <c r="CV123" s="48">
        <v>68.900000000000006</v>
      </c>
      <c r="CW123" s="48">
        <v>71</v>
      </c>
      <c r="CX123" s="48">
        <v>125.1</v>
      </c>
      <c r="CY123" s="48">
        <v>101.5</v>
      </c>
      <c r="CZ123" s="48">
        <v>128.80000000000001</v>
      </c>
      <c r="DA123" s="48">
        <v>40.4</v>
      </c>
      <c r="DB123" s="48">
        <v>33.700000000000003</v>
      </c>
      <c r="DC123" s="48">
        <v>35.9</v>
      </c>
      <c r="DD123" s="48">
        <v>33.4</v>
      </c>
      <c r="DE123" s="48">
        <v>35.299999999999997</v>
      </c>
      <c r="DF123" s="48">
        <v>34.6</v>
      </c>
      <c r="DG123" s="48">
        <v>48.6</v>
      </c>
      <c r="DH123" s="48">
        <v>32.700000000000003</v>
      </c>
      <c r="DI123" s="48">
        <v>41.5</v>
      </c>
      <c r="DJ123" s="48">
        <v>82.6</v>
      </c>
      <c r="DK123" s="48">
        <v>96.3</v>
      </c>
      <c r="DL123" s="48">
        <v>90</v>
      </c>
      <c r="DM123" s="48">
        <v>135.4</v>
      </c>
      <c r="DN123" s="48">
        <v>220.7</v>
      </c>
      <c r="DO123" s="48">
        <v>188.7</v>
      </c>
      <c r="DP123" s="49" t="s">
        <v>197</v>
      </c>
      <c r="DQ123" s="49" t="s">
        <v>197</v>
      </c>
      <c r="DR123" s="49" t="s">
        <v>197</v>
      </c>
      <c r="DS123" s="49" t="s">
        <v>197</v>
      </c>
      <c r="DT123" s="49" t="s">
        <v>197</v>
      </c>
      <c r="DU123" s="49" t="s">
        <v>197</v>
      </c>
      <c r="DV123" s="48">
        <v>62.8</v>
      </c>
      <c r="DW123" s="48">
        <v>300.60000000000002</v>
      </c>
      <c r="DX123" s="48">
        <v>232.8</v>
      </c>
      <c r="DY123" s="49" t="s">
        <v>197</v>
      </c>
      <c r="DZ123" s="49" t="s">
        <v>197</v>
      </c>
      <c r="EA123" s="49" t="s">
        <v>197</v>
      </c>
      <c r="EB123" s="48" t="e">
        <v>#N/A</v>
      </c>
      <c r="EC123" s="48">
        <v>192.7</v>
      </c>
      <c r="ED123" s="48" t="e">
        <v>#N/A</v>
      </c>
      <c r="EE123" s="48">
        <v>716.7</v>
      </c>
      <c r="EF123" s="48">
        <v>214</v>
      </c>
      <c r="EG123" s="48">
        <v>257.3</v>
      </c>
      <c r="EH123" s="48">
        <v>239.3</v>
      </c>
      <c r="EI123" s="48">
        <v>39.299999999999997</v>
      </c>
      <c r="EJ123" s="48">
        <v>96.3</v>
      </c>
      <c r="EK123" s="48">
        <v>76.5</v>
      </c>
      <c r="EL123" s="49" t="s">
        <v>197</v>
      </c>
      <c r="EM123" s="49" t="s">
        <v>197</v>
      </c>
      <c r="EN123" s="49" t="s">
        <v>197</v>
      </c>
      <c r="EO123" s="49" t="s">
        <v>197</v>
      </c>
      <c r="EP123" s="49" t="s">
        <v>197</v>
      </c>
      <c r="EQ123" s="49" t="s">
        <v>197</v>
      </c>
      <c r="ER123" s="49" t="s">
        <v>197</v>
      </c>
      <c r="ES123" s="49" t="s">
        <v>197</v>
      </c>
      <c r="ET123" s="48">
        <v>122.9</v>
      </c>
      <c r="EU123" s="49" t="s">
        <v>197</v>
      </c>
      <c r="EV123" s="48">
        <v>136.1</v>
      </c>
      <c r="EW123" s="48">
        <v>116.4</v>
      </c>
      <c r="EX123" s="48">
        <v>122.3</v>
      </c>
      <c r="EY123" s="48">
        <v>98.9</v>
      </c>
      <c r="EZ123" s="48">
        <v>178.8</v>
      </c>
      <c r="FA123" s="48">
        <v>115.3</v>
      </c>
      <c r="FB123" s="48">
        <v>140.5</v>
      </c>
      <c r="FC123" s="48">
        <v>128</v>
      </c>
      <c r="FD123" s="48">
        <v>178.1</v>
      </c>
      <c r="FE123" s="48">
        <v>120.9</v>
      </c>
      <c r="FF123" s="48">
        <v>145.4</v>
      </c>
      <c r="FG123" s="48">
        <v>283.10000000000002</v>
      </c>
      <c r="FH123" s="48">
        <v>113.8</v>
      </c>
      <c r="FI123" s="48">
        <v>233.9</v>
      </c>
      <c r="FJ123" s="48">
        <v>223.4</v>
      </c>
      <c r="FK123" s="48">
        <v>116.1</v>
      </c>
      <c r="FL123" s="48">
        <v>164.8</v>
      </c>
      <c r="FM123" s="48">
        <v>121.1</v>
      </c>
      <c r="FN123" s="48">
        <v>158.80000000000001</v>
      </c>
      <c r="FO123" s="48">
        <v>137</v>
      </c>
      <c r="FP123" s="48">
        <v>189.3</v>
      </c>
      <c r="FQ123" s="48">
        <v>124.4</v>
      </c>
      <c r="FR123" s="48">
        <v>147.5</v>
      </c>
      <c r="FS123" s="48">
        <v>119.6</v>
      </c>
      <c r="FT123" s="48">
        <v>149.69999999999999</v>
      </c>
      <c r="FU123" s="48">
        <v>130.6</v>
      </c>
      <c r="FV123" s="48">
        <v>88.4</v>
      </c>
      <c r="FW123" s="48">
        <v>60.4</v>
      </c>
      <c r="FX123" s="48">
        <v>126.2</v>
      </c>
      <c r="FY123" s="48">
        <v>113.1</v>
      </c>
      <c r="FZ123" s="48">
        <v>113.2</v>
      </c>
      <c r="GA123" s="48">
        <v>132.9</v>
      </c>
      <c r="GB123" s="48">
        <v>118.3</v>
      </c>
      <c r="GC123" s="48">
        <v>121</v>
      </c>
      <c r="GD123" s="48">
        <v>73.7</v>
      </c>
      <c r="GE123" s="48">
        <v>32.1</v>
      </c>
      <c r="GF123" s="48">
        <v>58.6</v>
      </c>
      <c r="GG123" s="49" t="s">
        <v>197</v>
      </c>
      <c r="GH123" s="48">
        <v>36.4</v>
      </c>
      <c r="GI123" s="48">
        <v>36.200000000000003</v>
      </c>
      <c r="GJ123" s="49" t="s">
        <v>197</v>
      </c>
      <c r="GK123" s="49" t="s">
        <v>197</v>
      </c>
      <c r="GL123" s="49" t="s">
        <v>197</v>
      </c>
      <c r="GM123" s="48">
        <v>122</v>
      </c>
      <c r="GN123" s="48">
        <v>57</v>
      </c>
      <c r="GO123" s="48">
        <v>81.5</v>
      </c>
      <c r="GP123" s="48">
        <v>137.5</v>
      </c>
      <c r="GQ123" s="48">
        <v>112.8</v>
      </c>
      <c r="GR123" s="48">
        <v>122</v>
      </c>
      <c r="GS123" s="48">
        <v>79.400000000000006</v>
      </c>
      <c r="GT123" s="48">
        <v>88.7</v>
      </c>
      <c r="GU123" s="48">
        <v>86.7</v>
      </c>
      <c r="GV123" s="48">
        <v>51.2</v>
      </c>
      <c r="GW123" s="48">
        <v>91.3</v>
      </c>
      <c r="GX123" s="48">
        <v>73.400000000000006</v>
      </c>
      <c r="GY123" s="48">
        <v>146.1</v>
      </c>
      <c r="GZ123" s="48">
        <v>145.80000000000001</v>
      </c>
      <c r="HA123" s="48">
        <v>146</v>
      </c>
      <c r="HB123" s="48">
        <v>138.80000000000001</v>
      </c>
      <c r="HC123" s="48">
        <v>133.1</v>
      </c>
      <c r="HD123" s="48">
        <v>134.80000000000001</v>
      </c>
      <c r="HE123" s="48" t="e">
        <v>#N/A</v>
      </c>
      <c r="HF123" s="48">
        <v>100.3</v>
      </c>
      <c r="HG123" s="48" t="e">
        <v>#N/A</v>
      </c>
      <c r="HH123" s="48">
        <v>85.3</v>
      </c>
      <c r="HI123" s="48">
        <v>99.5</v>
      </c>
      <c r="HJ123" s="48">
        <v>42.9</v>
      </c>
      <c r="HK123" s="48">
        <v>58.9</v>
      </c>
      <c r="HL123" s="48">
        <v>132</v>
      </c>
      <c r="HM123" s="48">
        <v>127.8</v>
      </c>
      <c r="HN123" s="48">
        <v>129.80000000000001</v>
      </c>
      <c r="HO123" s="48">
        <v>194.9</v>
      </c>
      <c r="HP123" s="48">
        <v>233.8</v>
      </c>
      <c r="HQ123" s="48">
        <v>220.4</v>
      </c>
      <c r="HR123" s="48">
        <v>182.1</v>
      </c>
      <c r="HS123" s="48">
        <v>171.6</v>
      </c>
      <c r="HT123" s="48">
        <v>176.9</v>
      </c>
      <c r="HU123" s="48">
        <v>94.2</v>
      </c>
      <c r="HV123" s="48">
        <v>106.2</v>
      </c>
      <c r="HW123" s="48">
        <v>105.6</v>
      </c>
      <c r="HX123" s="49" t="s">
        <v>197</v>
      </c>
      <c r="HY123" s="49" t="s">
        <v>197</v>
      </c>
      <c r="HZ123" s="48">
        <v>129.5</v>
      </c>
      <c r="IA123" s="49" t="s">
        <v>197</v>
      </c>
      <c r="IB123" s="49" t="s">
        <v>197</v>
      </c>
      <c r="IC123" s="49" t="s">
        <v>197</v>
      </c>
      <c r="ID123" s="48">
        <v>11.9</v>
      </c>
      <c r="IE123" s="49" t="s">
        <v>197</v>
      </c>
      <c r="IF123" s="49" t="s">
        <v>197</v>
      </c>
      <c r="IG123" s="48">
        <v>88.5</v>
      </c>
      <c r="IH123" s="48">
        <v>204.3</v>
      </c>
      <c r="II123" s="48">
        <v>167</v>
      </c>
      <c r="IJ123" s="48">
        <v>194.1</v>
      </c>
      <c r="IK123" s="48">
        <v>899.5</v>
      </c>
      <c r="IL123" s="48">
        <v>1637.8</v>
      </c>
      <c r="IM123" s="49" t="s">
        <v>197</v>
      </c>
      <c r="IN123" s="49" t="s">
        <v>197</v>
      </c>
      <c r="IO123" s="48">
        <v>576.70000000000005</v>
      </c>
      <c r="IP123" s="49" t="s">
        <v>197</v>
      </c>
      <c r="IQ123" s="48">
        <v>83.6</v>
      </c>
      <c r="IR123" s="48">
        <v>123.4</v>
      </c>
      <c r="IS123" s="48">
        <v>138.69999999999999</v>
      </c>
      <c r="IT123" s="48">
        <v>132.80000000000001</v>
      </c>
      <c r="IU123" s="48">
        <v>66.8</v>
      </c>
      <c r="IV123" s="48">
        <v>55.2</v>
      </c>
      <c r="IW123" s="48">
        <v>58.1</v>
      </c>
      <c r="IX123" s="49" t="s">
        <v>197</v>
      </c>
      <c r="IY123" s="48">
        <v>223.8</v>
      </c>
      <c r="IZ123" s="48">
        <v>214.6</v>
      </c>
      <c r="JA123" s="48">
        <v>192.7</v>
      </c>
      <c r="JB123" s="49" t="s">
        <v>197</v>
      </c>
      <c r="JC123" s="48">
        <v>13.1</v>
      </c>
      <c r="JD123" s="48">
        <v>89.7</v>
      </c>
      <c r="JE123" s="48">
        <v>71</v>
      </c>
      <c r="JF123" s="48" t="s">
        <v>87</v>
      </c>
      <c r="JG123" s="48">
        <v>800.2</v>
      </c>
      <c r="JH123" s="48">
        <v>500.2</v>
      </c>
      <c r="JI123" s="48">
        <v>115</v>
      </c>
      <c r="JJ123" s="48">
        <v>151.30000000000001</v>
      </c>
      <c r="JK123" s="48">
        <v>240.9</v>
      </c>
      <c r="JL123" s="48">
        <v>200.3</v>
      </c>
      <c r="JM123" s="48">
        <v>219.5</v>
      </c>
      <c r="JN123" s="48">
        <v>204.3</v>
      </c>
      <c r="JO123" s="48">
        <v>87</v>
      </c>
    </row>
    <row r="124" spans="1:275">
      <c r="A124" s="45"/>
      <c r="B124" s="46" t="s">
        <v>1861</v>
      </c>
      <c r="C124" s="303" t="s">
        <v>1361</v>
      </c>
      <c r="D124" s="46" t="s">
        <v>101</v>
      </c>
      <c r="E124" s="303" t="s">
        <v>13</v>
      </c>
      <c r="F124" s="47" t="s">
        <v>197</v>
      </c>
      <c r="G124" s="47" t="s">
        <v>197</v>
      </c>
      <c r="H124" s="48">
        <v>89.9</v>
      </c>
      <c r="I124" s="48">
        <v>103</v>
      </c>
      <c r="J124" s="48">
        <v>88.6</v>
      </c>
      <c r="K124" s="49" t="s">
        <v>197</v>
      </c>
      <c r="L124" s="48">
        <v>70.2</v>
      </c>
      <c r="M124" s="48">
        <v>94.4</v>
      </c>
      <c r="N124" s="48">
        <v>56.2</v>
      </c>
      <c r="O124" s="49" t="s">
        <v>197</v>
      </c>
      <c r="P124" s="48">
        <v>102.8</v>
      </c>
      <c r="Q124" s="49" t="s">
        <v>197</v>
      </c>
      <c r="R124" s="48">
        <v>116.5</v>
      </c>
      <c r="S124" s="48">
        <v>99.6</v>
      </c>
      <c r="T124" s="48">
        <v>107.4</v>
      </c>
      <c r="U124" s="48">
        <v>34.1</v>
      </c>
      <c r="V124" s="49" t="s">
        <v>197</v>
      </c>
      <c r="W124" s="48">
        <v>71.5</v>
      </c>
      <c r="X124" s="48">
        <v>33.9</v>
      </c>
      <c r="Y124" s="48">
        <v>82.9</v>
      </c>
      <c r="Z124" s="48">
        <v>107.6</v>
      </c>
      <c r="AA124" s="48">
        <v>143.9</v>
      </c>
      <c r="AB124" s="48">
        <v>120.3</v>
      </c>
      <c r="AC124" s="48">
        <v>173.9</v>
      </c>
      <c r="AD124" s="48">
        <v>135.1</v>
      </c>
      <c r="AE124" s="48">
        <v>179</v>
      </c>
      <c r="AF124" s="48">
        <v>180.8</v>
      </c>
      <c r="AG124" s="48">
        <v>86.7</v>
      </c>
      <c r="AH124" s="48">
        <v>127</v>
      </c>
      <c r="AI124" s="48">
        <v>175.3</v>
      </c>
      <c r="AJ124" s="49" t="s">
        <v>197</v>
      </c>
      <c r="AK124" s="48">
        <v>372.3</v>
      </c>
      <c r="AL124" s="49" t="s">
        <v>197</v>
      </c>
      <c r="AM124" s="48">
        <v>190.1</v>
      </c>
      <c r="AN124" s="48">
        <v>242.2</v>
      </c>
      <c r="AO124" s="48">
        <v>174.4</v>
      </c>
      <c r="AP124" s="48">
        <v>175.1</v>
      </c>
      <c r="AQ124" s="49" t="s">
        <v>197</v>
      </c>
      <c r="AR124" s="48">
        <v>196.2</v>
      </c>
      <c r="AS124" s="49" t="s">
        <v>197</v>
      </c>
      <c r="AT124" s="48">
        <v>103</v>
      </c>
      <c r="AU124" s="49" t="s">
        <v>197</v>
      </c>
      <c r="AV124" s="48">
        <v>57.8</v>
      </c>
      <c r="AW124" s="49" t="s">
        <v>197</v>
      </c>
      <c r="AX124" s="49" t="s">
        <v>197</v>
      </c>
      <c r="AY124" s="48">
        <v>54.2</v>
      </c>
      <c r="AZ124" s="48">
        <v>75.7</v>
      </c>
      <c r="BA124" s="48">
        <v>85.3</v>
      </c>
      <c r="BB124" s="48">
        <v>84.9</v>
      </c>
      <c r="BC124" s="48">
        <v>63.8</v>
      </c>
      <c r="BD124" s="48">
        <v>103.1</v>
      </c>
      <c r="BE124" s="48">
        <v>100.1</v>
      </c>
      <c r="BF124" s="48">
        <v>80.3</v>
      </c>
      <c r="BG124" s="48">
        <v>112.7</v>
      </c>
      <c r="BH124" s="48">
        <v>105.1</v>
      </c>
      <c r="BI124" s="48">
        <v>144.69999999999999</v>
      </c>
      <c r="BJ124" s="48">
        <v>128</v>
      </c>
      <c r="BK124" s="48">
        <v>136.69999999999999</v>
      </c>
      <c r="BL124" s="48">
        <v>153.80000000000001</v>
      </c>
      <c r="BM124" s="48">
        <v>109.8</v>
      </c>
      <c r="BN124" s="48">
        <v>121.8</v>
      </c>
      <c r="BO124" s="49" t="s">
        <v>197</v>
      </c>
      <c r="BP124" s="49" t="s">
        <v>197</v>
      </c>
      <c r="BQ124" s="49" t="s">
        <v>197</v>
      </c>
      <c r="BR124" s="49" t="s">
        <v>197</v>
      </c>
      <c r="BS124" s="49" t="s">
        <v>197</v>
      </c>
      <c r="BT124" s="49" t="s">
        <v>197</v>
      </c>
      <c r="BU124" s="48">
        <v>67.2</v>
      </c>
      <c r="BV124" s="48">
        <v>81.599999999999994</v>
      </c>
      <c r="BW124" s="48">
        <v>76.5</v>
      </c>
      <c r="BX124" s="48">
        <v>32.700000000000003</v>
      </c>
      <c r="BY124" s="48">
        <v>62.9</v>
      </c>
      <c r="BZ124" s="48">
        <v>43.4</v>
      </c>
      <c r="CA124" s="49" t="s">
        <v>197</v>
      </c>
      <c r="CB124" s="49" t="s">
        <v>197</v>
      </c>
      <c r="CC124" s="49" t="s">
        <v>197</v>
      </c>
      <c r="CD124" s="48">
        <v>6.5</v>
      </c>
      <c r="CE124" s="48">
        <v>9.6</v>
      </c>
      <c r="CF124" s="48">
        <v>8.3000000000000007</v>
      </c>
      <c r="CG124" s="49" t="s">
        <v>197</v>
      </c>
      <c r="CH124" s="49" t="s">
        <v>197</v>
      </c>
      <c r="CI124" s="49" t="s">
        <v>197</v>
      </c>
      <c r="CJ124" s="48">
        <v>43.3</v>
      </c>
      <c r="CK124" s="48">
        <v>139.5</v>
      </c>
      <c r="CL124" s="48">
        <v>98.6</v>
      </c>
      <c r="CM124" s="49" t="s">
        <v>197</v>
      </c>
      <c r="CN124" s="49" t="s">
        <v>197</v>
      </c>
      <c r="CO124" s="49" t="s">
        <v>197</v>
      </c>
      <c r="CP124" s="49" t="s">
        <v>197</v>
      </c>
      <c r="CQ124" s="49" t="s">
        <v>197</v>
      </c>
      <c r="CR124" s="49" t="s">
        <v>197</v>
      </c>
      <c r="CS124" s="49" t="s">
        <v>197</v>
      </c>
      <c r="CT124" s="48">
        <v>235.6</v>
      </c>
      <c r="CU124" s="48">
        <v>347.7</v>
      </c>
      <c r="CV124" s="48">
        <v>302.39999999999998</v>
      </c>
      <c r="CW124" s="48">
        <v>70.7</v>
      </c>
      <c r="CX124" s="48">
        <v>149.4</v>
      </c>
      <c r="CY124" s="48">
        <v>114.3</v>
      </c>
      <c r="CZ124" s="48">
        <v>153.1</v>
      </c>
      <c r="DA124" s="48">
        <v>3.4</v>
      </c>
      <c r="DB124" s="48">
        <v>8.6999999999999993</v>
      </c>
      <c r="DC124" s="48">
        <v>6.8</v>
      </c>
      <c r="DD124" s="48">
        <v>9.1999999999999993</v>
      </c>
      <c r="DE124" s="48">
        <v>69.2</v>
      </c>
      <c r="DF124" s="48">
        <v>47.2</v>
      </c>
      <c r="DG124" s="48">
        <v>14.7</v>
      </c>
      <c r="DH124" s="48">
        <v>117.3</v>
      </c>
      <c r="DI124" s="48">
        <v>58.8</v>
      </c>
      <c r="DJ124" s="49" t="s">
        <v>197</v>
      </c>
      <c r="DK124" s="49" t="s">
        <v>197</v>
      </c>
      <c r="DL124" s="49" t="s">
        <v>197</v>
      </c>
      <c r="DM124" s="48">
        <v>47.9</v>
      </c>
      <c r="DN124" s="48">
        <v>149.4</v>
      </c>
      <c r="DO124" s="48">
        <v>110.1</v>
      </c>
      <c r="DP124" s="49" t="s">
        <v>197</v>
      </c>
      <c r="DQ124" s="49" t="s">
        <v>197</v>
      </c>
      <c r="DR124" s="49" t="s">
        <v>197</v>
      </c>
      <c r="DS124" s="49" t="s">
        <v>197</v>
      </c>
      <c r="DT124" s="49" t="s">
        <v>197</v>
      </c>
      <c r="DU124" s="49" t="s">
        <v>197</v>
      </c>
      <c r="DV124" s="49" t="s">
        <v>197</v>
      </c>
      <c r="DW124" s="49" t="s">
        <v>197</v>
      </c>
      <c r="DX124" s="49" t="s">
        <v>197</v>
      </c>
      <c r="DY124" s="49" t="s">
        <v>197</v>
      </c>
      <c r="DZ124" s="49" t="s">
        <v>197</v>
      </c>
      <c r="EA124" s="49" t="s">
        <v>197</v>
      </c>
      <c r="EB124" s="48" t="e">
        <v>#N/A</v>
      </c>
      <c r="EC124" s="49" t="s">
        <v>197</v>
      </c>
      <c r="ED124" s="48" t="e">
        <v>#N/A</v>
      </c>
      <c r="EE124" s="49" t="s">
        <v>197</v>
      </c>
      <c r="EF124" s="48">
        <v>120.5</v>
      </c>
      <c r="EG124" s="48">
        <v>835.6</v>
      </c>
      <c r="EH124" s="48">
        <v>526.70000000000005</v>
      </c>
      <c r="EI124" s="48">
        <v>188.5</v>
      </c>
      <c r="EJ124" s="48">
        <v>280.2</v>
      </c>
      <c r="EK124" s="48">
        <v>249.3</v>
      </c>
      <c r="EL124" s="49" t="s">
        <v>197</v>
      </c>
      <c r="EM124" s="49" t="s">
        <v>197</v>
      </c>
      <c r="EN124" s="49" t="s">
        <v>197</v>
      </c>
      <c r="EO124" s="49" t="s">
        <v>197</v>
      </c>
      <c r="EP124" s="49" t="s">
        <v>197</v>
      </c>
      <c r="EQ124" s="49" t="s">
        <v>197</v>
      </c>
      <c r="ER124" s="49" t="s">
        <v>197</v>
      </c>
      <c r="ES124" s="48">
        <v>1260</v>
      </c>
      <c r="ET124" s="48">
        <v>87.9</v>
      </c>
      <c r="EU124" s="49" t="s">
        <v>197</v>
      </c>
      <c r="EV124" s="48">
        <v>91.1</v>
      </c>
      <c r="EW124" s="48">
        <v>127.8</v>
      </c>
      <c r="EX124" s="48">
        <v>116.2</v>
      </c>
      <c r="EY124" s="48">
        <v>39.299999999999997</v>
      </c>
      <c r="EZ124" s="48">
        <v>136.19999999999999</v>
      </c>
      <c r="FA124" s="48">
        <v>194.5</v>
      </c>
      <c r="FB124" s="48">
        <v>171.3</v>
      </c>
      <c r="FC124" s="48">
        <v>29.3</v>
      </c>
      <c r="FD124" s="48">
        <v>127.6</v>
      </c>
      <c r="FE124" s="48">
        <v>172.5</v>
      </c>
      <c r="FF124" s="48">
        <v>153.1</v>
      </c>
      <c r="FG124" s="48">
        <v>158.80000000000001</v>
      </c>
      <c r="FH124" s="48">
        <v>298.39999999999998</v>
      </c>
      <c r="FI124" s="48">
        <v>198.8</v>
      </c>
      <c r="FJ124" s="48">
        <v>114.9</v>
      </c>
      <c r="FK124" s="48">
        <v>188</v>
      </c>
      <c r="FL124" s="48">
        <v>155.1</v>
      </c>
      <c r="FM124" s="48">
        <v>72.3</v>
      </c>
      <c r="FN124" s="48">
        <v>158.80000000000001</v>
      </c>
      <c r="FO124" s="48">
        <v>108.3</v>
      </c>
      <c r="FP124" s="48">
        <v>168.6</v>
      </c>
      <c r="FQ124" s="48">
        <v>199.6</v>
      </c>
      <c r="FR124" s="48">
        <v>188.6</v>
      </c>
      <c r="FS124" s="48">
        <v>102.3</v>
      </c>
      <c r="FT124" s="48">
        <v>143.69999999999999</v>
      </c>
      <c r="FU124" s="48">
        <v>117.6</v>
      </c>
      <c r="FV124" s="48">
        <v>98.4</v>
      </c>
      <c r="FW124" s="49" t="s">
        <v>197</v>
      </c>
      <c r="FX124" s="48">
        <v>71.099999999999994</v>
      </c>
      <c r="FY124" s="48">
        <v>110.2</v>
      </c>
      <c r="FZ124" s="48">
        <v>109.8</v>
      </c>
      <c r="GA124" s="48">
        <v>82.4</v>
      </c>
      <c r="GB124" s="48">
        <v>107.9</v>
      </c>
      <c r="GC124" s="48">
        <v>103</v>
      </c>
      <c r="GD124" s="48">
        <v>430</v>
      </c>
      <c r="GE124" s="48">
        <v>313.5</v>
      </c>
      <c r="GF124" s="48">
        <v>388.8</v>
      </c>
      <c r="GG124" s="48">
        <v>10.6</v>
      </c>
      <c r="GH124" s="48">
        <v>62.1</v>
      </c>
      <c r="GI124" s="48">
        <v>61.7</v>
      </c>
      <c r="GJ124" s="49" t="s">
        <v>197</v>
      </c>
      <c r="GK124" s="49" t="s">
        <v>197</v>
      </c>
      <c r="GL124" s="49" t="s">
        <v>197</v>
      </c>
      <c r="GM124" s="48">
        <v>36.799999999999997</v>
      </c>
      <c r="GN124" s="48">
        <v>75.5</v>
      </c>
      <c r="GO124" s="48">
        <v>60.4</v>
      </c>
      <c r="GP124" s="48">
        <v>94.3</v>
      </c>
      <c r="GQ124" s="48">
        <v>121</v>
      </c>
      <c r="GR124" s="48">
        <v>111.1</v>
      </c>
      <c r="GS124" s="48">
        <v>21.3</v>
      </c>
      <c r="GT124" s="48">
        <v>138.6</v>
      </c>
      <c r="GU124" s="48">
        <v>112.8</v>
      </c>
      <c r="GV124" s="48">
        <v>46.6</v>
      </c>
      <c r="GW124" s="48">
        <v>88.4</v>
      </c>
      <c r="GX124" s="48">
        <v>69.900000000000006</v>
      </c>
      <c r="GY124" s="48">
        <v>103.5</v>
      </c>
      <c r="GZ124" s="48">
        <v>112.3</v>
      </c>
      <c r="HA124" s="48">
        <v>108</v>
      </c>
      <c r="HB124" s="48">
        <v>89.4</v>
      </c>
      <c r="HC124" s="48">
        <v>99</v>
      </c>
      <c r="HD124" s="48">
        <v>96.1</v>
      </c>
      <c r="HE124" s="48" t="e">
        <v>#N/A</v>
      </c>
      <c r="HF124" s="48">
        <v>68.8</v>
      </c>
      <c r="HG124" s="48" t="e">
        <v>#N/A</v>
      </c>
      <c r="HH124" s="48">
        <v>68.8</v>
      </c>
      <c r="HI124" s="48">
        <v>203.5</v>
      </c>
      <c r="HJ124" s="48">
        <v>172.1</v>
      </c>
      <c r="HK124" s="48">
        <v>181.1</v>
      </c>
      <c r="HL124" s="48">
        <v>185.8</v>
      </c>
      <c r="HM124" s="48">
        <v>186.8</v>
      </c>
      <c r="HN124" s="48">
        <v>186.3</v>
      </c>
      <c r="HO124" s="49" t="s">
        <v>197</v>
      </c>
      <c r="HP124" s="49" t="s">
        <v>197</v>
      </c>
      <c r="HQ124" s="49" t="s">
        <v>197</v>
      </c>
      <c r="HR124" s="49" t="s">
        <v>197</v>
      </c>
      <c r="HS124" s="49" t="s">
        <v>197</v>
      </c>
      <c r="HT124" s="49" t="s">
        <v>197</v>
      </c>
      <c r="HU124" s="48">
        <v>43.1</v>
      </c>
      <c r="HV124" s="48">
        <v>121.6</v>
      </c>
      <c r="HW124" s="48">
        <v>117</v>
      </c>
      <c r="HX124" s="49" t="s">
        <v>197</v>
      </c>
      <c r="HY124" s="49" t="s">
        <v>197</v>
      </c>
      <c r="HZ124" s="48">
        <v>112.9</v>
      </c>
      <c r="IA124" s="49" t="s">
        <v>197</v>
      </c>
      <c r="IB124" s="49" t="s">
        <v>197</v>
      </c>
      <c r="IC124" s="49" t="s">
        <v>197</v>
      </c>
      <c r="ID124" s="48">
        <v>53.4</v>
      </c>
      <c r="IE124" s="49" t="s">
        <v>197</v>
      </c>
      <c r="IF124" s="49" t="s">
        <v>197</v>
      </c>
      <c r="IG124" s="48">
        <v>39.700000000000003</v>
      </c>
      <c r="IH124" s="48">
        <v>212.2</v>
      </c>
      <c r="II124" s="49" t="s">
        <v>197</v>
      </c>
      <c r="IJ124" s="48">
        <v>277.60000000000002</v>
      </c>
      <c r="IK124" s="48">
        <v>1005.2</v>
      </c>
      <c r="IL124" s="48">
        <v>84.9</v>
      </c>
      <c r="IM124" s="49" t="s">
        <v>197</v>
      </c>
      <c r="IN124" s="49" t="s">
        <v>197</v>
      </c>
      <c r="IO124" s="48">
        <v>650.20000000000005</v>
      </c>
      <c r="IP124" s="49" t="s">
        <v>197</v>
      </c>
      <c r="IQ124" s="48">
        <v>222.4</v>
      </c>
      <c r="IR124" s="48">
        <v>66.400000000000006</v>
      </c>
      <c r="IS124" s="48">
        <v>119.7</v>
      </c>
      <c r="IT124" s="48">
        <v>99.2</v>
      </c>
      <c r="IU124" s="48">
        <v>21.7</v>
      </c>
      <c r="IV124" s="48">
        <v>51.5</v>
      </c>
      <c r="IW124" s="48">
        <v>44</v>
      </c>
      <c r="IX124" s="49" t="s">
        <v>197</v>
      </c>
      <c r="IY124" s="49" t="s">
        <v>197</v>
      </c>
      <c r="IZ124" s="49" t="s">
        <v>197</v>
      </c>
      <c r="JA124" s="49" t="s">
        <v>197</v>
      </c>
      <c r="JB124" s="49" t="s">
        <v>197</v>
      </c>
      <c r="JC124" s="48">
        <v>191.2</v>
      </c>
      <c r="JD124" s="48">
        <v>165</v>
      </c>
      <c r="JE124" s="48">
        <v>171.4</v>
      </c>
      <c r="JF124" s="48">
        <v>219.8</v>
      </c>
      <c r="JG124" s="48">
        <v>75.400000000000006</v>
      </c>
      <c r="JH124" s="48">
        <v>445.2</v>
      </c>
      <c r="JI124" s="48">
        <v>163</v>
      </c>
      <c r="JJ124" s="48">
        <v>154.30000000000001</v>
      </c>
      <c r="JK124" s="48">
        <v>174.1</v>
      </c>
      <c r="JL124" s="48">
        <v>162.5</v>
      </c>
      <c r="JM124" s="48">
        <v>226.7</v>
      </c>
      <c r="JN124" s="48">
        <v>212.2</v>
      </c>
      <c r="JO124" s="48">
        <v>66.599999999999994</v>
      </c>
    </row>
    <row r="125" spans="1:275">
      <c r="A125" s="45"/>
      <c r="B125" s="46" t="s">
        <v>1862</v>
      </c>
      <c r="C125" s="303" t="s">
        <v>1362</v>
      </c>
      <c r="D125" s="46" t="s">
        <v>101</v>
      </c>
      <c r="E125" s="303" t="s">
        <v>13</v>
      </c>
      <c r="F125" s="47" t="s">
        <v>197</v>
      </c>
      <c r="G125" s="47" t="s">
        <v>197</v>
      </c>
      <c r="H125" s="48">
        <v>97.2</v>
      </c>
      <c r="I125" s="48">
        <v>91.3</v>
      </c>
      <c r="J125" s="48">
        <v>90.9</v>
      </c>
      <c r="K125" s="48">
        <v>36</v>
      </c>
      <c r="L125" s="48">
        <v>91.7</v>
      </c>
      <c r="M125" s="48">
        <v>92.1</v>
      </c>
      <c r="N125" s="48">
        <v>76.8</v>
      </c>
      <c r="O125" s="49" t="s">
        <v>197</v>
      </c>
      <c r="P125" s="48">
        <v>109</v>
      </c>
      <c r="Q125" s="48">
        <v>24.5</v>
      </c>
      <c r="R125" s="48">
        <v>77.7</v>
      </c>
      <c r="S125" s="48">
        <v>78.5</v>
      </c>
      <c r="T125" s="48">
        <v>106</v>
      </c>
      <c r="U125" s="48">
        <v>98.6</v>
      </c>
      <c r="V125" s="48">
        <v>163.4</v>
      </c>
      <c r="W125" s="48">
        <v>66.7</v>
      </c>
      <c r="X125" s="48">
        <v>29.9</v>
      </c>
      <c r="Y125" s="48">
        <v>19.5</v>
      </c>
      <c r="Z125" s="48">
        <v>87.1</v>
      </c>
      <c r="AA125" s="48">
        <v>38.9</v>
      </c>
      <c r="AB125" s="48">
        <v>49.5</v>
      </c>
      <c r="AC125" s="48">
        <v>115.3</v>
      </c>
      <c r="AD125" s="49" t="s">
        <v>197</v>
      </c>
      <c r="AE125" s="48">
        <v>69</v>
      </c>
      <c r="AF125" s="48">
        <v>48.9</v>
      </c>
      <c r="AG125" s="48">
        <v>68.3</v>
      </c>
      <c r="AH125" s="48">
        <v>59.6</v>
      </c>
      <c r="AI125" s="49" t="s">
        <v>197</v>
      </c>
      <c r="AJ125" s="48">
        <v>74.8</v>
      </c>
      <c r="AK125" s="48">
        <v>44.3</v>
      </c>
      <c r="AL125" s="49" t="s">
        <v>197</v>
      </c>
      <c r="AM125" s="49" t="s">
        <v>197</v>
      </c>
      <c r="AN125" s="48">
        <v>18.100000000000001</v>
      </c>
      <c r="AO125" s="48">
        <v>81.599999999999994</v>
      </c>
      <c r="AP125" s="48">
        <v>80.900000000000006</v>
      </c>
      <c r="AQ125" s="48">
        <v>80.400000000000006</v>
      </c>
      <c r="AR125" s="48">
        <v>71.8</v>
      </c>
      <c r="AS125" s="49" t="s">
        <v>197</v>
      </c>
      <c r="AT125" s="48">
        <v>63.1</v>
      </c>
      <c r="AU125" s="49" t="s">
        <v>197</v>
      </c>
      <c r="AV125" s="48">
        <v>34.299999999999997</v>
      </c>
      <c r="AW125" s="49" t="s">
        <v>197</v>
      </c>
      <c r="AX125" s="48">
        <v>27</v>
      </c>
      <c r="AY125" s="49" t="s">
        <v>197</v>
      </c>
      <c r="AZ125" s="48">
        <v>41</v>
      </c>
      <c r="BA125" s="48">
        <v>75.599999999999994</v>
      </c>
      <c r="BB125" s="48">
        <v>74</v>
      </c>
      <c r="BC125" s="48">
        <v>50.4</v>
      </c>
      <c r="BD125" s="48">
        <v>63.8</v>
      </c>
      <c r="BE125" s="48">
        <v>62.8</v>
      </c>
      <c r="BF125" s="48">
        <v>78.3</v>
      </c>
      <c r="BG125" s="48">
        <v>92</v>
      </c>
      <c r="BH125" s="48">
        <v>88.9</v>
      </c>
      <c r="BI125" s="48">
        <v>37.4</v>
      </c>
      <c r="BJ125" s="48">
        <v>61.2</v>
      </c>
      <c r="BK125" s="48">
        <v>48.7</v>
      </c>
      <c r="BL125" s="48">
        <v>25.9</v>
      </c>
      <c r="BM125" s="48">
        <v>39.200000000000003</v>
      </c>
      <c r="BN125" s="48">
        <v>35.6</v>
      </c>
      <c r="BO125" s="49" t="s">
        <v>197</v>
      </c>
      <c r="BP125" s="48">
        <v>137.80000000000001</v>
      </c>
      <c r="BQ125" s="48">
        <v>117.2</v>
      </c>
      <c r="BR125" s="48">
        <v>55.7</v>
      </c>
      <c r="BS125" s="48">
        <v>148.6</v>
      </c>
      <c r="BT125" s="48">
        <v>105.2</v>
      </c>
      <c r="BU125" s="48">
        <v>8.6</v>
      </c>
      <c r="BV125" s="48">
        <v>89.1</v>
      </c>
      <c r="BW125" s="48">
        <v>62.2</v>
      </c>
      <c r="BX125" s="49" t="s">
        <v>197</v>
      </c>
      <c r="BY125" s="49" t="s">
        <v>197</v>
      </c>
      <c r="BZ125" s="49" t="s">
        <v>197</v>
      </c>
      <c r="CA125" s="49" t="s">
        <v>197</v>
      </c>
      <c r="CB125" s="49" t="s">
        <v>197</v>
      </c>
      <c r="CC125" s="49" t="s">
        <v>197</v>
      </c>
      <c r="CD125" s="49" t="s">
        <v>197</v>
      </c>
      <c r="CE125" s="49" t="s">
        <v>197</v>
      </c>
      <c r="CF125" s="49" t="s">
        <v>197</v>
      </c>
      <c r="CG125" s="49" t="s">
        <v>197</v>
      </c>
      <c r="CH125" s="49" t="s">
        <v>197</v>
      </c>
      <c r="CI125" s="49" t="s">
        <v>197</v>
      </c>
      <c r="CJ125" s="48">
        <v>50.1</v>
      </c>
      <c r="CK125" s="48">
        <v>82.5</v>
      </c>
      <c r="CL125" s="48">
        <v>69.099999999999994</v>
      </c>
      <c r="CM125" s="49" t="s">
        <v>197</v>
      </c>
      <c r="CN125" s="49" t="s">
        <v>197</v>
      </c>
      <c r="CO125" s="49" t="s">
        <v>197</v>
      </c>
      <c r="CP125" s="49" t="s">
        <v>197</v>
      </c>
      <c r="CQ125" s="49" t="s">
        <v>197</v>
      </c>
      <c r="CR125" s="49" t="s">
        <v>197</v>
      </c>
      <c r="CS125" s="49" t="s">
        <v>197</v>
      </c>
      <c r="CT125" s="49" t="s">
        <v>197</v>
      </c>
      <c r="CU125" s="49" t="s">
        <v>197</v>
      </c>
      <c r="CV125" s="49" t="s">
        <v>197</v>
      </c>
      <c r="CW125" s="48">
        <v>56.4</v>
      </c>
      <c r="CX125" s="48">
        <v>114.5</v>
      </c>
      <c r="CY125" s="48">
        <v>89.1</v>
      </c>
      <c r="CZ125" s="48">
        <v>109.8</v>
      </c>
      <c r="DA125" s="49" t="s">
        <v>197</v>
      </c>
      <c r="DB125" s="49" t="s">
        <v>197</v>
      </c>
      <c r="DC125" s="49" t="s">
        <v>197</v>
      </c>
      <c r="DD125" s="49" t="s">
        <v>197</v>
      </c>
      <c r="DE125" s="49" t="s">
        <v>197</v>
      </c>
      <c r="DF125" s="49" t="s">
        <v>197</v>
      </c>
      <c r="DG125" s="48">
        <v>54</v>
      </c>
      <c r="DH125" s="48">
        <v>94</v>
      </c>
      <c r="DI125" s="48">
        <v>71.7</v>
      </c>
      <c r="DJ125" s="49" t="s">
        <v>197</v>
      </c>
      <c r="DK125" s="49" t="s">
        <v>197</v>
      </c>
      <c r="DL125" s="49" t="s">
        <v>197</v>
      </c>
      <c r="DM125" s="48">
        <v>45.6</v>
      </c>
      <c r="DN125" s="48">
        <v>70.7</v>
      </c>
      <c r="DO125" s="48">
        <v>61.3</v>
      </c>
      <c r="DP125" s="49" t="s">
        <v>197</v>
      </c>
      <c r="DQ125" s="49" t="s">
        <v>197</v>
      </c>
      <c r="DR125" s="49" t="s">
        <v>197</v>
      </c>
      <c r="DS125" s="49" t="s">
        <v>197</v>
      </c>
      <c r="DT125" s="49" t="s">
        <v>197</v>
      </c>
      <c r="DU125" s="49" t="s">
        <v>197</v>
      </c>
      <c r="DV125" s="49" t="s">
        <v>197</v>
      </c>
      <c r="DW125" s="49" t="s">
        <v>197</v>
      </c>
      <c r="DX125" s="49" t="s">
        <v>197</v>
      </c>
      <c r="DY125" s="49" t="s">
        <v>197</v>
      </c>
      <c r="DZ125" s="49" t="s">
        <v>197</v>
      </c>
      <c r="EA125" s="49" t="s">
        <v>197</v>
      </c>
      <c r="EB125" s="48" t="e">
        <v>#N/A</v>
      </c>
      <c r="EC125" s="49" t="s">
        <v>197</v>
      </c>
      <c r="ED125" s="48" t="e">
        <v>#N/A</v>
      </c>
      <c r="EE125" s="49" t="s">
        <v>197</v>
      </c>
      <c r="EF125" s="48">
        <v>112.3</v>
      </c>
      <c r="EG125" s="48">
        <v>231</v>
      </c>
      <c r="EH125" s="48">
        <v>181.2</v>
      </c>
      <c r="EI125" s="49" t="s">
        <v>197</v>
      </c>
      <c r="EJ125" s="49" t="s">
        <v>197</v>
      </c>
      <c r="EK125" s="49" t="s">
        <v>197</v>
      </c>
      <c r="EL125" s="49" t="s">
        <v>197</v>
      </c>
      <c r="EM125" s="49" t="s">
        <v>197</v>
      </c>
      <c r="EN125" s="49" t="s">
        <v>197</v>
      </c>
      <c r="EO125" s="49" t="s">
        <v>197</v>
      </c>
      <c r="EP125" s="49" t="s">
        <v>197</v>
      </c>
      <c r="EQ125" s="49" t="s">
        <v>197</v>
      </c>
      <c r="ER125" s="49" t="s">
        <v>197</v>
      </c>
      <c r="ES125" s="49" t="s">
        <v>197</v>
      </c>
      <c r="ET125" s="48">
        <v>29</v>
      </c>
      <c r="EU125" s="49" t="s">
        <v>197</v>
      </c>
      <c r="EV125" s="48">
        <v>83.1</v>
      </c>
      <c r="EW125" s="48">
        <v>125.6</v>
      </c>
      <c r="EX125" s="48">
        <v>112.5</v>
      </c>
      <c r="EY125" s="48">
        <v>52.5</v>
      </c>
      <c r="EZ125" s="48">
        <v>27.5</v>
      </c>
      <c r="FA125" s="48">
        <v>76.5</v>
      </c>
      <c r="FB125" s="48">
        <v>57</v>
      </c>
      <c r="FC125" s="49" t="s">
        <v>197</v>
      </c>
      <c r="FD125" s="48">
        <v>46.9</v>
      </c>
      <c r="FE125" s="48">
        <v>65.599999999999994</v>
      </c>
      <c r="FF125" s="48">
        <v>57.6</v>
      </c>
      <c r="FG125" s="48">
        <v>37.799999999999997</v>
      </c>
      <c r="FH125" s="48">
        <v>133.1</v>
      </c>
      <c r="FI125" s="48">
        <v>65.2</v>
      </c>
      <c r="FJ125" s="48">
        <v>85.7</v>
      </c>
      <c r="FK125" s="48">
        <v>73.2</v>
      </c>
      <c r="FL125" s="48">
        <v>78.8</v>
      </c>
      <c r="FM125" s="48">
        <v>51.1</v>
      </c>
      <c r="FN125" s="48">
        <v>50.8</v>
      </c>
      <c r="FO125" s="48">
        <v>51</v>
      </c>
      <c r="FP125" s="48">
        <v>18.5</v>
      </c>
      <c r="FQ125" s="48">
        <v>83.6</v>
      </c>
      <c r="FR125" s="48">
        <v>60.5</v>
      </c>
      <c r="FS125" s="48">
        <v>18.2</v>
      </c>
      <c r="FT125" s="48">
        <v>34</v>
      </c>
      <c r="FU125" s="48">
        <v>24</v>
      </c>
      <c r="FV125" s="48">
        <v>60</v>
      </c>
      <c r="FW125" s="48">
        <v>27.6</v>
      </c>
      <c r="FX125" s="48">
        <v>44</v>
      </c>
      <c r="FY125" s="48">
        <v>96.1</v>
      </c>
      <c r="FZ125" s="48">
        <v>95.7</v>
      </c>
      <c r="GA125" s="48">
        <v>73</v>
      </c>
      <c r="GB125" s="48">
        <v>117.8</v>
      </c>
      <c r="GC125" s="48">
        <v>109.3</v>
      </c>
      <c r="GD125" s="49" t="s">
        <v>197</v>
      </c>
      <c r="GE125" s="49" t="s">
        <v>197</v>
      </c>
      <c r="GF125" s="49" t="s">
        <v>197</v>
      </c>
      <c r="GG125" s="49" t="s">
        <v>197</v>
      </c>
      <c r="GH125" s="49" t="s">
        <v>197</v>
      </c>
      <c r="GI125" s="49" t="s">
        <v>197</v>
      </c>
      <c r="GJ125" s="49" t="s">
        <v>197</v>
      </c>
      <c r="GK125" s="49" t="s">
        <v>197</v>
      </c>
      <c r="GL125" s="49" t="s">
        <v>197</v>
      </c>
      <c r="GM125" s="48">
        <v>54.4</v>
      </c>
      <c r="GN125" s="48">
        <v>12.9</v>
      </c>
      <c r="GO125" s="48">
        <v>28.7</v>
      </c>
      <c r="GP125" s="48">
        <v>57.4</v>
      </c>
      <c r="GQ125" s="48">
        <v>44.5</v>
      </c>
      <c r="GR125" s="48">
        <v>49.3</v>
      </c>
      <c r="GS125" s="48">
        <v>61</v>
      </c>
      <c r="GT125" s="48">
        <v>170.8</v>
      </c>
      <c r="GU125" s="48">
        <v>146.80000000000001</v>
      </c>
      <c r="GV125" s="48">
        <v>63.6</v>
      </c>
      <c r="GW125" s="48">
        <v>3.4</v>
      </c>
      <c r="GX125" s="48">
        <v>30.1</v>
      </c>
      <c r="GY125" s="48">
        <v>85.7</v>
      </c>
      <c r="GZ125" s="48">
        <v>93.9</v>
      </c>
      <c r="HA125" s="48">
        <v>89.9</v>
      </c>
      <c r="HB125" s="48">
        <v>80.3</v>
      </c>
      <c r="HC125" s="48">
        <v>106</v>
      </c>
      <c r="HD125" s="48">
        <v>98.3</v>
      </c>
      <c r="HE125" s="48" t="e">
        <v>#N/A</v>
      </c>
      <c r="HF125" s="49" t="s">
        <v>197</v>
      </c>
      <c r="HG125" s="48" t="e">
        <v>#N/A</v>
      </c>
      <c r="HH125" s="48">
        <v>86.2</v>
      </c>
      <c r="HI125" s="48">
        <v>43.1</v>
      </c>
      <c r="HJ125" s="48">
        <v>48.2</v>
      </c>
      <c r="HK125" s="48">
        <v>46.8</v>
      </c>
      <c r="HL125" s="48">
        <v>61.7</v>
      </c>
      <c r="HM125" s="48">
        <v>77.3</v>
      </c>
      <c r="HN125" s="48">
        <v>69.8</v>
      </c>
      <c r="HO125" s="49" t="s">
        <v>197</v>
      </c>
      <c r="HP125" s="49" t="s">
        <v>197</v>
      </c>
      <c r="HQ125" s="49" t="s">
        <v>197</v>
      </c>
      <c r="HR125" s="49" t="s">
        <v>197</v>
      </c>
      <c r="HS125" s="49" t="s">
        <v>197</v>
      </c>
      <c r="HT125" s="49" t="s">
        <v>197</v>
      </c>
      <c r="HU125" s="48">
        <v>63.9</v>
      </c>
      <c r="HV125" s="48">
        <v>118.5</v>
      </c>
      <c r="HW125" s="48">
        <v>115.5</v>
      </c>
      <c r="HX125" s="49" t="s">
        <v>197</v>
      </c>
      <c r="HY125" s="49" t="s">
        <v>197</v>
      </c>
      <c r="HZ125" s="48">
        <v>35.4</v>
      </c>
      <c r="IA125" s="49" t="s">
        <v>197</v>
      </c>
      <c r="IB125" s="49" t="s">
        <v>197</v>
      </c>
      <c r="IC125" s="49" t="s">
        <v>197</v>
      </c>
      <c r="ID125" s="48">
        <v>27.5</v>
      </c>
      <c r="IE125" s="49" t="s">
        <v>197</v>
      </c>
      <c r="IF125" s="49" t="s">
        <v>197</v>
      </c>
      <c r="IG125" s="49" t="s">
        <v>197</v>
      </c>
      <c r="IH125" s="48">
        <v>198.8</v>
      </c>
      <c r="II125" s="48">
        <v>66.3</v>
      </c>
      <c r="IJ125" s="48">
        <v>81.900000000000006</v>
      </c>
      <c r="IK125" s="49" t="s">
        <v>197</v>
      </c>
      <c r="IL125" s="48">
        <v>204</v>
      </c>
      <c r="IM125" s="49" t="s">
        <v>197</v>
      </c>
      <c r="IN125" s="49" t="s">
        <v>197</v>
      </c>
      <c r="IO125" s="49" t="s">
        <v>197</v>
      </c>
      <c r="IP125" s="49" t="s">
        <v>197</v>
      </c>
      <c r="IQ125" s="48">
        <v>128</v>
      </c>
      <c r="IR125" s="48">
        <v>67.599999999999994</v>
      </c>
      <c r="IS125" s="48">
        <v>114.1</v>
      </c>
      <c r="IT125" s="48">
        <v>96.3</v>
      </c>
      <c r="IU125" s="48">
        <v>9.3000000000000007</v>
      </c>
      <c r="IV125" s="48">
        <v>36.6</v>
      </c>
      <c r="IW125" s="48">
        <v>29.8</v>
      </c>
      <c r="IX125" s="49" t="s">
        <v>197</v>
      </c>
      <c r="IY125" s="48">
        <v>141</v>
      </c>
      <c r="IZ125" s="48">
        <v>160.69999999999999</v>
      </c>
      <c r="JA125" s="48">
        <v>220.7</v>
      </c>
      <c r="JB125" s="49" t="s">
        <v>197</v>
      </c>
      <c r="JC125" s="48">
        <v>45.5</v>
      </c>
      <c r="JD125" s="48">
        <v>41.3</v>
      </c>
      <c r="JE125" s="48">
        <v>42.3</v>
      </c>
      <c r="JF125" s="48">
        <v>368.3</v>
      </c>
      <c r="JG125" s="48" t="s">
        <v>87</v>
      </c>
      <c r="JH125" s="48">
        <v>169.7</v>
      </c>
      <c r="JI125" s="48">
        <v>56.6</v>
      </c>
      <c r="JJ125" s="48">
        <v>195.2</v>
      </c>
      <c r="JK125" s="48">
        <v>198</v>
      </c>
      <c r="JL125" s="48">
        <v>178.2</v>
      </c>
      <c r="JM125" s="48">
        <v>202.1</v>
      </c>
      <c r="JN125" s="48">
        <v>198.8</v>
      </c>
      <c r="JO125" s="48">
        <v>79.5</v>
      </c>
    </row>
    <row r="126" spans="1:275">
      <c r="A126" s="45"/>
      <c r="B126" s="46" t="s">
        <v>1863</v>
      </c>
      <c r="C126" s="303" t="s">
        <v>1363</v>
      </c>
      <c r="D126" s="46" t="s">
        <v>101</v>
      </c>
      <c r="E126" s="303" t="s">
        <v>13</v>
      </c>
      <c r="F126" s="47" t="s">
        <v>197</v>
      </c>
      <c r="G126" s="47" t="s">
        <v>197</v>
      </c>
      <c r="H126" s="48">
        <v>104.7</v>
      </c>
      <c r="I126" s="48">
        <v>74.099999999999994</v>
      </c>
      <c r="J126" s="48">
        <v>80.599999999999994</v>
      </c>
      <c r="K126" s="48">
        <v>141.6</v>
      </c>
      <c r="L126" s="48">
        <v>94.8</v>
      </c>
      <c r="M126" s="48">
        <v>141.6</v>
      </c>
      <c r="N126" s="48">
        <v>98.2</v>
      </c>
      <c r="O126" s="48">
        <v>101.1</v>
      </c>
      <c r="P126" s="48">
        <v>155</v>
      </c>
      <c r="Q126" s="48">
        <v>40.799999999999997</v>
      </c>
      <c r="R126" s="48">
        <v>138.80000000000001</v>
      </c>
      <c r="S126" s="48">
        <v>114.9</v>
      </c>
      <c r="T126" s="48">
        <v>122.2</v>
      </c>
      <c r="U126" s="48">
        <v>250.6</v>
      </c>
      <c r="V126" s="48">
        <v>150</v>
      </c>
      <c r="W126" s="48">
        <v>146.69999999999999</v>
      </c>
      <c r="X126" s="48">
        <v>70.5</v>
      </c>
      <c r="Y126" s="48">
        <v>128.19999999999999</v>
      </c>
      <c r="Z126" s="48">
        <v>106.5</v>
      </c>
      <c r="AA126" s="48">
        <v>205.6</v>
      </c>
      <c r="AB126" s="48">
        <v>92.6</v>
      </c>
      <c r="AC126" s="48">
        <v>109.3</v>
      </c>
      <c r="AD126" s="49" t="s">
        <v>197</v>
      </c>
      <c r="AE126" s="48">
        <v>157.1</v>
      </c>
      <c r="AF126" s="48">
        <v>99.1</v>
      </c>
      <c r="AG126" s="48">
        <v>127.7</v>
      </c>
      <c r="AH126" s="48">
        <v>96.5</v>
      </c>
      <c r="AI126" s="49" t="s">
        <v>197</v>
      </c>
      <c r="AJ126" s="48">
        <v>203.9</v>
      </c>
      <c r="AK126" s="49" t="s">
        <v>197</v>
      </c>
      <c r="AL126" s="49" t="s">
        <v>197</v>
      </c>
      <c r="AM126" s="49" t="s">
        <v>197</v>
      </c>
      <c r="AN126" s="49" t="s">
        <v>197</v>
      </c>
      <c r="AO126" s="49" t="s">
        <v>197</v>
      </c>
      <c r="AP126" s="49" t="s">
        <v>197</v>
      </c>
      <c r="AQ126" s="49" t="s">
        <v>197</v>
      </c>
      <c r="AR126" s="48">
        <v>67.7</v>
      </c>
      <c r="AS126" s="49" t="s">
        <v>197</v>
      </c>
      <c r="AT126" s="48">
        <v>151.30000000000001</v>
      </c>
      <c r="AU126" s="49" t="s">
        <v>197</v>
      </c>
      <c r="AV126" s="48">
        <v>79.400000000000006</v>
      </c>
      <c r="AW126" s="49" t="s">
        <v>197</v>
      </c>
      <c r="AX126" s="49" t="s">
        <v>197</v>
      </c>
      <c r="AY126" s="49" t="s">
        <v>197</v>
      </c>
      <c r="AZ126" s="48">
        <v>42.3</v>
      </c>
      <c r="BA126" s="48">
        <v>127.3</v>
      </c>
      <c r="BB126" s="48">
        <v>123.4</v>
      </c>
      <c r="BC126" s="48">
        <v>44.4</v>
      </c>
      <c r="BD126" s="48">
        <v>88.4</v>
      </c>
      <c r="BE126" s="48">
        <v>85.2</v>
      </c>
      <c r="BF126" s="48">
        <v>43.4</v>
      </c>
      <c r="BG126" s="48">
        <v>137</v>
      </c>
      <c r="BH126" s="48">
        <v>116.1</v>
      </c>
      <c r="BI126" s="48">
        <v>56.7</v>
      </c>
      <c r="BJ126" s="48">
        <v>134.19999999999999</v>
      </c>
      <c r="BK126" s="48">
        <v>93.8</v>
      </c>
      <c r="BL126" s="48">
        <v>41.2</v>
      </c>
      <c r="BM126" s="48">
        <v>169.8</v>
      </c>
      <c r="BN126" s="48">
        <v>134.80000000000001</v>
      </c>
      <c r="BO126" s="49" t="s">
        <v>197</v>
      </c>
      <c r="BP126" s="48">
        <v>278.60000000000002</v>
      </c>
      <c r="BQ126" s="48">
        <v>401.4</v>
      </c>
      <c r="BR126" s="49" t="s">
        <v>197</v>
      </c>
      <c r="BS126" s="49" t="s">
        <v>197</v>
      </c>
      <c r="BT126" s="49" t="s">
        <v>197</v>
      </c>
      <c r="BU126" s="48">
        <v>58.9</v>
      </c>
      <c r="BV126" s="48">
        <v>342.4</v>
      </c>
      <c r="BW126" s="48">
        <v>243.3</v>
      </c>
      <c r="BX126" s="48">
        <v>43.9</v>
      </c>
      <c r="BY126" s="48">
        <v>170.6</v>
      </c>
      <c r="BZ126" s="48">
        <v>88.6</v>
      </c>
      <c r="CA126" s="49" t="s">
        <v>197</v>
      </c>
      <c r="CB126" s="49" t="s">
        <v>197</v>
      </c>
      <c r="CC126" s="49" t="s">
        <v>197</v>
      </c>
      <c r="CD126" s="48">
        <v>12.7</v>
      </c>
      <c r="CE126" s="48">
        <v>100.8</v>
      </c>
      <c r="CF126" s="48">
        <v>65.400000000000006</v>
      </c>
      <c r="CG126" s="49" t="s">
        <v>197</v>
      </c>
      <c r="CH126" s="49" t="s">
        <v>197</v>
      </c>
      <c r="CI126" s="49" t="s">
        <v>197</v>
      </c>
      <c r="CJ126" s="48">
        <v>105.7</v>
      </c>
      <c r="CK126" s="48">
        <v>201.8</v>
      </c>
      <c r="CL126" s="48">
        <v>161.19999999999999</v>
      </c>
      <c r="CM126" s="49" t="s">
        <v>197</v>
      </c>
      <c r="CN126" s="49" t="s">
        <v>197</v>
      </c>
      <c r="CO126" s="49" t="s">
        <v>197</v>
      </c>
      <c r="CP126" s="49" t="s">
        <v>197</v>
      </c>
      <c r="CQ126" s="49" t="s">
        <v>197</v>
      </c>
      <c r="CR126" s="49" t="s">
        <v>197</v>
      </c>
      <c r="CS126" s="49" t="s">
        <v>197</v>
      </c>
      <c r="CT126" s="48">
        <v>206.4</v>
      </c>
      <c r="CU126" s="48">
        <v>283.3</v>
      </c>
      <c r="CV126" s="48">
        <v>252</v>
      </c>
      <c r="CW126" s="48">
        <v>95.9</v>
      </c>
      <c r="CX126" s="48">
        <v>203.3</v>
      </c>
      <c r="CY126" s="48">
        <v>155.6</v>
      </c>
      <c r="CZ126" s="49" t="s">
        <v>197</v>
      </c>
      <c r="DA126" s="48">
        <v>15.2</v>
      </c>
      <c r="DB126" s="48">
        <v>100.6</v>
      </c>
      <c r="DC126" s="48">
        <v>70.5</v>
      </c>
      <c r="DD126" s="48">
        <v>24</v>
      </c>
      <c r="DE126" s="48">
        <v>44.5</v>
      </c>
      <c r="DF126" s="48">
        <v>37</v>
      </c>
      <c r="DG126" s="49" t="s">
        <v>197</v>
      </c>
      <c r="DH126" s="49" t="s">
        <v>197</v>
      </c>
      <c r="DI126" s="49" t="s">
        <v>197</v>
      </c>
      <c r="DJ126" s="49" t="s">
        <v>197</v>
      </c>
      <c r="DK126" s="49" t="s">
        <v>197</v>
      </c>
      <c r="DL126" s="49" t="s">
        <v>197</v>
      </c>
      <c r="DM126" s="48">
        <v>101</v>
      </c>
      <c r="DN126" s="48">
        <v>208.3</v>
      </c>
      <c r="DO126" s="48">
        <v>167</v>
      </c>
      <c r="DP126" s="49" t="s">
        <v>197</v>
      </c>
      <c r="DQ126" s="49" t="s">
        <v>197</v>
      </c>
      <c r="DR126" s="49" t="s">
        <v>197</v>
      </c>
      <c r="DS126" s="49" t="s">
        <v>197</v>
      </c>
      <c r="DT126" s="49" t="s">
        <v>197</v>
      </c>
      <c r="DU126" s="49" t="s">
        <v>197</v>
      </c>
      <c r="DV126" s="48">
        <v>45.7</v>
      </c>
      <c r="DW126" s="48">
        <v>48.1</v>
      </c>
      <c r="DX126" s="48">
        <v>47.4</v>
      </c>
      <c r="DY126" s="49" t="s">
        <v>197</v>
      </c>
      <c r="DZ126" s="49" t="s">
        <v>197</v>
      </c>
      <c r="EA126" s="49" t="s">
        <v>197</v>
      </c>
      <c r="EB126" s="48" t="e">
        <v>#N/A</v>
      </c>
      <c r="EC126" s="49" t="s">
        <v>197</v>
      </c>
      <c r="ED126" s="48" t="e">
        <v>#N/A</v>
      </c>
      <c r="EE126" s="49" t="s">
        <v>197</v>
      </c>
      <c r="EF126" s="48">
        <v>29.4</v>
      </c>
      <c r="EG126" s="48">
        <v>133.4</v>
      </c>
      <c r="EH126" s="48">
        <v>88.6</v>
      </c>
      <c r="EI126" s="48">
        <v>13.7</v>
      </c>
      <c r="EJ126" s="48">
        <v>94.8</v>
      </c>
      <c r="EK126" s="48">
        <v>67.599999999999994</v>
      </c>
      <c r="EL126" s="49" t="s">
        <v>197</v>
      </c>
      <c r="EM126" s="48">
        <v>89.3</v>
      </c>
      <c r="EN126" s="48">
        <v>400.5</v>
      </c>
      <c r="EO126" s="48">
        <v>237.9</v>
      </c>
      <c r="EP126" s="49" t="s">
        <v>197</v>
      </c>
      <c r="EQ126" s="49" t="s">
        <v>197</v>
      </c>
      <c r="ER126" s="49" t="s">
        <v>197</v>
      </c>
      <c r="ES126" s="49" t="s">
        <v>197</v>
      </c>
      <c r="ET126" s="48">
        <v>56.2</v>
      </c>
      <c r="EU126" s="49" t="s">
        <v>197</v>
      </c>
      <c r="EV126" s="48">
        <v>111.5</v>
      </c>
      <c r="EW126" s="48">
        <v>107.9</v>
      </c>
      <c r="EX126" s="48">
        <v>109</v>
      </c>
      <c r="EY126" s="48">
        <v>207.1</v>
      </c>
      <c r="EZ126" s="48">
        <v>77.099999999999994</v>
      </c>
      <c r="FA126" s="48">
        <v>149.1</v>
      </c>
      <c r="FB126" s="48">
        <v>120.4</v>
      </c>
      <c r="FC126" s="49" t="s">
        <v>197</v>
      </c>
      <c r="FD126" s="48">
        <v>57.7</v>
      </c>
      <c r="FE126" s="48">
        <v>159.69999999999999</v>
      </c>
      <c r="FF126" s="48">
        <v>115.7</v>
      </c>
      <c r="FG126" s="49" t="s">
        <v>197</v>
      </c>
      <c r="FH126" s="49" t="s">
        <v>197</v>
      </c>
      <c r="FI126" s="49" t="s">
        <v>197</v>
      </c>
      <c r="FJ126" s="48">
        <v>95.6</v>
      </c>
      <c r="FK126" s="48">
        <v>314.5</v>
      </c>
      <c r="FL126" s="48">
        <v>215.7</v>
      </c>
      <c r="FM126" s="48">
        <v>119.4</v>
      </c>
      <c r="FN126" s="48">
        <v>239</v>
      </c>
      <c r="FO126" s="48">
        <v>169.1</v>
      </c>
      <c r="FP126" s="48">
        <v>88.9</v>
      </c>
      <c r="FQ126" s="48">
        <v>161.80000000000001</v>
      </c>
      <c r="FR126" s="48">
        <v>135.9</v>
      </c>
      <c r="FS126" s="48">
        <v>101</v>
      </c>
      <c r="FT126" s="48">
        <v>366.3</v>
      </c>
      <c r="FU126" s="48">
        <v>198.3</v>
      </c>
      <c r="FV126" s="48">
        <v>99.3</v>
      </c>
      <c r="FW126" s="48">
        <v>149.6</v>
      </c>
      <c r="FX126" s="48">
        <v>94.4</v>
      </c>
      <c r="FY126" s="48">
        <v>106</v>
      </c>
      <c r="FZ126" s="48">
        <v>105.9</v>
      </c>
      <c r="GA126" s="48">
        <v>124.9</v>
      </c>
      <c r="GB126" s="48">
        <v>93.7</v>
      </c>
      <c r="GC126" s="48">
        <v>99.7</v>
      </c>
      <c r="GD126" s="48">
        <v>516.1</v>
      </c>
      <c r="GE126" s="48">
        <v>228.6</v>
      </c>
      <c r="GF126" s="48">
        <v>413.4</v>
      </c>
      <c r="GG126" s="48">
        <v>23.2</v>
      </c>
      <c r="GH126" s="48">
        <v>49.7</v>
      </c>
      <c r="GI126" s="48">
        <v>49.6</v>
      </c>
      <c r="GJ126" s="49" t="s">
        <v>197</v>
      </c>
      <c r="GK126" s="49" t="s">
        <v>197</v>
      </c>
      <c r="GL126" s="49" t="s">
        <v>197</v>
      </c>
      <c r="GM126" s="48">
        <v>58.5</v>
      </c>
      <c r="GN126" s="48">
        <v>77.5</v>
      </c>
      <c r="GO126" s="48">
        <v>70.099999999999994</v>
      </c>
      <c r="GP126" s="48">
        <v>76.5</v>
      </c>
      <c r="GQ126" s="48">
        <v>220.2</v>
      </c>
      <c r="GR126" s="48">
        <v>166.8</v>
      </c>
      <c r="GS126" s="48">
        <v>190.6</v>
      </c>
      <c r="GT126" s="48">
        <v>188.6</v>
      </c>
      <c r="GU126" s="48">
        <v>189</v>
      </c>
      <c r="GV126" s="48">
        <v>108.7</v>
      </c>
      <c r="GW126" s="48">
        <v>614.5</v>
      </c>
      <c r="GX126" s="48">
        <v>390.1</v>
      </c>
      <c r="GY126" s="48">
        <v>131.5</v>
      </c>
      <c r="GZ126" s="48">
        <v>180.8</v>
      </c>
      <c r="HA126" s="48">
        <v>156.80000000000001</v>
      </c>
      <c r="HB126" s="48">
        <v>151.9</v>
      </c>
      <c r="HC126" s="48">
        <v>117.9</v>
      </c>
      <c r="HD126" s="48">
        <v>128.19999999999999</v>
      </c>
      <c r="HE126" s="48" t="e">
        <v>#N/A</v>
      </c>
      <c r="HF126" s="48">
        <v>61.8</v>
      </c>
      <c r="HG126" s="48" t="e">
        <v>#N/A</v>
      </c>
      <c r="HH126" s="48">
        <v>143.5</v>
      </c>
      <c r="HI126" s="48">
        <v>76.2</v>
      </c>
      <c r="HJ126" s="48">
        <v>73.8</v>
      </c>
      <c r="HK126" s="48">
        <v>74.5</v>
      </c>
      <c r="HL126" s="48">
        <v>86.9</v>
      </c>
      <c r="HM126" s="48">
        <v>105.3</v>
      </c>
      <c r="HN126" s="48">
        <v>96.5</v>
      </c>
      <c r="HO126" s="49" t="s">
        <v>197</v>
      </c>
      <c r="HP126" s="49" t="s">
        <v>197</v>
      </c>
      <c r="HQ126" s="49" t="s">
        <v>197</v>
      </c>
      <c r="HR126" s="49" t="s">
        <v>197</v>
      </c>
      <c r="HS126" s="49" t="s">
        <v>197</v>
      </c>
      <c r="HT126" s="49" t="s">
        <v>197</v>
      </c>
      <c r="HU126" s="48">
        <v>31.7</v>
      </c>
      <c r="HV126" s="48">
        <v>84.5</v>
      </c>
      <c r="HW126" s="48">
        <v>81.5</v>
      </c>
      <c r="HX126" s="49" t="s">
        <v>197</v>
      </c>
      <c r="HY126" s="49" t="s">
        <v>197</v>
      </c>
      <c r="HZ126" s="48">
        <v>154.19999999999999</v>
      </c>
      <c r="IA126" s="49" t="s">
        <v>197</v>
      </c>
      <c r="IB126" s="49" t="s">
        <v>197</v>
      </c>
      <c r="IC126" s="49" t="s">
        <v>197</v>
      </c>
      <c r="ID126" s="48">
        <v>15.7</v>
      </c>
      <c r="IE126" s="49" t="s">
        <v>197</v>
      </c>
      <c r="IF126" s="49" t="s">
        <v>197</v>
      </c>
      <c r="IG126" s="48">
        <v>139.5</v>
      </c>
      <c r="IH126" s="48">
        <v>178.1</v>
      </c>
      <c r="II126" s="49" t="s">
        <v>197</v>
      </c>
      <c r="IJ126" s="49" t="s">
        <v>197</v>
      </c>
      <c r="IK126" s="49" t="s">
        <v>197</v>
      </c>
      <c r="IL126" s="49" t="s">
        <v>197</v>
      </c>
      <c r="IM126" s="49" t="s">
        <v>197</v>
      </c>
      <c r="IN126" s="49" t="s">
        <v>197</v>
      </c>
      <c r="IO126" s="49" t="s">
        <v>197</v>
      </c>
      <c r="IP126" s="49" t="s">
        <v>197</v>
      </c>
      <c r="IQ126" s="48">
        <v>219.9</v>
      </c>
      <c r="IR126" s="48">
        <v>49.4</v>
      </c>
      <c r="IS126" s="48">
        <v>127.1</v>
      </c>
      <c r="IT126" s="48">
        <v>97.4</v>
      </c>
      <c r="IU126" s="48">
        <v>6</v>
      </c>
      <c r="IV126" s="48">
        <v>5.9</v>
      </c>
      <c r="IW126" s="48">
        <v>5.9</v>
      </c>
      <c r="IX126" s="49" t="s">
        <v>197</v>
      </c>
      <c r="IY126" s="49" t="s">
        <v>197</v>
      </c>
      <c r="IZ126" s="49" t="s">
        <v>197</v>
      </c>
      <c r="JA126" s="49" t="s">
        <v>197</v>
      </c>
      <c r="JB126" s="49" t="s">
        <v>197</v>
      </c>
      <c r="JC126" s="48">
        <v>53.5</v>
      </c>
      <c r="JD126" s="48">
        <v>9.9</v>
      </c>
      <c r="JE126" s="48">
        <v>20.5</v>
      </c>
      <c r="JF126" s="48" t="s">
        <v>87</v>
      </c>
      <c r="JG126" s="48" t="s">
        <v>87</v>
      </c>
      <c r="JH126" s="48">
        <v>316.8</v>
      </c>
      <c r="JI126" s="48">
        <v>122.4</v>
      </c>
      <c r="JJ126" s="48">
        <v>122.1</v>
      </c>
      <c r="JK126" s="48">
        <v>130.19999999999999</v>
      </c>
      <c r="JL126" s="48">
        <v>131.19999999999999</v>
      </c>
      <c r="JM126" s="48">
        <v>173.4</v>
      </c>
      <c r="JN126" s="48">
        <v>178.1</v>
      </c>
      <c r="JO126" s="48">
        <v>83.4</v>
      </c>
    </row>
    <row r="127" spans="1:275">
      <c r="A127" s="45"/>
      <c r="B127" s="46" t="s">
        <v>1864</v>
      </c>
      <c r="C127" s="303" t="s">
        <v>1331</v>
      </c>
      <c r="D127" s="46" t="s">
        <v>101</v>
      </c>
      <c r="E127" s="303" t="s">
        <v>13</v>
      </c>
      <c r="F127" s="47" t="s">
        <v>197</v>
      </c>
      <c r="G127" s="47" t="s">
        <v>197</v>
      </c>
      <c r="H127" s="48">
        <v>99.3</v>
      </c>
      <c r="I127" s="48">
        <v>86.6</v>
      </c>
      <c r="J127" s="48">
        <v>88.2</v>
      </c>
      <c r="K127" s="48">
        <v>55.8</v>
      </c>
      <c r="L127" s="48">
        <v>44.1</v>
      </c>
      <c r="M127" s="48">
        <v>80.8</v>
      </c>
      <c r="N127" s="48">
        <v>30.7</v>
      </c>
      <c r="O127" s="49" t="s">
        <v>197</v>
      </c>
      <c r="P127" s="48">
        <v>87.5</v>
      </c>
      <c r="Q127" s="48">
        <v>35.6</v>
      </c>
      <c r="R127" s="48">
        <v>102.2</v>
      </c>
      <c r="S127" s="48">
        <v>74.599999999999994</v>
      </c>
      <c r="T127" s="48">
        <v>35</v>
      </c>
      <c r="U127" s="48">
        <v>143.19999999999999</v>
      </c>
      <c r="V127" s="48">
        <v>89.5</v>
      </c>
      <c r="W127" s="48">
        <v>29.6</v>
      </c>
      <c r="X127" s="49" t="s">
        <v>197</v>
      </c>
      <c r="Y127" s="48">
        <v>12.5</v>
      </c>
      <c r="Z127" s="48">
        <v>49.3</v>
      </c>
      <c r="AA127" s="48">
        <v>82</v>
      </c>
      <c r="AB127" s="48">
        <v>33.5</v>
      </c>
      <c r="AC127" s="48">
        <v>92.6</v>
      </c>
      <c r="AD127" s="48">
        <v>62.5</v>
      </c>
      <c r="AE127" s="48">
        <v>31.5</v>
      </c>
      <c r="AF127" s="48">
        <v>58.9</v>
      </c>
      <c r="AG127" s="48">
        <v>81.400000000000006</v>
      </c>
      <c r="AH127" s="48">
        <v>64.900000000000006</v>
      </c>
      <c r="AI127" s="49" t="s">
        <v>197</v>
      </c>
      <c r="AJ127" s="48">
        <v>53.6</v>
      </c>
      <c r="AK127" s="49" t="s">
        <v>197</v>
      </c>
      <c r="AL127" s="49" t="s">
        <v>197</v>
      </c>
      <c r="AM127" s="48">
        <v>62.3</v>
      </c>
      <c r="AN127" s="49" t="s">
        <v>197</v>
      </c>
      <c r="AO127" s="49" t="s">
        <v>197</v>
      </c>
      <c r="AP127" s="49" t="s">
        <v>197</v>
      </c>
      <c r="AQ127" s="48">
        <v>15.9</v>
      </c>
      <c r="AR127" s="48">
        <v>60.2</v>
      </c>
      <c r="AS127" s="49" t="s">
        <v>197</v>
      </c>
      <c r="AT127" s="48">
        <v>35.200000000000003</v>
      </c>
      <c r="AU127" s="49" t="s">
        <v>197</v>
      </c>
      <c r="AV127" s="48">
        <v>20.9</v>
      </c>
      <c r="AW127" s="48">
        <v>12.4</v>
      </c>
      <c r="AX127" s="49" t="s">
        <v>197</v>
      </c>
      <c r="AY127" s="49" t="s">
        <v>197</v>
      </c>
      <c r="AZ127" s="48">
        <v>52.3</v>
      </c>
      <c r="BA127" s="48">
        <v>55.3</v>
      </c>
      <c r="BB127" s="48">
        <v>55.1</v>
      </c>
      <c r="BC127" s="48">
        <v>51.7</v>
      </c>
      <c r="BD127" s="48">
        <v>50.1</v>
      </c>
      <c r="BE127" s="48">
        <v>50.2</v>
      </c>
      <c r="BF127" s="48">
        <v>65.2</v>
      </c>
      <c r="BG127" s="48">
        <v>60.5</v>
      </c>
      <c r="BH127" s="48">
        <v>61.6</v>
      </c>
      <c r="BI127" s="48">
        <v>40.799999999999997</v>
      </c>
      <c r="BJ127" s="48">
        <v>61.2</v>
      </c>
      <c r="BK127" s="48">
        <v>50.6</v>
      </c>
      <c r="BL127" s="48">
        <v>55.9</v>
      </c>
      <c r="BM127" s="48">
        <v>57.2</v>
      </c>
      <c r="BN127" s="48">
        <v>56.9</v>
      </c>
      <c r="BO127" s="49" t="s">
        <v>197</v>
      </c>
      <c r="BP127" s="49" t="s">
        <v>197</v>
      </c>
      <c r="BQ127" s="49" t="s">
        <v>197</v>
      </c>
      <c r="BR127" s="49" t="s">
        <v>197</v>
      </c>
      <c r="BS127" s="49" t="s">
        <v>197</v>
      </c>
      <c r="BT127" s="49" t="s">
        <v>197</v>
      </c>
      <c r="BU127" s="48">
        <v>57.9</v>
      </c>
      <c r="BV127" s="48">
        <v>38.4</v>
      </c>
      <c r="BW127" s="48">
        <v>45</v>
      </c>
      <c r="BX127" s="49" t="s">
        <v>197</v>
      </c>
      <c r="BY127" s="49" t="s">
        <v>197</v>
      </c>
      <c r="BZ127" s="49" t="s">
        <v>197</v>
      </c>
      <c r="CA127" s="49" t="s">
        <v>197</v>
      </c>
      <c r="CB127" s="49" t="s">
        <v>197</v>
      </c>
      <c r="CC127" s="49" t="s">
        <v>197</v>
      </c>
      <c r="CD127" s="48">
        <v>32.4</v>
      </c>
      <c r="CE127" s="48">
        <v>39.4</v>
      </c>
      <c r="CF127" s="48">
        <v>36.6</v>
      </c>
      <c r="CG127" s="49" t="s">
        <v>197</v>
      </c>
      <c r="CH127" s="49" t="s">
        <v>197</v>
      </c>
      <c r="CI127" s="49" t="s">
        <v>197</v>
      </c>
      <c r="CJ127" s="48">
        <v>47.4</v>
      </c>
      <c r="CK127" s="48">
        <v>58.9</v>
      </c>
      <c r="CL127" s="48">
        <v>54.1</v>
      </c>
      <c r="CM127" s="49" t="s">
        <v>197</v>
      </c>
      <c r="CN127" s="49" t="s">
        <v>197</v>
      </c>
      <c r="CO127" s="49" t="s">
        <v>197</v>
      </c>
      <c r="CP127" s="49" t="s">
        <v>197</v>
      </c>
      <c r="CQ127" s="49" t="s">
        <v>197</v>
      </c>
      <c r="CR127" s="49" t="s">
        <v>197</v>
      </c>
      <c r="CS127" s="49" t="s">
        <v>197</v>
      </c>
      <c r="CT127" s="49" t="s">
        <v>197</v>
      </c>
      <c r="CU127" s="49" t="s">
        <v>197</v>
      </c>
      <c r="CV127" s="49" t="s">
        <v>197</v>
      </c>
      <c r="CW127" s="49" t="s">
        <v>197</v>
      </c>
      <c r="CX127" s="49" t="s">
        <v>197</v>
      </c>
      <c r="CY127" s="49" t="s">
        <v>197</v>
      </c>
      <c r="CZ127" s="49" t="s">
        <v>197</v>
      </c>
      <c r="DA127" s="48">
        <v>16.5</v>
      </c>
      <c r="DB127" s="48">
        <v>24.9</v>
      </c>
      <c r="DC127" s="48">
        <v>22</v>
      </c>
      <c r="DD127" s="48">
        <v>17.5</v>
      </c>
      <c r="DE127" s="48">
        <v>80</v>
      </c>
      <c r="DF127" s="48">
        <v>57.7</v>
      </c>
      <c r="DG127" s="49" t="s">
        <v>197</v>
      </c>
      <c r="DH127" s="49" t="s">
        <v>197</v>
      </c>
      <c r="DI127" s="49" t="s">
        <v>197</v>
      </c>
      <c r="DJ127" s="49" t="s">
        <v>197</v>
      </c>
      <c r="DK127" s="49" t="s">
        <v>197</v>
      </c>
      <c r="DL127" s="49" t="s">
        <v>197</v>
      </c>
      <c r="DM127" s="48">
        <v>41.5</v>
      </c>
      <c r="DN127" s="48">
        <v>59.3</v>
      </c>
      <c r="DO127" s="48">
        <v>52.6</v>
      </c>
      <c r="DP127" s="49" t="s">
        <v>197</v>
      </c>
      <c r="DQ127" s="49" t="s">
        <v>197</v>
      </c>
      <c r="DR127" s="49" t="s">
        <v>197</v>
      </c>
      <c r="DS127" s="49" t="s">
        <v>197</v>
      </c>
      <c r="DT127" s="49" t="s">
        <v>197</v>
      </c>
      <c r="DU127" s="49" t="s">
        <v>197</v>
      </c>
      <c r="DV127" s="48">
        <v>27</v>
      </c>
      <c r="DW127" s="48">
        <v>31.2</v>
      </c>
      <c r="DX127" s="48">
        <v>30</v>
      </c>
      <c r="DY127" s="49" t="s">
        <v>197</v>
      </c>
      <c r="DZ127" s="49" t="s">
        <v>197</v>
      </c>
      <c r="EA127" s="49" t="s">
        <v>197</v>
      </c>
      <c r="EB127" s="48" t="e">
        <v>#N/A</v>
      </c>
      <c r="EC127" s="49" t="s">
        <v>197</v>
      </c>
      <c r="ED127" s="48" t="e">
        <v>#N/A</v>
      </c>
      <c r="EE127" s="48">
        <v>68.5</v>
      </c>
      <c r="EF127" s="49" t="s">
        <v>197</v>
      </c>
      <c r="EG127" s="49" t="s">
        <v>197</v>
      </c>
      <c r="EH127" s="49" t="s">
        <v>197</v>
      </c>
      <c r="EI127" s="49" t="s">
        <v>197</v>
      </c>
      <c r="EJ127" s="49" t="s">
        <v>197</v>
      </c>
      <c r="EK127" s="49" t="s">
        <v>197</v>
      </c>
      <c r="EL127" s="49" t="s">
        <v>197</v>
      </c>
      <c r="EM127" s="49" t="s">
        <v>197</v>
      </c>
      <c r="EN127" s="49" t="s">
        <v>197</v>
      </c>
      <c r="EO127" s="49" t="s">
        <v>197</v>
      </c>
      <c r="EP127" s="49" t="s">
        <v>197</v>
      </c>
      <c r="EQ127" s="49" t="s">
        <v>197</v>
      </c>
      <c r="ER127" s="49" t="s">
        <v>197</v>
      </c>
      <c r="ES127" s="49" t="s">
        <v>197</v>
      </c>
      <c r="ET127" s="48">
        <v>26.5</v>
      </c>
      <c r="EU127" s="49" t="s">
        <v>197</v>
      </c>
      <c r="EV127" s="48">
        <v>61.2</v>
      </c>
      <c r="EW127" s="48">
        <v>102.4</v>
      </c>
      <c r="EX127" s="48">
        <v>89.8</v>
      </c>
      <c r="EY127" s="48">
        <v>23.2</v>
      </c>
      <c r="EZ127" s="48">
        <v>22.2</v>
      </c>
      <c r="FA127" s="48">
        <v>73.400000000000006</v>
      </c>
      <c r="FB127" s="48">
        <v>53</v>
      </c>
      <c r="FC127" s="49" t="s">
        <v>197</v>
      </c>
      <c r="FD127" s="48">
        <v>28.6</v>
      </c>
      <c r="FE127" s="48">
        <v>78.5</v>
      </c>
      <c r="FF127" s="48">
        <v>57.1</v>
      </c>
      <c r="FG127" s="48">
        <v>54.7</v>
      </c>
      <c r="FH127" s="48">
        <v>127.7</v>
      </c>
      <c r="FI127" s="48">
        <v>76</v>
      </c>
      <c r="FJ127" s="48">
        <v>27.3</v>
      </c>
      <c r="FK127" s="48">
        <v>32.1</v>
      </c>
      <c r="FL127" s="48">
        <v>29.9</v>
      </c>
      <c r="FM127" s="48">
        <v>29.5</v>
      </c>
      <c r="FN127" s="48">
        <v>37</v>
      </c>
      <c r="FO127" s="48">
        <v>32.6</v>
      </c>
      <c r="FP127" s="48">
        <v>27.3</v>
      </c>
      <c r="FQ127" s="48">
        <v>79.3</v>
      </c>
      <c r="FR127" s="48">
        <v>60.8</v>
      </c>
      <c r="FS127" s="48">
        <v>36.200000000000003</v>
      </c>
      <c r="FT127" s="48">
        <v>50.7</v>
      </c>
      <c r="FU127" s="48">
        <v>41.5</v>
      </c>
      <c r="FV127" s="48">
        <v>34.1</v>
      </c>
      <c r="FW127" s="48">
        <v>16.600000000000001</v>
      </c>
      <c r="FX127" s="48">
        <v>54.3</v>
      </c>
      <c r="FY127" s="48">
        <v>87.5</v>
      </c>
      <c r="FZ127" s="48">
        <v>87.2</v>
      </c>
      <c r="GA127" s="48">
        <v>54.7</v>
      </c>
      <c r="GB127" s="48">
        <v>59.7</v>
      </c>
      <c r="GC127" s="48">
        <v>58.8</v>
      </c>
      <c r="GD127" s="49" t="s">
        <v>197</v>
      </c>
      <c r="GE127" s="49" t="s">
        <v>197</v>
      </c>
      <c r="GF127" s="49" t="s">
        <v>197</v>
      </c>
      <c r="GG127" s="48">
        <v>44.4</v>
      </c>
      <c r="GH127" s="48">
        <v>55.7</v>
      </c>
      <c r="GI127" s="48">
        <v>55.7</v>
      </c>
      <c r="GJ127" s="49" t="s">
        <v>197</v>
      </c>
      <c r="GK127" s="49" t="s">
        <v>197</v>
      </c>
      <c r="GL127" s="49" t="s">
        <v>197</v>
      </c>
      <c r="GM127" s="48">
        <v>50.1</v>
      </c>
      <c r="GN127" s="48">
        <v>22.3</v>
      </c>
      <c r="GO127" s="48">
        <v>33</v>
      </c>
      <c r="GP127" s="48">
        <v>29.5</v>
      </c>
      <c r="GQ127" s="48">
        <v>42.1</v>
      </c>
      <c r="GR127" s="48">
        <v>37.4</v>
      </c>
      <c r="GS127" s="49" t="s">
        <v>197</v>
      </c>
      <c r="GT127" s="48">
        <v>29.6</v>
      </c>
      <c r="GU127" s="48">
        <v>23.1</v>
      </c>
      <c r="GV127" s="48">
        <v>49.5</v>
      </c>
      <c r="GW127" s="48">
        <v>87.5</v>
      </c>
      <c r="GX127" s="48">
        <v>70.599999999999994</v>
      </c>
      <c r="GY127" s="48">
        <v>52.5</v>
      </c>
      <c r="GZ127" s="48">
        <v>60.5</v>
      </c>
      <c r="HA127" s="48">
        <v>56.6</v>
      </c>
      <c r="HB127" s="48">
        <v>46.9</v>
      </c>
      <c r="HC127" s="48">
        <v>48.3</v>
      </c>
      <c r="HD127" s="48">
        <v>47.9</v>
      </c>
      <c r="HE127" s="48" t="e">
        <v>#N/A</v>
      </c>
      <c r="HF127" s="49" t="s">
        <v>197</v>
      </c>
      <c r="HG127" s="48" t="e">
        <v>#N/A</v>
      </c>
      <c r="HH127" s="49" t="s">
        <v>197</v>
      </c>
      <c r="HI127" s="48">
        <v>97</v>
      </c>
      <c r="HJ127" s="48">
        <v>98.7</v>
      </c>
      <c r="HK127" s="48">
        <v>98.3</v>
      </c>
      <c r="HL127" s="48">
        <v>87.2</v>
      </c>
      <c r="HM127" s="48">
        <v>97.5</v>
      </c>
      <c r="HN127" s="48">
        <v>92.6</v>
      </c>
      <c r="HO127" s="49" t="s">
        <v>197</v>
      </c>
      <c r="HP127" s="49" t="s">
        <v>197</v>
      </c>
      <c r="HQ127" s="49" t="s">
        <v>197</v>
      </c>
      <c r="HR127" s="49" t="s">
        <v>197</v>
      </c>
      <c r="HS127" s="49" t="s">
        <v>197</v>
      </c>
      <c r="HT127" s="49" t="s">
        <v>197</v>
      </c>
      <c r="HU127" s="48">
        <v>99.3</v>
      </c>
      <c r="HV127" s="48">
        <v>100</v>
      </c>
      <c r="HW127" s="48">
        <v>100</v>
      </c>
      <c r="HX127" s="49" t="s">
        <v>197</v>
      </c>
      <c r="HY127" s="49" t="s">
        <v>197</v>
      </c>
      <c r="HZ127" s="48">
        <v>33.200000000000003</v>
      </c>
      <c r="IA127" s="49" t="s">
        <v>197</v>
      </c>
      <c r="IB127" s="49" t="s">
        <v>197</v>
      </c>
      <c r="IC127" s="49" t="s">
        <v>197</v>
      </c>
      <c r="ID127" s="48">
        <v>19.3</v>
      </c>
      <c r="IE127" s="49" t="s">
        <v>197</v>
      </c>
      <c r="IF127" s="49" t="s">
        <v>197</v>
      </c>
      <c r="IG127" s="48">
        <v>14.6</v>
      </c>
      <c r="IH127" s="48">
        <v>133.6</v>
      </c>
      <c r="II127" s="48">
        <v>75.7</v>
      </c>
      <c r="IJ127" s="49" t="s">
        <v>197</v>
      </c>
      <c r="IK127" s="49" t="s">
        <v>197</v>
      </c>
      <c r="IL127" s="49" t="s">
        <v>197</v>
      </c>
      <c r="IM127" s="49" t="s">
        <v>197</v>
      </c>
      <c r="IN127" s="49" t="s">
        <v>197</v>
      </c>
      <c r="IO127" s="49" t="s">
        <v>197</v>
      </c>
      <c r="IP127" s="49" t="s">
        <v>197</v>
      </c>
      <c r="IQ127" s="48">
        <v>60.7</v>
      </c>
      <c r="IR127" s="48">
        <v>32.1</v>
      </c>
      <c r="IS127" s="48">
        <v>21</v>
      </c>
      <c r="IT127" s="48">
        <v>25.2</v>
      </c>
      <c r="IU127" s="49" t="s">
        <v>197</v>
      </c>
      <c r="IV127" s="49" t="s">
        <v>197</v>
      </c>
      <c r="IW127" s="49" t="s">
        <v>197</v>
      </c>
      <c r="IX127" s="49" t="s">
        <v>197</v>
      </c>
      <c r="IY127" s="49" t="s">
        <v>197</v>
      </c>
      <c r="IZ127" s="49" t="s">
        <v>197</v>
      </c>
      <c r="JA127" s="49" t="s">
        <v>197</v>
      </c>
      <c r="JB127" s="49" t="s">
        <v>197</v>
      </c>
      <c r="JC127" s="48">
        <v>5.2</v>
      </c>
      <c r="JD127" s="48">
        <v>149.5</v>
      </c>
      <c r="JE127" s="48">
        <v>114.3</v>
      </c>
      <c r="JF127" s="48" t="s">
        <v>87</v>
      </c>
      <c r="JG127" s="48">
        <v>181.7</v>
      </c>
      <c r="JH127" s="48">
        <v>171.8</v>
      </c>
      <c r="JI127" s="48">
        <v>62.1</v>
      </c>
      <c r="JJ127" s="48">
        <v>70.400000000000006</v>
      </c>
      <c r="JK127" s="48">
        <v>80.8</v>
      </c>
      <c r="JL127" s="48">
        <v>129</v>
      </c>
      <c r="JM127" s="48">
        <v>137.69999999999999</v>
      </c>
      <c r="JN127" s="48">
        <v>133.6</v>
      </c>
      <c r="JO127" s="48">
        <v>223.4</v>
      </c>
    </row>
    <row r="128" spans="1:275">
      <c r="A128" s="45"/>
      <c r="B128" s="46" t="s">
        <v>1865</v>
      </c>
      <c r="C128" s="303" t="s">
        <v>1364</v>
      </c>
      <c r="D128" s="46" t="s">
        <v>101</v>
      </c>
      <c r="E128" s="303" t="s">
        <v>13</v>
      </c>
      <c r="F128" s="47" t="s">
        <v>197</v>
      </c>
      <c r="G128" s="47" t="s">
        <v>197</v>
      </c>
      <c r="H128" s="48">
        <v>99.8</v>
      </c>
      <c r="I128" s="48">
        <v>82.3</v>
      </c>
      <c r="J128" s="48">
        <v>83.3</v>
      </c>
      <c r="K128" s="48">
        <v>53.7</v>
      </c>
      <c r="L128" s="48">
        <v>112.4</v>
      </c>
      <c r="M128" s="48">
        <v>114.8</v>
      </c>
      <c r="N128" s="48">
        <v>120.3</v>
      </c>
      <c r="O128" s="49" t="s">
        <v>197</v>
      </c>
      <c r="P128" s="48">
        <v>117.3</v>
      </c>
      <c r="Q128" s="48">
        <v>90</v>
      </c>
      <c r="R128" s="48">
        <v>83.5</v>
      </c>
      <c r="S128" s="48">
        <v>121.4</v>
      </c>
      <c r="T128" s="48">
        <v>112.2</v>
      </c>
      <c r="U128" s="48">
        <v>19.8</v>
      </c>
      <c r="V128" s="48">
        <v>53.1</v>
      </c>
      <c r="W128" s="48">
        <v>113.4</v>
      </c>
      <c r="X128" s="48">
        <v>124.1</v>
      </c>
      <c r="Y128" s="48">
        <v>123.8</v>
      </c>
      <c r="Z128" s="48">
        <v>66.900000000000006</v>
      </c>
      <c r="AA128" s="48">
        <v>246.7</v>
      </c>
      <c r="AB128" s="48">
        <v>253.5</v>
      </c>
      <c r="AC128" s="48">
        <v>66.2</v>
      </c>
      <c r="AD128" s="49" t="s">
        <v>197</v>
      </c>
      <c r="AE128" s="48">
        <v>109.5</v>
      </c>
      <c r="AF128" s="48">
        <v>116.8</v>
      </c>
      <c r="AG128" s="48">
        <v>106.2</v>
      </c>
      <c r="AH128" s="48">
        <v>100.9</v>
      </c>
      <c r="AI128" s="49" t="s">
        <v>197</v>
      </c>
      <c r="AJ128" s="49" t="s">
        <v>197</v>
      </c>
      <c r="AK128" s="48">
        <v>119.7</v>
      </c>
      <c r="AL128" s="49" t="s">
        <v>197</v>
      </c>
      <c r="AM128" s="49" t="s">
        <v>197</v>
      </c>
      <c r="AN128" s="48">
        <v>9</v>
      </c>
      <c r="AO128" s="48">
        <v>77.7</v>
      </c>
      <c r="AP128" s="48">
        <v>77</v>
      </c>
      <c r="AQ128" s="48">
        <v>212</v>
      </c>
      <c r="AR128" s="48">
        <v>39.200000000000003</v>
      </c>
      <c r="AS128" s="49" t="s">
        <v>197</v>
      </c>
      <c r="AT128" s="48">
        <v>111.3</v>
      </c>
      <c r="AU128" s="49" t="s">
        <v>197</v>
      </c>
      <c r="AV128" s="48">
        <v>123.3</v>
      </c>
      <c r="AW128" s="48">
        <v>146.9</v>
      </c>
      <c r="AX128" s="48">
        <v>44.9</v>
      </c>
      <c r="AY128" s="49" t="s">
        <v>197</v>
      </c>
      <c r="AZ128" s="48">
        <v>56.1</v>
      </c>
      <c r="BA128" s="48">
        <v>99.7</v>
      </c>
      <c r="BB128" s="48">
        <v>97.7</v>
      </c>
      <c r="BC128" s="48">
        <v>72.2</v>
      </c>
      <c r="BD128" s="48">
        <v>107.8</v>
      </c>
      <c r="BE128" s="48">
        <v>105.2</v>
      </c>
      <c r="BF128" s="48">
        <v>82.7</v>
      </c>
      <c r="BG128" s="48">
        <v>147.6</v>
      </c>
      <c r="BH128" s="48">
        <v>133.4</v>
      </c>
      <c r="BI128" s="48">
        <v>26.5</v>
      </c>
      <c r="BJ128" s="48">
        <v>139.69999999999999</v>
      </c>
      <c r="BK128" s="48">
        <v>80.7</v>
      </c>
      <c r="BL128" s="48">
        <v>26</v>
      </c>
      <c r="BM128" s="48">
        <v>80.7</v>
      </c>
      <c r="BN128" s="48">
        <v>65.900000000000006</v>
      </c>
      <c r="BO128" s="49" t="s">
        <v>197</v>
      </c>
      <c r="BP128" s="48">
        <v>297.5</v>
      </c>
      <c r="BQ128" s="48">
        <v>285.8</v>
      </c>
      <c r="BR128" s="48">
        <v>112.2</v>
      </c>
      <c r="BS128" s="48">
        <v>233.6</v>
      </c>
      <c r="BT128" s="48">
        <v>176.7</v>
      </c>
      <c r="BU128" s="49" t="s">
        <v>197</v>
      </c>
      <c r="BV128" s="49" t="s">
        <v>197</v>
      </c>
      <c r="BW128" s="49" t="s">
        <v>197</v>
      </c>
      <c r="BX128" s="48">
        <v>33.9</v>
      </c>
      <c r="BY128" s="48">
        <v>96</v>
      </c>
      <c r="BZ128" s="48">
        <v>56.1</v>
      </c>
      <c r="CA128" s="49" t="s">
        <v>197</v>
      </c>
      <c r="CB128" s="49" t="s">
        <v>197</v>
      </c>
      <c r="CC128" s="49" t="s">
        <v>197</v>
      </c>
      <c r="CD128" s="48">
        <v>328.4</v>
      </c>
      <c r="CE128" s="48">
        <v>366.5</v>
      </c>
      <c r="CF128" s="48">
        <v>351.5</v>
      </c>
      <c r="CG128" s="48">
        <v>192.2</v>
      </c>
      <c r="CH128" s="48">
        <v>121.2</v>
      </c>
      <c r="CI128" s="48">
        <v>156.5</v>
      </c>
      <c r="CJ128" s="48">
        <v>84.8</v>
      </c>
      <c r="CK128" s="48">
        <v>163.1</v>
      </c>
      <c r="CL128" s="48">
        <v>130.4</v>
      </c>
      <c r="CM128" s="49" t="s">
        <v>197</v>
      </c>
      <c r="CN128" s="49" t="s">
        <v>197</v>
      </c>
      <c r="CO128" s="49" t="s">
        <v>197</v>
      </c>
      <c r="CP128" s="49" t="s">
        <v>197</v>
      </c>
      <c r="CQ128" s="49" t="s">
        <v>197</v>
      </c>
      <c r="CR128" s="49" t="s">
        <v>197</v>
      </c>
      <c r="CS128" s="49" t="s">
        <v>197</v>
      </c>
      <c r="CT128" s="49" t="s">
        <v>197</v>
      </c>
      <c r="CU128" s="49" t="s">
        <v>197</v>
      </c>
      <c r="CV128" s="49" t="s">
        <v>197</v>
      </c>
      <c r="CW128" s="48">
        <v>137.69999999999999</v>
      </c>
      <c r="CX128" s="48">
        <v>273.2</v>
      </c>
      <c r="CY128" s="48">
        <v>213.6</v>
      </c>
      <c r="CZ128" s="48">
        <v>243.3</v>
      </c>
      <c r="DA128" s="48">
        <v>319.8</v>
      </c>
      <c r="DB128" s="48">
        <v>362.8</v>
      </c>
      <c r="DC128" s="48">
        <v>348</v>
      </c>
      <c r="DD128" s="48">
        <v>222.5</v>
      </c>
      <c r="DE128" s="48">
        <v>502.8</v>
      </c>
      <c r="DF128" s="48">
        <v>403.1</v>
      </c>
      <c r="DG128" s="48">
        <v>13.4</v>
      </c>
      <c r="DH128" s="48">
        <v>111.6</v>
      </c>
      <c r="DI128" s="48">
        <v>56.4</v>
      </c>
      <c r="DJ128" s="48">
        <v>189.4</v>
      </c>
      <c r="DK128" s="48">
        <v>140.19999999999999</v>
      </c>
      <c r="DL128" s="48">
        <v>163.19999999999999</v>
      </c>
      <c r="DM128" s="48">
        <v>81.8</v>
      </c>
      <c r="DN128" s="48">
        <v>153.1</v>
      </c>
      <c r="DO128" s="48">
        <v>126</v>
      </c>
      <c r="DP128" s="49" t="s">
        <v>197</v>
      </c>
      <c r="DQ128" s="49" t="s">
        <v>197</v>
      </c>
      <c r="DR128" s="49" t="s">
        <v>197</v>
      </c>
      <c r="DS128" s="49" t="s">
        <v>197</v>
      </c>
      <c r="DT128" s="49" t="s">
        <v>197</v>
      </c>
      <c r="DU128" s="49" t="s">
        <v>197</v>
      </c>
      <c r="DV128" s="49" t="s">
        <v>197</v>
      </c>
      <c r="DW128" s="49" t="s">
        <v>197</v>
      </c>
      <c r="DX128" s="49" t="s">
        <v>197</v>
      </c>
      <c r="DY128" s="49" t="s">
        <v>197</v>
      </c>
      <c r="DZ128" s="49" t="s">
        <v>197</v>
      </c>
      <c r="EA128" s="49" t="s">
        <v>197</v>
      </c>
      <c r="EB128" s="48" t="e">
        <v>#N/A</v>
      </c>
      <c r="EC128" s="48">
        <v>63.1</v>
      </c>
      <c r="ED128" s="48" t="e">
        <v>#N/A</v>
      </c>
      <c r="EE128" s="49" t="s">
        <v>197</v>
      </c>
      <c r="EF128" s="49" t="s">
        <v>197</v>
      </c>
      <c r="EG128" s="49" t="s">
        <v>197</v>
      </c>
      <c r="EH128" s="49" t="s">
        <v>197</v>
      </c>
      <c r="EI128" s="48">
        <v>260.8</v>
      </c>
      <c r="EJ128" s="48">
        <v>437.6</v>
      </c>
      <c r="EK128" s="48">
        <v>377.7</v>
      </c>
      <c r="EL128" s="49" t="s">
        <v>197</v>
      </c>
      <c r="EM128" s="49" t="s">
        <v>197</v>
      </c>
      <c r="EN128" s="49" t="s">
        <v>197</v>
      </c>
      <c r="EO128" s="49" t="s">
        <v>197</v>
      </c>
      <c r="EP128" s="49" t="s">
        <v>197</v>
      </c>
      <c r="EQ128" s="49" t="s">
        <v>197</v>
      </c>
      <c r="ER128" s="49" t="s">
        <v>197</v>
      </c>
      <c r="ES128" s="49" t="s">
        <v>197</v>
      </c>
      <c r="ET128" s="48">
        <v>80</v>
      </c>
      <c r="EU128" s="49" t="s">
        <v>197</v>
      </c>
      <c r="EV128" s="48">
        <v>91.3</v>
      </c>
      <c r="EW128" s="48">
        <v>132.9</v>
      </c>
      <c r="EX128" s="48">
        <v>120.1</v>
      </c>
      <c r="EY128" s="49" t="s">
        <v>197</v>
      </c>
      <c r="EZ128" s="48">
        <v>63.4</v>
      </c>
      <c r="FA128" s="48">
        <v>125</v>
      </c>
      <c r="FB128" s="48">
        <v>100.5</v>
      </c>
      <c r="FC128" s="49" t="s">
        <v>197</v>
      </c>
      <c r="FD128" s="48">
        <v>63.6</v>
      </c>
      <c r="FE128" s="48">
        <v>135</v>
      </c>
      <c r="FF128" s="48">
        <v>104.3</v>
      </c>
      <c r="FG128" s="48">
        <v>13.4</v>
      </c>
      <c r="FH128" s="48">
        <v>13.1</v>
      </c>
      <c r="FI128" s="48">
        <v>13.3</v>
      </c>
      <c r="FJ128" s="48">
        <v>105.8</v>
      </c>
      <c r="FK128" s="48">
        <v>213.8</v>
      </c>
      <c r="FL128" s="48">
        <v>165</v>
      </c>
      <c r="FM128" s="48">
        <v>91.6</v>
      </c>
      <c r="FN128" s="48">
        <v>147.5</v>
      </c>
      <c r="FO128" s="48">
        <v>115</v>
      </c>
      <c r="FP128" s="48">
        <v>115.3</v>
      </c>
      <c r="FQ128" s="48">
        <v>138.4</v>
      </c>
      <c r="FR128" s="48">
        <v>130.19999999999999</v>
      </c>
      <c r="FS128" s="48">
        <v>94.6</v>
      </c>
      <c r="FT128" s="48">
        <v>251.7</v>
      </c>
      <c r="FU128" s="48">
        <v>152.19999999999999</v>
      </c>
      <c r="FV128" s="48">
        <v>130.30000000000001</v>
      </c>
      <c r="FW128" s="48">
        <v>312.8</v>
      </c>
      <c r="FX128" s="48">
        <v>95.5</v>
      </c>
      <c r="FY128" s="48">
        <v>80.8</v>
      </c>
      <c r="FZ128" s="48">
        <v>80.900000000000006</v>
      </c>
      <c r="GA128" s="48">
        <v>96.4</v>
      </c>
      <c r="GB128" s="48">
        <v>102.9</v>
      </c>
      <c r="GC128" s="48">
        <v>101.6</v>
      </c>
      <c r="GD128" s="48">
        <v>153.30000000000001</v>
      </c>
      <c r="GE128" s="48">
        <v>525.9</v>
      </c>
      <c r="GF128" s="48">
        <v>287.60000000000002</v>
      </c>
      <c r="GG128" s="48">
        <v>67.3</v>
      </c>
      <c r="GH128" s="48">
        <v>92.9</v>
      </c>
      <c r="GI128" s="48">
        <v>92.7</v>
      </c>
      <c r="GJ128" s="49" t="s">
        <v>197</v>
      </c>
      <c r="GK128" s="49" t="s">
        <v>197</v>
      </c>
      <c r="GL128" s="49" t="s">
        <v>197</v>
      </c>
      <c r="GM128" s="48">
        <v>25.3</v>
      </c>
      <c r="GN128" s="48">
        <v>42</v>
      </c>
      <c r="GO128" s="48">
        <v>35.6</v>
      </c>
      <c r="GP128" s="48">
        <v>76.8</v>
      </c>
      <c r="GQ128" s="48">
        <v>208.9</v>
      </c>
      <c r="GR128" s="48">
        <v>159.69999999999999</v>
      </c>
      <c r="GS128" s="48">
        <v>42.9</v>
      </c>
      <c r="GT128" s="48">
        <v>158.19999999999999</v>
      </c>
      <c r="GU128" s="48">
        <v>132.9</v>
      </c>
      <c r="GV128" s="48">
        <v>29.2</v>
      </c>
      <c r="GW128" s="48">
        <v>90</v>
      </c>
      <c r="GX128" s="48">
        <v>63</v>
      </c>
      <c r="GY128" s="48">
        <v>95</v>
      </c>
      <c r="GZ128" s="48">
        <v>156</v>
      </c>
      <c r="HA128" s="48">
        <v>126.5</v>
      </c>
      <c r="HB128" s="48">
        <v>121</v>
      </c>
      <c r="HC128" s="48">
        <v>116.7</v>
      </c>
      <c r="HD128" s="48">
        <v>118</v>
      </c>
      <c r="HE128" s="48" t="e">
        <v>#N/A</v>
      </c>
      <c r="HF128" s="48">
        <v>100.8</v>
      </c>
      <c r="HG128" s="48" t="e">
        <v>#N/A</v>
      </c>
      <c r="HH128" s="48">
        <v>176.1</v>
      </c>
      <c r="HI128" s="49" t="s">
        <v>197</v>
      </c>
      <c r="HJ128" s="49" t="s">
        <v>197</v>
      </c>
      <c r="HK128" s="49" t="s">
        <v>197</v>
      </c>
      <c r="HL128" s="49" t="s">
        <v>197</v>
      </c>
      <c r="HM128" s="49" t="s">
        <v>197</v>
      </c>
      <c r="HN128" s="49" t="s">
        <v>197</v>
      </c>
      <c r="HO128" s="49" t="s">
        <v>197</v>
      </c>
      <c r="HP128" s="49" t="s">
        <v>197</v>
      </c>
      <c r="HQ128" s="49" t="s">
        <v>197</v>
      </c>
      <c r="HR128" s="48">
        <v>149.9</v>
      </c>
      <c r="HS128" s="48">
        <v>209.5</v>
      </c>
      <c r="HT128" s="48">
        <v>179.6</v>
      </c>
      <c r="HU128" s="48">
        <v>94.8</v>
      </c>
      <c r="HV128" s="48">
        <v>95.8</v>
      </c>
      <c r="HW128" s="48">
        <v>95.8</v>
      </c>
      <c r="HX128" s="49" t="s">
        <v>197</v>
      </c>
      <c r="HY128" s="49" t="s">
        <v>197</v>
      </c>
      <c r="HZ128" s="48">
        <v>24.1</v>
      </c>
      <c r="IA128" s="49" t="s">
        <v>197</v>
      </c>
      <c r="IB128" s="49" t="s">
        <v>197</v>
      </c>
      <c r="IC128" s="49" t="s">
        <v>197</v>
      </c>
      <c r="ID128" s="48">
        <v>7.9</v>
      </c>
      <c r="IE128" s="49" t="s">
        <v>197</v>
      </c>
      <c r="IF128" s="49" t="s">
        <v>197</v>
      </c>
      <c r="IG128" s="49" t="s">
        <v>197</v>
      </c>
      <c r="IH128" s="48">
        <v>137.30000000000001</v>
      </c>
      <c r="II128" s="49" t="s">
        <v>197</v>
      </c>
      <c r="IJ128" s="49" t="s">
        <v>197</v>
      </c>
      <c r="IK128" s="49" t="s">
        <v>197</v>
      </c>
      <c r="IL128" s="49" t="s">
        <v>197</v>
      </c>
      <c r="IM128" s="49" t="s">
        <v>197</v>
      </c>
      <c r="IN128" s="49" t="s">
        <v>197</v>
      </c>
      <c r="IO128" s="49" t="s">
        <v>197</v>
      </c>
      <c r="IP128" s="49" t="s">
        <v>197</v>
      </c>
      <c r="IQ128" s="48">
        <v>145.19999999999999</v>
      </c>
      <c r="IR128" s="48">
        <v>37.9</v>
      </c>
      <c r="IS128" s="48">
        <v>175.1</v>
      </c>
      <c r="IT128" s="48">
        <v>122.7</v>
      </c>
      <c r="IU128" s="48">
        <v>21.1</v>
      </c>
      <c r="IV128" s="48">
        <v>46.7</v>
      </c>
      <c r="IW128" s="48">
        <v>40.299999999999997</v>
      </c>
      <c r="IX128" s="49" t="s">
        <v>197</v>
      </c>
      <c r="IY128" s="49" t="s">
        <v>197</v>
      </c>
      <c r="IZ128" s="49" t="s">
        <v>197</v>
      </c>
      <c r="JA128" s="49" t="s">
        <v>197</v>
      </c>
      <c r="JB128" s="49" t="s">
        <v>197</v>
      </c>
      <c r="JC128" s="48">
        <v>81.2</v>
      </c>
      <c r="JD128" s="48">
        <v>84.1</v>
      </c>
      <c r="JE128" s="48">
        <v>83.4</v>
      </c>
      <c r="JF128" s="48" t="s">
        <v>87</v>
      </c>
      <c r="JG128" s="48" t="s">
        <v>87</v>
      </c>
      <c r="JH128" s="48">
        <v>77.099999999999994</v>
      </c>
      <c r="JI128" s="48">
        <v>47.3</v>
      </c>
      <c r="JJ128" s="48">
        <v>80.7</v>
      </c>
      <c r="JK128" s="48">
        <v>117.7</v>
      </c>
      <c r="JL128" s="48">
        <v>117.6</v>
      </c>
      <c r="JM128" s="48">
        <v>139.19999999999999</v>
      </c>
      <c r="JN128" s="48">
        <v>137.30000000000001</v>
      </c>
      <c r="JO128" s="48" t="s">
        <v>87</v>
      </c>
    </row>
    <row r="129" spans="1:275">
      <c r="A129" s="45"/>
      <c r="B129" s="46" t="s">
        <v>1866</v>
      </c>
      <c r="C129" s="303" t="s">
        <v>1313</v>
      </c>
      <c r="D129" s="46" t="s">
        <v>101</v>
      </c>
      <c r="E129" s="303" t="s">
        <v>13</v>
      </c>
      <c r="F129" s="47" t="s">
        <v>197</v>
      </c>
      <c r="G129" s="47" t="s">
        <v>197</v>
      </c>
      <c r="H129" s="48">
        <v>93.2</v>
      </c>
      <c r="I129" s="48">
        <v>92.7</v>
      </c>
      <c r="J129" s="48">
        <v>89.7</v>
      </c>
      <c r="K129" s="48">
        <v>95.2</v>
      </c>
      <c r="L129" s="48">
        <v>39.5</v>
      </c>
      <c r="M129" s="48">
        <v>140.19999999999999</v>
      </c>
      <c r="N129" s="48">
        <v>58.8</v>
      </c>
      <c r="O129" s="49" t="s">
        <v>197</v>
      </c>
      <c r="P129" s="48">
        <v>100.8</v>
      </c>
      <c r="Q129" s="49" t="s">
        <v>197</v>
      </c>
      <c r="R129" s="48">
        <v>154.30000000000001</v>
      </c>
      <c r="S129" s="48">
        <v>49.5</v>
      </c>
      <c r="T129" s="48">
        <v>61</v>
      </c>
      <c r="U129" s="48">
        <v>161.5</v>
      </c>
      <c r="V129" s="49" t="s">
        <v>197</v>
      </c>
      <c r="W129" s="49" t="s">
        <v>197</v>
      </c>
      <c r="X129" s="49" t="s">
        <v>197</v>
      </c>
      <c r="Y129" s="49" t="s">
        <v>197</v>
      </c>
      <c r="Z129" s="48">
        <v>103.4</v>
      </c>
      <c r="AA129" s="48">
        <v>260.89999999999998</v>
      </c>
      <c r="AB129" s="49" t="s">
        <v>197</v>
      </c>
      <c r="AC129" s="49" t="s">
        <v>197</v>
      </c>
      <c r="AD129" s="48">
        <v>209.1</v>
      </c>
      <c r="AE129" s="48">
        <v>89.2</v>
      </c>
      <c r="AF129" s="48">
        <v>45.9</v>
      </c>
      <c r="AG129" s="49" t="s">
        <v>197</v>
      </c>
      <c r="AH129" s="49" t="s">
        <v>197</v>
      </c>
      <c r="AI129" s="49" t="s">
        <v>197</v>
      </c>
      <c r="AJ129" s="49" t="s">
        <v>197</v>
      </c>
      <c r="AK129" s="48">
        <v>248.1</v>
      </c>
      <c r="AL129" s="49" t="s">
        <v>197</v>
      </c>
      <c r="AM129" s="49" t="s">
        <v>197</v>
      </c>
      <c r="AN129" s="49" t="s">
        <v>197</v>
      </c>
      <c r="AO129" s="49" t="s">
        <v>197</v>
      </c>
      <c r="AP129" s="49" t="s">
        <v>197</v>
      </c>
      <c r="AQ129" s="49" t="s">
        <v>197</v>
      </c>
      <c r="AR129" s="49" t="s">
        <v>197</v>
      </c>
      <c r="AS129" s="49" t="s">
        <v>197</v>
      </c>
      <c r="AT129" s="48">
        <v>56.4</v>
      </c>
      <c r="AU129" s="49" t="s">
        <v>197</v>
      </c>
      <c r="AV129" s="48">
        <v>83.4</v>
      </c>
      <c r="AW129" s="49" t="s">
        <v>197</v>
      </c>
      <c r="AX129" s="49" t="s">
        <v>197</v>
      </c>
      <c r="AY129" s="49" t="s">
        <v>197</v>
      </c>
      <c r="AZ129" s="48">
        <v>62.2</v>
      </c>
      <c r="BA129" s="48">
        <v>68.2</v>
      </c>
      <c r="BB129" s="48">
        <v>68</v>
      </c>
      <c r="BC129" s="48">
        <v>71.2</v>
      </c>
      <c r="BD129" s="48">
        <v>59.5</v>
      </c>
      <c r="BE129" s="48">
        <v>60.3</v>
      </c>
      <c r="BF129" s="48">
        <v>79</v>
      </c>
      <c r="BG129" s="48">
        <v>66.2</v>
      </c>
      <c r="BH129" s="48">
        <v>69.099999999999994</v>
      </c>
      <c r="BI129" s="48">
        <v>47</v>
      </c>
      <c r="BJ129" s="48">
        <v>58.4</v>
      </c>
      <c r="BK129" s="48">
        <v>52.5</v>
      </c>
      <c r="BL129" s="49" t="s">
        <v>197</v>
      </c>
      <c r="BM129" s="49" t="s">
        <v>197</v>
      </c>
      <c r="BN129" s="49" t="s">
        <v>197</v>
      </c>
      <c r="BO129" s="49" t="s">
        <v>197</v>
      </c>
      <c r="BP129" s="49" t="s">
        <v>197</v>
      </c>
      <c r="BQ129" s="49" t="s">
        <v>197</v>
      </c>
      <c r="BR129" s="49" t="s">
        <v>197</v>
      </c>
      <c r="BS129" s="49" t="s">
        <v>197</v>
      </c>
      <c r="BT129" s="49" t="s">
        <v>197</v>
      </c>
      <c r="BU129" s="49" t="s">
        <v>197</v>
      </c>
      <c r="BV129" s="49" t="s">
        <v>197</v>
      </c>
      <c r="BW129" s="49" t="s">
        <v>197</v>
      </c>
      <c r="BX129" s="49" t="s">
        <v>197</v>
      </c>
      <c r="BY129" s="49" t="s">
        <v>197</v>
      </c>
      <c r="BZ129" s="49" t="s">
        <v>197</v>
      </c>
      <c r="CA129" s="49" t="s">
        <v>197</v>
      </c>
      <c r="CB129" s="49" t="s">
        <v>197</v>
      </c>
      <c r="CC129" s="49" t="s">
        <v>197</v>
      </c>
      <c r="CD129" s="49" t="s">
        <v>197</v>
      </c>
      <c r="CE129" s="49" t="s">
        <v>197</v>
      </c>
      <c r="CF129" s="49" t="s">
        <v>197</v>
      </c>
      <c r="CG129" s="49" t="s">
        <v>197</v>
      </c>
      <c r="CH129" s="49" t="s">
        <v>197</v>
      </c>
      <c r="CI129" s="49" t="s">
        <v>197</v>
      </c>
      <c r="CJ129" s="49" t="s">
        <v>197</v>
      </c>
      <c r="CK129" s="49" t="s">
        <v>197</v>
      </c>
      <c r="CL129" s="49" t="s">
        <v>197</v>
      </c>
      <c r="CM129" s="49" t="s">
        <v>197</v>
      </c>
      <c r="CN129" s="49" t="s">
        <v>197</v>
      </c>
      <c r="CO129" s="49" t="s">
        <v>197</v>
      </c>
      <c r="CP129" s="49" t="s">
        <v>197</v>
      </c>
      <c r="CQ129" s="49" t="s">
        <v>197</v>
      </c>
      <c r="CR129" s="49" t="s">
        <v>197</v>
      </c>
      <c r="CS129" s="49" t="s">
        <v>197</v>
      </c>
      <c r="CT129" s="49" t="s">
        <v>197</v>
      </c>
      <c r="CU129" s="49" t="s">
        <v>197</v>
      </c>
      <c r="CV129" s="49" t="s">
        <v>197</v>
      </c>
      <c r="CW129" s="49" t="s">
        <v>197</v>
      </c>
      <c r="CX129" s="49" t="s">
        <v>197</v>
      </c>
      <c r="CY129" s="49" t="s">
        <v>197</v>
      </c>
      <c r="CZ129" s="49" t="s">
        <v>197</v>
      </c>
      <c r="DA129" s="49" t="s">
        <v>197</v>
      </c>
      <c r="DB129" s="49" t="s">
        <v>197</v>
      </c>
      <c r="DC129" s="49" t="s">
        <v>197</v>
      </c>
      <c r="DD129" s="49" t="s">
        <v>197</v>
      </c>
      <c r="DE129" s="49" t="s">
        <v>197</v>
      </c>
      <c r="DF129" s="49" t="s">
        <v>197</v>
      </c>
      <c r="DG129" s="49" t="s">
        <v>197</v>
      </c>
      <c r="DH129" s="49" t="s">
        <v>197</v>
      </c>
      <c r="DI129" s="49" t="s">
        <v>197</v>
      </c>
      <c r="DJ129" s="49" t="s">
        <v>197</v>
      </c>
      <c r="DK129" s="49" t="s">
        <v>197</v>
      </c>
      <c r="DL129" s="49" t="s">
        <v>197</v>
      </c>
      <c r="DM129" s="49" t="s">
        <v>197</v>
      </c>
      <c r="DN129" s="49" t="s">
        <v>197</v>
      </c>
      <c r="DO129" s="49" t="s">
        <v>197</v>
      </c>
      <c r="DP129" s="49" t="s">
        <v>197</v>
      </c>
      <c r="DQ129" s="49" t="s">
        <v>197</v>
      </c>
      <c r="DR129" s="49" t="s">
        <v>197</v>
      </c>
      <c r="DS129" s="49" t="s">
        <v>197</v>
      </c>
      <c r="DT129" s="49" t="s">
        <v>197</v>
      </c>
      <c r="DU129" s="49" t="s">
        <v>197</v>
      </c>
      <c r="DV129" s="49" t="s">
        <v>197</v>
      </c>
      <c r="DW129" s="49" t="s">
        <v>197</v>
      </c>
      <c r="DX129" s="49" t="s">
        <v>197</v>
      </c>
      <c r="DY129" s="49" t="s">
        <v>197</v>
      </c>
      <c r="DZ129" s="49" t="s">
        <v>197</v>
      </c>
      <c r="EA129" s="49" t="s">
        <v>197</v>
      </c>
      <c r="EB129" s="48" t="e">
        <v>#N/A</v>
      </c>
      <c r="EC129" s="49" t="s">
        <v>197</v>
      </c>
      <c r="ED129" s="48" t="e">
        <v>#N/A</v>
      </c>
      <c r="EE129" s="49" t="s">
        <v>197</v>
      </c>
      <c r="EF129" s="49" t="s">
        <v>197</v>
      </c>
      <c r="EG129" s="49" t="s">
        <v>197</v>
      </c>
      <c r="EH129" s="49" t="s">
        <v>197</v>
      </c>
      <c r="EI129" s="49" t="s">
        <v>197</v>
      </c>
      <c r="EJ129" s="49" t="s">
        <v>197</v>
      </c>
      <c r="EK129" s="49" t="s">
        <v>197</v>
      </c>
      <c r="EL129" s="49" t="s">
        <v>197</v>
      </c>
      <c r="EM129" s="49" t="s">
        <v>197</v>
      </c>
      <c r="EN129" s="49" t="s">
        <v>197</v>
      </c>
      <c r="EO129" s="49" t="s">
        <v>197</v>
      </c>
      <c r="EP129" s="49" t="s">
        <v>197</v>
      </c>
      <c r="EQ129" s="49" t="s">
        <v>197</v>
      </c>
      <c r="ER129" s="49" t="s">
        <v>197</v>
      </c>
      <c r="ES129" s="49" t="s">
        <v>197</v>
      </c>
      <c r="ET129" s="49" t="s">
        <v>197</v>
      </c>
      <c r="EU129" s="49" t="s">
        <v>197</v>
      </c>
      <c r="EV129" s="48">
        <v>60.3</v>
      </c>
      <c r="EW129" s="48">
        <v>90.6</v>
      </c>
      <c r="EX129" s="48">
        <v>81.099999999999994</v>
      </c>
      <c r="EY129" s="49" t="s">
        <v>197</v>
      </c>
      <c r="EZ129" s="48">
        <v>67.900000000000006</v>
      </c>
      <c r="FA129" s="48">
        <v>46.5</v>
      </c>
      <c r="FB129" s="48">
        <v>55</v>
      </c>
      <c r="FC129" s="49" t="s">
        <v>197</v>
      </c>
      <c r="FD129" s="48">
        <v>72.400000000000006</v>
      </c>
      <c r="FE129" s="48">
        <v>50.6</v>
      </c>
      <c r="FF129" s="48">
        <v>60</v>
      </c>
      <c r="FG129" s="48">
        <v>48.2</v>
      </c>
      <c r="FH129" s="48">
        <v>119.3</v>
      </c>
      <c r="FI129" s="48">
        <v>68.7</v>
      </c>
      <c r="FJ129" s="49" t="s">
        <v>197</v>
      </c>
      <c r="FK129" s="49" t="s">
        <v>197</v>
      </c>
      <c r="FL129" s="49" t="s">
        <v>197</v>
      </c>
      <c r="FM129" s="48">
        <v>31.2</v>
      </c>
      <c r="FN129" s="48">
        <v>51.3</v>
      </c>
      <c r="FO129" s="48">
        <v>39.5</v>
      </c>
      <c r="FP129" s="48">
        <v>101.9</v>
      </c>
      <c r="FQ129" s="48">
        <v>51.9</v>
      </c>
      <c r="FR129" s="48">
        <v>69.7</v>
      </c>
      <c r="FS129" s="48">
        <v>32.5</v>
      </c>
      <c r="FT129" s="48">
        <v>78.400000000000006</v>
      </c>
      <c r="FU129" s="48">
        <v>49.4</v>
      </c>
      <c r="FV129" s="48">
        <v>41.1</v>
      </c>
      <c r="FW129" s="49" t="s">
        <v>197</v>
      </c>
      <c r="FX129" s="48">
        <v>48.7</v>
      </c>
      <c r="FY129" s="48">
        <v>82.7</v>
      </c>
      <c r="FZ129" s="48">
        <v>82.4</v>
      </c>
      <c r="GA129" s="48">
        <v>54.1</v>
      </c>
      <c r="GB129" s="48">
        <v>66.3</v>
      </c>
      <c r="GC129" s="48">
        <v>63.9</v>
      </c>
      <c r="GD129" s="49" t="s">
        <v>197</v>
      </c>
      <c r="GE129" s="49" t="s">
        <v>197</v>
      </c>
      <c r="GF129" s="49" t="s">
        <v>197</v>
      </c>
      <c r="GG129" s="49" t="s">
        <v>197</v>
      </c>
      <c r="GH129" s="49" t="s">
        <v>197</v>
      </c>
      <c r="GI129" s="49" t="s">
        <v>197</v>
      </c>
      <c r="GJ129" s="49" t="s">
        <v>197</v>
      </c>
      <c r="GK129" s="49" t="s">
        <v>197</v>
      </c>
      <c r="GL129" s="49" t="s">
        <v>197</v>
      </c>
      <c r="GM129" s="48">
        <v>77.2</v>
      </c>
      <c r="GN129" s="48">
        <v>44.6</v>
      </c>
      <c r="GO129" s="48">
        <v>57.4</v>
      </c>
      <c r="GP129" s="49" t="s">
        <v>197</v>
      </c>
      <c r="GQ129" s="49" t="s">
        <v>197</v>
      </c>
      <c r="GR129" s="49" t="s">
        <v>197</v>
      </c>
      <c r="GS129" s="48">
        <v>62.7</v>
      </c>
      <c r="GT129" s="48">
        <v>48.1</v>
      </c>
      <c r="GU129" s="48">
        <v>51.3</v>
      </c>
      <c r="GV129" s="49" t="s">
        <v>197</v>
      </c>
      <c r="GW129" s="49" t="s">
        <v>197</v>
      </c>
      <c r="GX129" s="49" t="s">
        <v>197</v>
      </c>
      <c r="GY129" s="48">
        <v>59.1</v>
      </c>
      <c r="GZ129" s="48">
        <v>60.4</v>
      </c>
      <c r="HA129" s="48">
        <v>59.8</v>
      </c>
      <c r="HB129" s="48">
        <v>43.1</v>
      </c>
      <c r="HC129" s="48">
        <v>66.5</v>
      </c>
      <c r="HD129" s="48">
        <v>59.5</v>
      </c>
      <c r="HE129" s="48" t="e">
        <v>#N/A</v>
      </c>
      <c r="HF129" s="49" t="s">
        <v>197</v>
      </c>
      <c r="HG129" s="48" t="e">
        <v>#N/A</v>
      </c>
      <c r="HH129" s="48">
        <v>20.399999999999999</v>
      </c>
      <c r="HI129" s="49" t="s">
        <v>197</v>
      </c>
      <c r="HJ129" s="49" t="s">
        <v>197</v>
      </c>
      <c r="HK129" s="49" t="s">
        <v>197</v>
      </c>
      <c r="HL129" s="49" t="s">
        <v>197</v>
      </c>
      <c r="HM129" s="49" t="s">
        <v>197</v>
      </c>
      <c r="HN129" s="49" t="s">
        <v>197</v>
      </c>
      <c r="HO129" s="49" t="s">
        <v>197</v>
      </c>
      <c r="HP129" s="49" t="s">
        <v>197</v>
      </c>
      <c r="HQ129" s="49" t="s">
        <v>197</v>
      </c>
      <c r="HR129" s="49" t="s">
        <v>197</v>
      </c>
      <c r="HS129" s="49" t="s">
        <v>197</v>
      </c>
      <c r="HT129" s="49" t="s">
        <v>197</v>
      </c>
      <c r="HU129" s="48">
        <v>74.400000000000006</v>
      </c>
      <c r="HV129" s="48">
        <v>91</v>
      </c>
      <c r="HW129" s="48">
        <v>90</v>
      </c>
      <c r="HX129" s="49" t="s">
        <v>197</v>
      </c>
      <c r="HY129" s="49" t="s">
        <v>197</v>
      </c>
      <c r="HZ129" s="49" t="s">
        <v>197</v>
      </c>
      <c r="IA129" s="49" t="s">
        <v>197</v>
      </c>
      <c r="IB129" s="49" t="s">
        <v>197</v>
      </c>
      <c r="IC129" s="49" t="s">
        <v>197</v>
      </c>
      <c r="ID129" s="48">
        <v>4.2</v>
      </c>
      <c r="IE129" s="49" t="s">
        <v>197</v>
      </c>
      <c r="IF129" s="49" t="s">
        <v>197</v>
      </c>
      <c r="IG129" s="48">
        <v>86.2</v>
      </c>
      <c r="IH129" s="48">
        <v>162.1</v>
      </c>
      <c r="II129" s="49" t="s">
        <v>197</v>
      </c>
      <c r="IJ129" s="49" t="s">
        <v>197</v>
      </c>
      <c r="IK129" s="49" t="s">
        <v>197</v>
      </c>
      <c r="IL129" s="49" t="s">
        <v>197</v>
      </c>
      <c r="IM129" s="49" t="s">
        <v>197</v>
      </c>
      <c r="IN129" s="49" t="s">
        <v>197</v>
      </c>
      <c r="IO129" s="49" t="s">
        <v>197</v>
      </c>
      <c r="IP129" s="49" t="s">
        <v>197</v>
      </c>
      <c r="IQ129" s="49" t="s">
        <v>197</v>
      </c>
      <c r="IR129" s="48">
        <v>89.7</v>
      </c>
      <c r="IS129" s="48">
        <v>139.9</v>
      </c>
      <c r="IT129" s="48">
        <v>120.6</v>
      </c>
      <c r="IU129" s="49" t="s">
        <v>197</v>
      </c>
      <c r="IV129" s="49" t="s">
        <v>197</v>
      </c>
      <c r="IW129" s="49" t="s">
        <v>197</v>
      </c>
      <c r="IX129" s="49" t="s">
        <v>197</v>
      </c>
      <c r="IY129" s="49" t="s">
        <v>197</v>
      </c>
      <c r="IZ129" s="49" t="s">
        <v>197</v>
      </c>
      <c r="JA129" s="49" t="s">
        <v>197</v>
      </c>
      <c r="JB129" s="49" t="s">
        <v>197</v>
      </c>
      <c r="JC129" s="49" t="s">
        <v>197</v>
      </c>
      <c r="JD129" s="49" t="s">
        <v>197</v>
      </c>
      <c r="JE129" s="49" t="s">
        <v>197</v>
      </c>
      <c r="JF129" s="49" t="s">
        <v>87</v>
      </c>
      <c r="JG129" s="49" t="s">
        <v>87</v>
      </c>
      <c r="JH129" s="49" t="s">
        <v>87</v>
      </c>
      <c r="JI129" s="49">
        <v>47.4</v>
      </c>
      <c r="JJ129" s="49">
        <v>91.5</v>
      </c>
      <c r="JK129" s="49">
        <v>84.9</v>
      </c>
      <c r="JL129" s="49">
        <v>133.5</v>
      </c>
      <c r="JM129" s="49">
        <v>158</v>
      </c>
      <c r="JN129" s="49">
        <v>162.1</v>
      </c>
      <c r="JO129" s="49">
        <v>73.900000000000006</v>
      </c>
    </row>
    <row r="130" spans="1:275">
      <c r="A130" s="45"/>
      <c r="B130" s="46" t="s">
        <v>1867</v>
      </c>
      <c r="C130" s="303" t="s">
        <v>1365</v>
      </c>
      <c r="D130" s="46" t="s">
        <v>101</v>
      </c>
      <c r="E130" s="303" t="s">
        <v>13</v>
      </c>
      <c r="F130" s="47" t="s">
        <v>197</v>
      </c>
      <c r="G130" s="47" t="s">
        <v>197</v>
      </c>
      <c r="H130" s="48">
        <v>81.599999999999994</v>
      </c>
      <c r="I130" s="48">
        <v>80.900000000000006</v>
      </c>
      <c r="J130" s="48">
        <v>80</v>
      </c>
      <c r="K130" s="48">
        <v>86.2</v>
      </c>
      <c r="L130" s="48">
        <v>110.7</v>
      </c>
      <c r="M130" s="48">
        <v>101.9</v>
      </c>
      <c r="N130" s="48">
        <v>90</v>
      </c>
      <c r="O130" s="48">
        <v>78.8</v>
      </c>
      <c r="P130" s="48">
        <v>98.4</v>
      </c>
      <c r="Q130" s="48">
        <v>85.2</v>
      </c>
      <c r="R130" s="48">
        <v>106.7</v>
      </c>
      <c r="S130" s="48">
        <v>103.4</v>
      </c>
      <c r="T130" s="48">
        <v>150.5</v>
      </c>
      <c r="U130" s="48">
        <v>69.599999999999994</v>
      </c>
      <c r="V130" s="48">
        <v>67.5</v>
      </c>
      <c r="W130" s="48">
        <v>87.3</v>
      </c>
      <c r="X130" s="48">
        <v>98.9</v>
      </c>
      <c r="Y130" s="48">
        <v>101.8</v>
      </c>
      <c r="Z130" s="48">
        <v>66.400000000000006</v>
      </c>
      <c r="AA130" s="48">
        <v>114.7</v>
      </c>
      <c r="AB130" s="48">
        <v>68.900000000000006</v>
      </c>
      <c r="AC130" s="48">
        <v>165.3</v>
      </c>
      <c r="AD130" s="48">
        <v>44</v>
      </c>
      <c r="AE130" s="48">
        <v>94.9</v>
      </c>
      <c r="AF130" s="48">
        <v>93.6</v>
      </c>
      <c r="AG130" s="48">
        <v>66.3</v>
      </c>
      <c r="AH130" s="48">
        <v>78.5</v>
      </c>
      <c r="AI130" s="48">
        <v>146.19999999999999</v>
      </c>
      <c r="AJ130" s="48">
        <v>115</v>
      </c>
      <c r="AK130" s="48">
        <v>56.8</v>
      </c>
      <c r="AL130" s="48">
        <v>63.7</v>
      </c>
      <c r="AM130" s="48">
        <v>122.3</v>
      </c>
      <c r="AN130" s="48">
        <v>410.5</v>
      </c>
      <c r="AO130" s="48">
        <v>214.4</v>
      </c>
      <c r="AP130" s="48">
        <v>216.4</v>
      </c>
      <c r="AQ130" s="48">
        <v>62.1</v>
      </c>
      <c r="AR130" s="48">
        <v>117.8</v>
      </c>
      <c r="AS130" s="49" t="s">
        <v>197</v>
      </c>
      <c r="AT130" s="48">
        <v>102.9</v>
      </c>
      <c r="AU130" s="48">
        <v>471.7</v>
      </c>
      <c r="AV130" s="48">
        <v>58.5</v>
      </c>
      <c r="AW130" s="48">
        <v>36.5</v>
      </c>
      <c r="AX130" s="48">
        <v>52.3</v>
      </c>
      <c r="AY130" s="48">
        <v>95.1</v>
      </c>
      <c r="AZ130" s="48">
        <v>62.6</v>
      </c>
      <c r="BA130" s="48">
        <v>89.7</v>
      </c>
      <c r="BB130" s="48">
        <v>88.5</v>
      </c>
      <c r="BC130" s="48">
        <v>76</v>
      </c>
      <c r="BD130" s="48">
        <v>88</v>
      </c>
      <c r="BE130" s="48">
        <v>87.2</v>
      </c>
      <c r="BF130" s="48">
        <v>83.6</v>
      </c>
      <c r="BG130" s="48">
        <v>109.5</v>
      </c>
      <c r="BH130" s="48">
        <v>103.8</v>
      </c>
      <c r="BI130" s="48">
        <v>91.7</v>
      </c>
      <c r="BJ130" s="48">
        <v>116.1</v>
      </c>
      <c r="BK130" s="48">
        <v>103.3</v>
      </c>
      <c r="BL130" s="48">
        <v>84.8</v>
      </c>
      <c r="BM130" s="48">
        <v>69.599999999999994</v>
      </c>
      <c r="BN130" s="48">
        <v>73.7</v>
      </c>
      <c r="BO130" s="49" t="s">
        <v>197</v>
      </c>
      <c r="BP130" s="48">
        <v>134.80000000000001</v>
      </c>
      <c r="BQ130" s="48">
        <v>128.9</v>
      </c>
      <c r="BR130" s="48">
        <v>92.7</v>
      </c>
      <c r="BS130" s="48">
        <v>130</v>
      </c>
      <c r="BT130" s="48">
        <v>112.6</v>
      </c>
      <c r="BU130" s="48">
        <v>20.2</v>
      </c>
      <c r="BV130" s="48">
        <v>106.5</v>
      </c>
      <c r="BW130" s="48">
        <v>77.7</v>
      </c>
      <c r="BX130" s="48">
        <v>73.5</v>
      </c>
      <c r="BY130" s="48">
        <v>97.8</v>
      </c>
      <c r="BZ130" s="48">
        <v>82.2</v>
      </c>
      <c r="CA130" s="48">
        <v>99.6</v>
      </c>
      <c r="CB130" s="48">
        <v>97.2</v>
      </c>
      <c r="CC130" s="48">
        <v>98.7</v>
      </c>
      <c r="CD130" s="48">
        <v>47.9</v>
      </c>
      <c r="CE130" s="48">
        <v>81.599999999999994</v>
      </c>
      <c r="CF130" s="48">
        <v>68.599999999999994</v>
      </c>
      <c r="CG130" s="48">
        <v>51.8</v>
      </c>
      <c r="CH130" s="48">
        <v>80.3</v>
      </c>
      <c r="CI130" s="48">
        <v>66.2</v>
      </c>
      <c r="CJ130" s="48">
        <v>91.7</v>
      </c>
      <c r="CK130" s="48">
        <v>143</v>
      </c>
      <c r="CL130" s="48">
        <v>121.7</v>
      </c>
      <c r="CM130" s="49" t="s">
        <v>197</v>
      </c>
      <c r="CN130" s="49" t="s">
        <v>197</v>
      </c>
      <c r="CO130" s="49" t="s">
        <v>197</v>
      </c>
      <c r="CP130" s="48">
        <v>123.7</v>
      </c>
      <c r="CQ130" s="48">
        <v>80.8</v>
      </c>
      <c r="CR130" s="48">
        <v>98.5</v>
      </c>
      <c r="CS130" s="48">
        <v>177.8</v>
      </c>
      <c r="CT130" s="48">
        <v>58.6</v>
      </c>
      <c r="CU130" s="48">
        <v>102.6</v>
      </c>
      <c r="CV130" s="48">
        <v>84.3</v>
      </c>
      <c r="CW130" s="48">
        <v>80.7</v>
      </c>
      <c r="CX130" s="48">
        <v>128.80000000000001</v>
      </c>
      <c r="CY130" s="48">
        <v>107.7</v>
      </c>
      <c r="CZ130" s="48">
        <v>125.5</v>
      </c>
      <c r="DA130" s="48">
        <v>47.8</v>
      </c>
      <c r="DB130" s="48">
        <v>78.8</v>
      </c>
      <c r="DC130" s="48">
        <v>68.3</v>
      </c>
      <c r="DD130" s="48">
        <v>56.9</v>
      </c>
      <c r="DE130" s="48">
        <v>117.1</v>
      </c>
      <c r="DF130" s="48">
        <v>95.9</v>
      </c>
      <c r="DG130" s="48">
        <v>47.6</v>
      </c>
      <c r="DH130" s="48">
        <v>122.7</v>
      </c>
      <c r="DI130" s="48">
        <v>80.8</v>
      </c>
      <c r="DJ130" s="48">
        <v>56.4</v>
      </c>
      <c r="DK130" s="48">
        <v>88.1</v>
      </c>
      <c r="DL130" s="48">
        <v>73.400000000000006</v>
      </c>
      <c r="DM130" s="48">
        <v>91.2</v>
      </c>
      <c r="DN130" s="48">
        <v>137.19999999999999</v>
      </c>
      <c r="DO130" s="48">
        <v>119.8</v>
      </c>
      <c r="DP130" s="48">
        <v>21.4</v>
      </c>
      <c r="DQ130" s="48">
        <v>2.2999999999999998</v>
      </c>
      <c r="DR130" s="48">
        <v>9.1</v>
      </c>
      <c r="DS130" s="48">
        <v>116.3</v>
      </c>
      <c r="DT130" s="48">
        <v>63.5</v>
      </c>
      <c r="DU130" s="48">
        <v>82.7</v>
      </c>
      <c r="DV130" s="48">
        <v>59.5</v>
      </c>
      <c r="DW130" s="48">
        <v>101.9</v>
      </c>
      <c r="DX130" s="48">
        <v>89.6</v>
      </c>
      <c r="DY130" s="49" t="s">
        <v>197</v>
      </c>
      <c r="DZ130" s="49" t="s">
        <v>197</v>
      </c>
      <c r="EA130" s="49" t="s">
        <v>197</v>
      </c>
      <c r="EB130" s="48" t="e">
        <v>#N/A</v>
      </c>
      <c r="EC130" s="48">
        <v>115.3</v>
      </c>
      <c r="ED130" s="48" t="e">
        <v>#N/A</v>
      </c>
      <c r="EE130" s="48">
        <v>194.8</v>
      </c>
      <c r="EF130" s="48">
        <v>147.1</v>
      </c>
      <c r="EG130" s="48">
        <v>282.39999999999998</v>
      </c>
      <c r="EH130" s="48">
        <v>225.6</v>
      </c>
      <c r="EI130" s="48">
        <v>74</v>
      </c>
      <c r="EJ130" s="48">
        <v>103.2</v>
      </c>
      <c r="EK130" s="48">
        <v>93.2</v>
      </c>
      <c r="EL130" s="49" t="s">
        <v>197</v>
      </c>
      <c r="EM130" s="48">
        <v>82.9</v>
      </c>
      <c r="EN130" s="48">
        <v>274.8</v>
      </c>
      <c r="EO130" s="48">
        <v>174.3</v>
      </c>
      <c r="EP130" s="48">
        <v>88.5</v>
      </c>
      <c r="EQ130" s="48">
        <v>105.9</v>
      </c>
      <c r="ER130" s="48">
        <v>95.6</v>
      </c>
      <c r="ES130" s="48">
        <v>73.2</v>
      </c>
      <c r="ET130" s="48">
        <v>85.5</v>
      </c>
      <c r="EU130" s="48">
        <v>113.6</v>
      </c>
      <c r="EV130" s="48">
        <v>97.3</v>
      </c>
      <c r="EW130" s="48">
        <v>129.69999999999999</v>
      </c>
      <c r="EX130" s="48">
        <v>119.8</v>
      </c>
      <c r="EY130" s="48">
        <v>75.099999999999994</v>
      </c>
      <c r="EZ130" s="48">
        <v>65.599999999999994</v>
      </c>
      <c r="FA130" s="48">
        <v>125.2</v>
      </c>
      <c r="FB130" s="48">
        <v>101.5</v>
      </c>
      <c r="FC130" s="48">
        <v>77.5</v>
      </c>
      <c r="FD130" s="48">
        <v>74.2</v>
      </c>
      <c r="FE130" s="48">
        <v>132.9</v>
      </c>
      <c r="FF130" s="48">
        <v>107.7</v>
      </c>
      <c r="FG130" s="48">
        <v>95.3</v>
      </c>
      <c r="FH130" s="48">
        <v>40.4</v>
      </c>
      <c r="FI130" s="48">
        <v>79.5</v>
      </c>
      <c r="FJ130" s="48">
        <v>63.2</v>
      </c>
      <c r="FK130" s="48">
        <v>113.8</v>
      </c>
      <c r="FL130" s="48">
        <v>90.9</v>
      </c>
      <c r="FM130" s="48">
        <v>97.2</v>
      </c>
      <c r="FN130" s="48">
        <v>120.2</v>
      </c>
      <c r="FO130" s="48">
        <v>106.8</v>
      </c>
      <c r="FP130" s="48">
        <v>56.6</v>
      </c>
      <c r="FQ130" s="48">
        <v>127.5</v>
      </c>
      <c r="FR130" s="48">
        <v>102.3</v>
      </c>
      <c r="FS130" s="48">
        <v>84.8</v>
      </c>
      <c r="FT130" s="48">
        <v>122.3</v>
      </c>
      <c r="FU130" s="48">
        <v>98.5</v>
      </c>
      <c r="FV130" s="48">
        <v>92</v>
      </c>
      <c r="FW130" s="48">
        <v>12.1</v>
      </c>
      <c r="FX130" s="48">
        <v>92.4</v>
      </c>
      <c r="FY130" s="48">
        <v>91.5</v>
      </c>
      <c r="FZ130" s="48">
        <v>91.5</v>
      </c>
      <c r="GA130" s="48">
        <v>98.2</v>
      </c>
      <c r="GB130" s="48">
        <v>119.6</v>
      </c>
      <c r="GC130" s="48">
        <v>115.6</v>
      </c>
      <c r="GD130" s="48">
        <v>90.1</v>
      </c>
      <c r="GE130" s="48">
        <v>140.19999999999999</v>
      </c>
      <c r="GF130" s="48">
        <v>108.1</v>
      </c>
      <c r="GG130" s="48">
        <v>9.1</v>
      </c>
      <c r="GH130" s="48">
        <v>28.3</v>
      </c>
      <c r="GI130" s="48">
        <v>28.1</v>
      </c>
      <c r="GJ130" s="49" t="s">
        <v>197</v>
      </c>
      <c r="GK130" s="49" t="s">
        <v>197</v>
      </c>
      <c r="GL130" s="49" t="s">
        <v>197</v>
      </c>
      <c r="GM130" s="48">
        <v>60.2</v>
      </c>
      <c r="GN130" s="48">
        <v>28.4</v>
      </c>
      <c r="GO130" s="48">
        <v>40.5</v>
      </c>
      <c r="GP130" s="48">
        <v>63.5</v>
      </c>
      <c r="GQ130" s="48">
        <v>104.3</v>
      </c>
      <c r="GR130" s="48">
        <v>89.1</v>
      </c>
      <c r="GS130" s="48">
        <v>47</v>
      </c>
      <c r="GT130" s="48">
        <v>90</v>
      </c>
      <c r="GU130" s="48">
        <v>80.599999999999994</v>
      </c>
      <c r="GV130" s="48">
        <v>89.2</v>
      </c>
      <c r="GW130" s="48">
        <v>253.9</v>
      </c>
      <c r="GX130" s="48">
        <v>180.8</v>
      </c>
      <c r="GY130" s="48">
        <v>103.5</v>
      </c>
      <c r="GZ130" s="48">
        <v>109.9</v>
      </c>
      <c r="HA130" s="48">
        <v>106.8</v>
      </c>
      <c r="HB130" s="48">
        <v>99.6</v>
      </c>
      <c r="HC130" s="48">
        <v>102.1</v>
      </c>
      <c r="HD130" s="48">
        <v>101.4</v>
      </c>
      <c r="HE130" s="48" t="e">
        <v>#N/A</v>
      </c>
      <c r="HF130" s="48">
        <v>80.400000000000006</v>
      </c>
      <c r="HG130" s="48" t="e">
        <v>#N/A</v>
      </c>
      <c r="HH130" s="48">
        <v>108.3</v>
      </c>
      <c r="HI130" s="48">
        <v>58.6</v>
      </c>
      <c r="HJ130" s="48">
        <v>53.4</v>
      </c>
      <c r="HK130" s="48">
        <v>54.9</v>
      </c>
      <c r="HL130" s="48">
        <v>72.8</v>
      </c>
      <c r="HM130" s="48">
        <v>57.4</v>
      </c>
      <c r="HN130" s="48">
        <v>64.8</v>
      </c>
      <c r="HO130" s="48">
        <v>140</v>
      </c>
      <c r="HP130" s="48">
        <v>161.1</v>
      </c>
      <c r="HQ130" s="48">
        <v>153.9</v>
      </c>
      <c r="HR130" s="48">
        <v>144.1</v>
      </c>
      <c r="HS130" s="48">
        <v>170.9</v>
      </c>
      <c r="HT130" s="48">
        <v>157.5</v>
      </c>
      <c r="HU130" s="48">
        <v>77.400000000000006</v>
      </c>
      <c r="HV130" s="48">
        <v>116.5</v>
      </c>
      <c r="HW130" s="48">
        <v>114.3</v>
      </c>
      <c r="HX130" s="48">
        <v>123</v>
      </c>
      <c r="HY130" s="49" t="s">
        <v>197</v>
      </c>
      <c r="HZ130" s="48">
        <v>81.3</v>
      </c>
      <c r="IA130" s="48">
        <v>14.6</v>
      </c>
      <c r="IB130" s="48">
        <v>177.9</v>
      </c>
      <c r="IC130" s="48">
        <v>88.1</v>
      </c>
      <c r="ID130" s="48">
        <v>61.7</v>
      </c>
      <c r="IE130" s="48">
        <v>140.6</v>
      </c>
      <c r="IF130" s="48">
        <v>301.39999999999998</v>
      </c>
      <c r="IG130" s="48">
        <v>158.80000000000001</v>
      </c>
      <c r="IH130" s="48">
        <v>191.5</v>
      </c>
      <c r="II130" s="48">
        <v>65.599999999999994</v>
      </c>
      <c r="IJ130" s="48">
        <v>67.599999999999994</v>
      </c>
      <c r="IK130" s="48">
        <v>95.4</v>
      </c>
      <c r="IL130" s="48">
        <v>46.1</v>
      </c>
      <c r="IM130" s="48">
        <v>6.5</v>
      </c>
      <c r="IN130" s="48">
        <v>5.0999999999999996</v>
      </c>
      <c r="IO130" s="48">
        <v>79.5</v>
      </c>
      <c r="IP130" s="49" t="s">
        <v>197</v>
      </c>
      <c r="IQ130" s="48">
        <v>138.30000000000001</v>
      </c>
      <c r="IR130" s="48">
        <v>79.900000000000006</v>
      </c>
      <c r="IS130" s="48">
        <v>120.6</v>
      </c>
      <c r="IT130" s="48">
        <v>105.1</v>
      </c>
      <c r="IU130" s="48">
        <v>102.8</v>
      </c>
      <c r="IV130" s="48">
        <v>157.6</v>
      </c>
      <c r="IW130" s="48">
        <v>143.9</v>
      </c>
      <c r="IX130" s="48">
        <v>323.3</v>
      </c>
      <c r="IY130" s="48">
        <v>120.3</v>
      </c>
      <c r="IZ130" s="48">
        <v>80.2</v>
      </c>
      <c r="JA130" s="48">
        <v>51.8</v>
      </c>
      <c r="JB130" s="48">
        <v>141</v>
      </c>
      <c r="JC130" s="48">
        <v>136.9</v>
      </c>
      <c r="JD130" s="48">
        <v>308.39999999999998</v>
      </c>
      <c r="JE130" s="48">
        <v>266.7</v>
      </c>
      <c r="JF130" s="48">
        <v>76.2</v>
      </c>
      <c r="JG130" s="48">
        <v>286.7</v>
      </c>
      <c r="JH130" s="48">
        <v>152.80000000000001</v>
      </c>
      <c r="JI130" s="48">
        <v>128</v>
      </c>
      <c r="JJ130" s="48">
        <v>128.80000000000001</v>
      </c>
      <c r="JK130" s="48">
        <v>166.7</v>
      </c>
      <c r="JL130" s="48">
        <v>142.9</v>
      </c>
      <c r="JM130" s="48">
        <v>198.6</v>
      </c>
      <c r="JN130" s="48">
        <v>191.5</v>
      </c>
      <c r="JO130" s="48">
        <v>108.1</v>
      </c>
    </row>
    <row r="131" spans="1:275">
      <c r="A131" s="45"/>
      <c r="B131" s="46" t="s">
        <v>1868</v>
      </c>
      <c r="C131" s="303" t="s">
        <v>1366</v>
      </c>
      <c r="D131" s="46" t="s">
        <v>128</v>
      </c>
      <c r="E131" s="303" t="s">
        <v>14</v>
      </c>
      <c r="F131" s="47" t="s">
        <v>197</v>
      </c>
      <c r="G131" s="47" t="s">
        <v>197</v>
      </c>
      <c r="H131" s="48">
        <v>139.80000000000001</v>
      </c>
      <c r="I131" s="48">
        <v>97.2</v>
      </c>
      <c r="J131" s="48">
        <v>108.1</v>
      </c>
      <c r="K131" s="49" t="s">
        <v>197</v>
      </c>
      <c r="L131" s="48">
        <v>165.7</v>
      </c>
      <c r="M131" s="48">
        <v>267.10000000000002</v>
      </c>
      <c r="N131" s="49" t="s">
        <v>197</v>
      </c>
      <c r="O131" s="49" t="s">
        <v>197</v>
      </c>
      <c r="P131" s="48">
        <v>266</v>
      </c>
      <c r="Q131" s="49" t="s">
        <v>197</v>
      </c>
      <c r="R131" s="48">
        <v>157.19999999999999</v>
      </c>
      <c r="S131" s="48">
        <v>79.400000000000006</v>
      </c>
      <c r="T131" s="49" t="s">
        <v>197</v>
      </c>
      <c r="U131" s="49" t="s">
        <v>197</v>
      </c>
      <c r="V131" s="49" t="s">
        <v>197</v>
      </c>
      <c r="W131" s="49" t="s">
        <v>197</v>
      </c>
      <c r="X131" s="49" t="s">
        <v>197</v>
      </c>
      <c r="Y131" s="49" t="s">
        <v>197</v>
      </c>
      <c r="Z131" s="49" t="s">
        <v>197</v>
      </c>
      <c r="AA131" s="49" t="s">
        <v>197</v>
      </c>
      <c r="AB131" s="49" t="s">
        <v>197</v>
      </c>
      <c r="AC131" s="49" t="s">
        <v>197</v>
      </c>
      <c r="AD131" s="49" t="s">
        <v>197</v>
      </c>
      <c r="AE131" s="49" t="s">
        <v>197</v>
      </c>
      <c r="AF131" s="49" t="s">
        <v>197</v>
      </c>
      <c r="AG131" s="49" t="s">
        <v>197</v>
      </c>
      <c r="AH131" s="49" t="s">
        <v>197</v>
      </c>
      <c r="AI131" s="49" t="s">
        <v>197</v>
      </c>
      <c r="AJ131" s="49" t="s">
        <v>197</v>
      </c>
      <c r="AK131" s="49" t="s">
        <v>197</v>
      </c>
      <c r="AL131" s="49" t="s">
        <v>197</v>
      </c>
      <c r="AM131" s="49" t="s">
        <v>197</v>
      </c>
      <c r="AN131" s="49" t="s">
        <v>197</v>
      </c>
      <c r="AO131" s="49" t="s">
        <v>197</v>
      </c>
      <c r="AP131" s="49" t="s">
        <v>197</v>
      </c>
      <c r="AQ131" s="49" t="s">
        <v>197</v>
      </c>
      <c r="AR131" s="49" t="s">
        <v>197</v>
      </c>
      <c r="AS131" s="49" t="s">
        <v>197</v>
      </c>
      <c r="AT131" s="48">
        <v>83.2</v>
      </c>
      <c r="AU131" s="49" t="s">
        <v>197</v>
      </c>
      <c r="AV131" s="48">
        <v>79.7</v>
      </c>
      <c r="AW131" s="49" t="s">
        <v>197</v>
      </c>
      <c r="AX131" s="49" t="s">
        <v>197</v>
      </c>
      <c r="AY131" s="49" t="s">
        <v>197</v>
      </c>
      <c r="AZ131" s="48">
        <v>65.599999999999994</v>
      </c>
      <c r="BA131" s="48">
        <v>75.5</v>
      </c>
      <c r="BB131" s="48">
        <v>75.099999999999994</v>
      </c>
      <c r="BC131" s="48">
        <v>78.400000000000006</v>
      </c>
      <c r="BD131" s="48">
        <v>85.1</v>
      </c>
      <c r="BE131" s="48">
        <v>84.6</v>
      </c>
      <c r="BF131" s="48">
        <v>105.1</v>
      </c>
      <c r="BG131" s="48">
        <v>94.1</v>
      </c>
      <c r="BH131" s="48">
        <v>96.7</v>
      </c>
      <c r="BI131" s="48">
        <v>54.3</v>
      </c>
      <c r="BJ131" s="48">
        <v>42.8</v>
      </c>
      <c r="BK131" s="48">
        <v>48.9</v>
      </c>
      <c r="BL131" s="49" t="s">
        <v>197</v>
      </c>
      <c r="BM131" s="49" t="s">
        <v>197</v>
      </c>
      <c r="BN131" s="49" t="s">
        <v>197</v>
      </c>
      <c r="BO131" s="49" t="s">
        <v>197</v>
      </c>
      <c r="BP131" s="49" t="s">
        <v>197</v>
      </c>
      <c r="BQ131" s="49" t="s">
        <v>197</v>
      </c>
      <c r="BR131" s="49" t="s">
        <v>197</v>
      </c>
      <c r="BS131" s="49" t="s">
        <v>197</v>
      </c>
      <c r="BT131" s="49" t="s">
        <v>197</v>
      </c>
      <c r="BU131" s="49" t="s">
        <v>197</v>
      </c>
      <c r="BV131" s="49" t="s">
        <v>197</v>
      </c>
      <c r="BW131" s="49" t="s">
        <v>197</v>
      </c>
      <c r="BX131" s="49" t="s">
        <v>197</v>
      </c>
      <c r="BY131" s="49" t="s">
        <v>197</v>
      </c>
      <c r="BZ131" s="49" t="s">
        <v>197</v>
      </c>
      <c r="CA131" s="49" t="s">
        <v>197</v>
      </c>
      <c r="CB131" s="49" t="s">
        <v>197</v>
      </c>
      <c r="CC131" s="49" t="s">
        <v>197</v>
      </c>
      <c r="CD131" s="49" t="s">
        <v>197</v>
      </c>
      <c r="CE131" s="49" t="s">
        <v>197</v>
      </c>
      <c r="CF131" s="49" t="s">
        <v>197</v>
      </c>
      <c r="CG131" s="49" t="s">
        <v>197</v>
      </c>
      <c r="CH131" s="49" t="s">
        <v>197</v>
      </c>
      <c r="CI131" s="49" t="s">
        <v>197</v>
      </c>
      <c r="CJ131" s="49" t="s">
        <v>197</v>
      </c>
      <c r="CK131" s="49" t="s">
        <v>197</v>
      </c>
      <c r="CL131" s="49" t="s">
        <v>197</v>
      </c>
      <c r="CM131" s="49" t="s">
        <v>197</v>
      </c>
      <c r="CN131" s="49" t="s">
        <v>197</v>
      </c>
      <c r="CO131" s="49" t="s">
        <v>197</v>
      </c>
      <c r="CP131" s="49" t="s">
        <v>197</v>
      </c>
      <c r="CQ131" s="49" t="s">
        <v>197</v>
      </c>
      <c r="CR131" s="49" t="s">
        <v>197</v>
      </c>
      <c r="CS131" s="49" t="s">
        <v>197</v>
      </c>
      <c r="CT131" s="49" t="s">
        <v>197</v>
      </c>
      <c r="CU131" s="49" t="s">
        <v>197</v>
      </c>
      <c r="CV131" s="49" t="s">
        <v>197</v>
      </c>
      <c r="CW131" s="49" t="s">
        <v>197</v>
      </c>
      <c r="CX131" s="49" t="s">
        <v>197</v>
      </c>
      <c r="CY131" s="49" t="s">
        <v>197</v>
      </c>
      <c r="CZ131" s="49" t="s">
        <v>197</v>
      </c>
      <c r="DA131" s="49" t="s">
        <v>197</v>
      </c>
      <c r="DB131" s="49" t="s">
        <v>197</v>
      </c>
      <c r="DC131" s="49" t="s">
        <v>197</v>
      </c>
      <c r="DD131" s="49" t="s">
        <v>197</v>
      </c>
      <c r="DE131" s="49" t="s">
        <v>197</v>
      </c>
      <c r="DF131" s="49" t="s">
        <v>197</v>
      </c>
      <c r="DG131" s="49" t="s">
        <v>197</v>
      </c>
      <c r="DH131" s="49" t="s">
        <v>197</v>
      </c>
      <c r="DI131" s="49" t="s">
        <v>197</v>
      </c>
      <c r="DJ131" s="49" t="s">
        <v>197</v>
      </c>
      <c r="DK131" s="49" t="s">
        <v>197</v>
      </c>
      <c r="DL131" s="49" t="s">
        <v>197</v>
      </c>
      <c r="DM131" s="49" t="s">
        <v>197</v>
      </c>
      <c r="DN131" s="49" t="s">
        <v>197</v>
      </c>
      <c r="DO131" s="49" t="s">
        <v>197</v>
      </c>
      <c r="DP131" s="49" t="s">
        <v>197</v>
      </c>
      <c r="DQ131" s="49" t="s">
        <v>197</v>
      </c>
      <c r="DR131" s="49" t="s">
        <v>197</v>
      </c>
      <c r="DS131" s="49" t="s">
        <v>197</v>
      </c>
      <c r="DT131" s="49" t="s">
        <v>197</v>
      </c>
      <c r="DU131" s="49" t="s">
        <v>197</v>
      </c>
      <c r="DV131" s="49" t="s">
        <v>197</v>
      </c>
      <c r="DW131" s="49" t="s">
        <v>197</v>
      </c>
      <c r="DX131" s="49" t="s">
        <v>197</v>
      </c>
      <c r="DY131" s="49" t="s">
        <v>197</v>
      </c>
      <c r="DZ131" s="49" t="s">
        <v>197</v>
      </c>
      <c r="EA131" s="49" t="s">
        <v>197</v>
      </c>
      <c r="EB131" s="48" t="e">
        <v>#N/A</v>
      </c>
      <c r="EC131" s="49" t="s">
        <v>197</v>
      </c>
      <c r="ED131" s="48" t="e">
        <v>#N/A</v>
      </c>
      <c r="EE131" s="49" t="s">
        <v>197</v>
      </c>
      <c r="EF131" s="49" t="s">
        <v>197</v>
      </c>
      <c r="EG131" s="49" t="s">
        <v>197</v>
      </c>
      <c r="EH131" s="49" t="s">
        <v>197</v>
      </c>
      <c r="EI131" s="49" t="s">
        <v>197</v>
      </c>
      <c r="EJ131" s="49" t="s">
        <v>197</v>
      </c>
      <c r="EK131" s="49" t="s">
        <v>197</v>
      </c>
      <c r="EL131" s="49" t="s">
        <v>197</v>
      </c>
      <c r="EM131" s="49" t="s">
        <v>197</v>
      </c>
      <c r="EN131" s="49" t="s">
        <v>197</v>
      </c>
      <c r="EO131" s="49" t="s">
        <v>197</v>
      </c>
      <c r="EP131" s="49" t="s">
        <v>197</v>
      </c>
      <c r="EQ131" s="49" t="s">
        <v>197</v>
      </c>
      <c r="ER131" s="49" t="s">
        <v>197</v>
      </c>
      <c r="ES131" s="49" t="s">
        <v>197</v>
      </c>
      <c r="ET131" s="49" t="s">
        <v>197</v>
      </c>
      <c r="EU131" s="49" t="s">
        <v>197</v>
      </c>
      <c r="EV131" s="48">
        <v>66.2</v>
      </c>
      <c r="EW131" s="48">
        <v>97.3</v>
      </c>
      <c r="EX131" s="48">
        <v>87.4</v>
      </c>
      <c r="EY131" s="49" t="s">
        <v>197</v>
      </c>
      <c r="EZ131" s="48">
        <v>13.9</v>
      </c>
      <c r="FA131" s="48">
        <v>92</v>
      </c>
      <c r="FB131" s="48">
        <v>61</v>
      </c>
      <c r="FC131" s="49" t="s">
        <v>197</v>
      </c>
      <c r="FD131" s="48">
        <v>91.2</v>
      </c>
      <c r="FE131" s="48">
        <v>110</v>
      </c>
      <c r="FF131" s="48">
        <v>101.9</v>
      </c>
      <c r="FG131" s="49" t="s">
        <v>197</v>
      </c>
      <c r="FH131" s="49" t="s">
        <v>197</v>
      </c>
      <c r="FI131" s="49" t="s">
        <v>197</v>
      </c>
      <c r="FJ131" s="49" t="s">
        <v>197</v>
      </c>
      <c r="FK131" s="49" t="s">
        <v>197</v>
      </c>
      <c r="FL131" s="49" t="s">
        <v>197</v>
      </c>
      <c r="FM131" s="48">
        <v>50.4</v>
      </c>
      <c r="FN131" s="48">
        <v>86.2</v>
      </c>
      <c r="FO131" s="48">
        <v>65.2</v>
      </c>
      <c r="FP131" s="48">
        <v>18.5</v>
      </c>
      <c r="FQ131" s="48">
        <v>102.7</v>
      </c>
      <c r="FR131" s="48">
        <v>72.900000000000006</v>
      </c>
      <c r="FS131" s="48">
        <v>138.1</v>
      </c>
      <c r="FT131" s="48">
        <v>141.6</v>
      </c>
      <c r="FU131" s="48">
        <v>139.4</v>
      </c>
      <c r="FV131" s="49" t="s">
        <v>197</v>
      </c>
      <c r="FW131" s="49" t="s">
        <v>197</v>
      </c>
      <c r="FX131" s="48">
        <v>48.8</v>
      </c>
      <c r="FY131" s="48">
        <v>115.9</v>
      </c>
      <c r="FZ131" s="48">
        <v>115.2</v>
      </c>
      <c r="GA131" s="48">
        <v>60.8</v>
      </c>
      <c r="GB131" s="48">
        <v>96.4</v>
      </c>
      <c r="GC131" s="48">
        <v>89.5</v>
      </c>
      <c r="GD131" s="49" t="s">
        <v>197</v>
      </c>
      <c r="GE131" s="49" t="s">
        <v>197</v>
      </c>
      <c r="GF131" s="49" t="s">
        <v>197</v>
      </c>
      <c r="GG131" s="48">
        <v>18</v>
      </c>
      <c r="GH131" s="48">
        <v>259.8</v>
      </c>
      <c r="GI131" s="48">
        <v>258</v>
      </c>
      <c r="GJ131" s="49" t="s">
        <v>197</v>
      </c>
      <c r="GK131" s="49" t="s">
        <v>197</v>
      </c>
      <c r="GL131" s="49" t="s">
        <v>197</v>
      </c>
      <c r="GM131" s="49" t="s">
        <v>197</v>
      </c>
      <c r="GN131" s="49" t="s">
        <v>197</v>
      </c>
      <c r="GO131" s="49" t="s">
        <v>197</v>
      </c>
      <c r="GP131" s="49" t="s">
        <v>197</v>
      </c>
      <c r="GQ131" s="49" t="s">
        <v>197</v>
      </c>
      <c r="GR131" s="49" t="s">
        <v>197</v>
      </c>
      <c r="GS131" s="49" t="s">
        <v>197</v>
      </c>
      <c r="GT131" s="49" t="s">
        <v>197</v>
      </c>
      <c r="GU131" s="49" t="s">
        <v>197</v>
      </c>
      <c r="GV131" s="49" t="s">
        <v>197</v>
      </c>
      <c r="GW131" s="49" t="s">
        <v>197</v>
      </c>
      <c r="GX131" s="49" t="s">
        <v>197</v>
      </c>
      <c r="GY131" s="49" t="s">
        <v>197</v>
      </c>
      <c r="GZ131" s="49" t="s">
        <v>197</v>
      </c>
      <c r="HA131" s="49" t="s">
        <v>197</v>
      </c>
      <c r="HB131" s="48">
        <v>53</v>
      </c>
      <c r="HC131" s="48">
        <v>71.400000000000006</v>
      </c>
      <c r="HD131" s="48">
        <v>65.8</v>
      </c>
      <c r="HE131" s="48" t="e">
        <v>#N/A</v>
      </c>
      <c r="HF131" s="49" t="s">
        <v>197</v>
      </c>
      <c r="HG131" s="48" t="e">
        <v>#N/A</v>
      </c>
      <c r="HH131" s="49" t="s">
        <v>197</v>
      </c>
      <c r="HI131" s="49" t="s">
        <v>197</v>
      </c>
      <c r="HJ131" s="49" t="s">
        <v>197</v>
      </c>
      <c r="HK131" s="49" t="s">
        <v>197</v>
      </c>
      <c r="HL131" s="49" t="s">
        <v>197</v>
      </c>
      <c r="HM131" s="49" t="s">
        <v>197</v>
      </c>
      <c r="HN131" s="49" t="s">
        <v>197</v>
      </c>
      <c r="HO131" s="49" t="s">
        <v>197</v>
      </c>
      <c r="HP131" s="49" t="s">
        <v>197</v>
      </c>
      <c r="HQ131" s="49" t="s">
        <v>197</v>
      </c>
      <c r="HR131" s="49" t="s">
        <v>197</v>
      </c>
      <c r="HS131" s="49" t="s">
        <v>197</v>
      </c>
      <c r="HT131" s="49" t="s">
        <v>197</v>
      </c>
      <c r="HU131" s="48">
        <v>130.9</v>
      </c>
      <c r="HV131" s="48">
        <v>118.7</v>
      </c>
      <c r="HW131" s="48">
        <v>119.4</v>
      </c>
      <c r="HX131" s="49" t="s">
        <v>197</v>
      </c>
      <c r="HY131" s="49" t="s">
        <v>197</v>
      </c>
      <c r="HZ131" s="49" t="s">
        <v>197</v>
      </c>
      <c r="IA131" s="49" t="s">
        <v>197</v>
      </c>
      <c r="IB131" s="49" t="s">
        <v>197</v>
      </c>
      <c r="IC131" s="49" t="s">
        <v>197</v>
      </c>
      <c r="ID131" s="48">
        <v>228.1</v>
      </c>
      <c r="IE131" s="49" t="s">
        <v>197</v>
      </c>
      <c r="IF131" s="49" t="s">
        <v>197</v>
      </c>
      <c r="IG131" s="49" t="s">
        <v>197</v>
      </c>
      <c r="IH131" s="48">
        <v>27.3</v>
      </c>
      <c r="II131" s="49" t="s">
        <v>197</v>
      </c>
      <c r="IJ131" s="49" t="s">
        <v>197</v>
      </c>
      <c r="IK131" s="49" t="s">
        <v>197</v>
      </c>
      <c r="IL131" s="49" t="s">
        <v>197</v>
      </c>
      <c r="IM131" s="49" t="s">
        <v>197</v>
      </c>
      <c r="IN131" s="49" t="s">
        <v>197</v>
      </c>
      <c r="IO131" s="49" t="s">
        <v>197</v>
      </c>
      <c r="IP131" s="49" t="s">
        <v>197</v>
      </c>
      <c r="IQ131" s="49" t="s">
        <v>197</v>
      </c>
      <c r="IR131" s="48">
        <v>12.5</v>
      </c>
      <c r="IS131" s="48">
        <v>141.9</v>
      </c>
      <c r="IT131" s="48">
        <v>91.8</v>
      </c>
      <c r="IU131" s="49" t="s">
        <v>197</v>
      </c>
      <c r="IV131" s="49" t="s">
        <v>197</v>
      </c>
      <c r="IW131" s="49" t="s">
        <v>197</v>
      </c>
      <c r="IX131" s="49" t="s">
        <v>197</v>
      </c>
      <c r="IY131" s="49" t="s">
        <v>197</v>
      </c>
      <c r="IZ131" s="49" t="s">
        <v>197</v>
      </c>
      <c r="JA131" s="49" t="s">
        <v>197</v>
      </c>
      <c r="JB131" s="49" t="s">
        <v>197</v>
      </c>
      <c r="JC131" s="49" t="s">
        <v>197</v>
      </c>
      <c r="JD131" s="49" t="s">
        <v>197</v>
      </c>
      <c r="JE131" s="49" t="s">
        <v>197</v>
      </c>
      <c r="JF131" s="49" t="s">
        <v>87</v>
      </c>
      <c r="JG131" s="49" t="s">
        <v>87</v>
      </c>
      <c r="JH131" s="49" t="s">
        <v>87</v>
      </c>
      <c r="JI131" s="49">
        <v>78.3</v>
      </c>
      <c r="JJ131" s="49">
        <v>110.5</v>
      </c>
      <c r="JK131" s="49">
        <v>67.599999999999994</v>
      </c>
      <c r="JL131" s="49">
        <v>37.200000000000003</v>
      </c>
      <c r="JM131" s="49">
        <v>30.6</v>
      </c>
      <c r="JN131" s="49">
        <v>27.3</v>
      </c>
      <c r="JO131" s="49" t="s">
        <v>87</v>
      </c>
    </row>
    <row r="132" spans="1:275">
      <c r="A132" s="45"/>
      <c r="B132" s="46" t="s">
        <v>1869</v>
      </c>
      <c r="C132" s="303" t="s">
        <v>1367</v>
      </c>
      <c r="D132" s="46" t="s">
        <v>128</v>
      </c>
      <c r="E132" s="303" t="s">
        <v>14</v>
      </c>
      <c r="F132" s="47" t="s">
        <v>197</v>
      </c>
      <c r="G132" s="47" t="s">
        <v>197</v>
      </c>
      <c r="H132" s="48">
        <v>103.1</v>
      </c>
      <c r="I132" s="48">
        <v>82.5</v>
      </c>
      <c r="J132" s="48">
        <v>87.7</v>
      </c>
      <c r="K132" s="48">
        <v>69.099999999999994</v>
      </c>
      <c r="L132" s="48">
        <v>209.9</v>
      </c>
      <c r="M132" s="48">
        <v>131.69999999999999</v>
      </c>
      <c r="N132" s="48">
        <v>139.5</v>
      </c>
      <c r="O132" s="48">
        <v>394</v>
      </c>
      <c r="P132" s="48">
        <v>130.4</v>
      </c>
      <c r="Q132" s="48">
        <v>159.80000000000001</v>
      </c>
      <c r="R132" s="48">
        <v>155.4</v>
      </c>
      <c r="S132" s="48">
        <v>89.2</v>
      </c>
      <c r="T132" s="48">
        <v>81</v>
      </c>
      <c r="U132" s="48">
        <v>114.7</v>
      </c>
      <c r="V132" s="48">
        <v>130.5</v>
      </c>
      <c r="W132" s="48">
        <v>62.2</v>
      </c>
      <c r="X132" s="48">
        <v>145.30000000000001</v>
      </c>
      <c r="Y132" s="48">
        <v>114.9</v>
      </c>
      <c r="Z132" s="48">
        <v>46.5</v>
      </c>
      <c r="AA132" s="48">
        <v>77.8</v>
      </c>
      <c r="AB132" s="48">
        <v>210.3</v>
      </c>
      <c r="AC132" s="48">
        <v>38.299999999999997</v>
      </c>
      <c r="AD132" s="48">
        <v>181.6</v>
      </c>
      <c r="AE132" s="48">
        <v>109.5</v>
      </c>
      <c r="AF132" s="48">
        <v>153.69999999999999</v>
      </c>
      <c r="AG132" s="48">
        <v>106.3</v>
      </c>
      <c r="AH132" s="48">
        <v>151.6</v>
      </c>
      <c r="AI132" s="49" t="s">
        <v>197</v>
      </c>
      <c r="AJ132" s="48">
        <v>180.5</v>
      </c>
      <c r="AK132" s="49" t="s">
        <v>197</v>
      </c>
      <c r="AL132" s="49" t="s">
        <v>197</v>
      </c>
      <c r="AM132" s="48">
        <v>129.1</v>
      </c>
      <c r="AN132" s="48">
        <v>40.4</v>
      </c>
      <c r="AO132" s="48">
        <v>161.9</v>
      </c>
      <c r="AP132" s="48">
        <v>160.69999999999999</v>
      </c>
      <c r="AQ132" s="48">
        <v>129.1</v>
      </c>
      <c r="AR132" s="48">
        <v>122</v>
      </c>
      <c r="AS132" s="49" t="s">
        <v>197</v>
      </c>
      <c r="AT132" s="48">
        <v>145.19999999999999</v>
      </c>
      <c r="AU132" s="49" t="s">
        <v>197</v>
      </c>
      <c r="AV132" s="48">
        <v>120.2</v>
      </c>
      <c r="AW132" s="49" t="s">
        <v>197</v>
      </c>
      <c r="AX132" s="49" t="s">
        <v>197</v>
      </c>
      <c r="AY132" s="49" t="s">
        <v>197</v>
      </c>
      <c r="AZ132" s="48">
        <v>107.8</v>
      </c>
      <c r="BA132" s="48">
        <v>89</v>
      </c>
      <c r="BB132" s="48">
        <v>89.8</v>
      </c>
      <c r="BC132" s="48">
        <v>142.5</v>
      </c>
      <c r="BD132" s="48">
        <v>134.80000000000001</v>
      </c>
      <c r="BE132" s="48">
        <v>135.4</v>
      </c>
      <c r="BF132" s="48">
        <v>127.2</v>
      </c>
      <c r="BG132" s="48">
        <v>131.69999999999999</v>
      </c>
      <c r="BH132" s="48">
        <v>130.69999999999999</v>
      </c>
      <c r="BI132" s="48">
        <v>38.1</v>
      </c>
      <c r="BJ132" s="48">
        <v>45.1</v>
      </c>
      <c r="BK132" s="48">
        <v>41.4</v>
      </c>
      <c r="BL132" s="48">
        <v>112.3</v>
      </c>
      <c r="BM132" s="48">
        <v>259.89999999999998</v>
      </c>
      <c r="BN132" s="48">
        <v>219.6</v>
      </c>
      <c r="BO132" s="49" t="s">
        <v>197</v>
      </c>
      <c r="BP132" s="48">
        <v>145.5</v>
      </c>
      <c r="BQ132" s="48">
        <v>157.6</v>
      </c>
      <c r="BR132" s="48">
        <v>164.1</v>
      </c>
      <c r="BS132" s="48">
        <v>123.6</v>
      </c>
      <c r="BT132" s="48">
        <v>142.80000000000001</v>
      </c>
      <c r="BU132" s="48">
        <v>33.5</v>
      </c>
      <c r="BV132" s="48">
        <v>50.7</v>
      </c>
      <c r="BW132" s="48">
        <v>44.7</v>
      </c>
      <c r="BX132" s="48">
        <v>322.39999999999998</v>
      </c>
      <c r="BY132" s="48">
        <v>336.2</v>
      </c>
      <c r="BZ132" s="48">
        <v>327.3</v>
      </c>
      <c r="CA132" s="49" t="s">
        <v>197</v>
      </c>
      <c r="CB132" s="49" t="s">
        <v>197</v>
      </c>
      <c r="CC132" s="49" t="s">
        <v>197</v>
      </c>
      <c r="CD132" s="48">
        <v>83.1</v>
      </c>
      <c r="CE132" s="48">
        <v>53.7</v>
      </c>
      <c r="CF132" s="48">
        <v>65.5</v>
      </c>
      <c r="CG132" s="48">
        <v>217.9</v>
      </c>
      <c r="CH132" s="48">
        <v>191.3</v>
      </c>
      <c r="CI132" s="48">
        <v>204.7</v>
      </c>
      <c r="CJ132" s="48">
        <v>108.6</v>
      </c>
      <c r="CK132" s="48">
        <v>102.5</v>
      </c>
      <c r="CL132" s="48">
        <v>105</v>
      </c>
      <c r="CM132" s="48">
        <v>166.1</v>
      </c>
      <c r="CN132" s="48">
        <v>234.5</v>
      </c>
      <c r="CO132" s="48">
        <v>202.3</v>
      </c>
      <c r="CP132" s="49" t="s">
        <v>197</v>
      </c>
      <c r="CQ132" s="49" t="s">
        <v>197</v>
      </c>
      <c r="CR132" s="49" t="s">
        <v>197</v>
      </c>
      <c r="CS132" s="49" t="s">
        <v>197</v>
      </c>
      <c r="CT132" s="49" t="s">
        <v>197</v>
      </c>
      <c r="CU132" s="49" t="s">
        <v>197</v>
      </c>
      <c r="CV132" s="49" t="s">
        <v>197</v>
      </c>
      <c r="CW132" s="48">
        <v>168</v>
      </c>
      <c r="CX132" s="48">
        <v>108.3</v>
      </c>
      <c r="CY132" s="48">
        <v>134.9</v>
      </c>
      <c r="CZ132" s="48">
        <v>104.5</v>
      </c>
      <c r="DA132" s="48">
        <v>84.2</v>
      </c>
      <c r="DB132" s="48">
        <v>52.8</v>
      </c>
      <c r="DC132" s="48">
        <v>63.8</v>
      </c>
      <c r="DD132" s="48">
        <v>92.2</v>
      </c>
      <c r="DE132" s="48">
        <v>21.9</v>
      </c>
      <c r="DF132" s="48">
        <v>47.4</v>
      </c>
      <c r="DG132" s="48">
        <v>218.9</v>
      </c>
      <c r="DH132" s="48">
        <v>223.1</v>
      </c>
      <c r="DI132" s="48">
        <v>220.7</v>
      </c>
      <c r="DJ132" s="48">
        <v>245.2</v>
      </c>
      <c r="DK132" s="48">
        <v>226</v>
      </c>
      <c r="DL132" s="48">
        <v>235.1</v>
      </c>
      <c r="DM132" s="48">
        <v>113.9</v>
      </c>
      <c r="DN132" s="48">
        <v>105.6</v>
      </c>
      <c r="DO132" s="48">
        <v>108.8</v>
      </c>
      <c r="DP132" s="48">
        <v>205.4</v>
      </c>
      <c r="DQ132" s="48">
        <v>172.7</v>
      </c>
      <c r="DR132" s="48">
        <v>184.4</v>
      </c>
      <c r="DS132" s="48">
        <v>43.4</v>
      </c>
      <c r="DT132" s="48">
        <v>14.6</v>
      </c>
      <c r="DU132" s="48">
        <v>25.1</v>
      </c>
      <c r="DV132" s="48">
        <v>117.6</v>
      </c>
      <c r="DW132" s="48">
        <v>69.3</v>
      </c>
      <c r="DX132" s="48">
        <v>84</v>
      </c>
      <c r="DY132" s="49" t="s">
        <v>197</v>
      </c>
      <c r="DZ132" s="49" t="s">
        <v>197</v>
      </c>
      <c r="EA132" s="49" t="s">
        <v>197</v>
      </c>
      <c r="EB132" s="48" t="e">
        <v>#N/A</v>
      </c>
      <c r="EC132" s="49" t="s">
        <v>197</v>
      </c>
      <c r="ED132" s="48" t="e">
        <v>#N/A</v>
      </c>
      <c r="EE132" s="49" t="s">
        <v>197</v>
      </c>
      <c r="EF132" s="48">
        <v>25.4</v>
      </c>
      <c r="EG132" s="48">
        <v>9.5</v>
      </c>
      <c r="EH132" s="48">
        <v>16.3</v>
      </c>
      <c r="EI132" s="48">
        <v>61.9</v>
      </c>
      <c r="EJ132" s="48">
        <v>105.8</v>
      </c>
      <c r="EK132" s="48">
        <v>90.8</v>
      </c>
      <c r="EL132" s="49" t="s">
        <v>197</v>
      </c>
      <c r="EM132" s="48">
        <v>240.1</v>
      </c>
      <c r="EN132" s="48">
        <v>235.8</v>
      </c>
      <c r="EO132" s="48">
        <v>238.1</v>
      </c>
      <c r="EP132" s="49" t="s">
        <v>197</v>
      </c>
      <c r="EQ132" s="49" t="s">
        <v>197</v>
      </c>
      <c r="ER132" s="49" t="s">
        <v>197</v>
      </c>
      <c r="ES132" s="49" t="s">
        <v>197</v>
      </c>
      <c r="ET132" s="48">
        <v>84.8</v>
      </c>
      <c r="EU132" s="49" t="s">
        <v>197</v>
      </c>
      <c r="EV132" s="48">
        <v>92.6</v>
      </c>
      <c r="EW132" s="48">
        <v>95.5</v>
      </c>
      <c r="EX132" s="48">
        <v>94.6</v>
      </c>
      <c r="EY132" s="48">
        <v>105</v>
      </c>
      <c r="EZ132" s="48">
        <v>207.7</v>
      </c>
      <c r="FA132" s="48">
        <v>130</v>
      </c>
      <c r="FB132" s="48">
        <v>160.9</v>
      </c>
      <c r="FC132" s="48">
        <v>26.6</v>
      </c>
      <c r="FD132" s="48">
        <v>189.9</v>
      </c>
      <c r="FE132" s="48">
        <v>149.69999999999999</v>
      </c>
      <c r="FF132" s="48">
        <v>167</v>
      </c>
      <c r="FG132" s="48">
        <v>87.7</v>
      </c>
      <c r="FH132" s="48">
        <v>121.4</v>
      </c>
      <c r="FI132" s="48">
        <v>97.3</v>
      </c>
      <c r="FJ132" s="48">
        <v>109.6</v>
      </c>
      <c r="FK132" s="48">
        <v>44.5</v>
      </c>
      <c r="FL132" s="48">
        <v>73.8</v>
      </c>
      <c r="FM132" s="48">
        <v>124.3</v>
      </c>
      <c r="FN132" s="48">
        <v>150.9</v>
      </c>
      <c r="FO132" s="48">
        <v>135.4</v>
      </c>
      <c r="FP132" s="48">
        <v>264.39999999999998</v>
      </c>
      <c r="FQ132" s="48">
        <v>140.9</v>
      </c>
      <c r="FR132" s="48">
        <v>184.8</v>
      </c>
      <c r="FS132" s="48">
        <v>132.19999999999999</v>
      </c>
      <c r="FT132" s="48">
        <v>166.9</v>
      </c>
      <c r="FU132" s="48">
        <v>145</v>
      </c>
      <c r="FV132" s="48">
        <v>105.4</v>
      </c>
      <c r="FW132" s="48">
        <v>385.7</v>
      </c>
      <c r="FX132" s="48">
        <v>85.5</v>
      </c>
      <c r="FY132" s="48">
        <v>87.8</v>
      </c>
      <c r="FZ132" s="48">
        <v>87.8</v>
      </c>
      <c r="GA132" s="48">
        <v>84.1</v>
      </c>
      <c r="GB132" s="48">
        <v>91.1</v>
      </c>
      <c r="GC132" s="48">
        <v>89.7</v>
      </c>
      <c r="GD132" s="48">
        <v>104.1</v>
      </c>
      <c r="GE132" s="48">
        <v>61.9</v>
      </c>
      <c r="GF132" s="48">
        <v>89.2</v>
      </c>
      <c r="GG132" s="48">
        <v>264.60000000000002</v>
      </c>
      <c r="GH132" s="48">
        <v>187.3</v>
      </c>
      <c r="GI132" s="48">
        <v>187.8</v>
      </c>
      <c r="GJ132" s="49" t="s">
        <v>197</v>
      </c>
      <c r="GK132" s="49" t="s">
        <v>197</v>
      </c>
      <c r="GL132" s="49" t="s">
        <v>197</v>
      </c>
      <c r="GM132" s="48">
        <v>58.7</v>
      </c>
      <c r="GN132" s="48">
        <v>82.2</v>
      </c>
      <c r="GO132" s="48">
        <v>73.099999999999994</v>
      </c>
      <c r="GP132" s="48">
        <v>141.4</v>
      </c>
      <c r="GQ132" s="48">
        <v>107.3</v>
      </c>
      <c r="GR132" s="48">
        <v>120</v>
      </c>
      <c r="GS132" s="48">
        <v>95.7</v>
      </c>
      <c r="GT132" s="48">
        <v>80.8</v>
      </c>
      <c r="GU132" s="48">
        <v>84</v>
      </c>
      <c r="GV132" s="48">
        <v>49</v>
      </c>
      <c r="GW132" s="48">
        <v>117.6</v>
      </c>
      <c r="GX132" s="48">
        <v>87.1</v>
      </c>
      <c r="GY132" s="48">
        <v>97.3</v>
      </c>
      <c r="GZ132" s="48">
        <v>118.2</v>
      </c>
      <c r="HA132" s="48">
        <v>108</v>
      </c>
      <c r="HB132" s="48">
        <v>114.8</v>
      </c>
      <c r="HC132" s="48">
        <v>105</v>
      </c>
      <c r="HD132" s="48">
        <v>108</v>
      </c>
      <c r="HE132" s="48" t="e">
        <v>#N/A</v>
      </c>
      <c r="HF132" s="48">
        <v>246.3</v>
      </c>
      <c r="HG132" s="48" t="e">
        <v>#N/A</v>
      </c>
      <c r="HH132" s="48">
        <v>162.6</v>
      </c>
      <c r="HI132" s="48">
        <v>30.6</v>
      </c>
      <c r="HJ132" s="48">
        <v>19.7</v>
      </c>
      <c r="HK132" s="48">
        <v>22.8</v>
      </c>
      <c r="HL132" s="48">
        <v>48.9</v>
      </c>
      <c r="HM132" s="48">
        <v>69.400000000000006</v>
      </c>
      <c r="HN132" s="48">
        <v>59.5</v>
      </c>
      <c r="HO132" s="48">
        <v>183.4</v>
      </c>
      <c r="HP132" s="48">
        <v>212.6</v>
      </c>
      <c r="HQ132" s="48">
        <v>202.6</v>
      </c>
      <c r="HR132" s="48">
        <v>156.30000000000001</v>
      </c>
      <c r="HS132" s="48">
        <v>169.9</v>
      </c>
      <c r="HT132" s="48">
        <v>163</v>
      </c>
      <c r="HU132" s="48">
        <v>77.8</v>
      </c>
      <c r="HV132" s="48">
        <v>84.1</v>
      </c>
      <c r="HW132" s="48">
        <v>83.8</v>
      </c>
      <c r="HX132" s="48">
        <v>145.9</v>
      </c>
      <c r="HY132" s="49" t="s">
        <v>197</v>
      </c>
      <c r="HZ132" s="48">
        <v>7.8</v>
      </c>
      <c r="IA132" s="48">
        <v>588.5</v>
      </c>
      <c r="IB132" s="48">
        <v>218.5</v>
      </c>
      <c r="IC132" s="48">
        <v>420.5</v>
      </c>
      <c r="ID132" s="48">
        <v>362.1</v>
      </c>
      <c r="IE132" s="49" t="s">
        <v>197</v>
      </c>
      <c r="IF132" s="49" t="s">
        <v>197</v>
      </c>
      <c r="IG132" s="48">
        <v>30.1</v>
      </c>
      <c r="IH132" s="48">
        <v>45.1</v>
      </c>
      <c r="II132" s="49" t="s">
        <v>197</v>
      </c>
      <c r="IJ132" s="49" t="s">
        <v>197</v>
      </c>
      <c r="IK132" s="49" t="s">
        <v>197</v>
      </c>
      <c r="IL132" s="49" t="s">
        <v>197</v>
      </c>
      <c r="IM132" s="48">
        <v>19.3</v>
      </c>
      <c r="IN132" s="48">
        <v>17.399999999999999</v>
      </c>
      <c r="IO132" s="49" t="s">
        <v>197</v>
      </c>
      <c r="IP132" s="49" t="s">
        <v>197</v>
      </c>
      <c r="IQ132" s="48">
        <v>190.3</v>
      </c>
      <c r="IR132" s="48">
        <v>182.7</v>
      </c>
      <c r="IS132" s="48">
        <v>207.4</v>
      </c>
      <c r="IT132" s="48">
        <v>197.9</v>
      </c>
      <c r="IU132" s="48">
        <v>137.80000000000001</v>
      </c>
      <c r="IV132" s="48">
        <v>129.4</v>
      </c>
      <c r="IW132" s="48">
        <v>131.5</v>
      </c>
      <c r="IX132" s="49" t="s">
        <v>197</v>
      </c>
      <c r="IY132" s="48">
        <v>45.3</v>
      </c>
      <c r="IZ132" s="48">
        <v>64.599999999999994</v>
      </c>
      <c r="JA132" s="48">
        <v>112.3</v>
      </c>
      <c r="JB132" s="49" t="s">
        <v>197</v>
      </c>
      <c r="JC132" s="48">
        <v>56.5</v>
      </c>
      <c r="JD132" s="48">
        <v>79.7</v>
      </c>
      <c r="JE132" s="48">
        <v>74</v>
      </c>
      <c r="JF132" s="48">
        <v>34</v>
      </c>
      <c r="JG132" s="48">
        <v>28.2</v>
      </c>
      <c r="JH132" s="48">
        <v>28.5</v>
      </c>
      <c r="JI132" s="48">
        <v>90.6</v>
      </c>
      <c r="JJ132" s="48">
        <v>94</v>
      </c>
      <c r="JK132" s="48">
        <v>104.7</v>
      </c>
      <c r="JL132" s="48">
        <v>60.5</v>
      </c>
      <c r="JM132" s="48">
        <v>36</v>
      </c>
      <c r="JN132" s="48">
        <v>45.1</v>
      </c>
      <c r="JO132" s="48">
        <v>38.9</v>
      </c>
    </row>
    <row r="133" spans="1:275">
      <c r="A133" s="45"/>
      <c r="B133" s="46" t="s">
        <v>1870</v>
      </c>
      <c r="C133" s="303" t="s">
        <v>1331</v>
      </c>
      <c r="D133" s="46" t="s">
        <v>128</v>
      </c>
      <c r="E133" s="303" t="s">
        <v>14</v>
      </c>
      <c r="F133" s="47" t="s">
        <v>197</v>
      </c>
      <c r="G133" s="47" t="s">
        <v>197</v>
      </c>
      <c r="H133" s="48">
        <v>57</v>
      </c>
      <c r="I133" s="48">
        <v>61.4</v>
      </c>
      <c r="J133" s="48">
        <v>64.7</v>
      </c>
      <c r="K133" s="48">
        <v>64.2</v>
      </c>
      <c r="L133" s="48">
        <v>123.2</v>
      </c>
      <c r="M133" s="48">
        <v>90.7</v>
      </c>
      <c r="N133" s="49" t="s">
        <v>197</v>
      </c>
      <c r="O133" s="49" t="s">
        <v>197</v>
      </c>
      <c r="P133" s="48">
        <v>98.8</v>
      </c>
      <c r="Q133" s="49" t="s">
        <v>197</v>
      </c>
      <c r="R133" s="48">
        <v>125.1</v>
      </c>
      <c r="S133" s="48">
        <v>50.4</v>
      </c>
      <c r="T133" s="48">
        <v>43.3</v>
      </c>
      <c r="U133" s="48">
        <v>135.6</v>
      </c>
      <c r="V133" s="49" t="s">
        <v>197</v>
      </c>
      <c r="W133" s="49" t="s">
        <v>197</v>
      </c>
      <c r="X133" s="49" t="s">
        <v>197</v>
      </c>
      <c r="Y133" s="49" t="s">
        <v>197</v>
      </c>
      <c r="Z133" s="48">
        <v>29.2</v>
      </c>
      <c r="AA133" s="48">
        <v>109.7</v>
      </c>
      <c r="AB133" s="49" t="s">
        <v>197</v>
      </c>
      <c r="AC133" s="49" t="s">
        <v>197</v>
      </c>
      <c r="AD133" s="48">
        <v>234.1</v>
      </c>
      <c r="AE133" s="48">
        <v>8.5</v>
      </c>
      <c r="AF133" s="48">
        <v>11.4</v>
      </c>
      <c r="AG133" s="49" t="s">
        <v>197</v>
      </c>
      <c r="AH133" s="48">
        <v>24.7</v>
      </c>
      <c r="AI133" s="49" t="s">
        <v>197</v>
      </c>
      <c r="AJ133" s="49" t="s">
        <v>197</v>
      </c>
      <c r="AK133" s="49" t="s">
        <v>197</v>
      </c>
      <c r="AL133" s="49" t="s">
        <v>197</v>
      </c>
      <c r="AM133" s="49" t="s">
        <v>197</v>
      </c>
      <c r="AN133" s="49" t="s">
        <v>197</v>
      </c>
      <c r="AO133" s="49" t="s">
        <v>197</v>
      </c>
      <c r="AP133" s="49" t="s">
        <v>197</v>
      </c>
      <c r="AQ133" s="49" t="s">
        <v>197</v>
      </c>
      <c r="AR133" s="49" t="s">
        <v>197</v>
      </c>
      <c r="AS133" s="49" t="s">
        <v>197</v>
      </c>
      <c r="AT133" s="48">
        <v>35</v>
      </c>
      <c r="AU133" s="49" t="s">
        <v>197</v>
      </c>
      <c r="AV133" s="48">
        <v>26.5</v>
      </c>
      <c r="AW133" s="49" t="s">
        <v>197</v>
      </c>
      <c r="AX133" s="49" t="s">
        <v>197</v>
      </c>
      <c r="AY133" s="49" t="s">
        <v>197</v>
      </c>
      <c r="AZ133" s="48">
        <v>45.3</v>
      </c>
      <c r="BA133" s="48">
        <v>60.3</v>
      </c>
      <c r="BB133" s="48">
        <v>59.6</v>
      </c>
      <c r="BC133" s="48">
        <v>75.599999999999994</v>
      </c>
      <c r="BD133" s="48">
        <v>56.4</v>
      </c>
      <c r="BE133" s="48">
        <v>57.9</v>
      </c>
      <c r="BF133" s="48">
        <v>73.599999999999994</v>
      </c>
      <c r="BG133" s="48">
        <v>54.1</v>
      </c>
      <c r="BH133" s="48">
        <v>58.7</v>
      </c>
      <c r="BI133" s="48">
        <v>6.9</v>
      </c>
      <c r="BJ133" s="48">
        <v>9</v>
      </c>
      <c r="BK133" s="48">
        <v>7.9</v>
      </c>
      <c r="BL133" s="48">
        <v>4.3</v>
      </c>
      <c r="BM133" s="48">
        <v>9.6999999999999993</v>
      </c>
      <c r="BN133" s="48">
        <v>8.1999999999999993</v>
      </c>
      <c r="BO133" s="49" t="s">
        <v>197</v>
      </c>
      <c r="BP133" s="49" t="s">
        <v>197</v>
      </c>
      <c r="BQ133" s="49" t="s">
        <v>197</v>
      </c>
      <c r="BR133" s="49" t="s">
        <v>197</v>
      </c>
      <c r="BS133" s="49" t="s">
        <v>197</v>
      </c>
      <c r="BT133" s="49" t="s">
        <v>197</v>
      </c>
      <c r="BU133" s="49" t="s">
        <v>197</v>
      </c>
      <c r="BV133" s="49" t="s">
        <v>197</v>
      </c>
      <c r="BW133" s="49" t="s">
        <v>197</v>
      </c>
      <c r="BX133" s="49" t="s">
        <v>197</v>
      </c>
      <c r="BY133" s="49" t="s">
        <v>197</v>
      </c>
      <c r="BZ133" s="49" t="s">
        <v>197</v>
      </c>
      <c r="CA133" s="49" t="s">
        <v>197</v>
      </c>
      <c r="CB133" s="49" t="s">
        <v>197</v>
      </c>
      <c r="CC133" s="49" t="s">
        <v>197</v>
      </c>
      <c r="CD133" s="49" t="s">
        <v>197</v>
      </c>
      <c r="CE133" s="49" t="s">
        <v>197</v>
      </c>
      <c r="CF133" s="49" t="s">
        <v>197</v>
      </c>
      <c r="CG133" s="49" t="s">
        <v>197</v>
      </c>
      <c r="CH133" s="49" t="s">
        <v>197</v>
      </c>
      <c r="CI133" s="49" t="s">
        <v>197</v>
      </c>
      <c r="CJ133" s="49" t="s">
        <v>197</v>
      </c>
      <c r="CK133" s="49" t="s">
        <v>197</v>
      </c>
      <c r="CL133" s="49" t="s">
        <v>197</v>
      </c>
      <c r="CM133" s="49" t="s">
        <v>197</v>
      </c>
      <c r="CN133" s="49" t="s">
        <v>197</v>
      </c>
      <c r="CO133" s="49" t="s">
        <v>197</v>
      </c>
      <c r="CP133" s="49" t="s">
        <v>197</v>
      </c>
      <c r="CQ133" s="49" t="s">
        <v>197</v>
      </c>
      <c r="CR133" s="49" t="s">
        <v>197</v>
      </c>
      <c r="CS133" s="49" t="s">
        <v>197</v>
      </c>
      <c r="CT133" s="49" t="s">
        <v>197</v>
      </c>
      <c r="CU133" s="49" t="s">
        <v>197</v>
      </c>
      <c r="CV133" s="49" t="s">
        <v>197</v>
      </c>
      <c r="CW133" s="49" t="s">
        <v>197</v>
      </c>
      <c r="CX133" s="49" t="s">
        <v>197</v>
      </c>
      <c r="CY133" s="49" t="s">
        <v>197</v>
      </c>
      <c r="CZ133" s="49" t="s">
        <v>197</v>
      </c>
      <c r="DA133" s="49" t="s">
        <v>197</v>
      </c>
      <c r="DB133" s="49" t="s">
        <v>197</v>
      </c>
      <c r="DC133" s="49" t="s">
        <v>197</v>
      </c>
      <c r="DD133" s="49" t="s">
        <v>197</v>
      </c>
      <c r="DE133" s="49" t="s">
        <v>197</v>
      </c>
      <c r="DF133" s="49" t="s">
        <v>197</v>
      </c>
      <c r="DG133" s="49" t="s">
        <v>197</v>
      </c>
      <c r="DH133" s="49" t="s">
        <v>197</v>
      </c>
      <c r="DI133" s="49" t="s">
        <v>197</v>
      </c>
      <c r="DJ133" s="49" t="s">
        <v>197</v>
      </c>
      <c r="DK133" s="49" t="s">
        <v>197</v>
      </c>
      <c r="DL133" s="49" t="s">
        <v>197</v>
      </c>
      <c r="DM133" s="49" t="s">
        <v>197</v>
      </c>
      <c r="DN133" s="49" t="s">
        <v>197</v>
      </c>
      <c r="DO133" s="49" t="s">
        <v>197</v>
      </c>
      <c r="DP133" s="49" t="s">
        <v>197</v>
      </c>
      <c r="DQ133" s="49" t="s">
        <v>197</v>
      </c>
      <c r="DR133" s="49" t="s">
        <v>197</v>
      </c>
      <c r="DS133" s="49" t="s">
        <v>197</v>
      </c>
      <c r="DT133" s="49" t="s">
        <v>197</v>
      </c>
      <c r="DU133" s="49" t="s">
        <v>197</v>
      </c>
      <c r="DV133" s="49" t="s">
        <v>197</v>
      </c>
      <c r="DW133" s="49" t="s">
        <v>197</v>
      </c>
      <c r="DX133" s="49" t="s">
        <v>197</v>
      </c>
      <c r="DY133" s="49" t="s">
        <v>197</v>
      </c>
      <c r="DZ133" s="49" t="s">
        <v>197</v>
      </c>
      <c r="EA133" s="49" t="s">
        <v>197</v>
      </c>
      <c r="EB133" s="48" t="e">
        <v>#N/A</v>
      </c>
      <c r="EC133" s="49" t="s">
        <v>197</v>
      </c>
      <c r="ED133" s="48" t="e">
        <v>#N/A</v>
      </c>
      <c r="EE133" s="49" t="s">
        <v>197</v>
      </c>
      <c r="EF133" s="49" t="s">
        <v>197</v>
      </c>
      <c r="EG133" s="49" t="s">
        <v>197</v>
      </c>
      <c r="EH133" s="49" t="s">
        <v>197</v>
      </c>
      <c r="EI133" s="49" t="s">
        <v>197</v>
      </c>
      <c r="EJ133" s="49" t="s">
        <v>197</v>
      </c>
      <c r="EK133" s="49" t="s">
        <v>197</v>
      </c>
      <c r="EL133" s="49" t="s">
        <v>197</v>
      </c>
      <c r="EM133" s="49" t="s">
        <v>197</v>
      </c>
      <c r="EN133" s="49" t="s">
        <v>197</v>
      </c>
      <c r="EO133" s="49" t="s">
        <v>197</v>
      </c>
      <c r="EP133" s="49" t="s">
        <v>197</v>
      </c>
      <c r="EQ133" s="49" t="s">
        <v>197</v>
      </c>
      <c r="ER133" s="49" t="s">
        <v>197</v>
      </c>
      <c r="ES133" s="49" t="s">
        <v>197</v>
      </c>
      <c r="ET133" s="48">
        <v>46.9</v>
      </c>
      <c r="EU133" s="49" t="s">
        <v>197</v>
      </c>
      <c r="EV133" s="48">
        <v>35.6</v>
      </c>
      <c r="EW133" s="48">
        <v>74.3</v>
      </c>
      <c r="EX133" s="48">
        <v>62.1</v>
      </c>
      <c r="EY133" s="49" t="s">
        <v>197</v>
      </c>
      <c r="EZ133" s="48">
        <v>5.9</v>
      </c>
      <c r="FA133" s="48">
        <v>24.2</v>
      </c>
      <c r="FB133" s="48">
        <v>16.899999999999999</v>
      </c>
      <c r="FC133" s="49" t="s">
        <v>197</v>
      </c>
      <c r="FD133" s="48">
        <v>15.1</v>
      </c>
      <c r="FE133" s="48">
        <v>33</v>
      </c>
      <c r="FF133" s="48">
        <v>25.3</v>
      </c>
      <c r="FG133" s="49" t="s">
        <v>197</v>
      </c>
      <c r="FH133" s="49" t="s">
        <v>197</v>
      </c>
      <c r="FI133" s="49" t="s">
        <v>197</v>
      </c>
      <c r="FJ133" s="49" t="s">
        <v>197</v>
      </c>
      <c r="FK133" s="49" t="s">
        <v>197</v>
      </c>
      <c r="FL133" s="49" t="s">
        <v>197</v>
      </c>
      <c r="FM133" s="48">
        <v>5.3</v>
      </c>
      <c r="FN133" s="48">
        <v>15.1</v>
      </c>
      <c r="FO133" s="48">
        <v>9.4</v>
      </c>
      <c r="FP133" s="48">
        <v>7.9</v>
      </c>
      <c r="FQ133" s="48">
        <v>27</v>
      </c>
      <c r="FR133" s="48">
        <v>20.2</v>
      </c>
      <c r="FS133" s="48">
        <v>10.1</v>
      </c>
      <c r="FT133" s="48">
        <v>24.8</v>
      </c>
      <c r="FU133" s="48">
        <v>15.5</v>
      </c>
      <c r="FV133" s="49" t="s">
        <v>197</v>
      </c>
      <c r="FW133" s="49" t="s">
        <v>197</v>
      </c>
      <c r="FX133" s="48">
        <v>83.6</v>
      </c>
      <c r="FY133" s="48">
        <v>78.099999999999994</v>
      </c>
      <c r="FZ133" s="48">
        <v>78.2</v>
      </c>
      <c r="GA133" s="48">
        <v>33.9</v>
      </c>
      <c r="GB133" s="48">
        <v>91.8</v>
      </c>
      <c r="GC133" s="48">
        <v>80.599999999999994</v>
      </c>
      <c r="GD133" s="49" t="s">
        <v>197</v>
      </c>
      <c r="GE133" s="49" t="s">
        <v>197</v>
      </c>
      <c r="GF133" s="49" t="s">
        <v>197</v>
      </c>
      <c r="GG133" s="48">
        <v>169.4</v>
      </c>
      <c r="GH133" s="48">
        <v>131.19999999999999</v>
      </c>
      <c r="GI133" s="48">
        <v>131.5</v>
      </c>
      <c r="GJ133" s="49" t="s">
        <v>197</v>
      </c>
      <c r="GK133" s="49" t="s">
        <v>197</v>
      </c>
      <c r="GL133" s="49" t="s">
        <v>197</v>
      </c>
      <c r="GM133" s="48">
        <v>23.6</v>
      </c>
      <c r="GN133" s="48">
        <v>15.2</v>
      </c>
      <c r="GO133" s="48">
        <v>18.5</v>
      </c>
      <c r="GP133" s="49" t="s">
        <v>197</v>
      </c>
      <c r="GQ133" s="49" t="s">
        <v>197</v>
      </c>
      <c r="GR133" s="49" t="s">
        <v>197</v>
      </c>
      <c r="GS133" s="49" t="s">
        <v>197</v>
      </c>
      <c r="GT133" s="49" t="s">
        <v>197</v>
      </c>
      <c r="GU133" s="49" t="s">
        <v>197</v>
      </c>
      <c r="GV133" s="49" t="s">
        <v>197</v>
      </c>
      <c r="GW133" s="49" t="s">
        <v>197</v>
      </c>
      <c r="GX133" s="49" t="s">
        <v>197</v>
      </c>
      <c r="GY133" s="48">
        <v>27.3</v>
      </c>
      <c r="GZ133" s="48">
        <v>45.2</v>
      </c>
      <c r="HA133" s="48">
        <v>36.4</v>
      </c>
      <c r="HB133" s="48">
        <v>26.8</v>
      </c>
      <c r="HC133" s="48">
        <v>58.4</v>
      </c>
      <c r="HD133" s="48">
        <v>48.9</v>
      </c>
      <c r="HE133" s="48" t="e">
        <v>#N/A</v>
      </c>
      <c r="HF133" s="49" t="s">
        <v>197</v>
      </c>
      <c r="HG133" s="48" t="e">
        <v>#N/A</v>
      </c>
      <c r="HH133" s="49" t="s">
        <v>197</v>
      </c>
      <c r="HI133" s="49" t="s">
        <v>197</v>
      </c>
      <c r="HJ133" s="49" t="s">
        <v>197</v>
      </c>
      <c r="HK133" s="49" t="s">
        <v>197</v>
      </c>
      <c r="HL133" s="49" t="s">
        <v>197</v>
      </c>
      <c r="HM133" s="49" t="s">
        <v>197</v>
      </c>
      <c r="HN133" s="49" t="s">
        <v>197</v>
      </c>
      <c r="HO133" s="49" t="s">
        <v>197</v>
      </c>
      <c r="HP133" s="49" t="s">
        <v>197</v>
      </c>
      <c r="HQ133" s="49" t="s">
        <v>197</v>
      </c>
      <c r="HR133" s="49" t="s">
        <v>197</v>
      </c>
      <c r="HS133" s="49" t="s">
        <v>197</v>
      </c>
      <c r="HT133" s="49" t="s">
        <v>197</v>
      </c>
      <c r="HU133" s="48">
        <v>68.900000000000006</v>
      </c>
      <c r="HV133" s="48">
        <v>91.8</v>
      </c>
      <c r="HW133" s="48">
        <v>90.5</v>
      </c>
      <c r="HX133" s="49" t="s">
        <v>197</v>
      </c>
      <c r="HY133" s="49" t="s">
        <v>197</v>
      </c>
      <c r="HZ133" s="49" t="s">
        <v>197</v>
      </c>
      <c r="IA133" s="49" t="s">
        <v>197</v>
      </c>
      <c r="IB133" s="49" t="s">
        <v>197</v>
      </c>
      <c r="IC133" s="49" t="s">
        <v>197</v>
      </c>
      <c r="ID133" s="48">
        <v>273.89999999999998</v>
      </c>
      <c r="IE133" s="49" t="s">
        <v>197</v>
      </c>
      <c r="IF133" s="49" t="s">
        <v>197</v>
      </c>
      <c r="IG133" s="49" t="s">
        <v>197</v>
      </c>
      <c r="IH133" s="48">
        <v>24.4</v>
      </c>
      <c r="II133" s="49" t="s">
        <v>197</v>
      </c>
      <c r="IJ133" s="49" t="s">
        <v>197</v>
      </c>
      <c r="IK133" s="49" t="s">
        <v>197</v>
      </c>
      <c r="IL133" s="49" t="s">
        <v>197</v>
      </c>
      <c r="IM133" s="49" t="s">
        <v>197</v>
      </c>
      <c r="IN133" s="49" t="s">
        <v>197</v>
      </c>
      <c r="IO133" s="49" t="s">
        <v>197</v>
      </c>
      <c r="IP133" s="49" t="s">
        <v>197</v>
      </c>
      <c r="IQ133" s="49" t="s">
        <v>197</v>
      </c>
      <c r="IR133" s="48">
        <v>119.7</v>
      </c>
      <c r="IS133" s="48">
        <v>47.5</v>
      </c>
      <c r="IT133" s="48">
        <v>75.3</v>
      </c>
      <c r="IU133" s="48">
        <v>45.4</v>
      </c>
      <c r="IV133" s="48">
        <v>53.4</v>
      </c>
      <c r="IW133" s="48">
        <v>51.4</v>
      </c>
      <c r="IX133" s="49" t="s">
        <v>197</v>
      </c>
      <c r="IY133" s="49" t="s">
        <v>197</v>
      </c>
      <c r="IZ133" s="49" t="s">
        <v>197</v>
      </c>
      <c r="JA133" s="49" t="s">
        <v>197</v>
      </c>
      <c r="JB133" s="49" t="s">
        <v>197</v>
      </c>
      <c r="JC133" s="48">
        <v>32.5</v>
      </c>
      <c r="JD133" s="48">
        <v>3</v>
      </c>
      <c r="JE133" s="48">
        <v>10.199999999999999</v>
      </c>
      <c r="JF133" s="48" t="s">
        <v>87</v>
      </c>
      <c r="JG133" s="48" t="s">
        <v>87</v>
      </c>
      <c r="JH133" s="48" t="s">
        <v>87</v>
      </c>
      <c r="JI133" s="48">
        <v>61.1</v>
      </c>
      <c r="JJ133" s="48">
        <v>33.700000000000003</v>
      </c>
      <c r="JK133" s="48">
        <v>32.299999999999997</v>
      </c>
      <c r="JL133" s="48">
        <v>30.1</v>
      </c>
      <c r="JM133" s="48">
        <v>22.9</v>
      </c>
      <c r="JN133" s="48">
        <v>24.4</v>
      </c>
      <c r="JO133" s="48" t="s">
        <v>87</v>
      </c>
    </row>
    <row r="134" spans="1:275">
      <c r="A134" s="45"/>
      <c r="B134" s="46" t="s">
        <v>1871</v>
      </c>
      <c r="C134" s="303" t="s">
        <v>1368</v>
      </c>
      <c r="D134" s="46" t="s">
        <v>128</v>
      </c>
      <c r="E134" s="303" t="s">
        <v>14</v>
      </c>
      <c r="F134" s="47" t="s">
        <v>197</v>
      </c>
      <c r="G134" s="47" t="s">
        <v>197</v>
      </c>
      <c r="H134" s="48">
        <v>103</v>
      </c>
      <c r="I134" s="48">
        <v>71</v>
      </c>
      <c r="J134" s="48">
        <v>80.8</v>
      </c>
      <c r="K134" s="48">
        <v>346.8</v>
      </c>
      <c r="L134" s="48">
        <v>201.1</v>
      </c>
      <c r="M134" s="48">
        <v>141.4</v>
      </c>
      <c r="N134" s="48">
        <v>166.7</v>
      </c>
      <c r="O134" s="48">
        <v>161.69999999999999</v>
      </c>
      <c r="P134" s="48">
        <v>167</v>
      </c>
      <c r="Q134" s="48">
        <v>196.2</v>
      </c>
      <c r="R134" s="48">
        <v>114</v>
      </c>
      <c r="S134" s="48">
        <v>131.6</v>
      </c>
      <c r="T134" s="48">
        <v>96.8</v>
      </c>
      <c r="U134" s="48">
        <v>41.8</v>
      </c>
      <c r="V134" s="48">
        <v>82.4</v>
      </c>
      <c r="W134" s="48">
        <v>138.9</v>
      </c>
      <c r="X134" s="49" t="s">
        <v>197</v>
      </c>
      <c r="Y134" s="49" t="s">
        <v>197</v>
      </c>
      <c r="Z134" s="48">
        <v>83.2</v>
      </c>
      <c r="AA134" s="48">
        <v>153.5</v>
      </c>
      <c r="AB134" s="48">
        <v>38.799999999999997</v>
      </c>
      <c r="AC134" s="48">
        <v>32.4</v>
      </c>
      <c r="AD134" s="48">
        <v>140.6</v>
      </c>
      <c r="AE134" s="48">
        <v>60.1</v>
      </c>
      <c r="AF134" s="48">
        <v>193.4</v>
      </c>
      <c r="AG134" s="48">
        <v>52.7</v>
      </c>
      <c r="AH134" s="48">
        <v>136.5</v>
      </c>
      <c r="AI134" s="49" t="s">
        <v>197</v>
      </c>
      <c r="AJ134" s="49" t="s">
        <v>197</v>
      </c>
      <c r="AK134" s="48">
        <v>330.3</v>
      </c>
      <c r="AL134" s="49" t="s">
        <v>197</v>
      </c>
      <c r="AM134" s="49" t="s">
        <v>197</v>
      </c>
      <c r="AN134" s="48">
        <v>26.5</v>
      </c>
      <c r="AO134" s="48">
        <v>102.6</v>
      </c>
      <c r="AP134" s="48">
        <v>101.8</v>
      </c>
      <c r="AQ134" s="48">
        <v>447.2</v>
      </c>
      <c r="AR134" s="48">
        <v>41</v>
      </c>
      <c r="AS134" s="49" t="s">
        <v>197</v>
      </c>
      <c r="AT134" s="48">
        <v>126.3</v>
      </c>
      <c r="AU134" s="49" t="s">
        <v>197</v>
      </c>
      <c r="AV134" s="48">
        <v>145.1</v>
      </c>
      <c r="AW134" s="49" t="s">
        <v>197</v>
      </c>
      <c r="AX134" s="49" t="s">
        <v>197</v>
      </c>
      <c r="AY134" s="49" t="s">
        <v>197</v>
      </c>
      <c r="AZ134" s="48">
        <v>118.2</v>
      </c>
      <c r="BA134" s="48">
        <v>97.1</v>
      </c>
      <c r="BB134" s="48">
        <v>98.1</v>
      </c>
      <c r="BC134" s="48">
        <v>119.4</v>
      </c>
      <c r="BD134" s="48">
        <v>114</v>
      </c>
      <c r="BE134" s="48">
        <v>114.5</v>
      </c>
      <c r="BF134" s="48">
        <v>86.8</v>
      </c>
      <c r="BG134" s="48">
        <v>85.9</v>
      </c>
      <c r="BH134" s="48">
        <v>86.1</v>
      </c>
      <c r="BI134" s="48">
        <v>54.4</v>
      </c>
      <c r="BJ134" s="48">
        <v>19.7</v>
      </c>
      <c r="BK134" s="48">
        <v>37.799999999999997</v>
      </c>
      <c r="BL134" s="48">
        <v>79.5</v>
      </c>
      <c r="BM134" s="48">
        <v>68.5</v>
      </c>
      <c r="BN134" s="48">
        <v>71.5</v>
      </c>
      <c r="BO134" s="49" t="s">
        <v>197</v>
      </c>
      <c r="BP134" s="49" t="s">
        <v>197</v>
      </c>
      <c r="BQ134" s="49" t="s">
        <v>197</v>
      </c>
      <c r="BR134" s="49" t="s">
        <v>197</v>
      </c>
      <c r="BS134" s="49" t="s">
        <v>197</v>
      </c>
      <c r="BT134" s="49" t="s">
        <v>197</v>
      </c>
      <c r="BU134" s="48">
        <v>28.5</v>
      </c>
      <c r="BV134" s="48">
        <v>43.7</v>
      </c>
      <c r="BW134" s="48">
        <v>38.200000000000003</v>
      </c>
      <c r="BX134" s="48">
        <v>226.6</v>
      </c>
      <c r="BY134" s="48">
        <v>174.4</v>
      </c>
      <c r="BZ134" s="48">
        <v>208.3</v>
      </c>
      <c r="CA134" s="49" t="s">
        <v>197</v>
      </c>
      <c r="CB134" s="49" t="s">
        <v>197</v>
      </c>
      <c r="CC134" s="49" t="s">
        <v>197</v>
      </c>
      <c r="CD134" s="48">
        <v>202.2</v>
      </c>
      <c r="CE134" s="48">
        <v>127.3</v>
      </c>
      <c r="CF134" s="48">
        <v>158.1</v>
      </c>
      <c r="CG134" s="48">
        <v>128.5</v>
      </c>
      <c r="CH134" s="48">
        <v>44.7</v>
      </c>
      <c r="CI134" s="48">
        <v>87.5</v>
      </c>
      <c r="CJ134" s="48">
        <v>103.9</v>
      </c>
      <c r="CK134" s="48">
        <v>95.4</v>
      </c>
      <c r="CL134" s="48">
        <v>99</v>
      </c>
      <c r="CM134" s="49" t="s">
        <v>197</v>
      </c>
      <c r="CN134" s="49" t="s">
        <v>197</v>
      </c>
      <c r="CO134" s="49" t="s">
        <v>197</v>
      </c>
      <c r="CP134" s="49" t="s">
        <v>197</v>
      </c>
      <c r="CQ134" s="49" t="s">
        <v>197</v>
      </c>
      <c r="CR134" s="49" t="s">
        <v>197</v>
      </c>
      <c r="CS134" s="49" t="s">
        <v>197</v>
      </c>
      <c r="CT134" s="49" t="s">
        <v>197</v>
      </c>
      <c r="CU134" s="49" t="s">
        <v>197</v>
      </c>
      <c r="CV134" s="49" t="s">
        <v>197</v>
      </c>
      <c r="CW134" s="49" t="s">
        <v>197</v>
      </c>
      <c r="CX134" s="49" t="s">
        <v>197</v>
      </c>
      <c r="CY134" s="49" t="s">
        <v>197</v>
      </c>
      <c r="CZ134" s="49" t="s">
        <v>197</v>
      </c>
      <c r="DA134" s="48">
        <v>226.2</v>
      </c>
      <c r="DB134" s="48">
        <v>122.9</v>
      </c>
      <c r="DC134" s="48">
        <v>160.19999999999999</v>
      </c>
      <c r="DD134" s="49" t="s">
        <v>197</v>
      </c>
      <c r="DE134" s="49" t="s">
        <v>197</v>
      </c>
      <c r="DF134" s="49" t="s">
        <v>197</v>
      </c>
      <c r="DG134" s="48">
        <v>329.5</v>
      </c>
      <c r="DH134" s="48">
        <v>109.9</v>
      </c>
      <c r="DI134" s="48">
        <v>235.4</v>
      </c>
      <c r="DJ134" s="48">
        <v>120.8</v>
      </c>
      <c r="DK134" s="48">
        <v>58</v>
      </c>
      <c r="DL134" s="48">
        <v>88.2</v>
      </c>
      <c r="DM134" s="48">
        <v>104.4</v>
      </c>
      <c r="DN134" s="48">
        <v>109.3</v>
      </c>
      <c r="DO134" s="48">
        <v>107.4</v>
      </c>
      <c r="DP134" s="49" t="s">
        <v>197</v>
      </c>
      <c r="DQ134" s="49" t="s">
        <v>197</v>
      </c>
      <c r="DR134" s="49" t="s">
        <v>197</v>
      </c>
      <c r="DS134" s="49" t="s">
        <v>197</v>
      </c>
      <c r="DT134" s="49" t="s">
        <v>197</v>
      </c>
      <c r="DU134" s="49" t="s">
        <v>197</v>
      </c>
      <c r="DV134" s="49" t="s">
        <v>197</v>
      </c>
      <c r="DW134" s="49" t="s">
        <v>197</v>
      </c>
      <c r="DX134" s="49" t="s">
        <v>197</v>
      </c>
      <c r="DY134" s="49" t="s">
        <v>197</v>
      </c>
      <c r="DZ134" s="49" t="s">
        <v>197</v>
      </c>
      <c r="EA134" s="49" t="s">
        <v>197</v>
      </c>
      <c r="EB134" s="48" t="e">
        <v>#N/A</v>
      </c>
      <c r="EC134" s="49" t="s">
        <v>197</v>
      </c>
      <c r="ED134" s="48" t="e">
        <v>#N/A</v>
      </c>
      <c r="EE134" s="49" t="s">
        <v>197</v>
      </c>
      <c r="EF134" s="49" t="s">
        <v>197</v>
      </c>
      <c r="EG134" s="49" t="s">
        <v>197</v>
      </c>
      <c r="EH134" s="49" t="s">
        <v>197</v>
      </c>
      <c r="EI134" s="49" t="s">
        <v>197</v>
      </c>
      <c r="EJ134" s="49" t="s">
        <v>197</v>
      </c>
      <c r="EK134" s="49" t="s">
        <v>197</v>
      </c>
      <c r="EL134" s="49" t="s">
        <v>197</v>
      </c>
      <c r="EM134" s="49" t="s">
        <v>197</v>
      </c>
      <c r="EN134" s="49" t="s">
        <v>197</v>
      </c>
      <c r="EO134" s="49" t="s">
        <v>197</v>
      </c>
      <c r="EP134" s="49" t="s">
        <v>197</v>
      </c>
      <c r="EQ134" s="49" t="s">
        <v>197</v>
      </c>
      <c r="ER134" s="49" t="s">
        <v>197</v>
      </c>
      <c r="ES134" s="49" t="s">
        <v>197</v>
      </c>
      <c r="ET134" s="48">
        <v>61</v>
      </c>
      <c r="EU134" s="49" t="s">
        <v>197</v>
      </c>
      <c r="EV134" s="48">
        <v>86.9</v>
      </c>
      <c r="EW134" s="48">
        <v>92.9</v>
      </c>
      <c r="EX134" s="48">
        <v>91</v>
      </c>
      <c r="EY134" s="48">
        <v>146.19999999999999</v>
      </c>
      <c r="EZ134" s="48">
        <v>119.8</v>
      </c>
      <c r="FA134" s="48">
        <v>123.5</v>
      </c>
      <c r="FB134" s="48">
        <v>122.1</v>
      </c>
      <c r="FC134" s="49" t="s">
        <v>197</v>
      </c>
      <c r="FD134" s="48">
        <v>124.4</v>
      </c>
      <c r="FE134" s="48">
        <v>119.8</v>
      </c>
      <c r="FF134" s="48">
        <v>121.8</v>
      </c>
      <c r="FG134" s="48">
        <v>230.3</v>
      </c>
      <c r="FH134" s="48">
        <v>217.2</v>
      </c>
      <c r="FI134" s="48">
        <v>226.5</v>
      </c>
      <c r="FJ134" s="48">
        <v>74.2</v>
      </c>
      <c r="FK134" s="48">
        <v>12.5</v>
      </c>
      <c r="FL134" s="48">
        <v>40.299999999999997</v>
      </c>
      <c r="FM134" s="48">
        <v>92.6</v>
      </c>
      <c r="FN134" s="48">
        <v>70</v>
      </c>
      <c r="FO134" s="48">
        <v>83.2</v>
      </c>
      <c r="FP134" s="48">
        <v>155.9</v>
      </c>
      <c r="FQ134" s="48">
        <v>130.6</v>
      </c>
      <c r="FR134" s="48">
        <v>139.6</v>
      </c>
      <c r="FS134" s="48">
        <v>88.1</v>
      </c>
      <c r="FT134" s="48">
        <v>68.900000000000006</v>
      </c>
      <c r="FU134" s="48">
        <v>81.099999999999994</v>
      </c>
      <c r="FV134" s="48">
        <v>87.5</v>
      </c>
      <c r="FW134" s="48">
        <v>96.7</v>
      </c>
      <c r="FX134" s="48">
        <v>73</v>
      </c>
      <c r="FY134" s="48">
        <v>111.3</v>
      </c>
      <c r="FZ134" s="48">
        <v>110.9</v>
      </c>
      <c r="GA134" s="48">
        <v>84.1</v>
      </c>
      <c r="GB134" s="48">
        <v>99</v>
      </c>
      <c r="GC134" s="48">
        <v>96.1</v>
      </c>
      <c r="GD134" s="49" t="s">
        <v>197</v>
      </c>
      <c r="GE134" s="49" t="s">
        <v>197</v>
      </c>
      <c r="GF134" s="49" t="s">
        <v>197</v>
      </c>
      <c r="GG134" s="48">
        <v>148.5</v>
      </c>
      <c r="GH134" s="48">
        <v>227.6</v>
      </c>
      <c r="GI134" s="48">
        <v>227</v>
      </c>
      <c r="GJ134" s="49" t="s">
        <v>197</v>
      </c>
      <c r="GK134" s="49" t="s">
        <v>197</v>
      </c>
      <c r="GL134" s="49" t="s">
        <v>197</v>
      </c>
      <c r="GM134" s="48">
        <v>36.700000000000003</v>
      </c>
      <c r="GN134" s="48">
        <v>79.3</v>
      </c>
      <c r="GO134" s="48">
        <v>62.6</v>
      </c>
      <c r="GP134" s="48">
        <v>94.8</v>
      </c>
      <c r="GQ134" s="48">
        <v>26.7</v>
      </c>
      <c r="GR134" s="48">
        <v>52</v>
      </c>
      <c r="GS134" s="48">
        <v>221.3</v>
      </c>
      <c r="GT134" s="48">
        <v>86.9</v>
      </c>
      <c r="GU134" s="48">
        <v>116.6</v>
      </c>
      <c r="GV134" s="48">
        <v>159.4</v>
      </c>
      <c r="GW134" s="48">
        <v>89.7</v>
      </c>
      <c r="GX134" s="48">
        <v>120.7</v>
      </c>
      <c r="GY134" s="48">
        <v>87.3</v>
      </c>
      <c r="GZ134" s="48">
        <v>107.4</v>
      </c>
      <c r="HA134" s="48">
        <v>97.5</v>
      </c>
      <c r="HB134" s="48">
        <v>84.9</v>
      </c>
      <c r="HC134" s="48">
        <v>112.1</v>
      </c>
      <c r="HD134" s="48">
        <v>103.9</v>
      </c>
      <c r="HE134" s="48" t="e">
        <v>#N/A</v>
      </c>
      <c r="HF134" s="49" t="s">
        <v>197</v>
      </c>
      <c r="HG134" s="48" t="e">
        <v>#N/A</v>
      </c>
      <c r="HH134" s="48">
        <v>33.1</v>
      </c>
      <c r="HI134" s="48">
        <v>171.1</v>
      </c>
      <c r="HJ134" s="48">
        <v>198.3</v>
      </c>
      <c r="HK134" s="48">
        <v>190.5</v>
      </c>
      <c r="HL134" s="48">
        <v>183.2</v>
      </c>
      <c r="HM134" s="48">
        <v>215.6</v>
      </c>
      <c r="HN134" s="48">
        <v>199.9</v>
      </c>
      <c r="HO134" s="49" t="s">
        <v>197</v>
      </c>
      <c r="HP134" s="49" t="s">
        <v>197</v>
      </c>
      <c r="HQ134" s="49" t="s">
        <v>197</v>
      </c>
      <c r="HR134" s="49" t="s">
        <v>197</v>
      </c>
      <c r="HS134" s="49" t="s">
        <v>197</v>
      </c>
      <c r="HT134" s="49" t="s">
        <v>197</v>
      </c>
      <c r="HU134" s="48">
        <v>86.3</v>
      </c>
      <c r="HV134" s="48">
        <v>97.4</v>
      </c>
      <c r="HW134" s="48">
        <v>96.7</v>
      </c>
      <c r="HX134" s="49" t="s">
        <v>197</v>
      </c>
      <c r="HY134" s="49" t="s">
        <v>197</v>
      </c>
      <c r="HZ134" s="48">
        <v>281.39999999999998</v>
      </c>
      <c r="IA134" s="49" t="s">
        <v>197</v>
      </c>
      <c r="IB134" s="49" t="s">
        <v>197</v>
      </c>
      <c r="IC134" s="49" t="s">
        <v>197</v>
      </c>
      <c r="ID134" s="48">
        <v>219</v>
      </c>
      <c r="IE134" s="49" t="s">
        <v>197</v>
      </c>
      <c r="IF134" s="49" t="s">
        <v>197</v>
      </c>
      <c r="IG134" s="49" t="s">
        <v>197</v>
      </c>
      <c r="IH134" s="48">
        <v>43.5</v>
      </c>
      <c r="II134" s="49" t="s">
        <v>197</v>
      </c>
      <c r="IJ134" s="49" t="s">
        <v>197</v>
      </c>
      <c r="IK134" s="49" t="s">
        <v>197</v>
      </c>
      <c r="IL134" s="49" t="s">
        <v>197</v>
      </c>
      <c r="IM134" s="49" t="s">
        <v>197</v>
      </c>
      <c r="IN134" s="49" t="s">
        <v>197</v>
      </c>
      <c r="IO134" s="49" t="s">
        <v>197</v>
      </c>
      <c r="IP134" s="49" t="s">
        <v>197</v>
      </c>
      <c r="IQ134" s="48">
        <v>312.39999999999998</v>
      </c>
      <c r="IR134" s="48">
        <v>165.5</v>
      </c>
      <c r="IS134" s="48">
        <v>147</v>
      </c>
      <c r="IT134" s="48">
        <v>154.1</v>
      </c>
      <c r="IU134" s="48">
        <v>87.3</v>
      </c>
      <c r="IV134" s="48">
        <v>81.099999999999994</v>
      </c>
      <c r="IW134" s="48">
        <v>82.7</v>
      </c>
      <c r="IX134" s="49" t="s">
        <v>197</v>
      </c>
      <c r="IY134" s="49" t="s">
        <v>197</v>
      </c>
      <c r="IZ134" s="49" t="s">
        <v>197</v>
      </c>
      <c r="JA134" s="49" t="s">
        <v>197</v>
      </c>
      <c r="JB134" s="49" t="s">
        <v>197</v>
      </c>
      <c r="JC134" s="48">
        <v>42.5</v>
      </c>
      <c r="JD134" s="48">
        <v>26.7</v>
      </c>
      <c r="JE134" s="48">
        <v>30.5</v>
      </c>
      <c r="JF134" s="48" t="s">
        <v>87</v>
      </c>
      <c r="JG134" s="48" t="s">
        <v>87</v>
      </c>
      <c r="JH134" s="48" t="s">
        <v>87</v>
      </c>
      <c r="JI134" s="48">
        <v>109</v>
      </c>
      <c r="JJ134" s="48">
        <v>74.900000000000006</v>
      </c>
      <c r="JK134" s="48">
        <v>60.5</v>
      </c>
      <c r="JL134" s="48">
        <v>57.1</v>
      </c>
      <c r="JM134" s="48">
        <v>43.2</v>
      </c>
      <c r="JN134" s="48">
        <v>43.5</v>
      </c>
      <c r="JO134" s="48" t="s">
        <v>87</v>
      </c>
    </row>
    <row r="135" spans="1:275">
      <c r="A135" s="45"/>
      <c r="B135" s="46" t="s">
        <v>1872</v>
      </c>
      <c r="C135" s="303" t="s">
        <v>1369</v>
      </c>
      <c r="D135" s="46" t="s">
        <v>128</v>
      </c>
      <c r="E135" s="303" t="s">
        <v>14</v>
      </c>
      <c r="F135" s="47" t="s">
        <v>197</v>
      </c>
      <c r="G135" s="47" t="s">
        <v>197</v>
      </c>
      <c r="H135" s="48">
        <v>150.6</v>
      </c>
      <c r="I135" s="48">
        <v>101.8</v>
      </c>
      <c r="J135" s="48">
        <v>112.5</v>
      </c>
      <c r="K135" s="48">
        <v>158.6</v>
      </c>
      <c r="L135" s="48">
        <v>84.5</v>
      </c>
      <c r="M135" s="48">
        <v>156.30000000000001</v>
      </c>
      <c r="N135" s="49" t="s">
        <v>197</v>
      </c>
      <c r="O135" s="49" t="s">
        <v>197</v>
      </c>
      <c r="P135" s="48">
        <v>122.3</v>
      </c>
      <c r="Q135" s="49" t="s">
        <v>197</v>
      </c>
      <c r="R135" s="48">
        <v>113.6</v>
      </c>
      <c r="S135" s="48">
        <v>60</v>
      </c>
      <c r="T135" s="49" t="s">
        <v>197</v>
      </c>
      <c r="U135" s="49" t="s">
        <v>197</v>
      </c>
      <c r="V135" s="49" t="s">
        <v>197</v>
      </c>
      <c r="W135" s="49" t="s">
        <v>197</v>
      </c>
      <c r="X135" s="49" t="s">
        <v>197</v>
      </c>
      <c r="Y135" s="49" t="s">
        <v>197</v>
      </c>
      <c r="Z135" s="48">
        <v>126</v>
      </c>
      <c r="AA135" s="48">
        <v>554.6</v>
      </c>
      <c r="AB135" s="48">
        <v>81.400000000000006</v>
      </c>
      <c r="AC135" s="49" t="s">
        <v>197</v>
      </c>
      <c r="AD135" s="48">
        <v>499.7</v>
      </c>
      <c r="AE135" s="48">
        <v>16.3</v>
      </c>
      <c r="AF135" s="48">
        <v>25.7</v>
      </c>
      <c r="AG135" s="49" t="s">
        <v>197</v>
      </c>
      <c r="AH135" s="48">
        <v>174.6</v>
      </c>
      <c r="AI135" s="49" t="s">
        <v>197</v>
      </c>
      <c r="AJ135" s="49" t="s">
        <v>197</v>
      </c>
      <c r="AK135" s="49" t="s">
        <v>197</v>
      </c>
      <c r="AL135" s="49" t="s">
        <v>197</v>
      </c>
      <c r="AM135" s="49" t="s">
        <v>197</v>
      </c>
      <c r="AN135" s="49" t="s">
        <v>197</v>
      </c>
      <c r="AO135" s="49" t="s">
        <v>197</v>
      </c>
      <c r="AP135" s="49" t="s">
        <v>197</v>
      </c>
      <c r="AQ135" s="49" t="s">
        <v>197</v>
      </c>
      <c r="AR135" s="49" t="s">
        <v>197</v>
      </c>
      <c r="AS135" s="49" t="s">
        <v>197</v>
      </c>
      <c r="AT135" s="49" t="s">
        <v>197</v>
      </c>
      <c r="AU135" s="49" t="s">
        <v>197</v>
      </c>
      <c r="AV135" s="49" t="s">
        <v>197</v>
      </c>
      <c r="AW135" s="49" t="s">
        <v>197</v>
      </c>
      <c r="AX135" s="48">
        <v>100.1</v>
      </c>
      <c r="AY135" s="49" t="s">
        <v>197</v>
      </c>
      <c r="AZ135" s="48">
        <v>80.599999999999994</v>
      </c>
      <c r="BA135" s="48">
        <v>60.8</v>
      </c>
      <c r="BB135" s="48">
        <v>61.7</v>
      </c>
      <c r="BC135" s="48">
        <v>97.7</v>
      </c>
      <c r="BD135" s="48">
        <v>68.5</v>
      </c>
      <c r="BE135" s="48">
        <v>70.8</v>
      </c>
      <c r="BF135" s="48">
        <v>108.8</v>
      </c>
      <c r="BG135" s="48">
        <v>89.9</v>
      </c>
      <c r="BH135" s="48">
        <v>94.5</v>
      </c>
      <c r="BI135" s="49" t="s">
        <v>197</v>
      </c>
      <c r="BJ135" s="49" t="s">
        <v>197</v>
      </c>
      <c r="BK135" s="49" t="s">
        <v>197</v>
      </c>
      <c r="BL135" s="49" t="s">
        <v>197</v>
      </c>
      <c r="BM135" s="49" t="s">
        <v>197</v>
      </c>
      <c r="BN135" s="49" t="s">
        <v>197</v>
      </c>
      <c r="BO135" s="49" t="s">
        <v>197</v>
      </c>
      <c r="BP135" s="49" t="s">
        <v>197</v>
      </c>
      <c r="BQ135" s="49" t="s">
        <v>197</v>
      </c>
      <c r="BR135" s="49" t="s">
        <v>197</v>
      </c>
      <c r="BS135" s="49" t="s">
        <v>197</v>
      </c>
      <c r="BT135" s="49" t="s">
        <v>197</v>
      </c>
      <c r="BU135" s="49" t="s">
        <v>197</v>
      </c>
      <c r="BV135" s="49" t="s">
        <v>197</v>
      </c>
      <c r="BW135" s="49" t="s">
        <v>197</v>
      </c>
      <c r="BX135" s="49" t="s">
        <v>197</v>
      </c>
      <c r="BY135" s="49" t="s">
        <v>197</v>
      </c>
      <c r="BZ135" s="49" t="s">
        <v>197</v>
      </c>
      <c r="CA135" s="49" t="s">
        <v>197</v>
      </c>
      <c r="CB135" s="49" t="s">
        <v>197</v>
      </c>
      <c r="CC135" s="49" t="s">
        <v>197</v>
      </c>
      <c r="CD135" s="49" t="s">
        <v>197</v>
      </c>
      <c r="CE135" s="49" t="s">
        <v>197</v>
      </c>
      <c r="CF135" s="49" t="s">
        <v>197</v>
      </c>
      <c r="CG135" s="49" t="s">
        <v>197</v>
      </c>
      <c r="CH135" s="49" t="s">
        <v>197</v>
      </c>
      <c r="CI135" s="49" t="s">
        <v>197</v>
      </c>
      <c r="CJ135" s="49" t="s">
        <v>197</v>
      </c>
      <c r="CK135" s="49" t="s">
        <v>197</v>
      </c>
      <c r="CL135" s="49" t="s">
        <v>197</v>
      </c>
      <c r="CM135" s="49" t="s">
        <v>197</v>
      </c>
      <c r="CN135" s="49" t="s">
        <v>197</v>
      </c>
      <c r="CO135" s="49" t="s">
        <v>197</v>
      </c>
      <c r="CP135" s="49" t="s">
        <v>197</v>
      </c>
      <c r="CQ135" s="49" t="s">
        <v>197</v>
      </c>
      <c r="CR135" s="49" t="s">
        <v>197</v>
      </c>
      <c r="CS135" s="49" t="s">
        <v>197</v>
      </c>
      <c r="CT135" s="49" t="s">
        <v>197</v>
      </c>
      <c r="CU135" s="49" t="s">
        <v>197</v>
      </c>
      <c r="CV135" s="49" t="s">
        <v>197</v>
      </c>
      <c r="CW135" s="49" t="s">
        <v>197</v>
      </c>
      <c r="CX135" s="49" t="s">
        <v>197</v>
      </c>
      <c r="CY135" s="49" t="s">
        <v>197</v>
      </c>
      <c r="CZ135" s="49" t="s">
        <v>197</v>
      </c>
      <c r="DA135" s="49" t="s">
        <v>197</v>
      </c>
      <c r="DB135" s="49" t="s">
        <v>197</v>
      </c>
      <c r="DC135" s="49" t="s">
        <v>197</v>
      </c>
      <c r="DD135" s="49" t="s">
        <v>197</v>
      </c>
      <c r="DE135" s="49" t="s">
        <v>197</v>
      </c>
      <c r="DF135" s="49" t="s">
        <v>197</v>
      </c>
      <c r="DG135" s="49" t="s">
        <v>197</v>
      </c>
      <c r="DH135" s="49" t="s">
        <v>197</v>
      </c>
      <c r="DI135" s="49" t="s">
        <v>197</v>
      </c>
      <c r="DJ135" s="49" t="s">
        <v>197</v>
      </c>
      <c r="DK135" s="49" t="s">
        <v>197</v>
      </c>
      <c r="DL135" s="49" t="s">
        <v>197</v>
      </c>
      <c r="DM135" s="49" t="s">
        <v>197</v>
      </c>
      <c r="DN135" s="49" t="s">
        <v>197</v>
      </c>
      <c r="DO135" s="49" t="s">
        <v>197</v>
      </c>
      <c r="DP135" s="49" t="s">
        <v>197</v>
      </c>
      <c r="DQ135" s="49" t="s">
        <v>197</v>
      </c>
      <c r="DR135" s="49" t="s">
        <v>197</v>
      </c>
      <c r="DS135" s="49" t="s">
        <v>197</v>
      </c>
      <c r="DT135" s="49" t="s">
        <v>197</v>
      </c>
      <c r="DU135" s="49" t="s">
        <v>197</v>
      </c>
      <c r="DV135" s="49" t="s">
        <v>197</v>
      </c>
      <c r="DW135" s="49" t="s">
        <v>197</v>
      </c>
      <c r="DX135" s="49" t="s">
        <v>197</v>
      </c>
      <c r="DY135" s="49" t="s">
        <v>197</v>
      </c>
      <c r="DZ135" s="49" t="s">
        <v>197</v>
      </c>
      <c r="EA135" s="49" t="s">
        <v>197</v>
      </c>
      <c r="EB135" s="48" t="e">
        <v>#N/A</v>
      </c>
      <c r="EC135" s="49" t="s">
        <v>197</v>
      </c>
      <c r="ED135" s="48" t="e">
        <v>#N/A</v>
      </c>
      <c r="EE135" s="49" t="s">
        <v>197</v>
      </c>
      <c r="EF135" s="49" t="s">
        <v>197</v>
      </c>
      <c r="EG135" s="49" t="s">
        <v>197</v>
      </c>
      <c r="EH135" s="49" t="s">
        <v>197</v>
      </c>
      <c r="EI135" s="49" t="s">
        <v>197</v>
      </c>
      <c r="EJ135" s="49" t="s">
        <v>197</v>
      </c>
      <c r="EK135" s="49" t="s">
        <v>197</v>
      </c>
      <c r="EL135" s="49" t="s">
        <v>197</v>
      </c>
      <c r="EM135" s="49" t="s">
        <v>197</v>
      </c>
      <c r="EN135" s="49" t="s">
        <v>197</v>
      </c>
      <c r="EO135" s="49" t="s">
        <v>197</v>
      </c>
      <c r="EP135" s="49" t="s">
        <v>197</v>
      </c>
      <c r="EQ135" s="49" t="s">
        <v>197</v>
      </c>
      <c r="ER135" s="49" t="s">
        <v>197</v>
      </c>
      <c r="ES135" s="49" t="s">
        <v>197</v>
      </c>
      <c r="ET135" s="48">
        <v>32</v>
      </c>
      <c r="EU135" s="49" t="s">
        <v>197</v>
      </c>
      <c r="EV135" s="48">
        <v>63.9</v>
      </c>
      <c r="EW135" s="48">
        <v>73.7</v>
      </c>
      <c r="EX135" s="48">
        <v>70.5</v>
      </c>
      <c r="EY135" s="49" t="s">
        <v>197</v>
      </c>
      <c r="EZ135" s="48">
        <v>60.7</v>
      </c>
      <c r="FA135" s="48">
        <v>54.2</v>
      </c>
      <c r="FB135" s="48">
        <v>56.8</v>
      </c>
      <c r="FC135" s="49" t="s">
        <v>197</v>
      </c>
      <c r="FD135" s="48">
        <v>100.8</v>
      </c>
      <c r="FE135" s="48">
        <v>65.5</v>
      </c>
      <c r="FF135" s="48">
        <v>80.8</v>
      </c>
      <c r="FG135" s="49" t="s">
        <v>197</v>
      </c>
      <c r="FH135" s="49" t="s">
        <v>197</v>
      </c>
      <c r="FI135" s="49" t="s">
        <v>197</v>
      </c>
      <c r="FJ135" s="49" t="s">
        <v>197</v>
      </c>
      <c r="FK135" s="49" t="s">
        <v>197</v>
      </c>
      <c r="FL135" s="49" t="s">
        <v>197</v>
      </c>
      <c r="FM135" s="48">
        <v>122.9</v>
      </c>
      <c r="FN135" s="48">
        <v>155.4</v>
      </c>
      <c r="FO135" s="48">
        <v>136.30000000000001</v>
      </c>
      <c r="FP135" s="48">
        <v>66.8</v>
      </c>
      <c r="FQ135" s="48">
        <v>59.5</v>
      </c>
      <c r="FR135" s="48">
        <v>62.1</v>
      </c>
      <c r="FS135" s="48">
        <v>92</v>
      </c>
      <c r="FT135" s="48">
        <v>123.1</v>
      </c>
      <c r="FU135" s="48">
        <v>103.5</v>
      </c>
      <c r="FV135" s="49" t="s">
        <v>197</v>
      </c>
      <c r="FW135" s="49" t="s">
        <v>197</v>
      </c>
      <c r="FX135" s="48">
        <v>70.8</v>
      </c>
      <c r="FY135" s="48">
        <v>75.400000000000006</v>
      </c>
      <c r="FZ135" s="48">
        <v>75.400000000000006</v>
      </c>
      <c r="GA135" s="48">
        <v>59.3</v>
      </c>
      <c r="GB135" s="48">
        <v>91.2</v>
      </c>
      <c r="GC135" s="48">
        <v>84.9</v>
      </c>
      <c r="GD135" s="49" t="s">
        <v>197</v>
      </c>
      <c r="GE135" s="49" t="s">
        <v>197</v>
      </c>
      <c r="GF135" s="49" t="s">
        <v>197</v>
      </c>
      <c r="GG135" s="48">
        <v>235.1</v>
      </c>
      <c r="GH135" s="48">
        <v>180.7</v>
      </c>
      <c r="GI135" s="48">
        <v>181.2</v>
      </c>
      <c r="GJ135" s="49" t="s">
        <v>197</v>
      </c>
      <c r="GK135" s="49" t="s">
        <v>197</v>
      </c>
      <c r="GL135" s="49" t="s">
        <v>197</v>
      </c>
      <c r="GM135" s="49" t="s">
        <v>197</v>
      </c>
      <c r="GN135" s="49" t="s">
        <v>197</v>
      </c>
      <c r="GO135" s="49" t="s">
        <v>197</v>
      </c>
      <c r="GP135" s="49" t="s">
        <v>197</v>
      </c>
      <c r="GQ135" s="49" t="s">
        <v>197</v>
      </c>
      <c r="GR135" s="49" t="s">
        <v>197</v>
      </c>
      <c r="GS135" s="49" t="s">
        <v>197</v>
      </c>
      <c r="GT135" s="49" t="s">
        <v>197</v>
      </c>
      <c r="GU135" s="49" t="s">
        <v>197</v>
      </c>
      <c r="GV135" s="49" t="s">
        <v>197</v>
      </c>
      <c r="GW135" s="49" t="s">
        <v>197</v>
      </c>
      <c r="GX135" s="49" t="s">
        <v>197</v>
      </c>
      <c r="GY135" s="48">
        <v>54.7</v>
      </c>
      <c r="GZ135" s="48">
        <v>70.8</v>
      </c>
      <c r="HA135" s="48">
        <v>62.9</v>
      </c>
      <c r="HB135" s="48">
        <v>51.3</v>
      </c>
      <c r="HC135" s="48">
        <v>82.4</v>
      </c>
      <c r="HD135" s="48">
        <v>73</v>
      </c>
      <c r="HE135" s="48" t="e">
        <v>#N/A</v>
      </c>
      <c r="HF135" s="49" t="s">
        <v>197</v>
      </c>
      <c r="HG135" s="48" t="e">
        <v>#N/A</v>
      </c>
      <c r="HH135" s="49" t="s">
        <v>197</v>
      </c>
      <c r="HI135" s="49" t="s">
        <v>197</v>
      </c>
      <c r="HJ135" s="49" t="s">
        <v>197</v>
      </c>
      <c r="HK135" s="49" t="s">
        <v>197</v>
      </c>
      <c r="HL135" s="49" t="s">
        <v>197</v>
      </c>
      <c r="HM135" s="49" t="s">
        <v>197</v>
      </c>
      <c r="HN135" s="49" t="s">
        <v>197</v>
      </c>
      <c r="HO135" s="49" t="s">
        <v>197</v>
      </c>
      <c r="HP135" s="49" t="s">
        <v>197</v>
      </c>
      <c r="HQ135" s="49" t="s">
        <v>197</v>
      </c>
      <c r="HR135" s="49" t="s">
        <v>197</v>
      </c>
      <c r="HS135" s="49" t="s">
        <v>197</v>
      </c>
      <c r="HT135" s="49" t="s">
        <v>197</v>
      </c>
      <c r="HU135" s="48">
        <v>107.9</v>
      </c>
      <c r="HV135" s="48">
        <v>80.400000000000006</v>
      </c>
      <c r="HW135" s="48">
        <v>82.2</v>
      </c>
      <c r="HX135" s="49" t="s">
        <v>197</v>
      </c>
      <c r="HY135" s="49" t="s">
        <v>197</v>
      </c>
      <c r="HZ135" s="49" t="s">
        <v>197</v>
      </c>
      <c r="IA135" s="49" t="s">
        <v>197</v>
      </c>
      <c r="IB135" s="49" t="s">
        <v>197</v>
      </c>
      <c r="IC135" s="49" t="s">
        <v>197</v>
      </c>
      <c r="ID135" s="48">
        <v>69.2</v>
      </c>
      <c r="IE135" s="49" t="s">
        <v>197</v>
      </c>
      <c r="IF135" s="49" t="s">
        <v>197</v>
      </c>
      <c r="IG135" s="49" t="s">
        <v>197</v>
      </c>
      <c r="IH135" s="48">
        <v>85.7</v>
      </c>
      <c r="II135" s="49" t="s">
        <v>197</v>
      </c>
      <c r="IJ135" s="49" t="s">
        <v>197</v>
      </c>
      <c r="IK135" s="49" t="s">
        <v>197</v>
      </c>
      <c r="IL135" s="49" t="s">
        <v>197</v>
      </c>
      <c r="IM135" s="49" t="s">
        <v>197</v>
      </c>
      <c r="IN135" s="49" t="s">
        <v>197</v>
      </c>
      <c r="IO135" s="49" t="s">
        <v>197</v>
      </c>
      <c r="IP135" s="49" t="s">
        <v>197</v>
      </c>
      <c r="IQ135" s="49" t="s">
        <v>197</v>
      </c>
      <c r="IR135" s="48">
        <v>183.6</v>
      </c>
      <c r="IS135" s="48">
        <v>102.3</v>
      </c>
      <c r="IT135" s="48">
        <v>133.9</v>
      </c>
      <c r="IU135" s="49" t="s">
        <v>197</v>
      </c>
      <c r="IV135" s="49" t="s">
        <v>197</v>
      </c>
      <c r="IW135" s="49" t="s">
        <v>197</v>
      </c>
      <c r="IX135" s="49" t="s">
        <v>197</v>
      </c>
      <c r="IY135" s="49" t="s">
        <v>197</v>
      </c>
      <c r="IZ135" s="49" t="s">
        <v>197</v>
      </c>
      <c r="JA135" s="49" t="s">
        <v>197</v>
      </c>
      <c r="JB135" s="49" t="s">
        <v>197</v>
      </c>
      <c r="JC135" s="49" t="s">
        <v>197</v>
      </c>
      <c r="JD135" s="49" t="s">
        <v>197</v>
      </c>
      <c r="JE135" s="49" t="s">
        <v>197</v>
      </c>
      <c r="JF135" s="49" t="s">
        <v>87</v>
      </c>
      <c r="JG135" s="49">
        <v>30.3</v>
      </c>
      <c r="JH135" s="49" t="s">
        <v>87</v>
      </c>
      <c r="JI135" s="49">
        <v>47.9</v>
      </c>
      <c r="JJ135" s="49">
        <v>41.6</v>
      </c>
      <c r="JK135" s="49">
        <v>56.7</v>
      </c>
      <c r="JL135" s="49">
        <v>56.3</v>
      </c>
      <c r="JM135" s="49">
        <v>68.8</v>
      </c>
      <c r="JN135" s="49">
        <v>85.7</v>
      </c>
      <c r="JO135" s="49" t="s">
        <v>87</v>
      </c>
    </row>
    <row r="136" spans="1:275">
      <c r="A136" s="45"/>
      <c r="B136" s="46" t="s">
        <v>1873</v>
      </c>
      <c r="C136" s="303" t="s">
        <v>1370</v>
      </c>
      <c r="D136" s="46" t="s">
        <v>128</v>
      </c>
      <c r="E136" s="303" t="s">
        <v>14</v>
      </c>
      <c r="F136" s="47" t="s">
        <v>197</v>
      </c>
      <c r="G136" s="47" t="s">
        <v>197</v>
      </c>
      <c r="H136" s="48">
        <v>110.5</v>
      </c>
      <c r="I136" s="48">
        <v>88.8</v>
      </c>
      <c r="J136" s="48">
        <v>95.8</v>
      </c>
      <c r="K136" s="48">
        <v>38.799999999999997</v>
      </c>
      <c r="L136" s="48">
        <v>173</v>
      </c>
      <c r="M136" s="48">
        <v>108.7</v>
      </c>
      <c r="N136" s="48">
        <v>85.8</v>
      </c>
      <c r="O136" s="49" t="s">
        <v>197</v>
      </c>
      <c r="P136" s="48">
        <v>151</v>
      </c>
      <c r="Q136" s="49" t="s">
        <v>197</v>
      </c>
      <c r="R136" s="48">
        <v>74.3</v>
      </c>
      <c r="S136" s="48">
        <v>75.900000000000006</v>
      </c>
      <c r="T136" s="48">
        <v>98.6</v>
      </c>
      <c r="U136" s="49" t="s">
        <v>197</v>
      </c>
      <c r="V136" s="49" t="s">
        <v>197</v>
      </c>
      <c r="W136" s="49" t="s">
        <v>197</v>
      </c>
      <c r="X136" s="49" t="s">
        <v>197</v>
      </c>
      <c r="Y136" s="49" t="s">
        <v>197</v>
      </c>
      <c r="Z136" s="48">
        <v>189.1</v>
      </c>
      <c r="AA136" s="48">
        <v>47.4</v>
      </c>
      <c r="AB136" s="49" t="s">
        <v>197</v>
      </c>
      <c r="AC136" s="49" t="s">
        <v>197</v>
      </c>
      <c r="AD136" s="49" t="s">
        <v>197</v>
      </c>
      <c r="AE136" s="48">
        <v>86.1</v>
      </c>
      <c r="AF136" s="48">
        <v>90.8</v>
      </c>
      <c r="AG136" s="48">
        <v>119.1</v>
      </c>
      <c r="AH136" s="48">
        <v>80</v>
      </c>
      <c r="AI136" s="49" t="s">
        <v>197</v>
      </c>
      <c r="AJ136" s="49" t="s">
        <v>197</v>
      </c>
      <c r="AK136" s="48">
        <v>117.5</v>
      </c>
      <c r="AL136" s="49" t="s">
        <v>197</v>
      </c>
      <c r="AM136" s="49" t="s">
        <v>197</v>
      </c>
      <c r="AN136" s="49" t="s">
        <v>197</v>
      </c>
      <c r="AO136" s="49" t="s">
        <v>197</v>
      </c>
      <c r="AP136" s="49" t="s">
        <v>197</v>
      </c>
      <c r="AQ136" s="48">
        <v>351.6</v>
      </c>
      <c r="AR136" s="48">
        <v>161.30000000000001</v>
      </c>
      <c r="AS136" s="49" t="s">
        <v>197</v>
      </c>
      <c r="AT136" s="48">
        <v>105.9</v>
      </c>
      <c r="AU136" s="49" t="s">
        <v>197</v>
      </c>
      <c r="AV136" s="48">
        <v>99.1</v>
      </c>
      <c r="AW136" s="49" t="s">
        <v>197</v>
      </c>
      <c r="AX136" s="49" t="s">
        <v>197</v>
      </c>
      <c r="AY136" s="49" t="s">
        <v>197</v>
      </c>
      <c r="AZ136" s="48">
        <v>123.9</v>
      </c>
      <c r="BA136" s="48">
        <v>109</v>
      </c>
      <c r="BB136" s="48">
        <v>109.7</v>
      </c>
      <c r="BC136" s="48">
        <v>91.3</v>
      </c>
      <c r="BD136" s="48">
        <v>100.8</v>
      </c>
      <c r="BE136" s="48">
        <v>100.1</v>
      </c>
      <c r="BF136" s="48">
        <v>92.2</v>
      </c>
      <c r="BG136" s="48">
        <v>96.9</v>
      </c>
      <c r="BH136" s="48">
        <v>95.8</v>
      </c>
      <c r="BI136" s="48">
        <v>21.3</v>
      </c>
      <c r="BJ136" s="48">
        <v>14.7</v>
      </c>
      <c r="BK136" s="48">
        <v>18.2</v>
      </c>
      <c r="BL136" s="49" t="s">
        <v>197</v>
      </c>
      <c r="BM136" s="49" t="s">
        <v>197</v>
      </c>
      <c r="BN136" s="49" t="s">
        <v>197</v>
      </c>
      <c r="BO136" s="49" t="s">
        <v>197</v>
      </c>
      <c r="BP136" s="49" t="s">
        <v>197</v>
      </c>
      <c r="BQ136" s="49" t="s">
        <v>197</v>
      </c>
      <c r="BR136" s="49" t="s">
        <v>197</v>
      </c>
      <c r="BS136" s="49" t="s">
        <v>197</v>
      </c>
      <c r="BT136" s="49" t="s">
        <v>197</v>
      </c>
      <c r="BU136" s="49" t="s">
        <v>197</v>
      </c>
      <c r="BV136" s="49" t="s">
        <v>197</v>
      </c>
      <c r="BW136" s="49" t="s">
        <v>197</v>
      </c>
      <c r="BX136" s="49" t="s">
        <v>197</v>
      </c>
      <c r="BY136" s="49" t="s">
        <v>197</v>
      </c>
      <c r="BZ136" s="49" t="s">
        <v>197</v>
      </c>
      <c r="CA136" s="49" t="s">
        <v>197</v>
      </c>
      <c r="CB136" s="49" t="s">
        <v>197</v>
      </c>
      <c r="CC136" s="49" t="s">
        <v>197</v>
      </c>
      <c r="CD136" s="49" t="s">
        <v>197</v>
      </c>
      <c r="CE136" s="49" t="s">
        <v>197</v>
      </c>
      <c r="CF136" s="49" t="s">
        <v>197</v>
      </c>
      <c r="CG136" s="49" t="s">
        <v>197</v>
      </c>
      <c r="CH136" s="49" t="s">
        <v>197</v>
      </c>
      <c r="CI136" s="49" t="s">
        <v>197</v>
      </c>
      <c r="CJ136" s="49" t="s">
        <v>197</v>
      </c>
      <c r="CK136" s="49" t="s">
        <v>197</v>
      </c>
      <c r="CL136" s="49" t="s">
        <v>197</v>
      </c>
      <c r="CM136" s="49" t="s">
        <v>197</v>
      </c>
      <c r="CN136" s="49" t="s">
        <v>197</v>
      </c>
      <c r="CO136" s="49" t="s">
        <v>197</v>
      </c>
      <c r="CP136" s="49" t="s">
        <v>197</v>
      </c>
      <c r="CQ136" s="49" t="s">
        <v>197</v>
      </c>
      <c r="CR136" s="49" t="s">
        <v>197</v>
      </c>
      <c r="CS136" s="49" t="s">
        <v>197</v>
      </c>
      <c r="CT136" s="49" t="s">
        <v>197</v>
      </c>
      <c r="CU136" s="49" t="s">
        <v>197</v>
      </c>
      <c r="CV136" s="49" t="s">
        <v>197</v>
      </c>
      <c r="CW136" s="49" t="s">
        <v>197</v>
      </c>
      <c r="CX136" s="49" t="s">
        <v>197</v>
      </c>
      <c r="CY136" s="49" t="s">
        <v>197</v>
      </c>
      <c r="CZ136" s="49" t="s">
        <v>197</v>
      </c>
      <c r="DA136" s="49" t="s">
        <v>197</v>
      </c>
      <c r="DB136" s="49" t="s">
        <v>197</v>
      </c>
      <c r="DC136" s="49" t="s">
        <v>197</v>
      </c>
      <c r="DD136" s="49" t="s">
        <v>197</v>
      </c>
      <c r="DE136" s="49" t="s">
        <v>197</v>
      </c>
      <c r="DF136" s="49" t="s">
        <v>197</v>
      </c>
      <c r="DG136" s="49" t="s">
        <v>197</v>
      </c>
      <c r="DH136" s="49" t="s">
        <v>197</v>
      </c>
      <c r="DI136" s="49" t="s">
        <v>197</v>
      </c>
      <c r="DJ136" s="49" t="s">
        <v>197</v>
      </c>
      <c r="DK136" s="49" t="s">
        <v>197</v>
      </c>
      <c r="DL136" s="49" t="s">
        <v>197</v>
      </c>
      <c r="DM136" s="49" t="s">
        <v>197</v>
      </c>
      <c r="DN136" s="49" t="s">
        <v>197</v>
      </c>
      <c r="DO136" s="49" t="s">
        <v>197</v>
      </c>
      <c r="DP136" s="49" t="s">
        <v>197</v>
      </c>
      <c r="DQ136" s="49" t="s">
        <v>197</v>
      </c>
      <c r="DR136" s="49" t="s">
        <v>197</v>
      </c>
      <c r="DS136" s="49" t="s">
        <v>197</v>
      </c>
      <c r="DT136" s="49" t="s">
        <v>197</v>
      </c>
      <c r="DU136" s="49" t="s">
        <v>197</v>
      </c>
      <c r="DV136" s="49" t="s">
        <v>197</v>
      </c>
      <c r="DW136" s="49" t="s">
        <v>197</v>
      </c>
      <c r="DX136" s="49" t="s">
        <v>197</v>
      </c>
      <c r="DY136" s="49" t="s">
        <v>197</v>
      </c>
      <c r="DZ136" s="49" t="s">
        <v>197</v>
      </c>
      <c r="EA136" s="49" t="s">
        <v>197</v>
      </c>
      <c r="EB136" s="48" t="e">
        <v>#N/A</v>
      </c>
      <c r="EC136" s="49" t="s">
        <v>197</v>
      </c>
      <c r="ED136" s="48" t="e">
        <v>#N/A</v>
      </c>
      <c r="EE136" s="49" t="s">
        <v>197</v>
      </c>
      <c r="EF136" s="49" t="s">
        <v>197</v>
      </c>
      <c r="EG136" s="49" t="s">
        <v>197</v>
      </c>
      <c r="EH136" s="49" t="s">
        <v>197</v>
      </c>
      <c r="EI136" s="49" t="s">
        <v>197</v>
      </c>
      <c r="EJ136" s="49" t="s">
        <v>197</v>
      </c>
      <c r="EK136" s="49" t="s">
        <v>197</v>
      </c>
      <c r="EL136" s="49" t="s">
        <v>197</v>
      </c>
      <c r="EM136" s="49" t="s">
        <v>197</v>
      </c>
      <c r="EN136" s="49" t="s">
        <v>197</v>
      </c>
      <c r="EO136" s="49" t="s">
        <v>197</v>
      </c>
      <c r="EP136" s="49" t="s">
        <v>197</v>
      </c>
      <c r="EQ136" s="49" t="s">
        <v>197</v>
      </c>
      <c r="ER136" s="49" t="s">
        <v>197</v>
      </c>
      <c r="ES136" s="49" t="s">
        <v>197</v>
      </c>
      <c r="ET136" s="48">
        <v>32.6</v>
      </c>
      <c r="EU136" s="49" t="s">
        <v>197</v>
      </c>
      <c r="EV136" s="48">
        <v>71.7</v>
      </c>
      <c r="EW136" s="48">
        <v>128</v>
      </c>
      <c r="EX136" s="48">
        <v>110.1</v>
      </c>
      <c r="EY136" s="49" t="s">
        <v>197</v>
      </c>
      <c r="EZ136" s="48">
        <v>127.6</v>
      </c>
      <c r="FA136" s="48">
        <v>76.900000000000006</v>
      </c>
      <c r="FB136" s="48">
        <v>97</v>
      </c>
      <c r="FC136" s="49" t="s">
        <v>197</v>
      </c>
      <c r="FD136" s="48">
        <v>101</v>
      </c>
      <c r="FE136" s="48">
        <v>82.2</v>
      </c>
      <c r="FF136" s="48">
        <v>90.3</v>
      </c>
      <c r="FG136" s="49" t="s">
        <v>197</v>
      </c>
      <c r="FH136" s="49" t="s">
        <v>197</v>
      </c>
      <c r="FI136" s="49" t="s">
        <v>197</v>
      </c>
      <c r="FJ136" s="49" t="s">
        <v>197</v>
      </c>
      <c r="FK136" s="49" t="s">
        <v>197</v>
      </c>
      <c r="FL136" s="49" t="s">
        <v>197</v>
      </c>
      <c r="FM136" s="48">
        <v>75.5</v>
      </c>
      <c r="FN136" s="48">
        <v>117.7</v>
      </c>
      <c r="FO136" s="48">
        <v>92.9</v>
      </c>
      <c r="FP136" s="48">
        <v>118.2</v>
      </c>
      <c r="FQ136" s="48">
        <v>73.5</v>
      </c>
      <c r="FR136" s="48">
        <v>89.4</v>
      </c>
      <c r="FS136" s="48">
        <v>70.099999999999994</v>
      </c>
      <c r="FT136" s="48">
        <v>78.7</v>
      </c>
      <c r="FU136" s="48">
        <v>73.3</v>
      </c>
      <c r="FV136" s="48">
        <v>62</v>
      </c>
      <c r="FW136" s="49" t="s">
        <v>197</v>
      </c>
      <c r="FX136" s="48">
        <v>47.1</v>
      </c>
      <c r="FY136" s="48">
        <v>102.3</v>
      </c>
      <c r="FZ136" s="48">
        <v>101.7</v>
      </c>
      <c r="GA136" s="48">
        <v>63.7</v>
      </c>
      <c r="GB136" s="48">
        <v>101</v>
      </c>
      <c r="GC136" s="48">
        <v>93.7</v>
      </c>
      <c r="GD136" s="49" t="s">
        <v>197</v>
      </c>
      <c r="GE136" s="49" t="s">
        <v>197</v>
      </c>
      <c r="GF136" s="49" t="s">
        <v>197</v>
      </c>
      <c r="GG136" s="48">
        <v>107.8</v>
      </c>
      <c r="GH136" s="48">
        <v>215.4</v>
      </c>
      <c r="GI136" s="48">
        <v>214.6</v>
      </c>
      <c r="GJ136" s="49" t="s">
        <v>197</v>
      </c>
      <c r="GK136" s="49" t="s">
        <v>197</v>
      </c>
      <c r="GL136" s="49" t="s">
        <v>197</v>
      </c>
      <c r="GM136" s="49" t="s">
        <v>197</v>
      </c>
      <c r="GN136" s="49" t="s">
        <v>197</v>
      </c>
      <c r="GO136" s="49" t="s">
        <v>197</v>
      </c>
      <c r="GP136" s="49" t="s">
        <v>197</v>
      </c>
      <c r="GQ136" s="49" t="s">
        <v>197</v>
      </c>
      <c r="GR136" s="49" t="s">
        <v>197</v>
      </c>
      <c r="GS136" s="48">
        <v>206.3</v>
      </c>
      <c r="GT136" s="48">
        <v>48.8</v>
      </c>
      <c r="GU136" s="48">
        <v>83.6</v>
      </c>
      <c r="GV136" s="49" t="s">
        <v>197</v>
      </c>
      <c r="GW136" s="49" t="s">
        <v>197</v>
      </c>
      <c r="GX136" s="49" t="s">
        <v>197</v>
      </c>
      <c r="GY136" s="48">
        <v>68</v>
      </c>
      <c r="GZ136" s="48">
        <v>95.3</v>
      </c>
      <c r="HA136" s="48">
        <v>81.900000000000006</v>
      </c>
      <c r="HB136" s="48">
        <v>62.1</v>
      </c>
      <c r="HC136" s="48">
        <v>133.30000000000001</v>
      </c>
      <c r="HD136" s="48">
        <v>111.7</v>
      </c>
      <c r="HE136" s="48" t="e">
        <v>#N/A</v>
      </c>
      <c r="HF136" s="49" t="s">
        <v>197</v>
      </c>
      <c r="HG136" s="48" t="e">
        <v>#N/A</v>
      </c>
      <c r="HH136" s="49" t="s">
        <v>197</v>
      </c>
      <c r="HI136" s="48">
        <v>170.8</v>
      </c>
      <c r="HJ136" s="48">
        <v>294</v>
      </c>
      <c r="HK136" s="48">
        <v>258.60000000000002</v>
      </c>
      <c r="HL136" s="48">
        <v>180.3</v>
      </c>
      <c r="HM136" s="48">
        <v>249.2</v>
      </c>
      <c r="HN136" s="48">
        <v>215.7</v>
      </c>
      <c r="HO136" s="49" t="s">
        <v>197</v>
      </c>
      <c r="HP136" s="49" t="s">
        <v>197</v>
      </c>
      <c r="HQ136" s="49" t="s">
        <v>197</v>
      </c>
      <c r="HR136" s="49" t="s">
        <v>197</v>
      </c>
      <c r="HS136" s="49" t="s">
        <v>197</v>
      </c>
      <c r="HT136" s="49" t="s">
        <v>197</v>
      </c>
      <c r="HU136" s="48">
        <v>83.2</v>
      </c>
      <c r="HV136" s="48">
        <v>116.8</v>
      </c>
      <c r="HW136" s="48">
        <v>114.7</v>
      </c>
      <c r="HX136" s="49" t="s">
        <v>197</v>
      </c>
      <c r="HY136" s="49" t="s">
        <v>197</v>
      </c>
      <c r="HZ136" s="48">
        <v>237</v>
      </c>
      <c r="IA136" s="49" t="s">
        <v>197</v>
      </c>
      <c r="IB136" s="49" t="s">
        <v>197</v>
      </c>
      <c r="IC136" s="49" t="s">
        <v>197</v>
      </c>
      <c r="ID136" s="48">
        <v>94.5</v>
      </c>
      <c r="IE136" s="49" t="s">
        <v>197</v>
      </c>
      <c r="IF136" s="49" t="s">
        <v>197</v>
      </c>
      <c r="IG136" s="49" t="s">
        <v>197</v>
      </c>
      <c r="IH136" s="48">
        <v>60.4</v>
      </c>
      <c r="II136" s="49" t="s">
        <v>197</v>
      </c>
      <c r="IJ136" s="49" t="s">
        <v>197</v>
      </c>
      <c r="IK136" s="49" t="s">
        <v>197</v>
      </c>
      <c r="IL136" s="49" t="s">
        <v>197</v>
      </c>
      <c r="IM136" s="49" t="s">
        <v>197</v>
      </c>
      <c r="IN136" s="49" t="s">
        <v>197</v>
      </c>
      <c r="IO136" s="49" t="s">
        <v>197</v>
      </c>
      <c r="IP136" s="49" t="s">
        <v>197</v>
      </c>
      <c r="IQ136" s="48">
        <v>262.60000000000002</v>
      </c>
      <c r="IR136" s="48">
        <v>143</v>
      </c>
      <c r="IS136" s="48">
        <v>120.7</v>
      </c>
      <c r="IT136" s="48">
        <v>129.4</v>
      </c>
      <c r="IU136" s="49" t="s">
        <v>197</v>
      </c>
      <c r="IV136" s="49" t="s">
        <v>197</v>
      </c>
      <c r="IW136" s="49" t="s">
        <v>197</v>
      </c>
      <c r="IX136" s="49" t="s">
        <v>197</v>
      </c>
      <c r="IY136" s="49" t="s">
        <v>197</v>
      </c>
      <c r="IZ136" s="49" t="s">
        <v>197</v>
      </c>
      <c r="JA136" s="49" t="s">
        <v>197</v>
      </c>
      <c r="JB136" s="49" t="s">
        <v>197</v>
      </c>
      <c r="JC136" s="49" t="s">
        <v>197</v>
      </c>
      <c r="JD136" s="49" t="s">
        <v>197</v>
      </c>
      <c r="JE136" s="49" t="s">
        <v>197</v>
      </c>
      <c r="JF136" s="49" t="s">
        <v>87</v>
      </c>
      <c r="JG136" s="49" t="s">
        <v>87</v>
      </c>
      <c r="JH136" s="49" t="s">
        <v>87</v>
      </c>
      <c r="JI136" s="49">
        <v>110.9</v>
      </c>
      <c r="JJ136" s="49">
        <v>96.7</v>
      </c>
      <c r="JK136" s="49">
        <v>110.7</v>
      </c>
      <c r="JL136" s="49">
        <v>86.2</v>
      </c>
      <c r="JM136" s="49">
        <v>43.7</v>
      </c>
      <c r="JN136" s="49">
        <v>60.4</v>
      </c>
      <c r="JO136" s="49">
        <v>122</v>
      </c>
    </row>
    <row r="137" spans="1:275">
      <c r="A137" s="45"/>
      <c r="B137" s="46" t="s">
        <v>1874</v>
      </c>
      <c r="C137" s="303" t="s">
        <v>1371</v>
      </c>
      <c r="D137" s="46" t="s">
        <v>128</v>
      </c>
      <c r="E137" s="303" t="s">
        <v>14</v>
      </c>
      <c r="F137" s="47" t="s">
        <v>197</v>
      </c>
      <c r="G137" s="47" t="s">
        <v>197</v>
      </c>
      <c r="H137" s="49" t="s">
        <v>197</v>
      </c>
      <c r="I137" s="49" t="s">
        <v>197</v>
      </c>
      <c r="J137" s="49" t="s">
        <v>197</v>
      </c>
      <c r="K137" s="49" t="s">
        <v>197</v>
      </c>
      <c r="L137" s="49" t="s">
        <v>197</v>
      </c>
      <c r="M137" s="49" t="s">
        <v>197</v>
      </c>
      <c r="N137" s="49" t="s">
        <v>197</v>
      </c>
      <c r="O137" s="49" t="s">
        <v>197</v>
      </c>
      <c r="P137" s="49" t="s">
        <v>197</v>
      </c>
      <c r="Q137" s="49" t="s">
        <v>197</v>
      </c>
      <c r="R137" s="49" t="s">
        <v>197</v>
      </c>
      <c r="S137" s="49" t="s">
        <v>197</v>
      </c>
      <c r="T137" s="49" t="s">
        <v>197</v>
      </c>
      <c r="U137" s="49" t="s">
        <v>197</v>
      </c>
      <c r="V137" s="49" t="s">
        <v>197</v>
      </c>
      <c r="W137" s="49" t="s">
        <v>197</v>
      </c>
      <c r="X137" s="49" t="s">
        <v>197</v>
      </c>
      <c r="Y137" s="49" t="s">
        <v>197</v>
      </c>
      <c r="Z137" s="49" t="s">
        <v>197</v>
      </c>
      <c r="AA137" s="49" t="s">
        <v>197</v>
      </c>
      <c r="AB137" s="49" t="s">
        <v>197</v>
      </c>
      <c r="AC137" s="49" t="s">
        <v>197</v>
      </c>
      <c r="AD137" s="49" t="s">
        <v>197</v>
      </c>
      <c r="AE137" s="49" t="s">
        <v>197</v>
      </c>
      <c r="AF137" s="49" t="s">
        <v>197</v>
      </c>
      <c r="AG137" s="49" t="s">
        <v>197</v>
      </c>
      <c r="AH137" s="49" t="s">
        <v>197</v>
      </c>
      <c r="AI137" s="49" t="s">
        <v>197</v>
      </c>
      <c r="AJ137" s="49" t="s">
        <v>197</v>
      </c>
      <c r="AK137" s="49" t="s">
        <v>197</v>
      </c>
      <c r="AL137" s="49" t="s">
        <v>197</v>
      </c>
      <c r="AM137" s="49" t="s">
        <v>197</v>
      </c>
      <c r="AN137" s="49" t="s">
        <v>197</v>
      </c>
      <c r="AO137" s="49" t="s">
        <v>197</v>
      </c>
      <c r="AP137" s="49" t="s">
        <v>197</v>
      </c>
      <c r="AQ137" s="49" t="s">
        <v>197</v>
      </c>
      <c r="AR137" s="49" t="s">
        <v>197</v>
      </c>
      <c r="AS137" s="49" t="s">
        <v>197</v>
      </c>
      <c r="AT137" s="49" t="s">
        <v>197</v>
      </c>
      <c r="AU137" s="49" t="s">
        <v>197</v>
      </c>
      <c r="AV137" s="49" t="s">
        <v>197</v>
      </c>
      <c r="AW137" s="49" t="s">
        <v>197</v>
      </c>
      <c r="AX137" s="49" t="s">
        <v>197</v>
      </c>
      <c r="AY137" s="49" t="s">
        <v>197</v>
      </c>
      <c r="AZ137" s="48">
        <v>63</v>
      </c>
      <c r="BA137" s="48">
        <v>68.5</v>
      </c>
      <c r="BB137" s="48">
        <v>68.2</v>
      </c>
      <c r="BC137" s="48">
        <v>66.099999999999994</v>
      </c>
      <c r="BD137" s="48">
        <v>61.8</v>
      </c>
      <c r="BE137" s="48">
        <v>62.2</v>
      </c>
      <c r="BF137" s="48">
        <v>65</v>
      </c>
      <c r="BG137" s="48">
        <v>43.6</v>
      </c>
      <c r="BH137" s="48">
        <v>49</v>
      </c>
      <c r="BI137" s="49" t="s">
        <v>197</v>
      </c>
      <c r="BJ137" s="49" t="s">
        <v>197</v>
      </c>
      <c r="BK137" s="49" t="s">
        <v>197</v>
      </c>
      <c r="BL137" s="49" t="s">
        <v>197</v>
      </c>
      <c r="BM137" s="49" t="s">
        <v>197</v>
      </c>
      <c r="BN137" s="49" t="s">
        <v>197</v>
      </c>
      <c r="BO137" s="49" t="s">
        <v>197</v>
      </c>
      <c r="BP137" s="49" t="s">
        <v>197</v>
      </c>
      <c r="BQ137" s="49" t="s">
        <v>197</v>
      </c>
      <c r="BR137" s="49" t="s">
        <v>197</v>
      </c>
      <c r="BS137" s="49" t="s">
        <v>197</v>
      </c>
      <c r="BT137" s="49" t="s">
        <v>197</v>
      </c>
      <c r="BU137" s="49" t="s">
        <v>197</v>
      </c>
      <c r="BV137" s="49" t="s">
        <v>197</v>
      </c>
      <c r="BW137" s="49" t="s">
        <v>197</v>
      </c>
      <c r="BX137" s="49" t="s">
        <v>197</v>
      </c>
      <c r="BY137" s="49" t="s">
        <v>197</v>
      </c>
      <c r="BZ137" s="49" t="s">
        <v>197</v>
      </c>
      <c r="CA137" s="49" t="s">
        <v>197</v>
      </c>
      <c r="CB137" s="49" t="s">
        <v>197</v>
      </c>
      <c r="CC137" s="49" t="s">
        <v>197</v>
      </c>
      <c r="CD137" s="49" t="s">
        <v>197</v>
      </c>
      <c r="CE137" s="49" t="s">
        <v>197</v>
      </c>
      <c r="CF137" s="49" t="s">
        <v>197</v>
      </c>
      <c r="CG137" s="49" t="s">
        <v>197</v>
      </c>
      <c r="CH137" s="49" t="s">
        <v>197</v>
      </c>
      <c r="CI137" s="49" t="s">
        <v>197</v>
      </c>
      <c r="CJ137" s="49" t="s">
        <v>197</v>
      </c>
      <c r="CK137" s="49" t="s">
        <v>197</v>
      </c>
      <c r="CL137" s="49" t="s">
        <v>197</v>
      </c>
      <c r="CM137" s="49" t="s">
        <v>197</v>
      </c>
      <c r="CN137" s="49" t="s">
        <v>197</v>
      </c>
      <c r="CO137" s="49" t="s">
        <v>197</v>
      </c>
      <c r="CP137" s="49" t="s">
        <v>197</v>
      </c>
      <c r="CQ137" s="49" t="s">
        <v>197</v>
      </c>
      <c r="CR137" s="49" t="s">
        <v>197</v>
      </c>
      <c r="CS137" s="49" t="s">
        <v>197</v>
      </c>
      <c r="CT137" s="49" t="s">
        <v>197</v>
      </c>
      <c r="CU137" s="49" t="s">
        <v>197</v>
      </c>
      <c r="CV137" s="49" t="s">
        <v>197</v>
      </c>
      <c r="CW137" s="49" t="s">
        <v>197</v>
      </c>
      <c r="CX137" s="49" t="s">
        <v>197</v>
      </c>
      <c r="CY137" s="49" t="s">
        <v>197</v>
      </c>
      <c r="CZ137" s="49" t="s">
        <v>197</v>
      </c>
      <c r="DA137" s="49" t="s">
        <v>197</v>
      </c>
      <c r="DB137" s="49" t="s">
        <v>197</v>
      </c>
      <c r="DC137" s="49" t="s">
        <v>197</v>
      </c>
      <c r="DD137" s="49" t="s">
        <v>197</v>
      </c>
      <c r="DE137" s="49" t="s">
        <v>197</v>
      </c>
      <c r="DF137" s="49" t="s">
        <v>197</v>
      </c>
      <c r="DG137" s="49" t="s">
        <v>197</v>
      </c>
      <c r="DH137" s="49" t="s">
        <v>197</v>
      </c>
      <c r="DI137" s="49" t="s">
        <v>197</v>
      </c>
      <c r="DJ137" s="49" t="s">
        <v>197</v>
      </c>
      <c r="DK137" s="49" t="s">
        <v>197</v>
      </c>
      <c r="DL137" s="49" t="s">
        <v>197</v>
      </c>
      <c r="DM137" s="49" t="s">
        <v>197</v>
      </c>
      <c r="DN137" s="49" t="s">
        <v>197</v>
      </c>
      <c r="DO137" s="49" t="s">
        <v>197</v>
      </c>
      <c r="DP137" s="49" t="s">
        <v>197</v>
      </c>
      <c r="DQ137" s="49" t="s">
        <v>197</v>
      </c>
      <c r="DR137" s="49" t="s">
        <v>197</v>
      </c>
      <c r="DS137" s="49" t="s">
        <v>197</v>
      </c>
      <c r="DT137" s="49" t="s">
        <v>197</v>
      </c>
      <c r="DU137" s="49" t="s">
        <v>197</v>
      </c>
      <c r="DV137" s="49" t="s">
        <v>197</v>
      </c>
      <c r="DW137" s="49" t="s">
        <v>197</v>
      </c>
      <c r="DX137" s="49" t="s">
        <v>197</v>
      </c>
      <c r="DY137" s="49" t="s">
        <v>197</v>
      </c>
      <c r="DZ137" s="49" t="s">
        <v>197</v>
      </c>
      <c r="EA137" s="49" t="s">
        <v>197</v>
      </c>
      <c r="EB137" s="48" t="e">
        <v>#N/A</v>
      </c>
      <c r="EC137" s="49" t="s">
        <v>197</v>
      </c>
      <c r="ED137" s="48" t="e">
        <v>#N/A</v>
      </c>
      <c r="EE137" s="49" t="s">
        <v>197</v>
      </c>
      <c r="EF137" s="49" t="s">
        <v>197</v>
      </c>
      <c r="EG137" s="49" t="s">
        <v>197</v>
      </c>
      <c r="EH137" s="49" t="s">
        <v>197</v>
      </c>
      <c r="EI137" s="49" t="s">
        <v>197</v>
      </c>
      <c r="EJ137" s="49" t="s">
        <v>197</v>
      </c>
      <c r="EK137" s="49" t="s">
        <v>197</v>
      </c>
      <c r="EL137" s="49" t="s">
        <v>197</v>
      </c>
      <c r="EM137" s="49" t="s">
        <v>197</v>
      </c>
      <c r="EN137" s="49" t="s">
        <v>197</v>
      </c>
      <c r="EO137" s="49" t="s">
        <v>197</v>
      </c>
      <c r="EP137" s="49" t="s">
        <v>197</v>
      </c>
      <c r="EQ137" s="49" t="s">
        <v>197</v>
      </c>
      <c r="ER137" s="49" t="s">
        <v>197</v>
      </c>
      <c r="ES137" s="49" t="s">
        <v>197</v>
      </c>
      <c r="ET137" s="49" t="s">
        <v>197</v>
      </c>
      <c r="EU137" s="49" t="s">
        <v>197</v>
      </c>
      <c r="EV137" s="48">
        <v>37.799999999999997</v>
      </c>
      <c r="EW137" s="48">
        <v>66.2</v>
      </c>
      <c r="EX137" s="48">
        <v>56.9</v>
      </c>
      <c r="EY137" s="49" t="s">
        <v>197</v>
      </c>
      <c r="EZ137" s="49" t="s">
        <v>197</v>
      </c>
      <c r="FA137" s="49" t="s">
        <v>197</v>
      </c>
      <c r="FB137" s="49" t="s">
        <v>197</v>
      </c>
      <c r="FC137" s="49" t="s">
        <v>197</v>
      </c>
      <c r="FD137" s="49" t="s">
        <v>197</v>
      </c>
      <c r="FE137" s="49" t="s">
        <v>197</v>
      </c>
      <c r="FF137" s="49" t="s">
        <v>197</v>
      </c>
      <c r="FG137" s="49" t="s">
        <v>197</v>
      </c>
      <c r="FH137" s="49" t="s">
        <v>197</v>
      </c>
      <c r="FI137" s="49" t="s">
        <v>197</v>
      </c>
      <c r="FJ137" s="49" t="s">
        <v>197</v>
      </c>
      <c r="FK137" s="49" t="s">
        <v>197</v>
      </c>
      <c r="FL137" s="49" t="s">
        <v>197</v>
      </c>
      <c r="FM137" s="48">
        <v>18.3</v>
      </c>
      <c r="FN137" s="48">
        <v>46.4</v>
      </c>
      <c r="FO137" s="48">
        <v>29.8</v>
      </c>
      <c r="FP137" s="49" t="s">
        <v>197</v>
      </c>
      <c r="FQ137" s="49" t="s">
        <v>197</v>
      </c>
      <c r="FR137" s="49" t="s">
        <v>197</v>
      </c>
      <c r="FS137" s="49" t="s">
        <v>197</v>
      </c>
      <c r="FT137" s="49" t="s">
        <v>197</v>
      </c>
      <c r="FU137" s="49" t="s">
        <v>197</v>
      </c>
      <c r="FV137" s="49" t="s">
        <v>197</v>
      </c>
      <c r="FW137" s="49" t="s">
        <v>197</v>
      </c>
      <c r="FX137" s="48">
        <v>76</v>
      </c>
      <c r="FY137" s="48">
        <v>108.2</v>
      </c>
      <c r="FZ137" s="48">
        <v>107.8</v>
      </c>
      <c r="GA137" s="48">
        <v>42</v>
      </c>
      <c r="GB137" s="48">
        <v>86.3</v>
      </c>
      <c r="GC137" s="48">
        <v>77.5</v>
      </c>
      <c r="GD137" s="49" t="s">
        <v>197</v>
      </c>
      <c r="GE137" s="49" t="s">
        <v>197</v>
      </c>
      <c r="GF137" s="49" t="s">
        <v>197</v>
      </c>
      <c r="GG137" s="49" t="s">
        <v>197</v>
      </c>
      <c r="GH137" s="49" t="s">
        <v>197</v>
      </c>
      <c r="GI137" s="49" t="s">
        <v>197</v>
      </c>
      <c r="GJ137" s="49" t="s">
        <v>197</v>
      </c>
      <c r="GK137" s="49" t="s">
        <v>197</v>
      </c>
      <c r="GL137" s="49" t="s">
        <v>197</v>
      </c>
      <c r="GM137" s="49" t="s">
        <v>197</v>
      </c>
      <c r="GN137" s="49" t="s">
        <v>197</v>
      </c>
      <c r="GO137" s="49" t="s">
        <v>197</v>
      </c>
      <c r="GP137" s="49" t="s">
        <v>197</v>
      </c>
      <c r="GQ137" s="49" t="s">
        <v>197</v>
      </c>
      <c r="GR137" s="49" t="s">
        <v>197</v>
      </c>
      <c r="GS137" s="49" t="s">
        <v>197</v>
      </c>
      <c r="GT137" s="49" t="s">
        <v>197</v>
      </c>
      <c r="GU137" s="49" t="s">
        <v>197</v>
      </c>
      <c r="GV137" s="49" t="s">
        <v>197</v>
      </c>
      <c r="GW137" s="49" t="s">
        <v>197</v>
      </c>
      <c r="GX137" s="49" t="s">
        <v>197</v>
      </c>
      <c r="GY137" s="49" t="s">
        <v>197</v>
      </c>
      <c r="GZ137" s="49" t="s">
        <v>197</v>
      </c>
      <c r="HA137" s="49" t="s">
        <v>197</v>
      </c>
      <c r="HB137" s="49" t="s">
        <v>197</v>
      </c>
      <c r="HC137" s="49" t="s">
        <v>197</v>
      </c>
      <c r="HD137" s="49" t="s">
        <v>197</v>
      </c>
      <c r="HE137" s="48" t="e">
        <v>#N/A</v>
      </c>
      <c r="HF137" s="49" t="s">
        <v>197</v>
      </c>
      <c r="HG137" s="48" t="e">
        <v>#N/A</v>
      </c>
      <c r="HH137" s="49" t="s">
        <v>197</v>
      </c>
      <c r="HI137" s="49" t="s">
        <v>197</v>
      </c>
      <c r="HJ137" s="49" t="s">
        <v>197</v>
      </c>
      <c r="HK137" s="49" t="s">
        <v>197</v>
      </c>
      <c r="HL137" s="49" t="s">
        <v>197</v>
      </c>
      <c r="HM137" s="49" t="s">
        <v>197</v>
      </c>
      <c r="HN137" s="49" t="s">
        <v>197</v>
      </c>
      <c r="HO137" s="49" t="s">
        <v>197</v>
      </c>
      <c r="HP137" s="49" t="s">
        <v>197</v>
      </c>
      <c r="HQ137" s="49" t="s">
        <v>197</v>
      </c>
      <c r="HR137" s="49" t="s">
        <v>197</v>
      </c>
      <c r="HS137" s="49" t="s">
        <v>197</v>
      </c>
      <c r="HT137" s="49" t="s">
        <v>197</v>
      </c>
      <c r="HU137" s="48">
        <v>201.9</v>
      </c>
      <c r="HV137" s="48">
        <v>118.8</v>
      </c>
      <c r="HW137" s="48">
        <v>124.7</v>
      </c>
      <c r="HX137" s="49" t="s">
        <v>197</v>
      </c>
      <c r="HY137" s="49" t="s">
        <v>197</v>
      </c>
      <c r="HZ137" s="49" t="s">
        <v>197</v>
      </c>
      <c r="IA137" s="49" t="s">
        <v>197</v>
      </c>
      <c r="IB137" s="49" t="s">
        <v>197</v>
      </c>
      <c r="IC137" s="49" t="s">
        <v>197</v>
      </c>
      <c r="ID137" s="49" t="s">
        <v>197</v>
      </c>
      <c r="IE137" s="49" t="s">
        <v>197</v>
      </c>
      <c r="IF137" s="49" t="s">
        <v>197</v>
      </c>
      <c r="IG137" s="49" t="s">
        <v>197</v>
      </c>
      <c r="IH137" s="49" t="s">
        <v>197</v>
      </c>
      <c r="II137" s="49" t="s">
        <v>197</v>
      </c>
      <c r="IJ137" s="49" t="s">
        <v>197</v>
      </c>
      <c r="IK137" s="49" t="s">
        <v>197</v>
      </c>
      <c r="IL137" s="49" t="s">
        <v>197</v>
      </c>
      <c r="IM137" s="49" t="s">
        <v>197</v>
      </c>
      <c r="IN137" s="49" t="s">
        <v>197</v>
      </c>
      <c r="IO137" s="49" t="s">
        <v>197</v>
      </c>
      <c r="IP137" s="49" t="s">
        <v>197</v>
      </c>
      <c r="IQ137" s="49" t="s">
        <v>197</v>
      </c>
      <c r="IR137" s="49" t="s">
        <v>197</v>
      </c>
      <c r="IS137" s="49" t="s">
        <v>197</v>
      </c>
      <c r="IT137" s="49" t="s">
        <v>197</v>
      </c>
      <c r="IU137" s="49" t="s">
        <v>197</v>
      </c>
      <c r="IV137" s="49" t="s">
        <v>197</v>
      </c>
      <c r="IW137" s="49" t="s">
        <v>197</v>
      </c>
      <c r="IX137" s="49" t="s">
        <v>197</v>
      </c>
      <c r="IY137" s="49" t="s">
        <v>197</v>
      </c>
      <c r="IZ137" s="49" t="s">
        <v>197</v>
      </c>
      <c r="JA137" s="49" t="s">
        <v>197</v>
      </c>
      <c r="JB137" s="49" t="s">
        <v>197</v>
      </c>
      <c r="JC137" s="49" t="s">
        <v>197</v>
      </c>
      <c r="JD137" s="49" t="s">
        <v>197</v>
      </c>
      <c r="JE137" s="49" t="s">
        <v>197</v>
      </c>
      <c r="JF137" s="49" t="s">
        <v>87</v>
      </c>
      <c r="JG137" s="49" t="s">
        <v>87</v>
      </c>
      <c r="JH137" s="49" t="s">
        <v>87</v>
      </c>
      <c r="JI137" s="49" t="s">
        <v>87</v>
      </c>
      <c r="JJ137" s="49">
        <v>48.9</v>
      </c>
      <c r="JK137" s="49">
        <v>21.4</v>
      </c>
      <c r="JL137" s="49">
        <v>14.9</v>
      </c>
      <c r="JM137" s="49">
        <v>10.1</v>
      </c>
      <c r="JN137" s="49" t="s">
        <v>87</v>
      </c>
      <c r="JO137" s="49" t="s">
        <v>87</v>
      </c>
    </row>
    <row r="138" spans="1:275">
      <c r="A138" s="45"/>
      <c r="B138" s="46" t="s">
        <v>1875</v>
      </c>
      <c r="C138" s="303" t="s">
        <v>1372</v>
      </c>
      <c r="D138" s="46" t="s">
        <v>102</v>
      </c>
      <c r="E138" s="303" t="s">
        <v>15</v>
      </c>
      <c r="F138" s="47" t="s">
        <v>197</v>
      </c>
      <c r="G138" s="47" t="s">
        <v>197</v>
      </c>
      <c r="H138" s="48">
        <v>83.4</v>
      </c>
      <c r="I138" s="48">
        <v>97.3</v>
      </c>
      <c r="J138" s="48">
        <v>96.1</v>
      </c>
      <c r="K138" s="49" t="s">
        <v>197</v>
      </c>
      <c r="L138" s="48">
        <v>86.9</v>
      </c>
      <c r="M138" s="48">
        <v>94.6</v>
      </c>
      <c r="N138" s="49" t="s">
        <v>197</v>
      </c>
      <c r="O138" s="49" t="s">
        <v>197</v>
      </c>
      <c r="P138" s="49" t="s">
        <v>197</v>
      </c>
      <c r="Q138" s="49" t="s">
        <v>197</v>
      </c>
      <c r="R138" s="48">
        <v>180.6</v>
      </c>
      <c r="S138" s="49" t="s">
        <v>197</v>
      </c>
      <c r="T138" s="49" t="s">
        <v>197</v>
      </c>
      <c r="U138" s="49" t="s">
        <v>197</v>
      </c>
      <c r="V138" s="49" t="s">
        <v>197</v>
      </c>
      <c r="W138" s="49" t="s">
        <v>197</v>
      </c>
      <c r="X138" s="49" t="s">
        <v>197</v>
      </c>
      <c r="Y138" s="49" t="s">
        <v>197</v>
      </c>
      <c r="Z138" s="48">
        <v>110.2</v>
      </c>
      <c r="AA138" s="48">
        <v>103.5</v>
      </c>
      <c r="AB138" s="49" t="s">
        <v>197</v>
      </c>
      <c r="AC138" s="49" t="s">
        <v>197</v>
      </c>
      <c r="AD138" s="49" t="s">
        <v>197</v>
      </c>
      <c r="AE138" s="49" t="s">
        <v>197</v>
      </c>
      <c r="AF138" s="49" t="s">
        <v>197</v>
      </c>
      <c r="AG138" s="48">
        <v>43.2</v>
      </c>
      <c r="AH138" s="49" t="s">
        <v>197</v>
      </c>
      <c r="AI138" s="49" t="s">
        <v>197</v>
      </c>
      <c r="AJ138" s="49" t="s">
        <v>197</v>
      </c>
      <c r="AK138" s="49" t="s">
        <v>197</v>
      </c>
      <c r="AL138" s="49" t="s">
        <v>197</v>
      </c>
      <c r="AM138" s="49" t="s">
        <v>197</v>
      </c>
      <c r="AN138" s="49" t="s">
        <v>197</v>
      </c>
      <c r="AO138" s="49" t="s">
        <v>197</v>
      </c>
      <c r="AP138" s="49" t="s">
        <v>197</v>
      </c>
      <c r="AQ138" s="49" t="s">
        <v>197</v>
      </c>
      <c r="AR138" s="49" t="s">
        <v>197</v>
      </c>
      <c r="AS138" s="49" t="s">
        <v>197</v>
      </c>
      <c r="AT138" s="48">
        <v>81.3</v>
      </c>
      <c r="AU138" s="49" t="s">
        <v>197</v>
      </c>
      <c r="AV138" s="49" t="s">
        <v>197</v>
      </c>
      <c r="AW138" s="49" t="s">
        <v>197</v>
      </c>
      <c r="AX138" s="49" t="s">
        <v>197</v>
      </c>
      <c r="AY138" s="49" t="s">
        <v>197</v>
      </c>
      <c r="AZ138" s="48">
        <v>121.3</v>
      </c>
      <c r="BA138" s="48">
        <v>85.4</v>
      </c>
      <c r="BB138" s="48">
        <v>87.1</v>
      </c>
      <c r="BC138" s="48">
        <v>111.3</v>
      </c>
      <c r="BD138" s="48">
        <v>63.8</v>
      </c>
      <c r="BE138" s="48">
        <v>67.5</v>
      </c>
      <c r="BF138" s="48">
        <v>53.3</v>
      </c>
      <c r="BG138" s="48">
        <v>45.3</v>
      </c>
      <c r="BH138" s="48">
        <v>47.2</v>
      </c>
      <c r="BI138" s="48">
        <v>96.1</v>
      </c>
      <c r="BJ138" s="48">
        <v>47.7</v>
      </c>
      <c r="BK138" s="48">
        <v>73</v>
      </c>
      <c r="BL138" s="49" t="s">
        <v>197</v>
      </c>
      <c r="BM138" s="49" t="s">
        <v>197</v>
      </c>
      <c r="BN138" s="49" t="s">
        <v>197</v>
      </c>
      <c r="BO138" s="49" t="s">
        <v>197</v>
      </c>
      <c r="BP138" s="49" t="s">
        <v>197</v>
      </c>
      <c r="BQ138" s="49" t="s">
        <v>197</v>
      </c>
      <c r="BR138" s="49" t="s">
        <v>197</v>
      </c>
      <c r="BS138" s="49" t="s">
        <v>197</v>
      </c>
      <c r="BT138" s="49" t="s">
        <v>197</v>
      </c>
      <c r="BU138" s="49" t="s">
        <v>197</v>
      </c>
      <c r="BV138" s="49" t="s">
        <v>197</v>
      </c>
      <c r="BW138" s="49" t="s">
        <v>197</v>
      </c>
      <c r="BX138" s="49" t="s">
        <v>197</v>
      </c>
      <c r="BY138" s="49" t="s">
        <v>197</v>
      </c>
      <c r="BZ138" s="49" t="s">
        <v>197</v>
      </c>
      <c r="CA138" s="49" t="s">
        <v>197</v>
      </c>
      <c r="CB138" s="49" t="s">
        <v>197</v>
      </c>
      <c r="CC138" s="49" t="s">
        <v>197</v>
      </c>
      <c r="CD138" s="49" t="s">
        <v>197</v>
      </c>
      <c r="CE138" s="49" t="s">
        <v>197</v>
      </c>
      <c r="CF138" s="49" t="s">
        <v>197</v>
      </c>
      <c r="CG138" s="49" t="s">
        <v>197</v>
      </c>
      <c r="CH138" s="49" t="s">
        <v>197</v>
      </c>
      <c r="CI138" s="49" t="s">
        <v>197</v>
      </c>
      <c r="CJ138" s="49" t="s">
        <v>197</v>
      </c>
      <c r="CK138" s="49" t="s">
        <v>197</v>
      </c>
      <c r="CL138" s="49" t="s">
        <v>197</v>
      </c>
      <c r="CM138" s="49" t="s">
        <v>197</v>
      </c>
      <c r="CN138" s="49" t="s">
        <v>197</v>
      </c>
      <c r="CO138" s="49" t="s">
        <v>197</v>
      </c>
      <c r="CP138" s="49" t="s">
        <v>197</v>
      </c>
      <c r="CQ138" s="49" t="s">
        <v>197</v>
      </c>
      <c r="CR138" s="49" t="s">
        <v>197</v>
      </c>
      <c r="CS138" s="49" t="s">
        <v>197</v>
      </c>
      <c r="CT138" s="49" t="s">
        <v>197</v>
      </c>
      <c r="CU138" s="49" t="s">
        <v>197</v>
      </c>
      <c r="CV138" s="49" t="s">
        <v>197</v>
      </c>
      <c r="CW138" s="49" t="s">
        <v>197</v>
      </c>
      <c r="CX138" s="49" t="s">
        <v>197</v>
      </c>
      <c r="CY138" s="49" t="s">
        <v>197</v>
      </c>
      <c r="CZ138" s="49" t="s">
        <v>197</v>
      </c>
      <c r="DA138" s="49" t="s">
        <v>197</v>
      </c>
      <c r="DB138" s="49" t="s">
        <v>197</v>
      </c>
      <c r="DC138" s="49" t="s">
        <v>197</v>
      </c>
      <c r="DD138" s="49" t="s">
        <v>197</v>
      </c>
      <c r="DE138" s="49" t="s">
        <v>197</v>
      </c>
      <c r="DF138" s="49" t="s">
        <v>197</v>
      </c>
      <c r="DG138" s="49" t="s">
        <v>197</v>
      </c>
      <c r="DH138" s="49" t="s">
        <v>197</v>
      </c>
      <c r="DI138" s="49" t="s">
        <v>197</v>
      </c>
      <c r="DJ138" s="49" t="s">
        <v>197</v>
      </c>
      <c r="DK138" s="49" t="s">
        <v>197</v>
      </c>
      <c r="DL138" s="49" t="s">
        <v>197</v>
      </c>
      <c r="DM138" s="49" t="s">
        <v>197</v>
      </c>
      <c r="DN138" s="49" t="s">
        <v>197</v>
      </c>
      <c r="DO138" s="49" t="s">
        <v>197</v>
      </c>
      <c r="DP138" s="49" t="s">
        <v>197</v>
      </c>
      <c r="DQ138" s="49" t="s">
        <v>197</v>
      </c>
      <c r="DR138" s="49" t="s">
        <v>197</v>
      </c>
      <c r="DS138" s="49" t="s">
        <v>197</v>
      </c>
      <c r="DT138" s="49" t="s">
        <v>197</v>
      </c>
      <c r="DU138" s="49" t="s">
        <v>197</v>
      </c>
      <c r="DV138" s="49" t="s">
        <v>197</v>
      </c>
      <c r="DW138" s="49" t="s">
        <v>197</v>
      </c>
      <c r="DX138" s="49" t="s">
        <v>197</v>
      </c>
      <c r="DY138" s="49" t="s">
        <v>197</v>
      </c>
      <c r="DZ138" s="49" t="s">
        <v>197</v>
      </c>
      <c r="EA138" s="49" t="s">
        <v>197</v>
      </c>
      <c r="EB138" s="48" t="e">
        <v>#N/A</v>
      </c>
      <c r="EC138" s="49" t="s">
        <v>197</v>
      </c>
      <c r="ED138" s="48" t="e">
        <v>#N/A</v>
      </c>
      <c r="EE138" s="49" t="s">
        <v>197</v>
      </c>
      <c r="EF138" s="49" t="s">
        <v>197</v>
      </c>
      <c r="EG138" s="49" t="s">
        <v>197</v>
      </c>
      <c r="EH138" s="49" t="s">
        <v>197</v>
      </c>
      <c r="EI138" s="49" t="s">
        <v>197</v>
      </c>
      <c r="EJ138" s="49" t="s">
        <v>197</v>
      </c>
      <c r="EK138" s="49" t="s">
        <v>197</v>
      </c>
      <c r="EL138" s="49" t="s">
        <v>197</v>
      </c>
      <c r="EM138" s="49" t="s">
        <v>197</v>
      </c>
      <c r="EN138" s="49" t="s">
        <v>197</v>
      </c>
      <c r="EO138" s="49" t="s">
        <v>197</v>
      </c>
      <c r="EP138" s="49" t="s">
        <v>197</v>
      </c>
      <c r="EQ138" s="49" t="s">
        <v>197</v>
      </c>
      <c r="ER138" s="49" t="s">
        <v>197</v>
      </c>
      <c r="ES138" s="49" t="s">
        <v>197</v>
      </c>
      <c r="ET138" s="49" t="s">
        <v>197</v>
      </c>
      <c r="EU138" s="49" t="s">
        <v>197</v>
      </c>
      <c r="EV138" s="48">
        <v>93.5</v>
      </c>
      <c r="EW138" s="48">
        <v>79.3</v>
      </c>
      <c r="EX138" s="48">
        <v>83.8</v>
      </c>
      <c r="EY138" s="49" t="s">
        <v>197</v>
      </c>
      <c r="EZ138" s="48">
        <v>16.3</v>
      </c>
      <c r="FA138" s="48">
        <v>74</v>
      </c>
      <c r="FB138" s="48">
        <v>51.1</v>
      </c>
      <c r="FC138" s="49" t="s">
        <v>197</v>
      </c>
      <c r="FD138" s="48">
        <v>36.200000000000003</v>
      </c>
      <c r="FE138" s="48">
        <v>99.4</v>
      </c>
      <c r="FF138" s="48">
        <v>72.099999999999994</v>
      </c>
      <c r="FG138" s="49" t="s">
        <v>197</v>
      </c>
      <c r="FH138" s="49" t="s">
        <v>197</v>
      </c>
      <c r="FI138" s="49" t="s">
        <v>197</v>
      </c>
      <c r="FJ138" s="49" t="s">
        <v>197</v>
      </c>
      <c r="FK138" s="49" t="s">
        <v>197</v>
      </c>
      <c r="FL138" s="49" t="s">
        <v>197</v>
      </c>
      <c r="FM138" s="48">
        <v>64.900000000000006</v>
      </c>
      <c r="FN138" s="48">
        <v>103.1</v>
      </c>
      <c r="FO138" s="48">
        <v>80.7</v>
      </c>
      <c r="FP138" s="48">
        <v>12.1</v>
      </c>
      <c r="FQ138" s="48">
        <v>82.5</v>
      </c>
      <c r="FR138" s="48">
        <v>57.5</v>
      </c>
      <c r="FS138" s="48">
        <v>105.3</v>
      </c>
      <c r="FT138" s="48">
        <v>135.19999999999999</v>
      </c>
      <c r="FU138" s="48">
        <v>116.4</v>
      </c>
      <c r="FV138" s="48">
        <v>52.1</v>
      </c>
      <c r="FW138" s="49" t="s">
        <v>197</v>
      </c>
      <c r="FX138" s="48">
        <v>164.6</v>
      </c>
      <c r="FY138" s="48">
        <v>98.3</v>
      </c>
      <c r="FZ138" s="48">
        <v>99</v>
      </c>
      <c r="GA138" s="48">
        <v>83.9</v>
      </c>
      <c r="GB138" s="48">
        <v>83.3</v>
      </c>
      <c r="GC138" s="48">
        <v>83.4</v>
      </c>
      <c r="GD138" s="49" t="s">
        <v>197</v>
      </c>
      <c r="GE138" s="49" t="s">
        <v>197</v>
      </c>
      <c r="GF138" s="49" t="s">
        <v>197</v>
      </c>
      <c r="GG138" s="49" t="s">
        <v>197</v>
      </c>
      <c r="GH138" s="49" t="s">
        <v>197</v>
      </c>
      <c r="GI138" s="49" t="s">
        <v>197</v>
      </c>
      <c r="GJ138" s="49" t="s">
        <v>197</v>
      </c>
      <c r="GK138" s="49" t="s">
        <v>197</v>
      </c>
      <c r="GL138" s="49" t="s">
        <v>197</v>
      </c>
      <c r="GM138" s="49" t="s">
        <v>197</v>
      </c>
      <c r="GN138" s="49" t="s">
        <v>197</v>
      </c>
      <c r="GO138" s="49" t="s">
        <v>197</v>
      </c>
      <c r="GP138" s="49" t="s">
        <v>197</v>
      </c>
      <c r="GQ138" s="49" t="s">
        <v>197</v>
      </c>
      <c r="GR138" s="49" t="s">
        <v>197</v>
      </c>
      <c r="GS138" s="48">
        <v>125</v>
      </c>
      <c r="GT138" s="48">
        <v>35.4</v>
      </c>
      <c r="GU138" s="48">
        <v>55.2</v>
      </c>
      <c r="GV138" s="49" t="s">
        <v>197</v>
      </c>
      <c r="GW138" s="49" t="s">
        <v>197</v>
      </c>
      <c r="GX138" s="49" t="s">
        <v>197</v>
      </c>
      <c r="GY138" s="48">
        <v>109.2</v>
      </c>
      <c r="GZ138" s="48">
        <v>137.30000000000001</v>
      </c>
      <c r="HA138" s="48">
        <v>123.6</v>
      </c>
      <c r="HB138" s="48">
        <v>58.1</v>
      </c>
      <c r="HC138" s="48">
        <v>64.5</v>
      </c>
      <c r="HD138" s="48">
        <v>62.6</v>
      </c>
      <c r="HE138" s="48" t="e">
        <v>#N/A</v>
      </c>
      <c r="HF138" s="49" t="s">
        <v>197</v>
      </c>
      <c r="HG138" s="48" t="e">
        <v>#N/A</v>
      </c>
      <c r="HH138" s="49" t="s">
        <v>197</v>
      </c>
      <c r="HI138" s="48">
        <v>159.9</v>
      </c>
      <c r="HJ138" s="48">
        <v>165.6</v>
      </c>
      <c r="HK138" s="48">
        <v>164</v>
      </c>
      <c r="HL138" s="48">
        <v>290.89999999999998</v>
      </c>
      <c r="HM138" s="48">
        <v>360.9</v>
      </c>
      <c r="HN138" s="48">
        <v>326.89999999999998</v>
      </c>
      <c r="HO138" s="49" t="s">
        <v>197</v>
      </c>
      <c r="HP138" s="49" t="s">
        <v>197</v>
      </c>
      <c r="HQ138" s="49" t="s">
        <v>197</v>
      </c>
      <c r="HR138" s="49" t="s">
        <v>197</v>
      </c>
      <c r="HS138" s="49" t="s">
        <v>197</v>
      </c>
      <c r="HT138" s="49" t="s">
        <v>197</v>
      </c>
      <c r="HU138" s="48">
        <v>41.1</v>
      </c>
      <c r="HV138" s="48">
        <v>75.2</v>
      </c>
      <c r="HW138" s="48">
        <v>73.099999999999994</v>
      </c>
      <c r="HX138" s="49" t="s">
        <v>197</v>
      </c>
      <c r="HY138" s="49" t="s">
        <v>197</v>
      </c>
      <c r="HZ138" s="49" t="s">
        <v>197</v>
      </c>
      <c r="IA138" s="49" t="s">
        <v>197</v>
      </c>
      <c r="IB138" s="49" t="s">
        <v>197</v>
      </c>
      <c r="IC138" s="49" t="s">
        <v>197</v>
      </c>
      <c r="ID138" s="48">
        <v>67.900000000000006</v>
      </c>
      <c r="IE138" s="49" t="s">
        <v>197</v>
      </c>
      <c r="IF138" s="49" t="s">
        <v>197</v>
      </c>
      <c r="IG138" s="49" t="s">
        <v>197</v>
      </c>
      <c r="IH138" s="48">
        <v>33.9</v>
      </c>
      <c r="II138" s="49" t="s">
        <v>197</v>
      </c>
      <c r="IJ138" s="49" t="s">
        <v>197</v>
      </c>
      <c r="IK138" s="49" t="s">
        <v>197</v>
      </c>
      <c r="IL138" s="49" t="s">
        <v>197</v>
      </c>
      <c r="IM138" s="49" t="s">
        <v>197</v>
      </c>
      <c r="IN138" s="49" t="s">
        <v>197</v>
      </c>
      <c r="IO138" s="49" t="s">
        <v>197</v>
      </c>
      <c r="IP138" s="49" t="s">
        <v>197</v>
      </c>
      <c r="IQ138" s="48">
        <v>61.1</v>
      </c>
      <c r="IR138" s="48">
        <v>191.8</v>
      </c>
      <c r="IS138" s="48">
        <v>81.900000000000006</v>
      </c>
      <c r="IT138" s="48">
        <v>124.3</v>
      </c>
      <c r="IU138" s="49" t="s">
        <v>197</v>
      </c>
      <c r="IV138" s="49" t="s">
        <v>197</v>
      </c>
      <c r="IW138" s="49" t="s">
        <v>197</v>
      </c>
      <c r="IX138" s="49" t="s">
        <v>197</v>
      </c>
      <c r="IY138" s="49" t="s">
        <v>197</v>
      </c>
      <c r="IZ138" s="49" t="s">
        <v>197</v>
      </c>
      <c r="JA138" s="49" t="s">
        <v>197</v>
      </c>
      <c r="JB138" s="49" t="s">
        <v>197</v>
      </c>
      <c r="JC138" s="49" t="s">
        <v>197</v>
      </c>
      <c r="JD138" s="49" t="s">
        <v>197</v>
      </c>
      <c r="JE138" s="49" t="s">
        <v>197</v>
      </c>
      <c r="JF138" s="49" t="s">
        <v>87</v>
      </c>
      <c r="JG138" s="49" t="s">
        <v>87</v>
      </c>
      <c r="JH138" s="49" t="s">
        <v>87</v>
      </c>
      <c r="JI138" s="49">
        <v>116.9</v>
      </c>
      <c r="JJ138" s="49">
        <v>68.8</v>
      </c>
      <c r="JK138" s="49">
        <v>73.5</v>
      </c>
      <c r="JL138" s="49">
        <v>74.900000000000006</v>
      </c>
      <c r="JM138" s="49">
        <v>39.200000000000003</v>
      </c>
      <c r="JN138" s="49">
        <v>33.9</v>
      </c>
      <c r="JO138" s="49" t="s">
        <v>87</v>
      </c>
    </row>
    <row r="139" spans="1:275">
      <c r="A139" s="45"/>
      <c r="B139" s="46" t="s">
        <v>1876</v>
      </c>
      <c r="C139" s="303" t="s">
        <v>1373</v>
      </c>
      <c r="D139" s="46" t="s">
        <v>102</v>
      </c>
      <c r="E139" s="303" t="s">
        <v>15</v>
      </c>
      <c r="F139" s="47" t="s">
        <v>197</v>
      </c>
      <c r="G139" s="47" t="s">
        <v>197</v>
      </c>
      <c r="H139" s="48">
        <v>87.9</v>
      </c>
      <c r="I139" s="48">
        <v>90.2</v>
      </c>
      <c r="J139" s="48">
        <v>89.2</v>
      </c>
      <c r="K139" s="48">
        <v>85.4</v>
      </c>
      <c r="L139" s="48">
        <v>154.9</v>
      </c>
      <c r="M139" s="48">
        <v>125</v>
      </c>
      <c r="N139" s="48">
        <v>198.9</v>
      </c>
      <c r="O139" s="49" t="s">
        <v>197</v>
      </c>
      <c r="P139" s="48">
        <v>127.8</v>
      </c>
      <c r="Q139" s="48">
        <v>127.9</v>
      </c>
      <c r="R139" s="48">
        <v>113.9</v>
      </c>
      <c r="S139" s="48">
        <v>127.5</v>
      </c>
      <c r="T139" s="48">
        <v>145.19999999999999</v>
      </c>
      <c r="U139" s="48">
        <v>64.5</v>
      </c>
      <c r="V139" s="48">
        <v>86</v>
      </c>
      <c r="W139" s="48">
        <v>146.80000000000001</v>
      </c>
      <c r="X139" s="48">
        <v>285.60000000000002</v>
      </c>
      <c r="Y139" s="48">
        <v>156.69999999999999</v>
      </c>
      <c r="Z139" s="48">
        <v>226.1</v>
      </c>
      <c r="AA139" s="48">
        <v>72.599999999999994</v>
      </c>
      <c r="AB139" s="48">
        <v>49.4</v>
      </c>
      <c r="AC139" s="48">
        <v>36.799999999999997</v>
      </c>
      <c r="AD139" s="49" t="s">
        <v>197</v>
      </c>
      <c r="AE139" s="48">
        <v>67.599999999999994</v>
      </c>
      <c r="AF139" s="48">
        <v>124.5</v>
      </c>
      <c r="AG139" s="48">
        <v>192.5</v>
      </c>
      <c r="AH139" s="48">
        <v>182.6</v>
      </c>
      <c r="AI139" s="49" t="s">
        <v>197</v>
      </c>
      <c r="AJ139" s="48">
        <v>134.5</v>
      </c>
      <c r="AK139" s="48">
        <v>15.3</v>
      </c>
      <c r="AL139" s="49" t="s">
        <v>197</v>
      </c>
      <c r="AM139" s="48">
        <v>217.9</v>
      </c>
      <c r="AN139" s="48">
        <v>73</v>
      </c>
      <c r="AO139" s="48">
        <v>45.5</v>
      </c>
      <c r="AP139" s="48">
        <v>45.8</v>
      </c>
      <c r="AQ139" s="48">
        <v>39.299999999999997</v>
      </c>
      <c r="AR139" s="48">
        <v>92.6</v>
      </c>
      <c r="AS139" s="49" t="s">
        <v>197</v>
      </c>
      <c r="AT139" s="48">
        <v>162</v>
      </c>
      <c r="AU139" s="49" t="s">
        <v>197</v>
      </c>
      <c r="AV139" s="48">
        <v>189.4</v>
      </c>
      <c r="AW139" s="49" t="s">
        <v>197</v>
      </c>
      <c r="AX139" s="48">
        <v>321.7</v>
      </c>
      <c r="AY139" s="49" t="s">
        <v>197</v>
      </c>
      <c r="AZ139" s="48">
        <v>120.3</v>
      </c>
      <c r="BA139" s="48">
        <v>95.4</v>
      </c>
      <c r="BB139" s="48">
        <v>96.6</v>
      </c>
      <c r="BC139" s="48">
        <v>101.4</v>
      </c>
      <c r="BD139" s="48">
        <v>116.5</v>
      </c>
      <c r="BE139" s="48">
        <v>115.3</v>
      </c>
      <c r="BF139" s="48">
        <v>109.4</v>
      </c>
      <c r="BG139" s="48">
        <v>102.2</v>
      </c>
      <c r="BH139" s="48">
        <v>103.8</v>
      </c>
      <c r="BI139" s="48">
        <v>223.4</v>
      </c>
      <c r="BJ139" s="48">
        <v>184.6</v>
      </c>
      <c r="BK139" s="48">
        <v>204.9</v>
      </c>
      <c r="BL139" s="48">
        <v>142</v>
      </c>
      <c r="BM139" s="48">
        <v>170</v>
      </c>
      <c r="BN139" s="48">
        <v>162.4</v>
      </c>
      <c r="BO139" s="49" t="s">
        <v>197</v>
      </c>
      <c r="BP139" s="49" t="s">
        <v>197</v>
      </c>
      <c r="BQ139" s="49" t="s">
        <v>197</v>
      </c>
      <c r="BR139" s="48">
        <v>90.9</v>
      </c>
      <c r="BS139" s="48">
        <v>174.3</v>
      </c>
      <c r="BT139" s="48">
        <v>134.9</v>
      </c>
      <c r="BU139" s="48">
        <v>94.7</v>
      </c>
      <c r="BV139" s="48">
        <v>107.5</v>
      </c>
      <c r="BW139" s="48">
        <v>103</v>
      </c>
      <c r="BX139" s="48">
        <v>92.8</v>
      </c>
      <c r="BY139" s="48">
        <v>87</v>
      </c>
      <c r="BZ139" s="48">
        <v>90.7</v>
      </c>
      <c r="CA139" s="49" t="s">
        <v>197</v>
      </c>
      <c r="CB139" s="49" t="s">
        <v>197</v>
      </c>
      <c r="CC139" s="49" t="s">
        <v>197</v>
      </c>
      <c r="CD139" s="48">
        <v>118.6</v>
      </c>
      <c r="CE139" s="48">
        <v>110.2</v>
      </c>
      <c r="CF139" s="48">
        <v>113.6</v>
      </c>
      <c r="CG139" s="48">
        <v>80</v>
      </c>
      <c r="CH139" s="48">
        <v>74.8</v>
      </c>
      <c r="CI139" s="48">
        <v>77.400000000000006</v>
      </c>
      <c r="CJ139" s="48">
        <v>125</v>
      </c>
      <c r="CK139" s="48">
        <v>121.2</v>
      </c>
      <c r="CL139" s="48">
        <v>122.8</v>
      </c>
      <c r="CM139" s="49" t="s">
        <v>197</v>
      </c>
      <c r="CN139" s="49" t="s">
        <v>197</v>
      </c>
      <c r="CO139" s="49" t="s">
        <v>197</v>
      </c>
      <c r="CP139" s="49" t="s">
        <v>197</v>
      </c>
      <c r="CQ139" s="49" t="s">
        <v>197</v>
      </c>
      <c r="CR139" s="49" t="s">
        <v>197</v>
      </c>
      <c r="CS139" s="49" t="s">
        <v>197</v>
      </c>
      <c r="CT139" s="48">
        <v>112.6</v>
      </c>
      <c r="CU139" s="48">
        <v>185.4</v>
      </c>
      <c r="CV139" s="48">
        <v>155.6</v>
      </c>
      <c r="CW139" s="48">
        <v>92.6</v>
      </c>
      <c r="CX139" s="48">
        <v>114.4</v>
      </c>
      <c r="CY139" s="48">
        <v>104.7</v>
      </c>
      <c r="CZ139" s="48">
        <v>117.5</v>
      </c>
      <c r="DA139" s="48">
        <v>122.9</v>
      </c>
      <c r="DB139" s="48">
        <v>110.5</v>
      </c>
      <c r="DC139" s="48">
        <v>114.8</v>
      </c>
      <c r="DD139" s="49" t="s">
        <v>197</v>
      </c>
      <c r="DE139" s="49" t="s">
        <v>197</v>
      </c>
      <c r="DF139" s="49" t="s">
        <v>197</v>
      </c>
      <c r="DG139" s="48">
        <v>58.4</v>
      </c>
      <c r="DH139" s="48">
        <v>82.2</v>
      </c>
      <c r="DI139" s="48">
        <v>68.7</v>
      </c>
      <c r="DJ139" s="48">
        <v>76.5</v>
      </c>
      <c r="DK139" s="48">
        <v>110.8</v>
      </c>
      <c r="DL139" s="48">
        <v>94.6</v>
      </c>
      <c r="DM139" s="48">
        <v>135.5</v>
      </c>
      <c r="DN139" s="48">
        <v>127.3</v>
      </c>
      <c r="DO139" s="48">
        <v>130.5</v>
      </c>
      <c r="DP139" s="49" t="s">
        <v>197</v>
      </c>
      <c r="DQ139" s="49" t="s">
        <v>197</v>
      </c>
      <c r="DR139" s="49" t="s">
        <v>197</v>
      </c>
      <c r="DS139" s="49" t="s">
        <v>197</v>
      </c>
      <c r="DT139" s="49" t="s">
        <v>197</v>
      </c>
      <c r="DU139" s="49" t="s">
        <v>197</v>
      </c>
      <c r="DV139" s="48">
        <v>95.7</v>
      </c>
      <c r="DW139" s="48">
        <v>278.3</v>
      </c>
      <c r="DX139" s="48">
        <v>222.9</v>
      </c>
      <c r="DY139" s="49" t="s">
        <v>197</v>
      </c>
      <c r="DZ139" s="49" t="s">
        <v>197</v>
      </c>
      <c r="EA139" s="49" t="s">
        <v>197</v>
      </c>
      <c r="EB139" s="48" t="e">
        <v>#N/A</v>
      </c>
      <c r="EC139" s="49" t="s">
        <v>197</v>
      </c>
      <c r="ED139" s="48" t="e">
        <v>#N/A</v>
      </c>
      <c r="EE139" s="49" t="s">
        <v>197</v>
      </c>
      <c r="EF139" s="48">
        <v>125.8</v>
      </c>
      <c r="EG139" s="48">
        <v>111.8</v>
      </c>
      <c r="EH139" s="48">
        <v>117.9</v>
      </c>
      <c r="EI139" s="48">
        <v>151.19999999999999</v>
      </c>
      <c r="EJ139" s="48">
        <v>156.80000000000001</v>
      </c>
      <c r="EK139" s="48">
        <v>154.9</v>
      </c>
      <c r="EL139" s="49" t="s">
        <v>197</v>
      </c>
      <c r="EM139" s="48">
        <v>106.6</v>
      </c>
      <c r="EN139" s="48">
        <v>702.2</v>
      </c>
      <c r="EO139" s="48">
        <v>391.4</v>
      </c>
      <c r="EP139" s="49" t="s">
        <v>197</v>
      </c>
      <c r="EQ139" s="49" t="s">
        <v>197</v>
      </c>
      <c r="ER139" s="49" t="s">
        <v>197</v>
      </c>
      <c r="ES139" s="48">
        <v>617.6</v>
      </c>
      <c r="ET139" s="48">
        <v>95</v>
      </c>
      <c r="EU139" s="49" t="s">
        <v>197</v>
      </c>
      <c r="EV139" s="48">
        <v>116.3</v>
      </c>
      <c r="EW139" s="48">
        <v>86.2</v>
      </c>
      <c r="EX139" s="48">
        <v>95.6</v>
      </c>
      <c r="EY139" s="48">
        <v>116.1</v>
      </c>
      <c r="EZ139" s="48">
        <v>43.3</v>
      </c>
      <c r="FA139" s="48">
        <v>108.5</v>
      </c>
      <c r="FB139" s="48">
        <v>82.6</v>
      </c>
      <c r="FC139" s="49" t="s">
        <v>197</v>
      </c>
      <c r="FD139" s="48">
        <v>62.1</v>
      </c>
      <c r="FE139" s="48">
        <v>126.7</v>
      </c>
      <c r="FF139" s="48">
        <v>98.9</v>
      </c>
      <c r="FG139" s="49" t="s">
        <v>197</v>
      </c>
      <c r="FH139" s="49" t="s">
        <v>197</v>
      </c>
      <c r="FI139" s="49" t="s">
        <v>197</v>
      </c>
      <c r="FJ139" s="48">
        <v>170.3</v>
      </c>
      <c r="FK139" s="48">
        <v>108.1</v>
      </c>
      <c r="FL139" s="48">
        <v>136.1</v>
      </c>
      <c r="FM139" s="48">
        <v>191.9</v>
      </c>
      <c r="FN139" s="48">
        <v>117.7</v>
      </c>
      <c r="FO139" s="48">
        <v>161</v>
      </c>
      <c r="FP139" s="48">
        <v>51.2</v>
      </c>
      <c r="FQ139" s="48">
        <v>82.9</v>
      </c>
      <c r="FR139" s="48">
        <v>71.599999999999994</v>
      </c>
      <c r="FS139" s="48">
        <v>105.9</v>
      </c>
      <c r="FT139" s="48">
        <v>67.5</v>
      </c>
      <c r="FU139" s="48">
        <v>91.8</v>
      </c>
      <c r="FV139" s="48">
        <v>115.5</v>
      </c>
      <c r="FW139" s="48">
        <v>85.4</v>
      </c>
      <c r="FX139" s="48">
        <v>161.1</v>
      </c>
      <c r="FY139" s="48">
        <v>116.1</v>
      </c>
      <c r="FZ139" s="48">
        <v>116.5</v>
      </c>
      <c r="GA139" s="48">
        <v>120.9</v>
      </c>
      <c r="GB139" s="48">
        <v>88.9</v>
      </c>
      <c r="GC139" s="48">
        <v>95</v>
      </c>
      <c r="GD139" s="48">
        <v>222.4</v>
      </c>
      <c r="GE139" s="48">
        <v>95.5</v>
      </c>
      <c r="GF139" s="48">
        <v>177.5</v>
      </c>
      <c r="GG139" s="48">
        <v>438.3</v>
      </c>
      <c r="GH139" s="48">
        <v>143.6</v>
      </c>
      <c r="GI139" s="48">
        <v>145.6</v>
      </c>
      <c r="GJ139" s="49" t="s">
        <v>197</v>
      </c>
      <c r="GK139" s="49" t="s">
        <v>197</v>
      </c>
      <c r="GL139" s="49" t="s">
        <v>197</v>
      </c>
      <c r="GM139" s="48">
        <v>94.6</v>
      </c>
      <c r="GN139" s="48">
        <v>102.2</v>
      </c>
      <c r="GO139" s="48">
        <v>99.2</v>
      </c>
      <c r="GP139" s="48">
        <v>107.1</v>
      </c>
      <c r="GQ139" s="48">
        <v>138.5</v>
      </c>
      <c r="GR139" s="48">
        <v>126.8</v>
      </c>
      <c r="GS139" s="48">
        <v>70.2</v>
      </c>
      <c r="GT139" s="48">
        <v>111.4</v>
      </c>
      <c r="GU139" s="48">
        <v>102.3</v>
      </c>
      <c r="GV139" s="48">
        <v>77</v>
      </c>
      <c r="GW139" s="48">
        <v>26.3</v>
      </c>
      <c r="GX139" s="48">
        <v>48.8</v>
      </c>
      <c r="GY139" s="48">
        <v>132.9</v>
      </c>
      <c r="GZ139" s="48">
        <v>151.9</v>
      </c>
      <c r="HA139" s="48">
        <v>142.6</v>
      </c>
      <c r="HB139" s="48">
        <v>135.80000000000001</v>
      </c>
      <c r="HC139" s="48">
        <v>112.3</v>
      </c>
      <c r="HD139" s="48">
        <v>119.4</v>
      </c>
      <c r="HE139" s="48" t="e">
        <v>#N/A</v>
      </c>
      <c r="HF139" s="49" t="s">
        <v>197</v>
      </c>
      <c r="HG139" s="48" t="e">
        <v>#N/A</v>
      </c>
      <c r="HH139" s="48">
        <v>301</v>
      </c>
      <c r="HI139" s="49" t="s">
        <v>197</v>
      </c>
      <c r="HJ139" s="49" t="s">
        <v>197</v>
      </c>
      <c r="HK139" s="49" t="s">
        <v>197</v>
      </c>
      <c r="HL139" s="48">
        <v>112.5</v>
      </c>
      <c r="HM139" s="48">
        <v>132.1</v>
      </c>
      <c r="HN139" s="48">
        <v>122.6</v>
      </c>
      <c r="HO139" s="49" t="s">
        <v>197</v>
      </c>
      <c r="HP139" s="49" t="s">
        <v>197</v>
      </c>
      <c r="HQ139" s="49" t="s">
        <v>197</v>
      </c>
      <c r="HR139" s="49" t="s">
        <v>197</v>
      </c>
      <c r="HS139" s="49" t="s">
        <v>197</v>
      </c>
      <c r="HT139" s="49" t="s">
        <v>197</v>
      </c>
      <c r="HU139" s="48">
        <v>48</v>
      </c>
      <c r="HV139" s="48">
        <v>80.599999999999994</v>
      </c>
      <c r="HW139" s="48">
        <v>78.7</v>
      </c>
      <c r="HX139" s="49" t="s">
        <v>197</v>
      </c>
      <c r="HY139" s="49" t="s">
        <v>197</v>
      </c>
      <c r="HZ139" s="48">
        <v>276.7</v>
      </c>
      <c r="IA139" s="48">
        <v>123.3</v>
      </c>
      <c r="IB139" s="48">
        <v>160.4</v>
      </c>
      <c r="IC139" s="48">
        <v>140.1</v>
      </c>
      <c r="ID139" s="48">
        <v>154.30000000000001</v>
      </c>
      <c r="IE139" s="49" t="s">
        <v>197</v>
      </c>
      <c r="IF139" s="49" t="s">
        <v>197</v>
      </c>
      <c r="IG139" s="48">
        <v>204.7</v>
      </c>
      <c r="IH139" s="48">
        <v>55.7</v>
      </c>
      <c r="II139" s="49" t="s">
        <v>197</v>
      </c>
      <c r="IJ139" s="49" t="s">
        <v>197</v>
      </c>
      <c r="IK139" s="49" t="s">
        <v>197</v>
      </c>
      <c r="IL139" s="49" t="s">
        <v>197</v>
      </c>
      <c r="IM139" s="49" t="s">
        <v>197</v>
      </c>
      <c r="IN139" s="48">
        <v>47.5</v>
      </c>
      <c r="IO139" s="49" t="s">
        <v>197</v>
      </c>
      <c r="IP139" s="49" t="s">
        <v>197</v>
      </c>
      <c r="IQ139" s="48">
        <v>94.1</v>
      </c>
      <c r="IR139" s="48">
        <v>169.7</v>
      </c>
      <c r="IS139" s="48">
        <v>154.9</v>
      </c>
      <c r="IT139" s="48">
        <v>160.6</v>
      </c>
      <c r="IU139" s="48">
        <v>136</v>
      </c>
      <c r="IV139" s="48">
        <v>110.8</v>
      </c>
      <c r="IW139" s="48">
        <v>117.2</v>
      </c>
      <c r="IX139" s="49" t="s">
        <v>197</v>
      </c>
      <c r="IY139" s="48">
        <v>171.2</v>
      </c>
      <c r="IZ139" s="48">
        <v>173.7</v>
      </c>
      <c r="JA139" s="48">
        <v>138.69999999999999</v>
      </c>
      <c r="JB139" s="48">
        <v>163</v>
      </c>
      <c r="JC139" s="48">
        <v>59</v>
      </c>
      <c r="JD139" s="48">
        <v>86.2</v>
      </c>
      <c r="JE139" s="48">
        <v>79.599999999999994</v>
      </c>
      <c r="JF139" s="48" t="s">
        <v>87</v>
      </c>
      <c r="JG139" s="48" t="s">
        <v>87</v>
      </c>
      <c r="JH139" s="48">
        <v>167.3</v>
      </c>
      <c r="JI139" s="48">
        <v>125.4</v>
      </c>
      <c r="JJ139" s="48">
        <v>56.1</v>
      </c>
      <c r="JK139" s="48">
        <v>62.7</v>
      </c>
      <c r="JL139" s="48">
        <v>75</v>
      </c>
      <c r="JM139" s="48">
        <v>50.7</v>
      </c>
      <c r="JN139" s="48">
        <v>55.7</v>
      </c>
      <c r="JO139" s="48">
        <v>30.7</v>
      </c>
    </row>
    <row r="140" spans="1:275">
      <c r="A140" s="45"/>
      <c r="B140" s="46" t="s">
        <v>1877</v>
      </c>
      <c r="C140" s="303" t="s">
        <v>1374</v>
      </c>
      <c r="D140" s="46" t="s">
        <v>102</v>
      </c>
      <c r="E140" s="303" t="s">
        <v>15</v>
      </c>
      <c r="F140" s="47" t="s">
        <v>197</v>
      </c>
      <c r="G140" s="47" t="s">
        <v>197</v>
      </c>
      <c r="H140" s="48">
        <v>98.2</v>
      </c>
      <c r="I140" s="48">
        <v>108.3</v>
      </c>
      <c r="J140" s="48">
        <v>114.6</v>
      </c>
      <c r="K140" s="48">
        <v>126.4</v>
      </c>
      <c r="L140" s="48">
        <v>88.6</v>
      </c>
      <c r="M140" s="48">
        <v>105.5</v>
      </c>
      <c r="N140" s="48">
        <v>146.69999999999999</v>
      </c>
      <c r="O140" s="49" t="s">
        <v>197</v>
      </c>
      <c r="P140" s="48">
        <v>74.7</v>
      </c>
      <c r="Q140" s="49" t="s">
        <v>197</v>
      </c>
      <c r="R140" s="48">
        <v>87.9</v>
      </c>
      <c r="S140" s="48">
        <v>112.5</v>
      </c>
      <c r="T140" s="49" t="s">
        <v>197</v>
      </c>
      <c r="U140" s="48">
        <v>213.2</v>
      </c>
      <c r="V140" s="49" t="s">
        <v>197</v>
      </c>
      <c r="W140" s="49" t="s">
        <v>197</v>
      </c>
      <c r="X140" s="49" t="s">
        <v>197</v>
      </c>
      <c r="Y140" s="49" t="s">
        <v>197</v>
      </c>
      <c r="Z140" s="48">
        <v>208.8</v>
      </c>
      <c r="AA140" s="48">
        <v>15.7</v>
      </c>
      <c r="AB140" s="48">
        <v>53.5</v>
      </c>
      <c r="AC140" s="48">
        <v>26.4</v>
      </c>
      <c r="AD140" s="48">
        <v>110.7</v>
      </c>
      <c r="AE140" s="48">
        <v>53.1</v>
      </c>
      <c r="AF140" s="48">
        <v>99.7</v>
      </c>
      <c r="AG140" s="48">
        <v>133.4</v>
      </c>
      <c r="AH140" s="48">
        <v>140.5</v>
      </c>
      <c r="AI140" s="49" t="s">
        <v>197</v>
      </c>
      <c r="AJ140" s="49" t="s">
        <v>197</v>
      </c>
      <c r="AK140" s="49" t="s">
        <v>197</v>
      </c>
      <c r="AL140" s="49" t="s">
        <v>197</v>
      </c>
      <c r="AM140" s="49" t="s">
        <v>197</v>
      </c>
      <c r="AN140" s="48">
        <v>220.8</v>
      </c>
      <c r="AO140" s="48">
        <v>126.2</v>
      </c>
      <c r="AP140" s="48">
        <v>127.2</v>
      </c>
      <c r="AQ140" s="49" t="s">
        <v>197</v>
      </c>
      <c r="AR140" s="49" t="s">
        <v>197</v>
      </c>
      <c r="AS140" s="49" t="s">
        <v>197</v>
      </c>
      <c r="AT140" s="48">
        <v>114.4</v>
      </c>
      <c r="AU140" s="49" t="s">
        <v>197</v>
      </c>
      <c r="AV140" s="48">
        <v>67.5</v>
      </c>
      <c r="AW140" s="49" t="s">
        <v>197</v>
      </c>
      <c r="AX140" s="49" t="s">
        <v>197</v>
      </c>
      <c r="AY140" s="49" t="s">
        <v>197</v>
      </c>
      <c r="AZ140" s="48">
        <v>98.9</v>
      </c>
      <c r="BA140" s="48">
        <v>67.8</v>
      </c>
      <c r="BB140" s="48">
        <v>69.2</v>
      </c>
      <c r="BC140" s="48">
        <v>76.099999999999994</v>
      </c>
      <c r="BD140" s="48">
        <v>84.5</v>
      </c>
      <c r="BE140" s="48">
        <v>83.8</v>
      </c>
      <c r="BF140" s="48">
        <v>92.8</v>
      </c>
      <c r="BG140" s="48">
        <v>77.400000000000006</v>
      </c>
      <c r="BH140" s="48">
        <v>81</v>
      </c>
      <c r="BI140" s="48">
        <v>46.8</v>
      </c>
      <c r="BJ140" s="48">
        <v>57.5</v>
      </c>
      <c r="BK140" s="48">
        <v>51.9</v>
      </c>
      <c r="BL140" s="49" t="s">
        <v>197</v>
      </c>
      <c r="BM140" s="49" t="s">
        <v>197</v>
      </c>
      <c r="BN140" s="49" t="s">
        <v>197</v>
      </c>
      <c r="BO140" s="49" t="s">
        <v>197</v>
      </c>
      <c r="BP140" s="49" t="s">
        <v>197</v>
      </c>
      <c r="BQ140" s="49" t="s">
        <v>197</v>
      </c>
      <c r="BR140" s="49" t="s">
        <v>197</v>
      </c>
      <c r="BS140" s="49" t="s">
        <v>197</v>
      </c>
      <c r="BT140" s="49" t="s">
        <v>197</v>
      </c>
      <c r="BU140" s="49" t="s">
        <v>197</v>
      </c>
      <c r="BV140" s="49" t="s">
        <v>197</v>
      </c>
      <c r="BW140" s="49" t="s">
        <v>197</v>
      </c>
      <c r="BX140" s="49" t="s">
        <v>197</v>
      </c>
      <c r="BY140" s="49" t="s">
        <v>197</v>
      </c>
      <c r="BZ140" s="49" t="s">
        <v>197</v>
      </c>
      <c r="CA140" s="49" t="s">
        <v>197</v>
      </c>
      <c r="CB140" s="49" t="s">
        <v>197</v>
      </c>
      <c r="CC140" s="49" t="s">
        <v>197</v>
      </c>
      <c r="CD140" s="49" t="s">
        <v>197</v>
      </c>
      <c r="CE140" s="49" t="s">
        <v>197</v>
      </c>
      <c r="CF140" s="49" t="s">
        <v>197</v>
      </c>
      <c r="CG140" s="49" t="s">
        <v>197</v>
      </c>
      <c r="CH140" s="49" t="s">
        <v>197</v>
      </c>
      <c r="CI140" s="49" t="s">
        <v>197</v>
      </c>
      <c r="CJ140" s="49" t="s">
        <v>197</v>
      </c>
      <c r="CK140" s="49" t="s">
        <v>197</v>
      </c>
      <c r="CL140" s="49" t="s">
        <v>197</v>
      </c>
      <c r="CM140" s="49" t="s">
        <v>197</v>
      </c>
      <c r="CN140" s="49" t="s">
        <v>197</v>
      </c>
      <c r="CO140" s="49" t="s">
        <v>197</v>
      </c>
      <c r="CP140" s="49" t="s">
        <v>197</v>
      </c>
      <c r="CQ140" s="49" t="s">
        <v>197</v>
      </c>
      <c r="CR140" s="49" t="s">
        <v>197</v>
      </c>
      <c r="CS140" s="49" t="s">
        <v>197</v>
      </c>
      <c r="CT140" s="49" t="s">
        <v>197</v>
      </c>
      <c r="CU140" s="49" t="s">
        <v>197</v>
      </c>
      <c r="CV140" s="49" t="s">
        <v>197</v>
      </c>
      <c r="CW140" s="49" t="s">
        <v>197</v>
      </c>
      <c r="CX140" s="49" t="s">
        <v>197</v>
      </c>
      <c r="CY140" s="49" t="s">
        <v>197</v>
      </c>
      <c r="CZ140" s="49" t="s">
        <v>197</v>
      </c>
      <c r="DA140" s="49" t="s">
        <v>197</v>
      </c>
      <c r="DB140" s="49" t="s">
        <v>197</v>
      </c>
      <c r="DC140" s="49" t="s">
        <v>197</v>
      </c>
      <c r="DD140" s="49" t="s">
        <v>197</v>
      </c>
      <c r="DE140" s="49" t="s">
        <v>197</v>
      </c>
      <c r="DF140" s="49" t="s">
        <v>197</v>
      </c>
      <c r="DG140" s="49" t="s">
        <v>197</v>
      </c>
      <c r="DH140" s="49" t="s">
        <v>197</v>
      </c>
      <c r="DI140" s="49" t="s">
        <v>197</v>
      </c>
      <c r="DJ140" s="49" t="s">
        <v>197</v>
      </c>
      <c r="DK140" s="49" t="s">
        <v>197</v>
      </c>
      <c r="DL140" s="49" t="s">
        <v>197</v>
      </c>
      <c r="DM140" s="49" t="s">
        <v>197</v>
      </c>
      <c r="DN140" s="49" t="s">
        <v>197</v>
      </c>
      <c r="DO140" s="49" t="s">
        <v>197</v>
      </c>
      <c r="DP140" s="49" t="s">
        <v>197</v>
      </c>
      <c r="DQ140" s="49" t="s">
        <v>197</v>
      </c>
      <c r="DR140" s="49" t="s">
        <v>197</v>
      </c>
      <c r="DS140" s="49" t="s">
        <v>197</v>
      </c>
      <c r="DT140" s="49" t="s">
        <v>197</v>
      </c>
      <c r="DU140" s="49" t="s">
        <v>197</v>
      </c>
      <c r="DV140" s="49" t="s">
        <v>197</v>
      </c>
      <c r="DW140" s="49" t="s">
        <v>197</v>
      </c>
      <c r="DX140" s="49" t="s">
        <v>197</v>
      </c>
      <c r="DY140" s="49" t="s">
        <v>197</v>
      </c>
      <c r="DZ140" s="49" t="s">
        <v>197</v>
      </c>
      <c r="EA140" s="49" t="s">
        <v>197</v>
      </c>
      <c r="EB140" s="48" t="e">
        <v>#N/A</v>
      </c>
      <c r="EC140" s="49" t="s">
        <v>197</v>
      </c>
      <c r="ED140" s="48" t="e">
        <v>#N/A</v>
      </c>
      <c r="EE140" s="49" t="s">
        <v>197</v>
      </c>
      <c r="EF140" s="49" t="s">
        <v>197</v>
      </c>
      <c r="EG140" s="49" t="s">
        <v>197</v>
      </c>
      <c r="EH140" s="49" t="s">
        <v>197</v>
      </c>
      <c r="EI140" s="49" t="s">
        <v>197</v>
      </c>
      <c r="EJ140" s="49" t="s">
        <v>197</v>
      </c>
      <c r="EK140" s="49" t="s">
        <v>197</v>
      </c>
      <c r="EL140" s="49" t="s">
        <v>197</v>
      </c>
      <c r="EM140" s="49" t="s">
        <v>197</v>
      </c>
      <c r="EN140" s="49" t="s">
        <v>197</v>
      </c>
      <c r="EO140" s="49" t="s">
        <v>197</v>
      </c>
      <c r="EP140" s="49" t="s">
        <v>197</v>
      </c>
      <c r="EQ140" s="49" t="s">
        <v>197</v>
      </c>
      <c r="ER140" s="49" t="s">
        <v>197</v>
      </c>
      <c r="ES140" s="49" t="s">
        <v>197</v>
      </c>
      <c r="ET140" s="48">
        <v>139.5</v>
      </c>
      <c r="EU140" s="49" t="s">
        <v>197</v>
      </c>
      <c r="EV140" s="48">
        <v>99.3</v>
      </c>
      <c r="EW140" s="48">
        <v>76.2</v>
      </c>
      <c r="EX140" s="48">
        <v>83.5</v>
      </c>
      <c r="EY140" s="49" t="s">
        <v>197</v>
      </c>
      <c r="EZ140" s="48">
        <v>57.8</v>
      </c>
      <c r="FA140" s="48">
        <v>88.8</v>
      </c>
      <c r="FB140" s="48">
        <v>76.5</v>
      </c>
      <c r="FC140" s="49" t="s">
        <v>197</v>
      </c>
      <c r="FD140" s="48">
        <v>48.5</v>
      </c>
      <c r="FE140" s="48">
        <v>101.7</v>
      </c>
      <c r="FF140" s="48">
        <v>78.8</v>
      </c>
      <c r="FG140" s="49" t="s">
        <v>197</v>
      </c>
      <c r="FH140" s="49" t="s">
        <v>197</v>
      </c>
      <c r="FI140" s="49" t="s">
        <v>197</v>
      </c>
      <c r="FJ140" s="48">
        <v>36.1</v>
      </c>
      <c r="FK140" s="48">
        <v>120.6</v>
      </c>
      <c r="FL140" s="48">
        <v>82.5</v>
      </c>
      <c r="FM140" s="48">
        <v>106.4</v>
      </c>
      <c r="FN140" s="48">
        <v>113.8</v>
      </c>
      <c r="FO140" s="48">
        <v>109.5</v>
      </c>
      <c r="FP140" s="48">
        <v>69.7</v>
      </c>
      <c r="FQ140" s="48">
        <v>98</v>
      </c>
      <c r="FR140" s="48">
        <v>88</v>
      </c>
      <c r="FS140" s="48">
        <v>58.5</v>
      </c>
      <c r="FT140" s="48">
        <v>91.2</v>
      </c>
      <c r="FU140" s="48">
        <v>70.599999999999994</v>
      </c>
      <c r="FV140" s="48">
        <v>79.8</v>
      </c>
      <c r="FW140" s="48">
        <v>25.7</v>
      </c>
      <c r="FX140" s="48">
        <v>104.7</v>
      </c>
      <c r="FY140" s="48">
        <v>92.8</v>
      </c>
      <c r="FZ140" s="48">
        <v>93</v>
      </c>
      <c r="GA140" s="48">
        <v>80.400000000000006</v>
      </c>
      <c r="GB140" s="48">
        <v>65.5</v>
      </c>
      <c r="GC140" s="48">
        <v>68.400000000000006</v>
      </c>
      <c r="GD140" s="49" t="s">
        <v>197</v>
      </c>
      <c r="GE140" s="49" t="s">
        <v>197</v>
      </c>
      <c r="GF140" s="49" t="s">
        <v>197</v>
      </c>
      <c r="GG140" s="49" t="s">
        <v>197</v>
      </c>
      <c r="GH140" s="49" t="s">
        <v>197</v>
      </c>
      <c r="GI140" s="49" t="s">
        <v>197</v>
      </c>
      <c r="GJ140" s="49" t="s">
        <v>197</v>
      </c>
      <c r="GK140" s="49" t="s">
        <v>197</v>
      </c>
      <c r="GL140" s="49" t="s">
        <v>197</v>
      </c>
      <c r="GM140" s="49" t="s">
        <v>197</v>
      </c>
      <c r="GN140" s="49" t="s">
        <v>197</v>
      </c>
      <c r="GO140" s="49" t="s">
        <v>197</v>
      </c>
      <c r="GP140" s="48">
        <v>38.1</v>
      </c>
      <c r="GQ140" s="48">
        <v>99.5</v>
      </c>
      <c r="GR140" s="48">
        <v>76.7</v>
      </c>
      <c r="GS140" s="49" t="s">
        <v>197</v>
      </c>
      <c r="GT140" s="49" t="s">
        <v>197</v>
      </c>
      <c r="GU140" s="49" t="s">
        <v>197</v>
      </c>
      <c r="GV140" s="49" t="s">
        <v>197</v>
      </c>
      <c r="GW140" s="49" t="s">
        <v>197</v>
      </c>
      <c r="GX140" s="49" t="s">
        <v>197</v>
      </c>
      <c r="GY140" s="48">
        <v>104.6</v>
      </c>
      <c r="GZ140" s="48">
        <v>100.3</v>
      </c>
      <c r="HA140" s="48">
        <v>102.4</v>
      </c>
      <c r="HB140" s="48">
        <v>60.2</v>
      </c>
      <c r="HC140" s="48">
        <v>66</v>
      </c>
      <c r="HD140" s="48">
        <v>64.2</v>
      </c>
      <c r="HE140" s="48" t="e">
        <v>#N/A</v>
      </c>
      <c r="HF140" s="49" t="s">
        <v>197</v>
      </c>
      <c r="HG140" s="48" t="e">
        <v>#N/A</v>
      </c>
      <c r="HH140" s="48">
        <v>490.5</v>
      </c>
      <c r="HI140" s="49" t="s">
        <v>197</v>
      </c>
      <c r="HJ140" s="49" t="s">
        <v>197</v>
      </c>
      <c r="HK140" s="49" t="s">
        <v>197</v>
      </c>
      <c r="HL140" s="48">
        <v>32.299999999999997</v>
      </c>
      <c r="HM140" s="48">
        <v>81.599999999999994</v>
      </c>
      <c r="HN140" s="48">
        <v>57.7</v>
      </c>
      <c r="HO140" s="49" t="s">
        <v>197</v>
      </c>
      <c r="HP140" s="49" t="s">
        <v>197</v>
      </c>
      <c r="HQ140" s="49" t="s">
        <v>197</v>
      </c>
      <c r="HR140" s="49" t="s">
        <v>197</v>
      </c>
      <c r="HS140" s="49" t="s">
        <v>197</v>
      </c>
      <c r="HT140" s="49" t="s">
        <v>197</v>
      </c>
      <c r="HU140" s="48">
        <v>79.3</v>
      </c>
      <c r="HV140" s="48">
        <v>72.8</v>
      </c>
      <c r="HW140" s="48">
        <v>73.2</v>
      </c>
      <c r="HX140" s="49" t="s">
        <v>197</v>
      </c>
      <c r="HY140" s="49" t="s">
        <v>197</v>
      </c>
      <c r="HZ140" s="48">
        <v>130.1</v>
      </c>
      <c r="IA140" s="48">
        <v>110.7</v>
      </c>
      <c r="IB140" s="48">
        <v>77.5</v>
      </c>
      <c r="IC140" s="48">
        <v>95.6</v>
      </c>
      <c r="ID140" s="48">
        <v>303.7</v>
      </c>
      <c r="IE140" s="49" t="s">
        <v>197</v>
      </c>
      <c r="IF140" s="49" t="s">
        <v>197</v>
      </c>
      <c r="IG140" s="49" t="s">
        <v>197</v>
      </c>
      <c r="IH140" s="48">
        <v>77.099999999999994</v>
      </c>
      <c r="II140" s="49" t="s">
        <v>197</v>
      </c>
      <c r="IJ140" s="49" t="s">
        <v>197</v>
      </c>
      <c r="IK140" s="49" t="s">
        <v>197</v>
      </c>
      <c r="IL140" s="49" t="s">
        <v>197</v>
      </c>
      <c r="IM140" s="49" t="s">
        <v>197</v>
      </c>
      <c r="IN140" s="49" t="s">
        <v>197</v>
      </c>
      <c r="IO140" s="49" t="s">
        <v>197</v>
      </c>
      <c r="IP140" s="49" t="s">
        <v>197</v>
      </c>
      <c r="IQ140" s="48">
        <v>58.3</v>
      </c>
      <c r="IR140" s="48">
        <v>56.6</v>
      </c>
      <c r="IS140" s="48">
        <v>82.5</v>
      </c>
      <c r="IT140" s="48">
        <v>72.5</v>
      </c>
      <c r="IU140" s="48">
        <v>312.5</v>
      </c>
      <c r="IV140" s="48">
        <v>227</v>
      </c>
      <c r="IW140" s="48">
        <v>248.8</v>
      </c>
      <c r="IX140" s="49" t="s">
        <v>197</v>
      </c>
      <c r="IY140" s="49" t="s">
        <v>197</v>
      </c>
      <c r="IZ140" s="49" t="s">
        <v>197</v>
      </c>
      <c r="JA140" s="49" t="s">
        <v>197</v>
      </c>
      <c r="JB140" s="49" t="s">
        <v>197</v>
      </c>
      <c r="JC140" s="48">
        <v>214.1</v>
      </c>
      <c r="JD140" s="48">
        <v>157.4</v>
      </c>
      <c r="JE140" s="48">
        <v>171.2</v>
      </c>
      <c r="JF140" s="48" t="s">
        <v>87</v>
      </c>
      <c r="JG140" s="48" t="s">
        <v>87</v>
      </c>
      <c r="JH140" s="48" t="s">
        <v>87</v>
      </c>
      <c r="JI140" s="48">
        <v>82.8</v>
      </c>
      <c r="JJ140" s="48">
        <v>69.7</v>
      </c>
      <c r="JK140" s="48">
        <v>69.7</v>
      </c>
      <c r="JL140" s="48">
        <v>73.2</v>
      </c>
      <c r="JM140" s="48">
        <v>71.400000000000006</v>
      </c>
      <c r="JN140" s="48">
        <v>77.099999999999994</v>
      </c>
      <c r="JO140" s="48">
        <v>74.2</v>
      </c>
    </row>
    <row r="141" spans="1:275">
      <c r="A141" s="45"/>
      <c r="B141" s="46" t="s">
        <v>1878</v>
      </c>
      <c r="C141" s="303" t="s">
        <v>1375</v>
      </c>
      <c r="D141" s="46" t="s">
        <v>102</v>
      </c>
      <c r="E141" s="303" t="s">
        <v>15</v>
      </c>
      <c r="F141" s="47" t="s">
        <v>197</v>
      </c>
      <c r="G141" s="47" t="s">
        <v>197</v>
      </c>
      <c r="H141" s="48">
        <v>83</v>
      </c>
      <c r="I141" s="48">
        <v>65.900000000000006</v>
      </c>
      <c r="J141" s="48">
        <v>82.7</v>
      </c>
      <c r="K141" s="49" t="s">
        <v>197</v>
      </c>
      <c r="L141" s="49" t="s">
        <v>197</v>
      </c>
      <c r="M141" s="48">
        <v>148.9</v>
      </c>
      <c r="N141" s="49" t="s">
        <v>197</v>
      </c>
      <c r="O141" s="49" t="s">
        <v>197</v>
      </c>
      <c r="P141" s="48">
        <v>91.3</v>
      </c>
      <c r="Q141" s="49" t="s">
        <v>197</v>
      </c>
      <c r="R141" s="48">
        <v>100.6</v>
      </c>
      <c r="S141" s="49" t="s">
        <v>197</v>
      </c>
      <c r="T141" s="49" t="s">
        <v>197</v>
      </c>
      <c r="U141" s="48">
        <v>542.4</v>
      </c>
      <c r="V141" s="49" t="s">
        <v>197</v>
      </c>
      <c r="W141" s="49" t="s">
        <v>197</v>
      </c>
      <c r="X141" s="49" t="s">
        <v>197</v>
      </c>
      <c r="Y141" s="49" t="s">
        <v>197</v>
      </c>
      <c r="Z141" s="48">
        <v>102.6</v>
      </c>
      <c r="AA141" s="48">
        <v>38.6</v>
      </c>
      <c r="AB141" s="48">
        <v>65.900000000000006</v>
      </c>
      <c r="AC141" s="49" t="s">
        <v>197</v>
      </c>
      <c r="AD141" s="49" t="s">
        <v>197</v>
      </c>
      <c r="AE141" s="49" t="s">
        <v>197</v>
      </c>
      <c r="AF141" s="49" t="s">
        <v>197</v>
      </c>
      <c r="AG141" s="49" t="s">
        <v>197</v>
      </c>
      <c r="AH141" s="48">
        <v>100.3</v>
      </c>
      <c r="AI141" s="49" t="s">
        <v>197</v>
      </c>
      <c r="AJ141" s="49" t="s">
        <v>197</v>
      </c>
      <c r="AK141" s="49" t="s">
        <v>197</v>
      </c>
      <c r="AL141" s="49" t="s">
        <v>197</v>
      </c>
      <c r="AM141" s="49" t="s">
        <v>197</v>
      </c>
      <c r="AN141" s="49" t="s">
        <v>197</v>
      </c>
      <c r="AO141" s="49" t="s">
        <v>197</v>
      </c>
      <c r="AP141" s="49" t="s">
        <v>197</v>
      </c>
      <c r="AQ141" s="49" t="s">
        <v>197</v>
      </c>
      <c r="AR141" s="49" t="s">
        <v>197</v>
      </c>
      <c r="AS141" s="49" t="s">
        <v>197</v>
      </c>
      <c r="AT141" s="49" t="s">
        <v>197</v>
      </c>
      <c r="AU141" s="49" t="s">
        <v>197</v>
      </c>
      <c r="AV141" s="49" t="s">
        <v>197</v>
      </c>
      <c r="AW141" s="49" t="s">
        <v>197</v>
      </c>
      <c r="AX141" s="49" t="s">
        <v>197</v>
      </c>
      <c r="AY141" s="49" t="s">
        <v>197</v>
      </c>
      <c r="AZ141" s="48">
        <v>96.2</v>
      </c>
      <c r="BA141" s="48">
        <v>92.7</v>
      </c>
      <c r="BB141" s="48">
        <v>92.8</v>
      </c>
      <c r="BC141" s="48">
        <v>80.2</v>
      </c>
      <c r="BD141" s="48">
        <v>67.5</v>
      </c>
      <c r="BE141" s="48">
        <v>68.400000000000006</v>
      </c>
      <c r="BF141" s="48">
        <v>73.400000000000006</v>
      </c>
      <c r="BG141" s="48">
        <v>62</v>
      </c>
      <c r="BH141" s="48">
        <v>64.7</v>
      </c>
      <c r="BI141" s="48">
        <v>128.30000000000001</v>
      </c>
      <c r="BJ141" s="48">
        <v>83.5</v>
      </c>
      <c r="BK141" s="48">
        <v>106.9</v>
      </c>
      <c r="BL141" s="49" t="s">
        <v>197</v>
      </c>
      <c r="BM141" s="49" t="s">
        <v>197</v>
      </c>
      <c r="BN141" s="49" t="s">
        <v>197</v>
      </c>
      <c r="BO141" s="49" t="s">
        <v>197</v>
      </c>
      <c r="BP141" s="49" t="s">
        <v>197</v>
      </c>
      <c r="BQ141" s="49" t="s">
        <v>197</v>
      </c>
      <c r="BR141" s="49" t="s">
        <v>197</v>
      </c>
      <c r="BS141" s="49" t="s">
        <v>197</v>
      </c>
      <c r="BT141" s="49" t="s">
        <v>197</v>
      </c>
      <c r="BU141" s="49" t="s">
        <v>197</v>
      </c>
      <c r="BV141" s="49" t="s">
        <v>197</v>
      </c>
      <c r="BW141" s="49" t="s">
        <v>197</v>
      </c>
      <c r="BX141" s="49" t="s">
        <v>197</v>
      </c>
      <c r="BY141" s="49" t="s">
        <v>197</v>
      </c>
      <c r="BZ141" s="49" t="s">
        <v>197</v>
      </c>
      <c r="CA141" s="49" t="s">
        <v>197</v>
      </c>
      <c r="CB141" s="49" t="s">
        <v>197</v>
      </c>
      <c r="CC141" s="49" t="s">
        <v>197</v>
      </c>
      <c r="CD141" s="49" t="s">
        <v>197</v>
      </c>
      <c r="CE141" s="49" t="s">
        <v>197</v>
      </c>
      <c r="CF141" s="49" t="s">
        <v>197</v>
      </c>
      <c r="CG141" s="49" t="s">
        <v>197</v>
      </c>
      <c r="CH141" s="49" t="s">
        <v>197</v>
      </c>
      <c r="CI141" s="49" t="s">
        <v>197</v>
      </c>
      <c r="CJ141" s="49" t="s">
        <v>197</v>
      </c>
      <c r="CK141" s="49" t="s">
        <v>197</v>
      </c>
      <c r="CL141" s="49" t="s">
        <v>197</v>
      </c>
      <c r="CM141" s="49" t="s">
        <v>197</v>
      </c>
      <c r="CN141" s="49" t="s">
        <v>197</v>
      </c>
      <c r="CO141" s="49" t="s">
        <v>197</v>
      </c>
      <c r="CP141" s="49" t="s">
        <v>197</v>
      </c>
      <c r="CQ141" s="49" t="s">
        <v>197</v>
      </c>
      <c r="CR141" s="49" t="s">
        <v>197</v>
      </c>
      <c r="CS141" s="49" t="s">
        <v>197</v>
      </c>
      <c r="CT141" s="49" t="s">
        <v>197</v>
      </c>
      <c r="CU141" s="49" t="s">
        <v>197</v>
      </c>
      <c r="CV141" s="49" t="s">
        <v>197</v>
      </c>
      <c r="CW141" s="49" t="s">
        <v>197</v>
      </c>
      <c r="CX141" s="49" t="s">
        <v>197</v>
      </c>
      <c r="CY141" s="49" t="s">
        <v>197</v>
      </c>
      <c r="CZ141" s="49" t="s">
        <v>197</v>
      </c>
      <c r="DA141" s="49" t="s">
        <v>197</v>
      </c>
      <c r="DB141" s="49" t="s">
        <v>197</v>
      </c>
      <c r="DC141" s="49" t="s">
        <v>197</v>
      </c>
      <c r="DD141" s="49" t="s">
        <v>197</v>
      </c>
      <c r="DE141" s="49" t="s">
        <v>197</v>
      </c>
      <c r="DF141" s="49" t="s">
        <v>197</v>
      </c>
      <c r="DG141" s="49" t="s">
        <v>197</v>
      </c>
      <c r="DH141" s="49" t="s">
        <v>197</v>
      </c>
      <c r="DI141" s="49" t="s">
        <v>197</v>
      </c>
      <c r="DJ141" s="49" t="s">
        <v>197</v>
      </c>
      <c r="DK141" s="49" t="s">
        <v>197</v>
      </c>
      <c r="DL141" s="49" t="s">
        <v>197</v>
      </c>
      <c r="DM141" s="49" t="s">
        <v>197</v>
      </c>
      <c r="DN141" s="49" t="s">
        <v>197</v>
      </c>
      <c r="DO141" s="49" t="s">
        <v>197</v>
      </c>
      <c r="DP141" s="49" t="s">
        <v>197</v>
      </c>
      <c r="DQ141" s="49" t="s">
        <v>197</v>
      </c>
      <c r="DR141" s="49" t="s">
        <v>197</v>
      </c>
      <c r="DS141" s="49" t="s">
        <v>197</v>
      </c>
      <c r="DT141" s="49" t="s">
        <v>197</v>
      </c>
      <c r="DU141" s="49" t="s">
        <v>197</v>
      </c>
      <c r="DV141" s="49" t="s">
        <v>197</v>
      </c>
      <c r="DW141" s="49" t="s">
        <v>197</v>
      </c>
      <c r="DX141" s="49" t="s">
        <v>197</v>
      </c>
      <c r="DY141" s="49" t="s">
        <v>197</v>
      </c>
      <c r="DZ141" s="49" t="s">
        <v>197</v>
      </c>
      <c r="EA141" s="49" t="s">
        <v>197</v>
      </c>
      <c r="EB141" s="48" t="e">
        <v>#N/A</v>
      </c>
      <c r="EC141" s="49" t="s">
        <v>197</v>
      </c>
      <c r="ED141" s="48" t="e">
        <v>#N/A</v>
      </c>
      <c r="EE141" s="49" t="s">
        <v>197</v>
      </c>
      <c r="EF141" s="49" t="s">
        <v>197</v>
      </c>
      <c r="EG141" s="49" t="s">
        <v>197</v>
      </c>
      <c r="EH141" s="49" t="s">
        <v>197</v>
      </c>
      <c r="EI141" s="49" t="s">
        <v>197</v>
      </c>
      <c r="EJ141" s="49" t="s">
        <v>197</v>
      </c>
      <c r="EK141" s="49" t="s">
        <v>197</v>
      </c>
      <c r="EL141" s="49" t="s">
        <v>197</v>
      </c>
      <c r="EM141" s="49" t="s">
        <v>197</v>
      </c>
      <c r="EN141" s="49" t="s">
        <v>197</v>
      </c>
      <c r="EO141" s="49" t="s">
        <v>197</v>
      </c>
      <c r="EP141" s="49" t="s">
        <v>197</v>
      </c>
      <c r="EQ141" s="49" t="s">
        <v>197</v>
      </c>
      <c r="ER141" s="49" t="s">
        <v>197</v>
      </c>
      <c r="ES141" s="49" t="s">
        <v>197</v>
      </c>
      <c r="ET141" s="49" t="s">
        <v>197</v>
      </c>
      <c r="EU141" s="49" t="s">
        <v>197</v>
      </c>
      <c r="EV141" s="48">
        <v>75.3</v>
      </c>
      <c r="EW141" s="48">
        <v>74.599999999999994</v>
      </c>
      <c r="EX141" s="48">
        <v>74.8</v>
      </c>
      <c r="EY141" s="49" t="s">
        <v>197</v>
      </c>
      <c r="EZ141" s="48">
        <v>11.9</v>
      </c>
      <c r="FA141" s="48">
        <v>66.2</v>
      </c>
      <c r="FB141" s="48">
        <v>44.7</v>
      </c>
      <c r="FC141" s="49" t="s">
        <v>197</v>
      </c>
      <c r="FD141" s="48">
        <v>25.8</v>
      </c>
      <c r="FE141" s="48">
        <v>30.7</v>
      </c>
      <c r="FF141" s="48">
        <v>28.6</v>
      </c>
      <c r="FG141" s="49" t="s">
        <v>197</v>
      </c>
      <c r="FH141" s="49" t="s">
        <v>197</v>
      </c>
      <c r="FI141" s="49" t="s">
        <v>197</v>
      </c>
      <c r="FJ141" s="49" t="s">
        <v>197</v>
      </c>
      <c r="FK141" s="49" t="s">
        <v>197</v>
      </c>
      <c r="FL141" s="49" t="s">
        <v>197</v>
      </c>
      <c r="FM141" s="48">
        <v>23</v>
      </c>
      <c r="FN141" s="48">
        <v>26.4</v>
      </c>
      <c r="FO141" s="48">
        <v>24.4</v>
      </c>
      <c r="FP141" s="48">
        <v>9.1</v>
      </c>
      <c r="FQ141" s="48">
        <v>18.8</v>
      </c>
      <c r="FR141" s="48">
        <v>15.4</v>
      </c>
      <c r="FS141" s="48">
        <v>22.3</v>
      </c>
      <c r="FT141" s="48">
        <v>38.200000000000003</v>
      </c>
      <c r="FU141" s="48">
        <v>28.2</v>
      </c>
      <c r="FV141" s="49" t="s">
        <v>197</v>
      </c>
      <c r="FW141" s="49" t="s">
        <v>197</v>
      </c>
      <c r="FX141" s="48">
        <v>100.9</v>
      </c>
      <c r="FY141" s="48">
        <v>73.7</v>
      </c>
      <c r="FZ141" s="48">
        <v>74</v>
      </c>
      <c r="GA141" s="48">
        <v>68.2</v>
      </c>
      <c r="GB141" s="48">
        <v>117.8</v>
      </c>
      <c r="GC141" s="48">
        <v>108.1</v>
      </c>
      <c r="GD141" s="49" t="s">
        <v>197</v>
      </c>
      <c r="GE141" s="49" t="s">
        <v>197</v>
      </c>
      <c r="GF141" s="49" t="s">
        <v>197</v>
      </c>
      <c r="GG141" s="48">
        <v>57.5</v>
      </c>
      <c r="GH141" s="48">
        <v>21.4</v>
      </c>
      <c r="GI141" s="48">
        <v>21.7</v>
      </c>
      <c r="GJ141" s="49" t="s">
        <v>197</v>
      </c>
      <c r="GK141" s="49" t="s">
        <v>197</v>
      </c>
      <c r="GL141" s="49" t="s">
        <v>197</v>
      </c>
      <c r="GM141" s="48">
        <v>159.4</v>
      </c>
      <c r="GN141" s="48">
        <v>130.30000000000001</v>
      </c>
      <c r="GO141" s="48">
        <v>141.80000000000001</v>
      </c>
      <c r="GP141" s="49" t="s">
        <v>197</v>
      </c>
      <c r="GQ141" s="49" t="s">
        <v>197</v>
      </c>
      <c r="GR141" s="49" t="s">
        <v>197</v>
      </c>
      <c r="GS141" s="49" t="s">
        <v>197</v>
      </c>
      <c r="GT141" s="49" t="s">
        <v>197</v>
      </c>
      <c r="GU141" s="49" t="s">
        <v>197</v>
      </c>
      <c r="GV141" s="49" t="s">
        <v>197</v>
      </c>
      <c r="GW141" s="49" t="s">
        <v>197</v>
      </c>
      <c r="GX141" s="49" t="s">
        <v>197</v>
      </c>
      <c r="GY141" s="48">
        <v>84.1</v>
      </c>
      <c r="GZ141" s="48">
        <v>149</v>
      </c>
      <c r="HA141" s="48">
        <v>117.2</v>
      </c>
      <c r="HB141" s="48">
        <v>69.2</v>
      </c>
      <c r="HC141" s="48">
        <v>119</v>
      </c>
      <c r="HD141" s="48">
        <v>103.9</v>
      </c>
      <c r="HE141" s="48" t="e">
        <v>#N/A</v>
      </c>
      <c r="HF141" s="49" t="s">
        <v>197</v>
      </c>
      <c r="HG141" s="48" t="e">
        <v>#N/A</v>
      </c>
      <c r="HH141" s="49" t="s">
        <v>197</v>
      </c>
      <c r="HI141" s="49" t="s">
        <v>197</v>
      </c>
      <c r="HJ141" s="49" t="s">
        <v>197</v>
      </c>
      <c r="HK141" s="49" t="s">
        <v>197</v>
      </c>
      <c r="HL141" s="49" t="s">
        <v>197</v>
      </c>
      <c r="HM141" s="49" t="s">
        <v>197</v>
      </c>
      <c r="HN141" s="49" t="s">
        <v>197</v>
      </c>
      <c r="HO141" s="49" t="s">
        <v>197</v>
      </c>
      <c r="HP141" s="49" t="s">
        <v>197</v>
      </c>
      <c r="HQ141" s="49" t="s">
        <v>197</v>
      </c>
      <c r="HR141" s="49" t="s">
        <v>197</v>
      </c>
      <c r="HS141" s="49" t="s">
        <v>197</v>
      </c>
      <c r="HT141" s="49" t="s">
        <v>197</v>
      </c>
      <c r="HU141" s="48">
        <v>32.299999999999997</v>
      </c>
      <c r="HV141" s="48">
        <v>63</v>
      </c>
      <c r="HW141" s="48">
        <v>61.1</v>
      </c>
      <c r="HX141" s="49" t="s">
        <v>197</v>
      </c>
      <c r="HY141" s="49" t="s">
        <v>197</v>
      </c>
      <c r="HZ141" s="49" t="s">
        <v>197</v>
      </c>
      <c r="IA141" s="49" t="s">
        <v>197</v>
      </c>
      <c r="IB141" s="49" t="s">
        <v>197</v>
      </c>
      <c r="IC141" s="49" t="s">
        <v>197</v>
      </c>
      <c r="ID141" s="48">
        <v>35.299999999999997</v>
      </c>
      <c r="IE141" s="49" t="s">
        <v>197</v>
      </c>
      <c r="IF141" s="49" t="s">
        <v>197</v>
      </c>
      <c r="IG141" s="49" t="s">
        <v>197</v>
      </c>
      <c r="IH141" s="48">
        <v>49</v>
      </c>
      <c r="II141" s="49" t="s">
        <v>197</v>
      </c>
      <c r="IJ141" s="49" t="s">
        <v>197</v>
      </c>
      <c r="IK141" s="49" t="s">
        <v>197</v>
      </c>
      <c r="IL141" s="49" t="s">
        <v>197</v>
      </c>
      <c r="IM141" s="49" t="s">
        <v>197</v>
      </c>
      <c r="IN141" s="49" t="s">
        <v>197</v>
      </c>
      <c r="IO141" s="49" t="s">
        <v>197</v>
      </c>
      <c r="IP141" s="49" t="s">
        <v>197</v>
      </c>
      <c r="IQ141" s="49" t="s">
        <v>197</v>
      </c>
      <c r="IR141" s="48">
        <v>92.1</v>
      </c>
      <c r="IS141" s="48">
        <v>56.4</v>
      </c>
      <c r="IT141" s="48">
        <v>70.2</v>
      </c>
      <c r="IU141" s="49" t="s">
        <v>197</v>
      </c>
      <c r="IV141" s="49" t="s">
        <v>197</v>
      </c>
      <c r="IW141" s="49" t="s">
        <v>197</v>
      </c>
      <c r="IX141" s="49" t="s">
        <v>197</v>
      </c>
      <c r="IY141" s="49" t="s">
        <v>197</v>
      </c>
      <c r="IZ141" s="49" t="s">
        <v>197</v>
      </c>
      <c r="JA141" s="49" t="s">
        <v>197</v>
      </c>
      <c r="JB141" s="49" t="s">
        <v>197</v>
      </c>
      <c r="JC141" s="49" t="s">
        <v>197</v>
      </c>
      <c r="JD141" s="49" t="s">
        <v>197</v>
      </c>
      <c r="JE141" s="49" t="s">
        <v>197</v>
      </c>
      <c r="JF141" s="49" t="s">
        <v>87</v>
      </c>
      <c r="JG141" s="49" t="s">
        <v>87</v>
      </c>
      <c r="JH141" s="49" t="s">
        <v>87</v>
      </c>
      <c r="JI141" s="49">
        <v>96.5</v>
      </c>
      <c r="JJ141" s="49">
        <v>68.8</v>
      </c>
      <c r="JK141" s="49">
        <v>81.3</v>
      </c>
      <c r="JL141" s="49">
        <v>64.8</v>
      </c>
      <c r="JM141" s="49">
        <v>54.6</v>
      </c>
      <c r="JN141" s="49">
        <v>49</v>
      </c>
      <c r="JO141" s="49" t="s">
        <v>87</v>
      </c>
    </row>
    <row r="142" spans="1:275">
      <c r="A142" s="45"/>
      <c r="B142" s="46" t="s">
        <v>1879</v>
      </c>
      <c r="C142" s="303" t="s">
        <v>1376</v>
      </c>
      <c r="D142" s="46" t="s">
        <v>103</v>
      </c>
      <c r="E142" s="303" t="s">
        <v>16</v>
      </c>
      <c r="F142" s="47" t="s">
        <v>197</v>
      </c>
      <c r="G142" s="47" t="s">
        <v>197</v>
      </c>
      <c r="H142" s="48">
        <v>178.8</v>
      </c>
      <c r="I142" s="48">
        <v>124</v>
      </c>
      <c r="J142" s="48">
        <v>137.1</v>
      </c>
      <c r="K142" s="48">
        <v>187.5</v>
      </c>
      <c r="L142" s="48">
        <v>129</v>
      </c>
      <c r="M142" s="48">
        <v>101</v>
      </c>
      <c r="N142" s="49" t="s">
        <v>197</v>
      </c>
      <c r="O142" s="49" t="s">
        <v>197</v>
      </c>
      <c r="P142" s="48">
        <v>93.3</v>
      </c>
      <c r="Q142" s="49" t="s">
        <v>197</v>
      </c>
      <c r="R142" s="48">
        <v>92.8</v>
      </c>
      <c r="S142" s="48">
        <v>68.599999999999994</v>
      </c>
      <c r="T142" s="49" t="s">
        <v>197</v>
      </c>
      <c r="U142" s="48">
        <v>85.1</v>
      </c>
      <c r="V142" s="49" t="s">
        <v>197</v>
      </c>
      <c r="W142" s="48">
        <v>69.099999999999994</v>
      </c>
      <c r="X142" s="49" t="s">
        <v>197</v>
      </c>
      <c r="Y142" s="49" t="s">
        <v>197</v>
      </c>
      <c r="Z142" s="48">
        <v>126.7</v>
      </c>
      <c r="AA142" s="48">
        <v>53</v>
      </c>
      <c r="AB142" s="49" t="s">
        <v>197</v>
      </c>
      <c r="AC142" s="49" t="s">
        <v>197</v>
      </c>
      <c r="AD142" s="48">
        <v>242</v>
      </c>
      <c r="AE142" s="49" t="s">
        <v>197</v>
      </c>
      <c r="AF142" s="48">
        <v>78.900000000000006</v>
      </c>
      <c r="AG142" s="49" t="s">
        <v>197</v>
      </c>
      <c r="AH142" s="48">
        <v>50.1</v>
      </c>
      <c r="AI142" s="49" t="s">
        <v>197</v>
      </c>
      <c r="AJ142" s="49" t="s">
        <v>197</v>
      </c>
      <c r="AK142" s="49" t="s">
        <v>197</v>
      </c>
      <c r="AL142" s="49" t="s">
        <v>197</v>
      </c>
      <c r="AM142" s="49" t="s">
        <v>197</v>
      </c>
      <c r="AN142" s="48">
        <v>26.6</v>
      </c>
      <c r="AO142" s="48">
        <v>101.1</v>
      </c>
      <c r="AP142" s="48">
        <v>100.3</v>
      </c>
      <c r="AQ142" s="49" t="s">
        <v>197</v>
      </c>
      <c r="AR142" s="48">
        <v>35.4</v>
      </c>
      <c r="AS142" s="49" t="s">
        <v>197</v>
      </c>
      <c r="AT142" s="48">
        <v>70</v>
      </c>
      <c r="AU142" s="49" t="s">
        <v>197</v>
      </c>
      <c r="AV142" s="48">
        <v>255.1</v>
      </c>
      <c r="AW142" s="49" t="s">
        <v>197</v>
      </c>
      <c r="AX142" s="49" t="s">
        <v>197</v>
      </c>
      <c r="AY142" s="49" t="s">
        <v>197</v>
      </c>
      <c r="AZ142" s="48">
        <v>89.2</v>
      </c>
      <c r="BA142" s="48">
        <v>72.5</v>
      </c>
      <c r="BB142" s="48">
        <v>73.3</v>
      </c>
      <c r="BC142" s="48">
        <v>66.099999999999994</v>
      </c>
      <c r="BD142" s="48">
        <v>62.5</v>
      </c>
      <c r="BE142" s="48">
        <v>62.7</v>
      </c>
      <c r="BF142" s="48">
        <v>65.8</v>
      </c>
      <c r="BG142" s="48">
        <v>72.2</v>
      </c>
      <c r="BH142" s="48">
        <v>70.8</v>
      </c>
      <c r="BI142" s="48">
        <v>34.1</v>
      </c>
      <c r="BJ142" s="48">
        <v>54.5</v>
      </c>
      <c r="BK142" s="48">
        <v>43.8</v>
      </c>
      <c r="BL142" s="49" t="s">
        <v>197</v>
      </c>
      <c r="BM142" s="49" t="s">
        <v>197</v>
      </c>
      <c r="BN142" s="49" t="s">
        <v>197</v>
      </c>
      <c r="BO142" s="49" t="s">
        <v>197</v>
      </c>
      <c r="BP142" s="49" t="s">
        <v>197</v>
      </c>
      <c r="BQ142" s="49" t="s">
        <v>197</v>
      </c>
      <c r="BR142" s="49" t="s">
        <v>197</v>
      </c>
      <c r="BS142" s="49" t="s">
        <v>197</v>
      </c>
      <c r="BT142" s="49" t="s">
        <v>197</v>
      </c>
      <c r="BU142" s="49" t="s">
        <v>197</v>
      </c>
      <c r="BV142" s="49" t="s">
        <v>197</v>
      </c>
      <c r="BW142" s="49" t="s">
        <v>197</v>
      </c>
      <c r="BX142" s="49" t="s">
        <v>197</v>
      </c>
      <c r="BY142" s="49" t="s">
        <v>197</v>
      </c>
      <c r="BZ142" s="49" t="s">
        <v>197</v>
      </c>
      <c r="CA142" s="49" t="s">
        <v>197</v>
      </c>
      <c r="CB142" s="49" t="s">
        <v>197</v>
      </c>
      <c r="CC142" s="49" t="s">
        <v>197</v>
      </c>
      <c r="CD142" s="49" t="s">
        <v>197</v>
      </c>
      <c r="CE142" s="49" t="s">
        <v>197</v>
      </c>
      <c r="CF142" s="49" t="s">
        <v>197</v>
      </c>
      <c r="CG142" s="49" t="s">
        <v>197</v>
      </c>
      <c r="CH142" s="49" t="s">
        <v>197</v>
      </c>
      <c r="CI142" s="49" t="s">
        <v>197</v>
      </c>
      <c r="CJ142" s="49" t="s">
        <v>197</v>
      </c>
      <c r="CK142" s="49" t="s">
        <v>197</v>
      </c>
      <c r="CL142" s="49" t="s">
        <v>197</v>
      </c>
      <c r="CM142" s="49" t="s">
        <v>197</v>
      </c>
      <c r="CN142" s="49" t="s">
        <v>197</v>
      </c>
      <c r="CO142" s="49" t="s">
        <v>197</v>
      </c>
      <c r="CP142" s="49" t="s">
        <v>197</v>
      </c>
      <c r="CQ142" s="49" t="s">
        <v>197</v>
      </c>
      <c r="CR142" s="49" t="s">
        <v>197</v>
      </c>
      <c r="CS142" s="49" t="s">
        <v>197</v>
      </c>
      <c r="CT142" s="49" t="s">
        <v>197</v>
      </c>
      <c r="CU142" s="49" t="s">
        <v>197</v>
      </c>
      <c r="CV142" s="49" t="s">
        <v>197</v>
      </c>
      <c r="CW142" s="49" t="s">
        <v>197</v>
      </c>
      <c r="CX142" s="49" t="s">
        <v>197</v>
      </c>
      <c r="CY142" s="49" t="s">
        <v>197</v>
      </c>
      <c r="CZ142" s="49" t="s">
        <v>197</v>
      </c>
      <c r="DA142" s="49" t="s">
        <v>197</v>
      </c>
      <c r="DB142" s="49" t="s">
        <v>197</v>
      </c>
      <c r="DC142" s="49" t="s">
        <v>197</v>
      </c>
      <c r="DD142" s="49" t="s">
        <v>197</v>
      </c>
      <c r="DE142" s="49" t="s">
        <v>197</v>
      </c>
      <c r="DF142" s="49" t="s">
        <v>197</v>
      </c>
      <c r="DG142" s="49" t="s">
        <v>197</v>
      </c>
      <c r="DH142" s="49" t="s">
        <v>197</v>
      </c>
      <c r="DI142" s="49" t="s">
        <v>197</v>
      </c>
      <c r="DJ142" s="49" t="s">
        <v>197</v>
      </c>
      <c r="DK142" s="49" t="s">
        <v>197</v>
      </c>
      <c r="DL142" s="49" t="s">
        <v>197</v>
      </c>
      <c r="DM142" s="49" t="s">
        <v>197</v>
      </c>
      <c r="DN142" s="49" t="s">
        <v>197</v>
      </c>
      <c r="DO142" s="49" t="s">
        <v>197</v>
      </c>
      <c r="DP142" s="49" t="s">
        <v>197</v>
      </c>
      <c r="DQ142" s="49" t="s">
        <v>197</v>
      </c>
      <c r="DR142" s="49" t="s">
        <v>197</v>
      </c>
      <c r="DS142" s="49" t="s">
        <v>197</v>
      </c>
      <c r="DT142" s="49" t="s">
        <v>197</v>
      </c>
      <c r="DU142" s="49" t="s">
        <v>197</v>
      </c>
      <c r="DV142" s="49" t="s">
        <v>197</v>
      </c>
      <c r="DW142" s="49" t="s">
        <v>197</v>
      </c>
      <c r="DX142" s="49" t="s">
        <v>197</v>
      </c>
      <c r="DY142" s="49" t="s">
        <v>197</v>
      </c>
      <c r="DZ142" s="49" t="s">
        <v>197</v>
      </c>
      <c r="EA142" s="49" t="s">
        <v>197</v>
      </c>
      <c r="EB142" s="48" t="e">
        <v>#N/A</v>
      </c>
      <c r="EC142" s="49" t="s">
        <v>197</v>
      </c>
      <c r="ED142" s="48" t="e">
        <v>#N/A</v>
      </c>
      <c r="EE142" s="49" t="s">
        <v>197</v>
      </c>
      <c r="EF142" s="49" t="s">
        <v>197</v>
      </c>
      <c r="EG142" s="49" t="s">
        <v>197</v>
      </c>
      <c r="EH142" s="49" t="s">
        <v>197</v>
      </c>
      <c r="EI142" s="49" t="s">
        <v>197</v>
      </c>
      <c r="EJ142" s="49" t="s">
        <v>197</v>
      </c>
      <c r="EK142" s="49" t="s">
        <v>197</v>
      </c>
      <c r="EL142" s="49" t="s">
        <v>197</v>
      </c>
      <c r="EM142" s="49" t="s">
        <v>197</v>
      </c>
      <c r="EN142" s="49" t="s">
        <v>197</v>
      </c>
      <c r="EO142" s="49" t="s">
        <v>197</v>
      </c>
      <c r="EP142" s="49" t="s">
        <v>197</v>
      </c>
      <c r="EQ142" s="49" t="s">
        <v>197</v>
      </c>
      <c r="ER142" s="49" t="s">
        <v>197</v>
      </c>
      <c r="ES142" s="49" t="s">
        <v>197</v>
      </c>
      <c r="ET142" s="48">
        <v>84.2</v>
      </c>
      <c r="EU142" s="49" t="s">
        <v>197</v>
      </c>
      <c r="EV142" s="48">
        <v>67.599999999999994</v>
      </c>
      <c r="EW142" s="48">
        <v>74.599999999999994</v>
      </c>
      <c r="EX142" s="48">
        <v>72.400000000000006</v>
      </c>
      <c r="EY142" s="49" t="s">
        <v>197</v>
      </c>
      <c r="EZ142" s="48">
        <v>56</v>
      </c>
      <c r="FA142" s="48">
        <v>73.2</v>
      </c>
      <c r="FB142" s="48">
        <v>66.400000000000006</v>
      </c>
      <c r="FC142" s="49" t="s">
        <v>197</v>
      </c>
      <c r="FD142" s="48">
        <v>89.8</v>
      </c>
      <c r="FE142" s="48">
        <v>84.6</v>
      </c>
      <c r="FF142" s="48">
        <v>86.8</v>
      </c>
      <c r="FG142" s="48">
        <v>15.4</v>
      </c>
      <c r="FH142" s="48">
        <v>19.2</v>
      </c>
      <c r="FI142" s="48">
        <v>16.5</v>
      </c>
      <c r="FJ142" s="49" t="s">
        <v>197</v>
      </c>
      <c r="FK142" s="49" t="s">
        <v>197</v>
      </c>
      <c r="FL142" s="49" t="s">
        <v>197</v>
      </c>
      <c r="FM142" s="48">
        <v>43</v>
      </c>
      <c r="FN142" s="48">
        <v>65.5</v>
      </c>
      <c r="FO142" s="48">
        <v>52.4</v>
      </c>
      <c r="FP142" s="48">
        <v>73.400000000000006</v>
      </c>
      <c r="FQ142" s="48">
        <v>83.9</v>
      </c>
      <c r="FR142" s="48">
        <v>80.2</v>
      </c>
      <c r="FS142" s="48">
        <v>12.4</v>
      </c>
      <c r="FT142" s="48">
        <v>81.7</v>
      </c>
      <c r="FU142" s="48">
        <v>37.799999999999997</v>
      </c>
      <c r="FV142" s="48">
        <v>52</v>
      </c>
      <c r="FW142" s="49" t="s">
        <v>197</v>
      </c>
      <c r="FX142" s="48">
        <v>68.8</v>
      </c>
      <c r="FY142" s="48">
        <v>68.7</v>
      </c>
      <c r="FZ142" s="48">
        <v>68.7</v>
      </c>
      <c r="GA142" s="48">
        <v>63.7</v>
      </c>
      <c r="GB142" s="48">
        <v>87</v>
      </c>
      <c r="GC142" s="48">
        <v>82.5</v>
      </c>
      <c r="GD142" s="49" t="s">
        <v>197</v>
      </c>
      <c r="GE142" s="49" t="s">
        <v>197</v>
      </c>
      <c r="GF142" s="49" t="s">
        <v>197</v>
      </c>
      <c r="GG142" s="48">
        <v>232</v>
      </c>
      <c r="GH142" s="48">
        <v>179.2</v>
      </c>
      <c r="GI142" s="48">
        <v>179.5</v>
      </c>
      <c r="GJ142" s="49" t="s">
        <v>197</v>
      </c>
      <c r="GK142" s="49" t="s">
        <v>197</v>
      </c>
      <c r="GL142" s="49" t="s">
        <v>197</v>
      </c>
      <c r="GM142" s="48">
        <v>36.6</v>
      </c>
      <c r="GN142" s="48">
        <v>15.4</v>
      </c>
      <c r="GO142" s="48">
        <v>23.6</v>
      </c>
      <c r="GP142" s="48">
        <v>252.3</v>
      </c>
      <c r="GQ142" s="48">
        <v>12.3</v>
      </c>
      <c r="GR142" s="48">
        <v>101.4</v>
      </c>
      <c r="GS142" s="49" t="s">
        <v>197</v>
      </c>
      <c r="GT142" s="49" t="s">
        <v>197</v>
      </c>
      <c r="GU142" s="49" t="s">
        <v>197</v>
      </c>
      <c r="GV142" s="49" t="s">
        <v>197</v>
      </c>
      <c r="GW142" s="49" t="s">
        <v>197</v>
      </c>
      <c r="GX142" s="49" t="s">
        <v>197</v>
      </c>
      <c r="GY142" s="48">
        <v>55.2</v>
      </c>
      <c r="GZ142" s="48">
        <v>92.6</v>
      </c>
      <c r="HA142" s="48">
        <v>74.3</v>
      </c>
      <c r="HB142" s="49" t="s">
        <v>197</v>
      </c>
      <c r="HC142" s="49" t="s">
        <v>197</v>
      </c>
      <c r="HD142" s="49" t="s">
        <v>197</v>
      </c>
      <c r="HE142" s="48" t="e">
        <v>#N/A</v>
      </c>
      <c r="HF142" s="49" t="s">
        <v>197</v>
      </c>
      <c r="HG142" s="48" t="e">
        <v>#N/A</v>
      </c>
      <c r="HH142" s="49" t="s">
        <v>197</v>
      </c>
      <c r="HI142" s="49" t="s">
        <v>197</v>
      </c>
      <c r="HJ142" s="49" t="s">
        <v>197</v>
      </c>
      <c r="HK142" s="49" t="s">
        <v>197</v>
      </c>
      <c r="HL142" s="49" t="s">
        <v>197</v>
      </c>
      <c r="HM142" s="49" t="s">
        <v>197</v>
      </c>
      <c r="HN142" s="49" t="s">
        <v>197</v>
      </c>
      <c r="HO142" s="49" t="s">
        <v>197</v>
      </c>
      <c r="HP142" s="49" t="s">
        <v>197</v>
      </c>
      <c r="HQ142" s="49" t="s">
        <v>197</v>
      </c>
      <c r="HR142" s="49" t="s">
        <v>197</v>
      </c>
      <c r="HS142" s="49" t="s">
        <v>197</v>
      </c>
      <c r="HT142" s="49" t="s">
        <v>197</v>
      </c>
      <c r="HU142" s="48">
        <v>135</v>
      </c>
      <c r="HV142" s="48">
        <v>77.599999999999994</v>
      </c>
      <c r="HW142" s="48">
        <v>80.900000000000006</v>
      </c>
      <c r="HX142" s="49" t="s">
        <v>197</v>
      </c>
      <c r="HY142" s="49" t="s">
        <v>197</v>
      </c>
      <c r="HZ142" s="48">
        <v>111.6</v>
      </c>
      <c r="IA142" s="49" t="s">
        <v>197</v>
      </c>
      <c r="IB142" s="49" t="s">
        <v>197</v>
      </c>
      <c r="IC142" s="49" t="s">
        <v>197</v>
      </c>
      <c r="ID142" s="49" t="s">
        <v>197</v>
      </c>
      <c r="IE142" s="49" t="s">
        <v>197</v>
      </c>
      <c r="IF142" s="49" t="s">
        <v>197</v>
      </c>
      <c r="IG142" s="48">
        <v>121</v>
      </c>
      <c r="IH142" s="48">
        <v>47.3</v>
      </c>
      <c r="II142" s="49" t="s">
        <v>197</v>
      </c>
      <c r="IJ142" s="49" t="s">
        <v>197</v>
      </c>
      <c r="IK142" s="49" t="s">
        <v>197</v>
      </c>
      <c r="IL142" s="49" t="s">
        <v>197</v>
      </c>
      <c r="IM142" s="49" t="s">
        <v>197</v>
      </c>
      <c r="IN142" s="49" t="s">
        <v>197</v>
      </c>
      <c r="IO142" s="49" t="s">
        <v>197</v>
      </c>
      <c r="IP142" s="49" t="s">
        <v>197</v>
      </c>
      <c r="IQ142" s="49" t="s">
        <v>197</v>
      </c>
      <c r="IR142" s="48">
        <v>77</v>
      </c>
      <c r="IS142" s="48">
        <v>52.2</v>
      </c>
      <c r="IT142" s="48">
        <v>61.8</v>
      </c>
      <c r="IU142" s="49" t="s">
        <v>197</v>
      </c>
      <c r="IV142" s="49" t="s">
        <v>197</v>
      </c>
      <c r="IW142" s="49" t="s">
        <v>197</v>
      </c>
      <c r="IX142" s="49" t="s">
        <v>197</v>
      </c>
      <c r="IY142" s="49" t="s">
        <v>197</v>
      </c>
      <c r="IZ142" s="49" t="s">
        <v>197</v>
      </c>
      <c r="JA142" s="49" t="s">
        <v>197</v>
      </c>
      <c r="JB142" s="49" t="s">
        <v>197</v>
      </c>
      <c r="JC142" s="49" t="s">
        <v>197</v>
      </c>
      <c r="JD142" s="49" t="s">
        <v>197</v>
      </c>
      <c r="JE142" s="49" t="s">
        <v>197</v>
      </c>
      <c r="JF142" s="49" t="s">
        <v>87</v>
      </c>
      <c r="JG142" s="49">
        <v>136</v>
      </c>
      <c r="JH142" s="49" t="s">
        <v>87</v>
      </c>
      <c r="JI142" s="49">
        <v>55.3</v>
      </c>
      <c r="JJ142" s="49">
        <v>71.5</v>
      </c>
      <c r="JK142" s="49">
        <v>71.400000000000006</v>
      </c>
      <c r="JL142" s="49">
        <v>70.3</v>
      </c>
      <c r="JM142" s="49">
        <v>48.6</v>
      </c>
      <c r="JN142" s="49">
        <v>47.3</v>
      </c>
      <c r="JO142" s="49" t="s">
        <v>87</v>
      </c>
    </row>
    <row r="143" spans="1:275">
      <c r="A143" s="45"/>
      <c r="B143" s="46" t="s">
        <v>1880</v>
      </c>
      <c r="C143" s="303" t="s">
        <v>1377</v>
      </c>
      <c r="D143" s="46" t="s">
        <v>103</v>
      </c>
      <c r="E143" s="303" t="s">
        <v>16</v>
      </c>
      <c r="F143" s="47" t="s">
        <v>197</v>
      </c>
      <c r="G143" s="47" t="s">
        <v>197</v>
      </c>
      <c r="H143" s="48">
        <v>125</v>
      </c>
      <c r="I143" s="48">
        <v>127.9</v>
      </c>
      <c r="J143" s="48">
        <v>128.5</v>
      </c>
      <c r="K143" s="48">
        <v>54.4</v>
      </c>
      <c r="L143" s="48">
        <v>177.7</v>
      </c>
      <c r="M143" s="48">
        <v>162.1</v>
      </c>
      <c r="N143" s="48">
        <v>143.4</v>
      </c>
      <c r="O143" s="48">
        <v>221.7</v>
      </c>
      <c r="P143" s="48">
        <v>111.6</v>
      </c>
      <c r="Q143" s="48">
        <v>116.7</v>
      </c>
      <c r="R143" s="48">
        <v>114.9</v>
      </c>
      <c r="S143" s="48">
        <v>121.1</v>
      </c>
      <c r="T143" s="48">
        <v>67</v>
      </c>
      <c r="U143" s="48">
        <v>118.3</v>
      </c>
      <c r="V143" s="48">
        <v>93.1</v>
      </c>
      <c r="W143" s="48">
        <v>237.4</v>
      </c>
      <c r="X143" s="48">
        <v>228.4</v>
      </c>
      <c r="Y143" s="48">
        <v>215.9</v>
      </c>
      <c r="Z143" s="48">
        <v>141.6</v>
      </c>
      <c r="AA143" s="48">
        <v>69.599999999999994</v>
      </c>
      <c r="AB143" s="48">
        <v>145.5</v>
      </c>
      <c r="AC143" s="48">
        <v>33.5</v>
      </c>
      <c r="AD143" s="48">
        <v>110.6</v>
      </c>
      <c r="AE143" s="48">
        <v>148.69999999999999</v>
      </c>
      <c r="AF143" s="48">
        <v>149.6</v>
      </c>
      <c r="AG143" s="48">
        <v>239.7</v>
      </c>
      <c r="AH143" s="48">
        <v>89.9</v>
      </c>
      <c r="AI143" s="48">
        <v>276.3</v>
      </c>
      <c r="AJ143" s="48">
        <v>209.1</v>
      </c>
      <c r="AK143" s="48">
        <v>13.2</v>
      </c>
      <c r="AL143" s="49" t="s">
        <v>197</v>
      </c>
      <c r="AM143" s="48">
        <v>264.10000000000002</v>
      </c>
      <c r="AN143" s="48">
        <v>18.100000000000001</v>
      </c>
      <c r="AO143" s="48">
        <v>92.7</v>
      </c>
      <c r="AP143" s="48">
        <v>92</v>
      </c>
      <c r="AQ143" s="48">
        <v>17.7</v>
      </c>
      <c r="AR143" s="48">
        <v>62.9</v>
      </c>
      <c r="AS143" s="49" t="s">
        <v>197</v>
      </c>
      <c r="AT143" s="48">
        <v>138.9</v>
      </c>
      <c r="AU143" s="49" t="s">
        <v>197</v>
      </c>
      <c r="AV143" s="48">
        <v>162.6</v>
      </c>
      <c r="AW143" s="49" t="s">
        <v>197</v>
      </c>
      <c r="AX143" s="48">
        <v>302</v>
      </c>
      <c r="AY143" s="48">
        <v>168.4</v>
      </c>
      <c r="AZ143" s="48">
        <v>246.1</v>
      </c>
      <c r="BA143" s="48">
        <v>154.1</v>
      </c>
      <c r="BB143" s="48">
        <v>158.30000000000001</v>
      </c>
      <c r="BC143" s="48">
        <v>206.9</v>
      </c>
      <c r="BD143" s="48">
        <v>134.5</v>
      </c>
      <c r="BE143" s="48">
        <v>139.80000000000001</v>
      </c>
      <c r="BF143" s="48">
        <v>147.80000000000001</v>
      </c>
      <c r="BG143" s="48">
        <v>136.30000000000001</v>
      </c>
      <c r="BH143" s="48">
        <v>138.9</v>
      </c>
      <c r="BI143" s="48">
        <v>161.4</v>
      </c>
      <c r="BJ143" s="48">
        <v>168.6</v>
      </c>
      <c r="BK143" s="48">
        <v>164.8</v>
      </c>
      <c r="BL143" s="48">
        <v>140.9</v>
      </c>
      <c r="BM143" s="48">
        <v>84.1</v>
      </c>
      <c r="BN143" s="48">
        <v>99.6</v>
      </c>
      <c r="BO143" s="49" t="s">
        <v>197</v>
      </c>
      <c r="BP143" s="48">
        <v>134.9</v>
      </c>
      <c r="BQ143" s="48">
        <v>142.4</v>
      </c>
      <c r="BR143" s="48">
        <v>225</v>
      </c>
      <c r="BS143" s="48">
        <v>121.2</v>
      </c>
      <c r="BT143" s="48">
        <v>169.8</v>
      </c>
      <c r="BU143" s="48">
        <v>83.2</v>
      </c>
      <c r="BV143" s="48">
        <v>74.400000000000006</v>
      </c>
      <c r="BW143" s="48">
        <v>77.400000000000006</v>
      </c>
      <c r="BX143" s="48">
        <v>57.6</v>
      </c>
      <c r="BY143" s="48">
        <v>45.3</v>
      </c>
      <c r="BZ143" s="48">
        <v>53.2</v>
      </c>
      <c r="CA143" s="49" t="s">
        <v>197</v>
      </c>
      <c r="CB143" s="49" t="s">
        <v>197</v>
      </c>
      <c r="CC143" s="49" t="s">
        <v>197</v>
      </c>
      <c r="CD143" s="48">
        <v>122.7</v>
      </c>
      <c r="CE143" s="48">
        <v>72.8</v>
      </c>
      <c r="CF143" s="48">
        <v>92.3</v>
      </c>
      <c r="CG143" s="48">
        <v>302.8</v>
      </c>
      <c r="CH143" s="48">
        <v>328.7</v>
      </c>
      <c r="CI143" s="48">
        <v>315.89999999999998</v>
      </c>
      <c r="CJ143" s="48">
        <v>232.4</v>
      </c>
      <c r="CK143" s="48">
        <v>105.4</v>
      </c>
      <c r="CL143" s="48">
        <v>158.30000000000001</v>
      </c>
      <c r="CM143" s="49" t="s">
        <v>197</v>
      </c>
      <c r="CN143" s="49" t="s">
        <v>197</v>
      </c>
      <c r="CO143" s="49" t="s">
        <v>197</v>
      </c>
      <c r="CP143" s="49" t="s">
        <v>197</v>
      </c>
      <c r="CQ143" s="49" t="s">
        <v>197</v>
      </c>
      <c r="CR143" s="49" t="s">
        <v>197</v>
      </c>
      <c r="CS143" s="48">
        <v>631.9</v>
      </c>
      <c r="CT143" s="48">
        <v>256.2</v>
      </c>
      <c r="CU143" s="48">
        <v>184.9</v>
      </c>
      <c r="CV143" s="48">
        <v>214.5</v>
      </c>
      <c r="CW143" s="48">
        <v>194.1</v>
      </c>
      <c r="CX143" s="48">
        <v>116.2</v>
      </c>
      <c r="CY143" s="48">
        <v>150.4</v>
      </c>
      <c r="CZ143" s="48">
        <v>126.9</v>
      </c>
      <c r="DA143" s="48">
        <v>83.9</v>
      </c>
      <c r="DB143" s="48">
        <v>75.599999999999994</v>
      </c>
      <c r="DC143" s="48">
        <v>78.400000000000006</v>
      </c>
      <c r="DD143" s="48">
        <v>36.5</v>
      </c>
      <c r="DE143" s="48">
        <v>8.5</v>
      </c>
      <c r="DF143" s="48">
        <v>18.399999999999999</v>
      </c>
      <c r="DG143" s="48">
        <v>30.5</v>
      </c>
      <c r="DH143" s="48">
        <v>34.5</v>
      </c>
      <c r="DI143" s="48">
        <v>32.299999999999997</v>
      </c>
      <c r="DJ143" s="48">
        <v>431.5</v>
      </c>
      <c r="DK143" s="48">
        <v>428</v>
      </c>
      <c r="DL143" s="48">
        <v>429.6</v>
      </c>
      <c r="DM143" s="48">
        <v>229.3</v>
      </c>
      <c r="DN143" s="48">
        <v>113.4</v>
      </c>
      <c r="DO143" s="48">
        <v>157.30000000000001</v>
      </c>
      <c r="DP143" s="49" t="s">
        <v>197</v>
      </c>
      <c r="DQ143" s="49" t="s">
        <v>197</v>
      </c>
      <c r="DR143" s="49" t="s">
        <v>197</v>
      </c>
      <c r="DS143" s="48">
        <v>20</v>
      </c>
      <c r="DT143" s="48">
        <v>280.5</v>
      </c>
      <c r="DU143" s="48">
        <v>185.7</v>
      </c>
      <c r="DV143" s="48">
        <v>80.2</v>
      </c>
      <c r="DW143" s="48">
        <v>113.3</v>
      </c>
      <c r="DX143" s="48">
        <v>103.6</v>
      </c>
      <c r="DY143" s="49" t="s">
        <v>197</v>
      </c>
      <c r="DZ143" s="49" t="s">
        <v>197</v>
      </c>
      <c r="EA143" s="49" t="s">
        <v>197</v>
      </c>
      <c r="EB143" s="48" t="e">
        <v>#N/A</v>
      </c>
      <c r="EC143" s="49" t="s">
        <v>197</v>
      </c>
      <c r="ED143" s="48" t="e">
        <v>#N/A</v>
      </c>
      <c r="EE143" s="48">
        <v>104.2</v>
      </c>
      <c r="EF143" s="48">
        <v>164</v>
      </c>
      <c r="EG143" s="48">
        <v>31.5</v>
      </c>
      <c r="EH143" s="48">
        <v>87.4</v>
      </c>
      <c r="EI143" s="48">
        <v>68.400000000000006</v>
      </c>
      <c r="EJ143" s="48">
        <v>40.5</v>
      </c>
      <c r="EK143" s="48">
        <v>50.1</v>
      </c>
      <c r="EL143" s="49" t="s">
        <v>197</v>
      </c>
      <c r="EM143" s="48">
        <v>238.6</v>
      </c>
      <c r="EN143" s="48">
        <v>118.2</v>
      </c>
      <c r="EO143" s="48">
        <v>181.2</v>
      </c>
      <c r="EP143" s="49" t="s">
        <v>197</v>
      </c>
      <c r="EQ143" s="49" t="s">
        <v>197</v>
      </c>
      <c r="ER143" s="49" t="s">
        <v>197</v>
      </c>
      <c r="ES143" s="49" t="s">
        <v>197</v>
      </c>
      <c r="ET143" s="48">
        <v>247.8</v>
      </c>
      <c r="EU143" s="48">
        <v>219.4</v>
      </c>
      <c r="EV143" s="48">
        <v>153.5</v>
      </c>
      <c r="EW143" s="48">
        <v>105.5</v>
      </c>
      <c r="EX143" s="48">
        <v>120.4</v>
      </c>
      <c r="EY143" s="48">
        <v>164.3</v>
      </c>
      <c r="EZ143" s="48">
        <v>221.1</v>
      </c>
      <c r="FA143" s="48">
        <v>131.80000000000001</v>
      </c>
      <c r="FB143" s="48">
        <v>167.3</v>
      </c>
      <c r="FC143" s="48">
        <v>969</v>
      </c>
      <c r="FD143" s="48">
        <v>161.5</v>
      </c>
      <c r="FE143" s="48">
        <v>106.1</v>
      </c>
      <c r="FF143" s="48">
        <v>129.9</v>
      </c>
      <c r="FG143" s="48">
        <v>159.1</v>
      </c>
      <c r="FH143" s="48">
        <v>46.7</v>
      </c>
      <c r="FI143" s="48">
        <v>126.7</v>
      </c>
      <c r="FJ143" s="48">
        <v>230.7</v>
      </c>
      <c r="FK143" s="48">
        <v>69.3</v>
      </c>
      <c r="FL143" s="48">
        <v>142.19999999999999</v>
      </c>
      <c r="FM143" s="48">
        <v>187.2</v>
      </c>
      <c r="FN143" s="48">
        <v>103.3</v>
      </c>
      <c r="FO143" s="48">
        <v>152.1</v>
      </c>
      <c r="FP143" s="48">
        <v>130.19999999999999</v>
      </c>
      <c r="FQ143" s="48">
        <v>145.80000000000001</v>
      </c>
      <c r="FR143" s="48">
        <v>140.30000000000001</v>
      </c>
      <c r="FS143" s="48">
        <v>179.3</v>
      </c>
      <c r="FT143" s="48">
        <v>57.7</v>
      </c>
      <c r="FU143" s="48">
        <v>134.69999999999999</v>
      </c>
      <c r="FV143" s="48">
        <v>185.2</v>
      </c>
      <c r="FW143" s="48">
        <v>92</v>
      </c>
      <c r="FX143" s="48">
        <v>213.1</v>
      </c>
      <c r="FY143" s="48">
        <v>115.8</v>
      </c>
      <c r="FZ143" s="48">
        <v>116.6</v>
      </c>
      <c r="GA143" s="48">
        <v>152.5</v>
      </c>
      <c r="GB143" s="48">
        <v>112.5</v>
      </c>
      <c r="GC143" s="48">
        <v>120.1</v>
      </c>
      <c r="GD143" s="48">
        <v>218.4</v>
      </c>
      <c r="GE143" s="48">
        <v>55.2</v>
      </c>
      <c r="GF143" s="48">
        <v>160.1</v>
      </c>
      <c r="GG143" s="48">
        <v>425.3</v>
      </c>
      <c r="GH143" s="48">
        <v>203.8</v>
      </c>
      <c r="GI143" s="48">
        <v>205.2</v>
      </c>
      <c r="GJ143" s="49" t="s">
        <v>197</v>
      </c>
      <c r="GK143" s="49" t="s">
        <v>197</v>
      </c>
      <c r="GL143" s="49" t="s">
        <v>197</v>
      </c>
      <c r="GM143" s="48">
        <v>54.4</v>
      </c>
      <c r="GN143" s="48">
        <v>351.9</v>
      </c>
      <c r="GO143" s="48">
        <v>238.2</v>
      </c>
      <c r="GP143" s="48">
        <v>299.7</v>
      </c>
      <c r="GQ143" s="48">
        <v>89.6</v>
      </c>
      <c r="GR143" s="48">
        <v>167.7</v>
      </c>
      <c r="GS143" s="48">
        <v>1195</v>
      </c>
      <c r="GT143" s="48">
        <v>113.2</v>
      </c>
      <c r="GU143" s="48">
        <v>349.8</v>
      </c>
      <c r="GV143" s="48">
        <v>440.4</v>
      </c>
      <c r="GW143" s="48">
        <v>91.4</v>
      </c>
      <c r="GX143" s="48">
        <v>246.4</v>
      </c>
      <c r="GY143" s="48">
        <v>172.2</v>
      </c>
      <c r="GZ143" s="48">
        <v>136.5</v>
      </c>
      <c r="HA143" s="48">
        <v>153.80000000000001</v>
      </c>
      <c r="HB143" s="48">
        <v>169.7</v>
      </c>
      <c r="HC143" s="48">
        <v>172.8</v>
      </c>
      <c r="HD143" s="48">
        <v>171.8</v>
      </c>
      <c r="HE143" s="48" t="e">
        <v>#N/A</v>
      </c>
      <c r="HF143" s="49" t="s">
        <v>197</v>
      </c>
      <c r="HG143" s="48" t="e">
        <v>#N/A</v>
      </c>
      <c r="HH143" s="48">
        <v>89.1</v>
      </c>
      <c r="HI143" s="48">
        <v>141.69999999999999</v>
      </c>
      <c r="HJ143" s="48">
        <v>103.4</v>
      </c>
      <c r="HK143" s="48">
        <v>114.3</v>
      </c>
      <c r="HL143" s="48">
        <v>166.1</v>
      </c>
      <c r="HM143" s="48">
        <v>96.9</v>
      </c>
      <c r="HN143" s="48">
        <v>130.19999999999999</v>
      </c>
      <c r="HO143" s="49" t="s">
        <v>197</v>
      </c>
      <c r="HP143" s="49" t="s">
        <v>197</v>
      </c>
      <c r="HQ143" s="49" t="s">
        <v>197</v>
      </c>
      <c r="HR143" s="49" t="s">
        <v>197</v>
      </c>
      <c r="HS143" s="49" t="s">
        <v>197</v>
      </c>
      <c r="HT143" s="49" t="s">
        <v>197</v>
      </c>
      <c r="HU143" s="48">
        <v>74.599999999999994</v>
      </c>
      <c r="HV143" s="48">
        <v>96.8</v>
      </c>
      <c r="HW143" s="48">
        <v>95.6</v>
      </c>
      <c r="HX143" s="48">
        <v>199.8</v>
      </c>
      <c r="HY143" s="49" t="s">
        <v>197</v>
      </c>
      <c r="HZ143" s="48">
        <v>80.3</v>
      </c>
      <c r="IA143" s="49" t="s">
        <v>197</v>
      </c>
      <c r="IB143" s="49" t="s">
        <v>197</v>
      </c>
      <c r="IC143" s="49" t="s">
        <v>197</v>
      </c>
      <c r="ID143" s="48">
        <v>14.4</v>
      </c>
      <c r="IE143" s="49" t="s">
        <v>197</v>
      </c>
      <c r="IF143" s="49" t="s">
        <v>197</v>
      </c>
      <c r="IG143" s="48">
        <v>60.1</v>
      </c>
      <c r="IH143" s="48">
        <v>112.7</v>
      </c>
      <c r="II143" s="48">
        <v>68</v>
      </c>
      <c r="IJ143" s="48">
        <v>80.099999999999994</v>
      </c>
      <c r="IK143" s="49" t="s">
        <v>197</v>
      </c>
      <c r="IL143" s="49" t="s">
        <v>197</v>
      </c>
      <c r="IM143" s="49" t="s">
        <v>197</v>
      </c>
      <c r="IN143" s="49" t="s">
        <v>197</v>
      </c>
      <c r="IO143" s="48">
        <v>54.5</v>
      </c>
      <c r="IP143" s="49" t="s">
        <v>197</v>
      </c>
      <c r="IQ143" s="48">
        <v>221</v>
      </c>
      <c r="IR143" s="48">
        <v>151.19999999999999</v>
      </c>
      <c r="IS143" s="48">
        <v>109.3</v>
      </c>
      <c r="IT143" s="48">
        <v>125.3</v>
      </c>
      <c r="IU143" s="48">
        <v>95.2</v>
      </c>
      <c r="IV143" s="48">
        <v>157</v>
      </c>
      <c r="IW143" s="48">
        <v>141.5</v>
      </c>
      <c r="IX143" s="49" t="s">
        <v>197</v>
      </c>
      <c r="IY143" s="49" t="s">
        <v>197</v>
      </c>
      <c r="IZ143" s="49" t="s">
        <v>197</v>
      </c>
      <c r="JA143" s="49" t="s">
        <v>197</v>
      </c>
      <c r="JB143" s="49" t="s">
        <v>197</v>
      </c>
      <c r="JC143" s="48">
        <v>99.7</v>
      </c>
      <c r="JD143" s="48">
        <v>123.2</v>
      </c>
      <c r="JE143" s="48">
        <v>117.5</v>
      </c>
      <c r="JF143" s="48">
        <v>337.7</v>
      </c>
      <c r="JG143" s="48">
        <v>154.6</v>
      </c>
      <c r="JH143" s="48">
        <v>170.7</v>
      </c>
      <c r="JI143" s="48">
        <v>104.4</v>
      </c>
      <c r="JJ143" s="48">
        <v>116.3</v>
      </c>
      <c r="JK143" s="48">
        <v>131.9</v>
      </c>
      <c r="JL143" s="48">
        <v>120.6</v>
      </c>
      <c r="JM143" s="48">
        <v>112.7</v>
      </c>
      <c r="JN143" s="48">
        <v>112.7</v>
      </c>
      <c r="JO143" s="48" t="s">
        <v>87</v>
      </c>
    </row>
    <row r="144" spans="1:275">
      <c r="A144" s="45"/>
      <c r="B144" s="46" t="s">
        <v>1881</v>
      </c>
      <c r="C144" s="303" t="s">
        <v>1378</v>
      </c>
      <c r="D144" s="46" t="s">
        <v>103</v>
      </c>
      <c r="E144" s="303" t="s">
        <v>16</v>
      </c>
      <c r="F144" s="47" t="s">
        <v>197</v>
      </c>
      <c r="G144" s="47" t="s">
        <v>197</v>
      </c>
      <c r="H144" s="48">
        <v>97.7</v>
      </c>
      <c r="I144" s="48">
        <v>91.8</v>
      </c>
      <c r="J144" s="48">
        <v>99.2</v>
      </c>
      <c r="K144" s="49" t="s">
        <v>197</v>
      </c>
      <c r="L144" s="48">
        <v>121.1</v>
      </c>
      <c r="M144" s="48">
        <v>93.2</v>
      </c>
      <c r="N144" s="49" t="s">
        <v>197</v>
      </c>
      <c r="O144" s="49" t="s">
        <v>197</v>
      </c>
      <c r="P144" s="49" t="s">
        <v>197</v>
      </c>
      <c r="Q144" s="49" t="s">
        <v>197</v>
      </c>
      <c r="R144" s="48">
        <v>58.8</v>
      </c>
      <c r="S144" s="48">
        <v>68</v>
      </c>
      <c r="T144" s="49" t="s">
        <v>197</v>
      </c>
      <c r="U144" s="49" t="s">
        <v>197</v>
      </c>
      <c r="V144" s="49" t="s">
        <v>197</v>
      </c>
      <c r="W144" s="49" t="s">
        <v>197</v>
      </c>
      <c r="X144" s="49" t="s">
        <v>197</v>
      </c>
      <c r="Y144" s="49" t="s">
        <v>197</v>
      </c>
      <c r="Z144" s="48">
        <v>105.6</v>
      </c>
      <c r="AA144" s="48">
        <v>59.9</v>
      </c>
      <c r="AB144" s="49" t="s">
        <v>197</v>
      </c>
      <c r="AC144" s="49" t="s">
        <v>197</v>
      </c>
      <c r="AD144" s="49" t="s">
        <v>197</v>
      </c>
      <c r="AE144" s="49" t="s">
        <v>197</v>
      </c>
      <c r="AF144" s="49" t="s">
        <v>197</v>
      </c>
      <c r="AG144" s="49" t="s">
        <v>197</v>
      </c>
      <c r="AH144" s="49" t="s">
        <v>197</v>
      </c>
      <c r="AI144" s="49" t="s">
        <v>197</v>
      </c>
      <c r="AJ144" s="49" t="s">
        <v>197</v>
      </c>
      <c r="AK144" s="49" t="s">
        <v>197</v>
      </c>
      <c r="AL144" s="49" t="s">
        <v>197</v>
      </c>
      <c r="AM144" s="49" t="s">
        <v>197</v>
      </c>
      <c r="AN144" s="49" t="s">
        <v>197</v>
      </c>
      <c r="AO144" s="49" t="s">
        <v>197</v>
      </c>
      <c r="AP144" s="49" t="s">
        <v>197</v>
      </c>
      <c r="AQ144" s="49" t="s">
        <v>197</v>
      </c>
      <c r="AR144" s="49" t="s">
        <v>197</v>
      </c>
      <c r="AS144" s="49" t="s">
        <v>197</v>
      </c>
      <c r="AT144" s="48">
        <v>74.099999999999994</v>
      </c>
      <c r="AU144" s="49" t="s">
        <v>197</v>
      </c>
      <c r="AV144" s="48">
        <v>141.5</v>
      </c>
      <c r="AW144" s="49" t="s">
        <v>197</v>
      </c>
      <c r="AX144" s="49" t="s">
        <v>197</v>
      </c>
      <c r="AY144" s="49" t="s">
        <v>197</v>
      </c>
      <c r="AZ144" s="48">
        <v>102.5</v>
      </c>
      <c r="BA144" s="48">
        <v>82.8</v>
      </c>
      <c r="BB144" s="48">
        <v>83.7</v>
      </c>
      <c r="BC144" s="48">
        <v>81.2</v>
      </c>
      <c r="BD144" s="48">
        <v>51.7</v>
      </c>
      <c r="BE144" s="48">
        <v>54</v>
      </c>
      <c r="BF144" s="48">
        <v>80.3</v>
      </c>
      <c r="BG144" s="48">
        <v>45.9</v>
      </c>
      <c r="BH144" s="48">
        <v>54.1</v>
      </c>
      <c r="BI144" s="49" t="s">
        <v>197</v>
      </c>
      <c r="BJ144" s="49" t="s">
        <v>197</v>
      </c>
      <c r="BK144" s="49" t="s">
        <v>197</v>
      </c>
      <c r="BL144" s="49" t="s">
        <v>197</v>
      </c>
      <c r="BM144" s="49" t="s">
        <v>197</v>
      </c>
      <c r="BN144" s="49" t="s">
        <v>197</v>
      </c>
      <c r="BO144" s="49" t="s">
        <v>197</v>
      </c>
      <c r="BP144" s="49" t="s">
        <v>197</v>
      </c>
      <c r="BQ144" s="49" t="s">
        <v>197</v>
      </c>
      <c r="BR144" s="49" t="s">
        <v>197</v>
      </c>
      <c r="BS144" s="49" t="s">
        <v>197</v>
      </c>
      <c r="BT144" s="49" t="s">
        <v>197</v>
      </c>
      <c r="BU144" s="49" t="s">
        <v>197</v>
      </c>
      <c r="BV144" s="49" t="s">
        <v>197</v>
      </c>
      <c r="BW144" s="49" t="s">
        <v>197</v>
      </c>
      <c r="BX144" s="49" t="s">
        <v>197</v>
      </c>
      <c r="BY144" s="49" t="s">
        <v>197</v>
      </c>
      <c r="BZ144" s="49" t="s">
        <v>197</v>
      </c>
      <c r="CA144" s="49" t="s">
        <v>197</v>
      </c>
      <c r="CB144" s="49" t="s">
        <v>197</v>
      </c>
      <c r="CC144" s="49" t="s">
        <v>197</v>
      </c>
      <c r="CD144" s="49" t="s">
        <v>197</v>
      </c>
      <c r="CE144" s="49" t="s">
        <v>197</v>
      </c>
      <c r="CF144" s="49" t="s">
        <v>197</v>
      </c>
      <c r="CG144" s="49" t="s">
        <v>197</v>
      </c>
      <c r="CH144" s="49" t="s">
        <v>197</v>
      </c>
      <c r="CI144" s="49" t="s">
        <v>197</v>
      </c>
      <c r="CJ144" s="49" t="s">
        <v>197</v>
      </c>
      <c r="CK144" s="49" t="s">
        <v>197</v>
      </c>
      <c r="CL144" s="49" t="s">
        <v>197</v>
      </c>
      <c r="CM144" s="49" t="s">
        <v>197</v>
      </c>
      <c r="CN144" s="49" t="s">
        <v>197</v>
      </c>
      <c r="CO144" s="49" t="s">
        <v>197</v>
      </c>
      <c r="CP144" s="49" t="s">
        <v>197</v>
      </c>
      <c r="CQ144" s="49" t="s">
        <v>197</v>
      </c>
      <c r="CR144" s="49" t="s">
        <v>197</v>
      </c>
      <c r="CS144" s="49" t="s">
        <v>197</v>
      </c>
      <c r="CT144" s="49" t="s">
        <v>197</v>
      </c>
      <c r="CU144" s="49" t="s">
        <v>197</v>
      </c>
      <c r="CV144" s="49" t="s">
        <v>197</v>
      </c>
      <c r="CW144" s="49" t="s">
        <v>197</v>
      </c>
      <c r="CX144" s="49" t="s">
        <v>197</v>
      </c>
      <c r="CY144" s="49" t="s">
        <v>197</v>
      </c>
      <c r="CZ144" s="49" t="s">
        <v>197</v>
      </c>
      <c r="DA144" s="49" t="s">
        <v>197</v>
      </c>
      <c r="DB144" s="49" t="s">
        <v>197</v>
      </c>
      <c r="DC144" s="49" t="s">
        <v>197</v>
      </c>
      <c r="DD144" s="49" t="s">
        <v>197</v>
      </c>
      <c r="DE144" s="49" t="s">
        <v>197</v>
      </c>
      <c r="DF144" s="49" t="s">
        <v>197</v>
      </c>
      <c r="DG144" s="49" t="s">
        <v>197</v>
      </c>
      <c r="DH144" s="49" t="s">
        <v>197</v>
      </c>
      <c r="DI144" s="49" t="s">
        <v>197</v>
      </c>
      <c r="DJ144" s="49" t="s">
        <v>197</v>
      </c>
      <c r="DK144" s="49" t="s">
        <v>197</v>
      </c>
      <c r="DL144" s="49" t="s">
        <v>197</v>
      </c>
      <c r="DM144" s="49" t="s">
        <v>197</v>
      </c>
      <c r="DN144" s="49" t="s">
        <v>197</v>
      </c>
      <c r="DO144" s="49" t="s">
        <v>197</v>
      </c>
      <c r="DP144" s="49" t="s">
        <v>197</v>
      </c>
      <c r="DQ144" s="49" t="s">
        <v>197</v>
      </c>
      <c r="DR144" s="49" t="s">
        <v>197</v>
      </c>
      <c r="DS144" s="49" t="s">
        <v>197</v>
      </c>
      <c r="DT144" s="49" t="s">
        <v>197</v>
      </c>
      <c r="DU144" s="49" t="s">
        <v>197</v>
      </c>
      <c r="DV144" s="49" t="s">
        <v>197</v>
      </c>
      <c r="DW144" s="49" t="s">
        <v>197</v>
      </c>
      <c r="DX144" s="49" t="s">
        <v>197</v>
      </c>
      <c r="DY144" s="49" t="s">
        <v>197</v>
      </c>
      <c r="DZ144" s="49" t="s">
        <v>197</v>
      </c>
      <c r="EA144" s="49" t="s">
        <v>197</v>
      </c>
      <c r="EB144" s="48" t="e">
        <v>#N/A</v>
      </c>
      <c r="EC144" s="49" t="s">
        <v>197</v>
      </c>
      <c r="ED144" s="48" t="e">
        <v>#N/A</v>
      </c>
      <c r="EE144" s="49" t="s">
        <v>197</v>
      </c>
      <c r="EF144" s="49" t="s">
        <v>197</v>
      </c>
      <c r="EG144" s="49" t="s">
        <v>197</v>
      </c>
      <c r="EH144" s="49" t="s">
        <v>197</v>
      </c>
      <c r="EI144" s="49" t="s">
        <v>197</v>
      </c>
      <c r="EJ144" s="49" t="s">
        <v>197</v>
      </c>
      <c r="EK144" s="49" t="s">
        <v>197</v>
      </c>
      <c r="EL144" s="49" t="s">
        <v>197</v>
      </c>
      <c r="EM144" s="49" t="s">
        <v>197</v>
      </c>
      <c r="EN144" s="49" t="s">
        <v>197</v>
      </c>
      <c r="EO144" s="49" t="s">
        <v>197</v>
      </c>
      <c r="EP144" s="49" t="s">
        <v>197</v>
      </c>
      <c r="EQ144" s="49" t="s">
        <v>197</v>
      </c>
      <c r="ER144" s="49" t="s">
        <v>197</v>
      </c>
      <c r="ES144" s="49" t="s">
        <v>197</v>
      </c>
      <c r="ET144" s="48">
        <v>192.4</v>
      </c>
      <c r="EU144" s="49" t="s">
        <v>197</v>
      </c>
      <c r="EV144" s="48">
        <v>86.3</v>
      </c>
      <c r="EW144" s="48">
        <v>78.8</v>
      </c>
      <c r="EX144" s="48">
        <v>81.2</v>
      </c>
      <c r="EY144" s="49" t="s">
        <v>197</v>
      </c>
      <c r="EZ144" s="49" t="s">
        <v>197</v>
      </c>
      <c r="FA144" s="49" t="s">
        <v>197</v>
      </c>
      <c r="FB144" s="49" t="s">
        <v>197</v>
      </c>
      <c r="FC144" s="49" t="s">
        <v>197</v>
      </c>
      <c r="FD144" s="48">
        <v>32.700000000000003</v>
      </c>
      <c r="FE144" s="48">
        <v>49.9</v>
      </c>
      <c r="FF144" s="48">
        <v>42.4</v>
      </c>
      <c r="FG144" s="49" t="s">
        <v>197</v>
      </c>
      <c r="FH144" s="49" t="s">
        <v>197</v>
      </c>
      <c r="FI144" s="49" t="s">
        <v>197</v>
      </c>
      <c r="FJ144" s="49" t="s">
        <v>197</v>
      </c>
      <c r="FK144" s="49" t="s">
        <v>197</v>
      </c>
      <c r="FL144" s="49" t="s">
        <v>197</v>
      </c>
      <c r="FM144" s="48">
        <v>92.2</v>
      </c>
      <c r="FN144" s="48">
        <v>83.4</v>
      </c>
      <c r="FO144" s="48">
        <v>88.6</v>
      </c>
      <c r="FP144" s="49" t="s">
        <v>197</v>
      </c>
      <c r="FQ144" s="49" t="s">
        <v>197</v>
      </c>
      <c r="FR144" s="49" t="s">
        <v>197</v>
      </c>
      <c r="FS144" s="48">
        <v>60</v>
      </c>
      <c r="FT144" s="48">
        <v>149.6</v>
      </c>
      <c r="FU144" s="48">
        <v>93</v>
      </c>
      <c r="FV144" s="49" t="s">
        <v>197</v>
      </c>
      <c r="FW144" s="49" t="s">
        <v>197</v>
      </c>
      <c r="FX144" s="48">
        <v>179.2</v>
      </c>
      <c r="FY144" s="48">
        <v>64.3</v>
      </c>
      <c r="FZ144" s="48">
        <v>65.5</v>
      </c>
      <c r="GA144" s="48">
        <v>107.9</v>
      </c>
      <c r="GB144" s="48">
        <v>111.7</v>
      </c>
      <c r="GC144" s="48">
        <v>110.9</v>
      </c>
      <c r="GD144" s="49" t="s">
        <v>197</v>
      </c>
      <c r="GE144" s="49" t="s">
        <v>197</v>
      </c>
      <c r="GF144" s="49" t="s">
        <v>197</v>
      </c>
      <c r="GG144" s="49" t="s">
        <v>197</v>
      </c>
      <c r="GH144" s="49" t="s">
        <v>197</v>
      </c>
      <c r="GI144" s="49" t="s">
        <v>197</v>
      </c>
      <c r="GJ144" s="49" t="s">
        <v>197</v>
      </c>
      <c r="GK144" s="49" t="s">
        <v>197</v>
      </c>
      <c r="GL144" s="49" t="s">
        <v>197</v>
      </c>
      <c r="GM144" s="48">
        <v>151.4</v>
      </c>
      <c r="GN144" s="48">
        <v>62.8</v>
      </c>
      <c r="GO144" s="48">
        <v>98.1</v>
      </c>
      <c r="GP144" s="49" t="s">
        <v>197</v>
      </c>
      <c r="GQ144" s="49" t="s">
        <v>197</v>
      </c>
      <c r="GR144" s="49" t="s">
        <v>197</v>
      </c>
      <c r="GS144" s="49" t="s">
        <v>197</v>
      </c>
      <c r="GT144" s="49" t="s">
        <v>197</v>
      </c>
      <c r="GU144" s="49" t="s">
        <v>197</v>
      </c>
      <c r="GV144" s="49" t="s">
        <v>197</v>
      </c>
      <c r="GW144" s="49" t="s">
        <v>197</v>
      </c>
      <c r="GX144" s="49" t="s">
        <v>197</v>
      </c>
      <c r="GY144" s="48">
        <v>82.8</v>
      </c>
      <c r="GZ144" s="48">
        <v>103.2</v>
      </c>
      <c r="HA144" s="48">
        <v>93.2</v>
      </c>
      <c r="HB144" s="48">
        <v>94.2</v>
      </c>
      <c r="HC144" s="48">
        <v>197.6</v>
      </c>
      <c r="HD144" s="48">
        <v>166.3</v>
      </c>
      <c r="HE144" s="48" t="e">
        <v>#N/A</v>
      </c>
      <c r="HF144" s="49" t="s">
        <v>197</v>
      </c>
      <c r="HG144" s="48" t="e">
        <v>#N/A</v>
      </c>
      <c r="HH144" s="49" t="s">
        <v>197</v>
      </c>
      <c r="HI144" s="49" t="s">
        <v>197</v>
      </c>
      <c r="HJ144" s="49" t="s">
        <v>197</v>
      </c>
      <c r="HK144" s="49" t="s">
        <v>197</v>
      </c>
      <c r="HL144" s="49" t="s">
        <v>197</v>
      </c>
      <c r="HM144" s="49" t="s">
        <v>197</v>
      </c>
      <c r="HN144" s="49" t="s">
        <v>197</v>
      </c>
      <c r="HO144" s="49" t="s">
        <v>197</v>
      </c>
      <c r="HP144" s="49" t="s">
        <v>197</v>
      </c>
      <c r="HQ144" s="49" t="s">
        <v>197</v>
      </c>
      <c r="HR144" s="49" t="s">
        <v>197</v>
      </c>
      <c r="HS144" s="49" t="s">
        <v>197</v>
      </c>
      <c r="HT144" s="49" t="s">
        <v>197</v>
      </c>
      <c r="HU144" s="48">
        <v>111.7</v>
      </c>
      <c r="HV144" s="48">
        <v>58.8</v>
      </c>
      <c r="HW144" s="48">
        <v>62.2</v>
      </c>
      <c r="HX144" s="49" t="s">
        <v>197</v>
      </c>
      <c r="HY144" s="49" t="s">
        <v>197</v>
      </c>
      <c r="HZ144" s="49" t="s">
        <v>197</v>
      </c>
      <c r="IA144" s="49" t="s">
        <v>197</v>
      </c>
      <c r="IB144" s="49" t="s">
        <v>197</v>
      </c>
      <c r="IC144" s="49" t="s">
        <v>197</v>
      </c>
      <c r="ID144" s="48">
        <v>12.5</v>
      </c>
      <c r="IE144" s="49" t="s">
        <v>197</v>
      </c>
      <c r="IF144" s="49" t="s">
        <v>197</v>
      </c>
      <c r="IG144" s="49" t="s">
        <v>197</v>
      </c>
      <c r="IH144" s="48">
        <v>36</v>
      </c>
      <c r="II144" s="49" t="s">
        <v>197</v>
      </c>
      <c r="IJ144" s="49" t="s">
        <v>197</v>
      </c>
      <c r="IK144" s="49" t="s">
        <v>197</v>
      </c>
      <c r="IL144" s="49" t="s">
        <v>197</v>
      </c>
      <c r="IM144" s="49" t="s">
        <v>197</v>
      </c>
      <c r="IN144" s="49" t="s">
        <v>197</v>
      </c>
      <c r="IO144" s="49" t="s">
        <v>197</v>
      </c>
      <c r="IP144" s="49" t="s">
        <v>197</v>
      </c>
      <c r="IQ144" s="48">
        <v>64.3</v>
      </c>
      <c r="IR144" s="48">
        <v>118.1</v>
      </c>
      <c r="IS144" s="48">
        <v>69.599999999999994</v>
      </c>
      <c r="IT144" s="48">
        <v>88.4</v>
      </c>
      <c r="IU144" s="48">
        <v>57.5</v>
      </c>
      <c r="IV144" s="48">
        <v>12</v>
      </c>
      <c r="IW144" s="48">
        <v>23.7</v>
      </c>
      <c r="IX144" s="49" t="s">
        <v>197</v>
      </c>
      <c r="IY144" s="49" t="s">
        <v>197</v>
      </c>
      <c r="IZ144" s="49" t="s">
        <v>197</v>
      </c>
      <c r="JA144" s="49" t="s">
        <v>197</v>
      </c>
      <c r="JB144" s="49" t="s">
        <v>197</v>
      </c>
      <c r="JC144" s="48">
        <v>54.6</v>
      </c>
      <c r="JD144" s="48">
        <v>2.4</v>
      </c>
      <c r="JE144" s="48">
        <v>15.2</v>
      </c>
      <c r="JF144" s="48" t="s">
        <v>87</v>
      </c>
      <c r="JG144" s="48" t="s">
        <v>87</v>
      </c>
      <c r="JH144" s="48" t="s">
        <v>87</v>
      </c>
      <c r="JI144" s="48">
        <v>87.7</v>
      </c>
      <c r="JJ144" s="48">
        <v>73.099999999999994</v>
      </c>
      <c r="JK144" s="48">
        <v>56.6</v>
      </c>
      <c r="JL144" s="48">
        <v>52.9</v>
      </c>
      <c r="JM144" s="48">
        <v>32.5</v>
      </c>
      <c r="JN144" s="48">
        <v>36</v>
      </c>
      <c r="JO144" s="48" t="s">
        <v>87</v>
      </c>
    </row>
    <row r="145" spans="1:275">
      <c r="A145" s="45"/>
      <c r="B145" s="46" t="s">
        <v>1882</v>
      </c>
      <c r="C145" s="303" t="s">
        <v>1379</v>
      </c>
      <c r="D145" s="46" t="s">
        <v>103</v>
      </c>
      <c r="E145" s="303" t="s">
        <v>16</v>
      </c>
      <c r="F145" s="47" t="s">
        <v>197</v>
      </c>
      <c r="G145" s="47" t="s">
        <v>197</v>
      </c>
      <c r="H145" s="48">
        <v>75.400000000000006</v>
      </c>
      <c r="I145" s="48">
        <v>78.599999999999994</v>
      </c>
      <c r="J145" s="48">
        <v>73.400000000000006</v>
      </c>
      <c r="K145" s="49" t="s">
        <v>197</v>
      </c>
      <c r="L145" s="49" t="s">
        <v>197</v>
      </c>
      <c r="M145" s="48">
        <v>118.2</v>
      </c>
      <c r="N145" s="49" t="s">
        <v>197</v>
      </c>
      <c r="O145" s="49" t="s">
        <v>197</v>
      </c>
      <c r="P145" s="49" t="s">
        <v>197</v>
      </c>
      <c r="Q145" s="49" t="s">
        <v>197</v>
      </c>
      <c r="R145" s="48">
        <v>65.599999999999994</v>
      </c>
      <c r="S145" s="49" t="s">
        <v>197</v>
      </c>
      <c r="T145" s="49" t="s">
        <v>197</v>
      </c>
      <c r="U145" s="49" t="s">
        <v>197</v>
      </c>
      <c r="V145" s="49" t="s">
        <v>197</v>
      </c>
      <c r="W145" s="49" t="s">
        <v>197</v>
      </c>
      <c r="X145" s="49" t="s">
        <v>197</v>
      </c>
      <c r="Y145" s="49" t="s">
        <v>197</v>
      </c>
      <c r="Z145" s="49" t="s">
        <v>197</v>
      </c>
      <c r="AA145" s="49" t="s">
        <v>197</v>
      </c>
      <c r="AB145" s="49" t="s">
        <v>197</v>
      </c>
      <c r="AC145" s="49" t="s">
        <v>197</v>
      </c>
      <c r="AD145" s="49" t="s">
        <v>197</v>
      </c>
      <c r="AE145" s="49" t="s">
        <v>197</v>
      </c>
      <c r="AF145" s="49" t="s">
        <v>197</v>
      </c>
      <c r="AG145" s="49" t="s">
        <v>197</v>
      </c>
      <c r="AH145" s="49" t="s">
        <v>197</v>
      </c>
      <c r="AI145" s="49" t="s">
        <v>197</v>
      </c>
      <c r="AJ145" s="49" t="s">
        <v>197</v>
      </c>
      <c r="AK145" s="49" t="s">
        <v>197</v>
      </c>
      <c r="AL145" s="49" t="s">
        <v>197</v>
      </c>
      <c r="AM145" s="49" t="s">
        <v>197</v>
      </c>
      <c r="AN145" s="49" t="s">
        <v>197</v>
      </c>
      <c r="AO145" s="49" t="s">
        <v>197</v>
      </c>
      <c r="AP145" s="49" t="s">
        <v>197</v>
      </c>
      <c r="AQ145" s="49" t="s">
        <v>197</v>
      </c>
      <c r="AR145" s="49" t="s">
        <v>197</v>
      </c>
      <c r="AS145" s="49" t="s">
        <v>197</v>
      </c>
      <c r="AT145" s="49" t="s">
        <v>197</v>
      </c>
      <c r="AU145" s="49" t="s">
        <v>197</v>
      </c>
      <c r="AV145" s="49" t="s">
        <v>197</v>
      </c>
      <c r="AW145" s="49" t="s">
        <v>197</v>
      </c>
      <c r="AX145" s="49" t="s">
        <v>197</v>
      </c>
      <c r="AY145" s="49" t="s">
        <v>197</v>
      </c>
      <c r="AZ145" s="48">
        <v>67</v>
      </c>
      <c r="BA145" s="48">
        <v>59.9</v>
      </c>
      <c r="BB145" s="48">
        <v>60.3</v>
      </c>
      <c r="BC145" s="48">
        <v>80.8</v>
      </c>
      <c r="BD145" s="48">
        <v>47.9</v>
      </c>
      <c r="BE145" s="48">
        <v>50.5</v>
      </c>
      <c r="BF145" s="48">
        <v>97.8</v>
      </c>
      <c r="BG145" s="48">
        <v>57.6</v>
      </c>
      <c r="BH145" s="48">
        <v>67.7</v>
      </c>
      <c r="BI145" s="49" t="s">
        <v>197</v>
      </c>
      <c r="BJ145" s="49" t="s">
        <v>197</v>
      </c>
      <c r="BK145" s="49" t="s">
        <v>197</v>
      </c>
      <c r="BL145" s="49" t="s">
        <v>197</v>
      </c>
      <c r="BM145" s="49" t="s">
        <v>197</v>
      </c>
      <c r="BN145" s="49" t="s">
        <v>197</v>
      </c>
      <c r="BO145" s="49" t="s">
        <v>197</v>
      </c>
      <c r="BP145" s="49" t="s">
        <v>197</v>
      </c>
      <c r="BQ145" s="49" t="s">
        <v>197</v>
      </c>
      <c r="BR145" s="49" t="s">
        <v>197</v>
      </c>
      <c r="BS145" s="49" t="s">
        <v>197</v>
      </c>
      <c r="BT145" s="49" t="s">
        <v>197</v>
      </c>
      <c r="BU145" s="49" t="s">
        <v>197</v>
      </c>
      <c r="BV145" s="49" t="s">
        <v>197</v>
      </c>
      <c r="BW145" s="49" t="s">
        <v>197</v>
      </c>
      <c r="BX145" s="49" t="s">
        <v>197</v>
      </c>
      <c r="BY145" s="49" t="s">
        <v>197</v>
      </c>
      <c r="BZ145" s="49" t="s">
        <v>197</v>
      </c>
      <c r="CA145" s="49" t="s">
        <v>197</v>
      </c>
      <c r="CB145" s="49" t="s">
        <v>197</v>
      </c>
      <c r="CC145" s="49" t="s">
        <v>197</v>
      </c>
      <c r="CD145" s="49" t="s">
        <v>197</v>
      </c>
      <c r="CE145" s="49" t="s">
        <v>197</v>
      </c>
      <c r="CF145" s="49" t="s">
        <v>197</v>
      </c>
      <c r="CG145" s="49" t="s">
        <v>197</v>
      </c>
      <c r="CH145" s="49" t="s">
        <v>197</v>
      </c>
      <c r="CI145" s="49" t="s">
        <v>197</v>
      </c>
      <c r="CJ145" s="49" t="s">
        <v>197</v>
      </c>
      <c r="CK145" s="49" t="s">
        <v>197</v>
      </c>
      <c r="CL145" s="49" t="s">
        <v>197</v>
      </c>
      <c r="CM145" s="49" t="s">
        <v>197</v>
      </c>
      <c r="CN145" s="49" t="s">
        <v>197</v>
      </c>
      <c r="CO145" s="49" t="s">
        <v>197</v>
      </c>
      <c r="CP145" s="49" t="s">
        <v>197</v>
      </c>
      <c r="CQ145" s="49" t="s">
        <v>197</v>
      </c>
      <c r="CR145" s="49" t="s">
        <v>197</v>
      </c>
      <c r="CS145" s="49" t="s">
        <v>197</v>
      </c>
      <c r="CT145" s="49" t="s">
        <v>197</v>
      </c>
      <c r="CU145" s="49" t="s">
        <v>197</v>
      </c>
      <c r="CV145" s="49" t="s">
        <v>197</v>
      </c>
      <c r="CW145" s="49" t="s">
        <v>197</v>
      </c>
      <c r="CX145" s="49" t="s">
        <v>197</v>
      </c>
      <c r="CY145" s="49" t="s">
        <v>197</v>
      </c>
      <c r="CZ145" s="49" t="s">
        <v>197</v>
      </c>
      <c r="DA145" s="49" t="s">
        <v>197</v>
      </c>
      <c r="DB145" s="49" t="s">
        <v>197</v>
      </c>
      <c r="DC145" s="49" t="s">
        <v>197</v>
      </c>
      <c r="DD145" s="49" t="s">
        <v>197</v>
      </c>
      <c r="DE145" s="49" t="s">
        <v>197</v>
      </c>
      <c r="DF145" s="49" t="s">
        <v>197</v>
      </c>
      <c r="DG145" s="49" t="s">
        <v>197</v>
      </c>
      <c r="DH145" s="49" t="s">
        <v>197</v>
      </c>
      <c r="DI145" s="49" t="s">
        <v>197</v>
      </c>
      <c r="DJ145" s="49" t="s">
        <v>197</v>
      </c>
      <c r="DK145" s="49" t="s">
        <v>197</v>
      </c>
      <c r="DL145" s="49" t="s">
        <v>197</v>
      </c>
      <c r="DM145" s="49" t="s">
        <v>197</v>
      </c>
      <c r="DN145" s="49" t="s">
        <v>197</v>
      </c>
      <c r="DO145" s="49" t="s">
        <v>197</v>
      </c>
      <c r="DP145" s="49" t="s">
        <v>197</v>
      </c>
      <c r="DQ145" s="49" t="s">
        <v>197</v>
      </c>
      <c r="DR145" s="49" t="s">
        <v>197</v>
      </c>
      <c r="DS145" s="49" t="s">
        <v>197</v>
      </c>
      <c r="DT145" s="49" t="s">
        <v>197</v>
      </c>
      <c r="DU145" s="49" t="s">
        <v>197</v>
      </c>
      <c r="DV145" s="49" t="s">
        <v>197</v>
      </c>
      <c r="DW145" s="49" t="s">
        <v>197</v>
      </c>
      <c r="DX145" s="49" t="s">
        <v>197</v>
      </c>
      <c r="DY145" s="49" t="s">
        <v>197</v>
      </c>
      <c r="DZ145" s="49" t="s">
        <v>197</v>
      </c>
      <c r="EA145" s="49" t="s">
        <v>197</v>
      </c>
      <c r="EB145" s="48" t="e">
        <v>#N/A</v>
      </c>
      <c r="EC145" s="49" t="s">
        <v>197</v>
      </c>
      <c r="ED145" s="48" t="e">
        <v>#N/A</v>
      </c>
      <c r="EE145" s="49" t="s">
        <v>197</v>
      </c>
      <c r="EF145" s="49" t="s">
        <v>197</v>
      </c>
      <c r="EG145" s="49" t="s">
        <v>197</v>
      </c>
      <c r="EH145" s="49" t="s">
        <v>197</v>
      </c>
      <c r="EI145" s="49" t="s">
        <v>197</v>
      </c>
      <c r="EJ145" s="49" t="s">
        <v>197</v>
      </c>
      <c r="EK145" s="49" t="s">
        <v>197</v>
      </c>
      <c r="EL145" s="49" t="s">
        <v>197</v>
      </c>
      <c r="EM145" s="49" t="s">
        <v>197</v>
      </c>
      <c r="EN145" s="49" t="s">
        <v>197</v>
      </c>
      <c r="EO145" s="49" t="s">
        <v>197</v>
      </c>
      <c r="EP145" s="49" t="s">
        <v>197</v>
      </c>
      <c r="EQ145" s="49" t="s">
        <v>197</v>
      </c>
      <c r="ER145" s="49" t="s">
        <v>197</v>
      </c>
      <c r="ES145" s="49" t="s">
        <v>197</v>
      </c>
      <c r="ET145" s="49" t="s">
        <v>197</v>
      </c>
      <c r="EU145" s="49" t="s">
        <v>197</v>
      </c>
      <c r="EV145" s="48">
        <v>34.799999999999997</v>
      </c>
      <c r="EW145" s="48">
        <v>47.7</v>
      </c>
      <c r="EX145" s="48">
        <v>43.5</v>
      </c>
      <c r="EY145" s="49" t="s">
        <v>197</v>
      </c>
      <c r="EZ145" s="48">
        <v>14.5</v>
      </c>
      <c r="FA145" s="48">
        <v>30.6</v>
      </c>
      <c r="FB145" s="48">
        <v>24.2</v>
      </c>
      <c r="FC145" s="49" t="s">
        <v>197</v>
      </c>
      <c r="FD145" s="48">
        <v>77.400000000000006</v>
      </c>
      <c r="FE145" s="48">
        <v>51.3</v>
      </c>
      <c r="FF145" s="48">
        <v>62.7</v>
      </c>
      <c r="FG145" s="49" t="s">
        <v>197</v>
      </c>
      <c r="FH145" s="49" t="s">
        <v>197</v>
      </c>
      <c r="FI145" s="49" t="s">
        <v>197</v>
      </c>
      <c r="FJ145" s="49" t="s">
        <v>197</v>
      </c>
      <c r="FK145" s="49" t="s">
        <v>197</v>
      </c>
      <c r="FL145" s="49" t="s">
        <v>197</v>
      </c>
      <c r="FM145" s="48">
        <v>7.4</v>
      </c>
      <c r="FN145" s="48">
        <v>14.4</v>
      </c>
      <c r="FO145" s="48">
        <v>10.3</v>
      </c>
      <c r="FP145" s="48">
        <v>19.5</v>
      </c>
      <c r="FQ145" s="48">
        <v>34.200000000000003</v>
      </c>
      <c r="FR145" s="48">
        <v>29</v>
      </c>
      <c r="FS145" s="48">
        <v>8.5</v>
      </c>
      <c r="FT145" s="48">
        <v>17.3</v>
      </c>
      <c r="FU145" s="48">
        <v>11.8</v>
      </c>
      <c r="FV145" s="49" t="s">
        <v>197</v>
      </c>
      <c r="FW145" s="49" t="s">
        <v>197</v>
      </c>
      <c r="FX145" s="48">
        <v>142.19999999999999</v>
      </c>
      <c r="FY145" s="48">
        <v>26.1</v>
      </c>
      <c r="FZ145" s="48">
        <v>27.6</v>
      </c>
      <c r="GA145" s="48">
        <v>32.200000000000003</v>
      </c>
      <c r="GB145" s="48">
        <v>46.8</v>
      </c>
      <c r="GC145" s="48">
        <v>43.9</v>
      </c>
      <c r="GD145" s="49" t="s">
        <v>197</v>
      </c>
      <c r="GE145" s="49" t="s">
        <v>197</v>
      </c>
      <c r="GF145" s="49" t="s">
        <v>197</v>
      </c>
      <c r="GG145" s="48">
        <v>458.9</v>
      </c>
      <c r="GH145" s="48">
        <v>58.9</v>
      </c>
      <c r="GI145" s="48">
        <v>62.7</v>
      </c>
      <c r="GJ145" s="49" t="s">
        <v>197</v>
      </c>
      <c r="GK145" s="49" t="s">
        <v>197</v>
      </c>
      <c r="GL145" s="49" t="s">
        <v>197</v>
      </c>
      <c r="GM145" s="49" t="s">
        <v>197</v>
      </c>
      <c r="GN145" s="49" t="s">
        <v>197</v>
      </c>
      <c r="GO145" s="49" t="s">
        <v>197</v>
      </c>
      <c r="GP145" s="49" t="s">
        <v>197</v>
      </c>
      <c r="GQ145" s="49" t="s">
        <v>197</v>
      </c>
      <c r="GR145" s="49" t="s">
        <v>197</v>
      </c>
      <c r="GS145" s="49" t="s">
        <v>197</v>
      </c>
      <c r="GT145" s="49" t="s">
        <v>197</v>
      </c>
      <c r="GU145" s="49" t="s">
        <v>197</v>
      </c>
      <c r="GV145" s="49" t="s">
        <v>197</v>
      </c>
      <c r="GW145" s="49" t="s">
        <v>197</v>
      </c>
      <c r="GX145" s="49" t="s">
        <v>197</v>
      </c>
      <c r="GY145" s="49" t="s">
        <v>197</v>
      </c>
      <c r="GZ145" s="49" t="s">
        <v>197</v>
      </c>
      <c r="HA145" s="49" t="s">
        <v>197</v>
      </c>
      <c r="HB145" s="49" t="s">
        <v>197</v>
      </c>
      <c r="HC145" s="49" t="s">
        <v>197</v>
      </c>
      <c r="HD145" s="49" t="s">
        <v>197</v>
      </c>
      <c r="HE145" s="48" t="e">
        <v>#N/A</v>
      </c>
      <c r="HF145" s="49" t="s">
        <v>197</v>
      </c>
      <c r="HG145" s="48" t="e">
        <v>#N/A</v>
      </c>
      <c r="HH145" s="49" t="s">
        <v>197</v>
      </c>
      <c r="HI145" s="49" t="s">
        <v>197</v>
      </c>
      <c r="HJ145" s="49" t="s">
        <v>197</v>
      </c>
      <c r="HK145" s="49" t="s">
        <v>197</v>
      </c>
      <c r="HL145" s="49" t="s">
        <v>197</v>
      </c>
      <c r="HM145" s="49" t="s">
        <v>197</v>
      </c>
      <c r="HN145" s="49" t="s">
        <v>197</v>
      </c>
      <c r="HO145" s="49" t="s">
        <v>197</v>
      </c>
      <c r="HP145" s="49" t="s">
        <v>197</v>
      </c>
      <c r="HQ145" s="49" t="s">
        <v>197</v>
      </c>
      <c r="HR145" s="49" t="s">
        <v>197</v>
      </c>
      <c r="HS145" s="49" t="s">
        <v>197</v>
      </c>
      <c r="HT145" s="49" t="s">
        <v>197</v>
      </c>
      <c r="HU145" s="48">
        <v>151.6</v>
      </c>
      <c r="HV145" s="48">
        <v>55.7</v>
      </c>
      <c r="HW145" s="48">
        <v>62.6</v>
      </c>
      <c r="HX145" s="49" t="s">
        <v>197</v>
      </c>
      <c r="HY145" s="49" t="s">
        <v>197</v>
      </c>
      <c r="HZ145" s="49" t="s">
        <v>197</v>
      </c>
      <c r="IA145" s="49" t="s">
        <v>197</v>
      </c>
      <c r="IB145" s="49" t="s">
        <v>197</v>
      </c>
      <c r="IC145" s="49" t="s">
        <v>197</v>
      </c>
      <c r="ID145" s="49" t="s">
        <v>197</v>
      </c>
      <c r="IE145" s="49" t="s">
        <v>197</v>
      </c>
      <c r="IF145" s="49" t="s">
        <v>197</v>
      </c>
      <c r="IG145" s="49" t="s">
        <v>197</v>
      </c>
      <c r="IH145" s="48">
        <v>63.7</v>
      </c>
      <c r="II145" s="49" t="s">
        <v>197</v>
      </c>
      <c r="IJ145" s="49" t="s">
        <v>197</v>
      </c>
      <c r="IK145" s="49" t="s">
        <v>197</v>
      </c>
      <c r="IL145" s="49" t="s">
        <v>197</v>
      </c>
      <c r="IM145" s="49" t="s">
        <v>197</v>
      </c>
      <c r="IN145" s="49" t="s">
        <v>197</v>
      </c>
      <c r="IO145" s="49" t="s">
        <v>197</v>
      </c>
      <c r="IP145" s="49" t="s">
        <v>197</v>
      </c>
      <c r="IQ145" s="49" t="s">
        <v>197</v>
      </c>
      <c r="IR145" s="48">
        <v>181.5</v>
      </c>
      <c r="IS145" s="48">
        <v>74.8</v>
      </c>
      <c r="IT145" s="48">
        <v>116.6</v>
      </c>
      <c r="IU145" s="49" t="s">
        <v>197</v>
      </c>
      <c r="IV145" s="49" t="s">
        <v>197</v>
      </c>
      <c r="IW145" s="49" t="s">
        <v>197</v>
      </c>
      <c r="IX145" s="49" t="s">
        <v>197</v>
      </c>
      <c r="IY145" s="49" t="s">
        <v>197</v>
      </c>
      <c r="IZ145" s="49" t="s">
        <v>197</v>
      </c>
      <c r="JA145" s="49" t="s">
        <v>197</v>
      </c>
      <c r="JB145" s="49" t="s">
        <v>197</v>
      </c>
      <c r="JC145" s="49" t="s">
        <v>197</v>
      </c>
      <c r="JD145" s="49" t="s">
        <v>197</v>
      </c>
      <c r="JE145" s="49" t="s">
        <v>197</v>
      </c>
      <c r="JF145" s="49" t="s">
        <v>87</v>
      </c>
      <c r="JG145" s="49" t="s">
        <v>87</v>
      </c>
      <c r="JH145" s="49" t="s">
        <v>87</v>
      </c>
      <c r="JI145" s="49">
        <v>15.5</v>
      </c>
      <c r="JJ145" s="49">
        <v>55.6</v>
      </c>
      <c r="JK145" s="49">
        <v>44.6</v>
      </c>
      <c r="JL145" s="49">
        <v>40.5</v>
      </c>
      <c r="JM145" s="49">
        <v>58.3</v>
      </c>
      <c r="JN145" s="49">
        <v>63.7</v>
      </c>
      <c r="JO145" s="49" t="s">
        <v>87</v>
      </c>
    </row>
    <row r="146" spans="1:275">
      <c r="A146" s="45"/>
      <c r="B146" s="46" t="s">
        <v>1883</v>
      </c>
      <c r="C146" s="303" t="s">
        <v>1380</v>
      </c>
      <c r="D146" s="46" t="s">
        <v>104</v>
      </c>
      <c r="E146" s="303" t="s">
        <v>17</v>
      </c>
      <c r="F146" s="47" t="s">
        <v>197</v>
      </c>
      <c r="G146" s="47" t="s">
        <v>197</v>
      </c>
      <c r="H146" s="48">
        <v>111.3</v>
      </c>
      <c r="I146" s="48">
        <v>110.4</v>
      </c>
      <c r="J146" s="48">
        <v>115.8</v>
      </c>
      <c r="K146" s="48">
        <v>107.9</v>
      </c>
      <c r="L146" s="48">
        <v>191.3</v>
      </c>
      <c r="M146" s="48">
        <v>173.9</v>
      </c>
      <c r="N146" s="48">
        <v>161.80000000000001</v>
      </c>
      <c r="O146" s="48">
        <v>170.9</v>
      </c>
      <c r="P146" s="48">
        <v>134.69999999999999</v>
      </c>
      <c r="Q146" s="48">
        <v>90.9</v>
      </c>
      <c r="R146" s="48">
        <v>178.8</v>
      </c>
      <c r="S146" s="48">
        <v>180.7</v>
      </c>
      <c r="T146" s="48">
        <v>179</v>
      </c>
      <c r="U146" s="48">
        <v>163.19999999999999</v>
      </c>
      <c r="V146" s="48">
        <v>84.1</v>
      </c>
      <c r="W146" s="48">
        <v>271.3</v>
      </c>
      <c r="X146" s="48">
        <v>204.2</v>
      </c>
      <c r="Y146" s="48">
        <v>189.2</v>
      </c>
      <c r="Z146" s="48">
        <v>210</v>
      </c>
      <c r="AA146" s="48">
        <v>170</v>
      </c>
      <c r="AB146" s="48">
        <v>164.2</v>
      </c>
      <c r="AC146" s="48">
        <v>202.5</v>
      </c>
      <c r="AD146" s="49" t="s">
        <v>197</v>
      </c>
      <c r="AE146" s="48">
        <v>162.80000000000001</v>
      </c>
      <c r="AF146" s="48">
        <v>163.69999999999999</v>
      </c>
      <c r="AG146" s="48">
        <v>116.5</v>
      </c>
      <c r="AH146" s="48">
        <v>128</v>
      </c>
      <c r="AI146" s="49" t="s">
        <v>197</v>
      </c>
      <c r="AJ146" s="48">
        <v>123.6</v>
      </c>
      <c r="AK146" s="48">
        <v>250.3</v>
      </c>
      <c r="AL146" s="49" t="s">
        <v>197</v>
      </c>
      <c r="AM146" s="48">
        <v>58.3</v>
      </c>
      <c r="AN146" s="48">
        <v>15.3</v>
      </c>
      <c r="AO146" s="48">
        <v>179.9</v>
      </c>
      <c r="AP146" s="48">
        <v>178.2</v>
      </c>
      <c r="AQ146" s="48">
        <v>5.5</v>
      </c>
      <c r="AR146" s="48">
        <v>64.099999999999994</v>
      </c>
      <c r="AS146" s="49" t="s">
        <v>197</v>
      </c>
      <c r="AT146" s="48">
        <v>188.5</v>
      </c>
      <c r="AU146" s="49" t="s">
        <v>197</v>
      </c>
      <c r="AV146" s="48">
        <v>212</v>
      </c>
      <c r="AW146" s="49" t="s">
        <v>197</v>
      </c>
      <c r="AX146" s="49" t="s">
        <v>197</v>
      </c>
      <c r="AY146" s="49" t="s">
        <v>197</v>
      </c>
      <c r="AZ146" s="48">
        <v>172.9</v>
      </c>
      <c r="BA146" s="48">
        <v>139.6</v>
      </c>
      <c r="BB146" s="48">
        <v>141.1</v>
      </c>
      <c r="BC146" s="48">
        <v>177</v>
      </c>
      <c r="BD146" s="48">
        <v>160.30000000000001</v>
      </c>
      <c r="BE146" s="48">
        <v>161.5</v>
      </c>
      <c r="BF146" s="48">
        <v>136.1</v>
      </c>
      <c r="BG146" s="48">
        <v>138.1</v>
      </c>
      <c r="BH146" s="48">
        <v>137.6</v>
      </c>
      <c r="BI146" s="48">
        <v>262.3</v>
      </c>
      <c r="BJ146" s="48">
        <v>202.9</v>
      </c>
      <c r="BK146" s="48">
        <v>234</v>
      </c>
      <c r="BL146" s="48">
        <v>122.7</v>
      </c>
      <c r="BM146" s="48">
        <v>109.1</v>
      </c>
      <c r="BN146" s="48">
        <v>112.8</v>
      </c>
      <c r="BO146" s="49" t="s">
        <v>197</v>
      </c>
      <c r="BP146" s="49" t="s">
        <v>197</v>
      </c>
      <c r="BQ146" s="49" t="s">
        <v>197</v>
      </c>
      <c r="BR146" s="48">
        <v>219.9</v>
      </c>
      <c r="BS146" s="48">
        <v>141.9</v>
      </c>
      <c r="BT146" s="48">
        <v>178.8</v>
      </c>
      <c r="BU146" s="48">
        <v>38.1</v>
      </c>
      <c r="BV146" s="48">
        <v>38.299999999999997</v>
      </c>
      <c r="BW146" s="48">
        <v>38.299999999999997</v>
      </c>
      <c r="BX146" s="48">
        <v>204.8</v>
      </c>
      <c r="BY146" s="48">
        <v>89.9</v>
      </c>
      <c r="BZ146" s="48">
        <v>164.1</v>
      </c>
      <c r="CA146" s="49" t="s">
        <v>197</v>
      </c>
      <c r="CB146" s="49" t="s">
        <v>197</v>
      </c>
      <c r="CC146" s="49" t="s">
        <v>197</v>
      </c>
      <c r="CD146" s="48">
        <v>133.1</v>
      </c>
      <c r="CE146" s="48">
        <v>174.8</v>
      </c>
      <c r="CF146" s="48">
        <v>158.1</v>
      </c>
      <c r="CG146" s="48">
        <v>368.4</v>
      </c>
      <c r="CH146" s="48">
        <v>109.8</v>
      </c>
      <c r="CI146" s="48">
        <v>239.8</v>
      </c>
      <c r="CJ146" s="48">
        <v>169.5</v>
      </c>
      <c r="CK146" s="48">
        <v>51.2</v>
      </c>
      <c r="CL146" s="48">
        <v>101.2</v>
      </c>
      <c r="CM146" s="49" t="s">
        <v>197</v>
      </c>
      <c r="CN146" s="49" t="s">
        <v>197</v>
      </c>
      <c r="CO146" s="49" t="s">
        <v>197</v>
      </c>
      <c r="CP146" s="49" t="s">
        <v>197</v>
      </c>
      <c r="CQ146" s="49" t="s">
        <v>197</v>
      </c>
      <c r="CR146" s="49" t="s">
        <v>197</v>
      </c>
      <c r="CS146" s="49" t="s">
        <v>197</v>
      </c>
      <c r="CT146" s="48">
        <v>539.4</v>
      </c>
      <c r="CU146" s="48">
        <v>322.10000000000002</v>
      </c>
      <c r="CV146" s="48">
        <v>411.3</v>
      </c>
      <c r="CW146" s="48">
        <v>281.10000000000002</v>
      </c>
      <c r="CX146" s="48">
        <v>148.30000000000001</v>
      </c>
      <c r="CY146" s="48">
        <v>207.4</v>
      </c>
      <c r="CZ146" s="48">
        <v>144</v>
      </c>
      <c r="DA146" s="48">
        <v>145.80000000000001</v>
      </c>
      <c r="DB146" s="48">
        <v>188.8</v>
      </c>
      <c r="DC146" s="48">
        <v>173.7</v>
      </c>
      <c r="DD146" s="49" t="s">
        <v>197</v>
      </c>
      <c r="DE146" s="49" t="s">
        <v>197</v>
      </c>
      <c r="DF146" s="49" t="s">
        <v>197</v>
      </c>
      <c r="DG146" s="48">
        <v>107.6</v>
      </c>
      <c r="DH146" s="48">
        <v>66.3</v>
      </c>
      <c r="DI146" s="48">
        <v>89.6</v>
      </c>
      <c r="DJ146" s="48">
        <v>373.2</v>
      </c>
      <c r="DK146" s="48">
        <v>125.7</v>
      </c>
      <c r="DL146" s="48">
        <v>243</v>
      </c>
      <c r="DM146" s="48">
        <v>165.8</v>
      </c>
      <c r="DN146" s="48">
        <v>49.9</v>
      </c>
      <c r="DO146" s="48">
        <v>94.5</v>
      </c>
      <c r="DP146" s="49" t="s">
        <v>197</v>
      </c>
      <c r="DQ146" s="49" t="s">
        <v>197</v>
      </c>
      <c r="DR146" s="49" t="s">
        <v>197</v>
      </c>
      <c r="DS146" s="49" t="s">
        <v>197</v>
      </c>
      <c r="DT146" s="49" t="s">
        <v>197</v>
      </c>
      <c r="DU146" s="49" t="s">
        <v>197</v>
      </c>
      <c r="DV146" s="48">
        <v>107.2</v>
      </c>
      <c r="DW146" s="48">
        <v>35</v>
      </c>
      <c r="DX146" s="48">
        <v>57</v>
      </c>
      <c r="DY146" s="49" t="s">
        <v>197</v>
      </c>
      <c r="DZ146" s="49" t="s">
        <v>197</v>
      </c>
      <c r="EA146" s="49" t="s">
        <v>197</v>
      </c>
      <c r="EB146" s="48" t="e">
        <v>#N/A</v>
      </c>
      <c r="EC146" s="49" t="s">
        <v>197</v>
      </c>
      <c r="ED146" s="48" t="e">
        <v>#N/A</v>
      </c>
      <c r="EE146" s="48">
        <v>20</v>
      </c>
      <c r="EF146" s="48">
        <v>173.2</v>
      </c>
      <c r="EG146" s="48">
        <v>32.6</v>
      </c>
      <c r="EH146" s="48">
        <v>92.9</v>
      </c>
      <c r="EI146" s="48">
        <v>363.1</v>
      </c>
      <c r="EJ146" s="48">
        <v>239</v>
      </c>
      <c r="EK146" s="48">
        <v>281.3</v>
      </c>
      <c r="EL146" s="49" t="s">
        <v>197</v>
      </c>
      <c r="EM146" s="48">
        <v>199.5</v>
      </c>
      <c r="EN146" s="48">
        <v>151.6</v>
      </c>
      <c r="EO146" s="48">
        <v>176.6</v>
      </c>
      <c r="EP146" s="49" t="s">
        <v>197</v>
      </c>
      <c r="EQ146" s="49" t="s">
        <v>197</v>
      </c>
      <c r="ER146" s="49" t="s">
        <v>197</v>
      </c>
      <c r="ES146" s="49" t="s">
        <v>197</v>
      </c>
      <c r="ET146" s="48">
        <v>278.7</v>
      </c>
      <c r="EU146" s="49" t="s">
        <v>197</v>
      </c>
      <c r="EV146" s="48">
        <v>165.2</v>
      </c>
      <c r="EW146" s="48">
        <v>113.7</v>
      </c>
      <c r="EX146" s="48">
        <v>129.9</v>
      </c>
      <c r="EY146" s="48">
        <v>130</v>
      </c>
      <c r="EZ146" s="48">
        <v>158.5</v>
      </c>
      <c r="FA146" s="48">
        <v>145.19999999999999</v>
      </c>
      <c r="FB146" s="48">
        <v>150.5</v>
      </c>
      <c r="FC146" s="48">
        <v>187.3</v>
      </c>
      <c r="FD146" s="48">
        <v>151.5</v>
      </c>
      <c r="FE146" s="48">
        <v>160.1</v>
      </c>
      <c r="FF146" s="48">
        <v>156.4</v>
      </c>
      <c r="FG146" s="48">
        <v>8.9</v>
      </c>
      <c r="FH146" s="48">
        <v>33.299999999999997</v>
      </c>
      <c r="FI146" s="48">
        <v>15.9</v>
      </c>
      <c r="FJ146" s="48">
        <v>440.5</v>
      </c>
      <c r="FK146" s="48">
        <v>118.3</v>
      </c>
      <c r="FL146" s="48">
        <v>263.5</v>
      </c>
      <c r="FM146" s="48">
        <v>134.9</v>
      </c>
      <c r="FN146" s="48">
        <v>71.400000000000006</v>
      </c>
      <c r="FO146" s="48">
        <v>108.5</v>
      </c>
      <c r="FP146" s="48">
        <v>52.3</v>
      </c>
      <c r="FQ146" s="48">
        <v>106.8</v>
      </c>
      <c r="FR146" s="48">
        <v>87.5</v>
      </c>
      <c r="FS146" s="48">
        <v>260.8</v>
      </c>
      <c r="FT146" s="48">
        <v>66.400000000000006</v>
      </c>
      <c r="FU146" s="48">
        <v>189.3</v>
      </c>
      <c r="FV146" s="48">
        <v>199.4</v>
      </c>
      <c r="FW146" s="48">
        <v>116.1</v>
      </c>
      <c r="FX146" s="48">
        <v>247.7</v>
      </c>
      <c r="FY146" s="48">
        <v>128.80000000000001</v>
      </c>
      <c r="FZ146" s="48">
        <v>129.9</v>
      </c>
      <c r="GA146" s="48">
        <v>166.3</v>
      </c>
      <c r="GB146" s="48">
        <v>98.2</v>
      </c>
      <c r="GC146" s="48">
        <v>111.3</v>
      </c>
      <c r="GD146" s="48">
        <v>60.4</v>
      </c>
      <c r="GE146" s="49" t="s">
        <v>197</v>
      </c>
      <c r="GF146" s="48">
        <v>39</v>
      </c>
      <c r="GG146" s="48">
        <v>569.20000000000005</v>
      </c>
      <c r="GH146" s="48">
        <v>194.1</v>
      </c>
      <c r="GI146" s="48">
        <v>196.6</v>
      </c>
      <c r="GJ146" s="49" t="s">
        <v>197</v>
      </c>
      <c r="GK146" s="49" t="s">
        <v>197</v>
      </c>
      <c r="GL146" s="49" t="s">
        <v>197</v>
      </c>
      <c r="GM146" s="48">
        <v>197.4</v>
      </c>
      <c r="GN146" s="48">
        <v>80.3</v>
      </c>
      <c r="GO146" s="48">
        <v>125.7</v>
      </c>
      <c r="GP146" s="48">
        <v>122.3</v>
      </c>
      <c r="GQ146" s="48">
        <v>236.1</v>
      </c>
      <c r="GR146" s="48">
        <v>193.8</v>
      </c>
      <c r="GS146" s="48">
        <v>80.8</v>
      </c>
      <c r="GT146" s="48">
        <v>181.8</v>
      </c>
      <c r="GU146" s="48">
        <v>159.6</v>
      </c>
      <c r="GV146" s="48">
        <v>118.7</v>
      </c>
      <c r="GW146" s="48">
        <v>323.5</v>
      </c>
      <c r="GX146" s="48">
        <v>232.5</v>
      </c>
      <c r="GY146" s="48">
        <v>185.5</v>
      </c>
      <c r="GZ146" s="48">
        <v>157.1</v>
      </c>
      <c r="HA146" s="48">
        <v>171</v>
      </c>
      <c r="HB146" s="48">
        <v>185.3</v>
      </c>
      <c r="HC146" s="48">
        <v>147.80000000000001</v>
      </c>
      <c r="HD146" s="48">
        <v>159.19999999999999</v>
      </c>
      <c r="HE146" s="48" t="e">
        <v>#N/A</v>
      </c>
      <c r="HF146" s="49" t="s">
        <v>197</v>
      </c>
      <c r="HG146" s="48" t="e">
        <v>#N/A</v>
      </c>
      <c r="HH146" s="48">
        <v>163.1</v>
      </c>
      <c r="HI146" s="48">
        <v>404.3</v>
      </c>
      <c r="HJ146" s="48">
        <v>263.89999999999998</v>
      </c>
      <c r="HK146" s="48">
        <v>304</v>
      </c>
      <c r="HL146" s="48">
        <v>399.9</v>
      </c>
      <c r="HM146" s="48">
        <v>331.8</v>
      </c>
      <c r="HN146" s="48">
        <v>364.7</v>
      </c>
      <c r="HO146" s="49" t="s">
        <v>197</v>
      </c>
      <c r="HP146" s="49" t="s">
        <v>197</v>
      </c>
      <c r="HQ146" s="49" t="s">
        <v>197</v>
      </c>
      <c r="HR146" s="49" t="s">
        <v>197</v>
      </c>
      <c r="HS146" s="49" t="s">
        <v>197</v>
      </c>
      <c r="HT146" s="49" t="s">
        <v>197</v>
      </c>
      <c r="HU146" s="48">
        <v>71.5</v>
      </c>
      <c r="HV146" s="48">
        <v>100.4</v>
      </c>
      <c r="HW146" s="48">
        <v>98.7</v>
      </c>
      <c r="HX146" s="48">
        <v>261.60000000000002</v>
      </c>
      <c r="HY146" s="49" t="s">
        <v>197</v>
      </c>
      <c r="HZ146" s="48">
        <v>364.4</v>
      </c>
      <c r="IA146" s="48">
        <v>353.8</v>
      </c>
      <c r="IB146" s="48">
        <v>467.2</v>
      </c>
      <c r="IC146" s="48">
        <v>405.3</v>
      </c>
      <c r="ID146" s="48">
        <v>40.200000000000003</v>
      </c>
      <c r="IE146" s="48">
        <v>45.4</v>
      </c>
      <c r="IF146" s="48">
        <v>53.6</v>
      </c>
      <c r="IG146" s="48">
        <v>34.200000000000003</v>
      </c>
      <c r="IH146" s="48">
        <v>53</v>
      </c>
      <c r="II146" s="49" t="s">
        <v>197</v>
      </c>
      <c r="IJ146" s="49" t="s">
        <v>197</v>
      </c>
      <c r="IK146" s="49" t="s">
        <v>197</v>
      </c>
      <c r="IL146" s="49" t="s">
        <v>197</v>
      </c>
      <c r="IM146" s="49" t="s">
        <v>197</v>
      </c>
      <c r="IN146" s="49" t="s">
        <v>197</v>
      </c>
      <c r="IO146" s="49" t="s">
        <v>197</v>
      </c>
      <c r="IP146" s="49" t="s">
        <v>197</v>
      </c>
      <c r="IQ146" s="48">
        <v>106.2</v>
      </c>
      <c r="IR146" s="48">
        <v>242</v>
      </c>
      <c r="IS146" s="48">
        <v>92.8</v>
      </c>
      <c r="IT146" s="48">
        <v>150.19999999999999</v>
      </c>
      <c r="IU146" s="48">
        <v>384.4</v>
      </c>
      <c r="IV146" s="48">
        <v>389.4</v>
      </c>
      <c r="IW146" s="48">
        <v>388.1</v>
      </c>
      <c r="IX146" s="48">
        <v>627.4</v>
      </c>
      <c r="IY146" s="48">
        <v>227.5</v>
      </c>
      <c r="IZ146" s="48">
        <v>255</v>
      </c>
      <c r="JA146" s="48">
        <v>166.7</v>
      </c>
      <c r="JB146" s="49" t="s">
        <v>197</v>
      </c>
      <c r="JC146" s="48">
        <v>168.8</v>
      </c>
      <c r="JD146" s="48">
        <v>110.4</v>
      </c>
      <c r="JE146" s="48">
        <v>124.6</v>
      </c>
      <c r="JF146" s="48" t="s">
        <v>87</v>
      </c>
      <c r="JG146" s="48">
        <v>55.7</v>
      </c>
      <c r="JH146" s="48">
        <v>73.5</v>
      </c>
      <c r="JI146" s="48">
        <v>272.7</v>
      </c>
      <c r="JJ146" s="48">
        <v>63.4</v>
      </c>
      <c r="JK146" s="48">
        <v>69.599999999999994</v>
      </c>
      <c r="JL146" s="48">
        <v>60.3</v>
      </c>
      <c r="JM146" s="48">
        <v>74</v>
      </c>
      <c r="JN146" s="48">
        <v>53</v>
      </c>
      <c r="JO146" s="48">
        <v>76</v>
      </c>
    </row>
    <row r="147" spans="1:275">
      <c r="A147" s="45"/>
      <c r="B147" s="46" t="s">
        <v>1884</v>
      </c>
      <c r="C147" s="303" t="s">
        <v>1381</v>
      </c>
      <c r="D147" s="46" t="s">
        <v>104</v>
      </c>
      <c r="E147" s="303" t="s">
        <v>17</v>
      </c>
      <c r="F147" s="47" t="s">
        <v>197</v>
      </c>
      <c r="G147" s="47" t="s">
        <v>197</v>
      </c>
      <c r="H147" s="48">
        <v>52.7</v>
      </c>
      <c r="I147" s="48">
        <v>56.5</v>
      </c>
      <c r="J147" s="48">
        <v>64.8</v>
      </c>
      <c r="K147" s="49" t="s">
        <v>197</v>
      </c>
      <c r="L147" s="49" t="s">
        <v>197</v>
      </c>
      <c r="M147" s="49" t="s">
        <v>197</v>
      </c>
      <c r="N147" s="49" t="s">
        <v>197</v>
      </c>
      <c r="O147" s="49" t="s">
        <v>197</v>
      </c>
      <c r="P147" s="49" t="s">
        <v>197</v>
      </c>
      <c r="Q147" s="49" t="s">
        <v>197</v>
      </c>
      <c r="R147" s="49" t="s">
        <v>197</v>
      </c>
      <c r="S147" s="49" t="s">
        <v>197</v>
      </c>
      <c r="T147" s="49" t="s">
        <v>197</v>
      </c>
      <c r="U147" s="49" t="s">
        <v>197</v>
      </c>
      <c r="V147" s="49" t="s">
        <v>197</v>
      </c>
      <c r="W147" s="49" t="s">
        <v>197</v>
      </c>
      <c r="X147" s="49" t="s">
        <v>197</v>
      </c>
      <c r="Y147" s="49" t="s">
        <v>197</v>
      </c>
      <c r="Z147" s="49" t="s">
        <v>197</v>
      </c>
      <c r="AA147" s="49" t="s">
        <v>197</v>
      </c>
      <c r="AB147" s="49" t="s">
        <v>197</v>
      </c>
      <c r="AC147" s="49" t="s">
        <v>197</v>
      </c>
      <c r="AD147" s="49" t="s">
        <v>197</v>
      </c>
      <c r="AE147" s="49" t="s">
        <v>197</v>
      </c>
      <c r="AF147" s="49" t="s">
        <v>197</v>
      </c>
      <c r="AG147" s="49" t="s">
        <v>197</v>
      </c>
      <c r="AH147" s="49" t="s">
        <v>197</v>
      </c>
      <c r="AI147" s="49" t="s">
        <v>197</v>
      </c>
      <c r="AJ147" s="49" t="s">
        <v>197</v>
      </c>
      <c r="AK147" s="49" t="s">
        <v>197</v>
      </c>
      <c r="AL147" s="49" t="s">
        <v>197</v>
      </c>
      <c r="AM147" s="49" t="s">
        <v>197</v>
      </c>
      <c r="AN147" s="49" t="s">
        <v>197</v>
      </c>
      <c r="AO147" s="49" t="s">
        <v>197</v>
      </c>
      <c r="AP147" s="49" t="s">
        <v>197</v>
      </c>
      <c r="AQ147" s="49" t="s">
        <v>197</v>
      </c>
      <c r="AR147" s="49" t="s">
        <v>197</v>
      </c>
      <c r="AS147" s="49" t="s">
        <v>197</v>
      </c>
      <c r="AT147" s="49" t="s">
        <v>197</v>
      </c>
      <c r="AU147" s="49" t="s">
        <v>197</v>
      </c>
      <c r="AV147" s="49" t="s">
        <v>197</v>
      </c>
      <c r="AW147" s="49" t="s">
        <v>197</v>
      </c>
      <c r="AX147" s="49" t="s">
        <v>197</v>
      </c>
      <c r="AY147" s="49" t="s">
        <v>197</v>
      </c>
      <c r="AZ147" s="48">
        <v>30.2</v>
      </c>
      <c r="BA147" s="48">
        <v>22</v>
      </c>
      <c r="BB147" s="48">
        <v>22.3</v>
      </c>
      <c r="BC147" s="48">
        <v>35.4</v>
      </c>
      <c r="BD147" s="48">
        <v>23.5</v>
      </c>
      <c r="BE147" s="48">
        <v>24.4</v>
      </c>
      <c r="BF147" s="48">
        <v>54.6</v>
      </c>
      <c r="BG147" s="48">
        <v>31.9</v>
      </c>
      <c r="BH147" s="48">
        <v>37.4</v>
      </c>
      <c r="BI147" s="49" t="s">
        <v>197</v>
      </c>
      <c r="BJ147" s="49" t="s">
        <v>197</v>
      </c>
      <c r="BK147" s="49" t="s">
        <v>197</v>
      </c>
      <c r="BL147" s="49" t="s">
        <v>197</v>
      </c>
      <c r="BM147" s="49" t="s">
        <v>197</v>
      </c>
      <c r="BN147" s="49" t="s">
        <v>197</v>
      </c>
      <c r="BO147" s="49" t="s">
        <v>197</v>
      </c>
      <c r="BP147" s="49" t="s">
        <v>197</v>
      </c>
      <c r="BQ147" s="49" t="s">
        <v>197</v>
      </c>
      <c r="BR147" s="49" t="s">
        <v>197</v>
      </c>
      <c r="BS147" s="49" t="s">
        <v>197</v>
      </c>
      <c r="BT147" s="49" t="s">
        <v>197</v>
      </c>
      <c r="BU147" s="49" t="s">
        <v>197</v>
      </c>
      <c r="BV147" s="49" t="s">
        <v>197</v>
      </c>
      <c r="BW147" s="49" t="s">
        <v>197</v>
      </c>
      <c r="BX147" s="49" t="s">
        <v>197</v>
      </c>
      <c r="BY147" s="49" t="s">
        <v>197</v>
      </c>
      <c r="BZ147" s="49" t="s">
        <v>197</v>
      </c>
      <c r="CA147" s="49" t="s">
        <v>197</v>
      </c>
      <c r="CB147" s="49" t="s">
        <v>197</v>
      </c>
      <c r="CC147" s="49" t="s">
        <v>197</v>
      </c>
      <c r="CD147" s="49" t="s">
        <v>197</v>
      </c>
      <c r="CE147" s="49" t="s">
        <v>197</v>
      </c>
      <c r="CF147" s="49" t="s">
        <v>197</v>
      </c>
      <c r="CG147" s="49" t="s">
        <v>197</v>
      </c>
      <c r="CH147" s="49" t="s">
        <v>197</v>
      </c>
      <c r="CI147" s="49" t="s">
        <v>197</v>
      </c>
      <c r="CJ147" s="49" t="s">
        <v>197</v>
      </c>
      <c r="CK147" s="49" t="s">
        <v>197</v>
      </c>
      <c r="CL147" s="49" t="s">
        <v>197</v>
      </c>
      <c r="CM147" s="49" t="s">
        <v>197</v>
      </c>
      <c r="CN147" s="49" t="s">
        <v>197</v>
      </c>
      <c r="CO147" s="49" t="s">
        <v>197</v>
      </c>
      <c r="CP147" s="49" t="s">
        <v>197</v>
      </c>
      <c r="CQ147" s="49" t="s">
        <v>197</v>
      </c>
      <c r="CR147" s="49" t="s">
        <v>197</v>
      </c>
      <c r="CS147" s="49" t="s">
        <v>197</v>
      </c>
      <c r="CT147" s="49" t="s">
        <v>197</v>
      </c>
      <c r="CU147" s="49" t="s">
        <v>197</v>
      </c>
      <c r="CV147" s="49" t="s">
        <v>197</v>
      </c>
      <c r="CW147" s="49" t="s">
        <v>197</v>
      </c>
      <c r="CX147" s="49" t="s">
        <v>197</v>
      </c>
      <c r="CY147" s="49" t="s">
        <v>197</v>
      </c>
      <c r="CZ147" s="49" t="s">
        <v>197</v>
      </c>
      <c r="DA147" s="49" t="s">
        <v>197</v>
      </c>
      <c r="DB147" s="49" t="s">
        <v>197</v>
      </c>
      <c r="DC147" s="49" t="s">
        <v>197</v>
      </c>
      <c r="DD147" s="49" t="s">
        <v>197</v>
      </c>
      <c r="DE147" s="49" t="s">
        <v>197</v>
      </c>
      <c r="DF147" s="49" t="s">
        <v>197</v>
      </c>
      <c r="DG147" s="49" t="s">
        <v>197</v>
      </c>
      <c r="DH147" s="49" t="s">
        <v>197</v>
      </c>
      <c r="DI147" s="49" t="s">
        <v>197</v>
      </c>
      <c r="DJ147" s="49" t="s">
        <v>197</v>
      </c>
      <c r="DK147" s="49" t="s">
        <v>197</v>
      </c>
      <c r="DL147" s="49" t="s">
        <v>197</v>
      </c>
      <c r="DM147" s="49" t="s">
        <v>197</v>
      </c>
      <c r="DN147" s="49" t="s">
        <v>197</v>
      </c>
      <c r="DO147" s="49" t="s">
        <v>197</v>
      </c>
      <c r="DP147" s="49" t="s">
        <v>197</v>
      </c>
      <c r="DQ147" s="49" t="s">
        <v>197</v>
      </c>
      <c r="DR147" s="49" t="s">
        <v>197</v>
      </c>
      <c r="DS147" s="49" t="s">
        <v>197</v>
      </c>
      <c r="DT147" s="49" t="s">
        <v>197</v>
      </c>
      <c r="DU147" s="49" t="s">
        <v>197</v>
      </c>
      <c r="DV147" s="49" t="s">
        <v>197</v>
      </c>
      <c r="DW147" s="49" t="s">
        <v>197</v>
      </c>
      <c r="DX147" s="49" t="s">
        <v>197</v>
      </c>
      <c r="DY147" s="49" t="s">
        <v>197</v>
      </c>
      <c r="DZ147" s="49" t="s">
        <v>197</v>
      </c>
      <c r="EA147" s="49" t="s">
        <v>197</v>
      </c>
      <c r="EB147" s="48" t="e">
        <v>#N/A</v>
      </c>
      <c r="EC147" s="49" t="s">
        <v>197</v>
      </c>
      <c r="ED147" s="48" t="e">
        <v>#N/A</v>
      </c>
      <c r="EE147" s="49" t="s">
        <v>197</v>
      </c>
      <c r="EF147" s="49" t="s">
        <v>197</v>
      </c>
      <c r="EG147" s="49" t="s">
        <v>197</v>
      </c>
      <c r="EH147" s="49" t="s">
        <v>197</v>
      </c>
      <c r="EI147" s="49" t="s">
        <v>197</v>
      </c>
      <c r="EJ147" s="49" t="s">
        <v>197</v>
      </c>
      <c r="EK147" s="49" t="s">
        <v>197</v>
      </c>
      <c r="EL147" s="49" t="s">
        <v>197</v>
      </c>
      <c r="EM147" s="49" t="s">
        <v>197</v>
      </c>
      <c r="EN147" s="49" t="s">
        <v>197</v>
      </c>
      <c r="EO147" s="49" t="s">
        <v>197</v>
      </c>
      <c r="EP147" s="49" t="s">
        <v>197</v>
      </c>
      <c r="EQ147" s="49" t="s">
        <v>197</v>
      </c>
      <c r="ER147" s="49" t="s">
        <v>197</v>
      </c>
      <c r="ES147" s="49" t="s">
        <v>197</v>
      </c>
      <c r="ET147" s="49" t="s">
        <v>197</v>
      </c>
      <c r="EU147" s="49" t="s">
        <v>197</v>
      </c>
      <c r="EV147" s="48">
        <v>36.799999999999997</v>
      </c>
      <c r="EW147" s="48">
        <v>44.1</v>
      </c>
      <c r="EX147" s="48">
        <v>41.8</v>
      </c>
      <c r="EY147" s="49" t="s">
        <v>197</v>
      </c>
      <c r="EZ147" s="49" t="s">
        <v>197</v>
      </c>
      <c r="FA147" s="49" t="s">
        <v>197</v>
      </c>
      <c r="FB147" s="49" t="s">
        <v>197</v>
      </c>
      <c r="FC147" s="49" t="s">
        <v>197</v>
      </c>
      <c r="FD147" s="49" t="s">
        <v>197</v>
      </c>
      <c r="FE147" s="49" t="s">
        <v>197</v>
      </c>
      <c r="FF147" s="49" t="s">
        <v>197</v>
      </c>
      <c r="FG147" s="49" t="s">
        <v>197</v>
      </c>
      <c r="FH147" s="49" t="s">
        <v>197</v>
      </c>
      <c r="FI147" s="49" t="s">
        <v>197</v>
      </c>
      <c r="FJ147" s="49" t="s">
        <v>197</v>
      </c>
      <c r="FK147" s="49" t="s">
        <v>197</v>
      </c>
      <c r="FL147" s="49" t="s">
        <v>197</v>
      </c>
      <c r="FM147" s="48">
        <v>2.5</v>
      </c>
      <c r="FN147" s="48">
        <v>8.6999999999999993</v>
      </c>
      <c r="FO147" s="48">
        <v>5.0999999999999996</v>
      </c>
      <c r="FP147" s="49" t="s">
        <v>197</v>
      </c>
      <c r="FQ147" s="49" t="s">
        <v>197</v>
      </c>
      <c r="FR147" s="49" t="s">
        <v>197</v>
      </c>
      <c r="FS147" s="49" t="s">
        <v>197</v>
      </c>
      <c r="FT147" s="49" t="s">
        <v>197</v>
      </c>
      <c r="FU147" s="49" t="s">
        <v>197</v>
      </c>
      <c r="FV147" s="49" t="s">
        <v>197</v>
      </c>
      <c r="FW147" s="49" t="s">
        <v>197</v>
      </c>
      <c r="FX147" s="48">
        <v>56.5</v>
      </c>
      <c r="FY147" s="48">
        <v>39.4</v>
      </c>
      <c r="FZ147" s="48">
        <v>39.6</v>
      </c>
      <c r="GA147" s="48">
        <v>28.1</v>
      </c>
      <c r="GB147" s="48">
        <v>35.4</v>
      </c>
      <c r="GC147" s="48">
        <v>34</v>
      </c>
      <c r="GD147" s="49" t="s">
        <v>197</v>
      </c>
      <c r="GE147" s="49" t="s">
        <v>197</v>
      </c>
      <c r="GF147" s="49" t="s">
        <v>197</v>
      </c>
      <c r="GG147" s="49" t="s">
        <v>197</v>
      </c>
      <c r="GH147" s="49" t="s">
        <v>197</v>
      </c>
      <c r="GI147" s="49" t="s">
        <v>197</v>
      </c>
      <c r="GJ147" s="49" t="s">
        <v>197</v>
      </c>
      <c r="GK147" s="49" t="s">
        <v>197</v>
      </c>
      <c r="GL147" s="49" t="s">
        <v>197</v>
      </c>
      <c r="GM147" s="49" t="s">
        <v>197</v>
      </c>
      <c r="GN147" s="49" t="s">
        <v>197</v>
      </c>
      <c r="GO147" s="49" t="s">
        <v>197</v>
      </c>
      <c r="GP147" s="49" t="s">
        <v>197</v>
      </c>
      <c r="GQ147" s="49" t="s">
        <v>197</v>
      </c>
      <c r="GR147" s="49" t="s">
        <v>197</v>
      </c>
      <c r="GS147" s="49" t="s">
        <v>197</v>
      </c>
      <c r="GT147" s="49" t="s">
        <v>197</v>
      </c>
      <c r="GU147" s="49" t="s">
        <v>197</v>
      </c>
      <c r="GV147" s="49" t="s">
        <v>197</v>
      </c>
      <c r="GW147" s="49" t="s">
        <v>197</v>
      </c>
      <c r="GX147" s="49" t="s">
        <v>197</v>
      </c>
      <c r="GY147" s="49" t="s">
        <v>197</v>
      </c>
      <c r="GZ147" s="49" t="s">
        <v>197</v>
      </c>
      <c r="HA147" s="49" t="s">
        <v>197</v>
      </c>
      <c r="HB147" s="49" t="s">
        <v>197</v>
      </c>
      <c r="HC147" s="49" t="s">
        <v>197</v>
      </c>
      <c r="HD147" s="49" t="s">
        <v>197</v>
      </c>
      <c r="HE147" s="48" t="e">
        <v>#N/A</v>
      </c>
      <c r="HF147" s="49" t="s">
        <v>197</v>
      </c>
      <c r="HG147" s="48" t="e">
        <v>#N/A</v>
      </c>
      <c r="HH147" s="49" t="s">
        <v>197</v>
      </c>
      <c r="HI147" s="49" t="s">
        <v>197</v>
      </c>
      <c r="HJ147" s="49" t="s">
        <v>197</v>
      </c>
      <c r="HK147" s="49" t="s">
        <v>197</v>
      </c>
      <c r="HL147" s="49" t="s">
        <v>197</v>
      </c>
      <c r="HM147" s="49" t="s">
        <v>197</v>
      </c>
      <c r="HN147" s="49" t="s">
        <v>197</v>
      </c>
      <c r="HO147" s="49" t="s">
        <v>197</v>
      </c>
      <c r="HP147" s="49" t="s">
        <v>197</v>
      </c>
      <c r="HQ147" s="49" t="s">
        <v>197</v>
      </c>
      <c r="HR147" s="49" t="s">
        <v>197</v>
      </c>
      <c r="HS147" s="49" t="s">
        <v>197</v>
      </c>
      <c r="HT147" s="49" t="s">
        <v>197</v>
      </c>
      <c r="HU147" s="48">
        <v>24.2</v>
      </c>
      <c r="HV147" s="48">
        <v>28</v>
      </c>
      <c r="HW147" s="48">
        <v>27.8</v>
      </c>
      <c r="HX147" s="49" t="s">
        <v>197</v>
      </c>
      <c r="HY147" s="49" t="s">
        <v>197</v>
      </c>
      <c r="HZ147" s="49" t="s">
        <v>197</v>
      </c>
      <c r="IA147" s="49" t="s">
        <v>197</v>
      </c>
      <c r="IB147" s="49" t="s">
        <v>197</v>
      </c>
      <c r="IC147" s="49" t="s">
        <v>197</v>
      </c>
      <c r="ID147" s="49" t="s">
        <v>197</v>
      </c>
      <c r="IE147" s="49" t="s">
        <v>197</v>
      </c>
      <c r="IF147" s="49" t="s">
        <v>197</v>
      </c>
      <c r="IG147" s="49" t="s">
        <v>197</v>
      </c>
      <c r="IH147" s="48">
        <v>41.2</v>
      </c>
      <c r="II147" s="49" t="s">
        <v>197</v>
      </c>
      <c r="IJ147" s="49" t="s">
        <v>197</v>
      </c>
      <c r="IK147" s="49" t="s">
        <v>197</v>
      </c>
      <c r="IL147" s="49" t="s">
        <v>197</v>
      </c>
      <c r="IM147" s="49" t="s">
        <v>197</v>
      </c>
      <c r="IN147" s="49" t="s">
        <v>197</v>
      </c>
      <c r="IO147" s="49" t="s">
        <v>197</v>
      </c>
      <c r="IP147" s="49" t="s">
        <v>197</v>
      </c>
      <c r="IQ147" s="49" t="s">
        <v>197</v>
      </c>
      <c r="IR147" s="48">
        <v>17.2</v>
      </c>
      <c r="IS147" s="48">
        <v>18.8</v>
      </c>
      <c r="IT147" s="48">
        <v>18.2</v>
      </c>
      <c r="IU147" s="49" t="s">
        <v>197</v>
      </c>
      <c r="IV147" s="49" t="s">
        <v>197</v>
      </c>
      <c r="IW147" s="49" t="s">
        <v>197</v>
      </c>
      <c r="IX147" s="49" t="s">
        <v>197</v>
      </c>
      <c r="IY147" s="49" t="s">
        <v>197</v>
      </c>
      <c r="IZ147" s="49" t="s">
        <v>197</v>
      </c>
      <c r="JA147" s="49" t="s">
        <v>197</v>
      </c>
      <c r="JB147" s="49" t="s">
        <v>197</v>
      </c>
      <c r="JC147" s="49" t="s">
        <v>197</v>
      </c>
      <c r="JD147" s="49" t="s">
        <v>197</v>
      </c>
      <c r="JE147" s="49" t="s">
        <v>197</v>
      </c>
      <c r="JF147" s="49" t="s">
        <v>87</v>
      </c>
      <c r="JG147" s="49" t="s">
        <v>87</v>
      </c>
      <c r="JH147" s="49" t="s">
        <v>87</v>
      </c>
      <c r="JI147" s="49" t="s">
        <v>87</v>
      </c>
      <c r="JJ147" s="49">
        <v>43</v>
      </c>
      <c r="JK147" s="49">
        <v>52.4</v>
      </c>
      <c r="JL147" s="49">
        <v>40.6</v>
      </c>
      <c r="JM147" s="49">
        <v>63.5</v>
      </c>
      <c r="JN147" s="49">
        <v>41.2</v>
      </c>
      <c r="JO147" s="49" t="s">
        <v>87</v>
      </c>
    </row>
    <row r="148" spans="1:275">
      <c r="A148" s="45"/>
      <c r="B148" s="46" t="s">
        <v>1885</v>
      </c>
      <c r="C148" s="303" t="s">
        <v>1382</v>
      </c>
      <c r="D148" s="46" t="s">
        <v>104</v>
      </c>
      <c r="E148" s="303" t="s">
        <v>17</v>
      </c>
      <c r="F148" s="47" t="s">
        <v>197</v>
      </c>
      <c r="G148" s="47" t="s">
        <v>197</v>
      </c>
      <c r="H148" s="48">
        <v>78.099999999999994</v>
      </c>
      <c r="I148" s="48">
        <v>80.099999999999994</v>
      </c>
      <c r="J148" s="48">
        <v>85</v>
      </c>
      <c r="K148" s="49" t="s">
        <v>197</v>
      </c>
      <c r="L148" s="49" t="s">
        <v>197</v>
      </c>
      <c r="M148" s="48">
        <v>24.6</v>
      </c>
      <c r="N148" s="49" t="s">
        <v>197</v>
      </c>
      <c r="O148" s="49" t="s">
        <v>197</v>
      </c>
      <c r="P148" s="49" t="s">
        <v>197</v>
      </c>
      <c r="Q148" s="49" t="s">
        <v>197</v>
      </c>
      <c r="R148" s="48">
        <v>49.7</v>
      </c>
      <c r="S148" s="49" t="s">
        <v>197</v>
      </c>
      <c r="T148" s="49" t="s">
        <v>197</v>
      </c>
      <c r="U148" s="49" t="s">
        <v>197</v>
      </c>
      <c r="V148" s="49" t="s">
        <v>197</v>
      </c>
      <c r="W148" s="49" t="s">
        <v>197</v>
      </c>
      <c r="X148" s="49" t="s">
        <v>197</v>
      </c>
      <c r="Y148" s="49" t="s">
        <v>197</v>
      </c>
      <c r="Z148" s="49" t="s">
        <v>197</v>
      </c>
      <c r="AA148" s="48">
        <v>40.1</v>
      </c>
      <c r="AB148" s="49" t="s">
        <v>197</v>
      </c>
      <c r="AC148" s="49" t="s">
        <v>197</v>
      </c>
      <c r="AD148" s="49" t="s">
        <v>197</v>
      </c>
      <c r="AE148" s="49" t="s">
        <v>197</v>
      </c>
      <c r="AF148" s="49" t="s">
        <v>197</v>
      </c>
      <c r="AG148" s="49" t="s">
        <v>197</v>
      </c>
      <c r="AH148" s="49" t="s">
        <v>197</v>
      </c>
      <c r="AI148" s="49" t="s">
        <v>197</v>
      </c>
      <c r="AJ148" s="49" t="s">
        <v>197</v>
      </c>
      <c r="AK148" s="49" t="s">
        <v>197</v>
      </c>
      <c r="AL148" s="49" t="s">
        <v>197</v>
      </c>
      <c r="AM148" s="49" t="s">
        <v>197</v>
      </c>
      <c r="AN148" s="49" t="s">
        <v>197</v>
      </c>
      <c r="AO148" s="49" t="s">
        <v>197</v>
      </c>
      <c r="AP148" s="49" t="s">
        <v>197</v>
      </c>
      <c r="AQ148" s="49" t="s">
        <v>197</v>
      </c>
      <c r="AR148" s="49" t="s">
        <v>197</v>
      </c>
      <c r="AS148" s="49" t="s">
        <v>197</v>
      </c>
      <c r="AT148" s="49" t="s">
        <v>197</v>
      </c>
      <c r="AU148" s="49" t="s">
        <v>197</v>
      </c>
      <c r="AV148" s="49" t="s">
        <v>197</v>
      </c>
      <c r="AW148" s="49" t="s">
        <v>197</v>
      </c>
      <c r="AX148" s="49" t="s">
        <v>197</v>
      </c>
      <c r="AY148" s="49" t="s">
        <v>197</v>
      </c>
      <c r="AZ148" s="48">
        <v>30.4</v>
      </c>
      <c r="BA148" s="48">
        <v>28</v>
      </c>
      <c r="BB148" s="48">
        <v>28.1</v>
      </c>
      <c r="BC148" s="48">
        <v>48.7</v>
      </c>
      <c r="BD148" s="48">
        <v>26.9</v>
      </c>
      <c r="BE148" s="48">
        <v>28.5</v>
      </c>
      <c r="BF148" s="48">
        <v>41.3</v>
      </c>
      <c r="BG148" s="48">
        <v>28.1</v>
      </c>
      <c r="BH148" s="48">
        <v>31.2</v>
      </c>
      <c r="BI148" s="48">
        <v>5.3</v>
      </c>
      <c r="BJ148" s="48">
        <v>3.9</v>
      </c>
      <c r="BK148" s="48">
        <v>4.5999999999999996</v>
      </c>
      <c r="BL148" s="49" t="s">
        <v>197</v>
      </c>
      <c r="BM148" s="49" t="s">
        <v>197</v>
      </c>
      <c r="BN148" s="49" t="s">
        <v>197</v>
      </c>
      <c r="BO148" s="49" t="s">
        <v>197</v>
      </c>
      <c r="BP148" s="49" t="s">
        <v>197</v>
      </c>
      <c r="BQ148" s="49" t="s">
        <v>197</v>
      </c>
      <c r="BR148" s="49" t="s">
        <v>197</v>
      </c>
      <c r="BS148" s="49" t="s">
        <v>197</v>
      </c>
      <c r="BT148" s="49" t="s">
        <v>197</v>
      </c>
      <c r="BU148" s="49" t="s">
        <v>197</v>
      </c>
      <c r="BV148" s="49" t="s">
        <v>197</v>
      </c>
      <c r="BW148" s="49" t="s">
        <v>197</v>
      </c>
      <c r="BX148" s="49" t="s">
        <v>197</v>
      </c>
      <c r="BY148" s="49" t="s">
        <v>197</v>
      </c>
      <c r="BZ148" s="49" t="s">
        <v>197</v>
      </c>
      <c r="CA148" s="49" t="s">
        <v>197</v>
      </c>
      <c r="CB148" s="49" t="s">
        <v>197</v>
      </c>
      <c r="CC148" s="49" t="s">
        <v>197</v>
      </c>
      <c r="CD148" s="49" t="s">
        <v>197</v>
      </c>
      <c r="CE148" s="49" t="s">
        <v>197</v>
      </c>
      <c r="CF148" s="49" t="s">
        <v>197</v>
      </c>
      <c r="CG148" s="49" t="s">
        <v>197</v>
      </c>
      <c r="CH148" s="49" t="s">
        <v>197</v>
      </c>
      <c r="CI148" s="49" t="s">
        <v>197</v>
      </c>
      <c r="CJ148" s="49" t="s">
        <v>197</v>
      </c>
      <c r="CK148" s="49" t="s">
        <v>197</v>
      </c>
      <c r="CL148" s="49" t="s">
        <v>197</v>
      </c>
      <c r="CM148" s="49" t="s">
        <v>197</v>
      </c>
      <c r="CN148" s="49" t="s">
        <v>197</v>
      </c>
      <c r="CO148" s="49" t="s">
        <v>197</v>
      </c>
      <c r="CP148" s="49" t="s">
        <v>197</v>
      </c>
      <c r="CQ148" s="49" t="s">
        <v>197</v>
      </c>
      <c r="CR148" s="49" t="s">
        <v>197</v>
      </c>
      <c r="CS148" s="49" t="s">
        <v>197</v>
      </c>
      <c r="CT148" s="49" t="s">
        <v>197</v>
      </c>
      <c r="CU148" s="49" t="s">
        <v>197</v>
      </c>
      <c r="CV148" s="49" t="s">
        <v>197</v>
      </c>
      <c r="CW148" s="49" t="s">
        <v>197</v>
      </c>
      <c r="CX148" s="49" t="s">
        <v>197</v>
      </c>
      <c r="CY148" s="49" t="s">
        <v>197</v>
      </c>
      <c r="CZ148" s="49" t="s">
        <v>197</v>
      </c>
      <c r="DA148" s="49" t="s">
        <v>197</v>
      </c>
      <c r="DB148" s="49" t="s">
        <v>197</v>
      </c>
      <c r="DC148" s="49" t="s">
        <v>197</v>
      </c>
      <c r="DD148" s="49" t="s">
        <v>197</v>
      </c>
      <c r="DE148" s="49" t="s">
        <v>197</v>
      </c>
      <c r="DF148" s="49" t="s">
        <v>197</v>
      </c>
      <c r="DG148" s="49" t="s">
        <v>197</v>
      </c>
      <c r="DH148" s="49" t="s">
        <v>197</v>
      </c>
      <c r="DI148" s="49" t="s">
        <v>197</v>
      </c>
      <c r="DJ148" s="49" t="s">
        <v>197</v>
      </c>
      <c r="DK148" s="49" t="s">
        <v>197</v>
      </c>
      <c r="DL148" s="49" t="s">
        <v>197</v>
      </c>
      <c r="DM148" s="49" t="s">
        <v>197</v>
      </c>
      <c r="DN148" s="49" t="s">
        <v>197</v>
      </c>
      <c r="DO148" s="49" t="s">
        <v>197</v>
      </c>
      <c r="DP148" s="49" t="s">
        <v>197</v>
      </c>
      <c r="DQ148" s="49" t="s">
        <v>197</v>
      </c>
      <c r="DR148" s="49" t="s">
        <v>197</v>
      </c>
      <c r="DS148" s="49" t="s">
        <v>197</v>
      </c>
      <c r="DT148" s="49" t="s">
        <v>197</v>
      </c>
      <c r="DU148" s="49" t="s">
        <v>197</v>
      </c>
      <c r="DV148" s="49" t="s">
        <v>197</v>
      </c>
      <c r="DW148" s="49" t="s">
        <v>197</v>
      </c>
      <c r="DX148" s="49" t="s">
        <v>197</v>
      </c>
      <c r="DY148" s="49" t="s">
        <v>197</v>
      </c>
      <c r="DZ148" s="49" t="s">
        <v>197</v>
      </c>
      <c r="EA148" s="49" t="s">
        <v>197</v>
      </c>
      <c r="EB148" s="48" t="e">
        <v>#N/A</v>
      </c>
      <c r="EC148" s="49" t="s">
        <v>197</v>
      </c>
      <c r="ED148" s="48" t="e">
        <v>#N/A</v>
      </c>
      <c r="EE148" s="49" t="s">
        <v>197</v>
      </c>
      <c r="EF148" s="49" t="s">
        <v>197</v>
      </c>
      <c r="EG148" s="49" t="s">
        <v>197</v>
      </c>
      <c r="EH148" s="49" t="s">
        <v>197</v>
      </c>
      <c r="EI148" s="49" t="s">
        <v>197</v>
      </c>
      <c r="EJ148" s="49" t="s">
        <v>197</v>
      </c>
      <c r="EK148" s="49" t="s">
        <v>197</v>
      </c>
      <c r="EL148" s="49" t="s">
        <v>197</v>
      </c>
      <c r="EM148" s="49" t="s">
        <v>197</v>
      </c>
      <c r="EN148" s="49" t="s">
        <v>197</v>
      </c>
      <c r="EO148" s="49" t="s">
        <v>197</v>
      </c>
      <c r="EP148" s="49" t="s">
        <v>197</v>
      </c>
      <c r="EQ148" s="49" t="s">
        <v>197</v>
      </c>
      <c r="ER148" s="49" t="s">
        <v>197</v>
      </c>
      <c r="ES148" s="49" t="s">
        <v>197</v>
      </c>
      <c r="ET148" s="48">
        <v>61.1</v>
      </c>
      <c r="EU148" s="49" t="s">
        <v>197</v>
      </c>
      <c r="EV148" s="48">
        <v>23.8</v>
      </c>
      <c r="EW148" s="48">
        <v>40.700000000000003</v>
      </c>
      <c r="EX148" s="48">
        <v>35.4</v>
      </c>
      <c r="EY148" s="49" t="s">
        <v>197</v>
      </c>
      <c r="EZ148" s="48">
        <v>14</v>
      </c>
      <c r="FA148" s="48">
        <v>29.3</v>
      </c>
      <c r="FB148" s="48">
        <v>23.2</v>
      </c>
      <c r="FC148" s="49" t="s">
        <v>197</v>
      </c>
      <c r="FD148" s="48">
        <v>14.6</v>
      </c>
      <c r="FE148" s="48">
        <v>36.9</v>
      </c>
      <c r="FF148" s="48">
        <v>27.3</v>
      </c>
      <c r="FG148" s="49" t="s">
        <v>197</v>
      </c>
      <c r="FH148" s="49" t="s">
        <v>197</v>
      </c>
      <c r="FI148" s="49" t="s">
        <v>197</v>
      </c>
      <c r="FJ148" s="49" t="s">
        <v>197</v>
      </c>
      <c r="FK148" s="49" t="s">
        <v>197</v>
      </c>
      <c r="FL148" s="49" t="s">
        <v>197</v>
      </c>
      <c r="FM148" s="48">
        <v>5.6</v>
      </c>
      <c r="FN148" s="48">
        <v>18.7</v>
      </c>
      <c r="FO148" s="48">
        <v>11</v>
      </c>
      <c r="FP148" s="48">
        <v>18.7</v>
      </c>
      <c r="FQ148" s="48">
        <v>29.9</v>
      </c>
      <c r="FR148" s="48">
        <v>25.9</v>
      </c>
      <c r="FS148" s="48">
        <v>7.3</v>
      </c>
      <c r="FT148" s="48">
        <v>20.8</v>
      </c>
      <c r="FU148" s="48">
        <v>12.2</v>
      </c>
      <c r="FV148" s="49" t="s">
        <v>197</v>
      </c>
      <c r="FW148" s="49" t="s">
        <v>197</v>
      </c>
      <c r="FX148" s="48">
        <v>26.9</v>
      </c>
      <c r="FY148" s="48">
        <v>47.1</v>
      </c>
      <c r="FZ148" s="48">
        <v>46.9</v>
      </c>
      <c r="GA148" s="48">
        <v>18.100000000000001</v>
      </c>
      <c r="GB148" s="48">
        <v>34.6</v>
      </c>
      <c r="GC148" s="48">
        <v>31.4</v>
      </c>
      <c r="GD148" s="49" t="s">
        <v>197</v>
      </c>
      <c r="GE148" s="49" t="s">
        <v>197</v>
      </c>
      <c r="GF148" s="49" t="s">
        <v>197</v>
      </c>
      <c r="GG148" s="48">
        <v>28.2</v>
      </c>
      <c r="GH148" s="48">
        <v>65.8</v>
      </c>
      <c r="GI148" s="48">
        <v>65.5</v>
      </c>
      <c r="GJ148" s="49" t="s">
        <v>197</v>
      </c>
      <c r="GK148" s="49" t="s">
        <v>197</v>
      </c>
      <c r="GL148" s="49" t="s">
        <v>197</v>
      </c>
      <c r="GM148" s="48">
        <v>30.6</v>
      </c>
      <c r="GN148" s="48">
        <v>39.200000000000003</v>
      </c>
      <c r="GO148" s="48">
        <v>35.9</v>
      </c>
      <c r="GP148" s="49" t="s">
        <v>197</v>
      </c>
      <c r="GQ148" s="49" t="s">
        <v>197</v>
      </c>
      <c r="GR148" s="49" t="s">
        <v>197</v>
      </c>
      <c r="GS148" s="49" t="s">
        <v>197</v>
      </c>
      <c r="GT148" s="49" t="s">
        <v>197</v>
      </c>
      <c r="GU148" s="49" t="s">
        <v>197</v>
      </c>
      <c r="GV148" s="49" t="s">
        <v>197</v>
      </c>
      <c r="GW148" s="49" t="s">
        <v>197</v>
      </c>
      <c r="GX148" s="49" t="s">
        <v>197</v>
      </c>
      <c r="GY148" s="48">
        <v>21.8</v>
      </c>
      <c r="GZ148" s="48">
        <v>37</v>
      </c>
      <c r="HA148" s="48">
        <v>29.6</v>
      </c>
      <c r="HB148" s="48">
        <v>5.5</v>
      </c>
      <c r="HC148" s="48">
        <v>1.2</v>
      </c>
      <c r="HD148" s="48">
        <v>2.5</v>
      </c>
      <c r="HE148" s="48" t="e">
        <v>#N/A</v>
      </c>
      <c r="HF148" s="49" t="s">
        <v>197</v>
      </c>
      <c r="HG148" s="48" t="e">
        <v>#N/A</v>
      </c>
      <c r="HH148" s="49" t="s">
        <v>197</v>
      </c>
      <c r="HI148" s="49" t="s">
        <v>197</v>
      </c>
      <c r="HJ148" s="49" t="s">
        <v>197</v>
      </c>
      <c r="HK148" s="49" t="s">
        <v>197</v>
      </c>
      <c r="HL148" s="49" t="s">
        <v>197</v>
      </c>
      <c r="HM148" s="49" t="s">
        <v>197</v>
      </c>
      <c r="HN148" s="49" t="s">
        <v>197</v>
      </c>
      <c r="HO148" s="49" t="s">
        <v>197</v>
      </c>
      <c r="HP148" s="49" t="s">
        <v>197</v>
      </c>
      <c r="HQ148" s="49" t="s">
        <v>197</v>
      </c>
      <c r="HR148" s="49" t="s">
        <v>197</v>
      </c>
      <c r="HS148" s="49" t="s">
        <v>197</v>
      </c>
      <c r="HT148" s="49" t="s">
        <v>197</v>
      </c>
      <c r="HU148" s="48">
        <v>38.5</v>
      </c>
      <c r="HV148" s="48">
        <v>48.3</v>
      </c>
      <c r="HW148" s="48">
        <v>47.7</v>
      </c>
      <c r="HX148" s="49" t="s">
        <v>197</v>
      </c>
      <c r="HY148" s="49" t="s">
        <v>197</v>
      </c>
      <c r="HZ148" s="49" t="s">
        <v>197</v>
      </c>
      <c r="IA148" s="49" t="s">
        <v>197</v>
      </c>
      <c r="IB148" s="49" t="s">
        <v>197</v>
      </c>
      <c r="IC148" s="49" t="s">
        <v>197</v>
      </c>
      <c r="ID148" s="48">
        <v>50.3</v>
      </c>
      <c r="IE148" s="49" t="s">
        <v>197</v>
      </c>
      <c r="IF148" s="49" t="s">
        <v>197</v>
      </c>
      <c r="IG148" s="48">
        <v>108.2</v>
      </c>
      <c r="IH148" s="48">
        <v>31.8</v>
      </c>
      <c r="II148" s="49" t="s">
        <v>197</v>
      </c>
      <c r="IJ148" s="49" t="s">
        <v>197</v>
      </c>
      <c r="IK148" s="49" t="s">
        <v>197</v>
      </c>
      <c r="IL148" s="49" t="s">
        <v>197</v>
      </c>
      <c r="IM148" s="49" t="s">
        <v>197</v>
      </c>
      <c r="IN148" s="49" t="s">
        <v>197</v>
      </c>
      <c r="IO148" s="49" t="s">
        <v>197</v>
      </c>
      <c r="IP148" s="49" t="s">
        <v>197</v>
      </c>
      <c r="IQ148" s="49" t="s">
        <v>197</v>
      </c>
      <c r="IR148" s="48">
        <v>49.5</v>
      </c>
      <c r="IS148" s="48">
        <v>36.299999999999997</v>
      </c>
      <c r="IT148" s="48">
        <v>41.4</v>
      </c>
      <c r="IU148" s="49" t="s">
        <v>197</v>
      </c>
      <c r="IV148" s="49" t="s">
        <v>197</v>
      </c>
      <c r="IW148" s="49" t="s">
        <v>197</v>
      </c>
      <c r="IX148" s="49" t="s">
        <v>197</v>
      </c>
      <c r="IY148" s="49" t="s">
        <v>197</v>
      </c>
      <c r="IZ148" s="49" t="s">
        <v>197</v>
      </c>
      <c r="JA148" s="49" t="s">
        <v>197</v>
      </c>
      <c r="JB148" s="49" t="s">
        <v>197</v>
      </c>
      <c r="JC148" s="49" t="s">
        <v>197</v>
      </c>
      <c r="JD148" s="49" t="s">
        <v>197</v>
      </c>
      <c r="JE148" s="49" t="s">
        <v>197</v>
      </c>
      <c r="JF148" s="49" t="s">
        <v>87</v>
      </c>
      <c r="JG148" s="49" t="s">
        <v>87</v>
      </c>
      <c r="JH148" s="49" t="s">
        <v>87</v>
      </c>
      <c r="JI148" s="49">
        <v>47.4</v>
      </c>
      <c r="JJ148" s="49">
        <v>62.6</v>
      </c>
      <c r="JK148" s="49">
        <v>76.599999999999994</v>
      </c>
      <c r="JL148" s="49">
        <v>47.9</v>
      </c>
      <c r="JM148" s="49">
        <v>40.299999999999997</v>
      </c>
      <c r="JN148" s="49">
        <v>31.8</v>
      </c>
      <c r="JO148" s="49" t="s">
        <v>87</v>
      </c>
    </row>
    <row r="149" spans="1:275">
      <c r="A149" s="45"/>
      <c r="B149" s="46" t="s">
        <v>1886</v>
      </c>
      <c r="C149" s="303" t="s">
        <v>1383</v>
      </c>
      <c r="D149" s="46" t="s">
        <v>104</v>
      </c>
      <c r="E149" s="303" t="s">
        <v>17</v>
      </c>
      <c r="F149" s="47" t="s">
        <v>197</v>
      </c>
      <c r="G149" s="47" t="s">
        <v>197</v>
      </c>
      <c r="H149" s="48">
        <v>88.8</v>
      </c>
      <c r="I149" s="48">
        <v>107.6</v>
      </c>
      <c r="J149" s="48">
        <v>89.4</v>
      </c>
      <c r="K149" s="49" t="s">
        <v>197</v>
      </c>
      <c r="L149" s="48">
        <v>31.2</v>
      </c>
      <c r="M149" s="49" t="s">
        <v>197</v>
      </c>
      <c r="N149" s="49" t="s">
        <v>197</v>
      </c>
      <c r="O149" s="49" t="s">
        <v>197</v>
      </c>
      <c r="P149" s="48">
        <v>65.2</v>
      </c>
      <c r="Q149" s="49" t="s">
        <v>197</v>
      </c>
      <c r="R149" s="48">
        <v>96.1</v>
      </c>
      <c r="S149" s="48">
        <v>90.6</v>
      </c>
      <c r="T149" s="49" t="s">
        <v>197</v>
      </c>
      <c r="U149" s="48">
        <v>226.7</v>
      </c>
      <c r="V149" s="49" t="s">
        <v>197</v>
      </c>
      <c r="W149" s="49" t="s">
        <v>197</v>
      </c>
      <c r="X149" s="49" t="s">
        <v>197</v>
      </c>
      <c r="Y149" s="49" t="s">
        <v>197</v>
      </c>
      <c r="Z149" s="49" t="s">
        <v>197</v>
      </c>
      <c r="AA149" s="49" t="s">
        <v>197</v>
      </c>
      <c r="AB149" s="49" t="s">
        <v>197</v>
      </c>
      <c r="AC149" s="49" t="s">
        <v>197</v>
      </c>
      <c r="AD149" s="48">
        <v>391.3</v>
      </c>
      <c r="AE149" s="49" t="s">
        <v>197</v>
      </c>
      <c r="AF149" s="49" t="s">
        <v>197</v>
      </c>
      <c r="AG149" s="49" t="s">
        <v>197</v>
      </c>
      <c r="AH149" s="49" t="s">
        <v>197</v>
      </c>
      <c r="AI149" s="49" t="s">
        <v>197</v>
      </c>
      <c r="AJ149" s="49" t="s">
        <v>197</v>
      </c>
      <c r="AK149" s="49" t="s">
        <v>197</v>
      </c>
      <c r="AL149" s="49" t="s">
        <v>197</v>
      </c>
      <c r="AM149" s="49" t="s">
        <v>197</v>
      </c>
      <c r="AN149" s="49" t="s">
        <v>197</v>
      </c>
      <c r="AO149" s="49" t="s">
        <v>197</v>
      </c>
      <c r="AP149" s="49" t="s">
        <v>197</v>
      </c>
      <c r="AQ149" s="49" t="s">
        <v>197</v>
      </c>
      <c r="AR149" s="49" t="s">
        <v>197</v>
      </c>
      <c r="AS149" s="49" t="s">
        <v>197</v>
      </c>
      <c r="AT149" s="49" t="s">
        <v>197</v>
      </c>
      <c r="AU149" s="49" t="s">
        <v>197</v>
      </c>
      <c r="AV149" s="49" t="s">
        <v>197</v>
      </c>
      <c r="AW149" s="49" t="s">
        <v>197</v>
      </c>
      <c r="AX149" s="49" t="s">
        <v>197</v>
      </c>
      <c r="AY149" s="49" t="s">
        <v>197</v>
      </c>
      <c r="AZ149" s="48">
        <v>77.2</v>
      </c>
      <c r="BA149" s="48">
        <v>65.5</v>
      </c>
      <c r="BB149" s="48">
        <v>66</v>
      </c>
      <c r="BC149" s="48">
        <v>95.8</v>
      </c>
      <c r="BD149" s="48">
        <v>78.599999999999994</v>
      </c>
      <c r="BE149" s="48">
        <v>79.900000000000006</v>
      </c>
      <c r="BF149" s="48">
        <v>78.599999999999994</v>
      </c>
      <c r="BG149" s="48">
        <v>51.6</v>
      </c>
      <c r="BH149" s="48">
        <v>58</v>
      </c>
      <c r="BI149" s="48">
        <v>29.8</v>
      </c>
      <c r="BJ149" s="48">
        <v>60.5</v>
      </c>
      <c r="BK149" s="48">
        <v>44.4</v>
      </c>
      <c r="BL149" s="49" t="s">
        <v>197</v>
      </c>
      <c r="BM149" s="48">
        <v>81.3</v>
      </c>
      <c r="BN149" s="48">
        <v>58.8</v>
      </c>
      <c r="BO149" s="49" t="s">
        <v>197</v>
      </c>
      <c r="BP149" s="49" t="s">
        <v>197</v>
      </c>
      <c r="BQ149" s="49" t="s">
        <v>197</v>
      </c>
      <c r="BR149" s="49" t="s">
        <v>197</v>
      </c>
      <c r="BS149" s="49" t="s">
        <v>197</v>
      </c>
      <c r="BT149" s="49" t="s">
        <v>197</v>
      </c>
      <c r="BU149" s="48">
        <v>172.9</v>
      </c>
      <c r="BV149" s="48">
        <v>52.3</v>
      </c>
      <c r="BW149" s="48">
        <v>95.7</v>
      </c>
      <c r="BX149" s="49" t="s">
        <v>197</v>
      </c>
      <c r="BY149" s="49" t="s">
        <v>197</v>
      </c>
      <c r="BZ149" s="49" t="s">
        <v>197</v>
      </c>
      <c r="CA149" s="49" t="s">
        <v>197</v>
      </c>
      <c r="CB149" s="49" t="s">
        <v>197</v>
      </c>
      <c r="CC149" s="49" t="s">
        <v>197</v>
      </c>
      <c r="CD149" s="49" t="s">
        <v>197</v>
      </c>
      <c r="CE149" s="49" t="s">
        <v>197</v>
      </c>
      <c r="CF149" s="49" t="s">
        <v>197</v>
      </c>
      <c r="CG149" s="49" t="s">
        <v>197</v>
      </c>
      <c r="CH149" s="49" t="s">
        <v>197</v>
      </c>
      <c r="CI149" s="49" t="s">
        <v>197</v>
      </c>
      <c r="CJ149" s="48">
        <v>38</v>
      </c>
      <c r="CK149" s="48">
        <v>46.4</v>
      </c>
      <c r="CL149" s="48">
        <v>42.8</v>
      </c>
      <c r="CM149" s="49" t="s">
        <v>197</v>
      </c>
      <c r="CN149" s="49" t="s">
        <v>197</v>
      </c>
      <c r="CO149" s="49" t="s">
        <v>197</v>
      </c>
      <c r="CP149" s="49" t="s">
        <v>197</v>
      </c>
      <c r="CQ149" s="49" t="s">
        <v>197</v>
      </c>
      <c r="CR149" s="49" t="s">
        <v>197</v>
      </c>
      <c r="CS149" s="49" t="s">
        <v>197</v>
      </c>
      <c r="CT149" s="49" t="s">
        <v>197</v>
      </c>
      <c r="CU149" s="49" t="s">
        <v>197</v>
      </c>
      <c r="CV149" s="49" t="s">
        <v>197</v>
      </c>
      <c r="CW149" s="49" t="s">
        <v>197</v>
      </c>
      <c r="CX149" s="49" t="s">
        <v>197</v>
      </c>
      <c r="CY149" s="49" t="s">
        <v>197</v>
      </c>
      <c r="CZ149" s="49" t="s">
        <v>197</v>
      </c>
      <c r="DA149" s="48">
        <v>47.6</v>
      </c>
      <c r="DB149" s="48">
        <v>66.099999999999994</v>
      </c>
      <c r="DC149" s="48">
        <v>59.4</v>
      </c>
      <c r="DD149" s="49" t="s">
        <v>197</v>
      </c>
      <c r="DE149" s="49" t="s">
        <v>197</v>
      </c>
      <c r="DF149" s="49" t="s">
        <v>197</v>
      </c>
      <c r="DG149" s="49" t="s">
        <v>197</v>
      </c>
      <c r="DH149" s="49" t="s">
        <v>197</v>
      </c>
      <c r="DI149" s="49" t="s">
        <v>197</v>
      </c>
      <c r="DJ149" s="49" t="s">
        <v>197</v>
      </c>
      <c r="DK149" s="49" t="s">
        <v>197</v>
      </c>
      <c r="DL149" s="49" t="s">
        <v>197</v>
      </c>
      <c r="DM149" s="48">
        <v>41.3</v>
      </c>
      <c r="DN149" s="48">
        <v>44.8</v>
      </c>
      <c r="DO149" s="48">
        <v>43.5</v>
      </c>
      <c r="DP149" s="49" t="s">
        <v>197</v>
      </c>
      <c r="DQ149" s="49" t="s">
        <v>197</v>
      </c>
      <c r="DR149" s="49" t="s">
        <v>197</v>
      </c>
      <c r="DS149" s="49" t="s">
        <v>197</v>
      </c>
      <c r="DT149" s="49" t="s">
        <v>197</v>
      </c>
      <c r="DU149" s="49" t="s">
        <v>197</v>
      </c>
      <c r="DV149" s="49" t="s">
        <v>197</v>
      </c>
      <c r="DW149" s="49" t="s">
        <v>197</v>
      </c>
      <c r="DX149" s="49" t="s">
        <v>197</v>
      </c>
      <c r="DY149" s="48">
        <v>1437</v>
      </c>
      <c r="DZ149" s="48">
        <v>1324</v>
      </c>
      <c r="EA149" s="48">
        <v>1369.7</v>
      </c>
      <c r="EB149" s="48" t="e">
        <v>#N/A</v>
      </c>
      <c r="EC149" s="49" t="s">
        <v>197</v>
      </c>
      <c r="ED149" s="48" t="e">
        <v>#N/A</v>
      </c>
      <c r="EE149" s="49" t="s">
        <v>197</v>
      </c>
      <c r="EF149" s="49" t="s">
        <v>197</v>
      </c>
      <c r="EG149" s="49" t="s">
        <v>197</v>
      </c>
      <c r="EH149" s="49" t="s">
        <v>197</v>
      </c>
      <c r="EI149" s="49" t="s">
        <v>197</v>
      </c>
      <c r="EJ149" s="49" t="s">
        <v>197</v>
      </c>
      <c r="EK149" s="49" t="s">
        <v>197</v>
      </c>
      <c r="EL149" s="49" t="s">
        <v>197</v>
      </c>
      <c r="EM149" s="49" t="s">
        <v>197</v>
      </c>
      <c r="EN149" s="49" t="s">
        <v>197</v>
      </c>
      <c r="EO149" s="49" t="s">
        <v>197</v>
      </c>
      <c r="EP149" s="49" t="s">
        <v>197</v>
      </c>
      <c r="EQ149" s="49" t="s">
        <v>197</v>
      </c>
      <c r="ER149" s="49" t="s">
        <v>197</v>
      </c>
      <c r="ES149" s="49" t="s">
        <v>197</v>
      </c>
      <c r="ET149" s="48">
        <v>137</v>
      </c>
      <c r="EU149" s="49" t="s">
        <v>197</v>
      </c>
      <c r="EV149" s="48">
        <v>55.8</v>
      </c>
      <c r="EW149" s="48">
        <v>61.5</v>
      </c>
      <c r="EX149" s="48">
        <v>59.7</v>
      </c>
      <c r="EY149" s="49" t="s">
        <v>197</v>
      </c>
      <c r="EZ149" s="48">
        <v>25.2</v>
      </c>
      <c r="FA149" s="48">
        <v>34.299999999999997</v>
      </c>
      <c r="FB149" s="48">
        <v>30.7</v>
      </c>
      <c r="FC149" s="49" t="s">
        <v>197</v>
      </c>
      <c r="FD149" s="48">
        <v>43.3</v>
      </c>
      <c r="FE149" s="48">
        <v>36.4</v>
      </c>
      <c r="FF149" s="48">
        <v>39.4</v>
      </c>
      <c r="FG149" s="49" t="s">
        <v>197</v>
      </c>
      <c r="FH149" s="49" t="s">
        <v>197</v>
      </c>
      <c r="FI149" s="49" t="s">
        <v>197</v>
      </c>
      <c r="FJ149" s="49" t="s">
        <v>197</v>
      </c>
      <c r="FK149" s="49" t="s">
        <v>197</v>
      </c>
      <c r="FL149" s="49" t="s">
        <v>197</v>
      </c>
      <c r="FM149" s="48">
        <v>15.8</v>
      </c>
      <c r="FN149" s="48">
        <v>27.7</v>
      </c>
      <c r="FO149" s="48">
        <v>20.7</v>
      </c>
      <c r="FP149" s="49" t="s">
        <v>197</v>
      </c>
      <c r="FQ149" s="49" t="s">
        <v>197</v>
      </c>
      <c r="FR149" s="49" t="s">
        <v>197</v>
      </c>
      <c r="FS149" s="48">
        <v>40.1</v>
      </c>
      <c r="FT149" s="48">
        <v>56.2</v>
      </c>
      <c r="FU149" s="48">
        <v>46</v>
      </c>
      <c r="FV149" s="49" t="s">
        <v>197</v>
      </c>
      <c r="FW149" s="49" t="s">
        <v>197</v>
      </c>
      <c r="FX149" s="48">
        <v>101.3</v>
      </c>
      <c r="FY149" s="48">
        <v>92.3</v>
      </c>
      <c r="FZ149" s="48">
        <v>92.4</v>
      </c>
      <c r="GA149" s="48">
        <v>75.7</v>
      </c>
      <c r="GB149" s="48">
        <v>68.900000000000006</v>
      </c>
      <c r="GC149" s="48">
        <v>70.2</v>
      </c>
      <c r="GD149" s="49" t="s">
        <v>197</v>
      </c>
      <c r="GE149" s="49" t="s">
        <v>197</v>
      </c>
      <c r="GF149" s="49" t="s">
        <v>197</v>
      </c>
      <c r="GG149" s="49" t="s">
        <v>197</v>
      </c>
      <c r="GH149" s="49" t="s">
        <v>197</v>
      </c>
      <c r="GI149" s="49" t="s">
        <v>197</v>
      </c>
      <c r="GJ149" s="49" t="s">
        <v>197</v>
      </c>
      <c r="GK149" s="49" t="s">
        <v>197</v>
      </c>
      <c r="GL149" s="49" t="s">
        <v>197</v>
      </c>
      <c r="GM149" s="49" t="s">
        <v>197</v>
      </c>
      <c r="GN149" s="49" t="s">
        <v>197</v>
      </c>
      <c r="GO149" s="49" t="s">
        <v>197</v>
      </c>
      <c r="GP149" s="49" t="s">
        <v>197</v>
      </c>
      <c r="GQ149" s="49" t="s">
        <v>197</v>
      </c>
      <c r="GR149" s="49" t="s">
        <v>197</v>
      </c>
      <c r="GS149" s="49" t="s">
        <v>197</v>
      </c>
      <c r="GT149" s="49" t="s">
        <v>197</v>
      </c>
      <c r="GU149" s="49" t="s">
        <v>197</v>
      </c>
      <c r="GV149" s="49" t="s">
        <v>197</v>
      </c>
      <c r="GW149" s="49" t="s">
        <v>197</v>
      </c>
      <c r="GX149" s="49" t="s">
        <v>197</v>
      </c>
      <c r="GY149" s="48">
        <v>63.2</v>
      </c>
      <c r="GZ149" s="48">
        <v>69.599999999999994</v>
      </c>
      <c r="HA149" s="48">
        <v>66.5</v>
      </c>
      <c r="HB149" s="49" t="s">
        <v>197</v>
      </c>
      <c r="HC149" s="49" t="s">
        <v>197</v>
      </c>
      <c r="HD149" s="49" t="s">
        <v>197</v>
      </c>
      <c r="HE149" s="48" t="e">
        <v>#N/A</v>
      </c>
      <c r="HF149" s="49" t="s">
        <v>197</v>
      </c>
      <c r="HG149" s="48" t="e">
        <v>#N/A</v>
      </c>
      <c r="HH149" s="49" t="s">
        <v>197</v>
      </c>
      <c r="HI149" s="49" t="s">
        <v>197</v>
      </c>
      <c r="HJ149" s="49" t="s">
        <v>197</v>
      </c>
      <c r="HK149" s="49" t="s">
        <v>197</v>
      </c>
      <c r="HL149" s="49" t="s">
        <v>197</v>
      </c>
      <c r="HM149" s="49" t="s">
        <v>197</v>
      </c>
      <c r="HN149" s="49" t="s">
        <v>197</v>
      </c>
      <c r="HO149" s="49" t="s">
        <v>197</v>
      </c>
      <c r="HP149" s="49" t="s">
        <v>197</v>
      </c>
      <c r="HQ149" s="49" t="s">
        <v>197</v>
      </c>
      <c r="HR149" s="49" t="s">
        <v>197</v>
      </c>
      <c r="HS149" s="49" t="s">
        <v>197</v>
      </c>
      <c r="HT149" s="49" t="s">
        <v>197</v>
      </c>
      <c r="HU149" s="48">
        <v>40.299999999999997</v>
      </c>
      <c r="HV149" s="48">
        <v>72.900000000000006</v>
      </c>
      <c r="HW149" s="48">
        <v>70.900000000000006</v>
      </c>
      <c r="HX149" s="49" t="s">
        <v>197</v>
      </c>
      <c r="HY149" s="49" t="s">
        <v>197</v>
      </c>
      <c r="HZ149" s="49" t="s">
        <v>197</v>
      </c>
      <c r="IA149" s="49" t="s">
        <v>197</v>
      </c>
      <c r="IB149" s="49" t="s">
        <v>197</v>
      </c>
      <c r="IC149" s="49" t="s">
        <v>197</v>
      </c>
      <c r="ID149" s="48">
        <v>8.4</v>
      </c>
      <c r="IE149" s="49" t="s">
        <v>197</v>
      </c>
      <c r="IF149" s="49" t="s">
        <v>197</v>
      </c>
      <c r="IG149" s="49" t="s">
        <v>197</v>
      </c>
      <c r="IH149" s="48">
        <v>30</v>
      </c>
      <c r="II149" s="49" t="s">
        <v>197</v>
      </c>
      <c r="IJ149" s="49" t="s">
        <v>197</v>
      </c>
      <c r="IK149" s="49" t="s">
        <v>197</v>
      </c>
      <c r="IL149" s="49" t="s">
        <v>197</v>
      </c>
      <c r="IM149" s="49" t="s">
        <v>197</v>
      </c>
      <c r="IN149" s="49" t="s">
        <v>197</v>
      </c>
      <c r="IO149" s="49" t="s">
        <v>197</v>
      </c>
      <c r="IP149" s="49" t="s">
        <v>197</v>
      </c>
      <c r="IQ149" s="49" t="s">
        <v>197</v>
      </c>
      <c r="IR149" s="49" t="s">
        <v>197</v>
      </c>
      <c r="IS149" s="49" t="s">
        <v>197</v>
      </c>
      <c r="IT149" s="49" t="s">
        <v>197</v>
      </c>
      <c r="IU149" s="49" t="s">
        <v>197</v>
      </c>
      <c r="IV149" s="49" t="s">
        <v>197</v>
      </c>
      <c r="IW149" s="49" t="s">
        <v>197</v>
      </c>
      <c r="IX149" s="49" t="s">
        <v>197</v>
      </c>
      <c r="IY149" s="49" t="s">
        <v>197</v>
      </c>
      <c r="IZ149" s="49" t="s">
        <v>197</v>
      </c>
      <c r="JA149" s="49" t="s">
        <v>197</v>
      </c>
      <c r="JB149" s="49" t="s">
        <v>197</v>
      </c>
      <c r="JC149" s="49" t="s">
        <v>197</v>
      </c>
      <c r="JD149" s="49" t="s">
        <v>197</v>
      </c>
      <c r="JE149" s="49" t="s">
        <v>197</v>
      </c>
      <c r="JF149" s="49" t="s">
        <v>87</v>
      </c>
      <c r="JG149" s="49" t="s">
        <v>87</v>
      </c>
      <c r="JH149" s="49" t="s">
        <v>87</v>
      </c>
      <c r="JI149" s="49">
        <v>63.9</v>
      </c>
      <c r="JJ149" s="49">
        <v>56.4</v>
      </c>
      <c r="JK149" s="49">
        <v>52.2</v>
      </c>
      <c r="JL149" s="49">
        <v>41.3</v>
      </c>
      <c r="JM149" s="49">
        <v>28</v>
      </c>
      <c r="JN149" s="49">
        <v>30</v>
      </c>
      <c r="JO149" s="49" t="s">
        <v>87</v>
      </c>
    </row>
    <row r="150" spans="1:275">
      <c r="A150" s="45"/>
      <c r="B150" s="46" t="s">
        <v>1887</v>
      </c>
      <c r="C150" s="303" t="s">
        <v>1384</v>
      </c>
      <c r="D150" s="46" t="s">
        <v>105</v>
      </c>
      <c r="E150" s="303" t="s">
        <v>18</v>
      </c>
      <c r="F150" s="47" t="s">
        <v>197</v>
      </c>
      <c r="G150" s="47" t="s">
        <v>197</v>
      </c>
      <c r="H150" s="48">
        <v>107.5</v>
      </c>
      <c r="I150" s="48">
        <v>113</v>
      </c>
      <c r="J150" s="48">
        <v>114.2</v>
      </c>
      <c r="K150" s="48">
        <v>179.7</v>
      </c>
      <c r="L150" s="48">
        <v>93.1</v>
      </c>
      <c r="M150" s="48">
        <v>95.4</v>
      </c>
      <c r="N150" s="48">
        <v>110.3</v>
      </c>
      <c r="O150" s="49" t="s">
        <v>197</v>
      </c>
      <c r="P150" s="48">
        <v>111.4</v>
      </c>
      <c r="Q150" s="48">
        <v>149.19999999999999</v>
      </c>
      <c r="R150" s="48">
        <v>86.6</v>
      </c>
      <c r="S150" s="48">
        <v>142.5</v>
      </c>
      <c r="T150" s="48">
        <v>78.400000000000006</v>
      </c>
      <c r="U150" s="48">
        <v>128.30000000000001</v>
      </c>
      <c r="V150" s="49" t="s">
        <v>197</v>
      </c>
      <c r="W150" s="48">
        <v>104.7</v>
      </c>
      <c r="X150" s="49" t="s">
        <v>197</v>
      </c>
      <c r="Y150" s="48">
        <v>193.5</v>
      </c>
      <c r="Z150" s="48">
        <v>77.400000000000006</v>
      </c>
      <c r="AA150" s="48">
        <v>73.900000000000006</v>
      </c>
      <c r="AB150" s="48">
        <v>89.4</v>
      </c>
      <c r="AC150" s="48">
        <v>62.3</v>
      </c>
      <c r="AD150" s="48">
        <v>101.9</v>
      </c>
      <c r="AE150" s="48">
        <v>122.2</v>
      </c>
      <c r="AF150" s="48">
        <v>173.3</v>
      </c>
      <c r="AG150" s="48">
        <v>105.3</v>
      </c>
      <c r="AH150" s="48">
        <v>123</v>
      </c>
      <c r="AI150" s="49" t="s">
        <v>197</v>
      </c>
      <c r="AJ150" s="49" t="s">
        <v>197</v>
      </c>
      <c r="AK150" s="48">
        <v>103</v>
      </c>
      <c r="AL150" s="49" t="s">
        <v>197</v>
      </c>
      <c r="AM150" s="49" t="s">
        <v>197</v>
      </c>
      <c r="AN150" s="49" t="s">
        <v>197</v>
      </c>
      <c r="AO150" s="49" t="s">
        <v>197</v>
      </c>
      <c r="AP150" s="49" t="s">
        <v>197</v>
      </c>
      <c r="AQ150" s="49" t="s">
        <v>197</v>
      </c>
      <c r="AR150" s="49" t="s">
        <v>197</v>
      </c>
      <c r="AS150" s="49" t="s">
        <v>197</v>
      </c>
      <c r="AT150" s="48">
        <v>136.4</v>
      </c>
      <c r="AU150" s="49" t="s">
        <v>197</v>
      </c>
      <c r="AV150" s="48">
        <v>89.6</v>
      </c>
      <c r="AW150" s="49" t="s">
        <v>197</v>
      </c>
      <c r="AX150" s="49" t="s">
        <v>197</v>
      </c>
      <c r="AY150" s="49" t="s">
        <v>197</v>
      </c>
      <c r="AZ150" s="48">
        <v>90</v>
      </c>
      <c r="BA150" s="48">
        <v>86.1</v>
      </c>
      <c r="BB150" s="48">
        <v>86.3</v>
      </c>
      <c r="BC150" s="48">
        <v>113.5</v>
      </c>
      <c r="BD150" s="48">
        <v>93.6</v>
      </c>
      <c r="BE150" s="48">
        <v>95.1</v>
      </c>
      <c r="BF150" s="48">
        <v>127.7</v>
      </c>
      <c r="BG150" s="48">
        <v>68.400000000000006</v>
      </c>
      <c r="BH150" s="48">
        <v>82</v>
      </c>
      <c r="BI150" s="48">
        <v>109.3</v>
      </c>
      <c r="BJ150" s="48">
        <v>136.1</v>
      </c>
      <c r="BK150" s="48">
        <v>122.1</v>
      </c>
      <c r="BL150" s="48">
        <v>152</v>
      </c>
      <c r="BM150" s="48">
        <v>119.4</v>
      </c>
      <c r="BN150" s="48">
        <v>128.30000000000001</v>
      </c>
      <c r="BO150" s="49" t="s">
        <v>197</v>
      </c>
      <c r="BP150" s="49" t="s">
        <v>197</v>
      </c>
      <c r="BQ150" s="49" t="s">
        <v>197</v>
      </c>
      <c r="BR150" s="48">
        <v>114.6</v>
      </c>
      <c r="BS150" s="48">
        <v>160.1</v>
      </c>
      <c r="BT150" s="48">
        <v>138.6</v>
      </c>
      <c r="BU150" s="48">
        <v>41.5</v>
      </c>
      <c r="BV150" s="48">
        <v>40</v>
      </c>
      <c r="BW150" s="48">
        <v>40.5</v>
      </c>
      <c r="BX150" s="48">
        <v>89.7</v>
      </c>
      <c r="BY150" s="48">
        <v>144.1</v>
      </c>
      <c r="BZ150" s="48">
        <v>109</v>
      </c>
      <c r="CA150" s="49" t="s">
        <v>197</v>
      </c>
      <c r="CB150" s="49" t="s">
        <v>197</v>
      </c>
      <c r="CC150" s="49" t="s">
        <v>197</v>
      </c>
      <c r="CD150" s="48">
        <v>122.9</v>
      </c>
      <c r="CE150" s="48">
        <v>173.5</v>
      </c>
      <c r="CF150" s="48">
        <v>153.30000000000001</v>
      </c>
      <c r="CG150" s="48">
        <v>293.5</v>
      </c>
      <c r="CH150" s="48">
        <v>241.9</v>
      </c>
      <c r="CI150" s="48">
        <v>267.8</v>
      </c>
      <c r="CJ150" s="48">
        <v>159.30000000000001</v>
      </c>
      <c r="CK150" s="48">
        <v>172.9</v>
      </c>
      <c r="CL150" s="48">
        <v>167.1</v>
      </c>
      <c r="CM150" s="49" t="s">
        <v>197</v>
      </c>
      <c r="CN150" s="49" t="s">
        <v>197</v>
      </c>
      <c r="CO150" s="49" t="s">
        <v>197</v>
      </c>
      <c r="CP150" s="49" t="s">
        <v>197</v>
      </c>
      <c r="CQ150" s="49" t="s">
        <v>197</v>
      </c>
      <c r="CR150" s="49" t="s">
        <v>197</v>
      </c>
      <c r="CS150" s="49" t="s">
        <v>197</v>
      </c>
      <c r="CT150" s="49" t="s">
        <v>197</v>
      </c>
      <c r="CU150" s="49" t="s">
        <v>197</v>
      </c>
      <c r="CV150" s="49" t="s">
        <v>197</v>
      </c>
      <c r="CW150" s="48">
        <v>139.6</v>
      </c>
      <c r="CX150" s="48">
        <v>155.1</v>
      </c>
      <c r="CY150" s="48">
        <v>148.19999999999999</v>
      </c>
      <c r="CZ150" s="49" t="s">
        <v>197</v>
      </c>
      <c r="DA150" s="48">
        <v>119.9</v>
      </c>
      <c r="DB150" s="48">
        <v>156.5</v>
      </c>
      <c r="DC150" s="48">
        <v>143.69999999999999</v>
      </c>
      <c r="DD150" s="48">
        <v>60.8</v>
      </c>
      <c r="DE150" s="48">
        <v>112.3</v>
      </c>
      <c r="DF150" s="48">
        <v>93.6</v>
      </c>
      <c r="DG150" s="48">
        <v>349</v>
      </c>
      <c r="DH150" s="48">
        <v>268.7</v>
      </c>
      <c r="DI150" s="48">
        <v>314.10000000000002</v>
      </c>
      <c r="DJ150" s="48">
        <v>300.2</v>
      </c>
      <c r="DK150" s="48">
        <v>268.10000000000002</v>
      </c>
      <c r="DL150" s="48">
        <v>283.3</v>
      </c>
      <c r="DM150" s="48">
        <v>154</v>
      </c>
      <c r="DN150" s="48">
        <v>161.1</v>
      </c>
      <c r="DO150" s="48">
        <v>158.4</v>
      </c>
      <c r="DP150" s="49" t="s">
        <v>197</v>
      </c>
      <c r="DQ150" s="49" t="s">
        <v>197</v>
      </c>
      <c r="DR150" s="49" t="s">
        <v>197</v>
      </c>
      <c r="DS150" s="49" t="s">
        <v>197</v>
      </c>
      <c r="DT150" s="49" t="s">
        <v>197</v>
      </c>
      <c r="DU150" s="49" t="s">
        <v>197</v>
      </c>
      <c r="DV150" s="48">
        <v>361.1</v>
      </c>
      <c r="DW150" s="48">
        <v>294.2</v>
      </c>
      <c r="DX150" s="48">
        <v>314.5</v>
      </c>
      <c r="DY150" s="49" t="s">
        <v>197</v>
      </c>
      <c r="DZ150" s="49" t="s">
        <v>197</v>
      </c>
      <c r="EA150" s="49" t="s">
        <v>197</v>
      </c>
      <c r="EB150" s="48" t="e">
        <v>#N/A</v>
      </c>
      <c r="EC150" s="49" t="s">
        <v>197</v>
      </c>
      <c r="ED150" s="48" t="e">
        <v>#N/A</v>
      </c>
      <c r="EE150" s="48">
        <v>451.9</v>
      </c>
      <c r="EF150" s="48">
        <v>163</v>
      </c>
      <c r="EG150" s="48">
        <v>84.8</v>
      </c>
      <c r="EH150" s="48">
        <v>118.4</v>
      </c>
      <c r="EI150" s="48">
        <v>148.69999999999999</v>
      </c>
      <c r="EJ150" s="48">
        <v>144.9</v>
      </c>
      <c r="EK150" s="48">
        <v>146.19999999999999</v>
      </c>
      <c r="EL150" s="49" t="s">
        <v>197</v>
      </c>
      <c r="EM150" s="48">
        <v>86.9</v>
      </c>
      <c r="EN150" s="48">
        <v>206.5</v>
      </c>
      <c r="EO150" s="48">
        <v>144</v>
      </c>
      <c r="EP150" s="49" t="s">
        <v>197</v>
      </c>
      <c r="EQ150" s="49" t="s">
        <v>197</v>
      </c>
      <c r="ER150" s="49" t="s">
        <v>197</v>
      </c>
      <c r="ES150" s="49" t="s">
        <v>197</v>
      </c>
      <c r="ET150" s="48">
        <v>62.4</v>
      </c>
      <c r="EU150" s="49" t="s">
        <v>197</v>
      </c>
      <c r="EV150" s="48">
        <v>110.3</v>
      </c>
      <c r="EW150" s="48">
        <v>89.6</v>
      </c>
      <c r="EX150" s="48">
        <v>96</v>
      </c>
      <c r="EY150" s="48">
        <v>160.9</v>
      </c>
      <c r="EZ150" s="48">
        <v>182.7</v>
      </c>
      <c r="FA150" s="48">
        <v>64.400000000000006</v>
      </c>
      <c r="FB150" s="48">
        <v>111.4</v>
      </c>
      <c r="FC150" s="48">
        <v>149.1</v>
      </c>
      <c r="FD150" s="48">
        <v>238.1</v>
      </c>
      <c r="FE150" s="48">
        <v>80.7</v>
      </c>
      <c r="FF150" s="48">
        <v>148.4</v>
      </c>
      <c r="FG150" s="48">
        <v>189.8</v>
      </c>
      <c r="FH150" s="48">
        <v>154</v>
      </c>
      <c r="FI150" s="48">
        <v>179.6</v>
      </c>
      <c r="FJ150" s="48">
        <v>192.6</v>
      </c>
      <c r="FK150" s="48">
        <v>167.3</v>
      </c>
      <c r="FL150" s="48">
        <v>178.7</v>
      </c>
      <c r="FM150" s="48">
        <v>108.3</v>
      </c>
      <c r="FN150" s="48">
        <v>107.3</v>
      </c>
      <c r="FO150" s="48">
        <v>107.9</v>
      </c>
      <c r="FP150" s="48">
        <v>224.4</v>
      </c>
      <c r="FQ150" s="48">
        <v>61.4</v>
      </c>
      <c r="FR150" s="48">
        <v>119.3</v>
      </c>
      <c r="FS150" s="48">
        <v>118.7</v>
      </c>
      <c r="FT150" s="48">
        <v>69</v>
      </c>
      <c r="FU150" s="48">
        <v>100.4</v>
      </c>
      <c r="FV150" s="48">
        <v>135.1</v>
      </c>
      <c r="FW150" s="48">
        <v>119.6</v>
      </c>
      <c r="FX150" s="48">
        <v>115.2</v>
      </c>
      <c r="FY150" s="48">
        <v>119.7</v>
      </c>
      <c r="FZ150" s="48">
        <v>119.7</v>
      </c>
      <c r="GA150" s="48">
        <v>103</v>
      </c>
      <c r="GB150" s="48">
        <v>118.6</v>
      </c>
      <c r="GC150" s="48">
        <v>115.6</v>
      </c>
      <c r="GD150" s="49" t="s">
        <v>197</v>
      </c>
      <c r="GE150" s="49" t="s">
        <v>197</v>
      </c>
      <c r="GF150" s="49" t="s">
        <v>197</v>
      </c>
      <c r="GG150" s="48">
        <v>19.899999999999999</v>
      </c>
      <c r="GH150" s="48">
        <v>15.4</v>
      </c>
      <c r="GI150" s="48">
        <v>15.4</v>
      </c>
      <c r="GJ150" s="49" t="s">
        <v>197</v>
      </c>
      <c r="GK150" s="49" t="s">
        <v>197</v>
      </c>
      <c r="GL150" s="49" t="s">
        <v>197</v>
      </c>
      <c r="GM150" s="48">
        <v>55.4</v>
      </c>
      <c r="GN150" s="48">
        <v>163.5</v>
      </c>
      <c r="GO150" s="48">
        <v>121.6</v>
      </c>
      <c r="GP150" s="48">
        <v>167.7</v>
      </c>
      <c r="GQ150" s="48">
        <v>132.80000000000001</v>
      </c>
      <c r="GR150" s="48">
        <v>145.69999999999999</v>
      </c>
      <c r="GS150" s="48">
        <v>7</v>
      </c>
      <c r="GT150" s="48">
        <v>6</v>
      </c>
      <c r="GU150" s="48">
        <v>6.2</v>
      </c>
      <c r="GV150" s="48">
        <v>309.7</v>
      </c>
      <c r="GW150" s="48">
        <v>53.4</v>
      </c>
      <c r="GX150" s="48">
        <v>167.2</v>
      </c>
      <c r="GY150" s="48">
        <v>127.9</v>
      </c>
      <c r="GZ150" s="48">
        <v>105.6</v>
      </c>
      <c r="HA150" s="48">
        <v>116.4</v>
      </c>
      <c r="HB150" s="48">
        <v>122.6</v>
      </c>
      <c r="HC150" s="48">
        <v>109.3</v>
      </c>
      <c r="HD150" s="48">
        <v>113.3</v>
      </c>
      <c r="HE150" s="48" t="e">
        <v>#N/A</v>
      </c>
      <c r="HF150" s="49" t="s">
        <v>197</v>
      </c>
      <c r="HG150" s="48" t="e">
        <v>#N/A</v>
      </c>
      <c r="HH150" s="49" t="s">
        <v>197</v>
      </c>
      <c r="HI150" s="48">
        <v>177.5</v>
      </c>
      <c r="HJ150" s="48">
        <v>171.3</v>
      </c>
      <c r="HK150" s="48">
        <v>173.1</v>
      </c>
      <c r="HL150" s="48">
        <v>174.6</v>
      </c>
      <c r="HM150" s="48">
        <v>183.6</v>
      </c>
      <c r="HN150" s="48">
        <v>179.2</v>
      </c>
      <c r="HO150" s="49" t="s">
        <v>197</v>
      </c>
      <c r="HP150" s="49" t="s">
        <v>197</v>
      </c>
      <c r="HQ150" s="49" t="s">
        <v>197</v>
      </c>
      <c r="HR150" s="49" t="s">
        <v>197</v>
      </c>
      <c r="HS150" s="49" t="s">
        <v>197</v>
      </c>
      <c r="HT150" s="49" t="s">
        <v>197</v>
      </c>
      <c r="HU150" s="48">
        <v>40.700000000000003</v>
      </c>
      <c r="HV150" s="48">
        <v>105</v>
      </c>
      <c r="HW150" s="48">
        <v>101.3</v>
      </c>
      <c r="HX150" s="48">
        <v>86.6</v>
      </c>
      <c r="HY150" s="49" t="s">
        <v>197</v>
      </c>
      <c r="HZ150" s="49" t="s">
        <v>197</v>
      </c>
      <c r="IA150" s="49" t="s">
        <v>197</v>
      </c>
      <c r="IB150" s="49" t="s">
        <v>197</v>
      </c>
      <c r="IC150" s="49" t="s">
        <v>197</v>
      </c>
      <c r="ID150" s="48">
        <v>13.4</v>
      </c>
      <c r="IE150" s="49" t="s">
        <v>197</v>
      </c>
      <c r="IF150" s="49" t="s">
        <v>197</v>
      </c>
      <c r="IG150" s="49" t="s">
        <v>197</v>
      </c>
      <c r="IH150" s="48">
        <v>89.5</v>
      </c>
      <c r="II150" s="49" t="s">
        <v>197</v>
      </c>
      <c r="IJ150" s="49" t="s">
        <v>197</v>
      </c>
      <c r="IK150" s="49" t="s">
        <v>197</v>
      </c>
      <c r="IL150" s="49" t="s">
        <v>197</v>
      </c>
      <c r="IM150" s="49" t="s">
        <v>197</v>
      </c>
      <c r="IN150" s="49" t="s">
        <v>197</v>
      </c>
      <c r="IO150" s="49" t="s">
        <v>197</v>
      </c>
      <c r="IP150" s="49" t="s">
        <v>197</v>
      </c>
      <c r="IQ150" s="48">
        <v>10.7</v>
      </c>
      <c r="IR150" s="48">
        <v>24.7</v>
      </c>
      <c r="IS150" s="48">
        <v>11.9</v>
      </c>
      <c r="IT150" s="48">
        <v>16.8</v>
      </c>
      <c r="IU150" s="48">
        <v>70</v>
      </c>
      <c r="IV150" s="48">
        <v>38.6</v>
      </c>
      <c r="IW150" s="48">
        <v>46.5</v>
      </c>
      <c r="IX150" s="49" t="s">
        <v>197</v>
      </c>
      <c r="IY150" s="49" t="s">
        <v>197</v>
      </c>
      <c r="IZ150" s="49" t="s">
        <v>197</v>
      </c>
      <c r="JA150" s="49" t="s">
        <v>197</v>
      </c>
      <c r="JB150" s="49" t="s">
        <v>197</v>
      </c>
      <c r="JC150" s="48">
        <v>182.5</v>
      </c>
      <c r="JD150" s="48">
        <v>65</v>
      </c>
      <c r="JE150" s="48">
        <v>93.6</v>
      </c>
      <c r="JF150" s="48" t="s">
        <v>87</v>
      </c>
      <c r="JG150" s="48" t="s">
        <v>87</v>
      </c>
      <c r="JH150" s="48" t="s">
        <v>87</v>
      </c>
      <c r="JI150" s="48">
        <v>50.9</v>
      </c>
      <c r="JJ150" s="48">
        <v>72.7</v>
      </c>
      <c r="JK150" s="48">
        <v>67.400000000000006</v>
      </c>
      <c r="JL150" s="48">
        <v>55.3</v>
      </c>
      <c r="JM150" s="48">
        <v>82.1</v>
      </c>
      <c r="JN150" s="48">
        <v>89.5</v>
      </c>
      <c r="JO150" s="48" t="s">
        <v>87</v>
      </c>
    </row>
    <row r="151" spans="1:275">
      <c r="A151" s="45"/>
      <c r="B151" s="46" t="s">
        <v>1888</v>
      </c>
      <c r="C151" s="303" t="s">
        <v>1385</v>
      </c>
      <c r="D151" s="46" t="s">
        <v>105</v>
      </c>
      <c r="E151" s="303" t="s">
        <v>18</v>
      </c>
      <c r="F151" s="47" t="s">
        <v>197</v>
      </c>
      <c r="G151" s="47" t="s">
        <v>197</v>
      </c>
      <c r="H151" s="48">
        <v>69.8</v>
      </c>
      <c r="I151" s="48">
        <v>94.8</v>
      </c>
      <c r="J151" s="48">
        <v>91.6</v>
      </c>
      <c r="K151" s="49" t="s">
        <v>197</v>
      </c>
      <c r="L151" s="49" t="s">
        <v>197</v>
      </c>
      <c r="M151" s="49" t="s">
        <v>197</v>
      </c>
      <c r="N151" s="49" t="s">
        <v>197</v>
      </c>
      <c r="O151" s="49" t="s">
        <v>197</v>
      </c>
      <c r="P151" s="49" t="s">
        <v>197</v>
      </c>
      <c r="Q151" s="49" t="s">
        <v>197</v>
      </c>
      <c r="R151" s="48">
        <v>24.5</v>
      </c>
      <c r="S151" s="48">
        <v>64.8</v>
      </c>
      <c r="T151" s="49" t="s">
        <v>197</v>
      </c>
      <c r="U151" s="48">
        <v>404.1</v>
      </c>
      <c r="V151" s="49" t="s">
        <v>197</v>
      </c>
      <c r="W151" s="49" t="s">
        <v>197</v>
      </c>
      <c r="X151" s="49" t="s">
        <v>197</v>
      </c>
      <c r="Y151" s="49" t="s">
        <v>197</v>
      </c>
      <c r="Z151" s="48">
        <v>168</v>
      </c>
      <c r="AA151" s="48">
        <v>90.3</v>
      </c>
      <c r="AB151" s="49" t="s">
        <v>197</v>
      </c>
      <c r="AC151" s="49" t="s">
        <v>197</v>
      </c>
      <c r="AD151" s="49" t="s">
        <v>197</v>
      </c>
      <c r="AE151" s="49" t="s">
        <v>197</v>
      </c>
      <c r="AF151" s="49" t="s">
        <v>197</v>
      </c>
      <c r="AG151" s="49" t="s">
        <v>197</v>
      </c>
      <c r="AH151" s="49" t="s">
        <v>197</v>
      </c>
      <c r="AI151" s="49" t="s">
        <v>197</v>
      </c>
      <c r="AJ151" s="49" t="s">
        <v>197</v>
      </c>
      <c r="AK151" s="49" t="s">
        <v>197</v>
      </c>
      <c r="AL151" s="49" t="s">
        <v>197</v>
      </c>
      <c r="AM151" s="49" t="s">
        <v>197</v>
      </c>
      <c r="AN151" s="49" t="s">
        <v>197</v>
      </c>
      <c r="AO151" s="49" t="s">
        <v>197</v>
      </c>
      <c r="AP151" s="49" t="s">
        <v>197</v>
      </c>
      <c r="AQ151" s="49" t="s">
        <v>197</v>
      </c>
      <c r="AR151" s="49" t="s">
        <v>197</v>
      </c>
      <c r="AS151" s="49" t="s">
        <v>197</v>
      </c>
      <c r="AT151" s="49" t="s">
        <v>197</v>
      </c>
      <c r="AU151" s="49" t="s">
        <v>197</v>
      </c>
      <c r="AV151" s="49" t="s">
        <v>197</v>
      </c>
      <c r="AW151" s="49" t="s">
        <v>197</v>
      </c>
      <c r="AX151" s="49" t="s">
        <v>197</v>
      </c>
      <c r="AY151" s="49" t="s">
        <v>197</v>
      </c>
      <c r="AZ151" s="48">
        <v>57.6</v>
      </c>
      <c r="BA151" s="48">
        <v>57.3</v>
      </c>
      <c r="BB151" s="48">
        <v>57.3</v>
      </c>
      <c r="BC151" s="48">
        <v>79</v>
      </c>
      <c r="BD151" s="48">
        <v>50.2</v>
      </c>
      <c r="BE151" s="48">
        <v>52.4</v>
      </c>
      <c r="BF151" s="48">
        <v>65.3</v>
      </c>
      <c r="BG151" s="48">
        <v>42.3</v>
      </c>
      <c r="BH151" s="48">
        <v>47.6</v>
      </c>
      <c r="BI151" s="49" t="s">
        <v>197</v>
      </c>
      <c r="BJ151" s="49" t="s">
        <v>197</v>
      </c>
      <c r="BK151" s="49" t="s">
        <v>197</v>
      </c>
      <c r="BL151" s="49" t="s">
        <v>197</v>
      </c>
      <c r="BM151" s="49" t="s">
        <v>197</v>
      </c>
      <c r="BN151" s="49" t="s">
        <v>197</v>
      </c>
      <c r="BO151" s="49" t="s">
        <v>197</v>
      </c>
      <c r="BP151" s="49" t="s">
        <v>197</v>
      </c>
      <c r="BQ151" s="49" t="s">
        <v>197</v>
      </c>
      <c r="BR151" s="49" t="s">
        <v>197</v>
      </c>
      <c r="BS151" s="49" t="s">
        <v>197</v>
      </c>
      <c r="BT151" s="49" t="s">
        <v>197</v>
      </c>
      <c r="BU151" s="49" t="s">
        <v>197</v>
      </c>
      <c r="BV151" s="49" t="s">
        <v>197</v>
      </c>
      <c r="BW151" s="49" t="s">
        <v>197</v>
      </c>
      <c r="BX151" s="49" t="s">
        <v>197</v>
      </c>
      <c r="BY151" s="49" t="s">
        <v>197</v>
      </c>
      <c r="BZ151" s="49" t="s">
        <v>197</v>
      </c>
      <c r="CA151" s="49" t="s">
        <v>197</v>
      </c>
      <c r="CB151" s="49" t="s">
        <v>197</v>
      </c>
      <c r="CC151" s="49" t="s">
        <v>197</v>
      </c>
      <c r="CD151" s="49" t="s">
        <v>197</v>
      </c>
      <c r="CE151" s="49" t="s">
        <v>197</v>
      </c>
      <c r="CF151" s="49" t="s">
        <v>197</v>
      </c>
      <c r="CG151" s="49" t="s">
        <v>197</v>
      </c>
      <c r="CH151" s="49" t="s">
        <v>197</v>
      </c>
      <c r="CI151" s="49" t="s">
        <v>197</v>
      </c>
      <c r="CJ151" s="49" t="s">
        <v>197</v>
      </c>
      <c r="CK151" s="49" t="s">
        <v>197</v>
      </c>
      <c r="CL151" s="49" t="s">
        <v>197</v>
      </c>
      <c r="CM151" s="49" t="s">
        <v>197</v>
      </c>
      <c r="CN151" s="49" t="s">
        <v>197</v>
      </c>
      <c r="CO151" s="49" t="s">
        <v>197</v>
      </c>
      <c r="CP151" s="49" t="s">
        <v>197</v>
      </c>
      <c r="CQ151" s="49" t="s">
        <v>197</v>
      </c>
      <c r="CR151" s="49" t="s">
        <v>197</v>
      </c>
      <c r="CS151" s="49" t="s">
        <v>197</v>
      </c>
      <c r="CT151" s="49" t="s">
        <v>197</v>
      </c>
      <c r="CU151" s="49" t="s">
        <v>197</v>
      </c>
      <c r="CV151" s="49" t="s">
        <v>197</v>
      </c>
      <c r="CW151" s="49" t="s">
        <v>197</v>
      </c>
      <c r="CX151" s="49" t="s">
        <v>197</v>
      </c>
      <c r="CY151" s="49" t="s">
        <v>197</v>
      </c>
      <c r="CZ151" s="49" t="s">
        <v>197</v>
      </c>
      <c r="DA151" s="49" t="s">
        <v>197</v>
      </c>
      <c r="DB151" s="49" t="s">
        <v>197</v>
      </c>
      <c r="DC151" s="49" t="s">
        <v>197</v>
      </c>
      <c r="DD151" s="49" t="s">
        <v>197</v>
      </c>
      <c r="DE151" s="49" t="s">
        <v>197</v>
      </c>
      <c r="DF151" s="49" t="s">
        <v>197</v>
      </c>
      <c r="DG151" s="49" t="s">
        <v>197</v>
      </c>
      <c r="DH151" s="49" t="s">
        <v>197</v>
      </c>
      <c r="DI151" s="49" t="s">
        <v>197</v>
      </c>
      <c r="DJ151" s="49" t="s">
        <v>197</v>
      </c>
      <c r="DK151" s="49" t="s">
        <v>197</v>
      </c>
      <c r="DL151" s="49" t="s">
        <v>197</v>
      </c>
      <c r="DM151" s="49" t="s">
        <v>197</v>
      </c>
      <c r="DN151" s="49" t="s">
        <v>197</v>
      </c>
      <c r="DO151" s="49" t="s">
        <v>197</v>
      </c>
      <c r="DP151" s="49" t="s">
        <v>197</v>
      </c>
      <c r="DQ151" s="49" t="s">
        <v>197</v>
      </c>
      <c r="DR151" s="49" t="s">
        <v>197</v>
      </c>
      <c r="DS151" s="49" t="s">
        <v>197</v>
      </c>
      <c r="DT151" s="49" t="s">
        <v>197</v>
      </c>
      <c r="DU151" s="49" t="s">
        <v>197</v>
      </c>
      <c r="DV151" s="49" t="s">
        <v>197</v>
      </c>
      <c r="DW151" s="49" t="s">
        <v>197</v>
      </c>
      <c r="DX151" s="49" t="s">
        <v>197</v>
      </c>
      <c r="DY151" s="49" t="s">
        <v>197</v>
      </c>
      <c r="DZ151" s="49" t="s">
        <v>197</v>
      </c>
      <c r="EA151" s="49" t="s">
        <v>197</v>
      </c>
      <c r="EB151" s="48" t="e">
        <v>#N/A</v>
      </c>
      <c r="EC151" s="49" t="s">
        <v>197</v>
      </c>
      <c r="ED151" s="48" t="e">
        <v>#N/A</v>
      </c>
      <c r="EE151" s="49" t="s">
        <v>197</v>
      </c>
      <c r="EF151" s="49" t="s">
        <v>197</v>
      </c>
      <c r="EG151" s="49" t="s">
        <v>197</v>
      </c>
      <c r="EH151" s="49" t="s">
        <v>197</v>
      </c>
      <c r="EI151" s="49" t="s">
        <v>197</v>
      </c>
      <c r="EJ151" s="49" t="s">
        <v>197</v>
      </c>
      <c r="EK151" s="49" t="s">
        <v>197</v>
      </c>
      <c r="EL151" s="49" t="s">
        <v>197</v>
      </c>
      <c r="EM151" s="49" t="s">
        <v>197</v>
      </c>
      <c r="EN151" s="49" t="s">
        <v>197</v>
      </c>
      <c r="EO151" s="49" t="s">
        <v>197</v>
      </c>
      <c r="EP151" s="49" t="s">
        <v>197</v>
      </c>
      <c r="EQ151" s="49" t="s">
        <v>197</v>
      </c>
      <c r="ER151" s="49" t="s">
        <v>197</v>
      </c>
      <c r="ES151" s="49" t="s">
        <v>197</v>
      </c>
      <c r="ET151" s="48">
        <v>82.9</v>
      </c>
      <c r="EU151" s="49" t="s">
        <v>197</v>
      </c>
      <c r="EV151" s="48">
        <v>38.5</v>
      </c>
      <c r="EW151" s="48">
        <v>61.2</v>
      </c>
      <c r="EX151" s="48">
        <v>54</v>
      </c>
      <c r="EY151" s="49" t="s">
        <v>197</v>
      </c>
      <c r="EZ151" s="48">
        <v>14.8</v>
      </c>
      <c r="FA151" s="48">
        <v>98.3</v>
      </c>
      <c r="FB151" s="48">
        <v>65.099999999999994</v>
      </c>
      <c r="FC151" s="49" t="s">
        <v>197</v>
      </c>
      <c r="FD151" s="48">
        <v>20.399999999999999</v>
      </c>
      <c r="FE151" s="48">
        <v>111.6</v>
      </c>
      <c r="FF151" s="48">
        <v>72.2</v>
      </c>
      <c r="FG151" s="49" t="s">
        <v>197</v>
      </c>
      <c r="FH151" s="49" t="s">
        <v>197</v>
      </c>
      <c r="FI151" s="49" t="s">
        <v>197</v>
      </c>
      <c r="FJ151" s="49" t="s">
        <v>197</v>
      </c>
      <c r="FK151" s="49" t="s">
        <v>197</v>
      </c>
      <c r="FL151" s="49" t="s">
        <v>197</v>
      </c>
      <c r="FM151" s="48">
        <v>10.8</v>
      </c>
      <c r="FN151" s="48">
        <v>71</v>
      </c>
      <c r="FO151" s="48">
        <v>35.799999999999997</v>
      </c>
      <c r="FP151" s="48">
        <v>17.5</v>
      </c>
      <c r="FQ151" s="48">
        <v>107.3</v>
      </c>
      <c r="FR151" s="48">
        <v>75.400000000000006</v>
      </c>
      <c r="FS151" s="48">
        <v>12.5</v>
      </c>
      <c r="FT151" s="48">
        <v>66.099999999999994</v>
      </c>
      <c r="FU151" s="48">
        <v>32.200000000000003</v>
      </c>
      <c r="FV151" s="49" t="s">
        <v>197</v>
      </c>
      <c r="FW151" s="49" t="s">
        <v>197</v>
      </c>
      <c r="FX151" s="48">
        <v>64.5</v>
      </c>
      <c r="FY151" s="48">
        <v>99.2</v>
      </c>
      <c r="FZ151" s="48">
        <v>98.8</v>
      </c>
      <c r="GA151" s="48">
        <v>35.799999999999997</v>
      </c>
      <c r="GB151" s="48">
        <v>82.5</v>
      </c>
      <c r="GC151" s="48">
        <v>73.5</v>
      </c>
      <c r="GD151" s="49" t="s">
        <v>197</v>
      </c>
      <c r="GE151" s="49" t="s">
        <v>197</v>
      </c>
      <c r="GF151" s="49" t="s">
        <v>197</v>
      </c>
      <c r="GG151" s="49" t="s">
        <v>197</v>
      </c>
      <c r="GH151" s="49" t="s">
        <v>197</v>
      </c>
      <c r="GI151" s="49" t="s">
        <v>197</v>
      </c>
      <c r="GJ151" s="49" t="s">
        <v>197</v>
      </c>
      <c r="GK151" s="49" t="s">
        <v>197</v>
      </c>
      <c r="GL151" s="49" t="s">
        <v>197</v>
      </c>
      <c r="GM151" s="49" t="s">
        <v>197</v>
      </c>
      <c r="GN151" s="49" t="s">
        <v>197</v>
      </c>
      <c r="GO151" s="49" t="s">
        <v>197</v>
      </c>
      <c r="GP151" s="49" t="s">
        <v>197</v>
      </c>
      <c r="GQ151" s="49" t="s">
        <v>197</v>
      </c>
      <c r="GR151" s="49" t="s">
        <v>197</v>
      </c>
      <c r="GS151" s="49" t="s">
        <v>197</v>
      </c>
      <c r="GT151" s="49" t="s">
        <v>197</v>
      </c>
      <c r="GU151" s="49" t="s">
        <v>197</v>
      </c>
      <c r="GV151" s="49" t="s">
        <v>197</v>
      </c>
      <c r="GW151" s="49" t="s">
        <v>197</v>
      </c>
      <c r="GX151" s="49" t="s">
        <v>197</v>
      </c>
      <c r="GY151" s="48">
        <v>35.700000000000003</v>
      </c>
      <c r="GZ151" s="48">
        <v>89.1</v>
      </c>
      <c r="HA151" s="48">
        <v>63</v>
      </c>
      <c r="HB151" s="48">
        <v>29.8</v>
      </c>
      <c r="HC151" s="48">
        <v>112.3</v>
      </c>
      <c r="HD151" s="48">
        <v>87.4</v>
      </c>
      <c r="HE151" s="48" t="e">
        <v>#N/A</v>
      </c>
      <c r="HF151" s="49" t="s">
        <v>197</v>
      </c>
      <c r="HG151" s="48" t="e">
        <v>#N/A</v>
      </c>
      <c r="HH151" s="49" t="s">
        <v>197</v>
      </c>
      <c r="HI151" s="49" t="s">
        <v>197</v>
      </c>
      <c r="HJ151" s="49" t="s">
        <v>197</v>
      </c>
      <c r="HK151" s="49" t="s">
        <v>197</v>
      </c>
      <c r="HL151" s="49" t="s">
        <v>197</v>
      </c>
      <c r="HM151" s="49" t="s">
        <v>197</v>
      </c>
      <c r="HN151" s="49" t="s">
        <v>197</v>
      </c>
      <c r="HO151" s="49" t="s">
        <v>197</v>
      </c>
      <c r="HP151" s="49" t="s">
        <v>197</v>
      </c>
      <c r="HQ151" s="49" t="s">
        <v>197</v>
      </c>
      <c r="HR151" s="49" t="s">
        <v>197</v>
      </c>
      <c r="HS151" s="49" t="s">
        <v>197</v>
      </c>
      <c r="HT151" s="49" t="s">
        <v>197</v>
      </c>
      <c r="HU151" s="48">
        <v>53.5</v>
      </c>
      <c r="HV151" s="48">
        <v>71.099999999999994</v>
      </c>
      <c r="HW151" s="48">
        <v>70.099999999999994</v>
      </c>
      <c r="HX151" s="49" t="s">
        <v>197</v>
      </c>
      <c r="HY151" s="49" t="s">
        <v>197</v>
      </c>
      <c r="HZ151" s="49" t="s">
        <v>197</v>
      </c>
      <c r="IA151" s="49" t="s">
        <v>197</v>
      </c>
      <c r="IB151" s="49" t="s">
        <v>197</v>
      </c>
      <c r="IC151" s="49" t="s">
        <v>197</v>
      </c>
      <c r="ID151" s="49" t="s">
        <v>197</v>
      </c>
      <c r="IE151" s="49" t="s">
        <v>197</v>
      </c>
      <c r="IF151" s="49" t="s">
        <v>197</v>
      </c>
      <c r="IG151" s="49" t="s">
        <v>197</v>
      </c>
      <c r="IH151" s="48">
        <v>68.7</v>
      </c>
      <c r="II151" s="49" t="s">
        <v>197</v>
      </c>
      <c r="IJ151" s="49" t="s">
        <v>197</v>
      </c>
      <c r="IK151" s="49" t="s">
        <v>197</v>
      </c>
      <c r="IL151" s="49" t="s">
        <v>197</v>
      </c>
      <c r="IM151" s="49" t="s">
        <v>197</v>
      </c>
      <c r="IN151" s="49" t="s">
        <v>197</v>
      </c>
      <c r="IO151" s="49" t="s">
        <v>197</v>
      </c>
      <c r="IP151" s="49" t="s">
        <v>197</v>
      </c>
      <c r="IQ151" s="49" t="s">
        <v>197</v>
      </c>
      <c r="IR151" s="48">
        <v>21.2</v>
      </c>
      <c r="IS151" s="48">
        <v>48.5</v>
      </c>
      <c r="IT151" s="48">
        <v>38</v>
      </c>
      <c r="IU151" s="49" t="s">
        <v>197</v>
      </c>
      <c r="IV151" s="49" t="s">
        <v>197</v>
      </c>
      <c r="IW151" s="49" t="s">
        <v>197</v>
      </c>
      <c r="IX151" s="49" t="s">
        <v>197</v>
      </c>
      <c r="IY151" s="49" t="s">
        <v>197</v>
      </c>
      <c r="IZ151" s="49" t="s">
        <v>197</v>
      </c>
      <c r="JA151" s="49" t="s">
        <v>197</v>
      </c>
      <c r="JB151" s="49" t="s">
        <v>197</v>
      </c>
      <c r="JC151" s="49" t="s">
        <v>197</v>
      </c>
      <c r="JD151" s="49" t="s">
        <v>197</v>
      </c>
      <c r="JE151" s="49" t="s">
        <v>197</v>
      </c>
      <c r="JF151" s="49" t="s">
        <v>87</v>
      </c>
      <c r="JG151" s="49" t="s">
        <v>87</v>
      </c>
      <c r="JH151" s="49" t="s">
        <v>87</v>
      </c>
      <c r="JI151" s="49">
        <v>41.1</v>
      </c>
      <c r="JJ151" s="49">
        <v>52.2</v>
      </c>
      <c r="JK151" s="49">
        <v>55.4</v>
      </c>
      <c r="JL151" s="49">
        <v>82.9</v>
      </c>
      <c r="JM151" s="49">
        <v>73.599999999999994</v>
      </c>
      <c r="JN151" s="49">
        <v>68.7</v>
      </c>
      <c r="JO151" s="49" t="s">
        <v>87</v>
      </c>
    </row>
    <row r="152" spans="1:275">
      <c r="A152" s="45"/>
      <c r="B152" s="46" t="s">
        <v>1889</v>
      </c>
      <c r="C152" s="303" t="s">
        <v>1386</v>
      </c>
      <c r="D152" s="46" t="s">
        <v>105</v>
      </c>
      <c r="E152" s="303" t="s">
        <v>18</v>
      </c>
      <c r="F152" s="47" t="s">
        <v>197</v>
      </c>
      <c r="G152" s="47" t="s">
        <v>197</v>
      </c>
      <c r="H152" s="48">
        <v>73.2</v>
      </c>
      <c r="I152" s="48">
        <v>72.400000000000006</v>
      </c>
      <c r="J152" s="48">
        <v>64.599999999999994</v>
      </c>
      <c r="K152" s="49" t="s">
        <v>197</v>
      </c>
      <c r="L152" s="49" t="s">
        <v>197</v>
      </c>
      <c r="M152" s="49" t="s">
        <v>197</v>
      </c>
      <c r="N152" s="49" t="s">
        <v>197</v>
      </c>
      <c r="O152" s="49" t="s">
        <v>197</v>
      </c>
      <c r="P152" s="49" t="s">
        <v>197</v>
      </c>
      <c r="Q152" s="49" t="s">
        <v>197</v>
      </c>
      <c r="R152" s="48">
        <v>89.7</v>
      </c>
      <c r="S152" s="49" t="s">
        <v>197</v>
      </c>
      <c r="T152" s="49" t="s">
        <v>197</v>
      </c>
      <c r="U152" s="49" t="s">
        <v>197</v>
      </c>
      <c r="V152" s="49" t="s">
        <v>197</v>
      </c>
      <c r="W152" s="49" t="s">
        <v>197</v>
      </c>
      <c r="X152" s="49" t="s">
        <v>197</v>
      </c>
      <c r="Y152" s="49" t="s">
        <v>197</v>
      </c>
      <c r="Z152" s="49" t="s">
        <v>197</v>
      </c>
      <c r="AA152" s="49" t="s">
        <v>197</v>
      </c>
      <c r="AB152" s="49" t="s">
        <v>197</v>
      </c>
      <c r="AC152" s="49" t="s">
        <v>197</v>
      </c>
      <c r="AD152" s="49" t="s">
        <v>197</v>
      </c>
      <c r="AE152" s="49" t="s">
        <v>197</v>
      </c>
      <c r="AF152" s="49" t="s">
        <v>197</v>
      </c>
      <c r="AG152" s="49" t="s">
        <v>197</v>
      </c>
      <c r="AH152" s="49" t="s">
        <v>197</v>
      </c>
      <c r="AI152" s="49" t="s">
        <v>197</v>
      </c>
      <c r="AJ152" s="49" t="s">
        <v>197</v>
      </c>
      <c r="AK152" s="49" t="s">
        <v>197</v>
      </c>
      <c r="AL152" s="49" t="s">
        <v>197</v>
      </c>
      <c r="AM152" s="49" t="s">
        <v>197</v>
      </c>
      <c r="AN152" s="49" t="s">
        <v>197</v>
      </c>
      <c r="AO152" s="49" t="s">
        <v>197</v>
      </c>
      <c r="AP152" s="49" t="s">
        <v>197</v>
      </c>
      <c r="AQ152" s="49" t="s">
        <v>197</v>
      </c>
      <c r="AR152" s="49" t="s">
        <v>197</v>
      </c>
      <c r="AS152" s="49" t="s">
        <v>197</v>
      </c>
      <c r="AT152" s="49" t="s">
        <v>197</v>
      </c>
      <c r="AU152" s="49" t="s">
        <v>197</v>
      </c>
      <c r="AV152" s="49" t="s">
        <v>197</v>
      </c>
      <c r="AW152" s="49" t="s">
        <v>197</v>
      </c>
      <c r="AX152" s="49" t="s">
        <v>197</v>
      </c>
      <c r="AY152" s="49" t="s">
        <v>197</v>
      </c>
      <c r="AZ152" s="48">
        <v>108.5</v>
      </c>
      <c r="BA152" s="48">
        <v>77.900000000000006</v>
      </c>
      <c r="BB152" s="48">
        <v>79.3</v>
      </c>
      <c r="BC152" s="48">
        <v>51.3</v>
      </c>
      <c r="BD152" s="48">
        <v>40.700000000000003</v>
      </c>
      <c r="BE152" s="48">
        <v>41.6</v>
      </c>
      <c r="BF152" s="48">
        <v>70.099999999999994</v>
      </c>
      <c r="BG152" s="48">
        <v>55.5</v>
      </c>
      <c r="BH152" s="48">
        <v>59.1</v>
      </c>
      <c r="BI152" s="49" t="s">
        <v>197</v>
      </c>
      <c r="BJ152" s="49" t="s">
        <v>197</v>
      </c>
      <c r="BK152" s="49" t="s">
        <v>197</v>
      </c>
      <c r="BL152" s="49" t="s">
        <v>197</v>
      </c>
      <c r="BM152" s="49" t="s">
        <v>197</v>
      </c>
      <c r="BN152" s="49" t="s">
        <v>197</v>
      </c>
      <c r="BO152" s="49" t="s">
        <v>197</v>
      </c>
      <c r="BP152" s="49" t="s">
        <v>197</v>
      </c>
      <c r="BQ152" s="49" t="s">
        <v>197</v>
      </c>
      <c r="BR152" s="49" t="s">
        <v>197</v>
      </c>
      <c r="BS152" s="49" t="s">
        <v>197</v>
      </c>
      <c r="BT152" s="49" t="s">
        <v>197</v>
      </c>
      <c r="BU152" s="49" t="s">
        <v>197</v>
      </c>
      <c r="BV152" s="49" t="s">
        <v>197</v>
      </c>
      <c r="BW152" s="49" t="s">
        <v>197</v>
      </c>
      <c r="BX152" s="49" t="s">
        <v>197</v>
      </c>
      <c r="BY152" s="49" t="s">
        <v>197</v>
      </c>
      <c r="BZ152" s="49" t="s">
        <v>197</v>
      </c>
      <c r="CA152" s="49" t="s">
        <v>197</v>
      </c>
      <c r="CB152" s="49" t="s">
        <v>197</v>
      </c>
      <c r="CC152" s="49" t="s">
        <v>197</v>
      </c>
      <c r="CD152" s="49" t="s">
        <v>197</v>
      </c>
      <c r="CE152" s="49" t="s">
        <v>197</v>
      </c>
      <c r="CF152" s="49" t="s">
        <v>197</v>
      </c>
      <c r="CG152" s="49" t="s">
        <v>197</v>
      </c>
      <c r="CH152" s="49" t="s">
        <v>197</v>
      </c>
      <c r="CI152" s="49" t="s">
        <v>197</v>
      </c>
      <c r="CJ152" s="49" t="s">
        <v>197</v>
      </c>
      <c r="CK152" s="49" t="s">
        <v>197</v>
      </c>
      <c r="CL152" s="49" t="s">
        <v>197</v>
      </c>
      <c r="CM152" s="49" t="s">
        <v>197</v>
      </c>
      <c r="CN152" s="49" t="s">
        <v>197</v>
      </c>
      <c r="CO152" s="49" t="s">
        <v>197</v>
      </c>
      <c r="CP152" s="49" t="s">
        <v>197</v>
      </c>
      <c r="CQ152" s="49" t="s">
        <v>197</v>
      </c>
      <c r="CR152" s="49" t="s">
        <v>197</v>
      </c>
      <c r="CS152" s="49" t="s">
        <v>197</v>
      </c>
      <c r="CT152" s="49" t="s">
        <v>197</v>
      </c>
      <c r="CU152" s="49" t="s">
        <v>197</v>
      </c>
      <c r="CV152" s="49" t="s">
        <v>197</v>
      </c>
      <c r="CW152" s="49" t="s">
        <v>197</v>
      </c>
      <c r="CX152" s="49" t="s">
        <v>197</v>
      </c>
      <c r="CY152" s="49" t="s">
        <v>197</v>
      </c>
      <c r="CZ152" s="49" t="s">
        <v>197</v>
      </c>
      <c r="DA152" s="49" t="s">
        <v>197</v>
      </c>
      <c r="DB152" s="49" t="s">
        <v>197</v>
      </c>
      <c r="DC152" s="49" t="s">
        <v>197</v>
      </c>
      <c r="DD152" s="49" t="s">
        <v>197</v>
      </c>
      <c r="DE152" s="49" t="s">
        <v>197</v>
      </c>
      <c r="DF152" s="49" t="s">
        <v>197</v>
      </c>
      <c r="DG152" s="49" t="s">
        <v>197</v>
      </c>
      <c r="DH152" s="49" t="s">
        <v>197</v>
      </c>
      <c r="DI152" s="49" t="s">
        <v>197</v>
      </c>
      <c r="DJ152" s="49" t="s">
        <v>197</v>
      </c>
      <c r="DK152" s="49" t="s">
        <v>197</v>
      </c>
      <c r="DL152" s="49" t="s">
        <v>197</v>
      </c>
      <c r="DM152" s="49" t="s">
        <v>197</v>
      </c>
      <c r="DN152" s="49" t="s">
        <v>197</v>
      </c>
      <c r="DO152" s="49" t="s">
        <v>197</v>
      </c>
      <c r="DP152" s="49" t="s">
        <v>197</v>
      </c>
      <c r="DQ152" s="49" t="s">
        <v>197</v>
      </c>
      <c r="DR152" s="49" t="s">
        <v>197</v>
      </c>
      <c r="DS152" s="49" t="s">
        <v>197</v>
      </c>
      <c r="DT152" s="49" t="s">
        <v>197</v>
      </c>
      <c r="DU152" s="49" t="s">
        <v>197</v>
      </c>
      <c r="DV152" s="49" t="s">
        <v>197</v>
      </c>
      <c r="DW152" s="49" t="s">
        <v>197</v>
      </c>
      <c r="DX152" s="49" t="s">
        <v>197</v>
      </c>
      <c r="DY152" s="49" t="s">
        <v>197</v>
      </c>
      <c r="DZ152" s="49" t="s">
        <v>197</v>
      </c>
      <c r="EA152" s="49" t="s">
        <v>197</v>
      </c>
      <c r="EB152" s="48" t="e">
        <v>#N/A</v>
      </c>
      <c r="EC152" s="49" t="s">
        <v>197</v>
      </c>
      <c r="ED152" s="48" t="e">
        <v>#N/A</v>
      </c>
      <c r="EE152" s="49" t="s">
        <v>197</v>
      </c>
      <c r="EF152" s="49" t="s">
        <v>197</v>
      </c>
      <c r="EG152" s="49" t="s">
        <v>197</v>
      </c>
      <c r="EH152" s="49" t="s">
        <v>197</v>
      </c>
      <c r="EI152" s="49" t="s">
        <v>197</v>
      </c>
      <c r="EJ152" s="49" t="s">
        <v>197</v>
      </c>
      <c r="EK152" s="49" t="s">
        <v>197</v>
      </c>
      <c r="EL152" s="49" t="s">
        <v>197</v>
      </c>
      <c r="EM152" s="49" t="s">
        <v>197</v>
      </c>
      <c r="EN152" s="49" t="s">
        <v>197</v>
      </c>
      <c r="EO152" s="49" t="s">
        <v>197</v>
      </c>
      <c r="EP152" s="49" t="s">
        <v>197</v>
      </c>
      <c r="EQ152" s="49" t="s">
        <v>197</v>
      </c>
      <c r="ER152" s="49" t="s">
        <v>197</v>
      </c>
      <c r="ES152" s="49" t="s">
        <v>197</v>
      </c>
      <c r="ET152" s="49" t="s">
        <v>197</v>
      </c>
      <c r="EU152" s="49" t="s">
        <v>197</v>
      </c>
      <c r="EV152" s="48">
        <v>28.1</v>
      </c>
      <c r="EW152" s="48">
        <v>35.200000000000003</v>
      </c>
      <c r="EX152" s="48">
        <v>32.9</v>
      </c>
      <c r="EY152" s="49" t="s">
        <v>197</v>
      </c>
      <c r="EZ152" s="49" t="s">
        <v>197</v>
      </c>
      <c r="FA152" s="49" t="s">
        <v>197</v>
      </c>
      <c r="FB152" s="49" t="s">
        <v>197</v>
      </c>
      <c r="FC152" s="49" t="s">
        <v>197</v>
      </c>
      <c r="FD152" s="49" t="s">
        <v>197</v>
      </c>
      <c r="FE152" s="49" t="s">
        <v>197</v>
      </c>
      <c r="FF152" s="49" t="s">
        <v>197</v>
      </c>
      <c r="FG152" s="49" t="s">
        <v>197</v>
      </c>
      <c r="FH152" s="49" t="s">
        <v>197</v>
      </c>
      <c r="FI152" s="49" t="s">
        <v>197</v>
      </c>
      <c r="FJ152" s="49" t="s">
        <v>197</v>
      </c>
      <c r="FK152" s="49" t="s">
        <v>197</v>
      </c>
      <c r="FL152" s="49" t="s">
        <v>197</v>
      </c>
      <c r="FM152" s="48">
        <v>10.5</v>
      </c>
      <c r="FN152" s="48">
        <v>45.1</v>
      </c>
      <c r="FO152" s="48">
        <v>24.7</v>
      </c>
      <c r="FP152" s="49" t="s">
        <v>197</v>
      </c>
      <c r="FQ152" s="49" t="s">
        <v>197</v>
      </c>
      <c r="FR152" s="49" t="s">
        <v>197</v>
      </c>
      <c r="FS152" s="49" t="s">
        <v>197</v>
      </c>
      <c r="FT152" s="49" t="s">
        <v>197</v>
      </c>
      <c r="FU152" s="49" t="s">
        <v>197</v>
      </c>
      <c r="FV152" s="49" t="s">
        <v>197</v>
      </c>
      <c r="FW152" s="49" t="s">
        <v>197</v>
      </c>
      <c r="FX152" s="48">
        <v>32.799999999999997</v>
      </c>
      <c r="FY152" s="48">
        <v>14.9</v>
      </c>
      <c r="FZ152" s="48">
        <v>15.1</v>
      </c>
      <c r="GA152" s="48">
        <v>37.200000000000003</v>
      </c>
      <c r="GB152" s="48">
        <v>177.2</v>
      </c>
      <c r="GC152" s="48">
        <v>149.5</v>
      </c>
      <c r="GD152" s="49" t="s">
        <v>197</v>
      </c>
      <c r="GE152" s="49" t="s">
        <v>197</v>
      </c>
      <c r="GF152" s="49" t="s">
        <v>197</v>
      </c>
      <c r="GG152" s="49" t="s">
        <v>197</v>
      </c>
      <c r="GH152" s="49" t="s">
        <v>197</v>
      </c>
      <c r="GI152" s="49" t="s">
        <v>197</v>
      </c>
      <c r="GJ152" s="49" t="s">
        <v>197</v>
      </c>
      <c r="GK152" s="49" t="s">
        <v>197</v>
      </c>
      <c r="GL152" s="49" t="s">
        <v>197</v>
      </c>
      <c r="GM152" s="49" t="s">
        <v>197</v>
      </c>
      <c r="GN152" s="49" t="s">
        <v>197</v>
      </c>
      <c r="GO152" s="49" t="s">
        <v>197</v>
      </c>
      <c r="GP152" s="49" t="s">
        <v>197</v>
      </c>
      <c r="GQ152" s="49" t="s">
        <v>197</v>
      </c>
      <c r="GR152" s="49" t="s">
        <v>197</v>
      </c>
      <c r="GS152" s="49" t="s">
        <v>197</v>
      </c>
      <c r="GT152" s="49" t="s">
        <v>197</v>
      </c>
      <c r="GU152" s="49" t="s">
        <v>197</v>
      </c>
      <c r="GV152" s="49" t="s">
        <v>197</v>
      </c>
      <c r="GW152" s="49" t="s">
        <v>197</v>
      </c>
      <c r="GX152" s="49" t="s">
        <v>197</v>
      </c>
      <c r="GY152" s="49" t="s">
        <v>197</v>
      </c>
      <c r="GZ152" s="49" t="s">
        <v>197</v>
      </c>
      <c r="HA152" s="49" t="s">
        <v>197</v>
      </c>
      <c r="HB152" s="49" t="s">
        <v>197</v>
      </c>
      <c r="HC152" s="49" t="s">
        <v>197</v>
      </c>
      <c r="HD152" s="49" t="s">
        <v>197</v>
      </c>
      <c r="HE152" s="48" t="e">
        <v>#N/A</v>
      </c>
      <c r="HF152" s="49" t="s">
        <v>197</v>
      </c>
      <c r="HG152" s="48" t="e">
        <v>#N/A</v>
      </c>
      <c r="HH152" s="49" t="s">
        <v>197</v>
      </c>
      <c r="HI152" s="49" t="s">
        <v>197</v>
      </c>
      <c r="HJ152" s="49" t="s">
        <v>197</v>
      </c>
      <c r="HK152" s="49" t="s">
        <v>197</v>
      </c>
      <c r="HL152" s="49" t="s">
        <v>197</v>
      </c>
      <c r="HM152" s="49" t="s">
        <v>197</v>
      </c>
      <c r="HN152" s="49" t="s">
        <v>197</v>
      </c>
      <c r="HO152" s="49" t="s">
        <v>197</v>
      </c>
      <c r="HP152" s="49" t="s">
        <v>197</v>
      </c>
      <c r="HQ152" s="49" t="s">
        <v>197</v>
      </c>
      <c r="HR152" s="49" t="s">
        <v>197</v>
      </c>
      <c r="HS152" s="49" t="s">
        <v>197</v>
      </c>
      <c r="HT152" s="49" t="s">
        <v>197</v>
      </c>
      <c r="HU152" s="48">
        <v>163</v>
      </c>
      <c r="HV152" s="48">
        <v>85.2</v>
      </c>
      <c r="HW152" s="48">
        <v>90.4</v>
      </c>
      <c r="HX152" s="49" t="s">
        <v>197</v>
      </c>
      <c r="HY152" s="49" t="s">
        <v>197</v>
      </c>
      <c r="HZ152" s="49" t="s">
        <v>197</v>
      </c>
      <c r="IA152" s="49" t="s">
        <v>197</v>
      </c>
      <c r="IB152" s="49" t="s">
        <v>197</v>
      </c>
      <c r="IC152" s="49" t="s">
        <v>197</v>
      </c>
      <c r="ID152" s="49" t="s">
        <v>197</v>
      </c>
      <c r="IE152" s="49" t="s">
        <v>197</v>
      </c>
      <c r="IF152" s="49" t="s">
        <v>197</v>
      </c>
      <c r="IG152" s="49" t="s">
        <v>197</v>
      </c>
      <c r="IH152" s="48">
        <v>23</v>
      </c>
      <c r="II152" s="49" t="s">
        <v>197</v>
      </c>
      <c r="IJ152" s="49" t="s">
        <v>197</v>
      </c>
      <c r="IK152" s="49" t="s">
        <v>197</v>
      </c>
      <c r="IL152" s="49" t="s">
        <v>197</v>
      </c>
      <c r="IM152" s="49" t="s">
        <v>197</v>
      </c>
      <c r="IN152" s="49" t="s">
        <v>197</v>
      </c>
      <c r="IO152" s="49" t="s">
        <v>197</v>
      </c>
      <c r="IP152" s="49" t="s">
        <v>197</v>
      </c>
      <c r="IQ152" s="49" t="s">
        <v>197</v>
      </c>
      <c r="IR152" s="48">
        <v>4.7</v>
      </c>
      <c r="IS152" s="48">
        <v>11.1</v>
      </c>
      <c r="IT152" s="48">
        <v>8.6</v>
      </c>
      <c r="IU152" s="49" t="s">
        <v>197</v>
      </c>
      <c r="IV152" s="49" t="s">
        <v>197</v>
      </c>
      <c r="IW152" s="49" t="s">
        <v>197</v>
      </c>
      <c r="IX152" s="49" t="s">
        <v>197</v>
      </c>
      <c r="IY152" s="49" t="s">
        <v>197</v>
      </c>
      <c r="IZ152" s="49" t="s">
        <v>197</v>
      </c>
      <c r="JA152" s="49" t="s">
        <v>197</v>
      </c>
      <c r="JB152" s="49" t="s">
        <v>197</v>
      </c>
      <c r="JC152" s="49" t="s">
        <v>197</v>
      </c>
      <c r="JD152" s="49" t="s">
        <v>197</v>
      </c>
      <c r="JE152" s="49" t="s">
        <v>197</v>
      </c>
      <c r="JF152" s="49" t="s">
        <v>87</v>
      </c>
      <c r="JG152" s="49" t="s">
        <v>87</v>
      </c>
      <c r="JH152" s="49" t="s">
        <v>87</v>
      </c>
      <c r="JI152" s="49">
        <v>47.1</v>
      </c>
      <c r="JJ152" s="49">
        <v>47.6</v>
      </c>
      <c r="JK152" s="49">
        <v>37.200000000000003</v>
      </c>
      <c r="JL152" s="49">
        <v>29.3</v>
      </c>
      <c r="JM152" s="49">
        <v>25.4</v>
      </c>
      <c r="JN152" s="49">
        <v>23</v>
      </c>
      <c r="JO152" s="49" t="s">
        <v>87</v>
      </c>
    </row>
    <row r="153" spans="1:275">
      <c r="A153" s="45"/>
      <c r="B153" s="46" t="s">
        <v>1890</v>
      </c>
      <c r="C153" s="303" t="s">
        <v>1387</v>
      </c>
      <c r="D153" s="46" t="s">
        <v>105</v>
      </c>
      <c r="E153" s="303" t="s">
        <v>18</v>
      </c>
      <c r="F153" s="47" t="s">
        <v>197</v>
      </c>
      <c r="G153" s="47" t="s">
        <v>197</v>
      </c>
      <c r="H153" s="48">
        <v>94.3</v>
      </c>
      <c r="I153" s="48">
        <v>78.400000000000006</v>
      </c>
      <c r="J153" s="48">
        <v>77.8</v>
      </c>
      <c r="K153" s="49" t="s">
        <v>197</v>
      </c>
      <c r="L153" s="48">
        <v>24.9</v>
      </c>
      <c r="M153" s="48">
        <v>63.1</v>
      </c>
      <c r="N153" s="48">
        <v>32.700000000000003</v>
      </c>
      <c r="O153" s="49" t="s">
        <v>197</v>
      </c>
      <c r="P153" s="49" t="s">
        <v>197</v>
      </c>
      <c r="Q153" s="49" t="s">
        <v>197</v>
      </c>
      <c r="R153" s="48">
        <v>52</v>
      </c>
      <c r="S153" s="48">
        <v>41.7</v>
      </c>
      <c r="T153" s="49" t="s">
        <v>197</v>
      </c>
      <c r="U153" s="49" t="s">
        <v>197</v>
      </c>
      <c r="V153" s="49" t="s">
        <v>197</v>
      </c>
      <c r="W153" s="49" t="s">
        <v>197</v>
      </c>
      <c r="X153" s="49" t="s">
        <v>197</v>
      </c>
      <c r="Y153" s="49" t="s">
        <v>197</v>
      </c>
      <c r="Z153" s="48">
        <v>18.7</v>
      </c>
      <c r="AA153" s="48">
        <v>127.2</v>
      </c>
      <c r="AB153" s="49" t="s">
        <v>197</v>
      </c>
      <c r="AC153" s="49" t="s">
        <v>197</v>
      </c>
      <c r="AD153" s="49" t="s">
        <v>197</v>
      </c>
      <c r="AE153" s="49" t="s">
        <v>197</v>
      </c>
      <c r="AF153" s="49" t="s">
        <v>197</v>
      </c>
      <c r="AG153" s="49" t="s">
        <v>197</v>
      </c>
      <c r="AH153" s="48">
        <v>43.9</v>
      </c>
      <c r="AI153" s="49" t="s">
        <v>197</v>
      </c>
      <c r="AJ153" s="49" t="s">
        <v>197</v>
      </c>
      <c r="AK153" s="49" t="s">
        <v>197</v>
      </c>
      <c r="AL153" s="49" t="s">
        <v>197</v>
      </c>
      <c r="AM153" s="49" t="s">
        <v>197</v>
      </c>
      <c r="AN153" s="49" t="s">
        <v>197</v>
      </c>
      <c r="AO153" s="49" t="s">
        <v>197</v>
      </c>
      <c r="AP153" s="49" t="s">
        <v>197</v>
      </c>
      <c r="AQ153" s="49" t="s">
        <v>197</v>
      </c>
      <c r="AR153" s="49" t="s">
        <v>197</v>
      </c>
      <c r="AS153" s="49" t="s">
        <v>197</v>
      </c>
      <c r="AT153" s="48">
        <v>38.799999999999997</v>
      </c>
      <c r="AU153" s="49" t="s">
        <v>197</v>
      </c>
      <c r="AV153" s="48">
        <v>118.5</v>
      </c>
      <c r="AW153" s="49" t="s">
        <v>197</v>
      </c>
      <c r="AX153" s="49" t="s">
        <v>197</v>
      </c>
      <c r="AY153" s="49" t="s">
        <v>197</v>
      </c>
      <c r="AZ153" s="48">
        <v>23</v>
      </c>
      <c r="BA153" s="48">
        <v>49.8</v>
      </c>
      <c r="BB153" s="48">
        <v>48.6</v>
      </c>
      <c r="BC153" s="48">
        <v>34.700000000000003</v>
      </c>
      <c r="BD153" s="48">
        <v>35.5</v>
      </c>
      <c r="BE153" s="48">
        <v>35.4</v>
      </c>
      <c r="BF153" s="48">
        <v>48.5</v>
      </c>
      <c r="BG153" s="48">
        <v>39.5</v>
      </c>
      <c r="BH153" s="48">
        <v>41.6</v>
      </c>
      <c r="BI153" s="48">
        <v>2.6</v>
      </c>
      <c r="BJ153" s="48">
        <v>3.8</v>
      </c>
      <c r="BK153" s="48">
        <v>3.2</v>
      </c>
      <c r="BL153" s="49" t="s">
        <v>197</v>
      </c>
      <c r="BM153" s="49" t="s">
        <v>197</v>
      </c>
      <c r="BN153" s="49" t="s">
        <v>197</v>
      </c>
      <c r="BO153" s="49" t="s">
        <v>197</v>
      </c>
      <c r="BP153" s="49" t="s">
        <v>197</v>
      </c>
      <c r="BQ153" s="49" t="s">
        <v>197</v>
      </c>
      <c r="BR153" s="49" t="s">
        <v>197</v>
      </c>
      <c r="BS153" s="49" t="s">
        <v>197</v>
      </c>
      <c r="BT153" s="49" t="s">
        <v>197</v>
      </c>
      <c r="BU153" s="49" t="s">
        <v>197</v>
      </c>
      <c r="BV153" s="49" t="s">
        <v>197</v>
      </c>
      <c r="BW153" s="49" t="s">
        <v>197</v>
      </c>
      <c r="BX153" s="49" t="s">
        <v>197</v>
      </c>
      <c r="BY153" s="49" t="s">
        <v>197</v>
      </c>
      <c r="BZ153" s="49" t="s">
        <v>197</v>
      </c>
      <c r="CA153" s="49" t="s">
        <v>197</v>
      </c>
      <c r="CB153" s="49" t="s">
        <v>197</v>
      </c>
      <c r="CC153" s="49" t="s">
        <v>197</v>
      </c>
      <c r="CD153" s="49" t="s">
        <v>197</v>
      </c>
      <c r="CE153" s="49" t="s">
        <v>197</v>
      </c>
      <c r="CF153" s="49" t="s">
        <v>197</v>
      </c>
      <c r="CG153" s="49" t="s">
        <v>197</v>
      </c>
      <c r="CH153" s="49" t="s">
        <v>197</v>
      </c>
      <c r="CI153" s="49" t="s">
        <v>197</v>
      </c>
      <c r="CJ153" s="49" t="s">
        <v>197</v>
      </c>
      <c r="CK153" s="49" t="s">
        <v>197</v>
      </c>
      <c r="CL153" s="49" t="s">
        <v>197</v>
      </c>
      <c r="CM153" s="49" t="s">
        <v>197</v>
      </c>
      <c r="CN153" s="49" t="s">
        <v>197</v>
      </c>
      <c r="CO153" s="49" t="s">
        <v>197</v>
      </c>
      <c r="CP153" s="49" t="s">
        <v>197</v>
      </c>
      <c r="CQ153" s="49" t="s">
        <v>197</v>
      </c>
      <c r="CR153" s="49" t="s">
        <v>197</v>
      </c>
      <c r="CS153" s="49" t="s">
        <v>197</v>
      </c>
      <c r="CT153" s="49" t="s">
        <v>197</v>
      </c>
      <c r="CU153" s="49" t="s">
        <v>197</v>
      </c>
      <c r="CV153" s="49" t="s">
        <v>197</v>
      </c>
      <c r="CW153" s="49" t="s">
        <v>197</v>
      </c>
      <c r="CX153" s="49" t="s">
        <v>197</v>
      </c>
      <c r="CY153" s="49" t="s">
        <v>197</v>
      </c>
      <c r="CZ153" s="49" t="s">
        <v>197</v>
      </c>
      <c r="DA153" s="49" t="s">
        <v>197</v>
      </c>
      <c r="DB153" s="49" t="s">
        <v>197</v>
      </c>
      <c r="DC153" s="49" t="s">
        <v>197</v>
      </c>
      <c r="DD153" s="49" t="s">
        <v>197</v>
      </c>
      <c r="DE153" s="49" t="s">
        <v>197</v>
      </c>
      <c r="DF153" s="49" t="s">
        <v>197</v>
      </c>
      <c r="DG153" s="49" t="s">
        <v>197</v>
      </c>
      <c r="DH153" s="49" t="s">
        <v>197</v>
      </c>
      <c r="DI153" s="49" t="s">
        <v>197</v>
      </c>
      <c r="DJ153" s="49" t="s">
        <v>197</v>
      </c>
      <c r="DK153" s="49" t="s">
        <v>197</v>
      </c>
      <c r="DL153" s="49" t="s">
        <v>197</v>
      </c>
      <c r="DM153" s="49" t="s">
        <v>197</v>
      </c>
      <c r="DN153" s="49" t="s">
        <v>197</v>
      </c>
      <c r="DO153" s="49" t="s">
        <v>197</v>
      </c>
      <c r="DP153" s="49" t="s">
        <v>197</v>
      </c>
      <c r="DQ153" s="49" t="s">
        <v>197</v>
      </c>
      <c r="DR153" s="49" t="s">
        <v>197</v>
      </c>
      <c r="DS153" s="49" t="s">
        <v>197</v>
      </c>
      <c r="DT153" s="49" t="s">
        <v>197</v>
      </c>
      <c r="DU153" s="49" t="s">
        <v>197</v>
      </c>
      <c r="DV153" s="49" t="s">
        <v>197</v>
      </c>
      <c r="DW153" s="49" t="s">
        <v>197</v>
      </c>
      <c r="DX153" s="49" t="s">
        <v>197</v>
      </c>
      <c r="DY153" s="49" t="s">
        <v>197</v>
      </c>
      <c r="DZ153" s="49" t="s">
        <v>197</v>
      </c>
      <c r="EA153" s="49" t="s">
        <v>197</v>
      </c>
      <c r="EB153" s="48" t="e">
        <v>#N/A</v>
      </c>
      <c r="EC153" s="49" t="s">
        <v>197</v>
      </c>
      <c r="ED153" s="48" t="e">
        <v>#N/A</v>
      </c>
      <c r="EE153" s="49" t="s">
        <v>197</v>
      </c>
      <c r="EF153" s="49" t="s">
        <v>197</v>
      </c>
      <c r="EG153" s="49" t="s">
        <v>197</v>
      </c>
      <c r="EH153" s="49" t="s">
        <v>197</v>
      </c>
      <c r="EI153" s="49" t="s">
        <v>197</v>
      </c>
      <c r="EJ153" s="49" t="s">
        <v>197</v>
      </c>
      <c r="EK153" s="49" t="s">
        <v>197</v>
      </c>
      <c r="EL153" s="49" t="s">
        <v>197</v>
      </c>
      <c r="EM153" s="49" t="s">
        <v>197</v>
      </c>
      <c r="EN153" s="49" t="s">
        <v>197</v>
      </c>
      <c r="EO153" s="49" t="s">
        <v>197</v>
      </c>
      <c r="EP153" s="49" t="s">
        <v>197</v>
      </c>
      <c r="EQ153" s="49" t="s">
        <v>197</v>
      </c>
      <c r="ER153" s="49" t="s">
        <v>197</v>
      </c>
      <c r="ES153" s="49" t="s">
        <v>197</v>
      </c>
      <c r="ET153" s="49" t="s">
        <v>197</v>
      </c>
      <c r="EU153" s="49" t="s">
        <v>197</v>
      </c>
      <c r="EV153" s="48">
        <v>52.4</v>
      </c>
      <c r="EW153" s="48">
        <v>56.1</v>
      </c>
      <c r="EX153" s="48">
        <v>54.9</v>
      </c>
      <c r="EY153" s="49" t="s">
        <v>197</v>
      </c>
      <c r="EZ153" s="48">
        <v>20.5</v>
      </c>
      <c r="FA153" s="48">
        <v>48.1</v>
      </c>
      <c r="FB153" s="48">
        <v>37.1</v>
      </c>
      <c r="FC153" s="49" t="s">
        <v>197</v>
      </c>
      <c r="FD153" s="48">
        <v>29.3</v>
      </c>
      <c r="FE153" s="48">
        <v>54.6</v>
      </c>
      <c r="FF153" s="48">
        <v>43.7</v>
      </c>
      <c r="FG153" s="49" t="s">
        <v>197</v>
      </c>
      <c r="FH153" s="49" t="s">
        <v>197</v>
      </c>
      <c r="FI153" s="49" t="s">
        <v>197</v>
      </c>
      <c r="FJ153" s="49" t="s">
        <v>197</v>
      </c>
      <c r="FK153" s="49" t="s">
        <v>197</v>
      </c>
      <c r="FL153" s="49" t="s">
        <v>197</v>
      </c>
      <c r="FM153" s="48">
        <v>21.7</v>
      </c>
      <c r="FN153" s="48">
        <v>67.8</v>
      </c>
      <c r="FO153" s="48">
        <v>40.799999999999997</v>
      </c>
      <c r="FP153" s="48">
        <v>23.9</v>
      </c>
      <c r="FQ153" s="48">
        <v>48.9</v>
      </c>
      <c r="FR153" s="48">
        <v>40</v>
      </c>
      <c r="FS153" s="48">
        <v>17.600000000000001</v>
      </c>
      <c r="FT153" s="48">
        <v>38.5</v>
      </c>
      <c r="FU153" s="48">
        <v>25.3</v>
      </c>
      <c r="FV153" s="49" t="s">
        <v>197</v>
      </c>
      <c r="FW153" s="49" t="s">
        <v>197</v>
      </c>
      <c r="FX153" s="48">
        <v>52.1</v>
      </c>
      <c r="FY153" s="48">
        <v>63</v>
      </c>
      <c r="FZ153" s="48">
        <v>62.9</v>
      </c>
      <c r="GA153" s="48">
        <v>44.4</v>
      </c>
      <c r="GB153" s="48">
        <v>63.1</v>
      </c>
      <c r="GC153" s="48">
        <v>59.5</v>
      </c>
      <c r="GD153" s="49" t="s">
        <v>197</v>
      </c>
      <c r="GE153" s="49" t="s">
        <v>197</v>
      </c>
      <c r="GF153" s="49" t="s">
        <v>197</v>
      </c>
      <c r="GG153" s="49" t="s">
        <v>197</v>
      </c>
      <c r="GH153" s="49" t="s">
        <v>197</v>
      </c>
      <c r="GI153" s="49" t="s">
        <v>197</v>
      </c>
      <c r="GJ153" s="49" t="s">
        <v>197</v>
      </c>
      <c r="GK153" s="49" t="s">
        <v>197</v>
      </c>
      <c r="GL153" s="49" t="s">
        <v>197</v>
      </c>
      <c r="GM153" s="49" t="s">
        <v>197</v>
      </c>
      <c r="GN153" s="49" t="s">
        <v>197</v>
      </c>
      <c r="GO153" s="49" t="s">
        <v>197</v>
      </c>
      <c r="GP153" s="49" t="s">
        <v>197</v>
      </c>
      <c r="GQ153" s="49" t="s">
        <v>197</v>
      </c>
      <c r="GR153" s="49" t="s">
        <v>197</v>
      </c>
      <c r="GS153" s="49" t="s">
        <v>197</v>
      </c>
      <c r="GT153" s="49" t="s">
        <v>197</v>
      </c>
      <c r="GU153" s="49" t="s">
        <v>197</v>
      </c>
      <c r="GV153" s="49" t="s">
        <v>197</v>
      </c>
      <c r="GW153" s="48">
        <v>164.1</v>
      </c>
      <c r="GX153" s="48">
        <v>91.1</v>
      </c>
      <c r="GY153" s="49" t="s">
        <v>197</v>
      </c>
      <c r="GZ153" s="49" t="s">
        <v>197</v>
      </c>
      <c r="HA153" s="49" t="s">
        <v>197</v>
      </c>
      <c r="HB153" s="49" t="s">
        <v>197</v>
      </c>
      <c r="HC153" s="49" t="s">
        <v>197</v>
      </c>
      <c r="HD153" s="49" t="s">
        <v>197</v>
      </c>
      <c r="HE153" s="48" t="e">
        <v>#N/A</v>
      </c>
      <c r="HF153" s="49" t="s">
        <v>197</v>
      </c>
      <c r="HG153" s="48" t="e">
        <v>#N/A</v>
      </c>
      <c r="HH153" s="49" t="s">
        <v>197</v>
      </c>
      <c r="HI153" s="49" t="s">
        <v>197</v>
      </c>
      <c r="HJ153" s="49" t="s">
        <v>197</v>
      </c>
      <c r="HK153" s="49" t="s">
        <v>197</v>
      </c>
      <c r="HL153" s="49" t="s">
        <v>197</v>
      </c>
      <c r="HM153" s="49" t="s">
        <v>197</v>
      </c>
      <c r="HN153" s="49" t="s">
        <v>197</v>
      </c>
      <c r="HO153" s="49" t="s">
        <v>197</v>
      </c>
      <c r="HP153" s="49" t="s">
        <v>197</v>
      </c>
      <c r="HQ153" s="49" t="s">
        <v>197</v>
      </c>
      <c r="HR153" s="49" t="s">
        <v>197</v>
      </c>
      <c r="HS153" s="49" t="s">
        <v>197</v>
      </c>
      <c r="HT153" s="49" t="s">
        <v>197</v>
      </c>
      <c r="HU153" s="48">
        <v>178.1</v>
      </c>
      <c r="HV153" s="48">
        <v>76.2</v>
      </c>
      <c r="HW153" s="48">
        <v>82.3</v>
      </c>
      <c r="HX153" s="49" t="s">
        <v>197</v>
      </c>
      <c r="HY153" s="49" t="s">
        <v>197</v>
      </c>
      <c r="HZ153" s="49" t="s">
        <v>197</v>
      </c>
      <c r="IA153" s="49" t="s">
        <v>197</v>
      </c>
      <c r="IB153" s="49" t="s">
        <v>197</v>
      </c>
      <c r="IC153" s="49" t="s">
        <v>197</v>
      </c>
      <c r="ID153" s="49" t="s">
        <v>197</v>
      </c>
      <c r="IE153" s="49" t="s">
        <v>197</v>
      </c>
      <c r="IF153" s="49" t="s">
        <v>197</v>
      </c>
      <c r="IG153" s="49" t="s">
        <v>197</v>
      </c>
      <c r="IH153" s="48">
        <v>70.400000000000006</v>
      </c>
      <c r="II153" s="49" t="s">
        <v>197</v>
      </c>
      <c r="IJ153" s="49" t="s">
        <v>197</v>
      </c>
      <c r="IK153" s="49" t="s">
        <v>197</v>
      </c>
      <c r="IL153" s="49" t="s">
        <v>197</v>
      </c>
      <c r="IM153" s="49" t="s">
        <v>197</v>
      </c>
      <c r="IN153" s="49" t="s">
        <v>197</v>
      </c>
      <c r="IO153" s="49" t="s">
        <v>197</v>
      </c>
      <c r="IP153" s="49" t="s">
        <v>197</v>
      </c>
      <c r="IQ153" s="49" t="s">
        <v>197</v>
      </c>
      <c r="IR153" s="49" t="s">
        <v>197</v>
      </c>
      <c r="IS153" s="49" t="s">
        <v>197</v>
      </c>
      <c r="IT153" s="49" t="s">
        <v>197</v>
      </c>
      <c r="IU153" s="49" t="s">
        <v>197</v>
      </c>
      <c r="IV153" s="49" t="s">
        <v>197</v>
      </c>
      <c r="IW153" s="49" t="s">
        <v>197</v>
      </c>
      <c r="IX153" s="49" t="s">
        <v>197</v>
      </c>
      <c r="IY153" s="49" t="s">
        <v>197</v>
      </c>
      <c r="IZ153" s="49" t="s">
        <v>197</v>
      </c>
      <c r="JA153" s="49" t="s">
        <v>197</v>
      </c>
      <c r="JB153" s="49" t="s">
        <v>197</v>
      </c>
      <c r="JC153" s="49" t="s">
        <v>197</v>
      </c>
      <c r="JD153" s="49" t="s">
        <v>197</v>
      </c>
      <c r="JE153" s="49" t="s">
        <v>197</v>
      </c>
      <c r="JF153" s="49" t="s">
        <v>87</v>
      </c>
      <c r="JG153" s="49" t="s">
        <v>87</v>
      </c>
      <c r="JH153" s="49" t="s">
        <v>87</v>
      </c>
      <c r="JI153" s="49">
        <v>14.6</v>
      </c>
      <c r="JJ153" s="49">
        <v>53.5</v>
      </c>
      <c r="JK153" s="49">
        <v>50.5</v>
      </c>
      <c r="JL153" s="49">
        <v>36.9</v>
      </c>
      <c r="JM153" s="49">
        <v>87.3</v>
      </c>
      <c r="JN153" s="49">
        <v>70.400000000000006</v>
      </c>
      <c r="JO153" s="49" t="s">
        <v>87</v>
      </c>
    </row>
    <row r="154" spans="1:275">
      <c r="A154" s="45"/>
      <c r="B154" s="46" t="s">
        <v>1891</v>
      </c>
      <c r="C154" s="303" t="s">
        <v>1388</v>
      </c>
      <c r="D154" s="46" t="s">
        <v>106</v>
      </c>
      <c r="E154" s="303" t="s">
        <v>19</v>
      </c>
      <c r="F154" s="47" t="s">
        <v>197</v>
      </c>
      <c r="G154" s="47" t="s">
        <v>197</v>
      </c>
      <c r="H154" s="48">
        <v>124.7</v>
      </c>
      <c r="I154" s="48">
        <v>130.9</v>
      </c>
      <c r="J154" s="48">
        <v>142.9</v>
      </c>
      <c r="K154" s="48">
        <v>138.4</v>
      </c>
      <c r="L154" s="48">
        <v>198.4</v>
      </c>
      <c r="M154" s="48">
        <v>105.5</v>
      </c>
      <c r="N154" s="49" t="s">
        <v>197</v>
      </c>
      <c r="O154" s="49" t="s">
        <v>197</v>
      </c>
      <c r="P154" s="49" t="s">
        <v>197</v>
      </c>
      <c r="Q154" s="49" t="s">
        <v>197</v>
      </c>
      <c r="R154" s="48">
        <v>32</v>
      </c>
      <c r="S154" s="48">
        <v>180.1</v>
      </c>
      <c r="T154" s="49" t="s">
        <v>197</v>
      </c>
      <c r="U154" s="48">
        <v>147.30000000000001</v>
      </c>
      <c r="V154" s="49" t="s">
        <v>197</v>
      </c>
      <c r="W154" s="49" t="s">
        <v>197</v>
      </c>
      <c r="X154" s="49" t="s">
        <v>197</v>
      </c>
      <c r="Y154" s="49" t="s">
        <v>197</v>
      </c>
      <c r="Z154" s="48">
        <v>79.8</v>
      </c>
      <c r="AA154" s="48">
        <v>72</v>
      </c>
      <c r="AB154" s="48">
        <v>183.5</v>
      </c>
      <c r="AC154" s="49" t="s">
        <v>197</v>
      </c>
      <c r="AD154" s="49" t="s">
        <v>197</v>
      </c>
      <c r="AE154" s="48">
        <v>150.30000000000001</v>
      </c>
      <c r="AF154" s="48">
        <v>105.7</v>
      </c>
      <c r="AG154" s="48">
        <v>129.19999999999999</v>
      </c>
      <c r="AH154" s="48">
        <v>106</v>
      </c>
      <c r="AI154" s="49" t="s">
        <v>197</v>
      </c>
      <c r="AJ154" s="49" t="s">
        <v>197</v>
      </c>
      <c r="AK154" s="49" t="s">
        <v>197</v>
      </c>
      <c r="AL154" s="49" t="s">
        <v>197</v>
      </c>
      <c r="AM154" s="49" t="s">
        <v>197</v>
      </c>
      <c r="AN154" s="49" t="s">
        <v>197</v>
      </c>
      <c r="AO154" s="49" t="s">
        <v>197</v>
      </c>
      <c r="AP154" s="49" t="s">
        <v>197</v>
      </c>
      <c r="AQ154" s="48">
        <v>132.80000000000001</v>
      </c>
      <c r="AR154" s="48">
        <v>306.60000000000002</v>
      </c>
      <c r="AS154" s="49" t="s">
        <v>197</v>
      </c>
      <c r="AT154" s="48">
        <v>143.1</v>
      </c>
      <c r="AU154" s="49" t="s">
        <v>197</v>
      </c>
      <c r="AV154" s="48">
        <v>80</v>
      </c>
      <c r="AW154" s="49" t="s">
        <v>197</v>
      </c>
      <c r="AX154" s="49" t="s">
        <v>197</v>
      </c>
      <c r="AY154" s="49" t="s">
        <v>197</v>
      </c>
      <c r="AZ154" s="48">
        <v>113.4</v>
      </c>
      <c r="BA154" s="48">
        <v>121.6</v>
      </c>
      <c r="BB154" s="48">
        <v>121.3</v>
      </c>
      <c r="BC154" s="48">
        <v>103.3</v>
      </c>
      <c r="BD154" s="48">
        <v>124.7</v>
      </c>
      <c r="BE154" s="48">
        <v>123.1</v>
      </c>
      <c r="BF154" s="48">
        <v>109.4</v>
      </c>
      <c r="BG154" s="48">
        <v>159</v>
      </c>
      <c r="BH154" s="48">
        <v>147.30000000000001</v>
      </c>
      <c r="BI154" s="48">
        <v>114.3</v>
      </c>
      <c r="BJ154" s="48">
        <v>101.7</v>
      </c>
      <c r="BK154" s="48">
        <v>108.3</v>
      </c>
      <c r="BL154" s="49" t="s">
        <v>197</v>
      </c>
      <c r="BM154" s="49" t="s">
        <v>197</v>
      </c>
      <c r="BN154" s="49" t="s">
        <v>197</v>
      </c>
      <c r="BO154" s="49" t="s">
        <v>197</v>
      </c>
      <c r="BP154" s="49" t="s">
        <v>197</v>
      </c>
      <c r="BQ154" s="49" t="s">
        <v>197</v>
      </c>
      <c r="BR154" s="49" t="s">
        <v>197</v>
      </c>
      <c r="BS154" s="49" t="s">
        <v>197</v>
      </c>
      <c r="BT154" s="49" t="s">
        <v>197</v>
      </c>
      <c r="BU154" s="49" t="s">
        <v>197</v>
      </c>
      <c r="BV154" s="49" t="s">
        <v>197</v>
      </c>
      <c r="BW154" s="49" t="s">
        <v>197</v>
      </c>
      <c r="BX154" s="49" t="s">
        <v>197</v>
      </c>
      <c r="BY154" s="49" t="s">
        <v>197</v>
      </c>
      <c r="BZ154" s="49" t="s">
        <v>197</v>
      </c>
      <c r="CA154" s="49" t="s">
        <v>197</v>
      </c>
      <c r="CB154" s="49" t="s">
        <v>197</v>
      </c>
      <c r="CC154" s="49" t="s">
        <v>197</v>
      </c>
      <c r="CD154" s="49" t="s">
        <v>197</v>
      </c>
      <c r="CE154" s="49" t="s">
        <v>197</v>
      </c>
      <c r="CF154" s="49" t="s">
        <v>197</v>
      </c>
      <c r="CG154" s="49" t="s">
        <v>197</v>
      </c>
      <c r="CH154" s="49" t="s">
        <v>197</v>
      </c>
      <c r="CI154" s="49" t="s">
        <v>197</v>
      </c>
      <c r="CJ154" s="49" t="s">
        <v>197</v>
      </c>
      <c r="CK154" s="49" t="s">
        <v>197</v>
      </c>
      <c r="CL154" s="49" t="s">
        <v>197</v>
      </c>
      <c r="CM154" s="49" t="s">
        <v>197</v>
      </c>
      <c r="CN154" s="49" t="s">
        <v>197</v>
      </c>
      <c r="CO154" s="49" t="s">
        <v>197</v>
      </c>
      <c r="CP154" s="49" t="s">
        <v>197</v>
      </c>
      <c r="CQ154" s="49" t="s">
        <v>197</v>
      </c>
      <c r="CR154" s="49" t="s">
        <v>197</v>
      </c>
      <c r="CS154" s="49" t="s">
        <v>197</v>
      </c>
      <c r="CT154" s="49" t="s">
        <v>197</v>
      </c>
      <c r="CU154" s="49" t="s">
        <v>197</v>
      </c>
      <c r="CV154" s="49" t="s">
        <v>197</v>
      </c>
      <c r="CW154" s="49" t="s">
        <v>197</v>
      </c>
      <c r="CX154" s="49" t="s">
        <v>197</v>
      </c>
      <c r="CY154" s="49" t="s">
        <v>197</v>
      </c>
      <c r="CZ154" s="49" t="s">
        <v>197</v>
      </c>
      <c r="DA154" s="49" t="s">
        <v>197</v>
      </c>
      <c r="DB154" s="49" t="s">
        <v>197</v>
      </c>
      <c r="DC154" s="49" t="s">
        <v>197</v>
      </c>
      <c r="DD154" s="49" t="s">
        <v>197</v>
      </c>
      <c r="DE154" s="49" t="s">
        <v>197</v>
      </c>
      <c r="DF154" s="49" t="s">
        <v>197</v>
      </c>
      <c r="DG154" s="49" t="s">
        <v>197</v>
      </c>
      <c r="DH154" s="49" t="s">
        <v>197</v>
      </c>
      <c r="DI154" s="49" t="s">
        <v>197</v>
      </c>
      <c r="DJ154" s="49" t="s">
        <v>197</v>
      </c>
      <c r="DK154" s="49" t="s">
        <v>197</v>
      </c>
      <c r="DL154" s="49" t="s">
        <v>197</v>
      </c>
      <c r="DM154" s="49" t="s">
        <v>197</v>
      </c>
      <c r="DN154" s="49" t="s">
        <v>197</v>
      </c>
      <c r="DO154" s="49" t="s">
        <v>197</v>
      </c>
      <c r="DP154" s="49" t="s">
        <v>197</v>
      </c>
      <c r="DQ154" s="49" t="s">
        <v>197</v>
      </c>
      <c r="DR154" s="49" t="s">
        <v>197</v>
      </c>
      <c r="DS154" s="49" t="s">
        <v>197</v>
      </c>
      <c r="DT154" s="49" t="s">
        <v>197</v>
      </c>
      <c r="DU154" s="49" t="s">
        <v>197</v>
      </c>
      <c r="DV154" s="49" t="s">
        <v>197</v>
      </c>
      <c r="DW154" s="49" t="s">
        <v>197</v>
      </c>
      <c r="DX154" s="49" t="s">
        <v>197</v>
      </c>
      <c r="DY154" s="49" t="s">
        <v>197</v>
      </c>
      <c r="DZ154" s="49" t="s">
        <v>197</v>
      </c>
      <c r="EA154" s="49" t="s">
        <v>197</v>
      </c>
      <c r="EB154" s="48" t="e">
        <v>#N/A</v>
      </c>
      <c r="EC154" s="49" t="s">
        <v>197</v>
      </c>
      <c r="ED154" s="48" t="e">
        <v>#N/A</v>
      </c>
      <c r="EE154" s="49" t="s">
        <v>197</v>
      </c>
      <c r="EF154" s="49" t="s">
        <v>197</v>
      </c>
      <c r="EG154" s="49" t="s">
        <v>197</v>
      </c>
      <c r="EH154" s="49" t="s">
        <v>197</v>
      </c>
      <c r="EI154" s="49" t="s">
        <v>197</v>
      </c>
      <c r="EJ154" s="49" t="s">
        <v>197</v>
      </c>
      <c r="EK154" s="49" t="s">
        <v>197</v>
      </c>
      <c r="EL154" s="49" t="s">
        <v>197</v>
      </c>
      <c r="EM154" s="49" t="s">
        <v>197</v>
      </c>
      <c r="EN154" s="49" t="s">
        <v>197</v>
      </c>
      <c r="EO154" s="49" t="s">
        <v>197</v>
      </c>
      <c r="EP154" s="49" t="s">
        <v>197</v>
      </c>
      <c r="EQ154" s="49" t="s">
        <v>197</v>
      </c>
      <c r="ER154" s="49" t="s">
        <v>197</v>
      </c>
      <c r="ES154" s="49" t="s">
        <v>197</v>
      </c>
      <c r="ET154" s="49" t="s">
        <v>197</v>
      </c>
      <c r="EU154" s="49" t="s">
        <v>197</v>
      </c>
      <c r="EV154" s="48">
        <v>90.9</v>
      </c>
      <c r="EW154" s="48">
        <v>78.5</v>
      </c>
      <c r="EX154" s="48">
        <v>82.4</v>
      </c>
      <c r="EY154" s="49" t="s">
        <v>197</v>
      </c>
      <c r="EZ154" s="48">
        <v>47.2</v>
      </c>
      <c r="FA154" s="48">
        <v>130.19999999999999</v>
      </c>
      <c r="FB154" s="48">
        <v>97.3</v>
      </c>
      <c r="FC154" s="49" t="s">
        <v>197</v>
      </c>
      <c r="FD154" s="48">
        <v>42.8</v>
      </c>
      <c r="FE154" s="48">
        <v>58.6</v>
      </c>
      <c r="FF154" s="48">
        <v>51.8</v>
      </c>
      <c r="FG154" s="49" t="s">
        <v>197</v>
      </c>
      <c r="FH154" s="49" t="s">
        <v>197</v>
      </c>
      <c r="FI154" s="49" t="s">
        <v>197</v>
      </c>
      <c r="FJ154" s="49" t="s">
        <v>197</v>
      </c>
      <c r="FK154" s="49" t="s">
        <v>197</v>
      </c>
      <c r="FL154" s="49" t="s">
        <v>197</v>
      </c>
      <c r="FM154" s="48">
        <v>73.599999999999994</v>
      </c>
      <c r="FN154" s="48">
        <v>192</v>
      </c>
      <c r="FO154" s="48">
        <v>122.6</v>
      </c>
      <c r="FP154" s="48">
        <v>54.3</v>
      </c>
      <c r="FQ154" s="48">
        <v>144.5</v>
      </c>
      <c r="FR154" s="48">
        <v>112.5</v>
      </c>
      <c r="FS154" s="48">
        <v>71.599999999999994</v>
      </c>
      <c r="FT154" s="48">
        <v>97.3</v>
      </c>
      <c r="FU154" s="48">
        <v>81.099999999999994</v>
      </c>
      <c r="FV154" s="48">
        <v>129.69999999999999</v>
      </c>
      <c r="FW154" s="48">
        <v>339.2</v>
      </c>
      <c r="FX154" s="48">
        <v>103.3</v>
      </c>
      <c r="FY154" s="48">
        <v>131</v>
      </c>
      <c r="FZ154" s="48">
        <v>130.69999999999999</v>
      </c>
      <c r="GA154" s="48">
        <v>102</v>
      </c>
      <c r="GB154" s="48">
        <v>105.9</v>
      </c>
      <c r="GC154" s="48">
        <v>105.2</v>
      </c>
      <c r="GD154" s="48">
        <v>639.9</v>
      </c>
      <c r="GE154" s="48">
        <v>482.2</v>
      </c>
      <c r="GF154" s="48">
        <v>584.4</v>
      </c>
      <c r="GG154" s="48">
        <v>290.39999999999998</v>
      </c>
      <c r="GH154" s="48">
        <v>209.9</v>
      </c>
      <c r="GI154" s="48">
        <v>210.5</v>
      </c>
      <c r="GJ154" s="49" t="s">
        <v>197</v>
      </c>
      <c r="GK154" s="49" t="s">
        <v>197</v>
      </c>
      <c r="GL154" s="49" t="s">
        <v>197</v>
      </c>
      <c r="GM154" s="48">
        <v>129.69999999999999</v>
      </c>
      <c r="GN154" s="48">
        <v>681.6</v>
      </c>
      <c r="GO154" s="48">
        <v>464.4</v>
      </c>
      <c r="GP154" s="48">
        <v>134.80000000000001</v>
      </c>
      <c r="GQ154" s="48">
        <v>95.9</v>
      </c>
      <c r="GR154" s="48">
        <v>110.4</v>
      </c>
      <c r="GS154" s="48">
        <v>30.3</v>
      </c>
      <c r="GT154" s="48">
        <v>4.3</v>
      </c>
      <c r="GU154" s="48">
        <v>10</v>
      </c>
      <c r="GV154" s="49" t="s">
        <v>197</v>
      </c>
      <c r="GW154" s="49" t="s">
        <v>197</v>
      </c>
      <c r="GX154" s="49" t="s">
        <v>197</v>
      </c>
      <c r="GY154" s="48">
        <v>98.2</v>
      </c>
      <c r="GZ154" s="48">
        <v>123.9</v>
      </c>
      <c r="HA154" s="48">
        <v>111.4</v>
      </c>
      <c r="HB154" s="48">
        <v>107</v>
      </c>
      <c r="HC154" s="48">
        <v>135.5</v>
      </c>
      <c r="HD154" s="48">
        <v>126.9</v>
      </c>
      <c r="HE154" s="48" t="e">
        <v>#N/A</v>
      </c>
      <c r="HF154" s="49" t="s">
        <v>197</v>
      </c>
      <c r="HG154" s="48" t="e">
        <v>#N/A</v>
      </c>
      <c r="HH154" s="48">
        <v>285.2</v>
      </c>
      <c r="HI154" s="49" t="s">
        <v>197</v>
      </c>
      <c r="HJ154" s="49" t="s">
        <v>197</v>
      </c>
      <c r="HK154" s="49" t="s">
        <v>197</v>
      </c>
      <c r="HL154" s="49" t="s">
        <v>197</v>
      </c>
      <c r="HM154" s="49" t="s">
        <v>197</v>
      </c>
      <c r="HN154" s="49" t="s">
        <v>197</v>
      </c>
      <c r="HO154" s="49" t="s">
        <v>197</v>
      </c>
      <c r="HP154" s="49" t="s">
        <v>197</v>
      </c>
      <c r="HQ154" s="49" t="s">
        <v>197</v>
      </c>
      <c r="HR154" s="49" t="s">
        <v>197</v>
      </c>
      <c r="HS154" s="49" t="s">
        <v>197</v>
      </c>
      <c r="HT154" s="49" t="s">
        <v>197</v>
      </c>
      <c r="HU154" s="48">
        <v>69.900000000000006</v>
      </c>
      <c r="HV154" s="48">
        <v>94.8</v>
      </c>
      <c r="HW154" s="48">
        <v>93.3</v>
      </c>
      <c r="HX154" s="49" t="s">
        <v>197</v>
      </c>
      <c r="HY154" s="49" t="s">
        <v>197</v>
      </c>
      <c r="HZ154" s="48">
        <v>123.6</v>
      </c>
      <c r="IA154" s="49" t="s">
        <v>197</v>
      </c>
      <c r="IB154" s="49" t="s">
        <v>197</v>
      </c>
      <c r="IC154" s="49" t="s">
        <v>197</v>
      </c>
      <c r="ID154" s="48">
        <v>163.1</v>
      </c>
      <c r="IE154" s="49" t="s">
        <v>197</v>
      </c>
      <c r="IF154" s="49" t="s">
        <v>197</v>
      </c>
      <c r="IG154" s="48">
        <v>462.1</v>
      </c>
      <c r="IH154" s="48">
        <v>95.7</v>
      </c>
      <c r="II154" s="49" t="s">
        <v>197</v>
      </c>
      <c r="IJ154" s="49" t="s">
        <v>197</v>
      </c>
      <c r="IK154" s="49" t="s">
        <v>197</v>
      </c>
      <c r="IL154" s="49" t="s">
        <v>197</v>
      </c>
      <c r="IM154" s="49" t="s">
        <v>197</v>
      </c>
      <c r="IN154" s="49" t="s">
        <v>197</v>
      </c>
      <c r="IO154" s="49" t="s">
        <v>197</v>
      </c>
      <c r="IP154" s="49" t="s">
        <v>197</v>
      </c>
      <c r="IQ154" s="49" t="s">
        <v>197</v>
      </c>
      <c r="IR154" s="48">
        <v>176.9</v>
      </c>
      <c r="IS154" s="48">
        <v>335</v>
      </c>
      <c r="IT154" s="48">
        <v>273.89999999999998</v>
      </c>
      <c r="IU154" s="49" t="s">
        <v>197</v>
      </c>
      <c r="IV154" s="49" t="s">
        <v>197</v>
      </c>
      <c r="IW154" s="49" t="s">
        <v>197</v>
      </c>
      <c r="IX154" s="49" t="s">
        <v>197</v>
      </c>
      <c r="IY154" s="49" t="s">
        <v>197</v>
      </c>
      <c r="IZ154" s="49" t="s">
        <v>197</v>
      </c>
      <c r="JA154" s="49" t="s">
        <v>197</v>
      </c>
      <c r="JB154" s="49" t="s">
        <v>197</v>
      </c>
      <c r="JC154" s="49" t="s">
        <v>197</v>
      </c>
      <c r="JD154" s="49" t="s">
        <v>197</v>
      </c>
      <c r="JE154" s="49" t="s">
        <v>197</v>
      </c>
      <c r="JF154" s="49" t="s">
        <v>87</v>
      </c>
      <c r="JG154" s="49" t="s">
        <v>87</v>
      </c>
      <c r="JH154" s="49" t="s">
        <v>87</v>
      </c>
      <c r="JI154" s="49">
        <v>185.9</v>
      </c>
      <c r="JJ154" s="49">
        <v>80.599999999999994</v>
      </c>
      <c r="JK154" s="49">
        <v>86.9</v>
      </c>
      <c r="JL154" s="49">
        <v>97.3</v>
      </c>
      <c r="JM154" s="49">
        <v>75.599999999999994</v>
      </c>
      <c r="JN154" s="49">
        <v>95.7</v>
      </c>
      <c r="JO154" s="49" t="s">
        <v>87</v>
      </c>
    </row>
    <row r="155" spans="1:275">
      <c r="A155" s="45"/>
      <c r="B155" s="46" t="s">
        <v>1892</v>
      </c>
      <c r="C155" s="303" t="s">
        <v>1389</v>
      </c>
      <c r="D155" s="46" t="s">
        <v>106</v>
      </c>
      <c r="E155" s="303" t="s">
        <v>19</v>
      </c>
      <c r="F155" s="47" t="s">
        <v>197</v>
      </c>
      <c r="G155" s="47" t="s">
        <v>197</v>
      </c>
      <c r="H155" s="48">
        <v>64.8</v>
      </c>
      <c r="I155" s="48">
        <v>94.4</v>
      </c>
      <c r="J155" s="48">
        <v>85.5</v>
      </c>
      <c r="K155" s="49" t="s">
        <v>197</v>
      </c>
      <c r="L155" s="49" t="s">
        <v>197</v>
      </c>
      <c r="M155" s="49" t="s">
        <v>197</v>
      </c>
      <c r="N155" s="49" t="s">
        <v>197</v>
      </c>
      <c r="O155" s="49" t="s">
        <v>197</v>
      </c>
      <c r="P155" s="49" t="s">
        <v>197</v>
      </c>
      <c r="Q155" s="49" t="s">
        <v>197</v>
      </c>
      <c r="R155" s="48">
        <v>86.4</v>
      </c>
      <c r="S155" s="49" t="s">
        <v>197</v>
      </c>
      <c r="T155" s="49" t="s">
        <v>197</v>
      </c>
      <c r="U155" s="49" t="s">
        <v>197</v>
      </c>
      <c r="V155" s="49" t="s">
        <v>197</v>
      </c>
      <c r="W155" s="49" t="s">
        <v>197</v>
      </c>
      <c r="X155" s="49" t="s">
        <v>197</v>
      </c>
      <c r="Y155" s="49" t="s">
        <v>197</v>
      </c>
      <c r="Z155" s="49" t="s">
        <v>197</v>
      </c>
      <c r="AA155" s="49" t="s">
        <v>197</v>
      </c>
      <c r="AB155" s="49" t="s">
        <v>197</v>
      </c>
      <c r="AC155" s="49" t="s">
        <v>197</v>
      </c>
      <c r="AD155" s="49" t="s">
        <v>197</v>
      </c>
      <c r="AE155" s="49" t="s">
        <v>197</v>
      </c>
      <c r="AF155" s="49" t="s">
        <v>197</v>
      </c>
      <c r="AG155" s="49" t="s">
        <v>197</v>
      </c>
      <c r="AH155" s="49" t="s">
        <v>197</v>
      </c>
      <c r="AI155" s="49" t="s">
        <v>197</v>
      </c>
      <c r="AJ155" s="49" t="s">
        <v>197</v>
      </c>
      <c r="AK155" s="49" t="s">
        <v>197</v>
      </c>
      <c r="AL155" s="49" t="s">
        <v>197</v>
      </c>
      <c r="AM155" s="49" t="s">
        <v>197</v>
      </c>
      <c r="AN155" s="49" t="s">
        <v>197</v>
      </c>
      <c r="AO155" s="49" t="s">
        <v>197</v>
      </c>
      <c r="AP155" s="49" t="s">
        <v>197</v>
      </c>
      <c r="AQ155" s="49" t="s">
        <v>197</v>
      </c>
      <c r="AR155" s="49" t="s">
        <v>197</v>
      </c>
      <c r="AS155" s="49" t="s">
        <v>197</v>
      </c>
      <c r="AT155" s="49" t="s">
        <v>197</v>
      </c>
      <c r="AU155" s="49" t="s">
        <v>197</v>
      </c>
      <c r="AV155" s="49" t="s">
        <v>197</v>
      </c>
      <c r="AW155" s="49" t="s">
        <v>197</v>
      </c>
      <c r="AX155" s="49" t="s">
        <v>197</v>
      </c>
      <c r="AY155" s="49" t="s">
        <v>197</v>
      </c>
      <c r="AZ155" s="48">
        <v>45</v>
      </c>
      <c r="BA155" s="48">
        <v>49.6</v>
      </c>
      <c r="BB155" s="48">
        <v>49.4</v>
      </c>
      <c r="BC155" s="48">
        <v>63.2</v>
      </c>
      <c r="BD155" s="48">
        <v>36.799999999999997</v>
      </c>
      <c r="BE155" s="48">
        <v>38.799999999999997</v>
      </c>
      <c r="BF155" s="48">
        <v>88</v>
      </c>
      <c r="BG155" s="48">
        <v>57.4</v>
      </c>
      <c r="BH155" s="48">
        <v>64.599999999999994</v>
      </c>
      <c r="BI155" s="48">
        <v>8.8000000000000007</v>
      </c>
      <c r="BJ155" s="48">
        <v>6.1</v>
      </c>
      <c r="BK155" s="48">
        <v>7.5</v>
      </c>
      <c r="BL155" s="49" t="s">
        <v>197</v>
      </c>
      <c r="BM155" s="49" t="s">
        <v>197</v>
      </c>
      <c r="BN155" s="49" t="s">
        <v>197</v>
      </c>
      <c r="BO155" s="49" t="s">
        <v>197</v>
      </c>
      <c r="BP155" s="49" t="s">
        <v>197</v>
      </c>
      <c r="BQ155" s="49" t="s">
        <v>197</v>
      </c>
      <c r="BR155" s="49" t="s">
        <v>197</v>
      </c>
      <c r="BS155" s="49" t="s">
        <v>197</v>
      </c>
      <c r="BT155" s="49" t="s">
        <v>197</v>
      </c>
      <c r="BU155" s="49" t="s">
        <v>197</v>
      </c>
      <c r="BV155" s="49" t="s">
        <v>197</v>
      </c>
      <c r="BW155" s="49" t="s">
        <v>197</v>
      </c>
      <c r="BX155" s="49" t="s">
        <v>197</v>
      </c>
      <c r="BY155" s="49" t="s">
        <v>197</v>
      </c>
      <c r="BZ155" s="49" t="s">
        <v>197</v>
      </c>
      <c r="CA155" s="49" t="s">
        <v>197</v>
      </c>
      <c r="CB155" s="49" t="s">
        <v>197</v>
      </c>
      <c r="CC155" s="49" t="s">
        <v>197</v>
      </c>
      <c r="CD155" s="49" t="s">
        <v>197</v>
      </c>
      <c r="CE155" s="49" t="s">
        <v>197</v>
      </c>
      <c r="CF155" s="49" t="s">
        <v>197</v>
      </c>
      <c r="CG155" s="49" t="s">
        <v>197</v>
      </c>
      <c r="CH155" s="49" t="s">
        <v>197</v>
      </c>
      <c r="CI155" s="49" t="s">
        <v>197</v>
      </c>
      <c r="CJ155" s="49" t="s">
        <v>197</v>
      </c>
      <c r="CK155" s="49" t="s">
        <v>197</v>
      </c>
      <c r="CL155" s="49" t="s">
        <v>197</v>
      </c>
      <c r="CM155" s="49" t="s">
        <v>197</v>
      </c>
      <c r="CN155" s="49" t="s">
        <v>197</v>
      </c>
      <c r="CO155" s="49" t="s">
        <v>197</v>
      </c>
      <c r="CP155" s="49" t="s">
        <v>197</v>
      </c>
      <c r="CQ155" s="49" t="s">
        <v>197</v>
      </c>
      <c r="CR155" s="49" t="s">
        <v>197</v>
      </c>
      <c r="CS155" s="49" t="s">
        <v>197</v>
      </c>
      <c r="CT155" s="49" t="s">
        <v>197</v>
      </c>
      <c r="CU155" s="49" t="s">
        <v>197</v>
      </c>
      <c r="CV155" s="49" t="s">
        <v>197</v>
      </c>
      <c r="CW155" s="49" t="s">
        <v>197</v>
      </c>
      <c r="CX155" s="49" t="s">
        <v>197</v>
      </c>
      <c r="CY155" s="49" t="s">
        <v>197</v>
      </c>
      <c r="CZ155" s="49" t="s">
        <v>197</v>
      </c>
      <c r="DA155" s="49" t="s">
        <v>197</v>
      </c>
      <c r="DB155" s="49" t="s">
        <v>197</v>
      </c>
      <c r="DC155" s="49" t="s">
        <v>197</v>
      </c>
      <c r="DD155" s="49" t="s">
        <v>197</v>
      </c>
      <c r="DE155" s="49" t="s">
        <v>197</v>
      </c>
      <c r="DF155" s="49" t="s">
        <v>197</v>
      </c>
      <c r="DG155" s="49" t="s">
        <v>197</v>
      </c>
      <c r="DH155" s="49" t="s">
        <v>197</v>
      </c>
      <c r="DI155" s="49" t="s">
        <v>197</v>
      </c>
      <c r="DJ155" s="49" t="s">
        <v>197</v>
      </c>
      <c r="DK155" s="49" t="s">
        <v>197</v>
      </c>
      <c r="DL155" s="49" t="s">
        <v>197</v>
      </c>
      <c r="DM155" s="49" t="s">
        <v>197</v>
      </c>
      <c r="DN155" s="49" t="s">
        <v>197</v>
      </c>
      <c r="DO155" s="49" t="s">
        <v>197</v>
      </c>
      <c r="DP155" s="49" t="s">
        <v>197</v>
      </c>
      <c r="DQ155" s="49" t="s">
        <v>197</v>
      </c>
      <c r="DR155" s="49" t="s">
        <v>197</v>
      </c>
      <c r="DS155" s="49" t="s">
        <v>197</v>
      </c>
      <c r="DT155" s="49" t="s">
        <v>197</v>
      </c>
      <c r="DU155" s="49" t="s">
        <v>197</v>
      </c>
      <c r="DV155" s="49" t="s">
        <v>197</v>
      </c>
      <c r="DW155" s="49" t="s">
        <v>197</v>
      </c>
      <c r="DX155" s="49" t="s">
        <v>197</v>
      </c>
      <c r="DY155" s="49" t="s">
        <v>197</v>
      </c>
      <c r="DZ155" s="49" t="s">
        <v>197</v>
      </c>
      <c r="EA155" s="49" t="s">
        <v>197</v>
      </c>
      <c r="EB155" s="48" t="e">
        <v>#N/A</v>
      </c>
      <c r="EC155" s="49" t="s">
        <v>197</v>
      </c>
      <c r="ED155" s="48" t="e">
        <v>#N/A</v>
      </c>
      <c r="EE155" s="49" t="s">
        <v>197</v>
      </c>
      <c r="EF155" s="49" t="s">
        <v>197</v>
      </c>
      <c r="EG155" s="49" t="s">
        <v>197</v>
      </c>
      <c r="EH155" s="49" t="s">
        <v>197</v>
      </c>
      <c r="EI155" s="49" t="s">
        <v>197</v>
      </c>
      <c r="EJ155" s="49" t="s">
        <v>197</v>
      </c>
      <c r="EK155" s="49" t="s">
        <v>197</v>
      </c>
      <c r="EL155" s="49" t="s">
        <v>197</v>
      </c>
      <c r="EM155" s="49" t="s">
        <v>197</v>
      </c>
      <c r="EN155" s="49" t="s">
        <v>197</v>
      </c>
      <c r="EO155" s="49" t="s">
        <v>197</v>
      </c>
      <c r="EP155" s="49" t="s">
        <v>197</v>
      </c>
      <c r="EQ155" s="49" t="s">
        <v>197</v>
      </c>
      <c r="ER155" s="49" t="s">
        <v>197</v>
      </c>
      <c r="ES155" s="49" t="s">
        <v>197</v>
      </c>
      <c r="ET155" s="49" t="s">
        <v>197</v>
      </c>
      <c r="EU155" s="49" t="s">
        <v>197</v>
      </c>
      <c r="EV155" s="48">
        <v>65.400000000000006</v>
      </c>
      <c r="EW155" s="48">
        <v>55.3</v>
      </c>
      <c r="EX155" s="48">
        <v>58.5</v>
      </c>
      <c r="EY155" s="49" t="s">
        <v>197</v>
      </c>
      <c r="EZ155" s="49" t="s">
        <v>197</v>
      </c>
      <c r="FA155" s="48">
        <v>5.4</v>
      </c>
      <c r="FB155" s="48">
        <v>3.2</v>
      </c>
      <c r="FC155" s="49" t="s">
        <v>197</v>
      </c>
      <c r="FD155" s="48">
        <v>13.3</v>
      </c>
      <c r="FE155" s="48">
        <v>27.8</v>
      </c>
      <c r="FF155" s="48">
        <v>21.6</v>
      </c>
      <c r="FG155" s="49" t="s">
        <v>197</v>
      </c>
      <c r="FH155" s="49" t="s">
        <v>197</v>
      </c>
      <c r="FI155" s="49" t="s">
        <v>197</v>
      </c>
      <c r="FJ155" s="49" t="s">
        <v>197</v>
      </c>
      <c r="FK155" s="49" t="s">
        <v>197</v>
      </c>
      <c r="FL155" s="49" t="s">
        <v>197</v>
      </c>
      <c r="FM155" s="48">
        <v>29</v>
      </c>
      <c r="FN155" s="48">
        <v>16.8</v>
      </c>
      <c r="FO155" s="48">
        <v>23.9</v>
      </c>
      <c r="FP155" s="49" t="s">
        <v>197</v>
      </c>
      <c r="FQ155" s="49" t="s">
        <v>197</v>
      </c>
      <c r="FR155" s="49" t="s">
        <v>197</v>
      </c>
      <c r="FS155" s="48">
        <v>17.600000000000001</v>
      </c>
      <c r="FT155" s="48">
        <v>16.3</v>
      </c>
      <c r="FU155" s="48">
        <v>17.100000000000001</v>
      </c>
      <c r="FV155" s="48">
        <v>65.7</v>
      </c>
      <c r="FW155" s="49" t="s">
        <v>197</v>
      </c>
      <c r="FX155" s="48">
        <v>37.6</v>
      </c>
      <c r="FY155" s="48">
        <v>86.4</v>
      </c>
      <c r="FZ155" s="48">
        <v>86</v>
      </c>
      <c r="GA155" s="48">
        <v>50.6</v>
      </c>
      <c r="GB155" s="48">
        <v>71.2</v>
      </c>
      <c r="GC155" s="48">
        <v>67.2</v>
      </c>
      <c r="GD155" s="49" t="s">
        <v>197</v>
      </c>
      <c r="GE155" s="49" t="s">
        <v>197</v>
      </c>
      <c r="GF155" s="49" t="s">
        <v>197</v>
      </c>
      <c r="GG155" s="49" t="s">
        <v>197</v>
      </c>
      <c r="GH155" s="49" t="s">
        <v>197</v>
      </c>
      <c r="GI155" s="49" t="s">
        <v>197</v>
      </c>
      <c r="GJ155" s="49" t="s">
        <v>197</v>
      </c>
      <c r="GK155" s="49" t="s">
        <v>197</v>
      </c>
      <c r="GL155" s="49" t="s">
        <v>197</v>
      </c>
      <c r="GM155" s="48">
        <v>13.9</v>
      </c>
      <c r="GN155" s="48">
        <v>17.899999999999999</v>
      </c>
      <c r="GO155" s="48">
        <v>16.3</v>
      </c>
      <c r="GP155" s="49" t="s">
        <v>197</v>
      </c>
      <c r="GQ155" s="49" t="s">
        <v>197</v>
      </c>
      <c r="GR155" s="49" t="s">
        <v>197</v>
      </c>
      <c r="GS155" s="49" t="s">
        <v>197</v>
      </c>
      <c r="GT155" s="49" t="s">
        <v>197</v>
      </c>
      <c r="GU155" s="49" t="s">
        <v>197</v>
      </c>
      <c r="GV155" s="49" t="s">
        <v>197</v>
      </c>
      <c r="GW155" s="49" t="s">
        <v>197</v>
      </c>
      <c r="GX155" s="49" t="s">
        <v>197</v>
      </c>
      <c r="GY155" s="48">
        <v>61.2</v>
      </c>
      <c r="GZ155" s="48">
        <v>45.6</v>
      </c>
      <c r="HA155" s="48">
        <v>53.2</v>
      </c>
      <c r="HB155" s="48">
        <v>54.5</v>
      </c>
      <c r="HC155" s="48">
        <v>74.7</v>
      </c>
      <c r="HD155" s="48">
        <v>68.599999999999994</v>
      </c>
      <c r="HE155" s="48" t="e">
        <v>#N/A</v>
      </c>
      <c r="HF155" s="49" t="s">
        <v>197</v>
      </c>
      <c r="HG155" s="48" t="e">
        <v>#N/A</v>
      </c>
      <c r="HH155" s="49" t="s">
        <v>197</v>
      </c>
      <c r="HI155" s="49" t="s">
        <v>197</v>
      </c>
      <c r="HJ155" s="49" t="s">
        <v>197</v>
      </c>
      <c r="HK155" s="49" t="s">
        <v>197</v>
      </c>
      <c r="HL155" s="49" t="s">
        <v>197</v>
      </c>
      <c r="HM155" s="49" t="s">
        <v>197</v>
      </c>
      <c r="HN155" s="49" t="s">
        <v>197</v>
      </c>
      <c r="HO155" s="49" t="s">
        <v>197</v>
      </c>
      <c r="HP155" s="49" t="s">
        <v>197</v>
      </c>
      <c r="HQ155" s="49" t="s">
        <v>197</v>
      </c>
      <c r="HR155" s="49" t="s">
        <v>197</v>
      </c>
      <c r="HS155" s="49" t="s">
        <v>197</v>
      </c>
      <c r="HT155" s="49" t="s">
        <v>197</v>
      </c>
      <c r="HU155" s="48">
        <v>80.8</v>
      </c>
      <c r="HV155" s="48">
        <v>74.3</v>
      </c>
      <c r="HW155" s="48">
        <v>74.7</v>
      </c>
      <c r="HX155" s="49" t="s">
        <v>197</v>
      </c>
      <c r="HY155" s="49" t="s">
        <v>197</v>
      </c>
      <c r="HZ155" s="49" t="s">
        <v>197</v>
      </c>
      <c r="IA155" s="49" t="s">
        <v>197</v>
      </c>
      <c r="IB155" s="49" t="s">
        <v>197</v>
      </c>
      <c r="IC155" s="49" t="s">
        <v>197</v>
      </c>
      <c r="ID155" s="48">
        <v>180.2</v>
      </c>
      <c r="IE155" s="49" t="s">
        <v>197</v>
      </c>
      <c r="IF155" s="49" t="s">
        <v>197</v>
      </c>
      <c r="IG155" s="49" t="s">
        <v>197</v>
      </c>
      <c r="IH155" s="48">
        <v>63.3</v>
      </c>
      <c r="II155" s="49" t="s">
        <v>197</v>
      </c>
      <c r="IJ155" s="49" t="s">
        <v>197</v>
      </c>
      <c r="IK155" s="49" t="s">
        <v>197</v>
      </c>
      <c r="IL155" s="49" t="s">
        <v>197</v>
      </c>
      <c r="IM155" s="49" t="s">
        <v>197</v>
      </c>
      <c r="IN155" s="49" t="s">
        <v>197</v>
      </c>
      <c r="IO155" s="49" t="s">
        <v>197</v>
      </c>
      <c r="IP155" s="49" t="s">
        <v>197</v>
      </c>
      <c r="IQ155" s="49" t="s">
        <v>197</v>
      </c>
      <c r="IR155" s="48">
        <v>46</v>
      </c>
      <c r="IS155" s="48">
        <v>39.6</v>
      </c>
      <c r="IT155" s="48">
        <v>42.1</v>
      </c>
      <c r="IU155" s="49" t="s">
        <v>197</v>
      </c>
      <c r="IV155" s="49" t="s">
        <v>197</v>
      </c>
      <c r="IW155" s="49" t="s">
        <v>197</v>
      </c>
      <c r="IX155" s="49" t="s">
        <v>197</v>
      </c>
      <c r="IY155" s="49" t="s">
        <v>197</v>
      </c>
      <c r="IZ155" s="49" t="s">
        <v>197</v>
      </c>
      <c r="JA155" s="49" t="s">
        <v>197</v>
      </c>
      <c r="JB155" s="49" t="s">
        <v>197</v>
      </c>
      <c r="JC155" s="49" t="s">
        <v>197</v>
      </c>
      <c r="JD155" s="49" t="s">
        <v>197</v>
      </c>
      <c r="JE155" s="49" t="s">
        <v>197</v>
      </c>
      <c r="JF155" s="49" t="s">
        <v>87</v>
      </c>
      <c r="JG155" s="49" t="s">
        <v>87</v>
      </c>
      <c r="JH155" s="49" t="s">
        <v>87</v>
      </c>
      <c r="JI155" s="49">
        <v>57.9</v>
      </c>
      <c r="JJ155" s="49">
        <v>56.4</v>
      </c>
      <c r="JK155" s="49">
        <v>56.1</v>
      </c>
      <c r="JL155" s="49">
        <v>61.9</v>
      </c>
      <c r="JM155" s="49">
        <v>60.9</v>
      </c>
      <c r="JN155" s="49">
        <v>63.3</v>
      </c>
      <c r="JO155" s="49" t="s">
        <v>87</v>
      </c>
    </row>
    <row r="156" spans="1:275">
      <c r="A156" s="45"/>
      <c r="B156" s="46" t="s">
        <v>1893</v>
      </c>
      <c r="C156" s="303" t="s">
        <v>1390</v>
      </c>
      <c r="D156" s="46" t="s">
        <v>106</v>
      </c>
      <c r="E156" s="303" t="s">
        <v>19</v>
      </c>
      <c r="F156" s="47" t="s">
        <v>197</v>
      </c>
      <c r="G156" s="47" t="s">
        <v>197</v>
      </c>
      <c r="H156" s="48">
        <v>164.7</v>
      </c>
      <c r="I156" s="48">
        <v>113.4</v>
      </c>
      <c r="J156" s="48">
        <v>131.1</v>
      </c>
      <c r="K156" s="49" t="s">
        <v>197</v>
      </c>
      <c r="L156" s="48">
        <v>77.7</v>
      </c>
      <c r="M156" s="48">
        <v>130.4</v>
      </c>
      <c r="N156" s="48">
        <v>83.5</v>
      </c>
      <c r="O156" s="49" t="s">
        <v>197</v>
      </c>
      <c r="P156" s="48">
        <v>110.9</v>
      </c>
      <c r="Q156" s="49" t="s">
        <v>197</v>
      </c>
      <c r="R156" s="48">
        <v>73.5</v>
      </c>
      <c r="S156" s="48">
        <v>137.80000000000001</v>
      </c>
      <c r="T156" s="48">
        <v>56.9</v>
      </c>
      <c r="U156" s="48">
        <v>184.6</v>
      </c>
      <c r="V156" s="49" t="s">
        <v>197</v>
      </c>
      <c r="W156" s="49" t="s">
        <v>197</v>
      </c>
      <c r="X156" s="49" t="s">
        <v>197</v>
      </c>
      <c r="Y156" s="49" t="s">
        <v>197</v>
      </c>
      <c r="Z156" s="48">
        <v>33.6</v>
      </c>
      <c r="AA156" s="48">
        <v>126</v>
      </c>
      <c r="AB156" s="49" t="s">
        <v>197</v>
      </c>
      <c r="AC156" s="49" t="s">
        <v>197</v>
      </c>
      <c r="AD156" s="49" t="s">
        <v>197</v>
      </c>
      <c r="AE156" s="48">
        <v>134.4</v>
      </c>
      <c r="AF156" s="48">
        <v>81.400000000000006</v>
      </c>
      <c r="AG156" s="48">
        <v>82</v>
      </c>
      <c r="AH156" s="49" t="s">
        <v>197</v>
      </c>
      <c r="AI156" s="49" t="s">
        <v>197</v>
      </c>
      <c r="AJ156" s="49" t="s">
        <v>197</v>
      </c>
      <c r="AK156" s="48">
        <v>355.4</v>
      </c>
      <c r="AL156" s="49" t="s">
        <v>197</v>
      </c>
      <c r="AM156" s="49" t="s">
        <v>197</v>
      </c>
      <c r="AN156" s="49" t="s">
        <v>197</v>
      </c>
      <c r="AO156" s="49" t="s">
        <v>197</v>
      </c>
      <c r="AP156" s="49" t="s">
        <v>197</v>
      </c>
      <c r="AQ156" s="49" t="s">
        <v>197</v>
      </c>
      <c r="AR156" s="49" t="s">
        <v>197</v>
      </c>
      <c r="AS156" s="49" t="s">
        <v>197</v>
      </c>
      <c r="AT156" s="48">
        <v>116.8</v>
      </c>
      <c r="AU156" s="49" t="s">
        <v>197</v>
      </c>
      <c r="AV156" s="48">
        <v>101.2</v>
      </c>
      <c r="AW156" s="49" t="s">
        <v>197</v>
      </c>
      <c r="AX156" s="49" t="s">
        <v>197</v>
      </c>
      <c r="AY156" s="49" t="s">
        <v>197</v>
      </c>
      <c r="AZ156" s="48">
        <v>94.8</v>
      </c>
      <c r="BA156" s="48">
        <v>115.9</v>
      </c>
      <c r="BB156" s="48">
        <v>115</v>
      </c>
      <c r="BC156" s="48">
        <v>89.1</v>
      </c>
      <c r="BD156" s="48">
        <v>119.6</v>
      </c>
      <c r="BE156" s="48">
        <v>117.3</v>
      </c>
      <c r="BF156" s="48">
        <v>70.599999999999994</v>
      </c>
      <c r="BG156" s="48">
        <v>112.8</v>
      </c>
      <c r="BH156" s="48">
        <v>102.8</v>
      </c>
      <c r="BI156" s="48">
        <v>140.6</v>
      </c>
      <c r="BJ156" s="48">
        <v>102.2</v>
      </c>
      <c r="BK156" s="48">
        <v>122.3</v>
      </c>
      <c r="BL156" s="48">
        <v>122.4</v>
      </c>
      <c r="BM156" s="48">
        <v>52.1</v>
      </c>
      <c r="BN156" s="48">
        <v>71.400000000000006</v>
      </c>
      <c r="BO156" s="49" t="s">
        <v>197</v>
      </c>
      <c r="BP156" s="49" t="s">
        <v>197</v>
      </c>
      <c r="BQ156" s="49" t="s">
        <v>197</v>
      </c>
      <c r="BR156" s="49" t="s">
        <v>197</v>
      </c>
      <c r="BS156" s="49" t="s">
        <v>197</v>
      </c>
      <c r="BT156" s="49" t="s">
        <v>197</v>
      </c>
      <c r="BU156" s="49" t="s">
        <v>197</v>
      </c>
      <c r="BV156" s="49" t="s">
        <v>197</v>
      </c>
      <c r="BW156" s="49" t="s">
        <v>197</v>
      </c>
      <c r="BX156" s="49" t="s">
        <v>197</v>
      </c>
      <c r="BY156" s="49" t="s">
        <v>197</v>
      </c>
      <c r="BZ156" s="49" t="s">
        <v>197</v>
      </c>
      <c r="CA156" s="49" t="s">
        <v>197</v>
      </c>
      <c r="CB156" s="49" t="s">
        <v>197</v>
      </c>
      <c r="CC156" s="49" t="s">
        <v>197</v>
      </c>
      <c r="CD156" s="49" t="s">
        <v>197</v>
      </c>
      <c r="CE156" s="49" t="s">
        <v>197</v>
      </c>
      <c r="CF156" s="49" t="s">
        <v>197</v>
      </c>
      <c r="CG156" s="49" t="s">
        <v>197</v>
      </c>
      <c r="CH156" s="49" t="s">
        <v>197</v>
      </c>
      <c r="CI156" s="49" t="s">
        <v>197</v>
      </c>
      <c r="CJ156" s="49" t="s">
        <v>197</v>
      </c>
      <c r="CK156" s="49" t="s">
        <v>197</v>
      </c>
      <c r="CL156" s="49" t="s">
        <v>197</v>
      </c>
      <c r="CM156" s="49" t="s">
        <v>197</v>
      </c>
      <c r="CN156" s="49" t="s">
        <v>197</v>
      </c>
      <c r="CO156" s="49" t="s">
        <v>197</v>
      </c>
      <c r="CP156" s="49" t="s">
        <v>197</v>
      </c>
      <c r="CQ156" s="49" t="s">
        <v>197</v>
      </c>
      <c r="CR156" s="49" t="s">
        <v>197</v>
      </c>
      <c r="CS156" s="49" t="s">
        <v>197</v>
      </c>
      <c r="CT156" s="49" t="s">
        <v>197</v>
      </c>
      <c r="CU156" s="49" t="s">
        <v>197</v>
      </c>
      <c r="CV156" s="49" t="s">
        <v>197</v>
      </c>
      <c r="CW156" s="49" t="s">
        <v>197</v>
      </c>
      <c r="CX156" s="49" t="s">
        <v>197</v>
      </c>
      <c r="CY156" s="49" t="s">
        <v>197</v>
      </c>
      <c r="CZ156" s="49" t="s">
        <v>197</v>
      </c>
      <c r="DA156" s="49" t="s">
        <v>197</v>
      </c>
      <c r="DB156" s="49" t="s">
        <v>197</v>
      </c>
      <c r="DC156" s="49" t="s">
        <v>197</v>
      </c>
      <c r="DD156" s="49" t="s">
        <v>197</v>
      </c>
      <c r="DE156" s="49" t="s">
        <v>197</v>
      </c>
      <c r="DF156" s="49" t="s">
        <v>197</v>
      </c>
      <c r="DG156" s="49" t="s">
        <v>197</v>
      </c>
      <c r="DH156" s="49" t="s">
        <v>197</v>
      </c>
      <c r="DI156" s="49" t="s">
        <v>197</v>
      </c>
      <c r="DJ156" s="49" t="s">
        <v>197</v>
      </c>
      <c r="DK156" s="49" t="s">
        <v>197</v>
      </c>
      <c r="DL156" s="49" t="s">
        <v>197</v>
      </c>
      <c r="DM156" s="49" t="s">
        <v>197</v>
      </c>
      <c r="DN156" s="49" t="s">
        <v>197</v>
      </c>
      <c r="DO156" s="49" t="s">
        <v>197</v>
      </c>
      <c r="DP156" s="49" t="s">
        <v>197</v>
      </c>
      <c r="DQ156" s="49" t="s">
        <v>197</v>
      </c>
      <c r="DR156" s="49" t="s">
        <v>197</v>
      </c>
      <c r="DS156" s="49" t="s">
        <v>197</v>
      </c>
      <c r="DT156" s="49" t="s">
        <v>197</v>
      </c>
      <c r="DU156" s="49" t="s">
        <v>197</v>
      </c>
      <c r="DV156" s="49" t="s">
        <v>197</v>
      </c>
      <c r="DW156" s="49" t="s">
        <v>197</v>
      </c>
      <c r="DX156" s="49" t="s">
        <v>197</v>
      </c>
      <c r="DY156" s="49" t="s">
        <v>197</v>
      </c>
      <c r="DZ156" s="49" t="s">
        <v>197</v>
      </c>
      <c r="EA156" s="49" t="s">
        <v>197</v>
      </c>
      <c r="EB156" s="48" t="e">
        <v>#N/A</v>
      </c>
      <c r="EC156" s="49" t="s">
        <v>197</v>
      </c>
      <c r="ED156" s="48" t="e">
        <v>#N/A</v>
      </c>
      <c r="EE156" s="49" t="s">
        <v>197</v>
      </c>
      <c r="EF156" s="49" t="s">
        <v>197</v>
      </c>
      <c r="EG156" s="49" t="s">
        <v>197</v>
      </c>
      <c r="EH156" s="49" t="s">
        <v>197</v>
      </c>
      <c r="EI156" s="49" t="s">
        <v>197</v>
      </c>
      <c r="EJ156" s="49" t="s">
        <v>197</v>
      </c>
      <c r="EK156" s="49" t="s">
        <v>197</v>
      </c>
      <c r="EL156" s="49" t="s">
        <v>197</v>
      </c>
      <c r="EM156" s="49" t="s">
        <v>197</v>
      </c>
      <c r="EN156" s="49" t="s">
        <v>197</v>
      </c>
      <c r="EO156" s="49" t="s">
        <v>197</v>
      </c>
      <c r="EP156" s="49" t="s">
        <v>197</v>
      </c>
      <c r="EQ156" s="49" t="s">
        <v>197</v>
      </c>
      <c r="ER156" s="49" t="s">
        <v>197</v>
      </c>
      <c r="ES156" s="49" t="s">
        <v>197</v>
      </c>
      <c r="ET156" s="49" t="s">
        <v>197</v>
      </c>
      <c r="EU156" s="49" t="s">
        <v>197</v>
      </c>
      <c r="EV156" s="48">
        <v>91.2</v>
      </c>
      <c r="EW156" s="48">
        <v>74.8</v>
      </c>
      <c r="EX156" s="48">
        <v>80</v>
      </c>
      <c r="EY156" s="49" t="s">
        <v>197</v>
      </c>
      <c r="EZ156" s="48">
        <v>115.2</v>
      </c>
      <c r="FA156" s="48">
        <v>34.9</v>
      </c>
      <c r="FB156" s="48">
        <v>66.8</v>
      </c>
      <c r="FC156" s="49" t="s">
        <v>197</v>
      </c>
      <c r="FD156" s="48">
        <v>120.1</v>
      </c>
      <c r="FE156" s="48">
        <v>44</v>
      </c>
      <c r="FF156" s="48">
        <v>76.900000000000006</v>
      </c>
      <c r="FG156" s="49" t="s">
        <v>197</v>
      </c>
      <c r="FH156" s="49" t="s">
        <v>197</v>
      </c>
      <c r="FI156" s="49" t="s">
        <v>197</v>
      </c>
      <c r="FJ156" s="48">
        <v>57.4</v>
      </c>
      <c r="FK156" s="48">
        <v>168</v>
      </c>
      <c r="FL156" s="48">
        <v>118.3</v>
      </c>
      <c r="FM156" s="48">
        <v>76.2</v>
      </c>
      <c r="FN156" s="48">
        <v>75.8</v>
      </c>
      <c r="FO156" s="48">
        <v>76</v>
      </c>
      <c r="FP156" s="48">
        <v>146.30000000000001</v>
      </c>
      <c r="FQ156" s="48">
        <v>38.1</v>
      </c>
      <c r="FR156" s="48">
        <v>76.5</v>
      </c>
      <c r="FS156" s="48">
        <v>147.1</v>
      </c>
      <c r="FT156" s="48">
        <v>179</v>
      </c>
      <c r="FU156" s="48">
        <v>158.80000000000001</v>
      </c>
      <c r="FV156" s="48">
        <v>125.4</v>
      </c>
      <c r="FW156" s="49" t="s">
        <v>197</v>
      </c>
      <c r="FX156" s="48">
        <v>120.9</v>
      </c>
      <c r="FY156" s="48">
        <v>120.5</v>
      </c>
      <c r="FZ156" s="48">
        <v>120.5</v>
      </c>
      <c r="GA156" s="48">
        <v>94</v>
      </c>
      <c r="GB156" s="48">
        <v>95.9</v>
      </c>
      <c r="GC156" s="48">
        <v>95.5</v>
      </c>
      <c r="GD156" s="48">
        <v>100.4</v>
      </c>
      <c r="GE156" s="48">
        <v>166.7</v>
      </c>
      <c r="GF156" s="48">
        <v>123.7</v>
      </c>
      <c r="GG156" s="49" t="s">
        <v>197</v>
      </c>
      <c r="GH156" s="49" t="s">
        <v>197</v>
      </c>
      <c r="GI156" s="49" t="s">
        <v>197</v>
      </c>
      <c r="GJ156" s="49" t="s">
        <v>197</v>
      </c>
      <c r="GK156" s="49" t="s">
        <v>197</v>
      </c>
      <c r="GL156" s="49" t="s">
        <v>197</v>
      </c>
      <c r="GM156" s="49" t="s">
        <v>197</v>
      </c>
      <c r="GN156" s="49" t="s">
        <v>197</v>
      </c>
      <c r="GO156" s="49" t="s">
        <v>197</v>
      </c>
      <c r="GP156" s="48">
        <v>31.9</v>
      </c>
      <c r="GQ156" s="48">
        <v>107.1</v>
      </c>
      <c r="GR156" s="48">
        <v>79.2</v>
      </c>
      <c r="GS156" s="49" t="s">
        <v>197</v>
      </c>
      <c r="GT156" s="48">
        <v>27</v>
      </c>
      <c r="GU156" s="48">
        <v>21</v>
      </c>
      <c r="GV156" s="48">
        <v>13</v>
      </c>
      <c r="GW156" s="48">
        <v>92.8</v>
      </c>
      <c r="GX156" s="48">
        <v>57.5</v>
      </c>
      <c r="GY156" s="48">
        <v>98.7</v>
      </c>
      <c r="GZ156" s="48">
        <v>117.5</v>
      </c>
      <c r="HA156" s="48">
        <v>108.3</v>
      </c>
      <c r="HB156" s="48">
        <v>104.7</v>
      </c>
      <c r="HC156" s="48">
        <v>137</v>
      </c>
      <c r="HD156" s="48">
        <v>127.3</v>
      </c>
      <c r="HE156" s="48" t="e">
        <v>#N/A</v>
      </c>
      <c r="HF156" s="49" t="s">
        <v>197</v>
      </c>
      <c r="HG156" s="48" t="e">
        <v>#N/A</v>
      </c>
      <c r="HH156" s="48">
        <v>68.2</v>
      </c>
      <c r="HI156" s="48">
        <v>293.39999999999998</v>
      </c>
      <c r="HJ156" s="48">
        <v>355.9</v>
      </c>
      <c r="HK156" s="48">
        <v>338.1</v>
      </c>
      <c r="HL156" s="48">
        <v>262.7</v>
      </c>
      <c r="HM156" s="48">
        <v>311.5</v>
      </c>
      <c r="HN156" s="48">
        <v>287.7</v>
      </c>
      <c r="HO156" s="49" t="s">
        <v>197</v>
      </c>
      <c r="HP156" s="49" t="s">
        <v>197</v>
      </c>
      <c r="HQ156" s="49" t="s">
        <v>197</v>
      </c>
      <c r="HR156" s="49" t="s">
        <v>197</v>
      </c>
      <c r="HS156" s="49" t="s">
        <v>197</v>
      </c>
      <c r="HT156" s="49" t="s">
        <v>197</v>
      </c>
      <c r="HU156" s="48">
        <v>55.2</v>
      </c>
      <c r="HV156" s="48">
        <v>82</v>
      </c>
      <c r="HW156" s="48">
        <v>80.400000000000006</v>
      </c>
      <c r="HX156" s="49" t="s">
        <v>197</v>
      </c>
      <c r="HY156" s="49" t="s">
        <v>197</v>
      </c>
      <c r="HZ156" s="48">
        <v>127.3</v>
      </c>
      <c r="IA156" s="49" t="s">
        <v>197</v>
      </c>
      <c r="IB156" s="49" t="s">
        <v>197</v>
      </c>
      <c r="IC156" s="49" t="s">
        <v>197</v>
      </c>
      <c r="ID156" s="48">
        <v>280</v>
      </c>
      <c r="IE156" s="49" t="s">
        <v>197</v>
      </c>
      <c r="IF156" s="49" t="s">
        <v>197</v>
      </c>
      <c r="IG156" s="48">
        <v>216.2</v>
      </c>
      <c r="IH156" s="48">
        <v>87.1</v>
      </c>
      <c r="II156" s="49" t="s">
        <v>197</v>
      </c>
      <c r="IJ156" s="49" t="s">
        <v>197</v>
      </c>
      <c r="IK156" s="49" t="s">
        <v>197</v>
      </c>
      <c r="IL156" s="49" t="s">
        <v>197</v>
      </c>
      <c r="IM156" s="49" t="s">
        <v>197</v>
      </c>
      <c r="IN156" s="49" t="s">
        <v>197</v>
      </c>
      <c r="IO156" s="49" t="s">
        <v>197</v>
      </c>
      <c r="IP156" s="49" t="s">
        <v>197</v>
      </c>
      <c r="IQ156" s="49" t="s">
        <v>197</v>
      </c>
      <c r="IR156" s="48">
        <v>30.6</v>
      </c>
      <c r="IS156" s="48">
        <v>134.4</v>
      </c>
      <c r="IT156" s="48">
        <v>94.3</v>
      </c>
      <c r="IU156" s="48">
        <v>29</v>
      </c>
      <c r="IV156" s="48">
        <v>119.2</v>
      </c>
      <c r="IW156" s="48">
        <v>96.1</v>
      </c>
      <c r="IX156" s="49" t="s">
        <v>197</v>
      </c>
      <c r="IY156" s="49" t="s">
        <v>197</v>
      </c>
      <c r="IZ156" s="49" t="s">
        <v>197</v>
      </c>
      <c r="JA156" s="49" t="s">
        <v>197</v>
      </c>
      <c r="JB156" s="49" t="s">
        <v>197</v>
      </c>
      <c r="JC156" s="49" t="s">
        <v>197</v>
      </c>
      <c r="JD156" s="49" t="s">
        <v>197</v>
      </c>
      <c r="JE156" s="49" t="s">
        <v>197</v>
      </c>
      <c r="JF156" s="49" t="s">
        <v>87</v>
      </c>
      <c r="JG156" s="49" t="s">
        <v>87</v>
      </c>
      <c r="JH156" s="49" t="s">
        <v>87</v>
      </c>
      <c r="JI156" s="49">
        <v>97.2</v>
      </c>
      <c r="JJ156" s="49">
        <v>97.1</v>
      </c>
      <c r="JK156" s="49">
        <v>80.8</v>
      </c>
      <c r="JL156" s="49">
        <v>104.5</v>
      </c>
      <c r="JM156" s="49">
        <v>76.400000000000006</v>
      </c>
      <c r="JN156" s="49">
        <v>87.1</v>
      </c>
      <c r="JO156" s="49" t="s">
        <v>87</v>
      </c>
    </row>
    <row r="157" spans="1:275">
      <c r="A157" s="45"/>
      <c r="B157" s="46" t="s">
        <v>1894</v>
      </c>
      <c r="C157" s="303" t="s">
        <v>1391</v>
      </c>
      <c r="D157" s="46" t="s">
        <v>106</v>
      </c>
      <c r="E157" s="303" t="s">
        <v>19</v>
      </c>
      <c r="F157" s="47" t="s">
        <v>197</v>
      </c>
      <c r="G157" s="47" t="s">
        <v>197</v>
      </c>
      <c r="H157" s="48">
        <v>115.9</v>
      </c>
      <c r="I157" s="48">
        <v>83</v>
      </c>
      <c r="J157" s="48">
        <v>86.3</v>
      </c>
      <c r="K157" s="49" t="s">
        <v>197</v>
      </c>
      <c r="L157" s="48">
        <v>43.4</v>
      </c>
      <c r="M157" s="48">
        <v>192.3</v>
      </c>
      <c r="N157" s="49" t="s">
        <v>197</v>
      </c>
      <c r="O157" s="49" t="s">
        <v>197</v>
      </c>
      <c r="P157" s="48">
        <v>199.2</v>
      </c>
      <c r="Q157" s="49" t="s">
        <v>197</v>
      </c>
      <c r="R157" s="48">
        <v>118.7</v>
      </c>
      <c r="S157" s="49" t="s">
        <v>197</v>
      </c>
      <c r="T157" s="49" t="s">
        <v>197</v>
      </c>
      <c r="U157" s="49" t="s">
        <v>197</v>
      </c>
      <c r="V157" s="49" t="s">
        <v>197</v>
      </c>
      <c r="W157" s="49" t="s">
        <v>197</v>
      </c>
      <c r="X157" s="49" t="s">
        <v>197</v>
      </c>
      <c r="Y157" s="49" t="s">
        <v>197</v>
      </c>
      <c r="Z157" s="48">
        <v>36.200000000000003</v>
      </c>
      <c r="AA157" s="48">
        <v>109</v>
      </c>
      <c r="AB157" s="49" t="s">
        <v>197</v>
      </c>
      <c r="AC157" s="48">
        <v>25.3</v>
      </c>
      <c r="AD157" s="49" t="s">
        <v>197</v>
      </c>
      <c r="AE157" s="48">
        <v>82.1</v>
      </c>
      <c r="AF157" s="48">
        <v>50.9</v>
      </c>
      <c r="AG157" s="48">
        <v>119.1</v>
      </c>
      <c r="AH157" s="48">
        <v>51.1</v>
      </c>
      <c r="AI157" s="49" t="s">
        <v>197</v>
      </c>
      <c r="AJ157" s="49" t="s">
        <v>197</v>
      </c>
      <c r="AK157" s="49" t="s">
        <v>197</v>
      </c>
      <c r="AL157" s="49" t="s">
        <v>197</v>
      </c>
      <c r="AM157" s="49" t="s">
        <v>197</v>
      </c>
      <c r="AN157" s="49" t="s">
        <v>197</v>
      </c>
      <c r="AO157" s="49" t="s">
        <v>197</v>
      </c>
      <c r="AP157" s="49" t="s">
        <v>197</v>
      </c>
      <c r="AQ157" s="49" t="s">
        <v>197</v>
      </c>
      <c r="AR157" s="49" t="s">
        <v>197</v>
      </c>
      <c r="AS157" s="49" t="s">
        <v>197</v>
      </c>
      <c r="AT157" s="49" t="s">
        <v>197</v>
      </c>
      <c r="AU157" s="49" t="s">
        <v>197</v>
      </c>
      <c r="AV157" s="49" t="s">
        <v>197</v>
      </c>
      <c r="AW157" s="49" t="s">
        <v>197</v>
      </c>
      <c r="AX157" s="49" t="s">
        <v>197</v>
      </c>
      <c r="AY157" s="49" t="s">
        <v>197</v>
      </c>
      <c r="AZ157" s="48">
        <v>58.4</v>
      </c>
      <c r="BA157" s="48">
        <v>78.3</v>
      </c>
      <c r="BB157" s="48">
        <v>77.400000000000006</v>
      </c>
      <c r="BC157" s="48">
        <v>64.7</v>
      </c>
      <c r="BD157" s="48">
        <v>80.5</v>
      </c>
      <c r="BE157" s="48">
        <v>79.3</v>
      </c>
      <c r="BF157" s="48">
        <v>64.3</v>
      </c>
      <c r="BG157" s="48">
        <v>81.7</v>
      </c>
      <c r="BH157" s="48">
        <v>77.599999999999994</v>
      </c>
      <c r="BI157" s="48">
        <v>81.2</v>
      </c>
      <c r="BJ157" s="48">
        <v>39.5</v>
      </c>
      <c r="BK157" s="48">
        <v>61.3</v>
      </c>
      <c r="BL157" s="49" t="s">
        <v>197</v>
      </c>
      <c r="BM157" s="49" t="s">
        <v>197</v>
      </c>
      <c r="BN157" s="49" t="s">
        <v>197</v>
      </c>
      <c r="BO157" s="49" t="s">
        <v>197</v>
      </c>
      <c r="BP157" s="49" t="s">
        <v>197</v>
      </c>
      <c r="BQ157" s="49" t="s">
        <v>197</v>
      </c>
      <c r="BR157" s="49" t="s">
        <v>197</v>
      </c>
      <c r="BS157" s="49" t="s">
        <v>197</v>
      </c>
      <c r="BT157" s="49" t="s">
        <v>197</v>
      </c>
      <c r="BU157" s="49" t="s">
        <v>197</v>
      </c>
      <c r="BV157" s="49" t="s">
        <v>197</v>
      </c>
      <c r="BW157" s="49" t="s">
        <v>197</v>
      </c>
      <c r="BX157" s="49" t="s">
        <v>197</v>
      </c>
      <c r="BY157" s="49" t="s">
        <v>197</v>
      </c>
      <c r="BZ157" s="49" t="s">
        <v>197</v>
      </c>
      <c r="CA157" s="49" t="s">
        <v>197</v>
      </c>
      <c r="CB157" s="49" t="s">
        <v>197</v>
      </c>
      <c r="CC157" s="49" t="s">
        <v>197</v>
      </c>
      <c r="CD157" s="49" t="s">
        <v>197</v>
      </c>
      <c r="CE157" s="49" t="s">
        <v>197</v>
      </c>
      <c r="CF157" s="49" t="s">
        <v>197</v>
      </c>
      <c r="CG157" s="49" t="s">
        <v>197</v>
      </c>
      <c r="CH157" s="49" t="s">
        <v>197</v>
      </c>
      <c r="CI157" s="49" t="s">
        <v>197</v>
      </c>
      <c r="CJ157" s="49" t="s">
        <v>197</v>
      </c>
      <c r="CK157" s="49" t="s">
        <v>197</v>
      </c>
      <c r="CL157" s="49" t="s">
        <v>197</v>
      </c>
      <c r="CM157" s="49" t="s">
        <v>197</v>
      </c>
      <c r="CN157" s="49" t="s">
        <v>197</v>
      </c>
      <c r="CO157" s="49" t="s">
        <v>197</v>
      </c>
      <c r="CP157" s="49" t="s">
        <v>197</v>
      </c>
      <c r="CQ157" s="49" t="s">
        <v>197</v>
      </c>
      <c r="CR157" s="49" t="s">
        <v>197</v>
      </c>
      <c r="CS157" s="49" t="s">
        <v>197</v>
      </c>
      <c r="CT157" s="49" t="s">
        <v>197</v>
      </c>
      <c r="CU157" s="49" t="s">
        <v>197</v>
      </c>
      <c r="CV157" s="49" t="s">
        <v>197</v>
      </c>
      <c r="CW157" s="49" t="s">
        <v>197</v>
      </c>
      <c r="CX157" s="49" t="s">
        <v>197</v>
      </c>
      <c r="CY157" s="49" t="s">
        <v>197</v>
      </c>
      <c r="CZ157" s="49" t="s">
        <v>197</v>
      </c>
      <c r="DA157" s="49" t="s">
        <v>197</v>
      </c>
      <c r="DB157" s="49" t="s">
        <v>197</v>
      </c>
      <c r="DC157" s="49" t="s">
        <v>197</v>
      </c>
      <c r="DD157" s="49" t="s">
        <v>197</v>
      </c>
      <c r="DE157" s="49" t="s">
        <v>197</v>
      </c>
      <c r="DF157" s="49" t="s">
        <v>197</v>
      </c>
      <c r="DG157" s="49" t="s">
        <v>197</v>
      </c>
      <c r="DH157" s="49" t="s">
        <v>197</v>
      </c>
      <c r="DI157" s="49" t="s">
        <v>197</v>
      </c>
      <c r="DJ157" s="49" t="s">
        <v>197</v>
      </c>
      <c r="DK157" s="49" t="s">
        <v>197</v>
      </c>
      <c r="DL157" s="49" t="s">
        <v>197</v>
      </c>
      <c r="DM157" s="49" t="s">
        <v>197</v>
      </c>
      <c r="DN157" s="49" t="s">
        <v>197</v>
      </c>
      <c r="DO157" s="49" t="s">
        <v>197</v>
      </c>
      <c r="DP157" s="49" t="s">
        <v>197</v>
      </c>
      <c r="DQ157" s="49" t="s">
        <v>197</v>
      </c>
      <c r="DR157" s="49" t="s">
        <v>197</v>
      </c>
      <c r="DS157" s="49" t="s">
        <v>197</v>
      </c>
      <c r="DT157" s="49" t="s">
        <v>197</v>
      </c>
      <c r="DU157" s="49" t="s">
        <v>197</v>
      </c>
      <c r="DV157" s="49" t="s">
        <v>197</v>
      </c>
      <c r="DW157" s="49" t="s">
        <v>197</v>
      </c>
      <c r="DX157" s="49" t="s">
        <v>197</v>
      </c>
      <c r="DY157" s="49" t="s">
        <v>197</v>
      </c>
      <c r="DZ157" s="49" t="s">
        <v>197</v>
      </c>
      <c r="EA157" s="49" t="s">
        <v>197</v>
      </c>
      <c r="EB157" s="48" t="e">
        <v>#N/A</v>
      </c>
      <c r="EC157" s="49" t="s">
        <v>197</v>
      </c>
      <c r="ED157" s="48" t="e">
        <v>#N/A</v>
      </c>
      <c r="EE157" s="49" t="s">
        <v>197</v>
      </c>
      <c r="EF157" s="49" t="s">
        <v>197</v>
      </c>
      <c r="EG157" s="49" t="s">
        <v>197</v>
      </c>
      <c r="EH157" s="49" t="s">
        <v>197</v>
      </c>
      <c r="EI157" s="49" t="s">
        <v>197</v>
      </c>
      <c r="EJ157" s="49" t="s">
        <v>197</v>
      </c>
      <c r="EK157" s="49" t="s">
        <v>197</v>
      </c>
      <c r="EL157" s="49" t="s">
        <v>197</v>
      </c>
      <c r="EM157" s="49" t="s">
        <v>197</v>
      </c>
      <c r="EN157" s="49" t="s">
        <v>197</v>
      </c>
      <c r="EO157" s="49" t="s">
        <v>197</v>
      </c>
      <c r="EP157" s="49" t="s">
        <v>197</v>
      </c>
      <c r="EQ157" s="49" t="s">
        <v>197</v>
      </c>
      <c r="ER157" s="49" t="s">
        <v>197</v>
      </c>
      <c r="ES157" s="49" t="s">
        <v>197</v>
      </c>
      <c r="ET157" s="49" t="s">
        <v>197</v>
      </c>
      <c r="EU157" s="49" t="s">
        <v>197</v>
      </c>
      <c r="EV157" s="48">
        <v>61.7</v>
      </c>
      <c r="EW157" s="48">
        <v>103.3</v>
      </c>
      <c r="EX157" s="48">
        <v>90.2</v>
      </c>
      <c r="EY157" s="49" t="s">
        <v>197</v>
      </c>
      <c r="EZ157" s="48">
        <v>65.7</v>
      </c>
      <c r="FA157" s="48">
        <v>68.2</v>
      </c>
      <c r="FB157" s="48">
        <v>67.2</v>
      </c>
      <c r="FC157" s="49" t="s">
        <v>197</v>
      </c>
      <c r="FD157" s="48">
        <v>50.4</v>
      </c>
      <c r="FE157" s="48">
        <v>62.9</v>
      </c>
      <c r="FF157" s="48">
        <v>57.5</v>
      </c>
      <c r="FG157" s="49" t="s">
        <v>197</v>
      </c>
      <c r="FH157" s="49" t="s">
        <v>197</v>
      </c>
      <c r="FI157" s="49" t="s">
        <v>197</v>
      </c>
      <c r="FJ157" s="49" t="s">
        <v>197</v>
      </c>
      <c r="FK157" s="49" t="s">
        <v>197</v>
      </c>
      <c r="FL157" s="49" t="s">
        <v>197</v>
      </c>
      <c r="FM157" s="48">
        <v>48.9</v>
      </c>
      <c r="FN157" s="48">
        <v>68.900000000000006</v>
      </c>
      <c r="FO157" s="48">
        <v>57.2</v>
      </c>
      <c r="FP157" s="48">
        <v>84.3</v>
      </c>
      <c r="FQ157" s="48">
        <v>73.3</v>
      </c>
      <c r="FR157" s="48">
        <v>77.2</v>
      </c>
      <c r="FS157" s="48">
        <v>92.8</v>
      </c>
      <c r="FT157" s="48">
        <v>104.1</v>
      </c>
      <c r="FU157" s="48">
        <v>97</v>
      </c>
      <c r="FV157" s="49" t="s">
        <v>197</v>
      </c>
      <c r="FW157" s="48">
        <v>193.2</v>
      </c>
      <c r="FX157" s="48">
        <v>155.6</v>
      </c>
      <c r="FY157" s="48">
        <v>141.80000000000001</v>
      </c>
      <c r="FZ157" s="48">
        <v>141.9</v>
      </c>
      <c r="GA157" s="48">
        <v>47.7</v>
      </c>
      <c r="GB157" s="48">
        <v>73.8</v>
      </c>
      <c r="GC157" s="48">
        <v>68.8</v>
      </c>
      <c r="GD157" s="49" t="s">
        <v>197</v>
      </c>
      <c r="GE157" s="49" t="s">
        <v>197</v>
      </c>
      <c r="GF157" s="49" t="s">
        <v>197</v>
      </c>
      <c r="GG157" s="49" t="s">
        <v>197</v>
      </c>
      <c r="GH157" s="49" t="s">
        <v>197</v>
      </c>
      <c r="GI157" s="49" t="s">
        <v>197</v>
      </c>
      <c r="GJ157" s="49" t="s">
        <v>197</v>
      </c>
      <c r="GK157" s="49" t="s">
        <v>197</v>
      </c>
      <c r="GL157" s="49" t="s">
        <v>197</v>
      </c>
      <c r="GM157" s="48">
        <v>119.7</v>
      </c>
      <c r="GN157" s="48">
        <v>58.1</v>
      </c>
      <c r="GO157" s="48">
        <v>82.3</v>
      </c>
      <c r="GP157" s="49" t="s">
        <v>197</v>
      </c>
      <c r="GQ157" s="49" t="s">
        <v>197</v>
      </c>
      <c r="GR157" s="49" t="s">
        <v>197</v>
      </c>
      <c r="GS157" s="49" t="s">
        <v>197</v>
      </c>
      <c r="GT157" s="49" t="s">
        <v>197</v>
      </c>
      <c r="GU157" s="49" t="s">
        <v>197</v>
      </c>
      <c r="GV157" s="49" t="s">
        <v>197</v>
      </c>
      <c r="GW157" s="49" t="s">
        <v>197</v>
      </c>
      <c r="GX157" s="49" t="s">
        <v>197</v>
      </c>
      <c r="GY157" s="48">
        <v>70.599999999999994</v>
      </c>
      <c r="GZ157" s="48">
        <v>154.4</v>
      </c>
      <c r="HA157" s="48">
        <v>113.4</v>
      </c>
      <c r="HB157" s="48">
        <v>62.1</v>
      </c>
      <c r="HC157" s="48">
        <v>89.3</v>
      </c>
      <c r="HD157" s="48">
        <v>81</v>
      </c>
      <c r="HE157" s="48" t="e">
        <v>#N/A</v>
      </c>
      <c r="HF157" s="49" t="s">
        <v>197</v>
      </c>
      <c r="HG157" s="48" t="e">
        <v>#N/A</v>
      </c>
      <c r="HH157" s="49" t="s">
        <v>197</v>
      </c>
      <c r="HI157" s="49" t="s">
        <v>197</v>
      </c>
      <c r="HJ157" s="49" t="s">
        <v>197</v>
      </c>
      <c r="HK157" s="49" t="s">
        <v>197</v>
      </c>
      <c r="HL157" s="49" t="s">
        <v>197</v>
      </c>
      <c r="HM157" s="49" t="s">
        <v>197</v>
      </c>
      <c r="HN157" s="49" t="s">
        <v>197</v>
      </c>
      <c r="HO157" s="49" t="s">
        <v>197</v>
      </c>
      <c r="HP157" s="49" t="s">
        <v>197</v>
      </c>
      <c r="HQ157" s="49" t="s">
        <v>197</v>
      </c>
      <c r="HR157" s="49" t="s">
        <v>197</v>
      </c>
      <c r="HS157" s="49" t="s">
        <v>197</v>
      </c>
      <c r="HT157" s="49" t="s">
        <v>197</v>
      </c>
      <c r="HU157" s="48">
        <v>26.2</v>
      </c>
      <c r="HV157" s="48">
        <v>100.6</v>
      </c>
      <c r="HW157" s="48">
        <v>96.1</v>
      </c>
      <c r="HX157" s="49" t="s">
        <v>197</v>
      </c>
      <c r="HY157" s="49" t="s">
        <v>197</v>
      </c>
      <c r="HZ157" s="48">
        <v>213.6</v>
      </c>
      <c r="IA157" s="49" t="s">
        <v>197</v>
      </c>
      <c r="IB157" s="49" t="s">
        <v>197</v>
      </c>
      <c r="IC157" s="49" t="s">
        <v>197</v>
      </c>
      <c r="ID157" s="48">
        <v>137.1</v>
      </c>
      <c r="IE157" s="49" t="s">
        <v>197</v>
      </c>
      <c r="IF157" s="49" t="s">
        <v>197</v>
      </c>
      <c r="IG157" s="48">
        <v>85.7</v>
      </c>
      <c r="IH157" s="48">
        <v>86.3</v>
      </c>
      <c r="II157" s="49" t="s">
        <v>197</v>
      </c>
      <c r="IJ157" s="49" t="s">
        <v>197</v>
      </c>
      <c r="IK157" s="49" t="s">
        <v>197</v>
      </c>
      <c r="IL157" s="49" t="s">
        <v>197</v>
      </c>
      <c r="IM157" s="49" t="s">
        <v>197</v>
      </c>
      <c r="IN157" s="49" t="s">
        <v>197</v>
      </c>
      <c r="IO157" s="49" t="s">
        <v>197</v>
      </c>
      <c r="IP157" s="49" t="s">
        <v>197</v>
      </c>
      <c r="IQ157" s="49" t="s">
        <v>197</v>
      </c>
      <c r="IR157" s="49" t="s">
        <v>197</v>
      </c>
      <c r="IS157" s="49" t="s">
        <v>197</v>
      </c>
      <c r="IT157" s="49" t="s">
        <v>197</v>
      </c>
      <c r="IU157" s="49" t="s">
        <v>197</v>
      </c>
      <c r="IV157" s="49" t="s">
        <v>197</v>
      </c>
      <c r="IW157" s="49" t="s">
        <v>197</v>
      </c>
      <c r="IX157" s="49" t="s">
        <v>197</v>
      </c>
      <c r="IY157" s="49" t="s">
        <v>197</v>
      </c>
      <c r="IZ157" s="49" t="s">
        <v>197</v>
      </c>
      <c r="JA157" s="49" t="s">
        <v>197</v>
      </c>
      <c r="JB157" s="49" t="s">
        <v>197</v>
      </c>
      <c r="JC157" s="49" t="s">
        <v>197</v>
      </c>
      <c r="JD157" s="49" t="s">
        <v>197</v>
      </c>
      <c r="JE157" s="49" t="s">
        <v>197</v>
      </c>
      <c r="JF157" s="49" t="s">
        <v>87</v>
      </c>
      <c r="JG157" s="49" t="s">
        <v>87</v>
      </c>
      <c r="JH157" s="49">
        <v>31</v>
      </c>
      <c r="JI157" s="49">
        <v>78</v>
      </c>
      <c r="JJ157" s="49">
        <v>93.6</v>
      </c>
      <c r="JK157" s="49">
        <v>100.6</v>
      </c>
      <c r="JL157" s="49">
        <v>73.5</v>
      </c>
      <c r="JM157" s="49">
        <v>136.19999999999999</v>
      </c>
      <c r="JN157" s="49">
        <v>86.3</v>
      </c>
      <c r="JO157" s="49" t="s">
        <v>87</v>
      </c>
    </row>
    <row r="158" spans="1:275">
      <c r="A158" s="45"/>
      <c r="B158" s="46" t="s">
        <v>1895</v>
      </c>
      <c r="C158" s="303" t="s">
        <v>1392</v>
      </c>
      <c r="D158" s="46" t="s">
        <v>106</v>
      </c>
      <c r="E158" s="303" t="s">
        <v>19</v>
      </c>
      <c r="F158" s="47" t="s">
        <v>197</v>
      </c>
      <c r="G158" s="47" t="s">
        <v>197</v>
      </c>
      <c r="H158" s="48">
        <v>86</v>
      </c>
      <c r="I158" s="48">
        <v>80.7</v>
      </c>
      <c r="J158" s="48">
        <v>89.2</v>
      </c>
      <c r="K158" s="49" t="s">
        <v>197</v>
      </c>
      <c r="L158" s="48">
        <v>93.1</v>
      </c>
      <c r="M158" s="48">
        <v>184.5</v>
      </c>
      <c r="N158" s="49" t="s">
        <v>197</v>
      </c>
      <c r="O158" s="49" t="s">
        <v>197</v>
      </c>
      <c r="P158" s="48">
        <v>141</v>
      </c>
      <c r="Q158" s="49" t="s">
        <v>197</v>
      </c>
      <c r="R158" s="48">
        <v>172.8</v>
      </c>
      <c r="S158" s="48">
        <v>31.7</v>
      </c>
      <c r="T158" s="49" t="s">
        <v>197</v>
      </c>
      <c r="U158" s="49" t="s">
        <v>197</v>
      </c>
      <c r="V158" s="49" t="s">
        <v>197</v>
      </c>
      <c r="W158" s="49" t="s">
        <v>197</v>
      </c>
      <c r="X158" s="49" t="s">
        <v>197</v>
      </c>
      <c r="Y158" s="49" t="s">
        <v>197</v>
      </c>
      <c r="Z158" s="49" t="s">
        <v>197</v>
      </c>
      <c r="AA158" s="49" t="s">
        <v>197</v>
      </c>
      <c r="AB158" s="48">
        <v>53.5</v>
      </c>
      <c r="AC158" s="49" t="s">
        <v>197</v>
      </c>
      <c r="AD158" s="49" t="s">
        <v>197</v>
      </c>
      <c r="AE158" s="49" t="s">
        <v>197</v>
      </c>
      <c r="AF158" s="48">
        <v>64.5</v>
      </c>
      <c r="AG158" s="49" t="s">
        <v>197</v>
      </c>
      <c r="AH158" s="48">
        <v>87.2</v>
      </c>
      <c r="AI158" s="49" t="s">
        <v>197</v>
      </c>
      <c r="AJ158" s="49" t="s">
        <v>197</v>
      </c>
      <c r="AK158" s="48">
        <v>90.7</v>
      </c>
      <c r="AL158" s="49" t="s">
        <v>197</v>
      </c>
      <c r="AM158" s="49" t="s">
        <v>197</v>
      </c>
      <c r="AN158" s="49" t="s">
        <v>197</v>
      </c>
      <c r="AO158" s="49" t="s">
        <v>197</v>
      </c>
      <c r="AP158" s="49" t="s">
        <v>197</v>
      </c>
      <c r="AQ158" s="49" t="s">
        <v>197</v>
      </c>
      <c r="AR158" s="49" t="s">
        <v>197</v>
      </c>
      <c r="AS158" s="49" t="s">
        <v>197</v>
      </c>
      <c r="AT158" s="48">
        <v>89.5</v>
      </c>
      <c r="AU158" s="49" t="s">
        <v>197</v>
      </c>
      <c r="AV158" s="48">
        <v>84.2</v>
      </c>
      <c r="AW158" s="49" t="s">
        <v>197</v>
      </c>
      <c r="AX158" s="49" t="s">
        <v>197</v>
      </c>
      <c r="AY158" s="49" t="s">
        <v>197</v>
      </c>
      <c r="AZ158" s="48">
        <v>70.900000000000006</v>
      </c>
      <c r="BA158" s="48">
        <v>96.6</v>
      </c>
      <c r="BB158" s="48">
        <v>95.4</v>
      </c>
      <c r="BC158" s="48">
        <v>82.1</v>
      </c>
      <c r="BD158" s="48">
        <v>86.5</v>
      </c>
      <c r="BE158" s="48">
        <v>86.1</v>
      </c>
      <c r="BF158" s="48">
        <v>90.1</v>
      </c>
      <c r="BG158" s="48">
        <v>76.599999999999994</v>
      </c>
      <c r="BH158" s="48">
        <v>79.900000000000006</v>
      </c>
      <c r="BI158" s="48">
        <v>46.7</v>
      </c>
      <c r="BJ158" s="48">
        <v>52.6</v>
      </c>
      <c r="BK158" s="48">
        <v>49.5</v>
      </c>
      <c r="BL158" s="49" t="s">
        <v>197</v>
      </c>
      <c r="BM158" s="49" t="s">
        <v>197</v>
      </c>
      <c r="BN158" s="49" t="s">
        <v>197</v>
      </c>
      <c r="BO158" s="49" t="s">
        <v>197</v>
      </c>
      <c r="BP158" s="49" t="s">
        <v>197</v>
      </c>
      <c r="BQ158" s="49" t="s">
        <v>197</v>
      </c>
      <c r="BR158" s="49" t="s">
        <v>197</v>
      </c>
      <c r="BS158" s="49" t="s">
        <v>197</v>
      </c>
      <c r="BT158" s="49" t="s">
        <v>197</v>
      </c>
      <c r="BU158" s="49" t="s">
        <v>197</v>
      </c>
      <c r="BV158" s="49" t="s">
        <v>197</v>
      </c>
      <c r="BW158" s="49" t="s">
        <v>197</v>
      </c>
      <c r="BX158" s="49" t="s">
        <v>197</v>
      </c>
      <c r="BY158" s="49" t="s">
        <v>197</v>
      </c>
      <c r="BZ158" s="49" t="s">
        <v>197</v>
      </c>
      <c r="CA158" s="49" t="s">
        <v>197</v>
      </c>
      <c r="CB158" s="49" t="s">
        <v>197</v>
      </c>
      <c r="CC158" s="49" t="s">
        <v>197</v>
      </c>
      <c r="CD158" s="49" t="s">
        <v>197</v>
      </c>
      <c r="CE158" s="49" t="s">
        <v>197</v>
      </c>
      <c r="CF158" s="49" t="s">
        <v>197</v>
      </c>
      <c r="CG158" s="49" t="s">
        <v>197</v>
      </c>
      <c r="CH158" s="49" t="s">
        <v>197</v>
      </c>
      <c r="CI158" s="49" t="s">
        <v>197</v>
      </c>
      <c r="CJ158" s="49" t="s">
        <v>197</v>
      </c>
      <c r="CK158" s="49" t="s">
        <v>197</v>
      </c>
      <c r="CL158" s="49" t="s">
        <v>197</v>
      </c>
      <c r="CM158" s="49" t="s">
        <v>197</v>
      </c>
      <c r="CN158" s="49" t="s">
        <v>197</v>
      </c>
      <c r="CO158" s="49" t="s">
        <v>197</v>
      </c>
      <c r="CP158" s="49" t="s">
        <v>197</v>
      </c>
      <c r="CQ158" s="49" t="s">
        <v>197</v>
      </c>
      <c r="CR158" s="49" t="s">
        <v>197</v>
      </c>
      <c r="CS158" s="49" t="s">
        <v>197</v>
      </c>
      <c r="CT158" s="49" t="s">
        <v>197</v>
      </c>
      <c r="CU158" s="49" t="s">
        <v>197</v>
      </c>
      <c r="CV158" s="49" t="s">
        <v>197</v>
      </c>
      <c r="CW158" s="49" t="s">
        <v>197</v>
      </c>
      <c r="CX158" s="49" t="s">
        <v>197</v>
      </c>
      <c r="CY158" s="49" t="s">
        <v>197</v>
      </c>
      <c r="CZ158" s="49" t="s">
        <v>197</v>
      </c>
      <c r="DA158" s="49" t="s">
        <v>197</v>
      </c>
      <c r="DB158" s="49" t="s">
        <v>197</v>
      </c>
      <c r="DC158" s="49" t="s">
        <v>197</v>
      </c>
      <c r="DD158" s="49" t="s">
        <v>197</v>
      </c>
      <c r="DE158" s="49" t="s">
        <v>197</v>
      </c>
      <c r="DF158" s="49" t="s">
        <v>197</v>
      </c>
      <c r="DG158" s="49" t="s">
        <v>197</v>
      </c>
      <c r="DH158" s="49" t="s">
        <v>197</v>
      </c>
      <c r="DI158" s="49" t="s">
        <v>197</v>
      </c>
      <c r="DJ158" s="49" t="s">
        <v>197</v>
      </c>
      <c r="DK158" s="49" t="s">
        <v>197</v>
      </c>
      <c r="DL158" s="49" t="s">
        <v>197</v>
      </c>
      <c r="DM158" s="49" t="s">
        <v>197</v>
      </c>
      <c r="DN158" s="49" t="s">
        <v>197</v>
      </c>
      <c r="DO158" s="49" t="s">
        <v>197</v>
      </c>
      <c r="DP158" s="49" t="s">
        <v>197</v>
      </c>
      <c r="DQ158" s="49" t="s">
        <v>197</v>
      </c>
      <c r="DR158" s="49" t="s">
        <v>197</v>
      </c>
      <c r="DS158" s="49" t="s">
        <v>197</v>
      </c>
      <c r="DT158" s="49" t="s">
        <v>197</v>
      </c>
      <c r="DU158" s="49" t="s">
        <v>197</v>
      </c>
      <c r="DV158" s="49" t="s">
        <v>197</v>
      </c>
      <c r="DW158" s="49" t="s">
        <v>197</v>
      </c>
      <c r="DX158" s="49" t="s">
        <v>197</v>
      </c>
      <c r="DY158" s="49" t="s">
        <v>197</v>
      </c>
      <c r="DZ158" s="49" t="s">
        <v>197</v>
      </c>
      <c r="EA158" s="49" t="s">
        <v>197</v>
      </c>
      <c r="EB158" s="48" t="e">
        <v>#N/A</v>
      </c>
      <c r="EC158" s="49" t="s">
        <v>197</v>
      </c>
      <c r="ED158" s="48" t="e">
        <v>#N/A</v>
      </c>
      <c r="EE158" s="49" t="s">
        <v>197</v>
      </c>
      <c r="EF158" s="49" t="s">
        <v>197</v>
      </c>
      <c r="EG158" s="49" t="s">
        <v>197</v>
      </c>
      <c r="EH158" s="49" t="s">
        <v>197</v>
      </c>
      <c r="EI158" s="49" t="s">
        <v>197</v>
      </c>
      <c r="EJ158" s="49" t="s">
        <v>197</v>
      </c>
      <c r="EK158" s="49" t="s">
        <v>197</v>
      </c>
      <c r="EL158" s="49" t="s">
        <v>197</v>
      </c>
      <c r="EM158" s="49" t="s">
        <v>197</v>
      </c>
      <c r="EN158" s="49" t="s">
        <v>197</v>
      </c>
      <c r="EO158" s="49" t="s">
        <v>197</v>
      </c>
      <c r="EP158" s="49" t="s">
        <v>197</v>
      </c>
      <c r="EQ158" s="49" t="s">
        <v>197</v>
      </c>
      <c r="ER158" s="49" t="s">
        <v>197</v>
      </c>
      <c r="ES158" s="49" t="s">
        <v>197</v>
      </c>
      <c r="ET158" s="48">
        <v>142.80000000000001</v>
      </c>
      <c r="EU158" s="49" t="s">
        <v>197</v>
      </c>
      <c r="EV158" s="48">
        <v>75.400000000000006</v>
      </c>
      <c r="EW158" s="48">
        <v>65.8</v>
      </c>
      <c r="EX158" s="48">
        <v>68.8</v>
      </c>
      <c r="EY158" s="49" t="s">
        <v>197</v>
      </c>
      <c r="EZ158" s="48">
        <v>31</v>
      </c>
      <c r="FA158" s="48">
        <v>113.1</v>
      </c>
      <c r="FB158" s="48">
        <v>80.5</v>
      </c>
      <c r="FC158" s="49" t="s">
        <v>197</v>
      </c>
      <c r="FD158" s="48">
        <v>38.6</v>
      </c>
      <c r="FE158" s="48">
        <v>128.6</v>
      </c>
      <c r="FF158" s="48">
        <v>89.7</v>
      </c>
      <c r="FG158" s="49" t="s">
        <v>197</v>
      </c>
      <c r="FH158" s="49" t="s">
        <v>197</v>
      </c>
      <c r="FI158" s="49" t="s">
        <v>197</v>
      </c>
      <c r="FJ158" s="49" t="s">
        <v>197</v>
      </c>
      <c r="FK158" s="49" t="s">
        <v>197</v>
      </c>
      <c r="FL158" s="49" t="s">
        <v>197</v>
      </c>
      <c r="FM158" s="48">
        <v>29.9</v>
      </c>
      <c r="FN158" s="48">
        <v>100.5</v>
      </c>
      <c r="FO158" s="48">
        <v>59.1</v>
      </c>
      <c r="FP158" s="48">
        <v>35.799999999999997</v>
      </c>
      <c r="FQ158" s="48">
        <v>125.2</v>
      </c>
      <c r="FR158" s="48">
        <v>93.5</v>
      </c>
      <c r="FS158" s="48">
        <v>51.9</v>
      </c>
      <c r="FT158" s="48">
        <v>86</v>
      </c>
      <c r="FU158" s="48">
        <v>64.5</v>
      </c>
      <c r="FV158" s="48">
        <v>76.3</v>
      </c>
      <c r="FW158" s="48">
        <v>94.2</v>
      </c>
      <c r="FX158" s="48">
        <v>65.5</v>
      </c>
      <c r="FY158" s="48">
        <v>75.5</v>
      </c>
      <c r="FZ158" s="48">
        <v>75.400000000000006</v>
      </c>
      <c r="GA158" s="48">
        <v>41.9</v>
      </c>
      <c r="GB158" s="48">
        <v>109.4</v>
      </c>
      <c r="GC158" s="48">
        <v>96.1</v>
      </c>
      <c r="GD158" s="49" t="s">
        <v>197</v>
      </c>
      <c r="GE158" s="49" t="s">
        <v>197</v>
      </c>
      <c r="GF158" s="49" t="s">
        <v>197</v>
      </c>
      <c r="GG158" s="48">
        <v>219</v>
      </c>
      <c r="GH158" s="48">
        <v>105.1</v>
      </c>
      <c r="GI158" s="48">
        <v>106</v>
      </c>
      <c r="GJ158" s="49" t="s">
        <v>197</v>
      </c>
      <c r="GK158" s="49" t="s">
        <v>197</v>
      </c>
      <c r="GL158" s="49" t="s">
        <v>197</v>
      </c>
      <c r="GM158" s="49" t="s">
        <v>197</v>
      </c>
      <c r="GN158" s="49" t="s">
        <v>197</v>
      </c>
      <c r="GO158" s="49" t="s">
        <v>197</v>
      </c>
      <c r="GP158" s="49" t="s">
        <v>197</v>
      </c>
      <c r="GQ158" s="49" t="s">
        <v>197</v>
      </c>
      <c r="GR158" s="49" t="s">
        <v>197</v>
      </c>
      <c r="GS158" s="49" t="s">
        <v>197</v>
      </c>
      <c r="GT158" s="49" t="s">
        <v>197</v>
      </c>
      <c r="GU158" s="49" t="s">
        <v>197</v>
      </c>
      <c r="GV158" s="49" t="s">
        <v>197</v>
      </c>
      <c r="GW158" s="49" t="s">
        <v>197</v>
      </c>
      <c r="GX158" s="49" t="s">
        <v>197</v>
      </c>
      <c r="GY158" s="48">
        <v>85.7</v>
      </c>
      <c r="GZ158" s="48">
        <v>115</v>
      </c>
      <c r="HA158" s="48">
        <v>100.6</v>
      </c>
      <c r="HB158" s="48">
        <v>54</v>
      </c>
      <c r="HC158" s="48">
        <v>94.6</v>
      </c>
      <c r="HD158" s="48">
        <v>82.3</v>
      </c>
      <c r="HE158" s="48" t="e">
        <v>#N/A</v>
      </c>
      <c r="HF158" s="49" t="s">
        <v>197</v>
      </c>
      <c r="HG158" s="48" t="e">
        <v>#N/A</v>
      </c>
      <c r="HH158" s="49" t="s">
        <v>197</v>
      </c>
      <c r="HI158" s="48">
        <v>142.9</v>
      </c>
      <c r="HJ158" s="48">
        <v>239.9</v>
      </c>
      <c r="HK158" s="48">
        <v>212</v>
      </c>
      <c r="HL158" s="48">
        <v>225.5</v>
      </c>
      <c r="HM158" s="48">
        <v>291.60000000000002</v>
      </c>
      <c r="HN158" s="48">
        <v>259.3</v>
      </c>
      <c r="HO158" s="49" t="s">
        <v>197</v>
      </c>
      <c r="HP158" s="49" t="s">
        <v>197</v>
      </c>
      <c r="HQ158" s="49" t="s">
        <v>197</v>
      </c>
      <c r="HR158" s="49" t="s">
        <v>197</v>
      </c>
      <c r="HS158" s="49" t="s">
        <v>197</v>
      </c>
      <c r="HT158" s="49" t="s">
        <v>197</v>
      </c>
      <c r="HU158" s="48">
        <v>34.1</v>
      </c>
      <c r="HV158" s="48">
        <v>68.2</v>
      </c>
      <c r="HW158" s="48">
        <v>66</v>
      </c>
      <c r="HX158" s="49" t="s">
        <v>197</v>
      </c>
      <c r="HY158" s="49" t="s">
        <v>197</v>
      </c>
      <c r="HZ158" s="48">
        <v>298.2</v>
      </c>
      <c r="IA158" s="49" t="s">
        <v>197</v>
      </c>
      <c r="IB158" s="49" t="s">
        <v>197</v>
      </c>
      <c r="IC158" s="49" t="s">
        <v>197</v>
      </c>
      <c r="ID158" s="48">
        <v>125.2</v>
      </c>
      <c r="IE158" s="49" t="s">
        <v>197</v>
      </c>
      <c r="IF158" s="49" t="s">
        <v>197</v>
      </c>
      <c r="IG158" s="49" t="s">
        <v>197</v>
      </c>
      <c r="IH158" s="48">
        <v>84.1</v>
      </c>
      <c r="II158" s="49" t="s">
        <v>197</v>
      </c>
      <c r="IJ158" s="49" t="s">
        <v>197</v>
      </c>
      <c r="IK158" s="49" t="s">
        <v>197</v>
      </c>
      <c r="IL158" s="49" t="s">
        <v>197</v>
      </c>
      <c r="IM158" s="49" t="s">
        <v>197</v>
      </c>
      <c r="IN158" s="49" t="s">
        <v>197</v>
      </c>
      <c r="IO158" s="49" t="s">
        <v>197</v>
      </c>
      <c r="IP158" s="49" t="s">
        <v>197</v>
      </c>
      <c r="IQ158" s="49" t="s">
        <v>197</v>
      </c>
      <c r="IR158" s="48">
        <v>79.5</v>
      </c>
      <c r="IS158" s="48">
        <v>96.6</v>
      </c>
      <c r="IT158" s="48">
        <v>89.9</v>
      </c>
      <c r="IU158" s="49" t="s">
        <v>197</v>
      </c>
      <c r="IV158" s="49" t="s">
        <v>197</v>
      </c>
      <c r="IW158" s="49" t="s">
        <v>197</v>
      </c>
      <c r="IX158" s="49" t="s">
        <v>197</v>
      </c>
      <c r="IY158" s="49" t="s">
        <v>197</v>
      </c>
      <c r="IZ158" s="49" t="s">
        <v>197</v>
      </c>
      <c r="JA158" s="49" t="s">
        <v>197</v>
      </c>
      <c r="JB158" s="49" t="s">
        <v>197</v>
      </c>
      <c r="JC158" s="49" t="s">
        <v>197</v>
      </c>
      <c r="JD158" s="49" t="s">
        <v>197</v>
      </c>
      <c r="JE158" s="49" t="s">
        <v>197</v>
      </c>
      <c r="JF158" s="49" t="s">
        <v>87</v>
      </c>
      <c r="JG158" s="49" t="s">
        <v>87</v>
      </c>
      <c r="JH158" s="49" t="s">
        <v>87</v>
      </c>
      <c r="JI158" s="49">
        <v>130.9</v>
      </c>
      <c r="JJ158" s="49">
        <v>105.3</v>
      </c>
      <c r="JK158" s="49">
        <v>72.7</v>
      </c>
      <c r="JL158" s="49">
        <v>74</v>
      </c>
      <c r="JM158" s="49">
        <v>83.9</v>
      </c>
      <c r="JN158" s="49">
        <v>84.1</v>
      </c>
      <c r="JO158" s="49" t="s">
        <v>87</v>
      </c>
    </row>
    <row r="159" spans="1:275">
      <c r="A159" s="45"/>
      <c r="B159" s="46" t="s">
        <v>1896</v>
      </c>
      <c r="C159" s="303" t="s">
        <v>1393</v>
      </c>
      <c r="D159" s="46" t="s">
        <v>106</v>
      </c>
      <c r="E159" s="303" t="s">
        <v>19</v>
      </c>
      <c r="F159" s="47" t="s">
        <v>197</v>
      </c>
      <c r="G159" s="47" t="s">
        <v>197</v>
      </c>
      <c r="H159" s="49" t="s">
        <v>197</v>
      </c>
      <c r="I159" s="48">
        <v>42.9</v>
      </c>
      <c r="J159" s="48">
        <v>36</v>
      </c>
      <c r="K159" s="49" t="s">
        <v>197</v>
      </c>
      <c r="L159" s="49" t="s">
        <v>197</v>
      </c>
      <c r="M159" s="49" t="s">
        <v>197</v>
      </c>
      <c r="N159" s="49" t="s">
        <v>197</v>
      </c>
      <c r="O159" s="49" t="s">
        <v>197</v>
      </c>
      <c r="P159" s="49" t="s">
        <v>197</v>
      </c>
      <c r="Q159" s="49" t="s">
        <v>197</v>
      </c>
      <c r="R159" s="49" t="s">
        <v>197</v>
      </c>
      <c r="S159" s="49" t="s">
        <v>197</v>
      </c>
      <c r="T159" s="49" t="s">
        <v>197</v>
      </c>
      <c r="U159" s="49" t="s">
        <v>197</v>
      </c>
      <c r="V159" s="49" t="s">
        <v>197</v>
      </c>
      <c r="W159" s="49" t="s">
        <v>197</v>
      </c>
      <c r="X159" s="49" t="s">
        <v>197</v>
      </c>
      <c r="Y159" s="49" t="s">
        <v>197</v>
      </c>
      <c r="Z159" s="49" t="s">
        <v>197</v>
      </c>
      <c r="AA159" s="49" t="s">
        <v>197</v>
      </c>
      <c r="AB159" s="49" t="s">
        <v>197</v>
      </c>
      <c r="AC159" s="49" t="s">
        <v>197</v>
      </c>
      <c r="AD159" s="49" t="s">
        <v>197</v>
      </c>
      <c r="AE159" s="49" t="s">
        <v>197</v>
      </c>
      <c r="AF159" s="49" t="s">
        <v>197</v>
      </c>
      <c r="AG159" s="49" t="s">
        <v>197</v>
      </c>
      <c r="AH159" s="49" t="s">
        <v>197</v>
      </c>
      <c r="AI159" s="49" t="s">
        <v>197</v>
      </c>
      <c r="AJ159" s="49" t="s">
        <v>197</v>
      </c>
      <c r="AK159" s="49" t="s">
        <v>197</v>
      </c>
      <c r="AL159" s="49" t="s">
        <v>197</v>
      </c>
      <c r="AM159" s="49" t="s">
        <v>197</v>
      </c>
      <c r="AN159" s="49" t="s">
        <v>197</v>
      </c>
      <c r="AO159" s="49" t="s">
        <v>197</v>
      </c>
      <c r="AP159" s="49" t="s">
        <v>197</v>
      </c>
      <c r="AQ159" s="49" t="s">
        <v>197</v>
      </c>
      <c r="AR159" s="49" t="s">
        <v>197</v>
      </c>
      <c r="AS159" s="49" t="s">
        <v>197</v>
      </c>
      <c r="AT159" s="49" t="s">
        <v>197</v>
      </c>
      <c r="AU159" s="49" t="s">
        <v>197</v>
      </c>
      <c r="AV159" s="49" t="s">
        <v>197</v>
      </c>
      <c r="AW159" s="49" t="s">
        <v>197</v>
      </c>
      <c r="AX159" s="49" t="s">
        <v>197</v>
      </c>
      <c r="AY159" s="49" t="s">
        <v>197</v>
      </c>
      <c r="AZ159" s="49" t="s">
        <v>197</v>
      </c>
      <c r="BA159" s="49" t="s">
        <v>197</v>
      </c>
      <c r="BB159" s="49" t="s">
        <v>197</v>
      </c>
      <c r="BC159" s="49" t="s">
        <v>197</v>
      </c>
      <c r="BD159" s="49" t="s">
        <v>197</v>
      </c>
      <c r="BE159" s="49" t="s">
        <v>197</v>
      </c>
      <c r="BF159" s="49" t="s">
        <v>197</v>
      </c>
      <c r="BG159" s="49" t="s">
        <v>197</v>
      </c>
      <c r="BH159" s="49" t="s">
        <v>197</v>
      </c>
      <c r="BI159" s="49" t="s">
        <v>197</v>
      </c>
      <c r="BJ159" s="49" t="s">
        <v>197</v>
      </c>
      <c r="BK159" s="49" t="s">
        <v>197</v>
      </c>
      <c r="BL159" s="49" t="s">
        <v>197</v>
      </c>
      <c r="BM159" s="49" t="s">
        <v>197</v>
      </c>
      <c r="BN159" s="49" t="s">
        <v>197</v>
      </c>
      <c r="BO159" s="49" t="s">
        <v>197</v>
      </c>
      <c r="BP159" s="49" t="s">
        <v>197</v>
      </c>
      <c r="BQ159" s="49" t="s">
        <v>197</v>
      </c>
      <c r="BR159" s="49" t="s">
        <v>197</v>
      </c>
      <c r="BS159" s="49" t="s">
        <v>197</v>
      </c>
      <c r="BT159" s="49" t="s">
        <v>197</v>
      </c>
      <c r="BU159" s="49" t="s">
        <v>197</v>
      </c>
      <c r="BV159" s="49" t="s">
        <v>197</v>
      </c>
      <c r="BW159" s="49" t="s">
        <v>197</v>
      </c>
      <c r="BX159" s="49" t="s">
        <v>197</v>
      </c>
      <c r="BY159" s="49" t="s">
        <v>197</v>
      </c>
      <c r="BZ159" s="49" t="s">
        <v>197</v>
      </c>
      <c r="CA159" s="49" t="s">
        <v>197</v>
      </c>
      <c r="CB159" s="49" t="s">
        <v>197</v>
      </c>
      <c r="CC159" s="49" t="s">
        <v>197</v>
      </c>
      <c r="CD159" s="49" t="s">
        <v>197</v>
      </c>
      <c r="CE159" s="49" t="s">
        <v>197</v>
      </c>
      <c r="CF159" s="49" t="s">
        <v>197</v>
      </c>
      <c r="CG159" s="49" t="s">
        <v>197</v>
      </c>
      <c r="CH159" s="49" t="s">
        <v>197</v>
      </c>
      <c r="CI159" s="49" t="s">
        <v>197</v>
      </c>
      <c r="CJ159" s="49" t="s">
        <v>197</v>
      </c>
      <c r="CK159" s="49" t="s">
        <v>197</v>
      </c>
      <c r="CL159" s="49" t="s">
        <v>197</v>
      </c>
      <c r="CM159" s="49" t="s">
        <v>197</v>
      </c>
      <c r="CN159" s="49" t="s">
        <v>197</v>
      </c>
      <c r="CO159" s="49" t="s">
        <v>197</v>
      </c>
      <c r="CP159" s="49" t="s">
        <v>197</v>
      </c>
      <c r="CQ159" s="49" t="s">
        <v>197</v>
      </c>
      <c r="CR159" s="49" t="s">
        <v>197</v>
      </c>
      <c r="CS159" s="49" t="s">
        <v>197</v>
      </c>
      <c r="CT159" s="49" t="s">
        <v>197</v>
      </c>
      <c r="CU159" s="49" t="s">
        <v>197</v>
      </c>
      <c r="CV159" s="49" t="s">
        <v>197</v>
      </c>
      <c r="CW159" s="49" t="s">
        <v>197</v>
      </c>
      <c r="CX159" s="49" t="s">
        <v>197</v>
      </c>
      <c r="CY159" s="49" t="s">
        <v>197</v>
      </c>
      <c r="CZ159" s="49" t="s">
        <v>197</v>
      </c>
      <c r="DA159" s="49" t="s">
        <v>197</v>
      </c>
      <c r="DB159" s="49" t="s">
        <v>197</v>
      </c>
      <c r="DC159" s="49" t="s">
        <v>197</v>
      </c>
      <c r="DD159" s="49" t="s">
        <v>197</v>
      </c>
      <c r="DE159" s="49" t="s">
        <v>197</v>
      </c>
      <c r="DF159" s="49" t="s">
        <v>197</v>
      </c>
      <c r="DG159" s="49" t="s">
        <v>197</v>
      </c>
      <c r="DH159" s="49" t="s">
        <v>197</v>
      </c>
      <c r="DI159" s="49" t="s">
        <v>197</v>
      </c>
      <c r="DJ159" s="49" t="s">
        <v>197</v>
      </c>
      <c r="DK159" s="49" t="s">
        <v>197</v>
      </c>
      <c r="DL159" s="49" t="s">
        <v>197</v>
      </c>
      <c r="DM159" s="49" t="s">
        <v>197</v>
      </c>
      <c r="DN159" s="49" t="s">
        <v>197</v>
      </c>
      <c r="DO159" s="49" t="s">
        <v>197</v>
      </c>
      <c r="DP159" s="49" t="s">
        <v>197</v>
      </c>
      <c r="DQ159" s="49" t="s">
        <v>197</v>
      </c>
      <c r="DR159" s="49" t="s">
        <v>197</v>
      </c>
      <c r="DS159" s="49" t="s">
        <v>197</v>
      </c>
      <c r="DT159" s="49" t="s">
        <v>197</v>
      </c>
      <c r="DU159" s="49" t="s">
        <v>197</v>
      </c>
      <c r="DV159" s="49" t="s">
        <v>197</v>
      </c>
      <c r="DW159" s="49" t="s">
        <v>197</v>
      </c>
      <c r="DX159" s="49" t="s">
        <v>197</v>
      </c>
      <c r="DY159" s="49" t="s">
        <v>197</v>
      </c>
      <c r="DZ159" s="49" t="s">
        <v>197</v>
      </c>
      <c r="EA159" s="49" t="s">
        <v>197</v>
      </c>
      <c r="EB159" s="48" t="e">
        <v>#N/A</v>
      </c>
      <c r="EC159" s="49" t="s">
        <v>197</v>
      </c>
      <c r="ED159" s="48" t="e">
        <v>#N/A</v>
      </c>
      <c r="EE159" s="49" t="s">
        <v>197</v>
      </c>
      <c r="EF159" s="49" t="s">
        <v>197</v>
      </c>
      <c r="EG159" s="49" t="s">
        <v>197</v>
      </c>
      <c r="EH159" s="49" t="s">
        <v>197</v>
      </c>
      <c r="EI159" s="49" t="s">
        <v>197</v>
      </c>
      <c r="EJ159" s="49" t="s">
        <v>197</v>
      </c>
      <c r="EK159" s="49" t="s">
        <v>197</v>
      </c>
      <c r="EL159" s="49" t="s">
        <v>197</v>
      </c>
      <c r="EM159" s="49" t="s">
        <v>197</v>
      </c>
      <c r="EN159" s="49" t="s">
        <v>197</v>
      </c>
      <c r="EO159" s="49" t="s">
        <v>197</v>
      </c>
      <c r="EP159" s="49" t="s">
        <v>197</v>
      </c>
      <c r="EQ159" s="49" t="s">
        <v>197</v>
      </c>
      <c r="ER159" s="49" t="s">
        <v>197</v>
      </c>
      <c r="ES159" s="49" t="s">
        <v>197</v>
      </c>
      <c r="ET159" s="49" t="s">
        <v>197</v>
      </c>
      <c r="EU159" s="49" t="s">
        <v>197</v>
      </c>
      <c r="EV159" s="48">
        <v>60.4</v>
      </c>
      <c r="EW159" s="48">
        <v>42.7</v>
      </c>
      <c r="EX159" s="48">
        <v>48.5</v>
      </c>
      <c r="EY159" s="49" t="s">
        <v>197</v>
      </c>
      <c r="EZ159" s="49" t="s">
        <v>197</v>
      </c>
      <c r="FA159" s="49" t="s">
        <v>197</v>
      </c>
      <c r="FB159" s="49" t="s">
        <v>197</v>
      </c>
      <c r="FC159" s="49" t="s">
        <v>197</v>
      </c>
      <c r="FD159" s="49" t="s">
        <v>197</v>
      </c>
      <c r="FE159" s="49" t="s">
        <v>197</v>
      </c>
      <c r="FF159" s="49" t="s">
        <v>197</v>
      </c>
      <c r="FG159" s="49" t="s">
        <v>197</v>
      </c>
      <c r="FH159" s="49" t="s">
        <v>197</v>
      </c>
      <c r="FI159" s="49" t="s">
        <v>197</v>
      </c>
      <c r="FJ159" s="49" t="s">
        <v>197</v>
      </c>
      <c r="FK159" s="49" t="s">
        <v>197</v>
      </c>
      <c r="FL159" s="49" t="s">
        <v>197</v>
      </c>
      <c r="FM159" s="49" t="s">
        <v>197</v>
      </c>
      <c r="FN159" s="49" t="s">
        <v>197</v>
      </c>
      <c r="FO159" s="49" t="s">
        <v>197</v>
      </c>
      <c r="FP159" s="49" t="s">
        <v>197</v>
      </c>
      <c r="FQ159" s="49" t="s">
        <v>197</v>
      </c>
      <c r="FR159" s="49" t="s">
        <v>197</v>
      </c>
      <c r="FS159" s="49" t="s">
        <v>197</v>
      </c>
      <c r="FT159" s="49" t="s">
        <v>197</v>
      </c>
      <c r="FU159" s="49" t="s">
        <v>197</v>
      </c>
      <c r="FV159" s="49" t="s">
        <v>197</v>
      </c>
      <c r="FW159" s="49" t="s">
        <v>197</v>
      </c>
      <c r="FX159" s="49" t="s">
        <v>197</v>
      </c>
      <c r="FY159" s="49" t="s">
        <v>197</v>
      </c>
      <c r="FZ159" s="49" t="s">
        <v>197</v>
      </c>
      <c r="GA159" s="48">
        <v>28.8</v>
      </c>
      <c r="GB159" s="48">
        <v>88.6</v>
      </c>
      <c r="GC159" s="48">
        <v>76.7</v>
      </c>
      <c r="GD159" s="49" t="s">
        <v>197</v>
      </c>
      <c r="GE159" s="49" t="s">
        <v>197</v>
      </c>
      <c r="GF159" s="49" t="s">
        <v>197</v>
      </c>
      <c r="GG159" s="49" t="s">
        <v>197</v>
      </c>
      <c r="GH159" s="49" t="s">
        <v>197</v>
      </c>
      <c r="GI159" s="49" t="s">
        <v>197</v>
      </c>
      <c r="GJ159" s="49" t="s">
        <v>197</v>
      </c>
      <c r="GK159" s="49" t="s">
        <v>197</v>
      </c>
      <c r="GL159" s="49" t="s">
        <v>197</v>
      </c>
      <c r="GM159" s="49" t="s">
        <v>197</v>
      </c>
      <c r="GN159" s="49" t="s">
        <v>197</v>
      </c>
      <c r="GO159" s="49" t="s">
        <v>197</v>
      </c>
      <c r="GP159" s="49" t="s">
        <v>197</v>
      </c>
      <c r="GQ159" s="49" t="s">
        <v>197</v>
      </c>
      <c r="GR159" s="49" t="s">
        <v>197</v>
      </c>
      <c r="GS159" s="49" t="s">
        <v>197</v>
      </c>
      <c r="GT159" s="49" t="s">
        <v>197</v>
      </c>
      <c r="GU159" s="49" t="s">
        <v>197</v>
      </c>
      <c r="GV159" s="49" t="s">
        <v>197</v>
      </c>
      <c r="GW159" s="49" t="s">
        <v>197</v>
      </c>
      <c r="GX159" s="49" t="s">
        <v>197</v>
      </c>
      <c r="GY159" s="49" t="s">
        <v>197</v>
      </c>
      <c r="GZ159" s="49" t="s">
        <v>197</v>
      </c>
      <c r="HA159" s="49" t="s">
        <v>197</v>
      </c>
      <c r="HB159" s="49" t="s">
        <v>197</v>
      </c>
      <c r="HC159" s="49" t="s">
        <v>197</v>
      </c>
      <c r="HD159" s="49" t="s">
        <v>197</v>
      </c>
      <c r="HE159" s="48" t="e">
        <v>#N/A</v>
      </c>
      <c r="HF159" s="49" t="s">
        <v>197</v>
      </c>
      <c r="HG159" s="48" t="e">
        <v>#N/A</v>
      </c>
      <c r="HH159" s="49" t="s">
        <v>197</v>
      </c>
      <c r="HI159" s="49" t="s">
        <v>197</v>
      </c>
      <c r="HJ159" s="49" t="s">
        <v>197</v>
      </c>
      <c r="HK159" s="49" t="s">
        <v>197</v>
      </c>
      <c r="HL159" s="49" t="s">
        <v>197</v>
      </c>
      <c r="HM159" s="49" t="s">
        <v>197</v>
      </c>
      <c r="HN159" s="49" t="s">
        <v>197</v>
      </c>
      <c r="HO159" s="49" t="s">
        <v>197</v>
      </c>
      <c r="HP159" s="49" t="s">
        <v>197</v>
      </c>
      <c r="HQ159" s="49" t="s">
        <v>197</v>
      </c>
      <c r="HR159" s="49" t="s">
        <v>197</v>
      </c>
      <c r="HS159" s="49" t="s">
        <v>197</v>
      </c>
      <c r="HT159" s="49" t="s">
        <v>197</v>
      </c>
      <c r="HU159" s="48">
        <v>1.3</v>
      </c>
      <c r="HV159" s="48">
        <v>27.3</v>
      </c>
      <c r="HW159" s="48">
        <v>25.4</v>
      </c>
      <c r="HX159" s="49" t="s">
        <v>197</v>
      </c>
      <c r="HY159" s="49" t="s">
        <v>197</v>
      </c>
      <c r="HZ159" s="49" t="s">
        <v>197</v>
      </c>
      <c r="IA159" s="49" t="s">
        <v>197</v>
      </c>
      <c r="IB159" s="49" t="s">
        <v>197</v>
      </c>
      <c r="IC159" s="49" t="s">
        <v>197</v>
      </c>
      <c r="ID159" s="49" t="s">
        <v>197</v>
      </c>
      <c r="IE159" s="49" t="s">
        <v>197</v>
      </c>
      <c r="IF159" s="49" t="s">
        <v>197</v>
      </c>
      <c r="IG159" s="49" t="s">
        <v>197</v>
      </c>
      <c r="IH159" s="48">
        <v>15.2</v>
      </c>
      <c r="II159" s="49" t="s">
        <v>197</v>
      </c>
      <c r="IJ159" s="49" t="s">
        <v>197</v>
      </c>
      <c r="IK159" s="49" t="s">
        <v>197</v>
      </c>
      <c r="IL159" s="49" t="s">
        <v>197</v>
      </c>
      <c r="IM159" s="49" t="s">
        <v>197</v>
      </c>
      <c r="IN159" s="49" t="s">
        <v>197</v>
      </c>
      <c r="IO159" s="49" t="s">
        <v>197</v>
      </c>
      <c r="IP159" s="49" t="s">
        <v>197</v>
      </c>
      <c r="IQ159" s="49" t="s">
        <v>197</v>
      </c>
      <c r="IR159" s="49" t="s">
        <v>197</v>
      </c>
      <c r="IS159" s="49" t="s">
        <v>197</v>
      </c>
      <c r="IT159" s="49" t="s">
        <v>197</v>
      </c>
      <c r="IU159" s="49" t="s">
        <v>197</v>
      </c>
      <c r="IV159" s="49" t="s">
        <v>197</v>
      </c>
      <c r="IW159" s="49" t="s">
        <v>197</v>
      </c>
      <c r="IX159" s="49" t="s">
        <v>197</v>
      </c>
      <c r="IY159" s="49" t="s">
        <v>197</v>
      </c>
      <c r="IZ159" s="49" t="s">
        <v>197</v>
      </c>
      <c r="JA159" s="49" t="s">
        <v>197</v>
      </c>
      <c r="JB159" s="49" t="s">
        <v>197</v>
      </c>
      <c r="JC159" s="49" t="s">
        <v>197</v>
      </c>
      <c r="JD159" s="49" t="s">
        <v>197</v>
      </c>
      <c r="JE159" s="49" t="s">
        <v>197</v>
      </c>
      <c r="JF159" s="49" t="s">
        <v>87</v>
      </c>
      <c r="JG159" s="49" t="s">
        <v>87</v>
      </c>
      <c r="JH159" s="49" t="s">
        <v>87</v>
      </c>
      <c r="JI159" s="49" t="s">
        <v>87</v>
      </c>
      <c r="JJ159" s="49">
        <v>37.700000000000003</v>
      </c>
      <c r="JK159" s="49">
        <v>24.2</v>
      </c>
      <c r="JL159" s="49">
        <v>33.9</v>
      </c>
      <c r="JM159" s="49">
        <v>23.7</v>
      </c>
      <c r="JN159" s="49">
        <v>15.2</v>
      </c>
      <c r="JO159" s="49" t="s">
        <v>87</v>
      </c>
    </row>
    <row r="160" spans="1:275">
      <c r="A160" s="45"/>
      <c r="B160" s="46" t="s">
        <v>1897</v>
      </c>
      <c r="C160" s="303" t="s">
        <v>1394</v>
      </c>
      <c r="D160" s="46" t="s">
        <v>106</v>
      </c>
      <c r="E160" s="303" t="s">
        <v>19</v>
      </c>
      <c r="F160" s="47" t="s">
        <v>197</v>
      </c>
      <c r="G160" s="47" t="s">
        <v>197</v>
      </c>
      <c r="H160" s="48">
        <v>125</v>
      </c>
      <c r="I160" s="48">
        <v>94.8</v>
      </c>
      <c r="J160" s="48">
        <v>104.6</v>
      </c>
      <c r="K160" s="48">
        <v>548</v>
      </c>
      <c r="L160" s="48">
        <v>88.6</v>
      </c>
      <c r="M160" s="48">
        <v>152.9</v>
      </c>
      <c r="N160" s="48">
        <v>32.9</v>
      </c>
      <c r="O160" s="49" t="s">
        <v>197</v>
      </c>
      <c r="P160" s="48">
        <v>125.7</v>
      </c>
      <c r="Q160" s="49" t="s">
        <v>197</v>
      </c>
      <c r="R160" s="48">
        <v>117.1</v>
      </c>
      <c r="S160" s="48">
        <v>81.2</v>
      </c>
      <c r="T160" s="48">
        <v>127.7</v>
      </c>
      <c r="U160" s="48">
        <v>183.9</v>
      </c>
      <c r="V160" s="48">
        <v>127.9</v>
      </c>
      <c r="W160" s="48">
        <v>150.9</v>
      </c>
      <c r="X160" s="48">
        <v>161.4</v>
      </c>
      <c r="Y160" s="48">
        <v>121.1</v>
      </c>
      <c r="Z160" s="48">
        <v>61.1</v>
      </c>
      <c r="AA160" s="48">
        <v>57.2</v>
      </c>
      <c r="AB160" s="48">
        <v>97</v>
      </c>
      <c r="AC160" s="48">
        <v>33</v>
      </c>
      <c r="AD160" s="49" t="s">
        <v>197</v>
      </c>
      <c r="AE160" s="48">
        <v>101.9</v>
      </c>
      <c r="AF160" s="48">
        <v>146.1</v>
      </c>
      <c r="AG160" s="48">
        <v>94.2</v>
      </c>
      <c r="AH160" s="48">
        <v>139.19999999999999</v>
      </c>
      <c r="AI160" s="49" t="s">
        <v>197</v>
      </c>
      <c r="AJ160" s="49" t="s">
        <v>197</v>
      </c>
      <c r="AK160" s="48">
        <v>166.1</v>
      </c>
      <c r="AL160" s="49" t="s">
        <v>197</v>
      </c>
      <c r="AM160" s="49" t="s">
        <v>197</v>
      </c>
      <c r="AN160" s="48">
        <v>43.6</v>
      </c>
      <c r="AO160" s="48">
        <v>64</v>
      </c>
      <c r="AP160" s="48">
        <v>63.8</v>
      </c>
      <c r="AQ160" s="48">
        <v>71.3</v>
      </c>
      <c r="AR160" s="48">
        <v>132.1</v>
      </c>
      <c r="AS160" s="49" t="s">
        <v>197</v>
      </c>
      <c r="AT160" s="48">
        <v>122.4</v>
      </c>
      <c r="AU160" s="49" t="s">
        <v>197</v>
      </c>
      <c r="AV160" s="48">
        <v>138.30000000000001</v>
      </c>
      <c r="AW160" s="49" t="s">
        <v>197</v>
      </c>
      <c r="AX160" s="48">
        <v>31.8</v>
      </c>
      <c r="AY160" s="49" t="s">
        <v>197</v>
      </c>
      <c r="AZ160" s="48">
        <v>56.4</v>
      </c>
      <c r="BA160" s="48">
        <v>108</v>
      </c>
      <c r="BB160" s="48">
        <v>105.6</v>
      </c>
      <c r="BC160" s="48">
        <v>64.099999999999994</v>
      </c>
      <c r="BD160" s="48">
        <v>88.8</v>
      </c>
      <c r="BE160" s="48">
        <v>87</v>
      </c>
      <c r="BF160" s="48">
        <v>88.9</v>
      </c>
      <c r="BG160" s="48">
        <v>86.3</v>
      </c>
      <c r="BH160" s="48">
        <v>86.9</v>
      </c>
      <c r="BI160" s="48">
        <v>146.19999999999999</v>
      </c>
      <c r="BJ160" s="48">
        <v>121.8</v>
      </c>
      <c r="BK160" s="48">
        <v>134.6</v>
      </c>
      <c r="BL160" s="48">
        <v>186.4</v>
      </c>
      <c r="BM160" s="48">
        <v>81.900000000000006</v>
      </c>
      <c r="BN160" s="48">
        <v>110.6</v>
      </c>
      <c r="BO160" s="49" t="s">
        <v>197</v>
      </c>
      <c r="BP160" s="49" t="s">
        <v>197</v>
      </c>
      <c r="BQ160" s="49" t="s">
        <v>197</v>
      </c>
      <c r="BR160" s="48">
        <v>163.1</v>
      </c>
      <c r="BS160" s="48">
        <v>131.6</v>
      </c>
      <c r="BT160" s="48">
        <v>146.5</v>
      </c>
      <c r="BU160" s="48">
        <v>103.1</v>
      </c>
      <c r="BV160" s="48">
        <v>137.80000000000001</v>
      </c>
      <c r="BW160" s="48">
        <v>125.7</v>
      </c>
      <c r="BX160" s="48">
        <v>120.3</v>
      </c>
      <c r="BY160" s="48">
        <v>81.900000000000006</v>
      </c>
      <c r="BZ160" s="48">
        <v>106.7</v>
      </c>
      <c r="CA160" s="49" t="s">
        <v>197</v>
      </c>
      <c r="CB160" s="49" t="s">
        <v>197</v>
      </c>
      <c r="CC160" s="49" t="s">
        <v>197</v>
      </c>
      <c r="CD160" s="48">
        <v>74.400000000000006</v>
      </c>
      <c r="CE160" s="48">
        <v>90.9</v>
      </c>
      <c r="CF160" s="48">
        <v>84.3</v>
      </c>
      <c r="CG160" s="49" t="s">
        <v>197</v>
      </c>
      <c r="CH160" s="49" t="s">
        <v>197</v>
      </c>
      <c r="CI160" s="49" t="s">
        <v>197</v>
      </c>
      <c r="CJ160" s="48">
        <v>92</v>
      </c>
      <c r="CK160" s="48">
        <v>84.8</v>
      </c>
      <c r="CL160" s="48">
        <v>87.8</v>
      </c>
      <c r="CM160" s="49" t="s">
        <v>197</v>
      </c>
      <c r="CN160" s="49" t="s">
        <v>197</v>
      </c>
      <c r="CO160" s="49" t="s">
        <v>197</v>
      </c>
      <c r="CP160" s="49" t="s">
        <v>197</v>
      </c>
      <c r="CQ160" s="49" t="s">
        <v>197</v>
      </c>
      <c r="CR160" s="49" t="s">
        <v>197</v>
      </c>
      <c r="CS160" s="49" t="s">
        <v>197</v>
      </c>
      <c r="CT160" s="49" t="s">
        <v>197</v>
      </c>
      <c r="CU160" s="49" t="s">
        <v>197</v>
      </c>
      <c r="CV160" s="49" t="s">
        <v>197</v>
      </c>
      <c r="CW160" s="48">
        <v>93.3</v>
      </c>
      <c r="CX160" s="48">
        <v>91.6</v>
      </c>
      <c r="CY160" s="48">
        <v>92.4</v>
      </c>
      <c r="CZ160" s="49" t="s">
        <v>197</v>
      </c>
      <c r="DA160" s="48">
        <v>65.599999999999994</v>
      </c>
      <c r="DB160" s="48">
        <v>86.3</v>
      </c>
      <c r="DC160" s="48">
        <v>79</v>
      </c>
      <c r="DD160" s="48">
        <v>74.400000000000006</v>
      </c>
      <c r="DE160" s="48">
        <v>331</v>
      </c>
      <c r="DF160" s="48">
        <v>237.6</v>
      </c>
      <c r="DG160" s="48">
        <v>85.3</v>
      </c>
      <c r="DH160" s="48">
        <v>55.9</v>
      </c>
      <c r="DI160" s="48">
        <v>72.599999999999994</v>
      </c>
      <c r="DJ160" s="49" t="s">
        <v>197</v>
      </c>
      <c r="DK160" s="49" t="s">
        <v>197</v>
      </c>
      <c r="DL160" s="49" t="s">
        <v>197</v>
      </c>
      <c r="DM160" s="48">
        <v>86.7</v>
      </c>
      <c r="DN160" s="48">
        <v>86.1</v>
      </c>
      <c r="DO160" s="48">
        <v>86.3</v>
      </c>
      <c r="DP160" s="49" t="s">
        <v>197</v>
      </c>
      <c r="DQ160" s="49" t="s">
        <v>197</v>
      </c>
      <c r="DR160" s="49" t="s">
        <v>197</v>
      </c>
      <c r="DS160" s="49" t="s">
        <v>197</v>
      </c>
      <c r="DT160" s="49" t="s">
        <v>197</v>
      </c>
      <c r="DU160" s="49" t="s">
        <v>197</v>
      </c>
      <c r="DV160" s="49" t="s">
        <v>197</v>
      </c>
      <c r="DW160" s="49" t="s">
        <v>197</v>
      </c>
      <c r="DX160" s="49" t="s">
        <v>197</v>
      </c>
      <c r="DY160" s="49" t="s">
        <v>197</v>
      </c>
      <c r="DZ160" s="49" t="s">
        <v>197</v>
      </c>
      <c r="EA160" s="49" t="s">
        <v>197</v>
      </c>
      <c r="EB160" s="48" t="e">
        <v>#N/A</v>
      </c>
      <c r="EC160" s="49" t="s">
        <v>197</v>
      </c>
      <c r="ED160" s="48" t="e">
        <v>#N/A</v>
      </c>
      <c r="EE160" s="49" t="s">
        <v>197</v>
      </c>
      <c r="EF160" s="49" t="s">
        <v>197</v>
      </c>
      <c r="EG160" s="49" t="s">
        <v>197</v>
      </c>
      <c r="EH160" s="49" t="s">
        <v>197</v>
      </c>
      <c r="EI160" s="49" t="s">
        <v>197</v>
      </c>
      <c r="EJ160" s="49" t="s">
        <v>197</v>
      </c>
      <c r="EK160" s="49" t="s">
        <v>197</v>
      </c>
      <c r="EL160" s="49" t="s">
        <v>197</v>
      </c>
      <c r="EM160" s="49" t="s">
        <v>197</v>
      </c>
      <c r="EN160" s="49" t="s">
        <v>197</v>
      </c>
      <c r="EO160" s="49" t="s">
        <v>197</v>
      </c>
      <c r="EP160" s="48">
        <v>195.2</v>
      </c>
      <c r="EQ160" s="48">
        <v>173.4</v>
      </c>
      <c r="ER160" s="48">
        <v>186.2</v>
      </c>
      <c r="ES160" s="49" t="s">
        <v>197</v>
      </c>
      <c r="ET160" s="48">
        <v>142.9</v>
      </c>
      <c r="EU160" s="49" t="s">
        <v>197</v>
      </c>
      <c r="EV160" s="48">
        <v>121.4</v>
      </c>
      <c r="EW160" s="48">
        <v>74.2</v>
      </c>
      <c r="EX160" s="48">
        <v>89</v>
      </c>
      <c r="EY160" s="48">
        <v>206.7</v>
      </c>
      <c r="EZ160" s="48">
        <v>120.2</v>
      </c>
      <c r="FA160" s="48">
        <v>166</v>
      </c>
      <c r="FB160" s="48">
        <v>147.80000000000001</v>
      </c>
      <c r="FC160" s="48">
        <v>26.2</v>
      </c>
      <c r="FD160" s="48">
        <v>128.30000000000001</v>
      </c>
      <c r="FE160" s="48">
        <v>181.9</v>
      </c>
      <c r="FF160" s="48">
        <v>158.9</v>
      </c>
      <c r="FG160" s="48">
        <v>41.8</v>
      </c>
      <c r="FH160" s="48">
        <v>94.1</v>
      </c>
      <c r="FI160" s="48">
        <v>56.7</v>
      </c>
      <c r="FJ160" s="48">
        <v>67.8</v>
      </c>
      <c r="FK160" s="48">
        <v>83.2</v>
      </c>
      <c r="FL160" s="48">
        <v>76.3</v>
      </c>
      <c r="FM160" s="48">
        <v>138.80000000000001</v>
      </c>
      <c r="FN160" s="48">
        <v>127.4</v>
      </c>
      <c r="FO160" s="48">
        <v>134</v>
      </c>
      <c r="FP160" s="48">
        <v>156.1</v>
      </c>
      <c r="FQ160" s="48">
        <v>181.1</v>
      </c>
      <c r="FR160" s="48">
        <v>172.2</v>
      </c>
      <c r="FS160" s="48">
        <v>132.6</v>
      </c>
      <c r="FT160" s="48">
        <v>104.8</v>
      </c>
      <c r="FU160" s="48">
        <v>122.3</v>
      </c>
      <c r="FV160" s="48">
        <v>144.30000000000001</v>
      </c>
      <c r="FW160" s="48">
        <v>274.5</v>
      </c>
      <c r="FX160" s="48">
        <v>153.69999999999999</v>
      </c>
      <c r="FY160" s="48">
        <v>133.4</v>
      </c>
      <c r="FZ160" s="48">
        <v>133.6</v>
      </c>
      <c r="GA160" s="48">
        <v>81.8</v>
      </c>
      <c r="GB160" s="48">
        <v>126.4</v>
      </c>
      <c r="GC160" s="48">
        <v>117.8</v>
      </c>
      <c r="GD160" s="48">
        <v>142.80000000000001</v>
      </c>
      <c r="GE160" s="48">
        <v>83.9</v>
      </c>
      <c r="GF160" s="48">
        <v>122</v>
      </c>
      <c r="GG160" s="48">
        <v>227.3</v>
      </c>
      <c r="GH160" s="48">
        <v>158.6</v>
      </c>
      <c r="GI160" s="48">
        <v>159</v>
      </c>
      <c r="GJ160" s="49" t="s">
        <v>197</v>
      </c>
      <c r="GK160" s="49" t="s">
        <v>197</v>
      </c>
      <c r="GL160" s="49" t="s">
        <v>197</v>
      </c>
      <c r="GM160" s="49" t="s">
        <v>197</v>
      </c>
      <c r="GN160" s="49" t="s">
        <v>197</v>
      </c>
      <c r="GO160" s="49" t="s">
        <v>197</v>
      </c>
      <c r="GP160" s="48">
        <v>45.3</v>
      </c>
      <c r="GQ160" s="48">
        <v>112.6</v>
      </c>
      <c r="GR160" s="48">
        <v>87.6</v>
      </c>
      <c r="GS160" s="48">
        <v>7.7</v>
      </c>
      <c r="GT160" s="48">
        <v>86.5</v>
      </c>
      <c r="GU160" s="48">
        <v>69.099999999999994</v>
      </c>
      <c r="GV160" s="48">
        <v>52.5</v>
      </c>
      <c r="GW160" s="48">
        <v>31.4</v>
      </c>
      <c r="GX160" s="48">
        <v>40.700000000000003</v>
      </c>
      <c r="GY160" s="48">
        <v>130.30000000000001</v>
      </c>
      <c r="GZ160" s="48">
        <v>95.5</v>
      </c>
      <c r="HA160" s="48">
        <v>112.5</v>
      </c>
      <c r="HB160" s="48">
        <v>105.2</v>
      </c>
      <c r="HC160" s="48">
        <v>111.1</v>
      </c>
      <c r="HD160" s="48">
        <v>109.3</v>
      </c>
      <c r="HE160" s="48" t="e">
        <v>#N/A</v>
      </c>
      <c r="HF160" s="49" t="s">
        <v>197</v>
      </c>
      <c r="HG160" s="48" t="e">
        <v>#N/A</v>
      </c>
      <c r="HH160" s="48">
        <v>212.2</v>
      </c>
      <c r="HI160" s="49" t="s">
        <v>197</v>
      </c>
      <c r="HJ160" s="49" t="s">
        <v>197</v>
      </c>
      <c r="HK160" s="49" t="s">
        <v>197</v>
      </c>
      <c r="HL160" s="49" t="s">
        <v>197</v>
      </c>
      <c r="HM160" s="49" t="s">
        <v>197</v>
      </c>
      <c r="HN160" s="49" t="s">
        <v>197</v>
      </c>
      <c r="HO160" s="48">
        <v>69.5</v>
      </c>
      <c r="HP160" s="48">
        <v>80.5</v>
      </c>
      <c r="HQ160" s="48">
        <v>76.7</v>
      </c>
      <c r="HR160" s="48">
        <v>185.7</v>
      </c>
      <c r="HS160" s="48">
        <v>138.5</v>
      </c>
      <c r="HT160" s="48">
        <v>162.30000000000001</v>
      </c>
      <c r="HU160" s="48">
        <v>79.7</v>
      </c>
      <c r="HV160" s="48">
        <v>107</v>
      </c>
      <c r="HW160" s="48">
        <v>105.4</v>
      </c>
      <c r="HX160" s="49" t="s">
        <v>197</v>
      </c>
      <c r="HY160" s="49" t="s">
        <v>197</v>
      </c>
      <c r="HZ160" s="48">
        <v>39.1</v>
      </c>
      <c r="IA160" s="49" t="s">
        <v>197</v>
      </c>
      <c r="IB160" s="49" t="s">
        <v>197</v>
      </c>
      <c r="IC160" s="49" t="s">
        <v>197</v>
      </c>
      <c r="ID160" s="48">
        <v>22.6</v>
      </c>
      <c r="IE160" s="49" t="s">
        <v>197</v>
      </c>
      <c r="IF160" s="49" t="s">
        <v>197</v>
      </c>
      <c r="IG160" s="48">
        <v>70.8</v>
      </c>
      <c r="IH160" s="48">
        <v>84.8</v>
      </c>
      <c r="II160" s="49" t="s">
        <v>197</v>
      </c>
      <c r="IJ160" s="49" t="s">
        <v>197</v>
      </c>
      <c r="IK160" s="49" t="s">
        <v>197</v>
      </c>
      <c r="IL160" s="49" t="s">
        <v>197</v>
      </c>
      <c r="IM160" s="49" t="s">
        <v>197</v>
      </c>
      <c r="IN160" s="49" t="s">
        <v>197</v>
      </c>
      <c r="IO160" s="49" t="s">
        <v>197</v>
      </c>
      <c r="IP160" s="49" t="s">
        <v>197</v>
      </c>
      <c r="IQ160" s="48">
        <v>19.100000000000001</v>
      </c>
      <c r="IR160" s="48">
        <v>87.5</v>
      </c>
      <c r="IS160" s="48">
        <v>75.8</v>
      </c>
      <c r="IT160" s="48">
        <v>80.3</v>
      </c>
      <c r="IU160" s="48">
        <v>58</v>
      </c>
      <c r="IV160" s="48">
        <v>67.7</v>
      </c>
      <c r="IW160" s="48">
        <v>65.2</v>
      </c>
      <c r="IX160" s="49" t="s">
        <v>197</v>
      </c>
      <c r="IY160" s="49" t="s">
        <v>197</v>
      </c>
      <c r="IZ160" s="49" t="s">
        <v>197</v>
      </c>
      <c r="JA160" s="49" t="s">
        <v>197</v>
      </c>
      <c r="JB160" s="49" t="s">
        <v>197</v>
      </c>
      <c r="JC160" s="48">
        <v>28.1</v>
      </c>
      <c r="JD160" s="48">
        <v>36.700000000000003</v>
      </c>
      <c r="JE160" s="48">
        <v>34.6</v>
      </c>
      <c r="JF160" s="48" t="s">
        <v>87</v>
      </c>
      <c r="JG160" s="48" t="s">
        <v>87</v>
      </c>
      <c r="JH160" s="48" t="s">
        <v>87</v>
      </c>
      <c r="JI160" s="48">
        <v>128.30000000000001</v>
      </c>
      <c r="JJ160" s="48">
        <v>106.4</v>
      </c>
      <c r="JK160" s="48">
        <v>79.599999999999994</v>
      </c>
      <c r="JL160" s="48">
        <v>94.8</v>
      </c>
      <c r="JM160" s="48">
        <v>84</v>
      </c>
      <c r="JN160" s="48">
        <v>84.8</v>
      </c>
      <c r="JO160" s="48" t="s">
        <v>87</v>
      </c>
    </row>
    <row r="161" spans="1:275">
      <c r="A161" s="45"/>
      <c r="B161" s="46" t="s">
        <v>1898</v>
      </c>
      <c r="C161" s="303" t="s">
        <v>1395</v>
      </c>
      <c r="D161" s="46" t="s">
        <v>106</v>
      </c>
      <c r="E161" s="303" t="s">
        <v>19</v>
      </c>
      <c r="F161" s="47" t="s">
        <v>197</v>
      </c>
      <c r="G161" s="47" t="s">
        <v>197</v>
      </c>
      <c r="H161" s="48">
        <v>127.7</v>
      </c>
      <c r="I161" s="48">
        <v>93.1</v>
      </c>
      <c r="J161" s="48">
        <v>107.7</v>
      </c>
      <c r="K161" s="49" t="s">
        <v>197</v>
      </c>
      <c r="L161" s="49" t="s">
        <v>197</v>
      </c>
      <c r="M161" s="49" t="s">
        <v>197</v>
      </c>
      <c r="N161" s="49" t="s">
        <v>197</v>
      </c>
      <c r="O161" s="49" t="s">
        <v>197</v>
      </c>
      <c r="P161" s="49" t="s">
        <v>197</v>
      </c>
      <c r="Q161" s="49" t="s">
        <v>197</v>
      </c>
      <c r="R161" s="49" t="s">
        <v>197</v>
      </c>
      <c r="S161" s="49" t="s">
        <v>197</v>
      </c>
      <c r="T161" s="49" t="s">
        <v>197</v>
      </c>
      <c r="U161" s="49" t="s">
        <v>197</v>
      </c>
      <c r="V161" s="49" t="s">
        <v>197</v>
      </c>
      <c r="W161" s="49" t="s">
        <v>197</v>
      </c>
      <c r="X161" s="49" t="s">
        <v>197</v>
      </c>
      <c r="Y161" s="49" t="s">
        <v>197</v>
      </c>
      <c r="Z161" s="49" t="s">
        <v>197</v>
      </c>
      <c r="AA161" s="49" t="s">
        <v>197</v>
      </c>
      <c r="AB161" s="49" t="s">
        <v>197</v>
      </c>
      <c r="AC161" s="49" t="s">
        <v>197</v>
      </c>
      <c r="AD161" s="49" t="s">
        <v>197</v>
      </c>
      <c r="AE161" s="49" t="s">
        <v>197</v>
      </c>
      <c r="AF161" s="49" t="s">
        <v>197</v>
      </c>
      <c r="AG161" s="49" t="s">
        <v>197</v>
      </c>
      <c r="AH161" s="49" t="s">
        <v>197</v>
      </c>
      <c r="AI161" s="49" t="s">
        <v>197</v>
      </c>
      <c r="AJ161" s="49" t="s">
        <v>197</v>
      </c>
      <c r="AK161" s="49" t="s">
        <v>197</v>
      </c>
      <c r="AL161" s="49" t="s">
        <v>197</v>
      </c>
      <c r="AM161" s="49" t="s">
        <v>197</v>
      </c>
      <c r="AN161" s="49" t="s">
        <v>197</v>
      </c>
      <c r="AO161" s="49" t="s">
        <v>197</v>
      </c>
      <c r="AP161" s="49" t="s">
        <v>197</v>
      </c>
      <c r="AQ161" s="49" t="s">
        <v>197</v>
      </c>
      <c r="AR161" s="49" t="s">
        <v>197</v>
      </c>
      <c r="AS161" s="49" t="s">
        <v>197</v>
      </c>
      <c r="AT161" s="49" t="s">
        <v>197</v>
      </c>
      <c r="AU161" s="49" t="s">
        <v>197</v>
      </c>
      <c r="AV161" s="49" t="s">
        <v>197</v>
      </c>
      <c r="AW161" s="49" t="s">
        <v>197</v>
      </c>
      <c r="AX161" s="49" t="s">
        <v>197</v>
      </c>
      <c r="AY161" s="49" t="s">
        <v>197</v>
      </c>
      <c r="AZ161" s="48">
        <v>57.1</v>
      </c>
      <c r="BA161" s="48">
        <v>87.2</v>
      </c>
      <c r="BB161" s="48">
        <v>85.8</v>
      </c>
      <c r="BC161" s="48">
        <v>51.4</v>
      </c>
      <c r="BD161" s="48">
        <v>77.3</v>
      </c>
      <c r="BE161" s="48">
        <v>75.3</v>
      </c>
      <c r="BF161" s="48">
        <v>68.3</v>
      </c>
      <c r="BG161" s="48">
        <v>65.400000000000006</v>
      </c>
      <c r="BH161" s="48">
        <v>66.099999999999994</v>
      </c>
      <c r="BI161" s="49" t="s">
        <v>197</v>
      </c>
      <c r="BJ161" s="49" t="s">
        <v>197</v>
      </c>
      <c r="BK161" s="49" t="s">
        <v>197</v>
      </c>
      <c r="BL161" s="49" t="s">
        <v>197</v>
      </c>
      <c r="BM161" s="49" t="s">
        <v>197</v>
      </c>
      <c r="BN161" s="49" t="s">
        <v>197</v>
      </c>
      <c r="BO161" s="49" t="s">
        <v>197</v>
      </c>
      <c r="BP161" s="49" t="s">
        <v>197</v>
      </c>
      <c r="BQ161" s="49" t="s">
        <v>197</v>
      </c>
      <c r="BR161" s="49" t="s">
        <v>197</v>
      </c>
      <c r="BS161" s="49" t="s">
        <v>197</v>
      </c>
      <c r="BT161" s="49" t="s">
        <v>197</v>
      </c>
      <c r="BU161" s="49" t="s">
        <v>197</v>
      </c>
      <c r="BV161" s="49" t="s">
        <v>197</v>
      </c>
      <c r="BW161" s="49" t="s">
        <v>197</v>
      </c>
      <c r="BX161" s="49" t="s">
        <v>197</v>
      </c>
      <c r="BY161" s="49" t="s">
        <v>197</v>
      </c>
      <c r="BZ161" s="49" t="s">
        <v>197</v>
      </c>
      <c r="CA161" s="49" t="s">
        <v>197</v>
      </c>
      <c r="CB161" s="49" t="s">
        <v>197</v>
      </c>
      <c r="CC161" s="49" t="s">
        <v>197</v>
      </c>
      <c r="CD161" s="49" t="s">
        <v>197</v>
      </c>
      <c r="CE161" s="49" t="s">
        <v>197</v>
      </c>
      <c r="CF161" s="49" t="s">
        <v>197</v>
      </c>
      <c r="CG161" s="49" t="s">
        <v>197</v>
      </c>
      <c r="CH161" s="49" t="s">
        <v>197</v>
      </c>
      <c r="CI161" s="49" t="s">
        <v>197</v>
      </c>
      <c r="CJ161" s="49" t="s">
        <v>197</v>
      </c>
      <c r="CK161" s="49" t="s">
        <v>197</v>
      </c>
      <c r="CL161" s="49" t="s">
        <v>197</v>
      </c>
      <c r="CM161" s="49" t="s">
        <v>197</v>
      </c>
      <c r="CN161" s="49" t="s">
        <v>197</v>
      </c>
      <c r="CO161" s="49" t="s">
        <v>197</v>
      </c>
      <c r="CP161" s="49" t="s">
        <v>197</v>
      </c>
      <c r="CQ161" s="49" t="s">
        <v>197</v>
      </c>
      <c r="CR161" s="49" t="s">
        <v>197</v>
      </c>
      <c r="CS161" s="49" t="s">
        <v>197</v>
      </c>
      <c r="CT161" s="49" t="s">
        <v>197</v>
      </c>
      <c r="CU161" s="49" t="s">
        <v>197</v>
      </c>
      <c r="CV161" s="49" t="s">
        <v>197</v>
      </c>
      <c r="CW161" s="49" t="s">
        <v>197</v>
      </c>
      <c r="CX161" s="49" t="s">
        <v>197</v>
      </c>
      <c r="CY161" s="49" t="s">
        <v>197</v>
      </c>
      <c r="CZ161" s="49" t="s">
        <v>197</v>
      </c>
      <c r="DA161" s="49" t="s">
        <v>197</v>
      </c>
      <c r="DB161" s="49" t="s">
        <v>197</v>
      </c>
      <c r="DC161" s="49" t="s">
        <v>197</v>
      </c>
      <c r="DD161" s="49" t="s">
        <v>197</v>
      </c>
      <c r="DE161" s="49" t="s">
        <v>197</v>
      </c>
      <c r="DF161" s="49" t="s">
        <v>197</v>
      </c>
      <c r="DG161" s="49" t="s">
        <v>197</v>
      </c>
      <c r="DH161" s="49" t="s">
        <v>197</v>
      </c>
      <c r="DI161" s="49" t="s">
        <v>197</v>
      </c>
      <c r="DJ161" s="49" t="s">
        <v>197</v>
      </c>
      <c r="DK161" s="49" t="s">
        <v>197</v>
      </c>
      <c r="DL161" s="49" t="s">
        <v>197</v>
      </c>
      <c r="DM161" s="49" t="s">
        <v>197</v>
      </c>
      <c r="DN161" s="49" t="s">
        <v>197</v>
      </c>
      <c r="DO161" s="49" t="s">
        <v>197</v>
      </c>
      <c r="DP161" s="49" t="s">
        <v>197</v>
      </c>
      <c r="DQ161" s="49" t="s">
        <v>197</v>
      </c>
      <c r="DR161" s="49" t="s">
        <v>197</v>
      </c>
      <c r="DS161" s="49" t="s">
        <v>197</v>
      </c>
      <c r="DT161" s="49" t="s">
        <v>197</v>
      </c>
      <c r="DU161" s="49" t="s">
        <v>197</v>
      </c>
      <c r="DV161" s="49" t="s">
        <v>197</v>
      </c>
      <c r="DW161" s="49" t="s">
        <v>197</v>
      </c>
      <c r="DX161" s="49" t="s">
        <v>197</v>
      </c>
      <c r="DY161" s="49" t="s">
        <v>197</v>
      </c>
      <c r="DZ161" s="49" t="s">
        <v>197</v>
      </c>
      <c r="EA161" s="49" t="s">
        <v>197</v>
      </c>
      <c r="EB161" s="48" t="e">
        <v>#N/A</v>
      </c>
      <c r="EC161" s="49" t="s">
        <v>197</v>
      </c>
      <c r="ED161" s="48" t="e">
        <v>#N/A</v>
      </c>
      <c r="EE161" s="49" t="s">
        <v>197</v>
      </c>
      <c r="EF161" s="49" t="s">
        <v>197</v>
      </c>
      <c r="EG161" s="49" t="s">
        <v>197</v>
      </c>
      <c r="EH161" s="49" t="s">
        <v>197</v>
      </c>
      <c r="EI161" s="49" t="s">
        <v>197</v>
      </c>
      <c r="EJ161" s="49" t="s">
        <v>197</v>
      </c>
      <c r="EK161" s="49" t="s">
        <v>197</v>
      </c>
      <c r="EL161" s="49" t="s">
        <v>197</v>
      </c>
      <c r="EM161" s="49" t="s">
        <v>197</v>
      </c>
      <c r="EN161" s="49" t="s">
        <v>197</v>
      </c>
      <c r="EO161" s="49" t="s">
        <v>197</v>
      </c>
      <c r="EP161" s="49" t="s">
        <v>197</v>
      </c>
      <c r="EQ161" s="49" t="s">
        <v>197</v>
      </c>
      <c r="ER161" s="49" t="s">
        <v>197</v>
      </c>
      <c r="ES161" s="49" t="s">
        <v>197</v>
      </c>
      <c r="ET161" s="49" t="s">
        <v>197</v>
      </c>
      <c r="EU161" s="49" t="s">
        <v>197</v>
      </c>
      <c r="EV161" s="48">
        <v>80.900000000000006</v>
      </c>
      <c r="EW161" s="48">
        <v>59.8</v>
      </c>
      <c r="EX161" s="48">
        <v>66.5</v>
      </c>
      <c r="EY161" s="49" t="s">
        <v>197</v>
      </c>
      <c r="EZ161" s="49" t="s">
        <v>197</v>
      </c>
      <c r="FA161" s="49" t="s">
        <v>197</v>
      </c>
      <c r="FB161" s="49" t="s">
        <v>197</v>
      </c>
      <c r="FC161" s="49" t="s">
        <v>197</v>
      </c>
      <c r="FD161" s="49" t="s">
        <v>197</v>
      </c>
      <c r="FE161" s="49" t="s">
        <v>197</v>
      </c>
      <c r="FF161" s="49" t="s">
        <v>197</v>
      </c>
      <c r="FG161" s="49" t="s">
        <v>197</v>
      </c>
      <c r="FH161" s="49" t="s">
        <v>197</v>
      </c>
      <c r="FI161" s="49" t="s">
        <v>197</v>
      </c>
      <c r="FJ161" s="49" t="s">
        <v>197</v>
      </c>
      <c r="FK161" s="49" t="s">
        <v>197</v>
      </c>
      <c r="FL161" s="49" t="s">
        <v>197</v>
      </c>
      <c r="FM161" s="48">
        <v>36.700000000000003</v>
      </c>
      <c r="FN161" s="48">
        <v>191.3</v>
      </c>
      <c r="FO161" s="48">
        <v>100.5</v>
      </c>
      <c r="FP161" s="49" t="s">
        <v>197</v>
      </c>
      <c r="FQ161" s="49" t="s">
        <v>197</v>
      </c>
      <c r="FR161" s="49" t="s">
        <v>197</v>
      </c>
      <c r="FS161" s="49" t="s">
        <v>197</v>
      </c>
      <c r="FT161" s="49" t="s">
        <v>197</v>
      </c>
      <c r="FU161" s="49" t="s">
        <v>197</v>
      </c>
      <c r="FV161" s="49" t="s">
        <v>197</v>
      </c>
      <c r="FW161" s="49" t="s">
        <v>197</v>
      </c>
      <c r="FX161" s="48">
        <v>79.7</v>
      </c>
      <c r="FY161" s="48">
        <v>92.6</v>
      </c>
      <c r="FZ161" s="48">
        <v>92.4</v>
      </c>
      <c r="GA161" s="48">
        <v>50.3</v>
      </c>
      <c r="GB161" s="48">
        <v>81.8</v>
      </c>
      <c r="GC161" s="48">
        <v>75.7</v>
      </c>
      <c r="GD161" s="49" t="s">
        <v>197</v>
      </c>
      <c r="GE161" s="49" t="s">
        <v>197</v>
      </c>
      <c r="GF161" s="49" t="s">
        <v>197</v>
      </c>
      <c r="GG161" s="49" t="s">
        <v>197</v>
      </c>
      <c r="GH161" s="49" t="s">
        <v>197</v>
      </c>
      <c r="GI161" s="49" t="s">
        <v>197</v>
      </c>
      <c r="GJ161" s="49" t="s">
        <v>197</v>
      </c>
      <c r="GK161" s="49" t="s">
        <v>197</v>
      </c>
      <c r="GL161" s="49" t="s">
        <v>197</v>
      </c>
      <c r="GM161" s="49" t="s">
        <v>197</v>
      </c>
      <c r="GN161" s="49" t="s">
        <v>197</v>
      </c>
      <c r="GO161" s="49" t="s">
        <v>197</v>
      </c>
      <c r="GP161" s="49" t="s">
        <v>197</v>
      </c>
      <c r="GQ161" s="49" t="s">
        <v>197</v>
      </c>
      <c r="GR161" s="49" t="s">
        <v>197</v>
      </c>
      <c r="GS161" s="49" t="s">
        <v>197</v>
      </c>
      <c r="GT161" s="49" t="s">
        <v>197</v>
      </c>
      <c r="GU161" s="49" t="s">
        <v>197</v>
      </c>
      <c r="GV161" s="49" t="s">
        <v>197</v>
      </c>
      <c r="GW161" s="49" t="s">
        <v>197</v>
      </c>
      <c r="GX161" s="49" t="s">
        <v>197</v>
      </c>
      <c r="GY161" s="49" t="s">
        <v>197</v>
      </c>
      <c r="GZ161" s="49" t="s">
        <v>197</v>
      </c>
      <c r="HA161" s="49" t="s">
        <v>197</v>
      </c>
      <c r="HB161" s="49" t="s">
        <v>197</v>
      </c>
      <c r="HC161" s="49" t="s">
        <v>197</v>
      </c>
      <c r="HD161" s="49" t="s">
        <v>197</v>
      </c>
      <c r="HE161" s="48" t="e">
        <v>#N/A</v>
      </c>
      <c r="HF161" s="49" t="s">
        <v>197</v>
      </c>
      <c r="HG161" s="48" t="e">
        <v>#N/A</v>
      </c>
      <c r="HH161" s="49" t="s">
        <v>197</v>
      </c>
      <c r="HI161" s="49" t="s">
        <v>197</v>
      </c>
      <c r="HJ161" s="49" t="s">
        <v>197</v>
      </c>
      <c r="HK161" s="49" t="s">
        <v>197</v>
      </c>
      <c r="HL161" s="49" t="s">
        <v>197</v>
      </c>
      <c r="HM161" s="49" t="s">
        <v>197</v>
      </c>
      <c r="HN161" s="49" t="s">
        <v>197</v>
      </c>
      <c r="HO161" s="49" t="s">
        <v>197</v>
      </c>
      <c r="HP161" s="49" t="s">
        <v>197</v>
      </c>
      <c r="HQ161" s="49" t="s">
        <v>197</v>
      </c>
      <c r="HR161" s="49" t="s">
        <v>197</v>
      </c>
      <c r="HS161" s="49" t="s">
        <v>197</v>
      </c>
      <c r="HT161" s="49" t="s">
        <v>197</v>
      </c>
      <c r="HU161" s="48">
        <v>3.4</v>
      </c>
      <c r="HV161" s="48">
        <v>47.3</v>
      </c>
      <c r="HW161" s="48">
        <v>44.5</v>
      </c>
      <c r="HX161" s="49" t="s">
        <v>197</v>
      </c>
      <c r="HY161" s="49" t="s">
        <v>197</v>
      </c>
      <c r="HZ161" s="49" t="s">
        <v>197</v>
      </c>
      <c r="IA161" s="49" t="s">
        <v>197</v>
      </c>
      <c r="IB161" s="49" t="s">
        <v>197</v>
      </c>
      <c r="IC161" s="49" t="s">
        <v>197</v>
      </c>
      <c r="ID161" s="49" t="s">
        <v>197</v>
      </c>
      <c r="IE161" s="49" t="s">
        <v>197</v>
      </c>
      <c r="IF161" s="49" t="s">
        <v>197</v>
      </c>
      <c r="IG161" s="49" t="s">
        <v>197</v>
      </c>
      <c r="IH161" s="48">
        <v>44.6</v>
      </c>
      <c r="II161" s="49" t="s">
        <v>197</v>
      </c>
      <c r="IJ161" s="49" t="s">
        <v>197</v>
      </c>
      <c r="IK161" s="49" t="s">
        <v>197</v>
      </c>
      <c r="IL161" s="49" t="s">
        <v>197</v>
      </c>
      <c r="IM161" s="49" t="s">
        <v>197</v>
      </c>
      <c r="IN161" s="49" t="s">
        <v>197</v>
      </c>
      <c r="IO161" s="49" t="s">
        <v>197</v>
      </c>
      <c r="IP161" s="49" t="s">
        <v>197</v>
      </c>
      <c r="IQ161" s="49" t="s">
        <v>197</v>
      </c>
      <c r="IR161" s="49" t="s">
        <v>197</v>
      </c>
      <c r="IS161" s="49" t="s">
        <v>197</v>
      </c>
      <c r="IT161" s="49" t="s">
        <v>197</v>
      </c>
      <c r="IU161" s="49" t="s">
        <v>197</v>
      </c>
      <c r="IV161" s="49" t="s">
        <v>197</v>
      </c>
      <c r="IW161" s="49" t="s">
        <v>197</v>
      </c>
      <c r="IX161" s="49" t="s">
        <v>197</v>
      </c>
      <c r="IY161" s="49" t="s">
        <v>197</v>
      </c>
      <c r="IZ161" s="49" t="s">
        <v>197</v>
      </c>
      <c r="JA161" s="49" t="s">
        <v>197</v>
      </c>
      <c r="JB161" s="49" t="s">
        <v>197</v>
      </c>
      <c r="JC161" s="49" t="s">
        <v>197</v>
      </c>
      <c r="JD161" s="49" t="s">
        <v>197</v>
      </c>
      <c r="JE161" s="49" t="s">
        <v>197</v>
      </c>
      <c r="JF161" s="49" t="s">
        <v>87</v>
      </c>
      <c r="JG161" s="49" t="s">
        <v>87</v>
      </c>
      <c r="JH161" s="49" t="s">
        <v>87</v>
      </c>
      <c r="JI161" s="49" t="s">
        <v>87</v>
      </c>
      <c r="JJ161" s="49">
        <v>127.5</v>
      </c>
      <c r="JK161" s="49">
        <v>59.1</v>
      </c>
      <c r="JL161" s="49">
        <v>64.900000000000006</v>
      </c>
      <c r="JM161" s="49">
        <v>64.8</v>
      </c>
      <c r="JN161" s="49">
        <v>44.6</v>
      </c>
      <c r="JO161" s="49" t="s">
        <v>87</v>
      </c>
    </row>
    <row r="162" spans="1:275">
      <c r="A162" s="45"/>
      <c r="B162" s="46" t="s">
        <v>1899</v>
      </c>
      <c r="C162" s="303" t="s">
        <v>1396</v>
      </c>
      <c r="D162" s="46" t="s">
        <v>106</v>
      </c>
      <c r="E162" s="303" t="s">
        <v>19</v>
      </c>
      <c r="F162" s="47" t="s">
        <v>197</v>
      </c>
      <c r="G162" s="47" t="s">
        <v>197</v>
      </c>
      <c r="H162" s="48">
        <v>125.5</v>
      </c>
      <c r="I162" s="48">
        <v>79.3</v>
      </c>
      <c r="J162" s="48">
        <v>90.8</v>
      </c>
      <c r="K162" s="48">
        <v>75</v>
      </c>
      <c r="L162" s="48">
        <v>79.2</v>
      </c>
      <c r="M162" s="48">
        <v>88.2</v>
      </c>
      <c r="N162" s="48">
        <v>64.3</v>
      </c>
      <c r="O162" s="49" t="s">
        <v>197</v>
      </c>
      <c r="P162" s="48">
        <v>72.599999999999994</v>
      </c>
      <c r="Q162" s="48">
        <v>35.4</v>
      </c>
      <c r="R162" s="48">
        <v>110.8</v>
      </c>
      <c r="S162" s="48">
        <v>105.5</v>
      </c>
      <c r="T162" s="48">
        <v>86.8</v>
      </c>
      <c r="U162" s="48">
        <v>69.2</v>
      </c>
      <c r="V162" s="49" t="s">
        <v>197</v>
      </c>
      <c r="W162" s="48">
        <v>96.3</v>
      </c>
      <c r="X162" s="48">
        <v>54.5</v>
      </c>
      <c r="Y162" s="48">
        <v>120</v>
      </c>
      <c r="Z162" s="48">
        <v>72</v>
      </c>
      <c r="AA162" s="48">
        <v>54</v>
      </c>
      <c r="AB162" s="48">
        <v>84.1</v>
      </c>
      <c r="AC162" s="48">
        <v>20.8</v>
      </c>
      <c r="AD162" s="49" t="s">
        <v>197</v>
      </c>
      <c r="AE162" s="48">
        <v>89.2</v>
      </c>
      <c r="AF162" s="48">
        <v>92.5</v>
      </c>
      <c r="AG162" s="48">
        <v>85.1</v>
      </c>
      <c r="AH162" s="48">
        <v>90.1</v>
      </c>
      <c r="AI162" s="49" t="s">
        <v>197</v>
      </c>
      <c r="AJ162" s="49" t="s">
        <v>197</v>
      </c>
      <c r="AK162" s="48">
        <v>209.5</v>
      </c>
      <c r="AL162" s="49" t="s">
        <v>197</v>
      </c>
      <c r="AM162" s="49" t="s">
        <v>197</v>
      </c>
      <c r="AN162" s="48">
        <v>120.6</v>
      </c>
      <c r="AO162" s="48">
        <v>190.1</v>
      </c>
      <c r="AP162" s="48">
        <v>189.3</v>
      </c>
      <c r="AQ162" s="48">
        <v>75</v>
      </c>
      <c r="AR162" s="48">
        <v>176</v>
      </c>
      <c r="AS162" s="49" t="s">
        <v>197</v>
      </c>
      <c r="AT162" s="48">
        <v>103.9</v>
      </c>
      <c r="AU162" s="49" t="s">
        <v>197</v>
      </c>
      <c r="AV162" s="48">
        <v>163.6</v>
      </c>
      <c r="AW162" s="49" t="s">
        <v>197</v>
      </c>
      <c r="AX162" s="49" t="s">
        <v>197</v>
      </c>
      <c r="AY162" s="48">
        <v>323.3</v>
      </c>
      <c r="AZ162" s="48">
        <v>97.4</v>
      </c>
      <c r="BA162" s="48">
        <v>113.1</v>
      </c>
      <c r="BB162" s="48">
        <v>112.3</v>
      </c>
      <c r="BC162" s="48">
        <v>76.7</v>
      </c>
      <c r="BD162" s="48">
        <v>96.7</v>
      </c>
      <c r="BE162" s="48">
        <v>95.2</v>
      </c>
      <c r="BF162" s="48">
        <v>71.8</v>
      </c>
      <c r="BG162" s="48">
        <v>108.8</v>
      </c>
      <c r="BH162" s="48">
        <v>100.1</v>
      </c>
      <c r="BI162" s="48">
        <v>141.5</v>
      </c>
      <c r="BJ162" s="48">
        <v>117.5</v>
      </c>
      <c r="BK162" s="48">
        <v>130</v>
      </c>
      <c r="BL162" s="48">
        <v>3.6</v>
      </c>
      <c r="BM162" s="48">
        <v>9.6</v>
      </c>
      <c r="BN162" s="48">
        <v>7.9</v>
      </c>
      <c r="BO162" s="49" t="s">
        <v>197</v>
      </c>
      <c r="BP162" s="49" t="s">
        <v>197</v>
      </c>
      <c r="BQ162" s="49" t="s">
        <v>197</v>
      </c>
      <c r="BR162" s="49" t="s">
        <v>197</v>
      </c>
      <c r="BS162" s="49" t="s">
        <v>197</v>
      </c>
      <c r="BT162" s="49" t="s">
        <v>197</v>
      </c>
      <c r="BU162" s="49" t="s">
        <v>197</v>
      </c>
      <c r="BV162" s="49" t="s">
        <v>197</v>
      </c>
      <c r="BW162" s="49" t="s">
        <v>197</v>
      </c>
      <c r="BX162" s="49" t="s">
        <v>197</v>
      </c>
      <c r="BY162" s="49" t="s">
        <v>197</v>
      </c>
      <c r="BZ162" s="49" t="s">
        <v>197</v>
      </c>
      <c r="CA162" s="49" t="s">
        <v>197</v>
      </c>
      <c r="CB162" s="49" t="s">
        <v>197</v>
      </c>
      <c r="CC162" s="49" t="s">
        <v>197</v>
      </c>
      <c r="CD162" s="49" t="s">
        <v>197</v>
      </c>
      <c r="CE162" s="49" t="s">
        <v>197</v>
      </c>
      <c r="CF162" s="49" t="s">
        <v>197</v>
      </c>
      <c r="CG162" s="49" t="s">
        <v>197</v>
      </c>
      <c r="CH162" s="49" t="s">
        <v>197</v>
      </c>
      <c r="CI162" s="49" t="s">
        <v>197</v>
      </c>
      <c r="CJ162" s="49" t="s">
        <v>197</v>
      </c>
      <c r="CK162" s="49" t="s">
        <v>197</v>
      </c>
      <c r="CL162" s="49" t="s">
        <v>197</v>
      </c>
      <c r="CM162" s="49" t="s">
        <v>197</v>
      </c>
      <c r="CN162" s="49" t="s">
        <v>197</v>
      </c>
      <c r="CO162" s="49" t="s">
        <v>197</v>
      </c>
      <c r="CP162" s="49" t="s">
        <v>197</v>
      </c>
      <c r="CQ162" s="49" t="s">
        <v>197</v>
      </c>
      <c r="CR162" s="49" t="s">
        <v>197</v>
      </c>
      <c r="CS162" s="49" t="s">
        <v>197</v>
      </c>
      <c r="CT162" s="49" t="s">
        <v>197</v>
      </c>
      <c r="CU162" s="49" t="s">
        <v>197</v>
      </c>
      <c r="CV162" s="49" t="s">
        <v>197</v>
      </c>
      <c r="CW162" s="49" t="s">
        <v>197</v>
      </c>
      <c r="CX162" s="49" t="s">
        <v>197</v>
      </c>
      <c r="CY162" s="49" t="s">
        <v>197</v>
      </c>
      <c r="CZ162" s="49" t="s">
        <v>197</v>
      </c>
      <c r="DA162" s="49" t="s">
        <v>197</v>
      </c>
      <c r="DB162" s="49" t="s">
        <v>197</v>
      </c>
      <c r="DC162" s="49" t="s">
        <v>197</v>
      </c>
      <c r="DD162" s="49" t="s">
        <v>197</v>
      </c>
      <c r="DE162" s="49" t="s">
        <v>197</v>
      </c>
      <c r="DF162" s="49" t="s">
        <v>197</v>
      </c>
      <c r="DG162" s="49" t="s">
        <v>197</v>
      </c>
      <c r="DH162" s="49" t="s">
        <v>197</v>
      </c>
      <c r="DI162" s="49" t="s">
        <v>197</v>
      </c>
      <c r="DJ162" s="49" t="s">
        <v>197</v>
      </c>
      <c r="DK162" s="49" t="s">
        <v>197</v>
      </c>
      <c r="DL162" s="49" t="s">
        <v>197</v>
      </c>
      <c r="DM162" s="49" t="s">
        <v>197</v>
      </c>
      <c r="DN162" s="49" t="s">
        <v>197</v>
      </c>
      <c r="DO162" s="49" t="s">
        <v>197</v>
      </c>
      <c r="DP162" s="49" t="s">
        <v>197</v>
      </c>
      <c r="DQ162" s="49" t="s">
        <v>197</v>
      </c>
      <c r="DR162" s="49" t="s">
        <v>197</v>
      </c>
      <c r="DS162" s="49" t="s">
        <v>197</v>
      </c>
      <c r="DT162" s="49" t="s">
        <v>197</v>
      </c>
      <c r="DU162" s="49" t="s">
        <v>197</v>
      </c>
      <c r="DV162" s="49" t="s">
        <v>197</v>
      </c>
      <c r="DW162" s="49" t="s">
        <v>197</v>
      </c>
      <c r="DX162" s="49" t="s">
        <v>197</v>
      </c>
      <c r="DY162" s="49" t="s">
        <v>197</v>
      </c>
      <c r="DZ162" s="49" t="s">
        <v>197</v>
      </c>
      <c r="EA162" s="49" t="s">
        <v>197</v>
      </c>
      <c r="EB162" s="48" t="e">
        <v>#N/A</v>
      </c>
      <c r="EC162" s="49" t="s">
        <v>197</v>
      </c>
      <c r="ED162" s="48" t="e">
        <v>#N/A</v>
      </c>
      <c r="EE162" s="49" t="s">
        <v>197</v>
      </c>
      <c r="EF162" s="49" t="s">
        <v>197</v>
      </c>
      <c r="EG162" s="49" t="s">
        <v>197</v>
      </c>
      <c r="EH162" s="49" t="s">
        <v>197</v>
      </c>
      <c r="EI162" s="49" t="s">
        <v>197</v>
      </c>
      <c r="EJ162" s="49" t="s">
        <v>197</v>
      </c>
      <c r="EK162" s="49" t="s">
        <v>197</v>
      </c>
      <c r="EL162" s="49" t="s">
        <v>197</v>
      </c>
      <c r="EM162" s="49" t="s">
        <v>197</v>
      </c>
      <c r="EN162" s="49" t="s">
        <v>197</v>
      </c>
      <c r="EO162" s="49" t="s">
        <v>197</v>
      </c>
      <c r="EP162" s="49" t="s">
        <v>197</v>
      </c>
      <c r="EQ162" s="49" t="s">
        <v>197</v>
      </c>
      <c r="ER162" s="49" t="s">
        <v>197</v>
      </c>
      <c r="ES162" s="49" t="s">
        <v>197</v>
      </c>
      <c r="ET162" s="48">
        <v>77.3</v>
      </c>
      <c r="EU162" s="49" t="s">
        <v>197</v>
      </c>
      <c r="EV162" s="48">
        <v>93.9</v>
      </c>
      <c r="EW162" s="48">
        <v>67.900000000000006</v>
      </c>
      <c r="EX162" s="48">
        <v>76.099999999999994</v>
      </c>
      <c r="EY162" s="48">
        <v>100.2</v>
      </c>
      <c r="EZ162" s="48">
        <v>41.8</v>
      </c>
      <c r="FA162" s="48">
        <v>91.5</v>
      </c>
      <c r="FB162" s="48">
        <v>71.7</v>
      </c>
      <c r="FC162" s="49" t="s">
        <v>197</v>
      </c>
      <c r="FD162" s="48">
        <v>23.2</v>
      </c>
      <c r="FE162" s="48">
        <v>66.400000000000006</v>
      </c>
      <c r="FF162" s="48">
        <v>47.8</v>
      </c>
      <c r="FG162" s="49" t="s">
        <v>197</v>
      </c>
      <c r="FH162" s="49" t="s">
        <v>197</v>
      </c>
      <c r="FI162" s="49" t="s">
        <v>197</v>
      </c>
      <c r="FJ162" s="48">
        <v>54.2</v>
      </c>
      <c r="FK162" s="48">
        <v>51.8</v>
      </c>
      <c r="FL162" s="48">
        <v>52.9</v>
      </c>
      <c r="FM162" s="48">
        <v>63.1</v>
      </c>
      <c r="FN162" s="48">
        <v>71.900000000000006</v>
      </c>
      <c r="FO162" s="48">
        <v>66.7</v>
      </c>
      <c r="FP162" s="48">
        <v>42.4</v>
      </c>
      <c r="FQ162" s="48">
        <v>95.9</v>
      </c>
      <c r="FR162" s="48">
        <v>76.900000000000006</v>
      </c>
      <c r="FS162" s="48">
        <v>114.2</v>
      </c>
      <c r="FT162" s="48">
        <v>105.3</v>
      </c>
      <c r="FU162" s="48">
        <v>110.9</v>
      </c>
      <c r="FV162" s="48">
        <v>88.9</v>
      </c>
      <c r="FW162" s="48">
        <v>128.1</v>
      </c>
      <c r="FX162" s="48">
        <v>107.5</v>
      </c>
      <c r="FY162" s="48">
        <v>85.9</v>
      </c>
      <c r="FZ162" s="48">
        <v>86.1</v>
      </c>
      <c r="GA162" s="48">
        <v>91.9</v>
      </c>
      <c r="GB162" s="48">
        <v>109</v>
      </c>
      <c r="GC162" s="48">
        <v>105.7</v>
      </c>
      <c r="GD162" s="49" t="s">
        <v>197</v>
      </c>
      <c r="GE162" s="49" t="s">
        <v>197</v>
      </c>
      <c r="GF162" s="49" t="s">
        <v>197</v>
      </c>
      <c r="GG162" s="48">
        <v>4.7</v>
      </c>
      <c r="GH162" s="48">
        <v>22.7</v>
      </c>
      <c r="GI162" s="48">
        <v>22.6</v>
      </c>
      <c r="GJ162" s="49" t="s">
        <v>197</v>
      </c>
      <c r="GK162" s="49" t="s">
        <v>197</v>
      </c>
      <c r="GL162" s="49" t="s">
        <v>197</v>
      </c>
      <c r="GM162" s="48">
        <v>30.1</v>
      </c>
      <c r="GN162" s="48">
        <v>119.1</v>
      </c>
      <c r="GO162" s="48">
        <v>84.3</v>
      </c>
      <c r="GP162" s="48">
        <v>44.7</v>
      </c>
      <c r="GQ162" s="48">
        <v>85.5</v>
      </c>
      <c r="GR162" s="48">
        <v>70.3</v>
      </c>
      <c r="GS162" s="48">
        <v>197.5</v>
      </c>
      <c r="GT162" s="48">
        <v>215.1</v>
      </c>
      <c r="GU162" s="48">
        <v>211.2</v>
      </c>
      <c r="GV162" s="48">
        <v>63.7</v>
      </c>
      <c r="GW162" s="48">
        <v>121</v>
      </c>
      <c r="GX162" s="48">
        <v>95.6</v>
      </c>
      <c r="GY162" s="48">
        <v>98.2</v>
      </c>
      <c r="GZ162" s="48">
        <v>84.5</v>
      </c>
      <c r="HA162" s="48">
        <v>91.2</v>
      </c>
      <c r="HB162" s="48">
        <v>108.4</v>
      </c>
      <c r="HC162" s="48">
        <v>114.2</v>
      </c>
      <c r="HD162" s="48">
        <v>112.5</v>
      </c>
      <c r="HE162" s="48" t="e">
        <v>#N/A</v>
      </c>
      <c r="HF162" s="48">
        <v>31.7</v>
      </c>
      <c r="HG162" s="48" t="e">
        <v>#N/A</v>
      </c>
      <c r="HH162" s="48">
        <v>85.9</v>
      </c>
      <c r="HI162" s="48">
        <v>169.5</v>
      </c>
      <c r="HJ162" s="48">
        <v>159.80000000000001</v>
      </c>
      <c r="HK162" s="48">
        <v>162.5</v>
      </c>
      <c r="HL162" s="48">
        <v>154.19999999999999</v>
      </c>
      <c r="HM162" s="48">
        <v>137.4</v>
      </c>
      <c r="HN162" s="48">
        <v>145.5</v>
      </c>
      <c r="HO162" s="49" t="s">
        <v>197</v>
      </c>
      <c r="HP162" s="49" t="s">
        <v>197</v>
      </c>
      <c r="HQ162" s="49" t="s">
        <v>197</v>
      </c>
      <c r="HR162" s="49" t="s">
        <v>197</v>
      </c>
      <c r="HS162" s="49" t="s">
        <v>197</v>
      </c>
      <c r="HT162" s="49" t="s">
        <v>197</v>
      </c>
      <c r="HU162" s="48">
        <v>72.400000000000006</v>
      </c>
      <c r="HV162" s="48">
        <v>78.900000000000006</v>
      </c>
      <c r="HW162" s="48">
        <v>78.5</v>
      </c>
      <c r="HX162" s="49" t="s">
        <v>197</v>
      </c>
      <c r="HY162" s="49" t="s">
        <v>197</v>
      </c>
      <c r="HZ162" s="48">
        <v>93.2</v>
      </c>
      <c r="IA162" s="49" t="s">
        <v>197</v>
      </c>
      <c r="IB162" s="49" t="s">
        <v>197</v>
      </c>
      <c r="IC162" s="49" t="s">
        <v>197</v>
      </c>
      <c r="ID162" s="48">
        <v>27.6</v>
      </c>
      <c r="IE162" s="49" t="s">
        <v>197</v>
      </c>
      <c r="IF162" s="49" t="s">
        <v>197</v>
      </c>
      <c r="IG162" s="49" t="s">
        <v>197</v>
      </c>
      <c r="IH162" s="48">
        <v>81.599999999999994</v>
      </c>
      <c r="II162" s="49" t="s">
        <v>197</v>
      </c>
      <c r="IJ162" s="49" t="s">
        <v>197</v>
      </c>
      <c r="IK162" s="49" t="s">
        <v>197</v>
      </c>
      <c r="IL162" s="49" t="s">
        <v>197</v>
      </c>
      <c r="IM162" s="49" t="s">
        <v>197</v>
      </c>
      <c r="IN162" s="49" t="s">
        <v>197</v>
      </c>
      <c r="IO162" s="49" t="s">
        <v>197</v>
      </c>
      <c r="IP162" s="49" t="s">
        <v>197</v>
      </c>
      <c r="IQ162" s="48">
        <v>80.3</v>
      </c>
      <c r="IR162" s="48">
        <v>81.400000000000006</v>
      </c>
      <c r="IS162" s="48">
        <v>154.69999999999999</v>
      </c>
      <c r="IT162" s="48">
        <v>126.4</v>
      </c>
      <c r="IU162" s="48">
        <v>29.5</v>
      </c>
      <c r="IV162" s="48">
        <v>187.5</v>
      </c>
      <c r="IW162" s="48">
        <v>147.4</v>
      </c>
      <c r="IX162" s="49" t="s">
        <v>197</v>
      </c>
      <c r="IY162" s="48">
        <v>271.60000000000002</v>
      </c>
      <c r="IZ162" s="48">
        <v>306.39999999999998</v>
      </c>
      <c r="JA162" s="48">
        <v>279.2</v>
      </c>
      <c r="JB162" s="49" t="s">
        <v>197</v>
      </c>
      <c r="JC162" s="48">
        <v>512.9</v>
      </c>
      <c r="JD162" s="48">
        <v>308.8</v>
      </c>
      <c r="JE162" s="48">
        <v>358.5</v>
      </c>
      <c r="JF162" s="48" t="s">
        <v>87</v>
      </c>
      <c r="JG162" s="48" t="s">
        <v>87</v>
      </c>
      <c r="JH162" s="48" t="s">
        <v>87</v>
      </c>
      <c r="JI162" s="48">
        <v>67.3</v>
      </c>
      <c r="JJ162" s="48">
        <v>73.2</v>
      </c>
      <c r="JK162" s="48">
        <v>62.6</v>
      </c>
      <c r="JL162" s="48">
        <v>72.5</v>
      </c>
      <c r="JM162" s="48">
        <v>76</v>
      </c>
      <c r="JN162" s="48">
        <v>81.599999999999994</v>
      </c>
      <c r="JO162" s="48">
        <v>369.1</v>
      </c>
    </row>
    <row r="163" spans="1:275">
      <c r="A163" s="45"/>
      <c r="B163" s="46" t="s">
        <v>1900</v>
      </c>
      <c r="C163" s="303" t="s">
        <v>1397</v>
      </c>
      <c r="D163" s="46" t="s">
        <v>106</v>
      </c>
      <c r="E163" s="303" t="s">
        <v>19</v>
      </c>
      <c r="F163" s="47" t="s">
        <v>197</v>
      </c>
      <c r="G163" s="47" t="s">
        <v>197</v>
      </c>
      <c r="H163" s="48">
        <v>63.7</v>
      </c>
      <c r="I163" s="48">
        <v>57.1</v>
      </c>
      <c r="J163" s="48">
        <v>62.7</v>
      </c>
      <c r="K163" s="49" t="s">
        <v>197</v>
      </c>
      <c r="L163" s="49" t="s">
        <v>197</v>
      </c>
      <c r="M163" s="49" t="s">
        <v>197</v>
      </c>
      <c r="N163" s="49" t="s">
        <v>197</v>
      </c>
      <c r="O163" s="49" t="s">
        <v>197</v>
      </c>
      <c r="P163" s="49" t="s">
        <v>197</v>
      </c>
      <c r="Q163" s="49" t="s">
        <v>197</v>
      </c>
      <c r="R163" s="49" t="s">
        <v>197</v>
      </c>
      <c r="S163" s="49" t="s">
        <v>197</v>
      </c>
      <c r="T163" s="49" t="s">
        <v>197</v>
      </c>
      <c r="U163" s="49" t="s">
        <v>197</v>
      </c>
      <c r="V163" s="49" t="s">
        <v>197</v>
      </c>
      <c r="W163" s="49" t="s">
        <v>197</v>
      </c>
      <c r="X163" s="49" t="s">
        <v>197</v>
      </c>
      <c r="Y163" s="49" t="s">
        <v>197</v>
      </c>
      <c r="Z163" s="49" t="s">
        <v>197</v>
      </c>
      <c r="AA163" s="49" t="s">
        <v>197</v>
      </c>
      <c r="AB163" s="49" t="s">
        <v>197</v>
      </c>
      <c r="AC163" s="49" t="s">
        <v>197</v>
      </c>
      <c r="AD163" s="49" t="s">
        <v>197</v>
      </c>
      <c r="AE163" s="49" t="s">
        <v>197</v>
      </c>
      <c r="AF163" s="49" t="s">
        <v>197</v>
      </c>
      <c r="AG163" s="49" t="s">
        <v>197</v>
      </c>
      <c r="AH163" s="49" t="s">
        <v>197</v>
      </c>
      <c r="AI163" s="49" t="s">
        <v>197</v>
      </c>
      <c r="AJ163" s="49" t="s">
        <v>197</v>
      </c>
      <c r="AK163" s="49" t="s">
        <v>197</v>
      </c>
      <c r="AL163" s="49" t="s">
        <v>197</v>
      </c>
      <c r="AM163" s="49" t="s">
        <v>197</v>
      </c>
      <c r="AN163" s="49" t="s">
        <v>197</v>
      </c>
      <c r="AO163" s="49" t="s">
        <v>197</v>
      </c>
      <c r="AP163" s="49" t="s">
        <v>197</v>
      </c>
      <c r="AQ163" s="49" t="s">
        <v>197</v>
      </c>
      <c r="AR163" s="49" t="s">
        <v>197</v>
      </c>
      <c r="AS163" s="49" t="s">
        <v>197</v>
      </c>
      <c r="AT163" s="49" t="s">
        <v>197</v>
      </c>
      <c r="AU163" s="49" t="s">
        <v>197</v>
      </c>
      <c r="AV163" s="49" t="s">
        <v>197</v>
      </c>
      <c r="AW163" s="49" t="s">
        <v>197</v>
      </c>
      <c r="AX163" s="49" t="s">
        <v>197</v>
      </c>
      <c r="AY163" s="49" t="s">
        <v>197</v>
      </c>
      <c r="AZ163" s="48">
        <v>27.6</v>
      </c>
      <c r="BA163" s="48">
        <v>78</v>
      </c>
      <c r="BB163" s="48">
        <v>75.7</v>
      </c>
      <c r="BC163" s="48">
        <v>44.6</v>
      </c>
      <c r="BD163" s="48">
        <v>64.599999999999994</v>
      </c>
      <c r="BE163" s="48">
        <v>63</v>
      </c>
      <c r="BF163" s="48">
        <v>50.9</v>
      </c>
      <c r="BG163" s="48">
        <v>76.5</v>
      </c>
      <c r="BH163" s="48">
        <v>70.3</v>
      </c>
      <c r="BI163" s="49" t="s">
        <v>197</v>
      </c>
      <c r="BJ163" s="49" t="s">
        <v>197</v>
      </c>
      <c r="BK163" s="49" t="s">
        <v>197</v>
      </c>
      <c r="BL163" s="49" t="s">
        <v>197</v>
      </c>
      <c r="BM163" s="49" t="s">
        <v>197</v>
      </c>
      <c r="BN163" s="49" t="s">
        <v>197</v>
      </c>
      <c r="BO163" s="49" t="s">
        <v>197</v>
      </c>
      <c r="BP163" s="49" t="s">
        <v>197</v>
      </c>
      <c r="BQ163" s="49" t="s">
        <v>197</v>
      </c>
      <c r="BR163" s="49" t="s">
        <v>197</v>
      </c>
      <c r="BS163" s="49" t="s">
        <v>197</v>
      </c>
      <c r="BT163" s="49" t="s">
        <v>197</v>
      </c>
      <c r="BU163" s="49" t="s">
        <v>197</v>
      </c>
      <c r="BV163" s="49" t="s">
        <v>197</v>
      </c>
      <c r="BW163" s="49" t="s">
        <v>197</v>
      </c>
      <c r="BX163" s="49" t="s">
        <v>197</v>
      </c>
      <c r="BY163" s="49" t="s">
        <v>197</v>
      </c>
      <c r="BZ163" s="49" t="s">
        <v>197</v>
      </c>
      <c r="CA163" s="49" t="s">
        <v>197</v>
      </c>
      <c r="CB163" s="49" t="s">
        <v>197</v>
      </c>
      <c r="CC163" s="49" t="s">
        <v>197</v>
      </c>
      <c r="CD163" s="49" t="s">
        <v>197</v>
      </c>
      <c r="CE163" s="49" t="s">
        <v>197</v>
      </c>
      <c r="CF163" s="49" t="s">
        <v>197</v>
      </c>
      <c r="CG163" s="49" t="s">
        <v>197</v>
      </c>
      <c r="CH163" s="49" t="s">
        <v>197</v>
      </c>
      <c r="CI163" s="49" t="s">
        <v>197</v>
      </c>
      <c r="CJ163" s="49" t="s">
        <v>197</v>
      </c>
      <c r="CK163" s="49" t="s">
        <v>197</v>
      </c>
      <c r="CL163" s="49" t="s">
        <v>197</v>
      </c>
      <c r="CM163" s="49" t="s">
        <v>197</v>
      </c>
      <c r="CN163" s="49" t="s">
        <v>197</v>
      </c>
      <c r="CO163" s="49" t="s">
        <v>197</v>
      </c>
      <c r="CP163" s="49" t="s">
        <v>197</v>
      </c>
      <c r="CQ163" s="49" t="s">
        <v>197</v>
      </c>
      <c r="CR163" s="49" t="s">
        <v>197</v>
      </c>
      <c r="CS163" s="49" t="s">
        <v>197</v>
      </c>
      <c r="CT163" s="49" t="s">
        <v>197</v>
      </c>
      <c r="CU163" s="49" t="s">
        <v>197</v>
      </c>
      <c r="CV163" s="49" t="s">
        <v>197</v>
      </c>
      <c r="CW163" s="49" t="s">
        <v>197</v>
      </c>
      <c r="CX163" s="49" t="s">
        <v>197</v>
      </c>
      <c r="CY163" s="49" t="s">
        <v>197</v>
      </c>
      <c r="CZ163" s="49" t="s">
        <v>197</v>
      </c>
      <c r="DA163" s="49" t="s">
        <v>197</v>
      </c>
      <c r="DB163" s="49" t="s">
        <v>197</v>
      </c>
      <c r="DC163" s="49" t="s">
        <v>197</v>
      </c>
      <c r="DD163" s="49" t="s">
        <v>197</v>
      </c>
      <c r="DE163" s="49" t="s">
        <v>197</v>
      </c>
      <c r="DF163" s="49" t="s">
        <v>197</v>
      </c>
      <c r="DG163" s="49" t="s">
        <v>197</v>
      </c>
      <c r="DH163" s="49" t="s">
        <v>197</v>
      </c>
      <c r="DI163" s="49" t="s">
        <v>197</v>
      </c>
      <c r="DJ163" s="49" t="s">
        <v>197</v>
      </c>
      <c r="DK163" s="49" t="s">
        <v>197</v>
      </c>
      <c r="DL163" s="49" t="s">
        <v>197</v>
      </c>
      <c r="DM163" s="49" t="s">
        <v>197</v>
      </c>
      <c r="DN163" s="49" t="s">
        <v>197</v>
      </c>
      <c r="DO163" s="49" t="s">
        <v>197</v>
      </c>
      <c r="DP163" s="49" t="s">
        <v>197</v>
      </c>
      <c r="DQ163" s="49" t="s">
        <v>197</v>
      </c>
      <c r="DR163" s="49" t="s">
        <v>197</v>
      </c>
      <c r="DS163" s="49" t="s">
        <v>197</v>
      </c>
      <c r="DT163" s="49" t="s">
        <v>197</v>
      </c>
      <c r="DU163" s="49" t="s">
        <v>197</v>
      </c>
      <c r="DV163" s="49" t="s">
        <v>197</v>
      </c>
      <c r="DW163" s="49" t="s">
        <v>197</v>
      </c>
      <c r="DX163" s="49" t="s">
        <v>197</v>
      </c>
      <c r="DY163" s="49" t="s">
        <v>197</v>
      </c>
      <c r="DZ163" s="49" t="s">
        <v>197</v>
      </c>
      <c r="EA163" s="49" t="s">
        <v>197</v>
      </c>
      <c r="EB163" s="48" t="e">
        <v>#N/A</v>
      </c>
      <c r="EC163" s="49" t="s">
        <v>197</v>
      </c>
      <c r="ED163" s="48" t="e">
        <v>#N/A</v>
      </c>
      <c r="EE163" s="49" t="s">
        <v>197</v>
      </c>
      <c r="EF163" s="49" t="s">
        <v>197</v>
      </c>
      <c r="EG163" s="49" t="s">
        <v>197</v>
      </c>
      <c r="EH163" s="49" t="s">
        <v>197</v>
      </c>
      <c r="EI163" s="49" t="s">
        <v>197</v>
      </c>
      <c r="EJ163" s="49" t="s">
        <v>197</v>
      </c>
      <c r="EK163" s="49" t="s">
        <v>197</v>
      </c>
      <c r="EL163" s="49" t="s">
        <v>197</v>
      </c>
      <c r="EM163" s="49" t="s">
        <v>197</v>
      </c>
      <c r="EN163" s="49" t="s">
        <v>197</v>
      </c>
      <c r="EO163" s="49" t="s">
        <v>197</v>
      </c>
      <c r="EP163" s="49" t="s">
        <v>197</v>
      </c>
      <c r="EQ163" s="49" t="s">
        <v>197</v>
      </c>
      <c r="ER163" s="49" t="s">
        <v>197</v>
      </c>
      <c r="ES163" s="49" t="s">
        <v>197</v>
      </c>
      <c r="ET163" s="49" t="s">
        <v>197</v>
      </c>
      <c r="EU163" s="49" t="s">
        <v>197</v>
      </c>
      <c r="EV163" s="48">
        <v>69.099999999999994</v>
      </c>
      <c r="EW163" s="48">
        <v>69</v>
      </c>
      <c r="EX163" s="48">
        <v>69</v>
      </c>
      <c r="EY163" s="49" t="s">
        <v>197</v>
      </c>
      <c r="EZ163" s="49" t="s">
        <v>197</v>
      </c>
      <c r="FA163" s="49" t="s">
        <v>197</v>
      </c>
      <c r="FB163" s="49" t="s">
        <v>197</v>
      </c>
      <c r="FC163" s="49" t="s">
        <v>197</v>
      </c>
      <c r="FD163" s="49" t="s">
        <v>197</v>
      </c>
      <c r="FE163" s="49" t="s">
        <v>197</v>
      </c>
      <c r="FF163" s="49" t="s">
        <v>197</v>
      </c>
      <c r="FG163" s="49" t="s">
        <v>197</v>
      </c>
      <c r="FH163" s="49" t="s">
        <v>197</v>
      </c>
      <c r="FI163" s="49" t="s">
        <v>197</v>
      </c>
      <c r="FJ163" s="49" t="s">
        <v>197</v>
      </c>
      <c r="FK163" s="49" t="s">
        <v>197</v>
      </c>
      <c r="FL163" s="49" t="s">
        <v>197</v>
      </c>
      <c r="FM163" s="48">
        <v>33.9</v>
      </c>
      <c r="FN163" s="48">
        <v>77.900000000000006</v>
      </c>
      <c r="FO163" s="48">
        <v>52</v>
      </c>
      <c r="FP163" s="49" t="s">
        <v>197</v>
      </c>
      <c r="FQ163" s="49" t="s">
        <v>197</v>
      </c>
      <c r="FR163" s="49" t="s">
        <v>197</v>
      </c>
      <c r="FS163" s="49" t="s">
        <v>197</v>
      </c>
      <c r="FT163" s="49" t="s">
        <v>197</v>
      </c>
      <c r="FU163" s="49" t="s">
        <v>197</v>
      </c>
      <c r="FV163" s="49" t="s">
        <v>197</v>
      </c>
      <c r="FW163" s="49" t="s">
        <v>197</v>
      </c>
      <c r="FX163" s="48">
        <v>101.2</v>
      </c>
      <c r="FY163" s="48">
        <v>212.1</v>
      </c>
      <c r="FZ163" s="48">
        <v>211</v>
      </c>
      <c r="GA163" s="48">
        <v>66.8</v>
      </c>
      <c r="GB163" s="48">
        <v>89.7</v>
      </c>
      <c r="GC163" s="48">
        <v>85.2</v>
      </c>
      <c r="GD163" s="49" t="s">
        <v>197</v>
      </c>
      <c r="GE163" s="49" t="s">
        <v>197</v>
      </c>
      <c r="GF163" s="49" t="s">
        <v>197</v>
      </c>
      <c r="GG163" s="49" t="s">
        <v>197</v>
      </c>
      <c r="GH163" s="49" t="s">
        <v>197</v>
      </c>
      <c r="GI163" s="49" t="s">
        <v>197</v>
      </c>
      <c r="GJ163" s="49" t="s">
        <v>197</v>
      </c>
      <c r="GK163" s="49" t="s">
        <v>197</v>
      </c>
      <c r="GL163" s="49" t="s">
        <v>197</v>
      </c>
      <c r="GM163" s="49" t="s">
        <v>197</v>
      </c>
      <c r="GN163" s="49" t="s">
        <v>197</v>
      </c>
      <c r="GO163" s="49" t="s">
        <v>197</v>
      </c>
      <c r="GP163" s="49" t="s">
        <v>197</v>
      </c>
      <c r="GQ163" s="49" t="s">
        <v>197</v>
      </c>
      <c r="GR163" s="49" t="s">
        <v>197</v>
      </c>
      <c r="GS163" s="49" t="s">
        <v>197</v>
      </c>
      <c r="GT163" s="49" t="s">
        <v>197</v>
      </c>
      <c r="GU163" s="49" t="s">
        <v>197</v>
      </c>
      <c r="GV163" s="49" t="s">
        <v>197</v>
      </c>
      <c r="GW163" s="49" t="s">
        <v>197</v>
      </c>
      <c r="GX163" s="49" t="s">
        <v>197</v>
      </c>
      <c r="GY163" s="49" t="s">
        <v>197</v>
      </c>
      <c r="GZ163" s="49" t="s">
        <v>197</v>
      </c>
      <c r="HA163" s="49" t="s">
        <v>197</v>
      </c>
      <c r="HB163" s="49" t="s">
        <v>197</v>
      </c>
      <c r="HC163" s="49" t="s">
        <v>197</v>
      </c>
      <c r="HD163" s="49" t="s">
        <v>197</v>
      </c>
      <c r="HE163" s="48" t="e">
        <v>#N/A</v>
      </c>
      <c r="HF163" s="49" t="s">
        <v>197</v>
      </c>
      <c r="HG163" s="48" t="e">
        <v>#N/A</v>
      </c>
      <c r="HH163" s="49" t="s">
        <v>197</v>
      </c>
      <c r="HI163" s="49" t="s">
        <v>197</v>
      </c>
      <c r="HJ163" s="49" t="s">
        <v>197</v>
      </c>
      <c r="HK163" s="49" t="s">
        <v>197</v>
      </c>
      <c r="HL163" s="49" t="s">
        <v>197</v>
      </c>
      <c r="HM163" s="49" t="s">
        <v>197</v>
      </c>
      <c r="HN163" s="49" t="s">
        <v>197</v>
      </c>
      <c r="HO163" s="49" t="s">
        <v>197</v>
      </c>
      <c r="HP163" s="49" t="s">
        <v>197</v>
      </c>
      <c r="HQ163" s="49" t="s">
        <v>197</v>
      </c>
      <c r="HR163" s="49" t="s">
        <v>197</v>
      </c>
      <c r="HS163" s="49" t="s">
        <v>197</v>
      </c>
      <c r="HT163" s="49" t="s">
        <v>197</v>
      </c>
      <c r="HU163" s="48">
        <v>5.3</v>
      </c>
      <c r="HV163" s="48">
        <v>122.2</v>
      </c>
      <c r="HW163" s="48">
        <v>114.8</v>
      </c>
      <c r="HX163" s="49" t="s">
        <v>197</v>
      </c>
      <c r="HY163" s="49" t="s">
        <v>197</v>
      </c>
      <c r="HZ163" s="49" t="s">
        <v>197</v>
      </c>
      <c r="IA163" s="49" t="s">
        <v>197</v>
      </c>
      <c r="IB163" s="49" t="s">
        <v>197</v>
      </c>
      <c r="IC163" s="49" t="s">
        <v>197</v>
      </c>
      <c r="ID163" s="49" t="s">
        <v>197</v>
      </c>
      <c r="IE163" s="49" t="s">
        <v>197</v>
      </c>
      <c r="IF163" s="49" t="s">
        <v>197</v>
      </c>
      <c r="IG163" s="49" t="s">
        <v>197</v>
      </c>
      <c r="IH163" s="48">
        <v>44.9</v>
      </c>
      <c r="II163" s="49" t="s">
        <v>197</v>
      </c>
      <c r="IJ163" s="49" t="s">
        <v>197</v>
      </c>
      <c r="IK163" s="49" t="s">
        <v>197</v>
      </c>
      <c r="IL163" s="49" t="s">
        <v>197</v>
      </c>
      <c r="IM163" s="49" t="s">
        <v>197</v>
      </c>
      <c r="IN163" s="49" t="s">
        <v>197</v>
      </c>
      <c r="IO163" s="49" t="s">
        <v>197</v>
      </c>
      <c r="IP163" s="49" t="s">
        <v>197</v>
      </c>
      <c r="IQ163" s="49" t="s">
        <v>197</v>
      </c>
      <c r="IR163" s="49" t="s">
        <v>197</v>
      </c>
      <c r="IS163" s="49" t="s">
        <v>197</v>
      </c>
      <c r="IT163" s="49" t="s">
        <v>197</v>
      </c>
      <c r="IU163" s="49" t="s">
        <v>197</v>
      </c>
      <c r="IV163" s="49" t="s">
        <v>197</v>
      </c>
      <c r="IW163" s="49" t="s">
        <v>197</v>
      </c>
      <c r="IX163" s="49" t="s">
        <v>197</v>
      </c>
      <c r="IY163" s="49" t="s">
        <v>197</v>
      </c>
      <c r="IZ163" s="49" t="s">
        <v>197</v>
      </c>
      <c r="JA163" s="49" t="s">
        <v>197</v>
      </c>
      <c r="JB163" s="49" t="s">
        <v>197</v>
      </c>
      <c r="JC163" s="49" t="s">
        <v>197</v>
      </c>
      <c r="JD163" s="49" t="s">
        <v>197</v>
      </c>
      <c r="JE163" s="49" t="s">
        <v>197</v>
      </c>
      <c r="JF163" s="49" t="s">
        <v>87</v>
      </c>
      <c r="JG163" s="49" t="s">
        <v>87</v>
      </c>
      <c r="JH163" s="49" t="s">
        <v>87</v>
      </c>
      <c r="JI163" s="49" t="s">
        <v>87</v>
      </c>
      <c r="JJ163" s="49">
        <v>28</v>
      </c>
      <c r="JK163" s="49">
        <v>26</v>
      </c>
      <c r="JL163" s="49">
        <v>33.799999999999997</v>
      </c>
      <c r="JM163" s="49">
        <v>43.6</v>
      </c>
      <c r="JN163" s="49">
        <v>44.9</v>
      </c>
      <c r="JO163" s="49" t="s">
        <v>87</v>
      </c>
    </row>
    <row r="164" spans="1:275">
      <c r="A164" s="45"/>
      <c r="B164" s="46" t="s">
        <v>1901</v>
      </c>
      <c r="C164" s="303" t="s">
        <v>1398</v>
      </c>
      <c r="D164" s="46" t="s">
        <v>107</v>
      </c>
      <c r="E164" s="303" t="s">
        <v>20</v>
      </c>
      <c r="F164" s="47" t="s">
        <v>197</v>
      </c>
      <c r="G164" s="47" t="s">
        <v>197</v>
      </c>
      <c r="H164" s="48">
        <v>135.19999999999999</v>
      </c>
      <c r="I164" s="48">
        <v>127.2</v>
      </c>
      <c r="J164" s="48">
        <v>128.30000000000001</v>
      </c>
      <c r="K164" s="48">
        <v>80.8</v>
      </c>
      <c r="L164" s="48">
        <v>123.1</v>
      </c>
      <c r="M164" s="48">
        <v>170.7</v>
      </c>
      <c r="N164" s="48">
        <v>116.8</v>
      </c>
      <c r="O164" s="48">
        <v>76.7</v>
      </c>
      <c r="P164" s="48">
        <v>120.6</v>
      </c>
      <c r="Q164" s="48">
        <v>61.9</v>
      </c>
      <c r="R164" s="48">
        <v>147.69999999999999</v>
      </c>
      <c r="S164" s="48">
        <v>112.5</v>
      </c>
      <c r="T164" s="48">
        <v>166.7</v>
      </c>
      <c r="U164" s="48">
        <v>67.3</v>
      </c>
      <c r="V164" s="48">
        <v>94.6</v>
      </c>
      <c r="W164" s="48">
        <v>112.6</v>
      </c>
      <c r="X164" s="48">
        <v>201</v>
      </c>
      <c r="Y164" s="48">
        <v>143.6</v>
      </c>
      <c r="Z164" s="48">
        <v>126.2</v>
      </c>
      <c r="AA164" s="48">
        <v>109.5</v>
      </c>
      <c r="AB164" s="48">
        <v>94.9</v>
      </c>
      <c r="AC164" s="48">
        <v>77</v>
      </c>
      <c r="AD164" s="49" t="s">
        <v>197</v>
      </c>
      <c r="AE164" s="48">
        <v>85.4</v>
      </c>
      <c r="AF164" s="48">
        <v>121.7</v>
      </c>
      <c r="AG164" s="48">
        <v>42.5</v>
      </c>
      <c r="AH164" s="48">
        <v>111.2</v>
      </c>
      <c r="AI164" s="49" t="s">
        <v>197</v>
      </c>
      <c r="AJ164" s="48">
        <v>116.4</v>
      </c>
      <c r="AK164" s="48">
        <v>76.8</v>
      </c>
      <c r="AL164" s="48">
        <v>12.9</v>
      </c>
      <c r="AM164" s="48">
        <v>128.9</v>
      </c>
      <c r="AN164" s="48">
        <v>15.5</v>
      </c>
      <c r="AO164" s="48">
        <v>48.7</v>
      </c>
      <c r="AP164" s="48">
        <v>48.4</v>
      </c>
      <c r="AQ164" s="48">
        <v>38.6</v>
      </c>
      <c r="AR164" s="48">
        <v>76.2</v>
      </c>
      <c r="AS164" s="49" t="s">
        <v>197</v>
      </c>
      <c r="AT164" s="48">
        <v>120.2</v>
      </c>
      <c r="AU164" s="49" t="s">
        <v>197</v>
      </c>
      <c r="AV164" s="48">
        <v>106.2</v>
      </c>
      <c r="AW164" s="49" t="s">
        <v>197</v>
      </c>
      <c r="AX164" s="49" t="s">
        <v>197</v>
      </c>
      <c r="AY164" s="48">
        <v>70.5</v>
      </c>
      <c r="AZ164" s="48">
        <v>95.2</v>
      </c>
      <c r="BA164" s="48">
        <v>106.6</v>
      </c>
      <c r="BB164" s="48">
        <v>106.1</v>
      </c>
      <c r="BC164" s="48">
        <v>107.4</v>
      </c>
      <c r="BD164" s="48">
        <v>126.7</v>
      </c>
      <c r="BE164" s="48">
        <v>125.2</v>
      </c>
      <c r="BF164" s="48">
        <v>77.599999999999994</v>
      </c>
      <c r="BG164" s="48">
        <v>85.7</v>
      </c>
      <c r="BH164" s="48">
        <v>83.9</v>
      </c>
      <c r="BI164" s="48">
        <v>182.1</v>
      </c>
      <c r="BJ164" s="48">
        <v>141.30000000000001</v>
      </c>
      <c r="BK164" s="48">
        <v>162.6</v>
      </c>
      <c r="BL164" s="48">
        <v>180.6</v>
      </c>
      <c r="BM164" s="48">
        <v>145.19999999999999</v>
      </c>
      <c r="BN164" s="48">
        <v>154.9</v>
      </c>
      <c r="BO164" s="49" t="s">
        <v>197</v>
      </c>
      <c r="BP164" s="48">
        <v>157.9</v>
      </c>
      <c r="BQ164" s="48">
        <v>204.1</v>
      </c>
      <c r="BR164" s="48">
        <v>109.7</v>
      </c>
      <c r="BS164" s="48">
        <v>137.19999999999999</v>
      </c>
      <c r="BT164" s="48">
        <v>124.3</v>
      </c>
      <c r="BU164" s="48">
        <v>68.3</v>
      </c>
      <c r="BV164" s="48">
        <v>126</v>
      </c>
      <c r="BW164" s="48">
        <v>106.2</v>
      </c>
      <c r="BX164" s="48">
        <v>65.3</v>
      </c>
      <c r="BY164" s="48">
        <v>99.9</v>
      </c>
      <c r="BZ164" s="48">
        <v>77.599999999999994</v>
      </c>
      <c r="CA164" s="49" t="s">
        <v>197</v>
      </c>
      <c r="CB164" s="49" t="s">
        <v>197</v>
      </c>
      <c r="CC164" s="49" t="s">
        <v>197</v>
      </c>
      <c r="CD164" s="48">
        <v>161.4</v>
      </c>
      <c r="CE164" s="48">
        <v>98.6</v>
      </c>
      <c r="CF164" s="48">
        <v>123.4</v>
      </c>
      <c r="CG164" s="48">
        <v>174.9</v>
      </c>
      <c r="CH164" s="48">
        <v>142.4</v>
      </c>
      <c r="CI164" s="48">
        <v>158.6</v>
      </c>
      <c r="CJ164" s="48">
        <v>175.9</v>
      </c>
      <c r="CK164" s="48">
        <v>156.19999999999999</v>
      </c>
      <c r="CL164" s="48">
        <v>164.4</v>
      </c>
      <c r="CM164" s="49" t="s">
        <v>197</v>
      </c>
      <c r="CN164" s="49" t="s">
        <v>197</v>
      </c>
      <c r="CO164" s="49" t="s">
        <v>197</v>
      </c>
      <c r="CP164" s="49" t="s">
        <v>197</v>
      </c>
      <c r="CQ164" s="49" t="s">
        <v>197</v>
      </c>
      <c r="CR164" s="49" t="s">
        <v>197</v>
      </c>
      <c r="CS164" s="49" t="s">
        <v>197</v>
      </c>
      <c r="CT164" s="48">
        <v>111.4</v>
      </c>
      <c r="CU164" s="48">
        <v>149.69999999999999</v>
      </c>
      <c r="CV164" s="48">
        <v>134</v>
      </c>
      <c r="CW164" s="48">
        <v>116.9</v>
      </c>
      <c r="CX164" s="48">
        <v>124</v>
      </c>
      <c r="CY164" s="48">
        <v>120.8</v>
      </c>
      <c r="CZ164" s="48">
        <v>120.8</v>
      </c>
      <c r="DA164" s="48">
        <v>151.6</v>
      </c>
      <c r="DB164" s="48">
        <v>83</v>
      </c>
      <c r="DC164" s="48">
        <v>106.7</v>
      </c>
      <c r="DD164" s="48">
        <v>111.6</v>
      </c>
      <c r="DE164" s="48">
        <v>193.8</v>
      </c>
      <c r="DF164" s="48">
        <v>164.4</v>
      </c>
      <c r="DG164" s="48">
        <v>141.4</v>
      </c>
      <c r="DH164" s="48">
        <v>271.8</v>
      </c>
      <c r="DI164" s="48">
        <v>198.3</v>
      </c>
      <c r="DJ164" s="48">
        <v>180.7</v>
      </c>
      <c r="DK164" s="48">
        <v>124.7</v>
      </c>
      <c r="DL164" s="48">
        <v>151</v>
      </c>
      <c r="DM164" s="48">
        <v>164.5</v>
      </c>
      <c r="DN164" s="48">
        <v>154.19999999999999</v>
      </c>
      <c r="DO164" s="48">
        <v>158.1</v>
      </c>
      <c r="DP164" s="49" t="s">
        <v>197</v>
      </c>
      <c r="DQ164" s="49" t="s">
        <v>197</v>
      </c>
      <c r="DR164" s="49" t="s">
        <v>197</v>
      </c>
      <c r="DS164" s="48">
        <v>117.6</v>
      </c>
      <c r="DT164" s="48">
        <v>119</v>
      </c>
      <c r="DU164" s="48">
        <v>118.5</v>
      </c>
      <c r="DV164" s="48">
        <v>342.1</v>
      </c>
      <c r="DW164" s="48">
        <v>163</v>
      </c>
      <c r="DX164" s="48">
        <v>216.5</v>
      </c>
      <c r="DY164" s="49" t="s">
        <v>197</v>
      </c>
      <c r="DZ164" s="49" t="s">
        <v>197</v>
      </c>
      <c r="EA164" s="49" t="s">
        <v>197</v>
      </c>
      <c r="EB164" s="48" t="e">
        <v>#N/A</v>
      </c>
      <c r="EC164" s="49" t="s">
        <v>197</v>
      </c>
      <c r="ED164" s="48" t="e">
        <v>#N/A</v>
      </c>
      <c r="EE164" s="48">
        <v>281.10000000000002</v>
      </c>
      <c r="EF164" s="48">
        <v>382.5</v>
      </c>
      <c r="EG164" s="48">
        <v>304.7</v>
      </c>
      <c r="EH164" s="48">
        <v>337.8</v>
      </c>
      <c r="EI164" s="48">
        <v>33.299999999999997</v>
      </c>
      <c r="EJ164" s="48">
        <v>119.4</v>
      </c>
      <c r="EK164" s="48">
        <v>90.3</v>
      </c>
      <c r="EL164" s="49" t="s">
        <v>197</v>
      </c>
      <c r="EM164" s="48">
        <v>215.5</v>
      </c>
      <c r="EN164" s="48">
        <v>337.2</v>
      </c>
      <c r="EO164" s="48">
        <v>273.7</v>
      </c>
      <c r="EP164" s="48">
        <v>106.6</v>
      </c>
      <c r="EQ164" s="48">
        <v>118.4</v>
      </c>
      <c r="ER164" s="48">
        <v>111.4</v>
      </c>
      <c r="ES164" s="49" t="s">
        <v>197</v>
      </c>
      <c r="ET164" s="48">
        <v>143.80000000000001</v>
      </c>
      <c r="EU164" s="48">
        <v>199.2</v>
      </c>
      <c r="EV164" s="48">
        <v>107.3</v>
      </c>
      <c r="EW164" s="48">
        <v>96.6</v>
      </c>
      <c r="EX164" s="48">
        <v>100</v>
      </c>
      <c r="EY164" s="48">
        <v>134.5</v>
      </c>
      <c r="EZ164" s="48">
        <v>50.4</v>
      </c>
      <c r="FA164" s="48">
        <v>110.3</v>
      </c>
      <c r="FB164" s="48">
        <v>86.5</v>
      </c>
      <c r="FC164" s="49" t="s">
        <v>197</v>
      </c>
      <c r="FD164" s="48">
        <v>69.7</v>
      </c>
      <c r="FE164" s="48">
        <v>92.4</v>
      </c>
      <c r="FF164" s="48">
        <v>82.7</v>
      </c>
      <c r="FG164" s="48">
        <v>91.4</v>
      </c>
      <c r="FH164" s="48">
        <v>237.5</v>
      </c>
      <c r="FI164" s="48">
        <v>133.4</v>
      </c>
      <c r="FJ164" s="48">
        <v>168</v>
      </c>
      <c r="FK164" s="48">
        <v>76.599999999999994</v>
      </c>
      <c r="FL164" s="48">
        <v>117.8</v>
      </c>
      <c r="FM164" s="48">
        <v>150.6</v>
      </c>
      <c r="FN164" s="48">
        <v>121.1</v>
      </c>
      <c r="FO164" s="48">
        <v>138.30000000000001</v>
      </c>
      <c r="FP164" s="48">
        <v>23.2</v>
      </c>
      <c r="FQ164" s="48">
        <v>95.8</v>
      </c>
      <c r="FR164" s="48">
        <v>70</v>
      </c>
      <c r="FS164" s="48">
        <v>141.80000000000001</v>
      </c>
      <c r="FT164" s="48">
        <v>116.2</v>
      </c>
      <c r="FU164" s="48">
        <v>132.4</v>
      </c>
      <c r="FV164" s="48">
        <v>84.3</v>
      </c>
      <c r="FW164" s="48">
        <v>23</v>
      </c>
      <c r="FX164" s="48">
        <v>119.7</v>
      </c>
      <c r="FY164" s="48">
        <v>104.6</v>
      </c>
      <c r="FZ164" s="48">
        <v>104.8</v>
      </c>
      <c r="GA164" s="48">
        <v>101</v>
      </c>
      <c r="GB164" s="48">
        <v>96.8</v>
      </c>
      <c r="GC164" s="48">
        <v>97.6</v>
      </c>
      <c r="GD164" s="48">
        <v>558.29999999999995</v>
      </c>
      <c r="GE164" s="48">
        <v>118.2</v>
      </c>
      <c r="GF164" s="48">
        <v>401.3</v>
      </c>
      <c r="GG164" s="49" t="s">
        <v>197</v>
      </c>
      <c r="GH164" s="48">
        <v>26.8</v>
      </c>
      <c r="GI164" s="48">
        <v>26.7</v>
      </c>
      <c r="GJ164" s="49" t="s">
        <v>197</v>
      </c>
      <c r="GK164" s="49" t="s">
        <v>197</v>
      </c>
      <c r="GL164" s="49" t="s">
        <v>197</v>
      </c>
      <c r="GM164" s="48">
        <v>96.7</v>
      </c>
      <c r="GN164" s="48">
        <v>69.599999999999994</v>
      </c>
      <c r="GO164" s="48">
        <v>80</v>
      </c>
      <c r="GP164" s="48">
        <v>217.5</v>
      </c>
      <c r="GQ164" s="48">
        <v>138.4</v>
      </c>
      <c r="GR164" s="48">
        <v>167.8</v>
      </c>
      <c r="GS164" s="48">
        <v>4.0999999999999996</v>
      </c>
      <c r="GT164" s="48">
        <v>142</v>
      </c>
      <c r="GU164" s="48">
        <v>111.7</v>
      </c>
      <c r="GV164" s="48">
        <v>271.2</v>
      </c>
      <c r="GW164" s="48">
        <v>327</v>
      </c>
      <c r="GX164" s="48">
        <v>302.3</v>
      </c>
      <c r="GY164" s="48">
        <v>119</v>
      </c>
      <c r="GZ164" s="48">
        <v>118</v>
      </c>
      <c r="HA164" s="48">
        <v>118.5</v>
      </c>
      <c r="HB164" s="48">
        <v>88.5</v>
      </c>
      <c r="HC164" s="48">
        <v>89.1</v>
      </c>
      <c r="HD164" s="48">
        <v>88.9</v>
      </c>
      <c r="HE164" s="48" t="e">
        <v>#N/A</v>
      </c>
      <c r="HF164" s="48">
        <v>31.4</v>
      </c>
      <c r="HG164" s="48" t="e">
        <v>#N/A</v>
      </c>
      <c r="HH164" s="48">
        <v>132.5</v>
      </c>
      <c r="HI164" s="48">
        <v>133.5</v>
      </c>
      <c r="HJ164" s="48">
        <v>142.4</v>
      </c>
      <c r="HK164" s="48">
        <v>139.80000000000001</v>
      </c>
      <c r="HL164" s="48">
        <v>141.5</v>
      </c>
      <c r="HM164" s="48">
        <v>129.30000000000001</v>
      </c>
      <c r="HN164" s="48">
        <v>135.19999999999999</v>
      </c>
      <c r="HO164" s="48">
        <v>53.5</v>
      </c>
      <c r="HP164" s="48">
        <v>54.3</v>
      </c>
      <c r="HQ164" s="48">
        <v>54</v>
      </c>
      <c r="HR164" s="48">
        <v>118.2</v>
      </c>
      <c r="HS164" s="48">
        <v>140.9</v>
      </c>
      <c r="HT164" s="48">
        <v>129.5</v>
      </c>
      <c r="HU164" s="48">
        <v>60</v>
      </c>
      <c r="HV164" s="48">
        <v>96.7</v>
      </c>
      <c r="HW164" s="48">
        <v>94.6</v>
      </c>
      <c r="HX164" s="48">
        <v>83.4</v>
      </c>
      <c r="HY164" s="49" t="s">
        <v>197</v>
      </c>
      <c r="HZ164" s="48">
        <v>138.1</v>
      </c>
      <c r="IA164" s="48">
        <v>164</v>
      </c>
      <c r="IB164" s="48">
        <v>217.8</v>
      </c>
      <c r="IC164" s="48">
        <v>188.4</v>
      </c>
      <c r="ID164" s="48">
        <v>180.1</v>
      </c>
      <c r="IE164" s="49" t="s">
        <v>197</v>
      </c>
      <c r="IF164" s="49" t="s">
        <v>197</v>
      </c>
      <c r="IG164" s="48">
        <v>132.4</v>
      </c>
      <c r="IH164" s="48">
        <v>128.80000000000001</v>
      </c>
      <c r="II164" s="48">
        <v>122.7</v>
      </c>
      <c r="IJ164" s="48">
        <v>100</v>
      </c>
      <c r="IK164" s="49" t="s">
        <v>197</v>
      </c>
      <c r="IL164" s="49" t="s">
        <v>197</v>
      </c>
      <c r="IM164" s="49" t="s">
        <v>197</v>
      </c>
      <c r="IN164" s="48">
        <v>60.8</v>
      </c>
      <c r="IO164" s="48">
        <v>109.1</v>
      </c>
      <c r="IP164" s="49" t="s">
        <v>197</v>
      </c>
      <c r="IQ164" s="48">
        <v>100.9</v>
      </c>
      <c r="IR164" s="48">
        <v>74.5</v>
      </c>
      <c r="IS164" s="48">
        <v>68.400000000000006</v>
      </c>
      <c r="IT164" s="48">
        <v>70.7</v>
      </c>
      <c r="IU164" s="48">
        <v>63.7</v>
      </c>
      <c r="IV164" s="48">
        <v>107.1</v>
      </c>
      <c r="IW164" s="48">
        <v>96.2</v>
      </c>
      <c r="IX164" s="49" t="s">
        <v>197</v>
      </c>
      <c r="IY164" s="48">
        <v>163.69999999999999</v>
      </c>
      <c r="IZ164" s="48">
        <v>166</v>
      </c>
      <c r="JA164" s="48">
        <v>121.5</v>
      </c>
      <c r="JB164" s="48">
        <v>197.5</v>
      </c>
      <c r="JC164" s="48">
        <v>33.200000000000003</v>
      </c>
      <c r="JD164" s="48">
        <v>17.7</v>
      </c>
      <c r="JE164" s="48">
        <v>21.5</v>
      </c>
      <c r="JF164" s="48">
        <v>303</v>
      </c>
      <c r="JG164" s="48">
        <v>159.6</v>
      </c>
      <c r="JH164" s="48">
        <v>159.69999999999999</v>
      </c>
      <c r="JI164" s="48">
        <v>91.8</v>
      </c>
      <c r="JJ164" s="48">
        <v>151.9</v>
      </c>
      <c r="JK164" s="48">
        <v>140.30000000000001</v>
      </c>
      <c r="JL164" s="48">
        <v>117.1</v>
      </c>
      <c r="JM164" s="48">
        <v>132.4</v>
      </c>
      <c r="JN164" s="48">
        <v>128.80000000000001</v>
      </c>
      <c r="JO164" s="48">
        <v>195.1</v>
      </c>
    </row>
    <row r="165" spans="1:275">
      <c r="A165" s="45"/>
      <c r="B165" s="46" t="s">
        <v>1902</v>
      </c>
      <c r="C165" s="303" t="s">
        <v>1399</v>
      </c>
      <c r="D165" s="46" t="s">
        <v>107</v>
      </c>
      <c r="E165" s="303" t="s">
        <v>20</v>
      </c>
      <c r="F165" s="47" t="s">
        <v>197</v>
      </c>
      <c r="G165" s="47" t="s">
        <v>197</v>
      </c>
      <c r="H165" s="48">
        <v>86.4</v>
      </c>
      <c r="I165" s="48">
        <v>82.9</v>
      </c>
      <c r="J165" s="48">
        <v>87.7</v>
      </c>
      <c r="K165" s="49" t="s">
        <v>197</v>
      </c>
      <c r="L165" s="48">
        <v>86.4</v>
      </c>
      <c r="M165" s="48">
        <v>98.9</v>
      </c>
      <c r="N165" s="48">
        <v>86.7</v>
      </c>
      <c r="O165" s="49" t="s">
        <v>197</v>
      </c>
      <c r="P165" s="48">
        <v>142</v>
      </c>
      <c r="Q165" s="49" t="s">
        <v>197</v>
      </c>
      <c r="R165" s="48">
        <v>124.4</v>
      </c>
      <c r="S165" s="48">
        <v>68.5</v>
      </c>
      <c r="T165" s="49" t="s">
        <v>197</v>
      </c>
      <c r="U165" s="49" t="s">
        <v>197</v>
      </c>
      <c r="V165" s="49" t="s">
        <v>197</v>
      </c>
      <c r="W165" s="49" t="s">
        <v>197</v>
      </c>
      <c r="X165" s="49" t="s">
        <v>197</v>
      </c>
      <c r="Y165" s="49" t="s">
        <v>197</v>
      </c>
      <c r="Z165" s="48">
        <v>175.7</v>
      </c>
      <c r="AA165" s="48">
        <v>33.1</v>
      </c>
      <c r="AB165" s="49" t="s">
        <v>197</v>
      </c>
      <c r="AC165" s="48">
        <v>122.1</v>
      </c>
      <c r="AD165" s="48">
        <v>76.400000000000006</v>
      </c>
      <c r="AE165" s="48">
        <v>52.9</v>
      </c>
      <c r="AF165" s="48">
        <v>81.8</v>
      </c>
      <c r="AG165" s="48">
        <v>53.1</v>
      </c>
      <c r="AH165" s="48">
        <v>113.2</v>
      </c>
      <c r="AI165" s="49" t="s">
        <v>197</v>
      </c>
      <c r="AJ165" s="49" t="s">
        <v>197</v>
      </c>
      <c r="AK165" s="49" t="s">
        <v>197</v>
      </c>
      <c r="AL165" s="49" t="s">
        <v>197</v>
      </c>
      <c r="AM165" s="49" t="s">
        <v>197</v>
      </c>
      <c r="AN165" s="48">
        <v>405.5</v>
      </c>
      <c r="AO165" s="48">
        <v>148.69999999999999</v>
      </c>
      <c r="AP165" s="48">
        <v>151.4</v>
      </c>
      <c r="AQ165" s="48">
        <v>246.1</v>
      </c>
      <c r="AR165" s="49" t="s">
        <v>197</v>
      </c>
      <c r="AS165" s="49" t="s">
        <v>197</v>
      </c>
      <c r="AT165" s="48">
        <v>97.9</v>
      </c>
      <c r="AU165" s="49" t="s">
        <v>197</v>
      </c>
      <c r="AV165" s="48">
        <v>50.1</v>
      </c>
      <c r="AW165" s="49" t="s">
        <v>197</v>
      </c>
      <c r="AX165" s="49" t="s">
        <v>197</v>
      </c>
      <c r="AY165" s="49" t="s">
        <v>197</v>
      </c>
      <c r="AZ165" s="48">
        <v>72.5</v>
      </c>
      <c r="BA165" s="48">
        <v>72.7</v>
      </c>
      <c r="BB165" s="48">
        <v>72.7</v>
      </c>
      <c r="BC165" s="48">
        <v>59</v>
      </c>
      <c r="BD165" s="48">
        <v>101.5</v>
      </c>
      <c r="BE165" s="48">
        <v>98.3</v>
      </c>
      <c r="BF165" s="48">
        <v>59.1</v>
      </c>
      <c r="BG165" s="48">
        <v>54.9</v>
      </c>
      <c r="BH165" s="48">
        <v>55.8</v>
      </c>
      <c r="BI165" s="48">
        <v>91.4</v>
      </c>
      <c r="BJ165" s="48">
        <v>118.2</v>
      </c>
      <c r="BK165" s="48">
        <v>104.2</v>
      </c>
      <c r="BL165" s="48">
        <v>134</v>
      </c>
      <c r="BM165" s="48">
        <v>156.9</v>
      </c>
      <c r="BN165" s="48">
        <v>150.6</v>
      </c>
      <c r="BO165" s="49" t="s">
        <v>197</v>
      </c>
      <c r="BP165" s="49" t="s">
        <v>197</v>
      </c>
      <c r="BQ165" s="49" t="s">
        <v>197</v>
      </c>
      <c r="BR165" s="49" t="s">
        <v>197</v>
      </c>
      <c r="BS165" s="49" t="s">
        <v>197</v>
      </c>
      <c r="BT165" s="49" t="s">
        <v>197</v>
      </c>
      <c r="BU165" s="49" t="s">
        <v>197</v>
      </c>
      <c r="BV165" s="49" t="s">
        <v>197</v>
      </c>
      <c r="BW165" s="49" t="s">
        <v>197</v>
      </c>
      <c r="BX165" s="49" t="s">
        <v>197</v>
      </c>
      <c r="BY165" s="49" t="s">
        <v>197</v>
      </c>
      <c r="BZ165" s="49" t="s">
        <v>197</v>
      </c>
      <c r="CA165" s="49" t="s">
        <v>197</v>
      </c>
      <c r="CB165" s="49" t="s">
        <v>197</v>
      </c>
      <c r="CC165" s="49" t="s">
        <v>197</v>
      </c>
      <c r="CD165" s="49" t="s">
        <v>197</v>
      </c>
      <c r="CE165" s="49" t="s">
        <v>197</v>
      </c>
      <c r="CF165" s="49" t="s">
        <v>197</v>
      </c>
      <c r="CG165" s="49" t="s">
        <v>197</v>
      </c>
      <c r="CH165" s="49" t="s">
        <v>197</v>
      </c>
      <c r="CI165" s="49" t="s">
        <v>197</v>
      </c>
      <c r="CJ165" s="49" t="s">
        <v>197</v>
      </c>
      <c r="CK165" s="49" t="s">
        <v>197</v>
      </c>
      <c r="CL165" s="49" t="s">
        <v>197</v>
      </c>
      <c r="CM165" s="49" t="s">
        <v>197</v>
      </c>
      <c r="CN165" s="49" t="s">
        <v>197</v>
      </c>
      <c r="CO165" s="49" t="s">
        <v>197</v>
      </c>
      <c r="CP165" s="49" t="s">
        <v>197</v>
      </c>
      <c r="CQ165" s="49" t="s">
        <v>197</v>
      </c>
      <c r="CR165" s="49" t="s">
        <v>197</v>
      </c>
      <c r="CS165" s="49" t="s">
        <v>197</v>
      </c>
      <c r="CT165" s="49" t="s">
        <v>197</v>
      </c>
      <c r="CU165" s="49" t="s">
        <v>197</v>
      </c>
      <c r="CV165" s="49" t="s">
        <v>197</v>
      </c>
      <c r="CW165" s="49" t="s">
        <v>197</v>
      </c>
      <c r="CX165" s="49" t="s">
        <v>197</v>
      </c>
      <c r="CY165" s="49" t="s">
        <v>197</v>
      </c>
      <c r="CZ165" s="49" t="s">
        <v>197</v>
      </c>
      <c r="DA165" s="49" t="s">
        <v>197</v>
      </c>
      <c r="DB165" s="49" t="s">
        <v>197</v>
      </c>
      <c r="DC165" s="49" t="s">
        <v>197</v>
      </c>
      <c r="DD165" s="49" t="s">
        <v>197</v>
      </c>
      <c r="DE165" s="49" t="s">
        <v>197</v>
      </c>
      <c r="DF165" s="49" t="s">
        <v>197</v>
      </c>
      <c r="DG165" s="49" t="s">
        <v>197</v>
      </c>
      <c r="DH165" s="49" t="s">
        <v>197</v>
      </c>
      <c r="DI165" s="49" t="s">
        <v>197</v>
      </c>
      <c r="DJ165" s="49" t="s">
        <v>197</v>
      </c>
      <c r="DK165" s="49" t="s">
        <v>197</v>
      </c>
      <c r="DL165" s="49" t="s">
        <v>197</v>
      </c>
      <c r="DM165" s="49" t="s">
        <v>197</v>
      </c>
      <c r="DN165" s="49" t="s">
        <v>197</v>
      </c>
      <c r="DO165" s="49" t="s">
        <v>197</v>
      </c>
      <c r="DP165" s="49" t="s">
        <v>197</v>
      </c>
      <c r="DQ165" s="49" t="s">
        <v>197</v>
      </c>
      <c r="DR165" s="49" t="s">
        <v>197</v>
      </c>
      <c r="DS165" s="49" t="s">
        <v>197</v>
      </c>
      <c r="DT165" s="49" t="s">
        <v>197</v>
      </c>
      <c r="DU165" s="49" t="s">
        <v>197</v>
      </c>
      <c r="DV165" s="49" t="s">
        <v>197</v>
      </c>
      <c r="DW165" s="49" t="s">
        <v>197</v>
      </c>
      <c r="DX165" s="49" t="s">
        <v>197</v>
      </c>
      <c r="DY165" s="49" t="s">
        <v>197</v>
      </c>
      <c r="DZ165" s="49" t="s">
        <v>197</v>
      </c>
      <c r="EA165" s="49" t="s">
        <v>197</v>
      </c>
      <c r="EB165" s="48" t="e">
        <v>#N/A</v>
      </c>
      <c r="EC165" s="49" t="s">
        <v>197</v>
      </c>
      <c r="ED165" s="48" t="e">
        <v>#N/A</v>
      </c>
      <c r="EE165" s="49" t="s">
        <v>197</v>
      </c>
      <c r="EF165" s="49" t="s">
        <v>197</v>
      </c>
      <c r="EG165" s="49" t="s">
        <v>197</v>
      </c>
      <c r="EH165" s="49" t="s">
        <v>197</v>
      </c>
      <c r="EI165" s="49" t="s">
        <v>197</v>
      </c>
      <c r="EJ165" s="49" t="s">
        <v>197</v>
      </c>
      <c r="EK165" s="49" t="s">
        <v>197</v>
      </c>
      <c r="EL165" s="49" t="s">
        <v>197</v>
      </c>
      <c r="EM165" s="49" t="s">
        <v>197</v>
      </c>
      <c r="EN165" s="49" t="s">
        <v>197</v>
      </c>
      <c r="EO165" s="49" t="s">
        <v>197</v>
      </c>
      <c r="EP165" s="49" t="s">
        <v>197</v>
      </c>
      <c r="EQ165" s="49" t="s">
        <v>197</v>
      </c>
      <c r="ER165" s="49" t="s">
        <v>197</v>
      </c>
      <c r="ES165" s="49" t="s">
        <v>197</v>
      </c>
      <c r="ET165" s="48">
        <v>38.4</v>
      </c>
      <c r="EU165" s="49" t="s">
        <v>197</v>
      </c>
      <c r="EV165" s="48">
        <v>70.099999999999994</v>
      </c>
      <c r="EW165" s="48">
        <v>102.5</v>
      </c>
      <c r="EX165" s="48">
        <v>92.4</v>
      </c>
      <c r="EY165" s="49" t="s">
        <v>197</v>
      </c>
      <c r="EZ165" s="48">
        <v>99.7</v>
      </c>
      <c r="FA165" s="48">
        <v>82.3</v>
      </c>
      <c r="FB165" s="48">
        <v>89.2</v>
      </c>
      <c r="FC165" s="49" t="s">
        <v>197</v>
      </c>
      <c r="FD165" s="48">
        <v>173.8</v>
      </c>
      <c r="FE165" s="48">
        <v>118.8</v>
      </c>
      <c r="FF165" s="48">
        <v>142.5</v>
      </c>
      <c r="FG165" s="48">
        <v>1079.3</v>
      </c>
      <c r="FH165" s="48">
        <v>35.200000000000003</v>
      </c>
      <c r="FI165" s="48">
        <v>779</v>
      </c>
      <c r="FJ165" s="49" t="s">
        <v>197</v>
      </c>
      <c r="FK165" s="49" t="s">
        <v>197</v>
      </c>
      <c r="FL165" s="49" t="s">
        <v>197</v>
      </c>
      <c r="FM165" s="48">
        <v>62.2</v>
      </c>
      <c r="FN165" s="48">
        <v>95.9</v>
      </c>
      <c r="FO165" s="48">
        <v>76.2</v>
      </c>
      <c r="FP165" s="48">
        <v>22.5</v>
      </c>
      <c r="FQ165" s="48">
        <v>90.9</v>
      </c>
      <c r="FR165" s="48">
        <v>66.599999999999994</v>
      </c>
      <c r="FS165" s="48">
        <v>93.5</v>
      </c>
      <c r="FT165" s="48">
        <v>196.2</v>
      </c>
      <c r="FU165" s="48">
        <v>131.19999999999999</v>
      </c>
      <c r="FV165" s="48">
        <v>35.9</v>
      </c>
      <c r="FW165" s="49" t="s">
        <v>197</v>
      </c>
      <c r="FX165" s="48">
        <v>50.9</v>
      </c>
      <c r="FY165" s="48">
        <v>67</v>
      </c>
      <c r="FZ165" s="48">
        <v>66.8</v>
      </c>
      <c r="GA165" s="48">
        <v>62.5</v>
      </c>
      <c r="GB165" s="48">
        <v>96.1</v>
      </c>
      <c r="GC165" s="48">
        <v>89.6</v>
      </c>
      <c r="GD165" s="49" t="s">
        <v>197</v>
      </c>
      <c r="GE165" s="49" t="s">
        <v>197</v>
      </c>
      <c r="GF165" s="49" t="s">
        <v>197</v>
      </c>
      <c r="GG165" s="49" t="s">
        <v>197</v>
      </c>
      <c r="GH165" s="49" t="s">
        <v>197</v>
      </c>
      <c r="GI165" s="49" t="s">
        <v>197</v>
      </c>
      <c r="GJ165" s="49" t="s">
        <v>197</v>
      </c>
      <c r="GK165" s="49" t="s">
        <v>197</v>
      </c>
      <c r="GL165" s="49" t="s">
        <v>197</v>
      </c>
      <c r="GM165" s="48">
        <v>82.8</v>
      </c>
      <c r="GN165" s="48">
        <v>9.6</v>
      </c>
      <c r="GO165" s="48">
        <v>38.1</v>
      </c>
      <c r="GP165" s="48">
        <v>61.6</v>
      </c>
      <c r="GQ165" s="48">
        <v>143.5</v>
      </c>
      <c r="GR165" s="48">
        <v>113.1</v>
      </c>
      <c r="GS165" s="49" t="s">
        <v>197</v>
      </c>
      <c r="GT165" s="49" t="s">
        <v>197</v>
      </c>
      <c r="GU165" s="49" t="s">
        <v>197</v>
      </c>
      <c r="GV165" s="49" t="s">
        <v>197</v>
      </c>
      <c r="GW165" s="49" t="s">
        <v>197</v>
      </c>
      <c r="GX165" s="49" t="s">
        <v>197</v>
      </c>
      <c r="GY165" s="48">
        <v>69.8</v>
      </c>
      <c r="GZ165" s="48">
        <v>119.6</v>
      </c>
      <c r="HA165" s="48">
        <v>95.3</v>
      </c>
      <c r="HB165" s="49" t="s">
        <v>197</v>
      </c>
      <c r="HC165" s="49" t="s">
        <v>197</v>
      </c>
      <c r="HD165" s="49" t="s">
        <v>197</v>
      </c>
      <c r="HE165" s="48" t="e">
        <v>#N/A</v>
      </c>
      <c r="HF165" s="49" t="s">
        <v>197</v>
      </c>
      <c r="HG165" s="48" t="e">
        <v>#N/A</v>
      </c>
      <c r="HH165" s="48">
        <v>32.5</v>
      </c>
      <c r="HI165" s="49" t="s">
        <v>197</v>
      </c>
      <c r="HJ165" s="49" t="s">
        <v>197</v>
      </c>
      <c r="HK165" s="49" t="s">
        <v>197</v>
      </c>
      <c r="HL165" s="49" t="s">
        <v>197</v>
      </c>
      <c r="HM165" s="49" t="s">
        <v>197</v>
      </c>
      <c r="HN165" s="49" t="s">
        <v>197</v>
      </c>
      <c r="HO165" s="49" t="s">
        <v>197</v>
      </c>
      <c r="HP165" s="49" t="s">
        <v>197</v>
      </c>
      <c r="HQ165" s="49" t="s">
        <v>197</v>
      </c>
      <c r="HR165" s="49" t="s">
        <v>197</v>
      </c>
      <c r="HS165" s="49" t="s">
        <v>197</v>
      </c>
      <c r="HT165" s="49" t="s">
        <v>197</v>
      </c>
      <c r="HU165" s="48">
        <v>62.1</v>
      </c>
      <c r="HV165" s="48">
        <v>81.3</v>
      </c>
      <c r="HW165" s="48">
        <v>80.2</v>
      </c>
      <c r="HX165" s="49" t="s">
        <v>197</v>
      </c>
      <c r="HY165" s="49" t="s">
        <v>197</v>
      </c>
      <c r="HZ165" s="49" t="s">
        <v>197</v>
      </c>
      <c r="IA165" s="49" t="s">
        <v>197</v>
      </c>
      <c r="IB165" s="49" t="s">
        <v>197</v>
      </c>
      <c r="IC165" s="49" t="s">
        <v>197</v>
      </c>
      <c r="ID165" s="48">
        <v>272.3</v>
      </c>
      <c r="IE165" s="49" t="s">
        <v>197</v>
      </c>
      <c r="IF165" s="49" t="s">
        <v>197</v>
      </c>
      <c r="IG165" s="48">
        <v>56.6</v>
      </c>
      <c r="IH165" s="48">
        <v>131.19999999999999</v>
      </c>
      <c r="II165" s="48">
        <v>346.6</v>
      </c>
      <c r="IJ165" s="48">
        <v>146</v>
      </c>
      <c r="IK165" s="48">
        <v>222.7</v>
      </c>
      <c r="IL165" s="49" t="s">
        <v>197</v>
      </c>
      <c r="IM165" s="49" t="s">
        <v>197</v>
      </c>
      <c r="IN165" s="49" t="s">
        <v>197</v>
      </c>
      <c r="IO165" s="48">
        <v>342.9</v>
      </c>
      <c r="IP165" s="49" t="s">
        <v>197</v>
      </c>
      <c r="IQ165" s="49" t="s">
        <v>197</v>
      </c>
      <c r="IR165" s="48">
        <v>33</v>
      </c>
      <c r="IS165" s="48">
        <v>107.2</v>
      </c>
      <c r="IT165" s="48">
        <v>78.7</v>
      </c>
      <c r="IU165" s="48">
        <v>19.899999999999999</v>
      </c>
      <c r="IV165" s="48">
        <v>36.5</v>
      </c>
      <c r="IW165" s="48">
        <v>32.299999999999997</v>
      </c>
      <c r="IX165" s="49" t="s">
        <v>197</v>
      </c>
      <c r="IY165" s="49" t="s">
        <v>197</v>
      </c>
      <c r="IZ165" s="49" t="s">
        <v>197</v>
      </c>
      <c r="JA165" s="49" t="s">
        <v>197</v>
      </c>
      <c r="JB165" s="49" t="s">
        <v>197</v>
      </c>
      <c r="JC165" s="48">
        <v>8.9</v>
      </c>
      <c r="JD165" s="48">
        <v>16</v>
      </c>
      <c r="JE165" s="48">
        <v>14.2</v>
      </c>
      <c r="JF165" s="48" t="s">
        <v>87</v>
      </c>
      <c r="JG165" s="48" t="s">
        <v>87</v>
      </c>
      <c r="JH165" s="48" t="s">
        <v>87</v>
      </c>
      <c r="JI165" s="48">
        <v>78.8</v>
      </c>
      <c r="JJ165" s="48">
        <v>98.7</v>
      </c>
      <c r="JK165" s="48">
        <v>89</v>
      </c>
      <c r="JL165" s="48">
        <v>92</v>
      </c>
      <c r="JM165" s="48">
        <v>145.69999999999999</v>
      </c>
      <c r="JN165" s="48">
        <v>131.19999999999999</v>
      </c>
      <c r="JO165" s="48" t="s">
        <v>87</v>
      </c>
    </row>
    <row r="166" spans="1:275">
      <c r="A166" s="45"/>
      <c r="B166" s="46" t="s">
        <v>1903</v>
      </c>
      <c r="C166" s="303" t="s">
        <v>1400</v>
      </c>
      <c r="D166" s="46" t="s">
        <v>107</v>
      </c>
      <c r="E166" s="303" t="s">
        <v>20</v>
      </c>
      <c r="F166" s="47" t="s">
        <v>197</v>
      </c>
      <c r="G166" s="47" t="s">
        <v>197</v>
      </c>
      <c r="H166" s="48">
        <v>69.5</v>
      </c>
      <c r="I166" s="48">
        <v>89.5</v>
      </c>
      <c r="J166" s="48">
        <v>85.2</v>
      </c>
      <c r="K166" s="49" t="s">
        <v>197</v>
      </c>
      <c r="L166" s="48">
        <v>61</v>
      </c>
      <c r="M166" s="48">
        <v>93.1</v>
      </c>
      <c r="N166" s="48">
        <v>76.3</v>
      </c>
      <c r="O166" s="49" t="s">
        <v>197</v>
      </c>
      <c r="P166" s="48">
        <v>89.5</v>
      </c>
      <c r="Q166" s="48">
        <v>82.7</v>
      </c>
      <c r="R166" s="48">
        <v>87.8</v>
      </c>
      <c r="S166" s="48">
        <v>55.3</v>
      </c>
      <c r="T166" s="48">
        <v>41.6</v>
      </c>
      <c r="U166" s="48">
        <v>51.3</v>
      </c>
      <c r="V166" s="49" t="s">
        <v>197</v>
      </c>
      <c r="W166" s="49" t="s">
        <v>197</v>
      </c>
      <c r="X166" s="49" t="s">
        <v>197</v>
      </c>
      <c r="Y166" s="49" t="s">
        <v>197</v>
      </c>
      <c r="Z166" s="48">
        <v>70.400000000000006</v>
      </c>
      <c r="AA166" s="48">
        <v>92.6</v>
      </c>
      <c r="AB166" s="49" t="s">
        <v>197</v>
      </c>
      <c r="AC166" s="48">
        <v>68</v>
      </c>
      <c r="AD166" s="48">
        <v>199.8</v>
      </c>
      <c r="AE166" s="48">
        <v>34.9</v>
      </c>
      <c r="AF166" s="48">
        <v>50.4</v>
      </c>
      <c r="AG166" s="48">
        <v>43.5</v>
      </c>
      <c r="AH166" s="48">
        <v>100.9</v>
      </c>
      <c r="AI166" s="49" t="s">
        <v>197</v>
      </c>
      <c r="AJ166" s="49" t="s">
        <v>197</v>
      </c>
      <c r="AK166" s="49" t="s">
        <v>197</v>
      </c>
      <c r="AL166" s="49" t="s">
        <v>197</v>
      </c>
      <c r="AM166" s="49" t="s">
        <v>197</v>
      </c>
      <c r="AN166" s="49" t="s">
        <v>197</v>
      </c>
      <c r="AO166" s="49" t="s">
        <v>197</v>
      </c>
      <c r="AP166" s="49" t="s">
        <v>197</v>
      </c>
      <c r="AQ166" s="49" t="s">
        <v>197</v>
      </c>
      <c r="AR166" s="49" t="s">
        <v>197</v>
      </c>
      <c r="AS166" s="49" t="s">
        <v>197</v>
      </c>
      <c r="AT166" s="48">
        <v>61</v>
      </c>
      <c r="AU166" s="49" t="s">
        <v>197</v>
      </c>
      <c r="AV166" s="48">
        <v>61.8</v>
      </c>
      <c r="AW166" s="48">
        <v>82.3</v>
      </c>
      <c r="AX166" s="48">
        <v>137.5</v>
      </c>
      <c r="AY166" s="49" t="s">
        <v>197</v>
      </c>
      <c r="AZ166" s="48">
        <v>81.099999999999994</v>
      </c>
      <c r="BA166" s="48">
        <v>82.2</v>
      </c>
      <c r="BB166" s="48">
        <v>82.2</v>
      </c>
      <c r="BC166" s="48">
        <v>76.8</v>
      </c>
      <c r="BD166" s="48">
        <v>70.599999999999994</v>
      </c>
      <c r="BE166" s="48">
        <v>71</v>
      </c>
      <c r="BF166" s="48">
        <v>77</v>
      </c>
      <c r="BG166" s="48">
        <v>41.2</v>
      </c>
      <c r="BH166" s="48">
        <v>49.5</v>
      </c>
      <c r="BI166" s="48">
        <v>43.9</v>
      </c>
      <c r="BJ166" s="48">
        <v>74.8</v>
      </c>
      <c r="BK166" s="48">
        <v>58.6</v>
      </c>
      <c r="BL166" s="48">
        <v>34.1</v>
      </c>
      <c r="BM166" s="48">
        <v>35.799999999999997</v>
      </c>
      <c r="BN166" s="48">
        <v>35.4</v>
      </c>
      <c r="BO166" s="49" t="s">
        <v>197</v>
      </c>
      <c r="BP166" s="49" t="s">
        <v>197</v>
      </c>
      <c r="BQ166" s="49" t="s">
        <v>197</v>
      </c>
      <c r="BR166" s="49" t="s">
        <v>197</v>
      </c>
      <c r="BS166" s="49" t="s">
        <v>197</v>
      </c>
      <c r="BT166" s="49" t="s">
        <v>197</v>
      </c>
      <c r="BU166" s="49" t="s">
        <v>197</v>
      </c>
      <c r="BV166" s="49" t="s">
        <v>197</v>
      </c>
      <c r="BW166" s="49" t="s">
        <v>197</v>
      </c>
      <c r="BX166" s="49" t="s">
        <v>197</v>
      </c>
      <c r="BY166" s="49" t="s">
        <v>197</v>
      </c>
      <c r="BZ166" s="49" t="s">
        <v>197</v>
      </c>
      <c r="CA166" s="49" t="s">
        <v>197</v>
      </c>
      <c r="CB166" s="49" t="s">
        <v>197</v>
      </c>
      <c r="CC166" s="49" t="s">
        <v>197</v>
      </c>
      <c r="CD166" s="49" t="s">
        <v>197</v>
      </c>
      <c r="CE166" s="49" t="s">
        <v>197</v>
      </c>
      <c r="CF166" s="49" t="s">
        <v>197</v>
      </c>
      <c r="CG166" s="49" t="s">
        <v>197</v>
      </c>
      <c r="CH166" s="49" t="s">
        <v>197</v>
      </c>
      <c r="CI166" s="49" t="s">
        <v>197</v>
      </c>
      <c r="CJ166" s="49" t="s">
        <v>197</v>
      </c>
      <c r="CK166" s="49" t="s">
        <v>197</v>
      </c>
      <c r="CL166" s="49" t="s">
        <v>197</v>
      </c>
      <c r="CM166" s="49" t="s">
        <v>197</v>
      </c>
      <c r="CN166" s="49" t="s">
        <v>197</v>
      </c>
      <c r="CO166" s="49" t="s">
        <v>197</v>
      </c>
      <c r="CP166" s="49" t="s">
        <v>197</v>
      </c>
      <c r="CQ166" s="49" t="s">
        <v>197</v>
      </c>
      <c r="CR166" s="49" t="s">
        <v>197</v>
      </c>
      <c r="CS166" s="49" t="s">
        <v>197</v>
      </c>
      <c r="CT166" s="49" t="s">
        <v>197</v>
      </c>
      <c r="CU166" s="49" t="s">
        <v>197</v>
      </c>
      <c r="CV166" s="49" t="s">
        <v>197</v>
      </c>
      <c r="CW166" s="49" t="s">
        <v>197</v>
      </c>
      <c r="CX166" s="49" t="s">
        <v>197</v>
      </c>
      <c r="CY166" s="49" t="s">
        <v>197</v>
      </c>
      <c r="CZ166" s="49" t="s">
        <v>197</v>
      </c>
      <c r="DA166" s="49" t="s">
        <v>197</v>
      </c>
      <c r="DB166" s="49" t="s">
        <v>197</v>
      </c>
      <c r="DC166" s="49" t="s">
        <v>197</v>
      </c>
      <c r="DD166" s="49" t="s">
        <v>197</v>
      </c>
      <c r="DE166" s="49" t="s">
        <v>197</v>
      </c>
      <c r="DF166" s="49" t="s">
        <v>197</v>
      </c>
      <c r="DG166" s="49" t="s">
        <v>197</v>
      </c>
      <c r="DH166" s="49" t="s">
        <v>197</v>
      </c>
      <c r="DI166" s="49" t="s">
        <v>197</v>
      </c>
      <c r="DJ166" s="49" t="s">
        <v>197</v>
      </c>
      <c r="DK166" s="49" t="s">
        <v>197</v>
      </c>
      <c r="DL166" s="49" t="s">
        <v>197</v>
      </c>
      <c r="DM166" s="49" t="s">
        <v>197</v>
      </c>
      <c r="DN166" s="49" t="s">
        <v>197</v>
      </c>
      <c r="DO166" s="49" t="s">
        <v>197</v>
      </c>
      <c r="DP166" s="49" t="s">
        <v>197</v>
      </c>
      <c r="DQ166" s="49" t="s">
        <v>197</v>
      </c>
      <c r="DR166" s="49" t="s">
        <v>197</v>
      </c>
      <c r="DS166" s="49" t="s">
        <v>197</v>
      </c>
      <c r="DT166" s="49" t="s">
        <v>197</v>
      </c>
      <c r="DU166" s="49" t="s">
        <v>197</v>
      </c>
      <c r="DV166" s="49" t="s">
        <v>197</v>
      </c>
      <c r="DW166" s="49" t="s">
        <v>197</v>
      </c>
      <c r="DX166" s="49" t="s">
        <v>197</v>
      </c>
      <c r="DY166" s="49" t="s">
        <v>197</v>
      </c>
      <c r="DZ166" s="49" t="s">
        <v>197</v>
      </c>
      <c r="EA166" s="49" t="s">
        <v>197</v>
      </c>
      <c r="EB166" s="48" t="e">
        <v>#N/A</v>
      </c>
      <c r="EC166" s="49" t="s">
        <v>197</v>
      </c>
      <c r="ED166" s="48" t="e">
        <v>#N/A</v>
      </c>
      <c r="EE166" s="49" t="s">
        <v>197</v>
      </c>
      <c r="EF166" s="49" t="s">
        <v>197</v>
      </c>
      <c r="EG166" s="49" t="s">
        <v>197</v>
      </c>
      <c r="EH166" s="49" t="s">
        <v>197</v>
      </c>
      <c r="EI166" s="49" t="s">
        <v>197</v>
      </c>
      <c r="EJ166" s="49" t="s">
        <v>197</v>
      </c>
      <c r="EK166" s="49" t="s">
        <v>197</v>
      </c>
      <c r="EL166" s="49" t="s">
        <v>197</v>
      </c>
      <c r="EM166" s="49" t="s">
        <v>197</v>
      </c>
      <c r="EN166" s="49" t="s">
        <v>197</v>
      </c>
      <c r="EO166" s="49" t="s">
        <v>197</v>
      </c>
      <c r="EP166" s="49" t="s">
        <v>197</v>
      </c>
      <c r="EQ166" s="49" t="s">
        <v>197</v>
      </c>
      <c r="ER166" s="49" t="s">
        <v>197</v>
      </c>
      <c r="ES166" s="49" t="s">
        <v>197</v>
      </c>
      <c r="ET166" s="48">
        <v>115.5</v>
      </c>
      <c r="EU166" s="49" t="s">
        <v>197</v>
      </c>
      <c r="EV166" s="48">
        <v>61.8</v>
      </c>
      <c r="EW166" s="48">
        <v>83.2</v>
      </c>
      <c r="EX166" s="48">
        <v>76.5</v>
      </c>
      <c r="EY166" s="49" t="s">
        <v>197</v>
      </c>
      <c r="EZ166" s="48">
        <v>32.9</v>
      </c>
      <c r="FA166" s="48">
        <v>68</v>
      </c>
      <c r="FB166" s="48">
        <v>54.1</v>
      </c>
      <c r="FC166" s="49" t="s">
        <v>197</v>
      </c>
      <c r="FD166" s="48">
        <v>54</v>
      </c>
      <c r="FE166" s="48">
        <v>73.8</v>
      </c>
      <c r="FF166" s="48">
        <v>65.3</v>
      </c>
      <c r="FG166" s="49" t="s">
        <v>197</v>
      </c>
      <c r="FH166" s="49" t="s">
        <v>197</v>
      </c>
      <c r="FI166" s="49" t="s">
        <v>197</v>
      </c>
      <c r="FJ166" s="49" t="s">
        <v>197</v>
      </c>
      <c r="FK166" s="49" t="s">
        <v>197</v>
      </c>
      <c r="FL166" s="49" t="s">
        <v>197</v>
      </c>
      <c r="FM166" s="48">
        <v>37.200000000000003</v>
      </c>
      <c r="FN166" s="48">
        <v>68.7</v>
      </c>
      <c r="FO166" s="48">
        <v>50.3</v>
      </c>
      <c r="FP166" s="48">
        <v>17.399999999999999</v>
      </c>
      <c r="FQ166" s="48">
        <v>66.3</v>
      </c>
      <c r="FR166" s="48">
        <v>48.9</v>
      </c>
      <c r="FS166" s="48">
        <v>18.7</v>
      </c>
      <c r="FT166" s="48">
        <v>44.4</v>
      </c>
      <c r="FU166" s="48">
        <v>28.2</v>
      </c>
      <c r="FV166" s="48">
        <v>24</v>
      </c>
      <c r="FW166" s="49" t="s">
        <v>197</v>
      </c>
      <c r="FX166" s="48">
        <v>71.3</v>
      </c>
      <c r="FY166" s="48">
        <v>112</v>
      </c>
      <c r="FZ166" s="48">
        <v>111.6</v>
      </c>
      <c r="GA166" s="48">
        <v>47.4</v>
      </c>
      <c r="GB166" s="48">
        <v>56.6</v>
      </c>
      <c r="GC166" s="48">
        <v>54.8</v>
      </c>
      <c r="GD166" s="49" t="s">
        <v>197</v>
      </c>
      <c r="GE166" s="49" t="s">
        <v>197</v>
      </c>
      <c r="GF166" s="49" t="s">
        <v>197</v>
      </c>
      <c r="GG166" s="49" t="s">
        <v>197</v>
      </c>
      <c r="GH166" s="49" t="s">
        <v>197</v>
      </c>
      <c r="GI166" s="49" t="s">
        <v>197</v>
      </c>
      <c r="GJ166" s="49" t="s">
        <v>197</v>
      </c>
      <c r="GK166" s="49" t="s">
        <v>197</v>
      </c>
      <c r="GL166" s="49" t="s">
        <v>197</v>
      </c>
      <c r="GM166" s="48">
        <v>59.3</v>
      </c>
      <c r="GN166" s="48">
        <v>23.9</v>
      </c>
      <c r="GO166" s="48">
        <v>37.700000000000003</v>
      </c>
      <c r="GP166" s="49" t="s">
        <v>197</v>
      </c>
      <c r="GQ166" s="49" t="s">
        <v>197</v>
      </c>
      <c r="GR166" s="49" t="s">
        <v>197</v>
      </c>
      <c r="GS166" s="48">
        <v>43</v>
      </c>
      <c r="GT166" s="48">
        <v>34.1</v>
      </c>
      <c r="GU166" s="48">
        <v>36</v>
      </c>
      <c r="GV166" s="49" t="s">
        <v>197</v>
      </c>
      <c r="GW166" s="49" t="s">
        <v>197</v>
      </c>
      <c r="GX166" s="49" t="s">
        <v>197</v>
      </c>
      <c r="GY166" s="48">
        <v>52.2</v>
      </c>
      <c r="GZ166" s="48">
        <v>98.1</v>
      </c>
      <c r="HA166" s="48">
        <v>75.7</v>
      </c>
      <c r="HB166" s="48">
        <v>41.9</v>
      </c>
      <c r="HC166" s="48">
        <v>37.5</v>
      </c>
      <c r="HD166" s="48">
        <v>38.799999999999997</v>
      </c>
      <c r="HE166" s="48" t="e">
        <v>#N/A</v>
      </c>
      <c r="HF166" s="49" t="s">
        <v>197</v>
      </c>
      <c r="HG166" s="48" t="e">
        <v>#N/A</v>
      </c>
      <c r="HH166" s="49" t="s">
        <v>197</v>
      </c>
      <c r="HI166" s="49" t="s">
        <v>197</v>
      </c>
      <c r="HJ166" s="49" t="s">
        <v>197</v>
      </c>
      <c r="HK166" s="49" t="s">
        <v>197</v>
      </c>
      <c r="HL166" s="49" t="s">
        <v>197</v>
      </c>
      <c r="HM166" s="49" t="s">
        <v>197</v>
      </c>
      <c r="HN166" s="49" t="s">
        <v>197</v>
      </c>
      <c r="HO166" s="49" t="s">
        <v>197</v>
      </c>
      <c r="HP166" s="49" t="s">
        <v>197</v>
      </c>
      <c r="HQ166" s="49" t="s">
        <v>197</v>
      </c>
      <c r="HR166" s="49" t="s">
        <v>197</v>
      </c>
      <c r="HS166" s="49" t="s">
        <v>197</v>
      </c>
      <c r="HT166" s="49" t="s">
        <v>197</v>
      </c>
      <c r="HU166" s="48">
        <v>95.1</v>
      </c>
      <c r="HV166" s="48">
        <v>92.1</v>
      </c>
      <c r="HW166" s="48">
        <v>92.2</v>
      </c>
      <c r="HX166" s="49" t="s">
        <v>197</v>
      </c>
      <c r="HY166" s="49" t="s">
        <v>197</v>
      </c>
      <c r="HZ166" s="49" t="s">
        <v>197</v>
      </c>
      <c r="IA166" s="49" t="s">
        <v>197</v>
      </c>
      <c r="IB166" s="49" t="s">
        <v>197</v>
      </c>
      <c r="IC166" s="49" t="s">
        <v>197</v>
      </c>
      <c r="ID166" s="48">
        <v>32.200000000000003</v>
      </c>
      <c r="IE166" s="49" t="s">
        <v>197</v>
      </c>
      <c r="IF166" s="49" t="s">
        <v>197</v>
      </c>
      <c r="IG166" s="49" t="s">
        <v>197</v>
      </c>
      <c r="IH166" s="48">
        <v>77.400000000000006</v>
      </c>
      <c r="II166" s="49" t="s">
        <v>197</v>
      </c>
      <c r="IJ166" s="49" t="s">
        <v>197</v>
      </c>
      <c r="IK166" s="49" t="s">
        <v>197</v>
      </c>
      <c r="IL166" s="49" t="s">
        <v>197</v>
      </c>
      <c r="IM166" s="49" t="s">
        <v>197</v>
      </c>
      <c r="IN166" s="49" t="s">
        <v>197</v>
      </c>
      <c r="IO166" s="49" t="s">
        <v>197</v>
      </c>
      <c r="IP166" s="49" t="s">
        <v>197</v>
      </c>
      <c r="IQ166" s="48">
        <v>106</v>
      </c>
      <c r="IR166" s="48">
        <v>80.8</v>
      </c>
      <c r="IS166" s="48">
        <v>67</v>
      </c>
      <c r="IT166" s="48">
        <v>72.3</v>
      </c>
      <c r="IU166" s="49" t="s">
        <v>197</v>
      </c>
      <c r="IV166" s="49" t="s">
        <v>197</v>
      </c>
      <c r="IW166" s="49" t="s">
        <v>197</v>
      </c>
      <c r="IX166" s="49" t="s">
        <v>197</v>
      </c>
      <c r="IY166" s="49" t="s">
        <v>197</v>
      </c>
      <c r="IZ166" s="49" t="s">
        <v>197</v>
      </c>
      <c r="JA166" s="49" t="s">
        <v>197</v>
      </c>
      <c r="JB166" s="49" t="s">
        <v>197</v>
      </c>
      <c r="JC166" s="49" t="s">
        <v>197</v>
      </c>
      <c r="JD166" s="49" t="s">
        <v>197</v>
      </c>
      <c r="JE166" s="49" t="s">
        <v>197</v>
      </c>
      <c r="JF166" s="49" t="s">
        <v>87</v>
      </c>
      <c r="JG166" s="49" t="s">
        <v>87</v>
      </c>
      <c r="JH166" s="49">
        <v>12.3</v>
      </c>
      <c r="JI166" s="49">
        <v>72.8</v>
      </c>
      <c r="JJ166" s="49">
        <v>87.4</v>
      </c>
      <c r="JK166" s="49">
        <v>81.5</v>
      </c>
      <c r="JL166" s="49">
        <v>73.5</v>
      </c>
      <c r="JM166" s="49">
        <v>60.4</v>
      </c>
      <c r="JN166" s="49">
        <v>77.400000000000006</v>
      </c>
      <c r="JO166" s="49" t="s">
        <v>87</v>
      </c>
    </row>
    <row r="167" spans="1:275">
      <c r="A167" s="45"/>
      <c r="B167" s="46" t="s">
        <v>1904</v>
      </c>
      <c r="C167" s="303" t="s">
        <v>1401</v>
      </c>
      <c r="D167" s="46" t="s">
        <v>107</v>
      </c>
      <c r="E167" s="303" t="s">
        <v>20</v>
      </c>
      <c r="F167" s="47" t="s">
        <v>197</v>
      </c>
      <c r="G167" s="47" t="s">
        <v>197</v>
      </c>
      <c r="H167" s="48">
        <v>94.6</v>
      </c>
      <c r="I167" s="48">
        <v>78.5</v>
      </c>
      <c r="J167" s="48">
        <v>78.5</v>
      </c>
      <c r="K167" s="48">
        <v>97.7</v>
      </c>
      <c r="L167" s="48">
        <v>78</v>
      </c>
      <c r="M167" s="48">
        <v>104.7</v>
      </c>
      <c r="N167" s="48">
        <v>82.4</v>
      </c>
      <c r="O167" s="49" t="s">
        <v>197</v>
      </c>
      <c r="P167" s="48">
        <v>118.9</v>
      </c>
      <c r="Q167" s="48">
        <v>78.400000000000006</v>
      </c>
      <c r="R167" s="48">
        <v>163.5</v>
      </c>
      <c r="S167" s="48">
        <v>72.7</v>
      </c>
      <c r="T167" s="48">
        <v>118.7</v>
      </c>
      <c r="U167" s="48">
        <v>110.1</v>
      </c>
      <c r="V167" s="49" t="s">
        <v>197</v>
      </c>
      <c r="W167" s="48">
        <v>60.4</v>
      </c>
      <c r="X167" s="49" t="s">
        <v>197</v>
      </c>
      <c r="Y167" s="49" t="s">
        <v>197</v>
      </c>
      <c r="Z167" s="48">
        <v>29.5</v>
      </c>
      <c r="AA167" s="48">
        <v>140.80000000000001</v>
      </c>
      <c r="AB167" s="48">
        <v>88</v>
      </c>
      <c r="AC167" s="48">
        <v>142.30000000000001</v>
      </c>
      <c r="AD167" s="49" t="s">
        <v>197</v>
      </c>
      <c r="AE167" s="48">
        <v>32.1</v>
      </c>
      <c r="AF167" s="48">
        <v>55.3</v>
      </c>
      <c r="AG167" s="48">
        <v>262.89999999999998</v>
      </c>
      <c r="AH167" s="48">
        <v>131.5</v>
      </c>
      <c r="AI167" s="49" t="s">
        <v>197</v>
      </c>
      <c r="AJ167" s="49" t="s">
        <v>197</v>
      </c>
      <c r="AK167" s="49" t="s">
        <v>197</v>
      </c>
      <c r="AL167" s="49" t="s">
        <v>197</v>
      </c>
      <c r="AM167" s="49" t="s">
        <v>197</v>
      </c>
      <c r="AN167" s="48">
        <v>34.700000000000003</v>
      </c>
      <c r="AO167" s="48">
        <v>74.3</v>
      </c>
      <c r="AP167" s="48">
        <v>73.900000000000006</v>
      </c>
      <c r="AQ167" s="48">
        <v>128.30000000000001</v>
      </c>
      <c r="AR167" s="48">
        <v>181.7</v>
      </c>
      <c r="AS167" s="49" t="s">
        <v>197</v>
      </c>
      <c r="AT167" s="48">
        <v>97.2</v>
      </c>
      <c r="AU167" s="49" t="s">
        <v>197</v>
      </c>
      <c r="AV167" s="48">
        <v>98.6</v>
      </c>
      <c r="AW167" s="48">
        <v>216.2</v>
      </c>
      <c r="AX167" s="48">
        <v>422.3</v>
      </c>
      <c r="AY167" s="48">
        <v>412.6</v>
      </c>
      <c r="AZ167" s="48">
        <v>73.2</v>
      </c>
      <c r="BA167" s="48">
        <v>68.099999999999994</v>
      </c>
      <c r="BB167" s="48">
        <v>68.3</v>
      </c>
      <c r="BC167" s="48">
        <v>74.599999999999994</v>
      </c>
      <c r="BD167" s="48">
        <v>73.3</v>
      </c>
      <c r="BE167" s="48">
        <v>73.400000000000006</v>
      </c>
      <c r="BF167" s="48">
        <v>79.900000000000006</v>
      </c>
      <c r="BG167" s="48">
        <v>54.7</v>
      </c>
      <c r="BH167" s="48">
        <v>60.6</v>
      </c>
      <c r="BI167" s="48">
        <v>98.2</v>
      </c>
      <c r="BJ167" s="48">
        <v>79</v>
      </c>
      <c r="BK167" s="48">
        <v>89</v>
      </c>
      <c r="BL167" s="48">
        <v>86.8</v>
      </c>
      <c r="BM167" s="48">
        <v>271.7</v>
      </c>
      <c r="BN167" s="48">
        <v>220.9</v>
      </c>
      <c r="BO167" s="49" t="s">
        <v>197</v>
      </c>
      <c r="BP167" s="49" t="s">
        <v>197</v>
      </c>
      <c r="BQ167" s="49" t="s">
        <v>197</v>
      </c>
      <c r="BR167" s="49" t="s">
        <v>197</v>
      </c>
      <c r="BS167" s="49" t="s">
        <v>197</v>
      </c>
      <c r="BT167" s="49" t="s">
        <v>197</v>
      </c>
      <c r="BU167" s="49" t="s">
        <v>197</v>
      </c>
      <c r="BV167" s="49" t="s">
        <v>197</v>
      </c>
      <c r="BW167" s="49" t="s">
        <v>197</v>
      </c>
      <c r="BX167" s="49" t="s">
        <v>197</v>
      </c>
      <c r="BY167" s="49" t="s">
        <v>197</v>
      </c>
      <c r="BZ167" s="49" t="s">
        <v>197</v>
      </c>
      <c r="CA167" s="49" t="s">
        <v>197</v>
      </c>
      <c r="CB167" s="49" t="s">
        <v>197</v>
      </c>
      <c r="CC167" s="49" t="s">
        <v>197</v>
      </c>
      <c r="CD167" s="49" t="s">
        <v>197</v>
      </c>
      <c r="CE167" s="49" t="s">
        <v>197</v>
      </c>
      <c r="CF167" s="49" t="s">
        <v>197</v>
      </c>
      <c r="CG167" s="49" t="s">
        <v>197</v>
      </c>
      <c r="CH167" s="49" t="s">
        <v>197</v>
      </c>
      <c r="CI167" s="49" t="s">
        <v>197</v>
      </c>
      <c r="CJ167" s="49" t="s">
        <v>197</v>
      </c>
      <c r="CK167" s="49" t="s">
        <v>197</v>
      </c>
      <c r="CL167" s="49" t="s">
        <v>197</v>
      </c>
      <c r="CM167" s="49" t="s">
        <v>197</v>
      </c>
      <c r="CN167" s="49" t="s">
        <v>197</v>
      </c>
      <c r="CO167" s="49" t="s">
        <v>197</v>
      </c>
      <c r="CP167" s="49" t="s">
        <v>197</v>
      </c>
      <c r="CQ167" s="49" t="s">
        <v>197</v>
      </c>
      <c r="CR167" s="49" t="s">
        <v>197</v>
      </c>
      <c r="CS167" s="49" t="s">
        <v>197</v>
      </c>
      <c r="CT167" s="49" t="s">
        <v>197</v>
      </c>
      <c r="CU167" s="49" t="s">
        <v>197</v>
      </c>
      <c r="CV167" s="49" t="s">
        <v>197</v>
      </c>
      <c r="CW167" s="49" t="s">
        <v>197</v>
      </c>
      <c r="CX167" s="49" t="s">
        <v>197</v>
      </c>
      <c r="CY167" s="49" t="s">
        <v>197</v>
      </c>
      <c r="CZ167" s="49" t="s">
        <v>197</v>
      </c>
      <c r="DA167" s="49" t="s">
        <v>197</v>
      </c>
      <c r="DB167" s="49" t="s">
        <v>197</v>
      </c>
      <c r="DC167" s="49" t="s">
        <v>197</v>
      </c>
      <c r="DD167" s="49" t="s">
        <v>197</v>
      </c>
      <c r="DE167" s="49" t="s">
        <v>197</v>
      </c>
      <c r="DF167" s="49" t="s">
        <v>197</v>
      </c>
      <c r="DG167" s="49" t="s">
        <v>197</v>
      </c>
      <c r="DH167" s="49" t="s">
        <v>197</v>
      </c>
      <c r="DI167" s="49" t="s">
        <v>197</v>
      </c>
      <c r="DJ167" s="49" t="s">
        <v>197</v>
      </c>
      <c r="DK167" s="49" t="s">
        <v>197</v>
      </c>
      <c r="DL167" s="49" t="s">
        <v>197</v>
      </c>
      <c r="DM167" s="49" t="s">
        <v>197</v>
      </c>
      <c r="DN167" s="49" t="s">
        <v>197</v>
      </c>
      <c r="DO167" s="49" t="s">
        <v>197</v>
      </c>
      <c r="DP167" s="49" t="s">
        <v>197</v>
      </c>
      <c r="DQ167" s="49" t="s">
        <v>197</v>
      </c>
      <c r="DR167" s="49" t="s">
        <v>197</v>
      </c>
      <c r="DS167" s="49" t="s">
        <v>197</v>
      </c>
      <c r="DT167" s="49" t="s">
        <v>197</v>
      </c>
      <c r="DU167" s="49" t="s">
        <v>197</v>
      </c>
      <c r="DV167" s="49" t="s">
        <v>197</v>
      </c>
      <c r="DW167" s="49" t="s">
        <v>197</v>
      </c>
      <c r="DX167" s="49" t="s">
        <v>197</v>
      </c>
      <c r="DY167" s="49" t="s">
        <v>197</v>
      </c>
      <c r="DZ167" s="49" t="s">
        <v>197</v>
      </c>
      <c r="EA167" s="49" t="s">
        <v>197</v>
      </c>
      <c r="EB167" s="48" t="e">
        <v>#N/A</v>
      </c>
      <c r="EC167" s="49" t="s">
        <v>197</v>
      </c>
      <c r="ED167" s="48" t="e">
        <v>#N/A</v>
      </c>
      <c r="EE167" s="49" t="s">
        <v>197</v>
      </c>
      <c r="EF167" s="49" t="s">
        <v>197</v>
      </c>
      <c r="EG167" s="49" t="s">
        <v>197</v>
      </c>
      <c r="EH167" s="49" t="s">
        <v>197</v>
      </c>
      <c r="EI167" s="49" t="s">
        <v>197</v>
      </c>
      <c r="EJ167" s="49" t="s">
        <v>197</v>
      </c>
      <c r="EK167" s="49" t="s">
        <v>197</v>
      </c>
      <c r="EL167" s="49" t="s">
        <v>197</v>
      </c>
      <c r="EM167" s="49" t="s">
        <v>197</v>
      </c>
      <c r="EN167" s="49" t="s">
        <v>197</v>
      </c>
      <c r="EO167" s="49" t="s">
        <v>197</v>
      </c>
      <c r="EP167" s="49" t="s">
        <v>197</v>
      </c>
      <c r="EQ167" s="49" t="s">
        <v>197</v>
      </c>
      <c r="ER167" s="49" t="s">
        <v>197</v>
      </c>
      <c r="ES167" s="49" t="s">
        <v>197</v>
      </c>
      <c r="ET167" s="48">
        <v>198.4</v>
      </c>
      <c r="EU167" s="49" t="s">
        <v>197</v>
      </c>
      <c r="EV167" s="48">
        <v>93</v>
      </c>
      <c r="EW167" s="48">
        <v>76.099999999999994</v>
      </c>
      <c r="EX167" s="48">
        <v>81.400000000000006</v>
      </c>
      <c r="EY167" s="49" t="s">
        <v>197</v>
      </c>
      <c r="EZ167" s="48">
        <v>65.7</v>
      </c>
      <c r="FA167" s="48">
        <v>61.4</v>
      </c>
      <c r="FB167" s="48">
        <v>63.1</v>
      </c>
      <c r="FC167" s="49" t="s">
        <v>197</v>
      </c>
      <c r="FD167" s="48">
        <v>96</v>
      </c>
      <c r="FE167" s="48">
        <v>76.2</v>
      </c>
      <c r="FF167" s="48">
        <v>84.8</v>
      </c>
      <c r="FG167" s="49" t="s">
        <v>197</v>
      </c>
      <c r="FH167" s="49" t="s">
        <v>197</v>
      </c>
      <c r="FI167" s="49" t="s">
        <v>197</v>
      </c>
      <c r="FJ167" s="48">
        <v>108.5</v>
      </c>
      <c r="FK167" s="48">
        <v>114.5</v>
      </c>
      <c r="FL167" s="48">
        <v>111.8</v>
      </c>
      <c r="FM167" s="48">
        <v>60.3</v>
      </c>
      <c r="FN167" s="48">
        <v>80.900000000000006</v>
      </c>
      <c r="FO167" s="48">
        <v>68.900000000000006</v>
      </c>
      <c r="FP167" s="48">
        <v>7.2</v>
      </c>
      <c r="FQ167" s="48">
        <v>67.099999999999994</v>
      </c>
      <c r="FR167" s="48">
        <v>45.8</v>
      </c>
      <c r="FS167" s="48">
        <v>111.7</v>
      </c>
      <c r="FT167" s="48">
        <v>140.69999999999999</v>
      </c>
      <c r="FU167" s="48">
        <v>122.4</v>
      </c>
      <c r="FV167" s="48">
        <v>53</v>
      </c>
      <c r="FW167" s="49" t="s">
        <v>197</v>
      </c>
      <c r="FX167" s="48">
        <v>96.3</v>
      </c>
      <c r="FY167" s="48">
        <v>99.7</v>
      </c>
      <c r="FZ167" s="48">
        <v>99.6</v>
      </c>
      <c r="GA167" s="48">
        <v>98.7</v>
      </c>
      <c r="GB167" s="48">
        <v>105.4</v>
      </c>
      <c r="GC167" s="48">
        <v>104.1</v>
      </c>
      <c r="GD167" s="49" t="s">
        <v>197</v>
      </c>
      <c r="GE167" s="49" t="s">
        <v>197</v>
      </c>
      <c r="GF167" s="49" t="s">
        <v>197</v>
      </c>
      <c r="GG167" s="48">
        <v>117.8</v>
      </c>
      <c r="GH167" s="48">
        <v>48.1</v>
      </c>
      <c r="GI167" s="48">
        <v>48.6</v>
      </c>
      <c r="GJ167" s="49" t="s">
        <v>197</v>
      </c>
      <c r="GK167" s="49" t="s">
        <v>197</v>
      </c>
      <c r="GL167" s="49" t="s">
        <v>197</v>
      </c>
      <c r="GM167" s="48">
        <v>111.7</v>
      </c>
      <c r="GN167" s="48">
        <v>15.4</v>
      </c>
      <c r="GO167" s="48">
        <v>53.2</v>
      </c>
      <c r="GP167" s="48">
        <v>150.6</v>
      </c>
      <c r="GQ167" s="48">
        <v>78.8</v>
      </c>
      <c r="GR167" s="48">
        <v>105.4</v>
      </c>
      <c r="GS167" s="49" t="s">
        <v>197</v>
      </c>
      <c r="GT167" s="48">
        <v>34.1</v>
      </c>
      <c r="GU167" s="48">
        <v>26.6</v>
      </c>
      <c r="GV167" s="49" t="s">
        <v>197</v>
      </c>
      <c r="GW167" s="49" t="s">
        <v>197</v>
      </c>
      <c r="GX167" s="49" t="s">
        <v>197</v>
      </c>
      <c r="GY167" s="48">
        <v>94.8</v>
      </c>
      <c r="GZ167" s="48">
        <v>107.4</v>
      </c>
      <c r="HA167" s="48">
        <v>101.2</v>
      </c>
      <c r="HB167" s="48">
        <v>102.8</v>
      </c>
      <c r="HC167" s="48">
        <v>137.4</v>
      </c>
      <c r="HD167" s="48">
        <v>126.9</v>
      </c>
      <c r="HE167" s="48" t="e">
        <v>#N/A</v>
      </c>
      <c r="HF167" s="49" t="s">
        <v>197</v>
      </c>
      <c r="HG167" s="48" t="e">
        <v>#N/A</v>
      </c>
      <c r="HH167" s="49" t="s">
        <v>197</v>
      </c>
      <c r="HI167" s="49" t="s">
        <v>197</v>
      </c>
      <c r="HJ167" s="49" t="s">
        <v>197</v>
      </c>
      <c r="HK167" s="49" t="s">
        <v>197</v>
      </c>
      <c r="HL167" s="49" t="s">
        <v>197</v>
      </c>
      <c r="HM167" s="49" t="s">
        <v>197</v>
      </c>
      <c r="HN167" s="49" t="s">
        <v>197</v>
      </c>
      <c r="HO167" s="49" t="s">
        <v>197</v>
      </c>
      <c r="HP167" s="49" t="s">
        <v>197</v>
      </c>
      <c r="HQ167" s="49" t="s">
        <v>197</v>
      </c>
      <c r="HR167" s="48">
        <v>160.69999999999999</v>
      </c>
      <c r="HS167" s="48">
        <v>138</v>
      </c>
      <c r="HT167" s="48">
        <v>149.5</v>
      </c>
      <c r="HU167" s="48">
        <v>79.8</v>
      </c>
      <c r="HV167" s="48">
        <v>79.2</v>
      </c>
      <c r="HW167" s="48">
        <v>79.3</v>
      </c>
      <c r="HX167" s="49" t="s">
        <v>197</v>
      </c>
      <c r="HY167" s="49" t="s">
        <v>197</v>
      </c>
      <c r="HZ167" s="48">
        <v>253.1</v>
      </c>
      <c r="IA167" s="49" t="s">
        <v>197</v>
      </c>
      <c r="IB167" s="49" t="s">
        <v>197</v>
      </c>
      <c r="IC167" s="49" t="s">
        <v>197</v>
      </c>
      <c r="ID167" s="48">
        <v>20.8</v>
      </c>
      <c r="IE167" s="49" t="s">
        <v>197</v>
      </c>
      <c r="IF167" s="49" t="s">
        <v>197</v>
      </c>
      <c r="IG167" s="49" t="s">
        <v>197</v>
      </c>
      <c r="IH167" s="48">
        <v>162.69999999999999</v>
      </c>
      <c r="II167" s="49" t="s">
        <v>197</v>
      </c>
      <c r="IJ167" s="49" t="s">
        <v>197</v>
      </c>
      <c r="IK167" s="49" t="s">
        <v>197</v>
      </c>
      <c r="IL167" s="49" t="s">
        <v>197</v>
      </c>
      <c r="IM167" s="49" t="s">
        <v>197</v>
      </c>
      <c r="IN167" s="49" t="s">
        <v>197</v>
      </c>
      <c r="IO167" s="49" t="s">
        <v>197</v>
      </c>
      <c r="IP167" s="49" t="s">
        <v>197</v>
      </c>
      <c r="IQ167" s="48">
        <v>68.599999999999994</v>
      </c>
      <c r="IR167" s="48">
        <v>102</v>
      </c>
      <c r="IS167" s="48">
        <v>146.9</v>
      </c>
      <c r="IT167" s="48">
        <v>129.6</v>
      </c>
      <c r="IU167" s="48">
        <v>25.9</v>
      </c>
      <c r="IV167" s="48">
        <v>60.5</v>
      </c>
      <c r="IW167" s="48">
        <v>51.7</v>
      </c>
      <c r="IX167" s="49" t="s">
        <v>197</v>
      </c>
      <c r="IY167" s="49" t="s">
        <v>197</v>
      </c>
      <c r="IZ167" s="49" t="s">
        <v>197</v>
      </c>
      <c r="JA167" s="49" t="s">
        <v>197</v>
      </c>
      <c r="JB167" s="49" t="s">
        <v>197</v>
      </c>
      <c r="JC167" s="48">
        <v>59.8</v>
      </c>
      <c r="JD167" s="48">
        <v>44</v>
      </c>
      <c r="JE167" s="48">
        <v>47.8</v>
      </c>
      <c r="JF167" s="48" t="s">
        <v>87</v>
      </c>
      <c r="JG167" s="48" t="s">
        <v>87</v>
      </c>
      <c r="JH167" s="48" t="s">
        <v>87</v>
      </c>
      <c r="JI167" s="48">
        <v>92.9</v>
      </c>
      <c r="JJ167" s="48">
        <v>97</v>
      </c>
      <c r="JK167" s="48">
        <v>104.8</v>
      </c>
      <c r="JL167" s="48">
        <v>98.2</v>
      </c>
      <c r="JM167" s="48">
        <v>146.6</v>
      </c>
      <c r="JN167" s="48">
        <v>162.69999999999999</v>
      </c>
      <c r="JO167" s="48">
        <v>41.8</v>
      </c>
    </row>
    <row r="168" spans="1:275">
      <c r="A168" s="45"/>
      <c r="B168" s="46" t="s">
        <v>1905</v>
      </c>
      <c r="C168" s="303" t="s">
        <v>1402</v>
      </c>
      <c r="D168" s="46" t="s">
        <v>107</v>
      </c>
      <c r="E168" s="303" t="s">
        <v>20</v>
      </c>
      <c r="F168" s="47" t="s">
        <v>197</v>
      </c>
      <c r="G168" s="47" t="s">
        <v>197</v>
      </c>
      <c r="H168" s="48">
        <v>103.2</v>
      </c>
      <c r="I168" s="48">
        <v>83.7</v>
      </c>
      <c r="J168" s="48">
        <v>91</v>
      </c>
      <c r="K168" s="49" t="s">
        <v>197</v>
      </c>
      <c r="L168" s="49" t="s">
        <v>197</v>
      </c>
      <c r="M168" s="48">
        <v>138.5</v>
      </c>
      <c r="N168" s="48">
        <v>83.6</v>
      </c>
      <c r="O168" s="49" t="s">
        <v>197</v>
      </c>
      <c r="P168" s="48">
        <v>86.8</v>
      </c>
      <c r="Q168" s="49" t="s">
        <v>197</v>
      </c>
      <c r="R168" s="48">
        <v>163.69999999999999</v>
      </c>
      <c r="S168" s="48">
        <v>60.9</v>
      </c>
      <c r="T168" s="49" t="s">
        <v>197</v>
      </c>
      <c r="U168" s="49" t="s">
        <v>197</v>
      </c>
      <c r="V168" s="49" t="s">
        <v>197</v>
      </c>
      <c r="W168" s="49" t="s">
        <v>197</v>
      </c>
      <c r="X168" s="49" t="s">
        <v>197</v>
      </c>
      <c r="Y168" s="49" t="s">
        <v>197</v>
      </c>
      <c r="Z168" s="48">
        <v>91.1</v>
      </c>
      <c r="AA168" s="48">
        <v>103</v>
      </c>
      <c r="AB168" s="49" t="s">
        <v>197</v>
      </c>
      <c r="AC168" s="49" t="s">
        <v>197</v>
      </c>
      <c r="AD168" s="49" t="s">
        <v>197</v>
      </c>
      <c r="AE168" s="48">
        <v>43.5</v>
      </c>
      <c r="AF168" s="48">
        <v>90.3</v>
      </c>
      <c r="AG168" s="49" t="s">
        <v>197</v>
      </c>
      <c r="AH168" s="48">
        <v>68.8</v>
      </c>
      <c r="AI168" s="49" t="s">
        <v>197</v>
      </c>
      <c r="AJ168" s="49" t="s">
        <v>197</v>
      </c>
      <c r="AK168" s="49" t="s">
        <v>197</v>
      </c>
      <c r="AL168" s="49" t="s">
        <v>197</v>
      </c>
      <c r="AM168" s="49" t="s">
        <v>197</v>
      </c>
      <c r="AN168" s="49" t="s">
        <v>197</v>
      </c>
      <c r="AO168" s="49" t="s">
        <v>197</v>
      </c>
      <c r="AP168" s="49" t="s">
        <v>197</v>
      </c>
      <c r="AQ168" s="49" t="s">
        <v>197</v>
      </c>
      <c r="AR168" s="49" t="s">
        <v>197</v>
      </c>
      <c r="AS168" s="49" t="s">
        <v>197</v>
      </c>
      <c r="AT168" s="48">
        <v>73.599999999999994</v>
      </c>
      <c r="AU168" s="49" t="s">
        <v>197</v>
      </c>
      <c r="AV168" s="48">
        <v>52.4</v>
      </c>
      <c r="AW168" s="49" t="s">
        <v>197</v>
      </c>
      <c r="AX168" s="49" t="s">
        <v>197</v>
      </c>
      <c r="AY168" s="49" t="s">
        <v>197</v>
      </c>
      <c r="AZ168" s="48">
        <v>62.7</v>
      </c>
      <c r="BA168" s="48">
        <v>76.5</v>
      </c>
      <c r="BB168" s="48">
        <v>75.900000000000006</v>
      </c>
      <c r="BC168" s="48">
        <v>75.8</v>
      </c>
      <c r="BD168" s="48">
        <v>83.9</v>
      </c>
      <c r="BE168" s="48">
        <v>83.3</v>
      </c>
      <c r="BF168" s="48">
        <v>53.8</v>
      </c>
      <c r="BG168" s="48">
        <v>62.9</v>
      </c>
      <c r="BH168" s="48">
        <v>60.7</v>
      </c>
      <c r="BI168" s="49" t="s">
        <v>197</v>
      </c>
      <c r="BJ168" s="49" t="s">
        <v>197</v>
      </c>
      <c r="BK168" s="49" t="s">
        <v>197</v>
      </c>
      <c r="BL168" s="49" t="s">
        <v>197</v>
      </c>
      <c r="BM168" s="49" t="s">
        <v>197</v>
      </c>
      <c r="BN168" s="49" t="s">
        <v>197</v>
      </c>
      <c r="BO168" s="49" t="s">
        <v>197</v>
      </c>
      <c r="BP168" s="49" t="s">
        <v>197</v>
      </c>
      <c r="BQ168" s="49" t="s">
        <v>197</v>
      </c>
      <c r="BR168" s="49" t="s">
        <v>197</v>
      </c>
      <c r="BS168" s="49" t="s">
        <v>197</v>
      </c>
      <c r="BT168" s="49" t="s">
        <v>197</v>
      </c>
      <c r="BU168" s="49" t="s">
        <v>197</v>
      </c>
      <c r="BV168" s="49" t="s">
        <v>197</v>
      </c>
      <c r="BW168" s="49" t="s">
        <v>197</v>
      </c>
      <c r="BX168" s="49" t="s">
        <v>197</v>
      </c>
      <c r="BY168" s="49" t="s">
        <v>197</v>
      </c>
      <c r="BZ168" s="49" t="s">
        <v>197</v>
      </c>
      <c r="CA168" s="49" t="s">
        <v>197</v>
      </c>
      <c r="CB168" s="49" t="s">
        <v>197</v>
      </c>
      <c r="CC168" s="49" t="s">
        <v>197</v>
      </c>
      <c r="CD168" s="49" t="s">
        <v>197</v>
      </c>
      <c r="CE168" s="49" t="s">
        <v>197</v>
      </c>
      <c r="CF168" s="49" t="s">
        <v>197</v>
      </c>
      <c r="CG168" s="49" t="s">
        <v>197</v>
      </c>
      <c r="CH168" s="49" t="s">
        <v>197</v>
      </c>
      <c r="CI168" s="49" t="s">
        <v>197</v>
      </c>
      <c r="CJ168" s="49" t="s">
        <v>197</v>
      </c>
      <c r="CK168" s="49" t="s">
        <v>197</v>
      </c>
      <c r="CL168" s="49" t="s">
        <v>197</v>
      </c>
      <c r="CM168" s="49" t="s">
        <v>197</v>
      </c>
      <c r="CN168" s="49" t="s">
        <v>197</v>
      </c>
      <c r="CO168" s="49" t="s">
        <v>197</v>
      </c>
      <c r="CP168" s="49" t="s">
        <v>197</v>
      </c>
      <c r="CQ168" s="49" t="s">
        <v>197</v>
      </c>
      <c r="CR168" s="49" t="s">
        <v>197</v>
      </c>
      <c r="CS168" s="49" t="s">
        <v>197</v>
      </c>
      <c r="CT168" s="49" t="s">
        <v>197</v>
      </c>
      <c r="CU168" s="49" t="s">
        <v>197</v>
      </c>
      <c r="CV168" s="49" t="s">
        <v>197</v>
      </c>
      <c r="CW168" s="49" t="s">
        <v>197</v>
      </c>
      <c r="CX168" s="49" t="s">
        <v>197</v>
      </c>
      <c r="CY168" s="49" t="s">
        <v>197</v>
      </c>
      <c r="CZ168" s="49" t="s">
        <v>197</v>
      </c>
      <c r="DA168" s="49" t="s">
        <v>197</v>
      </c>
      <c r="DB168" s="49" t="s">
        <v>197</v>
      </c>
      <c r="DC168" s="49" t="s">
        <v>197</v>
      </c>
      <c r="DD168" s="49" t="s">
        <v>197</v>
      </c>
      <c r="DE168" s="49" t="s">
        <v>197</v>
      </c>
      <c r="DF168" s="49" t="s">
        <v>197</v>
      </c>
      <c r="DG168" s="49" t="s">
        <v>197</v>
      </c>
      <c r="DH168" s="49" t="s">
        <v>197</v>
      </c>
      <c r="DI168" s="49" t="s">
        <v>197</v>
      </c>
      <c r="DJ168" s="49" t="s">
        <v>197</v>
      </c>
      <c r="DK168" s="49" t="s">
        <v>197</v>
      </c>
      <c r="DL168" s="49" t="s">
        <v>197</v>
      </c>
      <c r="DM168" s="49" t="s">
        <v>197</v>
      </c>
      <c r="DN168" s="49" t="s">
        <v>197</v>
      </c>
      <c r="DO168" s="49" t="s">
        <v>197</v>
      </c>
      <c r="DP168" s="49" t="s">
        <v>197</v>
      </c>
      <c r="DQ168" s="49" t="s">
        <v>197</v>
      </c>
      <c r="DR168" s="49" t="s">
        <v>197</v>
      </c>
      <c r="DS168" s="49" t="s">
        <v>197</v>
      </c>
      <c r="DT168" s="49" t="s">
        <v>197</v>
      </c>
      <c r="DU168" s="49" t="s">
        <v>197</v>
      </c>
      <c r="DV168" s="49" t="s">
        <v>197</v>
      </c>
      <c r="DW168" s="49" t="s">
        <v>197</v>
      </c>
      <c r="DX168" s="49" t="s">
        <v>197</v>
      </c>
      <c r="DY168" s="49" t="s">
        <v>197</v>
      </c>
      <c r="DZ168" s="49" t="s">
        <v>197</v>
      </c>
      <c r="EA168" s="49" t="s">
        <v>197</v>
      </c>
      <c r="EB168" s="48" t="e">
        <v>#N/A</v>
      </c>
      <c r="EC168" s="49" t="s">
        <v>197</v>
      </c>
      <c r="ED168" s="48" t="e">
        <v>#N/A</v>
      </c>
      <c r="EE168" s="49" t="s">
        <v>197</v>
      </c>
      <c r="EF168" s="49" t="s">
        <v>197</v>
      </c>
      <c r="EG168" s="49" t="s">
        <v>197</v>
      </c>
      <c r="EH168" s="49" t="s">
        <v>197</v>
      </c>
      <c r="EI168" s="49" t="s">
        <v>197</v>
      </c>
      <c r="EJ168" s="49" t="s">
        <v>197</v>
      </c>
      <c r="EK168" s="49" t="s">
        <v>197</v>
      </c>
      <c r="EL168" s="49" t="s">
        <v>197</v>
      </c>
      <c r="EM168" s="49" t="s">
        <v>197</v>
      </c>
      <c r="EN168" s="49" t="s">
        <v>197</v>
      </c>
      <c r="EO168" s="49" t="s">
        <v>197</v>
      </c>
      <c r="EP168" s="49" t="s">
        <v>197</v>
      </c>
      <c r="EQ168" s="49" t="s">
        <v>197</v>
      </c>
      <c r="ER168" s="49" t="s">
        <v>197</v>
      </c>
      <c r="ES168" s="49" t="s">
        <v>197</v>
      </c>
      <c r="ET168" s="48">
        <v>96.4</v>
      </c>
      <c r="EU168" s="49" t="s">
        <v>197</v>
      </c>
      <c r="EV168" s="48">
        <v>61.6</v>
      </c>
      <c r="EW168" s="48">
        <v>55.2</v>
      </c>
      <c r="EX168" s="48">
        <v>57.2</v>
      </c>
      <c r="EY168" s="49" t="s">
        <v>197</v>
      </c>
      <c r="EZ168" s="48">
        <v>28.2</v>
      </c>
      <c r="FA168" s="48">
        <v>70.3</v>
      </c>
      <c r="FB168" s="48">
        <v>53.6</v>
      </c>
      <c r="FC168" s="49" t="s">
        <v>197</v>
      </c>
      <c r="FD168" s="48">
        <v>61.7</v>
      </c>
      <c r="FE168" s="48">
        <v>94</v>
      </c>
      <c r="FF168" s="48">
        <v>80</v>
      </c>
      <c r="FG168" s="48">
        <v>74.2</v>
      </c>
      <c r="FH168" s="48">
        <v>214.2</v>
      </c>
      <c r="FI168" s="48">
        <v>114</v>
      </c>
      <c r="FJ168" s="49" t="s">
        <v>197</v>
      </c>
      <c r="FK168" s="49" t="s">
        <v>197</v>
      </c>
      <c r="FL168" s="49" t="s">
        <v>197</v>
      </c>
      <c r="FM168" s="48">
        <v>29.8</v>
      </c>
      <c r="FN168" s="48">
        <v>39.700000000000003</v>
      </c>
      <c r="FO168" s="48">
        <v>33.9</v>
      </c>
      <c r="FP168" s="48">
        <v>31.7</v>
      </c>
      <c r="FQ168" s="48">
        <v>75.2</v>
      </c>
      <c r="FR168" s="48">
        <v>59.8</v>
      </c>
      <c r="FS168" s="48">
        <v>53.6</v>
      </c>
      <c r="FT168" s="48">
        <v>91.7</v>
      </c>
      <c r="FU168" s="48">
        <v>67.7</v>
      </c>
      <c r="FV168" s="48">
        <v>17.2</v>
      </c>
      <c r="FW168" s="49" t="s">
        <v>197</v>
      </c>
      <c r="FX168" s="48">
        <v>66.3</v>
      </c>
      <c r="FY168" s="48">
        <v>80.900000000000006</v>
      </c>
      <c r="FZ168" s="48">
        <v>80.8</v>
      </c>
      <c r="GA168" s="48">
        <v>52.2</v>
      </c>
      <c r="GB168" s="48">
        <v>82.1</v>
      </c>
      <c r="GC168" s="48">
        <v>76.2</v>
      </c>
      <c r="GD168" s="49" t="s">
        <v>197</v>
      </c>
      <c r="GE168" s="49" t="s">
        <v>197</v>
      </c>
      <c r="GF168" s="49" t="s">
        <v>197</v>
      </c>
      <c r="GG168" s="48">
        <v>176.2</v>
      </c>
      <c r="GH168" s="48">
        <v>103.4</v>
      </c>
      <c r="GI168" s="48">
        <v>104</v>
      </c>
      <c r="GJ168" s="49" t="s">
        <v>197</v>
      </c>
      <c r="GK168" s="49" t="s">
        <v>197</v>
      </c>
      <c r="GL168" s="49" t="s">
        <v>197</v>
      </c>
      <c r="GM168" s="49" t="s">
        <v>197</v>
      </c>
      <c r="GN168" s="49" t="s">
        <v>197</v>
      </c>
      <c r="GO168" s="49" t="s">
        <v>197</v>
      </c>
      <c r="GP168" s="49" t="s">
        <v>197</v>
      </c>
      <c r="GQ168" s="49" t="s">
        <v>197</v>
      </c>
      <c r="GR168" s="49" t="s">
        <v>197</v>
      </c>
      <c r="GS168" s="49" t="s">
        <v>197</v>
      </c>
      <c r="GT168" s="49" t="s">
        <v>197</v>
      </c>
      <c r="GU168" s="49" t="s">
        <v>197</v>
      </c>
      <c r="GV168" s="49" t="s">
        <v>197</v>
      </c>
      <c r="GW168" s="49" t="s">
        <v>197</v>
      </c>
      <c r="GX168" s="49" t="s">
        <v>197</v>
      </c>
      <c r="GY168" s="48">
        <v>62.1</v>
      </c>
      <c r="GZ168" s="48">
        <v>53.8</v>
      </c>
      <c r="HA168" s="48">
        <v>57.9</v>
      </c>
      <c r="HB168" s="49" t="s">
        <v>197</v>
      </c>
      <c r="HC168" s="49" t="s">
        <v>197</v>
      </c>
      <c r="HD168" s="49" t="s">
        <v>197</v>
      </c>
      <c r="HE168" s="48" t="e">
        <v>#N/A</v>
      </c>
      <c r="HF168" s="49" t="s">
        <v>197</v>
      </c>
      <c r="HG168" s="48" t="e">
        <v>#N/A</v>
      </c>
      <c r="HH168" s="49" t="s">
        <v>197</v>
      </c>
      <c r="HI168" s="49" t="s">
        <v>197</v>
      </c>
      <c r="HJ168" s="49" t="s">
        <v>197</v>
      </c>
      <c r="HK168" s="49" t="s">
        <v>197</v>
      </c>
      <c r="HL168" s="49" t="s">
        <v>197</v>
      </c>
      <c r="HM168" s="49" t="s">
        <v>197</v>
      </c>
      <c r="HN168" s="49" t="s">
        <v>197</v>
      </c>
      <c r="HO168" s="49" t="s">
        <v>197</v>
      </c>
      <c r="HP168" s="49" t="s">
        <v>197</v>
      </c>
      <c r="HQ168" s="49" t="s">
        <v>197</v>
      </c>
      <c r="HR168" s="49" t="s">
        <v>197</v>
      </c>
      <c r="HS168" s="49" t="s">
        <v>197</v>
      </c>
      <c r="HT168" s="49" t="s">
        <v>197</v>
      </c>
      <c r="HU168" s="48">
        <v>56.3</v>
      </c>
      <c r="HV168" s="48">
        <v>64.400000000000006</v>
      </c>
      <c r="HW168" s="48">
        <v>63.9</v>
      </c>
      <c r="HX168" s="49" t="s">
        <v>197</v>
      </c>
      <c r="HY168" s="49" t="s">
        <v>197</v>
      </c>
      <c r="HZ168" s="49" t="s">
        <v>197</v>
      </c>
      <c r="IA168" s="49" t="s">
        <v>197</v>
      </c>
      <c r="IB168" s="49" t="s">
        <v>197</v>
      </c>
      <c r="IC168" s="49" t="s">
        <v>197</v>
      </c>
      <c r="ID168" s="48">
        <v>35.6</v>
      </c>
      <c r="IE168" s="49" t="s">
        <v>197</v>
      </c>
      <c r="IF168" s="49" t="s">
        <v>197</v>
      </c>
      <c r="IG168" s="49" t="s">
        <v>197</v>
      </c>
      <c r="IH168" s="48">
        <v>113.6</v>
      </c>
      <c r="II168" s="49" t="s">
        <v>197</v>
      </c>
      <c r="IJ168" s="49" t="s">
        <v>197</v>
      </c>
      <c r="IK168" s="49" t="s">
        <v>197</v>
      </c>
      <c r="IL168" s="49" t="s">
        <v>197</v>
      </c>
      <c r="IM168" s="49" t="s">
        <v>197</v>
      </c>
      <c r="IN168" s="49" t="s">
        <v>197</v>
      </c>
      <c r="IO168" s="49" t="s">
        <v>197</v>
      </c>
      <c r="IP168" s="49" t="s">
        <v>197</v>
      </c>
      <c r="IQ168" s="48">
        <v>127</v>
      </c>
      <c r="IR168" s="48">
        <v>54.4</v>
      </c>
      <c r="IS168" s="48">
        <v>72</v>
      </c>
      <c r="IT168" s="48">
        <v>65.2</v>
      </c>
      <c r="IU168" s="48">
        <v>142.69999999999999</v>
      </c>
      <c r="IV168" s="48">
        <v>143.19999999999999</v>
      </c>
      <c r="IW168" s="48">
        <v>143.1</v>
      </c>
      <c r="IX168" s="49" t="s">
        <v>197</v>
      </c>
      <c r="IY168" s="49" t="s">
        <v>197</v>
      </c>
      <c r="IZ168" s="49" t="s">
        <v>197</v>
      </c>
      <c r="JA168" s="49" t="s">
        <v>197</v>
      </c>
      <c r="JB168" s="49" t="s">
        <v>197</v>
      </c>
      <c r="JC168" s="48">
        <v>129.69999999999999</v>
      </c>
      <c r="JD168" s="48">
        <v>28.6</v>
      </c>
      <c r="JE168" s="48">
        <v>53.2</v>
      </c>
      <c r="JF168" s="48" t="s">
        <v>87</v>
      </c>
      <c r="JG168" s="48" t="s">
        <v>87</v>
      </c>
      <c r="JH168" s="48" t="s">
        <v>87</v>
      </c>
      <c r="JI168" s="48">
        <v>44.5</v>
      </c>
      <c r="JJ168" s="48">
        <v>71</v>
      </c>
      <c r="JK168" s="48">
        <v>74.2</v>
      </c>
      <c r="JL168" s="48">
        <v>83.6</v>
      </c>
      <c r="JM168" s="48">
        <v>96.7</v>
      </c>
      <c r="JN168" s="48">
        <v>113.6</v>
      </c>
      <c r="JO168" s="48" t="s">
        <v>87</v>
      </c>
    </row>
    <row r="169" spans="1:275">
      <c r="A169" s="45"/>
      <c r="B169" s="46" t="s">
        <v>1906</v>
      </c>
      <c r="C169" s="303" t="s">
        <v>1403</v>
      </c>
      <c r="D169" s="46" t="s">
        <v>108</v>
      </c>
      <c r="E169" s="303" t="s">
        <v>129</v>
      </c>
      <c r="F169" s="47" t="s">
        <v>197</v>
      </c>
      <c r="G169" s="47" t="s">
        <v>197</v>
      </c>
      <c r="H169" s="48">
        <v>181.7</v>
      </c>
      <c r="I169" s="48">
        <v>130.4</v>
      </c>
      <c r="J169" s="48">
        <v>132.4</v>
      </c>
      <c r="K169" s="49" t="s">
        <v>197</v>
      </c>
      <c r="L169" s="49" t="s">
        <v>197</v>
      </c>
      <c r="M169" s="49" t="s">
        <v>197</v>
      </c>
      <c r="N169" s="49" t="s">
        <v>197</v>
      </c>
      <c r="O169" s="49" t="s">
        <v>197</v>
      </c>
      <c r="P169" s="49" t="s">
        <v>197</v>
      </c>
      <c r="Q169" s="49" t="s">
        <v>197</v>
      </c>
      <c r="R169" s="49" t="s">
        <v>197</v>
      </c>
      <c r="S169" s="49" t="s">
        <v>197</v>
      </c>
      <c r="T169" s="49" t="s">
        <v>197</v>
      </c>
      <c r="U169" s="49" t="s">
        <v>197</v>
      </c>
      <c r="V169" s="49" t="s">
        <v>197</v>
      </c>
      <c r="W169" s="49" t="s">
        <v>197</v>
      </c>
      <c r="X169" s="49" t="s">
        <v>197</v>
      </c>
      <c r="Y169" s="49" t="s">
        <v>197</v>
      </c>
      <c r="Z169" s="49" t="s">
        <v>197</v>
      </c>
      <c r="AA169" s="49" t="s">
        <v>197</v>
      </c>
      <c r="AB169" s="49" t="s">
        <v>197</v>
      </c>
      <c r="AC169" s="49" t="s">
        <v>197</v>
      </c>
      <c r="AD169" s="49" t="s">
        <v>197</v>
      </c>
      <c r="AE169" s="49" t="s">
        <v>197</v>
      </c>
      <c r="AF169" s="49" t="s">
        <v>197</v>
      </c>
      <c r="AG169" s="49" t="s">
        <v>197</v>
      </c>
      <c r="AH169" s="49" t="s">
        <v>197</v>
      </c>
      <c r="AI169" s="49" t="s">
        <v>197</v>
      </c>
      <c r="AJ169" s="49" t="s">
        <v>197</v>
      </c>
      <c r="AK169" s="49" t="s">
        <v>197</v>
      </c>
      <c r="AL169" s="49" t="s">
        <v>197</v>
      </c>
      <c r="AM169" s="49" t="s">
        <v>197</v>
      </c>
      <c r="AN169" s="49" t="s">
        <v>197</v>
      </c>
      <c r="AO169" s="49" t="s">
        <v>197</v>
      </c>
      <c r="AP169" s="49" t="s">
        <v>197</v>
      </c>
      <c r="AQ169" s="49" t="s">
        <v>197</v>
      </c>
      <c r="AR169" s="49" t="s">
        <v>197</v>
      </c>
      <c r="AS169" s="49" t="s">
        <v>197</v>
      </c>
      <c r="AT169" s="49" t="s">
        <v>197</v>
      </c>
      <c r="AU169" s="49" t="s">
        <v>197</v>
      </c>
      <c r="AV169" s="49" t="s">
        <v>197</v>
      </c>
      <c r="AW169" s="49" t="s">
        <v>197</v>
      </c>
      <c r="AX169" s="49" t="s">
        <v>197</v>
      </c>
      <c r="AY169" s="49" t="s">
        <v>197</v>
      </c>
      <c r="AZ169" s="48">
        <v>48.7</v>
      </c>
      <c r="BA169" s="48">
        <v>28.5</v>
      </c>
      <c r="BB169" s="48">
        <v>29.5</v>
      </c>
      <c r="BC169" s="48">
        <v>45.8</v>
      </c>
      <c r="BD169" s="48">
        <v>21.3</v>
      </c>
      <c r="BE169" s="48">
        <v>23.2</v>
      </c>
      <c r="BF169" s="48">
        <v>86.3</v>
      </c>
      <c r="BG169" s="48">
        <v>30</v>
      </c>
      <c r="BH169" s="48">
        <v>43.7</v>
      </c>
      <c r="BI169" s="49" t="s">
        <v>197</v>
      </c>
      <c r="BJ169" s="49" t="s">
        <v>197</v>
      </c>
      <c r="BK169" s="49" t="s">
        <v>197</v>
      </c>
      <c r="BL169" s="49" t="s">
        <v>197</v>
      </c>
      <c r="BM169" s="49" t="s">
        <v>197</v>
      </c>
      <c r="BN169" s="49" t="s">
        <v>197</v>
      </c>
      <c r="BO169" s="49" t="s">
        <v>197</v>
      </c>
      <c r="BP169" s="49" t="s">
        <v>197</v>
      </c>
      <c r="BQ169" s="49" t="s">
        <v>197</v>
      </c>
      <c r="BR169" s="49" t="s">
        <v>197</v>
      </c>
      <c r="BS169" s="49" t="s">
        <v>197</v>
      </c>
      <c r="BT169" s="49" t="s">
        <v>197</v>
      </c>
      <c r="BU169" s="49" t="s">
        <v>197</v>
      </c>
      <c r="BV169" s="49" t="s">
        <v>197</v>
      </c>
      <c r="BW169" s="49" t="s">
        <v>197</v>
      </c>
      <c r="BX169" s="49" t="s">
        <v>197</v>
      </c>
      <c r="BY169" s="49" t="s">
        <v>197</v>
      </c>
      <c r="BZ169" s="49" t="s">
        <v>197</v>
      </c>
      <c r="CA169" s="49" t="s">
        <v>197</v>
      </c>
      <c r="CB169" s="49" t="s">
        <v>197</v>
      </c>
      <c r="CC169" s="49" t="s">
        <v>197</v>
      </c>
      <c r="CD169" s="49" t="s">
        <v>197</v>
      </c>
      <c r="CE169" s="49" t="s">
        <v>197</v>
      </c>
      <c r="CF169" s="49" t="s">
        <v>197</v>
      </c>
      <c r="CG169" s="49" t="s">
        <v>197</v>
      </c>
      <c r="CH169" s="49" t="s">
        <v>197</v>
      </c>
      <c r="CI169" s="49" t="s">
        <v>197</v>
      </c>
      <c r="CJ169" s="49" t="s">
        <v>197</v>
      </c>
      <c r="CK169" s="49" t="s">
        <v>197</v>
      </c>
      <c r="CL169" s="49" t="s">
        <v>197</v>
      </c>
      <c r="CM169" s="49" t="s">
        <v>197</v>
      </c>
      <c r="CN169" s="49" t="s">
        <v>197</v>
      </c>
      <c r="CO169" s="49" t="s">
        <v>197</v>
      </c>
      <c r="CP169" s="49" t="s">
        <v>197</v>
      </c>
      <c r="CQ169" s="49" t="s">
        <v>197</v>
      </c>
      <c r="CR169" s="49" t="s">
        <v>197</v>
      </c>
      <c r="CS169" s="49" t="s">
        <v>197</v>
      </c>
      <c r="CT169" s="49" t="s">
        <v>197</v>
      </c>
      <c r="CU169" s="49" t="s">
        <v>197</v>
      </c>
      <c r="CV169" s="49" t="s">
        <v>197</v>
      </c>
      <c r="CW169" s="49" t="s">
        <v>197</v>
      </c>
      <c r="CX169" s="49" t="s">
        <v>197</v>
      </c>
      <c r="CY169" s="49" t="s">
        <v>197</v>
      </c>
      <c r="CZ169" s="49" t="s">
        <v>197</v>
      </c>
      <c r="DA169" s="49" t="s">
        <v>197</v>
      </c>
      <c r="DB169" s="49" t="s">
        <v>197</v>
      </c>
      <c r="DC169" s="49" t="s">
        <v>197</v>
      </c>
      <c r="DD169" s="49" t="s">
        <v>197</v>
      </c>
      <c r="DE169" s="49" t="s">
        <v>197</v>
      </c>
      <c r="DF169" s="49" t="s">
        <v>197</v>
      </c>
      <c r="DG169" s="49" t="s">
        <v>197</v>
      </c>
      <c r="DH169" s="49" t="s">
        <v>197</v>
      </c>
      <c r="DI169" s="49" t="s">
        <v>197</v>
      </c>
      <c r="DJ169" s="49" t="s">
        <v>197</v>
      </c>
      <c r="DK169" s="49" t="s">
        <v>197</v>
      </c>
      <c r="DL169" s="49" t="s">
        <v>197</v>
      </c>
      <c r="DM169" s="49" t="s">
        <v>197</v>
      </c>
      <c r="DN169" s="49" t="s">
        <v>197</v>
      </c>
      <c r="DO169" s="49" t="s">
        <v>197</v>
      </c>
      <c r="DP169" s="49" t="s">
        <v>197</v>
      </c>
      <c r="DQ169" s="49" t="s">
        <v>197</v>
      </c>
      <c r="DR169" s="49" t="s">
        <v>197</v>
      </c>
      <c r="DS169" s="49" t="s">
        <v>197</v>
      </c>
      <c r="DT169" s="49" t="s">
        <v>197</v>
      </c>
      <c r="DU169" s="49" t="s">
        <v>197</v>
      </c>
      <c r="DV169" s="49" t="s">
        <v>197</v>
      </c>
      <c r="DW169" s="49" t="s">
        <v>197</v>
      </c>
      <c r="DX169" s="49" t="s">
        <v>197</v>
      </c>
      <c r="DY169" s="49" t="s">
        <v>197</v>
      </c>
      <c r="DZ169" s="49" t="s">
        <v>197</v>
      </c>
      <c r="EA169" s="49" t="s">
        <v>197</v>
      </c>
      <c r="EB169" s="48" t="e">
        <v>#N/A</v>
      </c>
      <c r="EC169" s="49" t="s">
        <v>197</v>
      </c>
      <c r="ED169" s="48" t="e">
        <v>#N/A</v>
      </c>
      <c r="EE169" s="49" t="s">
        <v>197</v>
      </c>
      <c r="EF169" s="49" t="s">
        <v>197</v>
      </c>
      <c r="EG169" s="49" t="s">
        <v>197</v>
      </c>
      <c r="EH169" s="49" t="s">
        <v>197</v>
      </c>
      <c r="EI169" s="49" t="s">
        <v>197</v>
      </c>
      <c r="EJ169" s="49" t="s">
        <v>197</v>
      </c>
      <c r="EK169" s="49" t="s">
        <v>197</v>
      </c>
      <c r="EL169" s="49" t="s">
        <v>197</v>
      </c>
      <c r="EM169" s="49" t="s">
        <v>197</v>
      </c>
      <c r="EN169" s="49" t="s">
        <v>197</v>
      </c>
      <c r="EO169" s="49" t="s">
        <v>197</v>
      </c>
      <c r="EP169" s="49" t="s">
        <v>197</v>
      </c>
      <c r="EQ169" s="49" t="s">
        <v>197</v>
      </c>
      <c r="ER169" s="49" t="s">
        <v>197</v>
      </c>
      <c r="ES169" s="49" t="s">
        <v>197</v>
      </c>
      <c r="ET169" s="49" t="s">
        <v>197</v>
      </c>
      <c r="EU169" s="49" t="s">
        <v>197</v>
      </c>
      <c r="EV169" s="48">
        <v>17.8</v>
      </c>
      <c r="EW169" s="48">
        <v>68.2</v>
      </c>
      <c r="EX169" s="48">
        <v>51.9</v>
      </c>
      <c r="EY169" s="49" t="s">
        <v>197</v>
      </c>
      <c r="EZ169" s="49" t="s">
        <v>197</v>
      </c>
      <c r="FA169" s="49" t="s">
        <v>197</v>
      </c>
      <c r="FB169" s="49" t="s">
        <v>197</v>
      </c>
      <c r="FC169" s="49" t="s">
        <v>197</v>
      </c>
      <c r="FD169" s="49" t="s">
        <v>197</v>
      </c>
      <c r="FE169" s="49" t="s">
        <v>197</v>
      </c>
      <c r="FF169" s="49" t="s">
        <v>197</v>
      </c>
      <c r="FG169" s="49" t="s">
        <v>197</v>
      </c>
      <c r="FH169" s="49" t="s">
        <v>197</v>
      </c>
      <c r="FI169" s="49" t="s">
        <v>197</v>
      </c>
      <c r="FJ169" s="49" t="s">
        <v>197</v>
      </c>
      <c r="FK169" s="49" t="s">
        <v>197</v>
      </c>
      <c r="FL169" s="49" t="s">
        <v>197</v>
      </c>
      <c r="FM169" s="48">
        <v>3.1</v>
      </c>
      <c r="FN169" s="48">
        <v>32.5</v>
      </c>
      <c r="FO169" s="48">
        <v>15.2</v>
      </c>
      <c r="FP169" s="49" t="s">
        <v>197</v>
      </c>
      <c r="FQ169" s="49" t="s">
        <v>197</v>
      </c>
      <c r="FR169" s="49" t="s">
        <v>197</v>
      </c>
      <c r="FS169" s="49" t="s">
        <v>197</v>
      </c>
      <c r="FT169" s="49" t="s">
        <v>197</v>
      </c>
      <c r="FU169" s="49" t="s">
        <v>197</v>
      </c>
      <c r="FV169" s="49" t="s">
        <v>197</v>
      </c>
      <c r="FW169" s="49" t="s">
        <v>197</v>
      </c>
      <c r="FX169" s="48">
        <v>34.299999999999997</v>
      </c>
      <c r="FY169" s="48">
        <v>33.9</v>
      </c>
      <c r="FZ169" s="48">
        <v>34</v>
      </c>
      <c r="GA169" s="48">
        <v>15.9</v>
      </c>
      <c r="GB169" s="48">
        <v>28.1</v>
      </c>
      <c r="GC169" s="48">
        <v>25.7</v>
      </c>
      <c r="GD169" s="49" t="s">
        <v>197</v>
      </c>
      <c r="GE169" s="49" t="s">
        <v>197</v>
      </c>
      <c r="GF169" s="49" t="s">
        <v>197</v>
      </c>
      <c r="GG169" s="49" t="s">
        <v>197</v>
      </c>
      <c r="GH169" s="49" t="s">
        <v>197</v>
      </c>
      <c r="GI169" s="49" t="s">
        <v>197</v>
      </c>
      <c r="GJ169" s="49" t="s">
        <v>197</v>
      </c>
      <c r="GK169" s="49" t="s">
        <v>197</v>
      </c>
      <c r="GL169" s="49" t="s">
        <v>197</v>
      </c>
      <c r="GM169" s="49" t="s">
        <v>197</v>
      </c>
      <c r="GN169" s="49" t="s">
        <v>197</v>
      </c>
      <c r="GO169" s="49" t="s">
        <v>197</v>
      </c>
      <c r="GP169" s="49" t="s">
        <v>197</v>
      </c>
      <c r="GQ169" s="49" t="s">
        <v>197</v>
      </c>
      <c r="GR169" s="49" t="s">
        <v>197</v>
      </c>
      <c r="GS169" s="49" t="s">
        <v>197</v>
      </c>
      <c r="GT169" s="49" t="s">
        <v>197</v>
      </c>
      <c r="GU169" s="49" t="s">
        <v>197</v>
      </c>
      <c r="GV169" s="49" t="s">
        <v>197</v>
      </c>
      <c r="GW169" s="49" t="s">
        <v>197</v>
      </c>
      <c r="GX169" s="49" t="s">
        <v>197</v>
      </c>
      <c r="GY169" s="49" t="s">
        <v>197</v>
      </c>
      <c r="GZ169" s="49" t="s">
        <v>197</v>
      </c>
      <c r="HA169" s="49" t="s">
        <v>197</v>
      </c>
      <c r="HB169" s="49" t="s">
        <v>197</v>
      </c>
      <c r="HC169" s="49" t="s">
        <v>197</v>
      </c>
      <c r="HD169" s="49" t="s">
        <v>197</v>
      </c>
      <c r="HE169" s="48" t="e">
        <v>#N/A</v>
      </c>
      <c r="HF169" s="49" t="s">
        <v>197</v>
      </c>
      <c r="HG169" s="48" t="e">
        <v>#N/A</v>
      </c>
      <c r="HH169" s="49" t="s">
        <v>197</v>
      </c>
      <c r="HI169" s="49" t="s">
        <v>197</v>
      </c>
      <c r="HJ169" s="49" t="s">
        <v>197</v>
      </c>
      <c r="HK169" s="49" t="s">
        <v>197</v>
      </c>
      <c r="HL169" s="49" t="s">
        <v>197</v>
      </c>
      <c r="HM169" s="49" t="s">
        <v>197</v>
      </c>
      <c r="HN169" s="49" t="s">
        <v>197</v>
      </c>
      <c r="HO169" s="49" t="s">
        <v>197</v>
      </c>
      <c r="HP169" s="49" t="s">
        <v>197</v>
      </c>
      <c r="HQ169" s="49" t="s">
        <v>197</v>
      </c>
      <c r="HR169" s="49" t="s">
        <v>197</v>
      </c>
      <c r="HS169" s="49" t="s">
        <v>197</v>
      </c>
      <c r="HT169" s="49" t="s">
        <v>197</v>
      </c>
      <c r="HU169" s="48">
        <v>90.5</v>
      </c>
      <c r="HV169" s="48">
        <v>69</v>
      </c>
      <c r="HW169" s="48">
        <v>70.400000000000006</v>
      </c>
      <c r="HX169" s="49" t="s">
        <v>197</v>
      </c>
      <c r="HY169" s="49" t="s">
        <v>197</v>
      </c>
      <c r="HZ169" s="49" t="s">
        <v>197</v>
      </c>
      <c r="IA169" s="49" t="s">
        <v>197</v>
      </c>
      <c r="IB169" s="49" t="s">
        <v>197</v>
      </c>
      <c r="IC169" s="49" t="s">
        <v>197</v>
      </c>
      <c r="ID169" s="48">
        <v>69.2</v>
      </c>
      <c r="IE169" s="49" t="s">
        <v>197</v>
      </c>
      <c r="IF169" s="49" t="s">
        <v>197</v>
      </c>
      <c r="IG169" s="49" t="s">
        <v>197</v>
      </c>
      <c r="IH169" s="48">
        <v>40.6</v>
      </c>
      <c r="II169" s="49" t="s">
        <v>197</v>
      </c>
      <c r="IJ169" s="49" t="s">
        <v>197</v>
      </c>
      <c r="IK169" s="49" t="s">
        <v>197</v>
      </c>
      <c r="IL169" s="49" t="s">
        <v>197</v>
      </c>
      <c r="IM169" s="49" t="s">
        <v>197</v>
      </c>
      <c r="IN169" s="49" t="s">
        <v>197</v>
      </c>
      <c r="IO169" s="49" t="s">
        <v>197</v>
      </c>
      <c r="IP169" s="49" t="s">
        <v>197</v>
      </c>
      <c r="IQ169" s="49" t="s">
        <v>197</v>
      </c>
      <c r="IR169" s="48">
        <v>29.2</v>
      </c>
      <c r="IS169" s="48">
        <v>5.2</v>
      </c>
      <c r="IT169" s="48">
        <v>14.5</v>
      </c>
      <c r="IU169" s="49" t="s">
        <v>197</v>
      </c>
      <c r="IV169" s="49" t="s">
        <v>197</v>
      </c>
      <c r="IW169" s="49" t="s">
        <v>197</v>
      </c>
      <c r="IX169" s="49" t="s">
        <v>197</v>
      </c>
      <c r="IY169" s="49" t="s">
        <v>197</v>
      </c>
      <c r="IZ169" s="49" t="s">
        <v>197</v>
      </c>
      <c r="JA169" s="49" t="s">
        <v>197</v>
      </c>
      <c r="JB169" s="49" t="s">
        <v>197</v>
      </c>
      <c r="JC169" s="49" t="s">
        <v>197</v>
      </c>
      <c r="JD169" s="49" t="s">
        <v>197</v>
      </c>
      <c r="JE169" s="49" t="s">
        <v>197</v>
      </c>
      <c r="JF169" s="49" t="s">
        <v>87</v>
      </c>
      <c r="JG169" s="49" t="s">
        <v>87</v>
      </c>
      <c r="JH169" s="49" t="s">
        <v>87</v>
      </c>
      <c r="JI169" s="49">
        <v>37.5</v>
      </c>
      <c r="JJ169" s="49">
        <v>72</v>
      </c>
      <c r="JK169" s="49">
        <v>50.1</v>
      </c>
      <c r="JL169" s="49">
        <v>50.4</v>
      </c>
      <c r="JM169" s="49">
        <v>22.9</v>
      </c>
      <c r="JN169" s="49">
        <v>40.6</v>
      </c>
      <c r="JO169" s="49" t="s">
        <v>87</v>
      </c>
    </row>
    <row r="170" spans="1:275">
      <c r="A170" s="45"/>
      <c r="B170" s="46" t="s">
        <v>1907</v>
      </c>
      <c r="C170" s="303" t="s">
        <v>1404</v>
      </c>
      <c r="D170" s="46" t="s">
        <v>108</v>
      </c>
      <c r="E170" s="303" t="s">
        <v>129</v>
      </c>
      <c r="F170" s="47" t="s">
        <v>197</v>
      </c>
      <c r="G170" s="47" t="s">
        <v>197</v>
      </c>
      <c r="H170" s="48">
        <v>127</v>
      </c>
      <c r="I170" s="48">
        <v>137.19999999999999</v>
      </c>
      <c r="J170" s="48">
        <v>140.1</v>
      </c>
      <c r="K170" s="49" t="s">
        <v>197</v>
      </c>
      <c r="L170" s="48">
        <v>46.5</v>
      </c>
      <c r="M170" s="48">
        <v>79.2</v>
      </c>
      <c r="N170" s="49" t="s">
        <v>197</v>
      </c>
      <c r="O170" s="49" t="s">
        <v>197</v>
      </c>
      <c r="P170" s="48">
        <v>71.3</v>
      </c>
      <c r="Q170" s="49" t="s">
        <v>197</v>
      </c>
      <c r="R170" s="49" t="s">
        <v>197</v>
      </c>
      <c r="S170" s="48">
        <v>69.400000000000006</v>
      </c>
      <c r="T170" s="49" t="s">
        <v>197</v>
      </c>
      <c r="U170" s="49" t="s">
        <v>197</v>
      </c>
      <c r="V170" s="49" t="s">
        <v>197</v>
      </c>
      <c r="W170" s="49" t="s">
        <v>197</v>
      </c>
      <c r="X170" s="49" t="s">
        <v>197</v>
      </c>
      <c r="Y170" s="49" t="s">
        <v>197</v>
      </c>
      <c r="Z170" s="48">
        <v>30.8</v>
      </c>
      <c r="AA170" s="48">
        <v>115.4</v>
      </c>
      <c r="AB170" s="49" t="s">
        <v>197</v>
      </c>
      <c r="AC170" s="49" t="s">
        <v>197</v>
      </c>
      <c r="AD170" s="49" t="s">
        <v>197</v>
      </c>
      <c r="AE170" s="49" t="s">
        <v>197</v>
      </c>
      <c r="AF170" s="49" t="s">
        <v>197</v>
      </c>
      <c r="AG170" s="49" t="s">
        <v>197</v>
      </c>
      <c r="AH170" s="48">
        <v>109.9</v>
      </c>
      <c r="AI170" s="49" t="s">
        <v>197</v>
      </c>
      <c r="AJ170" s="49" t="s">
        <v>197</v>
      </c>
      <c r="AK170" s="49" t="s">
        <v>197</v>
      </c>
      <c r="AL170" s="49" t="s">
        <v>197</v>
      </c>
      <c r="AM170" s="49" t="s">
        <v>197</v>
      </c>
      <c r="AN170" s="49" t="s">
        <v>197</v>
      </c>
      <c r="AO170" s="49" t="s">
        <v>197</v>
      </c>
      <c r="AP170" s="49" t="s">
        <v>197</v>
      </c>
      <c r="AQ170" s="49" t="s">
        <v>197</v>
      </c>
      <c r="AR170" s="49" t="s">
        <v>197</v>
      </c>
      <c r="AS170" s="49" t="s">
        <v>197</v>
      </c>
      <c r="AT170" s="48">
        <v>35.4</v>
      </c>
      <c r="AU170" s="49" t="s">
        <v>197</v>
      </c>
      <c r="AV170" s="49" t="s">
        <v>197</v>
      </c>
      <c r="AW170" s="49" t="s">
        <v>197</v>
      </c>
      <c r="AX170" s="49" t="s">
        <v>197</v>
      </c>
      <c r="AY170" s="49" t="s">
        <v>197</v>
      </c>
      <c r="AZ170" s="48">
        <v>28.8</v>
      </c>
      <c r="BA170" s="48">
        <v>72.099999999999994</v>
      </c>
      <c r="BB170" s="48">
        <v>70.099999999999994</v>
      </c>
      <c r="BC170" s="48">
        <v>48.3</v>
      </c>
      <c r="BD170" s="48">
        <v>42</v>
      </c>
      <c r="BE170" s="48">
        <v>42.5</v>
      </c>
      <c r="BF170" s="48">
        <v>92.4</v>
      </c>
      <c r="BG170" s="48">
        <v>66</v>
      </c>
      <c r="BH170" s="48">
        <v>72.3</v>
      </c>
      <c r="BI170" s="49" t="s">
        <v>197</v>
      </c>
      <c r="BJ170" s="49" t="s">
        <v>197</v>
      </c>
      <c r="BK170" s="49" t="s">
        <v>197</v>
      </c>
      <c r="BL170" s="49" t="s">
        <v>197</v>
      </c>
      <c r="BM170" s="49" t="s">
        <v>197</v>
      </c>
      <c r="BN170" s="49" t="s">
        <v>197</v>
      </c>
      <c r="BO170" s="49" t="s">
        <v>197</v>
      </c>
      <c r="BP170" s="49" t="s">
        <v>197</v>
      </c>
      <c r="BQ170" s="49" t="s">
        <v>197</v>
      </c>
      <c r="BR170" s="49" t="s">
        <v>197</v>
      </c>
      <c r="BS170" s="49" t="s">
        <v>197</v>
      </c>
      <c r="BT170" s="49" t="s">
        <v>197</v>
      </c>
      <c r="BU170" s="49" t="s">
        <v>197</v>
      </c>
      <c r="BV170" s="49" t="s">
        <v>197</v>
      </c>
      <c r="BW170" s="49" t="s">
        <v>197</v>
      </c>
      <c r="BX170" s="49" t="s">
        <v>197</v>
      </c>
      <c r="BY170" s="49" t="s">
        <v>197</v>
      </c>
      <c r="BZ170" s="49" t="s">
        <v>197</v>
      </c>
      <c r="CA170" s="49" t="s">
        <v>197</v>
      </c>
      <c r="CB170" s="49" t="s">
        <v>197</v>
      </c>
      <c r="CC170" s="49" t="s">
        <v>197</v>
      </c>
      <c r="CD170" s="49" t="s">
        <v>197</v>
      </c>
      <c r="CE170" s="49" t="s">
        <v>197</v>
      </c>
      <c r="CF170" s="49" t="s">
        <v>197</v>
      </c>
      <c r="CG170" s="49" t="s">
        <v>197</v>
      </c>
      <c r="CH170" s="49" t="s">
        <v>197</v>
      </c>
      <c r="CI170" s="49" t="s">
        <v>197</v>
      </c>
      <c r="CJ170" s="49" t="s">
        <v>197</v>
      </c>
      <c r="CK170" s="49" t="s">
        <v>197</v>
      </c>
      <c r="CL170" s="49" t="s">
        <v>197</v>
      </c>
      <c r="CM170" s="49" t="s">
        <v>197</v>
      </c>
      <c r="CN170" s="49" t="s">
        <v>197</v>
      </c>
      <c r="CO170" s="49" t="s">
        <v>197</v>
      </c>
      <c r="CP170" s="49" t="s">
        <v>197</v>
      </c>
      <c r="CQ170" s="49" t="s">
        <v>197</v>
      </c>
      <c r="CR170" s="49" t="s">
        <v>197</v>
      </c>
      <c r="CS170" s="49" t="s">
        <v>197</v>
      </c>
      <c r="CT170" s="49" t="s">
        <v>197</v>
      </c>
      <c r="CU170" s="49" t="s">
        <v>197</v>
      </c>
      <c r="CV170" s="49" t="s">
        <v>197</v>
      </c>
      <c r="CW170" s="49" t="s">
        <v>197</v>
      </c>
      <c r="CX170" s="49" t="s">
        <v>197</v>
      </c>
      <c r="CY170" s="49" t="s">
        <v>197</v>
      </c>
      <c r="CZ170" s="49" t="s">
        <v>197</v>
      </c>
      <c r="DA170" s="49" t="s">
        <v>197</v>
      </c>
      <c r="DB170" s="49" t="s">
        <v>197</v>
      </c>
      <c r="DC170" s="49" t="s">
        <v>197</v>
      </c>
      <c r="DD170" s="49" t="s">
        <v>197</v>
      </c>
      <c r="DE170" s="49" t="s">
        <v>197</v>
      </c>
      <c r="DF170" s="49" t="s">
        <v>197</v>
      </c>
      <c r="DG170" s="49" t="s">
        <v>197</v>
      </c>
      <c r="DH170" s="49" t="s">
        <v>197</v>
      </c>
      <c r="DI170" s="49" t="s">
        <v>197</v>
      </c>
      <c r="DJ170" s="49" t="s">
        <v>197</v>
      </c>
      <c r="DK170" s="49" t="s">
        <v>197</v>
      </c>
      <c r="DL170" s="49" t="s">
        <v>197</v>
      </c>
      <c r="DM170" s="49" t="s">
        <v>197</v>
      </c>
      <c r="DN170" s="49" t="s">
        <v>197</v>
      </c>
      <c r="DO170" s="49" t="s">
        <v>197</v>
      </c>
      <c r="DP170" s="49" t="s">
        <v>197</v>
      </c>
      <c r="DQ170" s="49" t="s">
        <v>197</v>
      </c>
      <c r="DR170" s="49" t="s">
        <v>197</v>
      </c>
      <c r="DS170" s="49" t="s">
        <v>197</v>
      </c>
      <c r="DT170" s="49" t="s">
        <v>197</v>
      </c>
      <c r="DU170" s="49" t="s">
        <v>197</v>
      </c>
      <c r="DV170" s="49" t="s">
        <v>197</v>
      </c>
      <c r="DW170" s="49" t="s">
        <v>197</v>
      </c>
      <c r="DX170" s="49" t="s">
        <v>197</v>
      </c>
      <c r="DY170" s="49" t="s">
        <v>197</v>
      </c>
      <c r="DZ170" s="49" t="s">
        <v>197</v>
      </c>
      <c r="EA170" s="49" t="s">
        <v>197</v>
      </c>
      <c r="EB170" s="48" t="e">
        <v>#N/A</v>
      </c>
      <c r="EC170" s="49" t="s">
        <v>197</v>
      </c>
      <c r="ED170" s="48" t="e">
        <v>#N/A</v>
      </c>
      <c r="EE170" s="49" t="s">
        <v>197</v>
      </c>
      <c r="EF170" s="49" t="s">
        <v>197</v>
      </c>
      <c r="EG170" s="49" t="s">
        <v>197</v>
      </c>
      <c r="EH170" s="49" t="s">
        <v>197</v>
      </c>
      <c r="EI170" s="49" t="s">
        <v>197</v>
      </c>
      <c r="EJ170" s="49" t="s">
        <v>197</v>
      </c>
      <c r="EK170" s="49" t="s">
        <v>197</v>
      </c>
      <c r="EL170" s="49" t="s">
        <v>197</v>
      </c>
      <c r="EM170" s="49" t="s">
        <v>197</v>
      </c>
      <c r="EN170" s="49" t="s">
        <v>197</v>
      </c>
      <c r="EO170" s="49" t="s">
        <v>197</v>
      </c>
      <c r="EP170" s="49" t="s">
        <v>197</v>
      </c>
      <c r="EQ170" s="49" t="s">
        <v>197</v>
      </c>
      <c r="ER170" s="49" t="s">
        <v>197</v>
      </c>
      <c r="ES170" s="49" t="s">
        <v>197</v>
      </c>
      <c r="ET170" s="48">
        <v>112.1</v>
      </c>
      <c r="EU170" s="49" t="s">
        <v>197</v>
      </c>
      <c r="EV170" s="48">
        <v>71.599999999999994</v>
      </c>
      <c r="EW170" s="48">
        <v>78.5</v>
      </c>
      <c r="EX170" s="48">
        <v>76.3</v>
      </c>
      <c r="EY170" s="49" t="s">
        <v>197</v>
      </c>
      <c r="EZ170" s="48">
        <v>21.4</v>
      </c>
      <c r="FA170" s="48">
        <v>62.4</v>
      </c>
      <c r="FB170" s="48">
        <v>46.1</v>
      </c>
      <c r="FC170" s="49" t="s">
        <v>197</v>
      </c>
      <c r="FD170" s="48">
        <v>31.6</v>
      </c>
      <c r="FE170" s="48">
        <v>70.099999999999994</v>
      </c>
      <c r="FF170" s="48">
        <v>53.4</v>
      </c>
      <c r="FG170" s="49" t="s">
        <v>197</v>
      </c>
      <c r="FH170" s="49" t="s">
        <v>197</v>
      </c>
      <c r="FI170" s="49" t="s">
        <v>197</v>
      </c>
      <c r="FJ170" s="49" t="s">
        <v>197</v>
      </c>
      <c r="FK170" s="49" t="s">
        <v>197</v>
      </c>
      <c r="FL170" s="49" t="s">
        <v>197</v>
      </c>
      <c r="FM170" s="48">
        <v>42.3</v>
      </c>
      <c r="FN170" s="48">
        <v>39.200000000000003</v>
      </c>
      <c r="FO170" s="48">
        <v>41</v>
      </c>
      <c r="FP170" s="48">
        <v>28.7</v>
      </c>
      <c r="FQ170" s="48">
        <v>68.400000000000006</v>
      </c>
      <c r="FR170" s="48">
        <v>54.3</v>
      </c>
      <c r="FS170" s="49" t="s">
        <v>197</v>
      </c>
      <c r="FT170" s="49" t="s">
        <v>197</v>
      </c>
      <c r="FU170" s="49" t="s">
        <v>197</v>
      </c>
      <c r="FV170" s="49" t="s">
        <v>197</v>
      </c>
      <c r="FW170" s="49" t="s">
        <v>197</v>
      </c>
      <c r="FX170" s="48">
        <v>55.3</v>
      </c>
      <c r="FY170" s="48">
        <v>64.400000000000006</v>
      </c>
      <c r="FZ170" s="48">
        <v>64.3</v>
      </c>
      <c r="GA170" s="48">
        <v>52.6</v>
      </c>
      <c r="GB170" s="48">
        <v>72.599999999999994</v>
      </c>
      <c r="GC170" s="48">
        <v>68.7</v>
      </c>
      <c r="GD170" s="49" t="s">
        <v>197</v>
      </c>
      <c r="GE170" s="49" t="s">
        <v>197</v>
      </c>
      <c r="GF170" s="49" t="s">
        <v>197</v>
      </c>
      <c r="GG170" s="49" t="s">
        <v>197</v>
      </c>
      <c r="GH170" s="49" t="s">
        <v>197</v>
      </c>
      <c r="GI170" s="49" t="s">
        <v>197</v>
      </c>
      <c r="GJ170" s="49" t="s">
        <v>197</v>
      </c>
      <c r="GK170" s="49" t="s">
        <v>197</v>
      </c>
      <c r="GL170" s="49" t="s">
        <v>197</v>
      </c>
      <c r="GM170" s="49" t="s">
        <v>197</v>
      </c>
      <c r="GN170" s="49" t="s">
        <v>197</v>
      </c>
      <c r="GO170" s="49" t="s">
        <v>197</v>
      </c>
      <c r="GP170" s="49" t="s">
        <v>197</v>
      </c>
      <c r="GQ170" s="49" t="s">
        <v>197</v>
      </c>
      <c r="GR170" s="49" t="s">
        <v>197</v>
      </c>
      <c r="GS170" s="49" t="s">
        <v>197</v>
      </c>
      <c r="GT170" s="49" t="s">
        <v>197</v>
      </c>
      <c r="GU170" s="49" t="s">
        <v>197</v>
      </c>
      <c r="GV170" s="49" t="s">
        <v>197</v>
      </c>
      <c r="GW170" s="49" t="s">
        <v>197</v>
      </c>
      <c r="GX170" s="49" t="s">
        <v>197</v>
      </c>
      <c r="GY170" s="48">
        <v>72.400000000000006</v>
      </c>
      <c r="GZ170" s="48">
        <v>78.900000000000006</v>
      </c>
      <c r="HA170" s="48">
        <v>75.7</v>
      </c>
      <c r="HB170" s="49" t="s">
        <v>197</v>
      </c>
      <c r="HC170" s="49" t="s">
        <v>197</v>
      </c>
      <c r="HD170" s="49" t="s">
        <v>197</v>
      </c>
      <c r="HE170" s="48" t="e">
        <v>#N/A</v>
      </c>
      <c r="HF170" s="49" t="s">
        <v>197</v>
      </c>
      <c r="HG170" s="48" t="e">
        <v>#N/A</v>
      </c>
      <c r="HH170" s="49" t="s">
        <v>197</v>
      </c>
      <c r="HI170" s="49" t="s">
        <v>197</v>
      </c>
      <c r="HJ170" s="49" t="s">
        <v>197</v>
      </c>
      <c r="HK170" s="49" t="s">
        <v>197</v>
      </c>
      <c r="HL170" s="49" t="s">
        <v>197</v>
      </c>
      <c r="HM170" s="49" t="s">
        <v>197</v>
      </c>
      <c r="HN170" s="49" t="s">
        <v>197</v>
      </c>
      <c r="HO170" s="49" t="s">
        <v>197</v>
      </c>
      <c r="HP170" s="49" t="s">
        <v>197</v>
      </c>
      <c r="HQ170" s="49" t="s">
        <v>197</v>
      </c>
      <c r="HR170" s="49" t="s">
        <v>197</v>
      </c>
      <c r="HS170" s="49" t="s">
        <v>197</v>
      </c>
      <c r="HT170" s="49" t="s">
        <v>197</v>
      </c>
      <c r="HU170" s="48">
        <v>63.1</v>
      </c>
      <c r="HV170" s="48">
        <v>67.7</v>
      </c>
      <c r="HW170" s="48">
        <v>67.400000000000006</v>
      </c>
      <c r="HX170" s="49" t="s">
        <v>197</v>
      </c>
      <c r="HY170" s="49" t="s">
        <v>197</v>
      </c>
      <c r="HZ170" s="49" t="s">
        <v>197</v>
      </c>
      <c r="IA170" s="49" t="s">
        <v>197</v>
      </c>
      <c r="IB170" s="49" t="s">
        <v>197</v>
      </c>
      <c r="IC170" s="49" t="s">
        <v>197</v>
      </c>
      <c r="ID170" s="48">
        <v>51.7</v>
      </c>
      <c r="IE170" s="49" t="s">
        <v>197</v>
      </c>
      <c r="IF170" s="49" t="s">
        <v>197</v>
      </c>
      <c r="IG170" s="49" t="s">
        <v>197</v>
      </c>
      <c r="IH170" s="48">
        <v>122.4</v>
      </c>
      <c r="II170" s="49" t="s">
        <v>197</v>
      </c>
      <c r="IJ170" s="49" t="s">
        <v>197</v>
      </c>
      <c r="IK170" s="49" t="s">
        <v>197</v>
      </c>
      <c r="IL170" s="49" t="s">
        <v>197</v>
      </c>
      <c r="IM170" s="49" t="s">
        <v>197</v>
      </c>
      <c r="IN170" s="49" t="s">
        <v>197</v>
      </c>
      <c r="IO170" s="49" t="s">
        <v>197</v>
      </c>
      <c r="IP170" s="49" t="s">
        <v>197</v>
      </c>
      <c r="IQ170" s="49" t="s">
        <v>197</v>
      </c>
      <c r="IR170" s="48">
        <v>9.3000000000000007</v>
      </c>
      <c r="IS170" s="48">
        <v>45.5</v>
      </c>
      <c r="IT170" s="48">
        <v>31.5</v>
      </c>
      <c r="IU170" s="49" t="s">
        <v>197</v>
      </c>
      <c r="IV170" s="49" t="s">
        <v>197</v>
      </c>
      <c r="IW170" s="49" t="s">
        <v>197</v>
      </c>
      <c r="IX170" s="49" t="s">
        <v>197</v>
      </c>
      <c r="IY170" s="49" t="s">
        <v>197</v>
      </c>
      <c r="IZ170" s="49" t="s">
        <v>197</v>
      </c>
      <c r="JA170" s="49" t="s">
        <v>197</v>
      </c>
      <c r="JB170" s="49" t="s">
        <v>197</v>
      </c>
      <c r="JC170" s="48">
        <v>55.3</v>
      </c>
      <c r="JD170" s="48">
        <v>62.2</v>
      </c>
      <c r="JE170" s="48">
        <v>60.5</v>
      </c>
      <c r="JF170" s="48" t="s">
        <v>87</v>
      </c>
      <c r="JG170" s="48" t="s">
        <v>87</v>
      </c>
      <c r="JH170" s="48" t="s">
        <v>87</v>
      </c>
      <c r="JI170" s="48">
        <v>34.700000000000003</v>
      </c>
      <c r="JJ170" s="48">
        <v>64.7</v>
      </c>
      <c r="JK170" s="48">
        <v>63.9</v>
      </c>
      <c r="JL170" s="48">
        <v>79.400000000000006</v>
      </c>
      <c r="JM170" s="48">
        <v>95.7</v>
      </c>
      <c r="JN170" s="48">
        <v>122.4</v>
      </c>
      <c r="JO170" s="48">
        <v>330.4</v>
      </c>
    </row>
    <row r="171" spans="1:275">
      <c r="A171" s="45"/>
      <c r="B171" s="46" t="s">
        <v>1908</v>
      </c>
      <c r="C171" s="303" t="s">
        <v>1405</v>
      </c>
      <c r="D171" s="46" t="s">
        <v>108</v>
      </c>
      <c r="E171" s="303" t="s">
        <v>129</v>
      </c>
      <c r="F171" s="47" t="s">
        <v>197</v>
      </c>
      <c r="G171" s="47" t="s">
        <v>197</v>
      </c>
      <c r="H171" s="48">
        <v>93.9</v>
      </c>
      <c r="I171" s="48">
        <v>97.3</v>
      </c>
      <c r="J171" s="48">
        <v>96.1</v>
      </c>
      <c r="K171" s="48">
        <v>88.8</v>
      </c>
      <c r="L171" s="48">
        <v>163.30000000000001</v>
      </c>
      <c r="M171" s="48">
        <v>136.30000000000001</v>
      </c>
      <c r="N171" s="48">
        <v>141.6</v>
      </c>
      <c r="O171" s="49" t="s">
        <v>197</v>
      </c>
      <c r="P171" s="48">
        <v>135.1</v>
      </c>
      <c r="Q171" s="48">
        <v>84.5</v>
      </c>
      <c r="R171" s="48">
        <v>76.099999999999994</v>
      </c>
      <c r="S171" s="48">
        <v>163</v>
      </c>
      <c r="T171" s="49" t="s">
        <v>197</v>
      </c>
      <c r="U171" s="48">
        <v>109</v>
      </c>
      <c r="V171" s="48">
        <v>635.4</v>
      </c>
      <c r="W171" s="48">
        <v>172.2</v>
      </c>
      <c r="X171" s="48">
        <v>72.400000000000006</v>
      </c>
      <c r="Y171" s="48">
        <v>74.099999999999994</v>
      </c>
      <c r="Z171" s="48">
        <v>154.5</v>
      </c>
      <c r="AA171" s="48">
        <v>63.4</v>
      </c>
      <c r="AB171" s="48">
        <v>69.7</v>
      </c>
      <c r="AC171" s="48">
        <v>248.2</v>
      </c>
      <c r="AD171" s="48">
        <v>143.69999999999999</v>
      </c>
      <c r="AE171" s="48">
        <v>134.6</v>
      </c>
      <c r="AF171" s="48">
        <v>182.1</v>
      </c>
      <c r="AG171" s="48">
        <v>82</v>
      </c>
      <c r="AH171" s="48">
        <v>153.5</v>
      </c>
      <c r="AI171" s="49" t="s">
        <v>197</v>
      </c>
      <c r="AJ171" s="48">
        <v>199.1</v>
      </c>
      <c r="AK171" s="49" t="s">
        <v>197</v>
      </c>
      <c r="AL171" s="49" t="s">
        <v>197</v>
      </c>
      <c r="AM171" s="48">
        <v>149.80000000000001</v>
      </c>
      <c r="AN171" s="48">
        <v>128.80000000000001</v>
      </c>
      <c r="AO171" s="48">
        <v>202.6</v>
      </c>
      <c r="AP171" s="48">
        <v>201.8</v>
      </c>
      <c r="AQ171" s="48">
        <v>1110.5</v>
      </c>
      <c r="AR171" s="48">
        <v>42</v>
      </c>
      <c r="AS171" s="49" t="s">
        <v>197</v>
      </c>
      <c r="AT171" s="48">
        <v>174.6</v>
      </c>
      <c r="AU171" s="49" t="s">
        <v>197</v>
      </c>
      <c r="AV171" s="48">
        <v>66.900000000000006</v>
      </c>
      <c r="AW171" s="48">
        <v>250.1</v>
      </c>
      <c r="AX171" s="48">
        <v>191.5</v>
      </c>
      <c r="AY171" s="48">
        <v>168.4</v>
      </c>
      <c r="AZ171" s="48">
        <v>104</v>
      </c>
      <c r="BA171" s="48">
        <v>149.80000000000001</v>
      </c>
      <c r="BB171" s="48">
        <v>147.69999999999999</v>
      </c>
      <c r="BC171" s="48">
        <v>102.3</v>
      </c>
      <c r="BD171" s="48">
        <v>124.8</v>
      </c>
      <c r="BE171" s="48">
        <v>123.1</v>
      </c>
      <c r="BF171" s="48">
        <v>75.599999999999994</v>
      </c>
      <c r="BG171" s="48">
        <v>92.4</v>
      </c>
      <c r="BH171" s="48">
        <v>88.6</v>
      </c>
      <c r="BI171" s="48">
        <v>75.3</v>
      </c>
      <c r="BJ171" s="48">
        <v>164.7</v>
      </c>
      <c r="BK171" s="48">
        <v>118</v>
      </c>
      <c r="BL171" s="49" t="s">
        <v>197</v>
      </c>
      <c r="BM171" s="49" t="s">
        <v>197</v>
      </c>
      <c r="BN171" s="49" t="s">
        <v>197</v>
      </c>
      <c r="BO171" s="49" t="s">
        <v>197</v>
      </c>
      <c r="BP171" s="49" t="s">
        <v>197</v>
      </c>
      <c r="BQ171" s="49" t="s">
        <v>197</v>
      </c>
      <c r="BR171" s="48">
        <v>246.1</v>
      </c>
      <c r="BS171" s="48">
        <v>184.3</v>
      </c>
      <c r="BT171" s="48">
        <v>213.5</v>
      </c>
      <c r="BU171" s="48">
        <v>143.9</v>
      </c>
      <c r="BV171" s="48">
        <v>172.1</v>
      </c>
      <c r="BW171" s="48">
        <v>162.19999999999999</v>
      </c>
      <c r="BX171" s="48">
        <v>236.6</v>
      </c>
      <c r="BY171" s="48">
        <v>199.7</v>
      </c>
      <c r="BZ171" s="48">
        <v>223.6</v>
      </c>
      <c r="CA171" s="49" t="s">
        <v>197</v>
      </c>
      <c r="CB171" s="49" t="s">
        <v>197</v>
      </c>
      <c r="CC171" s="49" t="s">
        <v>197</v>
      </c>
      <c r="CD171" s="48">
        <v>234.6</v>
      </c>
      <c r="CE171" s="48">
        <v>164.6</v>
      </c>
      <c r="CF171" s="48">
        <v>192.7</v>
      </c>
      <c r="CG171" s="48">
        <v>272.7</v>
      </c>
      <c r="CH171" s="48">
        <v>251</v>
      </c>
      <c r="CI171" s="48">
        <v>261.89999999999998</v>
      </c>
      <c r="CJ171" s="48">
        <v>220.3</v>
      </c>
      <c r="CK171" s="48">
        <v>192.1</v>
      </c>
      <c r="CL171" s="48">
        <v>204</v>
      </c>
      <c r="CM171" s="49" t="s">
        <v>197</v>
      </c>
      <c r="CN171" s="49" t="s">
        <v>197</v>
      </c>
      <c r="CO171" s="49" t="s">
        <v>197</v>
      </c>
      <c r="CP171" s="49" t="s">
        <v>197</v>
      </c>
      <c r="CQ171" s="49" t="s">
        <v>197</v>
      </c>
      <c r="CR171" s="49" t="s">
        <v>197</v>
      </c>
      <c r="CS171" s="49" t="s">
        <v>197</v>
      </c>
      <c r="CT171" s="49" t="s">
        <v>197</v>
      </c>
      <c r="CU171" s="49" t="s">
        <v>197</v>
      </c>
      <c r="CV171" s="49" t="s">
        <v>197</v>
      </c>
      <c r="CW171" s="48">
        <v>252.4</v>
      </c>
      <c r="CX171" s="48">
        <v>194.5</v>
      </c>
      <c r="CY171" s="48">
        <v>220.3</v>
      </c>
      <c r="CZ171" s="48">
        <v>171.5</v>
      </c>
      <c r="DA171" s="48">
        <v>232.6</v>
      </c>
      <c r="DB171" s="48">
        <v>140.80000000000001</v>
      </c>
      <c r="DC171" s="48">
        <v>173.2</v>
      </c>
      <c r="DD171" s="48">
        <v>152.9</v>
      </c>
      <c r="DE171" s="48">
        <v>132.80000000000001</v>
      </c>
      <c r="DF171" s="48">
        <v>140.1</v>
      </c>
      <c r="DG171" s="48">
        <v>329.6</v>
      </c>
      <c r="DH171" s="48">
        <v>164.8</v>
      </c>
      <c r="DI171" s="48">
        <v>258.3</v>
      </c>
      <c r="DJ171" s="48">
        <v>263.8</v>
      </c>
      <c r="DK171" s="48">
        <v>253.9</v>
      </c>
      <c r="DL171" s="48">
        <v>258.60000000000002</v>
      </c>
      <c r="DM171" s="48">
        <v>233.6</v>
      </c>
      <c r="DN171" s="48">
        <v>186.2</v>
      </c>
      <c r="DO171" s="48">
        <v>204.5</v>
      </c>
      <c r="DP171" s="49" t="s">
        <v>197</v>
      </c>
      <c r="DQ171" s="49" t="s">
        <v>197</v>
      </c>
      <c r="DR171" s="49" t="s">
        <v>197</v>
      </c>
      <c r="DS171" s="49" t="s">
        <v>197</v>
      </c>
      <c r="DT171" s="49" t="s">
        <v>197</v>
      </c>
      <c r="DU171" s="49" t="s">
        <v>197</v>
      </c>
      <c r="DV171" s="48">
        <v>177.5</v>
      </c>
      <c r="DW171" s="48">
        <v>53.1</v>
      </c>
      <c r="DX171" s="48">
        <v>91</v>
      </c>
      <c r="DY171" s="49" t="s">
        <v>197</v>
      </c>
      <c r="DZ171" s="49" t="s">
        <v>197</v>
      </c>
      <c r="EA171" s="49" t="s">
        <v>197</v>
      </c>
      <c r="EB171" s="48" t="e">
        <v>#N/A</v>
      </c>
      <c r="EC171" s="48">
        <v>359</v>
      </c>
      <c r="ED171" s="48" t="e">
        <v>#N/A</v>
      </c>
      <c r="EE171" s="49" t="s">
        <v>197</v>
      </c>
      <c r="EF171" s="49" t="s">
        <v>197</v>
      </c>
      <c r="EG171" s="49" t="s">
        <v>197</v>
      </c>
      <c r="EH171" s="49" t="s">
        <v>197</v>
      </c>
      <c r="EI171" s="49" t="s">
        <v>197</v>
      </c>
      <c r="EJ171" s="49" t="s">
        <v>197</v>
      </c>
      <c r="EK171" s="49" t="s">
        <v>197</v>
      </c>
      <c r="EL171" s="49" t="s">
        <v>197</v>
      </c>
      <c r="EM171" s="49" t="s">
        <v>197</v>
      </c>
      <c r="EN171" s="49" t="s">
        <v>197</v>
      </c>
      <c r="EO171" s="49" t="s">
        <v>197</v>
      </c>
      <c r="EP171" s="49" t="s">
        <v>197</v>
      </c>
      <c r="EQ171" s="49" t="s">
        <v>197</v>
      </c>
      <c r="ER171" s="49" t="s">
        <v>197</v>
      </c>
      <c r="ES171" s="49" t="s">
        <v>197</v>
      </c>
      <c r="ET171" s="48">
        <v>50.3</v>
      </c>
      <c r="EU171" s="49" t="s">
        <v>197</v>
      </c>
      <c r="EV171" s="48">
        <v>104.2</v>
      </c>
      <c r="EW171" s="48">
        <v>130</v>
      </c>
      <c r="EX171" s="48">
        <v>122</v>
      </c>
      <c r="EY171" s="48">
        <v>6.2</v>
      </c>
      <c r="EZ171" s="48">
        <v>182.1</v>
      </c>
      <c r="FA171" s="48">
        <v>125.7</v>
      </c>
      <c r="FB171" s="48">
        <v>148.1</v>
      </c>
      <c r="FC171" s="49" t="s">
        <v>197</v>
      </c>
      <c r="FD171" s="48">
        <v>188.1</v>
      </c>
      <c r="FE171" s="48">
        <v>140.9</v>
      </c>
      <c r="FF171" s="48">
        <v>161.19999999999999</v>
      </c>
      <c r="FG171" s="49" t="s">
        <v>197</v>
      </c>
      <c r="FH171" s="48">
        <v>19.899999999999999</v>
      </c>
      <c r="FI171" s="48">
        <v>5.7</v>
      </c>
      <c r="FJ171" s="48">
        <v>110.8</v>
      </c>
      <c r="FK171" s="48">
        <v>216.1</v>
      </c>
      <c r="FL171" s="48">
        <v>168.6</v>
      </c>
      <c r="FM171" s="48">
        <v>173.4</v>
      </c>
      <c r="FN171" s="48">
        <v>148.69999999999999</v>
      </c>
      <c r="FO171" s="48">
        <v>163.19999999999999</v>
      </c>
      <c r="FP171" s="48">
        <v>59.2</v>
      </c>
      <c r="FQ171" s="48">
        <v>128.1</v>
      </c>
      <c r="FR171" s="48">
        <v>103.6</v>
      </c>
      <c r="FS171" s="48">
        <v>40.9</v>
      </c>
      <c r="FT171" s="48">
        <v>62.7</v>
      </c>
      <c r="FU171" s="48">
        <v>48.9</v>
      </c>
      <c r="FV171" s="48">
        <v>183.6</v>
      </c>
      <c r="FW171" s="48">
        <v>224.8</v>
      </c>
      <c r="FX171" s="48">
        <v>88.1</v>
      </c>
      <c r="FY171" s="48">
        <v>96.3</v>
      </c>
      <c r="FZ171" s="48">
        <v>96.3</v>
      </c>
      <c r="GA171" s="48">
        <v>116.1</v>
      </c>
      <c r="GB171" s="48">
        <v>105.4</v>
      </c>
      <c r="GC171" s="48">
        <v>107.4</v>
      </c>
      <c r="GD171" s="48">
        <v>207.6</v>
      </c>
      <c r="GE171" s="48">
        <v>267</v>
      </c>
      <c r="GF171" s="48">
        <v>228.7</v>
      </c>
      <c r="GG171" s="48">
        <v>104.6</v>
      </c>
      <c r="GH171" s="48">
        <v>62.3</v>
      </c>
      <c r="GI171" s="48">
        <v>62.5</v>
      </c>
      <c r="GJ171" s="49" t="s">
        <v>197</v>
      </c>
      <c r="GK171" s="49" t="s">
        <v>197</v>
      </c>
      <c r="GL171" s="49" t="s">
        <v>197</v>
      </c>
      <c r="GM171" s="48">
        <v>59.7</v>
      </c>
      <c r="GN171" s="48">
        <v>13.6</v>
      </c>
      <c r="GO171" s="48">
        <v>31.5</v>
      </c>
      <c r="GP171" s="48">
        <v>74</v>
      </c>
      <c r="GQ171" s="48">
        <v>173.2</v>
      </c>
      <c r="GR171" s="48">
        <v>136.30000000000001</v>
      </c>
      <c r="GS171" s="48">
        <v>373</v>
      </c>
      <c r="GT171" s="48">
        <v>62.3</v>
      </c>
      <c r="GU171" s="48">
        <v>130.69999999999999</v>
      </c>
      <c r="GV171" s="49" t="s">
        <v>197</v>
      </c>
      <c r="GW171" s="49" t="s">
        <v>197</v>
      </c>
      <c r="GX171" s="49" t="s">
        <v>197</v>
      </c>
      <c r="GY171" s="48">
        <v>108.6</v>
      </c>
      <c r="GZ171" s="48">
        <v>120.3</v>
      </c>
      <c r="HA171" s="48">
        <v>114.6</v>
      </c>
      <c r="HB171" s="48">
        <v>126</v>
      </c>
      <c r="HC171" s="48">
        <v>107.9</v>
      </c>
      <c r="HD171" s="48">
        <v>113.4</v>
      </c>
      <c r="HE171" s="48" t="e">
        <v>#N/A</v>
      </c>
      <c r="HF171" s="49" t="s">
        <v>197</v>
      </c>
      <c r="HG171" s="48" t="e">
        <v>#N/A</v>
      </c>
      <c r="HH171" s="48">
        <v>410.1</v>
      </c>
      <c r="HI171" s="49" t="s">
        <v>197</v>
      </c>
      <c r="HJ171" s="49" t="s">
        <v>197</v>
      </c>
      <c r="HK171" s="49" t="s">
        <v>197</v>
      </c>
      <c r="HL171" s="49" t="s">
        <v>197</v>
      </c>
      <c r="HM171" s="49" t="s">
        <v>197</v>
      </c>
      <c r="HN171" s="49" t="s">
        <v>197</v>
      </c>
      <c r="HO171" s="49" t="s">
        <v>197</v>
      </c>
      <c r="HP171" s="49" t="s">
        <v>197</v>
      </c>
      <c r="HQ171" s="49" t="s">
        <v>197</v>
      </c>
      <c r="HR171" s="49" t="s">
        <v>197</v>
      </c>
      <c r="HS171" s="49" t="s">
        <v>197</v>
      </c>
      <c r="HT171" s="49" t="s">
        <v>197</v>
      </c>
      <c r="HU171" s="48">
        <v>77.5</v>
      </c>
      <c r="HV171" s="48">
        <v>112.8</v>
      </c>
      <c r="HW171" s="48">
        <v>110.8</v>
      </c>
      <c r="HX171" s="49" t="s">
        <v>197</v>
      </c>
      <c r="HY171" s="49" t="s">
        <v>197</v>
      </c>
      <c r="HZ171" s="48">
        <v>204.8</v>
      </c>
      <c r="IA171" s="49" t="s">
        <v>197</v>
      </c>
      <c r="IB171" s="49" t="s">
        <v>197</v>
      </c>
      <c r="IC171" s="49" t="s">
        <v>197</v>
      </c>
      <c r="ID171" s="48">
        <v>90.7</v>
      </c>
      <c r="IE171" s="49" t="s">
        <v>197</v>
      </c>
      <c r="IF171" s="49" t="s">
        <v>197</v>
      </c>
      <c r="IG171" s="49" t="s">
        <v>197</v>
      </c>
      <c r="IH171" s="48">
        <v>80.599999999999994</v>
      </c>
      <c r="II171" s="49" t="s">
        <v>197</v>
      </c>
      <c r="IJ171" s="49" t="s">
        <v>197</v>
      </c>
      <c r="IK171" s="49" t="s">
        <v>197</v>
      </c>
      <c r="IL171" s="49" t="s">
        <v>197</v>
      </c>
      <c r="IM171" s="49" t="s">
        <v>197</v>
      </c>
      <c r="IN171" s="49" t="s">
        <v>197</v>
      </c>
      <c r="IO171" s="49" t="s">
        <v>197</v>
      </c>
      <c r="IP171" s="49" t="s">
        <v>197</v>
      </c>
      <c r="IQ171" s="48">
        <v>197.7</v>
      </c>
      <c r="IR171" s="48">
        <v>219.3</v>
      </c>
      <c r="IS171" s="48">
        <v>276.39999999999998</v>
      </c>
      <c r="IT171" s="48">
        <v>254.5</v>
      </c>
      <c r="IU171" s="48">
        <v>29.2</v>
      </c>
      <c r="IV171" s="48">
        <v>65.8</v>
      </c>
      <c r="IW171" s="48">
        <v>56.5</v>
      </c>
      <c r="IX171" s="49" t="s">
        <v>197</v>
      </c>
      <c r="IY171" s="49" t="s">
        <v>197</v>
      </c>
      <c r="IZ171" s="49" t="s">
        <v>197</v>
      </c>
      <c r="JA171" s="49" t="s">
        <v>197</v>
      </c>
      <c r="JB171" s="49" t="s">
        <v>197</v>
      </c>
      <c r="JC171" s="48">
        <v>40.4</v>
      </c>
      <c r="JD171" s="48">
        <v>103.8</v>
      </c>
      <c r="JE171" s="48">
        <v>88.4</v>
      </c>
      <c r="JF171" s="48" t="s">
        <v>87</v>
      </c>
      <c r="JG171" s="48" t="s">
        <v>87</v>
      </c>
      <c r="JH171" s="48">
        <v>71.2</v>
      </c>
      <c r="JI171" s="48">
        <v>118.5</v>
      </c>
      <c r="JJ171" s="48">
        <v>84.7</v>
      </c>
      <c r="JK171" s="48">
        <v>97.4</v>
      </c>
      <c r="JL171" s="48">
        <v>85.1</v>
      </c>
      <c r="JM171" s="48">
        <v>75.099999999999994</v>
      </c>
      <c r="JN171" s="48">
        <v>80.599999999999994</v>
      </c>
      <c r="JO171" s="48">
        <v>66.5</v>
      </c>
    </row>
    <row r="172" spans="1:275">
      <c r="A172" s="45"/>
      <c r="B172" s="46" t="s">
        <v>1909</v>
      </c>
      <c r="C172" s="303" t="s">
        <v>1406</v>
      </c>
      <c r="D172" s="46" t="s">
        <v>108</v>
      </c>
      <c r="E172" s="303" t="s">
        <v>129</v>
      </c>
      <c r="F172" s="47" t="s">
        <v>197</v>
      </c>
      <c r="G172" s="47" t="s">
        <v>197</v>
      </c>
      <c r="H172" s="48">
        <v>78.5</v>
      </c>
      <c r="I172" s="48">
        <v>76.5</v>
      </c>
      <c r="J172" s="48">
        <v>77.2</v>
      </c>
      <c r="K172" s="49" t="s">
        <v>197</v>
      </c>
      <c r="L172" s="48">
        <v>40.6</v>
      </c>
      <c r="M172" s="48">
        <v>59.9</v>
      </c>
      <c r="N172" s="48">
        <v>43.1</v>
      </c>
      <c r="O172" s="49" t="s">
        <v>197</v>
      </c>
      <c r="P172" s="48">
        <v>49.8</v>
      </c>
      <c r="Q172" s="48">
        <v>84.8</v>
      </c>
      <c r="R172" s="48">
        <v>43.6</v>
      </c>
      <c r="S172" s="48">
        <v>66.2</v>
      </c>
      <c r="T172" s="48">
        <v>59.7</v>
      </c>
      <c r="U172" s="48">
        <v>52.1</v>
      </c>
      <c r="V172" s="49" t="s">
        <v>197</v>
      </c>
      <c r="W172" s="49" t="s">
        <v>197</v>
      </c>
      <c r="X172" s="49" t="s">
        <v>197</v>
      </c>
      <c r="Y172" s="49" t="s">
        <v>197</v>
      </c>
      <c r="Z172" s="48">
        <v>33.9</v>
      </c>
      <c r="AA172" s="48">
        <v>31.7</v>
      </c>
      <c r="AB172" s="49" t="s">
        <v>197</v>
      </c>
      <c r="AC172" s="49" t="s">
        <v>197</v>
      </c>
      <c r="AD172" s="49" t="s">
        <v>197</v>
      </c>
      <c r="AE172" s="48">
        <v>42.2</v>
      </c>
      <c r="AF172" s="48">
        <v>71.8</v>
      </c>
      <c r="AG172" s="48">
        <v>37.5</v>
      </c>
      <c r="AH172" s="48">
        <v>64.900000000000006</v>
      </c>
      <c r="AI172" s="49" t="s">
        <v>197</v>
      </c>
      <c r="AJ172" s="49" t="s">
        <v>197</v>
      </c>
      <c r="AK172" s="48">
        <v>94.5</v>
      </c>
      <c r="AL172" s="49" t="s">
        <v>197</v>
      </c>
      <c r="AM172" s="49" t="s">
        <v>197</v>
      </c>
      <c r="AN172" s="49" t="s">
        <v>197</v>
      </c>
      <c r="AO172" s="49" t="s">
        <v>197</v>
      </c>
      <c r="AP172" s="49" t="s">
        <v>197</v>
      </c>
      <c r="AQ172" s="48">
        <v>167.9</v>
      </c>
      <c r="AR172" s="49" t="s">
        <v>197</v>
      </c>
      <c r="AS172" s="49" t="s">
        <v>197</v>
      </c>
      <c r="AT172" s="48">
        <v>31</v>
      </c>
      <c r="AU172" s="49" t="s">
        <v>197</v>
      </c>
      <c r="AV172" s="48">
        <v>15.2</v>
      </c>
      <c r="AW172" s="49" t="s">
        <v>197</v>
      </c>
      <c r="AX172" s="48">
        <v>266.8</v>
      </c>
      <c r="AY172" s="49" t="s">
        <v>197</v>
      </c>
      <c r="AZ172" s="48">
        <v>33.4</v>
      </c>
      <c r="BA172" s="48">
        <v>60.2</v>
      </c>
      <c r="BB172" s="48">
        <v>58.9</v>
      </c>
      <c r="BC172" s="48">
        <v>65.8</v>
      </c>
      <c r="BD172" s="48">
        <v>48.3</v>
      </c>
      <c r="BE172" s="48">
        <v>49.6</v>
      </c>
      <c r="BF172" s="48">
        <v>83.6</v>
      </c>
      <c r="BG172" s="48">
        <v>58.4</v>
      </c>
      <c r="BH172" s="48">
        <v>64.099999999999994</v>
      </c>
      <c r="BI172" s="48">
        <v>43.2</v>
      </c>
      <c r="BJ172" s="48">
        <v>40.1</v>
      </c>
      <c r="BK172" s="48">
        <v>41.7</v>
      </c>
      <c r="BL172" s="49" t="s">
        <v>197</v>
      </c>
      <c r="BM172" s="49" t="s">
        <v>197</v>
      </c>
      <c r="BN172" s="49" t="s">
        <v>197</v>
      </c>
      <c r="BO172" s="49" t="s">
        <v>197</v>
      </c>
      <c r="BP172" s="49" t="s">
        <v>197</v>
      </c>
      <c r="BQ172" s="49" t="s">
        <v>197</v>
      </c>
      <c r="BR172" s="49" t="s">
        <v>197</v>
      </c>
      <c r="BS172" s="49" t="s">
        <v>197</v>
      </c>
      <c r="BT172" s="49" t="s">
        <v>197</v>
      </c>
      <c r="BU172" s="49" t="s">
        <v>197</v>
      </c>
      <c r="BV172" s="49" t="s">
        <v>197</v>
      </c>
      <c r="BW172" s="49" t="s">
        <v>197</v>
      </c>
      <c r="BX172" s="49" t="s">
        <v>197</v>
      </c>
      <c r="BY172" s="49" t="s">
        <v>197</v>
      </c>
      <c r="BZ172" s="49" t="s">
        <v>197</v>
      </c>
      <c r="CA172" s="49" t="s">
        <v>197</v>
      </c>
      <c r="CB172" s="49" t="s">
        <v>197</v>
      </c>
      <c r="CC172" s="49" t="s">
        <v>197</v>
      </c>
      <c r="CD172" s="49" t="s">
        <v>197</v>
      </c>
      <c r="CE172" s="49" t="s">
        <v>197</v>
      </c>
      <c r="CF172" s="49" t="s">
        <v>197</v>
      </c>
      <c r="CG172" s="49" t="s">
        <v>197</v>
      </c>
      <c r="CH172" s="49" t="s">
        <v>197</v>
      </c>
      <c r="CI172" s="49" t="s">
        <v>197</v>
      </c>
      <c r="CJ172" s="49" t="s">
        <v>197</v>
      </c>
      <c r="CK172" s="49" t="s">
        <v>197</v>
      </c>
      <c r="CL172" s="49" t="s">
        <v>197</v>
      </c>
      <c r="CM172" s="49" t="s">
        <v>197</v>
      </c>
      <c r="CN172" s="49" t="s">
        <v>197</v>
      </c>
      <c r="CO172" s="49" t="s">
        <v>197</v>
      </c>
      <c r="CP172" s="49" t="s">
        <v>197</v>
      </c>
      <c r="CQ172" s="49" t="s">
        <v>197</v>
      </c>
      <c r="CR172" s="49" t="s">
        <v>197</v>
      </c>
      <c r="CS172" s="49" t="s">
        <v>197</v>
      </c>
      <c r="CT172" s="49" t="s">
        <v>197</v>
      </c>
      <c r="CU172" s="49" t="s">
        <v>197</v>
      </c>
      <c r="CV172" s="49" t="s">
        <v>197</v>
      </c>
      <c r="CW172" s="49" t="s">
        <v>197</v>
      </c>
      <c r="CX172" s="49" t="s">
        <v>197</v>
      </c>
      <c r="CY172" s="49" t="s">
        <v>197</v>
      </c>
      <c r="CZ172" s="49" t="s">
        <v>197</v>
      </c>
      <c r="DA172" s="49" t="s">
        <v>197</v>
      </c>
      <c r="DB172" s="49" t="s">
        <v>197</v>
      </c>
      <c r="DC172" s="49" t="s">
        <v>197</v>
      </c>
      <c r="DD172" s="49" t="s">
        <v>197</v>
      </c>
      <c r="DE172" s="49" t="s">
        <v>197</v>
      </c>
      <c r="DF172" s="49" t="s">
        <v>197</v>
      </c>
      <c r="DG172" s="49" t="s">
        <v>197</v>
      </c>
      <c r="DH172" s="49" t="s">
        <v>197</v>
      </c>
      <c r="DI172" s="49" t="s">
        <v>197</v>
      </c>
      <c r="DJ172" s="49" t="s">
        <v>197</v>
      </c>
      <c r="DK172" s="49" t="s">
        <v>197</v>
      </c>
      <c r="DL172" s="49" t="s">
        <v>197</v>
      </c>
      <c r="DM172" s="49" t="s">
        <v>197</v>
      </c>
      <c r="DN172" s="49" t="s">
        <v>197</v>
      </c>
      <c r="DO172" s="49" t="s">
        <v>197</v>
      </c>
      <c r="DP172" s="49" t="s">
        <v>197</v>
      </c>
      <c r="DQ172" s="49" t="s">
        <v>197</v>
      </c>
      <c r="DR172" s="49" t="s">
        <v>197</v>
      </c>
      <c r="DS172" s="49" t="s">
        <v>197</v>
      </c>
      <c r="DT172" s="49" t="s">
        <v>197</v>
      </c>
      <c r="DU172" s="49" t="s">
        <v>197</v>
      </c>
      <c r="DV172" s="49" t="s">
        <v>197</v>
      </c>
      <c r="DW172" s="49" t="s">
        <v>197</v>
      </c>
      <c r="DX172" s="49" t="s">
        <v>197</v>
      </c>
      <c r="DY172" s="49" t="s">
        <v>197</v>
      </c>
      <c r="DZ172" s="49" t="s">
        <v>197</v>
      </c>
      <c r="EA172" s="49" t="s">
        <v>197</v>
      </c>
      <c r="EB172" s="48" t="e">
        <v>#N/A</v>
      </c>
      <c r="EC172" s="49" t="s">
        <v>197</v>
      </c>
      <c r="ED172" s="48" t="e">
        <v>#N/A</v>
      </c>
      <c r="EE172" s="49" t="s">
        <v>197</v>
      </c>
      <c r="EF172" s="49" t="s">
        <v>197</v>
      </c>
      <c r="EG172" s="49" t="s">
        <v>197</v>
      </c>
      <c r="EH172" s="49" t="s">
        <v>197</v>
      </c>
      <c r="EI172" s="49" t="s">
        <v>197</v>
      </c>
      <c r="EJ172" s="49" t="s">
        <v>197</v>
      </c>
      <c r="EK172" s="49" t="s">
        <v>197</v>
      </c>
      <c r="EL172" s="49" t="s">
        <v>197</v>
      </c>
      <c r="EM172" s="49" t="s">
        <v>197</v>
      </c>
      <c r="EN172" s="49" t="s">
        <v>197</v>
      </c>
      <c r="EO172" s="49" t="s">
        <v>197</v>
      </c>
      <c r="EP172" s="49" t="s">
        <v>197</v>
      </c>
      <c r="EQ172" s="49" t="s">
        <v>197</v>
      </c>
      <c r="ER172" s="49" t="s">
        <v>197</v>
      </c>
      <c r="ES172" s="49" t="s">
        <v>197</v>
      </c>
      <c r="ET172" s="49" t="s">
        <v>197</v>
      </c>
      <c r="EU172" s="49" t="s">
        <v>197</v>
      </c>
      <c r="EV172" s="48">
        <v>65.8</v>
      </c>
      <c r="EW172" s="48">
        <v>74.2</v>
      </c>
      <c r="EX172" s="48">
        <v>71.599999999999994</v>
      </c>
      <c r="EY172" s="49" t="s">
        <v>197</v>
      </c>
      <c r="EZ172" s="48">
        <v>42.5</v>
      </c>
      <c r="FA172" s="48">
        <v>81</v>
      </c>
      <c r="FB172" s="48">
        <v>65.7</v>
      </c>
      <c r="FC172" s="49" t="s">
        <v>197</v>
      </c>
      <c r="FD172" s="48">
        <v>57.6</v>
      </c>
      <c r="FE172" s="48">
        <v>81.599999999999994</v>
      </c>
      <c r="FF172" s="48">
        <v>71.3</v>
      </c>
      <c r="FG172" s="49" t="s">
        <v>197</v>
      </c>
      <c r="FH172" s="49" t="s">
        <v>197</v>
      </c>
      <c r="FI172" s="49" t="s">
        <v>197</v>
      </c>
      <c r="FJ172" s="49" t="s">
        <v>197</v>
      </c>
      <c r="FK172" s="49" t="s">
        <v>197</v>
      </c>
      <c r="FL172" s="49" t="s">
        <v>197</v>
      </c>
      <c r="FM172" s="48">
        <v>54.8</v>
      </c>
      <c r="FN172" s="48">
        <v>59.9</v>
      </c>
      <c r="FO172" s="48">
        <v>57</v>
      </c>
      <c r="FP172" s="48">
        <v>54.3</v>
      </c>
      <c r="FQ172" s="48">
        <v>88.6</v>
      </c>
      <c r="FR172" s="48">
        <v>76.400000000000006</v>
      </c>
      <c r="FS172" s="48">
        <v>38.6</v>
      </c>
      <c r="FT172" s="48">
        <v>43.5</v>
      </c>
      <c r="FU172" s="48">
        <v>40.4</v>
      </c>
      <c r="FV172" s="48">
        <v>36.9</v>
      </c>
      <c r="FW172" s="49" t="s">
        <v>197</v>
      </c>
      <c r="FX172" s="48">
        <v>72</v>
      </c>
      <c r="FY172" s="48">
        <v>79.599999999999994</v>
      </c>
      <c r="FZ172" s="48">
        <v>79.599999999999994</v>
      </c>
      <c r="GA172" s="48">
        <v>47.8</v>
      </c>
      <c r="GB172" s="48">
        <v>70.5</v>
      </c>
      <c r="GC172" s="48">
        <v>66.2</v>
      </c>
      <c r="GD172" s="49" t="s">
        <v>197</v>
      </c>
      <c r="GE172" s="49" t="s">
        <v>197</v>
      </c>
      <c r="GF172" s="49" t="s">
        <v>197</v>
      </c>
      <c r="GG172" s="48">
        <v>10.4</v>
      </c>
      <c r="GH172" s="48">
        <v>10.199999999999999</v>
      </c>
      <c r="GI172" s="48">
        <v>10.199999999999999</v>
      </c>
      <c r="GJ172" s="48">
        <v>38.700000000000003</v>
      </c>
      <c r="GK172" s="48">
        <v>342.1</v>
      </c>
      <c r="GL172" s="48">
        <v>246.1</v>
      </c>
      <c r="GM172" s="48">
        <v>22.3</v>
      </c>
      <c r="GN172" s="48">
        <v>14.1</v>
      </c>
      <c r="GO172" s="48">
        <v>17.3</v>
      </c>
      <c r="GP172" s="49" t="s">
        <v>197</v>
      </c>
      <c r="GQ172" s="49" t="s">
        <v>197</v>
      </c>
      <c r="GR172" s="49" t="s">
        <v>197</v>
      </c>
      <c r="GS172" s="48">
        <v>51</v>
      </c>
      <c r="GT172" s="48">
        <v>59.9</v>
      </c>
      <c r="GU172" s="48">
        <v>57.9</v>
      </c>
      <c r="GV172" s="49" t="s">
        <v>197</v>
      </c>
      <c r="GW172" s="49" t="s">
        <v>197</v>
      </c>
      <c r="GX172" s="49" t="s">
        <v>197</v>
      </c>
      <c r="GY172" s="48">
        <v>66</v>
      </c>
      <c r="GZ172" s="48">
        <v>53.7</v>
      </c>
      <c r="HA172" s="48">
        <v>59.7</v>
      </c>
      <c r="HB172" s="48">
        <v>49.3</v>
      </c>
      <c r="HC172" s="48">
        <v>73.099999999999994</v>
      </c>
      <c r="HD172" s="48">
        <v>65.900000000000006</v>
      </c>
      <c r="HE172" s="48" t="e">
        <v>#N/A</v>
      </c>
      <c r="HF172" s="49" t="s">
        <v>197</v>
      </c>
      <c r="HG172" s="48" t="e">
        <v>#N/A</v>
      </c>
      <c r="HH172" s="48">
        <v>25.1</v>
      </c>
      <c r="HI172" s="49" t="s">
        <v>197</v>
      </c>
      <c r="HJ172" s="49" t="s">
        <v>197</v>
      </c>
      <c r="HK172" s="49" t="s">
        <v>197</v>
      </c>
      <c r="HL172" s="49" t="s">
        <v>197</v>
      </c>
      <c r="HM172" s="49" t="s">
        <v>197</v>
      </c>
      <c r="HN172" s="49" t="s">
        <v>197</v>
      </c>
      <c r="HO172" s="49" t="s">
        <v>197</v>
      </c>
      <c r="HP172" s="49" t="s">
        <v>197</v>
      </c>
      <c r="HQ172" s="49" t="s">
        <v>197</v>
      </c>
      <c r="HR172" s="49" t="s">
        <v>197</v>
      </c>
      <c r="HS172" s="49" t="s">
        <v>197</v>
      </c>
      <c r="HT172" s="49" t="s">
        <v>197</v>
      </c>
      <c r="HU172" s="48">
        <v>63.2</v>
      </c>
      <c r="HV172" s="48">
        <v>81.3</v>
      </c>
      <c r="HW172" s="48">
        <v>80.2</v>
      </c>
      <c r="HX172" s="49" t="s">
        <v>197</v>
      </c>
      <c r="HY172" s="49" t="s">
        <v>197</v>
      </c>
      <c r="HZ172" s="48">
        <v>222</v>
      </c>
      <c r="IA172" s="49" t="s">
        <v>197</v>
      </c>
      <c r="IB172" s="49" t="s">
        <v>197</v>
      </c>
      <c r="IC172" s="49" t="s">
        <v>197</v>
      </c>
      <c r="ID172" s="48">
        <v>68.8</v>
      </c>
      <c r="IE172" s="49" t="s">
        <v>197</v>
      </c>
      <c r="IF172" s="49" t="s">
        <v>197</v>
      </c>
      <c r="IG172" s="49" t="s">
        <v>197</v>
      </c>
      <c r="IH172" s="48">
        <v>81.5</v>
      </c>
      <c r="II172" s="49" t="s">
        <v>197</v>
      </c>
      <c r="IJ172" s="49" t="s">
        <v>197</v>
      </c>
      <c r="IK172" s="49" t="s">
        <v>197</v>
      </c>
      <c r="IL172" s="49" t="s">
        <v>197</v>
      </c>
      <c r="IM172" s="49" t="s">
        <v>197</v>
      </c>
      <c r="IN172" s="49" t="s">
        <v>197</v>
      </c>
      <c r="IO172" s="49" t="s">
        <v>197</v>
      </c>
      <c r="IP172" s="49" t="s">
        <v>197</v>
      </c>
      <c r="IQ172" s="48">
        <v>160.6</v>
      </c>
      <c r="IR172" s="48">
        <v>52.5</v>
      </c>
      <c r="IS172" s="48">
        <v>48.8</v>
      </c>
      <c r="IT172" s="48">
        <v>50.2</v>
      </c>
      <c r="IU172" s="49" t="s">
        <v>197</v>
      </c>
      <c r="IV172" s="49" t="s">
        <v>197</v>
      </c>
      <c r="IW172" s="49" t="s">
        <v>197</v>
      </c>
      <c r="IX172" s="49" t="s">
        <v>197</v>
      </c>
      <c r="IY172" s="49" t="s">
        <v>197</v>
      </c>
      <c r="IZ172" s="49" t="s">
        <v>197</v>
      </c>
      <c r="JA172" s="49" t="s">
        <v>197</v>
      </c>
      <c r="JB172" s="49" t="s">
        <v>197</v>
      </c>
      <c r="JC172" s="49" t="s">
        <v>197</v>
      </c>
      <c r="JD172" s="49" t="s">
        <v>197</v>
      </c>
      <c r="JE172" s="49" t="s">
        <v>197</v>
      </c>
      <c r="JF172" s="49" t="s">
        <v>87</v>
      </c>
      <c r="JG172" s="49" t="s">
        <v>87</v>
      </c>
      <c r="JH172" s="49" t="s">
        <v>87</v>
      </c>
      <c r="JI172" s="49">
        <v>88</v>
      </c>
      <c r="JJ172" s="49">
        <v>82.7</v>
      </c>
      <c r="JK172" s="49">
        <v>68.3</v>
      </c>
      <c r="JL172" s="49">
        <v>75.3</v>
      </c>
      <c r="JM172" s="49">
        <v>78.3</v>
      </c>
      <c r="JN172" s="49">
        <v>81.5</v>
      </c>
      <c r="JO172" s="49" t="s">
        <v>87</v>
      </c>
    </row>
    <row r="173" spans="1:275">
      <c r="A173" s="45"/>
      <c r="B173" s="46" t="s">
        <v>1910</v>
      </c>
      <c r="C173" s="303" t="s">
        <v>1407</v>
      </c>
      <c r="D173" s="46" t="s">
        <v>108</v>
      </c>
      <c r="E173" s="303" t="s">
        <v>129</v>
      </c>
      <c r="F173" s="47" t="s">
        <v>197</v>
      </c>
      <c r="G173" s="47" t="s">
        <v>197</v>
      </c>
      <c r="H173" s="48">
        <v>122.6</v>
      </c>
      <c r="I173" s="48">
        <v>95.3</v>
      </c>
      <c r="J173" s="48">
        <v>103.7</v>
      </c>
      <c r="K173" s="48">
        <v>216.3</v>
      </c>
      <c r="L173" s="48">
        <v>60.4</v>
      </c>
      <c r="M173" s="48">
        <v>98.4</v>
      </c>
      <c r="N173" s="48">
        <v>66.599999999999994</v>
      </c>
      <c r="O173" s="49" t="s">
        <v>197</v>
      </c>
      <c r="P173" s="48">
        <v>64.599999999999994</v>
      </c>
      <c r="Q173" s="48">
        <v>33.299999999999997</v>
      </c>
      <c r="R173" s="48">
        <v>83.4</v>
      </c>
      <c r="S173" s="48">
        <v>108.9</v>
      </c>
      <c r="T173" s="48">
        <v>93.7</v>
      </c>
      <c r="U173" s="48">
        <v>63.6</v>
      </c>
      <c r="V173" s="48">
        <v>77.599999999999994</v>
      </c>
      <c r="W173" s="48">
        <v>85.6</v>
      </c>
      <c r="X173" s="48">
        <v>90.8</v>
      </c>
      <c r="Y173" s="48">
        <v>106.3</v>
      </c>
      <c r="Z173" s="48">
        <v>50.7</v>
      </c>
      <c r="AA173" s="48">
        <v>165.4</v>
      </c>
      <c r="AB173" s="48">
        <v>123.3</v>
      </c>
      <c r="AC173" s="48">
        <v>134.69999999999999</v>
      </c>
      <c r="AD173" s="49" t="s">
        <v>197</v>
      </c>
      <c r="AE173" s="48">
        <v>101.3</v>
      </c>
      <c r="AF173" s="48">
        <v>132</v>
      </c>
      <c r="AG173" s="48">
        <v>100.9</v>
      </c>
      <c r="AH173" s="48">
        <v>77</v>
      </c>
      <c r="AI173" s="49" t="s">
        <v>197</v>
      </c>
      <c r="AJ173" s="48">
        <v>159.4</v>
      </c>
      <c r="AK173" s="48">
        <v>69.099999999999994</v>
      </c>
      <c r="AL173" s="49" t="s">
        <v>197</v>
      </c>
      <c r="AM173" s="48">
        <v>124.6</v>
      </c>
      <c r="AN173" s="48">
        <v>119.2</v>
      </c>
      <c r="AO173" s="48">
        <v>167.2</v>
      </c>
      <c r="AP173" s="48">
        <v>166.7</v>
      </c>
      <c r="AQ173" s="48">
        <v>113.1</v>
      </c>
      <c r="AR173" s="48">
        <v>145.1</v>
      </c>
      <c r="AS173" s="49" t="s">
        <v>197</v>
      </c>
      <c r="AT173" s="48">
        <v>131.19999999999999</v>
      </c>
      <c r="AU173" s="49" t="s">
        <v>197</v>
      </c>
      <c r="AV173" s="48">
        <v>127.8</v>
      </c>
      <c r="AW173" s="49" t="s">
        <v>197</v>
      </c>
      <c r="AX173" s="49" t="s">
        <v>197</v>
      </c>
      <c r="AY173" s="48">
        <v>111</v>
      </c>
      <c r="AZ173" s="48">
        <v>67.599999999999994</v>
      </c>
      <c r="BA173" s="48">
        <v>96.9</v>
      </c>
      <c r="BB173" s="48">
        <v>95.5</v>
      </c>
      <c r="BC173" s="48">
        <v>52.4</v>
      </c>
      <c r="BD173" s="48">
        <v>117.2</v>
      </c>
      <c r="BE173" s="48">
        <v>112.4</v>
      </c>
      <c r="BF173" s="48">
        <v>45.6</v>
      </c>
      <c r="BG173" s="48">
        <v>96.6</v>
      </c>
      <c r="BH173" s="48">
        <v>84.9</v>
      </c>
      <c r="BI173" s="48">
        <v>49.1</v>
      </c>
      <c r="BJ173" s="48">
        <v>39.6</v>
      </c>
      <c r="BK173" s="48">
        <v>44.5</v>
      </c>
      <c r="BL173" s="48">
        <v>255.2</v>
      </c>
      <c r="BM173" s="48">
        <v>156.69999999999999</v>
      </c>
      <c r="BN173" s="48">
        <v>183.5</v>
      </c>
      <c r="BO173" s="49" t="s">
        <v>197</v>
      </c>
      <c r="BP173" s="48">
        <v>117.8</v>
      </c>
      <c r="BQ173" s="48">
        <v>99</v>
      </c>
      <c r="BR173" s="48">
        <v>84.5</v>
      </c>
      <c r="BS173" s="48">
        <v>126.7</v>
      </c>
      <c r="BT173" s="48">
        <v>106.7</v>
      </c>
      <c r="BU173" s="48">
        <v>7.9</v>
      </c>
      <c r="BV173" s="48">
        <v>121.6</v>
      </c>
      <c r="BW173" s="48">
        <v>81.8</v>
      </c>
      <c r="BX173" s="48">
        <v>96.2</v>
      </c>
      <c r="BY173" s="48">
        <v>87.3</v>
      </c>
      <c r="BZ173" s="48">
        <v>93</v>
      </c>
      <c r="CA173" s="49" t="s">
        <v>197</v>
      </c>
      <c r="CB173" s="49" t="s">
        <v>197</v>
      </c>
      <c r="CC173" s="49" t="s">
        <v>197</v>
      </c>
      <c r="CD173" s="48">
        <v>81.7</v>
      </c>
      <c r="CE173" s="48">
        <v>162</v>
      </c>
      <c r="CF173" s="48">
        <v>129.69999999999999</v>
      </c>
      <c r="CG173" s="48">
        <v>229.6</v>
      </c>
      <c r="CH173" s="48">
        <v>283.8</v>
      </c>
      <c r="CI173" s="48">
        <v>256.5</v>
      </c>
      <c r="CJ173" s="48">
        <v>122</v>
      </c>
      <c r="CK173" s="48">
        <v>124.3</v>
      </c>
      <c r="CL173" s="48">
        <v>123.3</v>
      </c>
      <c r="CM173" s="49" t="s">
        <v>197</v>
      </c>
      <c r="CN173" s="49" t="s">
        <v>197</v>
      </c>
      <c r="CO173" s="49" t="s">
        <v>197</v>
      </c>
      <c r="CP173" s="49" t="s">
        <v>197</v>
      </c>
      <c r="CQ173" s="49" t="s">
        <v>197</v>
      </c>
      <c r="CR173" s="49" t="s">
        <v>197</v>
      </c>
      <c r="CS173" s="49" t="s">
        <v>197</v>
      </c>
      <c r="CT173" s="49" t="s">
        <v>197</v>
      </c>
      <c r="CU173" s="49" t="s">
        <v>197</v>
      </c>
      <c r="CV173" s="49" t="s">
        <v>197</v>
      </c>
      <c r="CW173" s="48">
        <v>88.5</v>
      </c>
      <c r="CX173" s="48">
        <v>116.7</v>
      </c>
      <c r="CY173" s="48">
        <v>104.1</v>
      </c>
      <c r="CZ173" s="48">
        <v>111.3</v>
      </c>
      <c r="DA173" s="48">
        <v>86.4</v>
      </c>
      <c r="DB173" s="48">
        <v>157</v>
      </c>
      <c r="DC173" s="48">
        <v>132.1</v>
      </c>
      <c r="DD173" s="48">
        <v>92.6</v>
      </c>
      <c r="DE173" s="48">
        <v>359.8</v>
      </c>
      <c r="DF173" s="48">
        <v>262.5</v>
      </c>
      <c r="DG173" s="48">
        <v>159.80000000000001</v>
      </c>
      <c r="DH173" s="48">
        <v>168.8</v>
      </c>
      <c r="DI173" s="48">
        <v>163.69999999999999</v>
      </c>
      <c r="DJ173" s="48">
        <v>233.1</v>
      </c>
      <c r="DK173" s="48">
        <v>278.89999999999998</v>
      </c>
      <c r="DL173" s="48">
        <v>257.10000000000002</v>
      </c>
      <c r="DM173" s="48">
        <v>123.3</v>
      </c>
      <c r="DN173" s="48">
        <v>134.5</v>
      </c>
      <c r="DO173" s="48">
        <v>130.19999999999999</v>
      </c>
      <c r="DP173" s="49" t="s">
        <v>197</v>
      </c>
      <c r="DQ173" s="49" t="s">
        <v>197</v>
      </c>
      <c r="DR173" s="49" t="s">
        <v>197</v>
      </c>
      <c r="DS173" s="49" t="s">
        <v>197</v>
      </c>
      <c r="DT173" s="49" t="s">
        <v>197</v>
      </c>
      <c r="DU173" s="49" t="s">
        <v>197</v>
      </c>
      <c r="DV173" s="48">
        <v>133.9</v>
      </c>
      <c r="DW173" s="48">
        <v>196.3</v>
      </c>
      <c r="DX173" s="48">
        <v>177.2</v>
      </c>
      <c r="DY173" s="49" t="s">
        <v>197</v>
      </c>
      <c r="DZ173" s="49" t="s">
        <v>197</v>
      </c>
      <c r="EA173" s="49" t="s">
        <v>197</v>
      </c>
      <c r="EB173" s="48" t="e">
        <v>#N/A</v>
      </c>
      <c r="EC173" s="49" t="s">
        <v>197</v>
      </c>
      <c r="ED173" s="48" t="e">
        <v>#N/A</v>
      </c>
      <c r="EE173" s="48">
        <v>223.7</v>
      </c>
      <c r="EF173" s="48">
        <v>128</v>
      </c>
      <c r="EG173" s="48">
        <v>102.7</v>
      </c>
      <c r="EH173" s="48">
        <v>113.6</v>
      </c>
      <c r="EI173" s="48">
        <v>10</v>
      </c>
      <c r="EJ173" s="48">
        <v>70.599999999999994</v>
      </c>
      <c r="EK173" s="48">
        <v>50.1</v>
      </c>
      <c r="EL173" s="49" t="s">
        <v>197</v>
      </c>
      <c r="EM173" s="49" t="s">
        <v>197</v>
      </c>
      <c r="EN173" s="49" t="s">
        <v>197</v>
      </c>
      <c r="EO173" s="49" t="s">
        <v>197</v>
      </c>
      <c r="EP173" s="49" t="s">
        <v>197</v>
      </c>
      <c r="EQ173" s="49" t="s">
        <v>197</v>
      </c>
      <c r="ER173" s="49" t="s">
        <v>197</v>
      </c>
      <c r="ES173" s="49" t="s">
        <v>197</v>
      </c>
      <c r="ET173" s="48">
        <v>75.099999999999994</v>
      </c>
      <c r="EU173" s="49" t="s">
        <v>197</v>
      </c>
      <c r="EV173" s="48">
        <v>94</v>
      </c>
      <c r="EW173" s="48">
        <v>129.69999999999999</v>
      </c>
      <c r="EX173" s="48">
        <v>118.6</v>
      </c>
      <c r="EY173" s="48">
        <v>90.8</v>
      </c>
      <c r="EZ173" s="48">
        <v>37.200000000000003</v>
      </c>
      <c r="FA173" s="48">
        <v>164.3</v>
      </c>
      <c r="FB173" s="48">
        <v>113.8</v>
      </c>
      <c r="FC173" s="48">
        <v>240.8</v>
      </c>
      <c r="FD173" s="48">
        <v>37.6</v>
      </c>
      <c r="FE173" s="48">
        <v>182.8</v>
      </c>
      <c r="FF173" s="48">
        <v>120.3</v>
      </c>
      <c r="FG173" s="48">
        <v>17.2</v>
      </c>
      <c r="FH173" s="48">
        <v>342.1</v>
      </c>
      <c r="FI173" s="48">
        <v>110.5</v>
      </c>
      <c r="FJ173" s="48">
        <v>21.2</v>
      </c>
      <c r="FK173" s="48">
        <v>74.2</v>
      </c>
      <c r="FL173" s="48">
        <v>50.3</v>
      </c>
      <c r="FM173" s="48">
        <v>60.6</v>
      </c>
      <c r="FN173" s="48">
        <v>118.3</v>
      </c>
      <c r="FO173" s="48">
        <v>84.6</v>
      </c>
      <c r="FP173" s="48">
        <v>17.3</v>
      </c>
      <c r="FQ173" s="48">
        <v>183.5</v>
      </c>
      <c r="FR173" s="48">
        <v>124.4</v>
      </c>
      <c r="FS173" s="48">
        <v>118.5</v>
      </c>
      <c r="FT173" s="48">
        <v>157.19999999999999</v>
      </c>
      <c r="FU173" s="48">
        <v>132.69999999999999</v>
      </c>
      <c r="FV173" s="48">
        <v>133.6</v>
      </c>
      <c r="FW173" s="48">
        <v>55.4</v>
      </c>
      <c r="FX173" s="48">
        <v>81.7</v>
      </c>
      <c r="FY173" s="48">
        <v>108.4</v>
      </c>
      <c r="FZ173" s="48">
        <v>108.2</v>
      </c>
      <c r="GA173" s="48">
        <v>103.4</v>
      </c>
      <c r="GB173" s="48">
        <v>86</v>
      </c>
      <c r="GC173" s="48">
        <v>89.3</v>
      </c>
      <c r="GD173" s="48">
        <v>15.2</v>
      </c>
      <c r="GE173" s="48">
        <v>33.200000000000003</v>
      </c>
      <c r="GF173" s="48">
        <v>21.6</v>
      </c>
      <c r="GG173" s="48">
        <v>130.1</v>
      </c>
      <c r="GH173" s="48">
        <v>77.8</v>
      </c>
      <c r="GI173" s="48">
        <v>78.099999999999994</v>
      </c>
      <c r="GJ173" s="49" t="s">
        <v>197</v>
      </c>
      <c r="GK173" s="49" t="s">
        <v>197</v>
      </c>
      <c r="GL173" s="49" t="s">
        <v>197</v>
      </c>
      <c r="GM173" s="48">
        <v>54.8</v>
      </c>
      <c r="GN173" s="48">
        <v>79.8</v>
      </c>
      <c r="GO173" s="48">
        <v>70</v>
      </c>
      <c r="GP173" s="48">
        <v>69.900000000000006</v>
      </c>
      <c r="GQ173" s="48">
        <v>90.4</v>
      </c>
      <c r="GR173" s="48">
        <v>82.8</v>
      </c>
      <c r="GS173" s="48">
        <v>4.5</v>
      </c>
      <c r="GT173" s="48">
        <v>91.6</v>
      </c>
      <c r="GU173" s="48">
        <v>72.400000000000006</v>
      </c>
      <c r="GV173" s="48">
        <v>53.8</v>
      </c>
      <c r="GW173" s="48">
        <v>61.2</v>
      </c>
      <c r="GX173" s="48">
        <v>57.9</v>
      </c>
      <c r="GY173" s="48">
        <v>106.6</v>
      </c>
      <c r="GZ173" s="48">
        <v>109.4</v>
      </c>
      <c r="HA173" s="48">
        <v>108</v>
      </c>
      <c r="HB173" s="48">
        <v>114.7</v>
      </c>
      <c r="HC173" s="48">
        <v>102.3</v>
      </c>
      <c r="HD173" s="48">
        <v>106</v>
      </c>
      <c r="HE173" s="48" t="e">
        <v>#N/A</v>
      </c>
      <c r="HF173" s="48">
        <v>166.9</v>
      </c>
      <c r="HG173" s="48" t="e">
        <v>#N/A</v>
      </c>
      <c r="HH173" s="48">
        <v>80.5</v>
      </c>
      <c r="HI173" s="48">
        <v>74.3</v>
      </c>
      <c r="HJ173" s="48">
        <v>73.2</v>
      </c>
      <c r="HK173" s="48">
        <v>73.5</v>
      </c>
      <c r="HL173" s="48">
        <v>67.400000000000006</v>
      </c>
      <c r="HM173" s="48">
        <v>61.5</v>
      </c>
      <c r="HN173" s="48">
        <v>64.400000000000006</v>
      </c>
      <c r="HO173" s="48">
        <v>184.1</v>
      </c>
      <c r="HP173" s="48">
        <v>183.2</v>
      </c>
      <c r="HQ173" s="48">
        <v>183.5</v>
      </c>
      <c r="HR173" s="48">
        <v>161.19999999999999</v>
      </c>
      <c r="HS173" s="48">
        <v>170.2</v>
      </c>
      <c r="HT173" s="48">
        <v>165.7</v>
      </c>
      <c r="HU173" s="48">
        <v>36.200000000000003</v>
      </c>
      <c r="HV173" s="48">
        <v>116.7</v>
      </c>
      <c r="HW173" s="48">
        <v>112</v>
      </c>
      <c r="HX173" s="49" t="s">
        <v>197</v>
      </c>
      <c r="HY173" s="49" t="s">
        <v>197</v>
      </c>
      <c r="HZ173" s="48">
        <v>27</v>
      </c>
      <c r="IA173" s="48">
        <v>394.8</v>
      </c>
      <c r="IB173" s="48">
        <v>515.79999999999995</v>
      </c>
      <c r="IC173" s="48">
        <v>449.8</v>
      </c>
      <c r="ID173" s="48">
        <v>256.39999999999998</v>
      </c>
      <c r="IE173" s="49" t="s">
        <v>197</v>
      </c>
      <c r="IF173" s="49" t="s">
        <v>197</v>
      </c>
      <c r="IG173" s="48">
        <v>91.1</v>
      </c>
      <c r="IH173" s="48">
        <v>146</v>
      </c>
      <c r="II173" s="49" t="s">
        <v>197</v>
      </c>
      <c r="IJ173" s="49" t="s">
        <v>197</v>
      </c>
      <c r="IK173" s="48">
        <v>257.10000000000002</v>
      </c>
      <c r="IL173" s="49" t="s">
        <v>197</v>
      </c>
      <c r="IM173" s="49" t="s">
        <v>197</v>
      </c>
      <c r="IN173" s="49" t="s">
        <v>197</v>
      </c>
      <c r="IO173" s="48">
        <v>222.4</v>
      </c>
      <c r="IP173" s="49" t="s">
        <v>197</v>
      </c>
      <c r="IQ173" s="48">
        <v>167.7</v>
      </c>
      <c r="IR173" s="48">
        <v>53.5</v>
      </c>
      <c r="IS173" s="48">
        <v>108.7</v>
      </c>
      <c r="IT173" s="48">
        <v>87.5</v>
      </c>
      <c r="IU173" s="48">
        <v>52.4</v>
      </c>
      <c r="IV173" s="48">
        <v>94.9</v>
      </c>
      <c r="IW173" s="48">
        <v>84.2</v>
      </c>
      <c r="IX173" s="49" t="s">
        <v>197</v>
      </c>
      <c r="IY173" s="49" t="s">
        <v>197</v>
      </c>
      <c r="IZ173" s="49" t="s">
        <v>197</v>
      </c>
      <c r="JA173" s="49" t="s">
        <v>197</v>
      </c>
      <c r="JB173" s="49" t="s">
        <v>197</v>
      </c>
      <c r="JC173" s="48">
        <v>194.6</v>
      </c>
      <c r="JD173" s="48">
        <v>132.1</v>
      </c>
      <c r="JE173" s="48">
        <v>147.4</v>
      </c>
      <c r="JF173" s="48" t="s">
        <v>87</v>
      </c>
      <c r="JG173" s="48" t="s">
        <v>87</v>
      </c>
      <c r="JH173" s="48">
        <v>28.8</v>
      </c>
      <c r="JI173" s="48">
        <v>106.6</v>
      </c>
      <c r="JJ173" s="48">
        <v>92.4</v>
      </c>
      <c r="JK173" s="48">
        <v>136.9</v>
      </c>
      <c r="JL173" s="48">
        <v>87.7</v>
      </c>
      <c r="JM173" s="48">
        <v>146.4</v>
      </c>
      <c r="JN173" s="48">
        <v>146</v>
      </c>
      <c r="JO173" s="48">
        <v>65.599999999999994</v>
      </c>
    </row>
    <row r="174" spans="1:275">
      <c r="A174" s="45"/>
      <c r="B174" s="46" t="s">
        <v>1911</v>
      </c>
      <c r="C174" s="303" t="s">
        <v>1408</v>
      </c>
      <c r="D174" s="46" t="s">
        <v>108</v>
      </c>
      <c r="E174" s="303" t="s">
        <v>129</v>
      </c>
      <c r="F174" s="47" t="s">
        <v>197</v>
      </c>
      <c r="G174" s="47" t="s">
        <v>197</v>
      </c>
      <c r="H174" s="48">
        <v>99.4</v>
      </c>
      <c r="I174" s="48">
        <v>80.400000000000006</v>
      </c>
      <c r="J174" s="48">
        <v>80.400000000000006</v>
      </c>
      <c r="K174" s="48">
        <v>48.8</v>
      </c>
      <c r="L174" s="48">
        <v>49.6</v>
      </c>
      <c r="M174" s="48">
        <v>73.099999999999994</v>
      </c>
      <c r="N174" s="48">
        <v>51.7</v>
      </c>
      <c r="O174" s="49" t="s">
        <v>197</v>
      </c>
      <c r="P174" s="48">
        <v>69.3</v>
      </c>
      <c r="Q174" s="49" t="s">
        <v>197</v>
      </c>
      <c r="R174" s="48">
        <v>69.7</v>
      </c>
      <c r="S174" s="48">
        <v>64.400000000000006</v>
      </c>
      <c r="T174" s="48">
        <v>12.7</v>
      </c>
      <c r="U174" s="48">
        <v>124</v>
      </c>
      <c r="V174" s="49" t="s">
        <v>197</v>
      </c>
      <c r="W174" s="48">
        <v>58.7</v>
      </c>
      <c r="X174" s="49" t="s">
        <v>197</v>
      </c>
      <c r="Y174" s="48">
        <v>84.1</v>
      </c>
      <c r="Z174" s="48">
        <v>49.6</v>
      </c>
      <c r="AA174" s="48">
        <v>122.1</v>
      </c>
      <c r="AB174" s="49" t="s">
        <v>197</v>
      </c>
      <c r="AC174" s="48">
        <v>119.4</v>
      </c>
      <c r="AD174" s="49" t="s">
        <v>197</v>
      </c>
      <c r="AE174" s="48">
        <v>88.1</v>
      </c>
      <c r="AF174" s="48">
        <v>63.3</v>
      </c>
      <c r="AG174" s="48">
        <v>58.1</v>
      </c>
      <c r="AH174" s="48">
        <v>62.3</v>
      </c>
      <c r="AI174" s="49" t="s">
        <v>197</v>
      </c>
      <c r="AJ174" s="49" t="s">
        <v>197</v>
      </c>
      <c r="AK174" s="49" t="s">
        <v>197</v>
      </c>
      <c r="AL174" s="49" t="s">
        <v>197</v>
      </c>
      <c r="AM174" s="49" t="s">
        <v>197</v>
      </c>
      <c r="AN174" s="48">
        <v>64.099999999999994</v>
      </c>
      <c r="AO174" s="48">
        <v>25.7</v>
      </c>
      <c r="AP174" s="48">
        <v>26.1</v>
      </c>
      <c r="AQ174" s="48">
        <v>57.6</v>
      </c>
      <c r="AR174" s="49" t="s">
        <v>197</v>
      </c>
      <c r="AS174" s="49" t="s">
        <v>197</v>
      </c>
      <c r="AT174" s="48">
        <v>70.599999999999994</v>
      </c>
      <c r="AU174" s="49" t="s">
        <v>197</v>
      </c>
      <c r="AV174" s="48">
        <v>85.8</v>
      </c>
      <c r="AW174" s="49" t="s">
        <v>197</v>
      </c>
      <c r="AX174" s="49" t="s">
        <v>197</v>
      </c>
      <c r="AY174" s="49" t="s">
        <v>197</v>
      </c>
      <c r="AZ174" s="48">
        <v>73.5</v>
      </c>
      <c r="BA174" s="48">
        <v>76.900000000000006</v>
      </c>
      <c r="BB174" s="48">
        <v>76.8</v>
      </c>
      <c r="BC174" s="48">
        <v>65.8</v>
      </c>
      <c r="BD174" s="48">
        <v>65.900000000000006</v>
      </c>
      <c r="BE174" s="48">
        <v>65.900000000000006</v>
      </c>
      <c r="BF174" s="48">
        <v>89.1</v>
      </c>
      <c r="BG174" s="48">
        <v>67.5</v>
      </c>
      <c r="BH174" s="48">
        <v>72.5</v>
      </c>
      <c r="BI174" s="48">
        <v>44</v>
      </c>
      <c r="BJ174" s="48">
        <v>49.7</v>
      </c>
      <c r="BK174" s="48">
        <v>46.7</v>
      </c>
      <c r="BL174" s="49" t="s">
        <v>197</v>
      </c>
      <c r="BM174" s="48">
        <v>10.4</v>
      </c>
      <c r="BN174" s="48">
        <v>7.6</v>
      </c>
      <c r="BO174" s="49" t="s">
        <v>197</v>
      </c>
      <c r="BP174" s="48">
        <v>99.5</v>
      </c>
      <c r="BQ174" s="48">
        <v>79.8</v>
      </c>
      <c r="BR174" s="49" t="s">
        <v>197</v>
      </c>
      <c r="BS174" s="49" t="s">
        <v>197</v>
      </c>
      <c r="BT174" s="49" t="s">
        <v>197</v>
      </c>
      <c r="BU174" s="48">
        <v>23.9</v>
      </c>
      <c r="BV174" s="48">
        <v>94.2</v>
      </c>
      <c r="BW174" s="48">
        <v>69.3</v>
      </c>
      <c r="BX174" s="48">
        <v>42.2</v>
      </c>
      <c r="BY174" s="48">
        <v>44.7</v>
      </c>
      <c r="BZ174" s="48">
        <v>43.1</v>
      </c>
      <c r="CA174" s="49" t="s">
        <v>197</v>
      </c>
      <c r="CB174" s="49" t="s">
        <v>197</v>
      </c>
      <c r="CC174" s="49" t="s">
        <v>197</v>
      </c>
      <c r="CD174" s="48">
        <v>140.1</v>
      </c>
      <c r="CE174" s="48">
        <v>133.6</v>
      </c>
      <c r="CF174" s="48">
        <v>136.19999999999999</v>
      </c>
      <c r="CG174" s="48">
        <v>96.7</v>
      </c>
      <c r="CH174" s="48">
        <v>39.799999999999997</v>
      </c>
      <c r="CI174" s="48">
        <v>68.599999999999994</v>
      </c>
      <c r="CJ174" s="48">
        <v>134.1</v>
      </c>
      <c r="CK174" s="48">
        <v>156.9</v>
      </c>
      <c r="CL174" s="48">
        <v>147.19999999999999</v>
      </c>
      <c r="CM174" s="49" t="s">
        <v>197</v>
      </c>
      <c r="CN174" s="49" t="s">
        <v>197</v>
      </c>
      <c r="CO174" s="49" t="s">
        <v>197</v>
      </c>
      <c r="CP174" s="49" t="s">
        <v>197</v>
      </c>
      <c r="CQ174" s="49" t="s">
        <v>197</v>
      </c>
      <c r="CR174" s="49" t="s">
        <v>197</v>
      </c>
      <c r="CS174" s="49" t="s">
        <v>197</v>
      </c>
      <c r="CT174" s="49" t="s">
        <v>197</v>
      </c>
      <c r="CU174" s="49" t="s">
        <v>197</v>
      </c>
      <c r="CV174" s="49" t="s">
        <v>197</v>
      </c>
      <c r="CW174" s="49" t="s">
        <v>197</v>
      </c>
      <c r="CX174" s="49" t="s">
        <v>197</v>
      </c>
      <c r="CY174" s="49" t="s">
        <v>197</v>
      </c>
      <c r="CZ174" s="49" t="s">
        <v>197</v>
      </c>
      <c r="DA174" s="48">
        <v>130</v>
      </c>
      <c r="DB174" s="48">
        <v>119.1</v>
      </c>
      <c r="DC174" s="48">
        <v>123</v>
      </c>
      <c r="DD174" s="49" t="s">
        <v>197</v>
      </c>
      <c r="DE174" s="48">
        <v>29.8</v>
      </c>
      <c r="DF174" s="48">
        <v>18.899999999999999</v>
      </c>
      <c r="DG174" s="48">
        <v>108.5</v>
      </c>
      <c r="DH174" s="48">
        <v>37.4</v>
      </c>
      <c r="DI174" s="48">
        <v>77.8</v>
      </c>
      <c r="DJ174" s="48">
        <v>113.9</v>
      </c>
      <c r="DK174" s="48">
        <v>81</v>
      </c>
      <c r="DL174" s="48">
        <v>96.7</v>
      </c>
      <c r="DM174" s="48">
        <v>88</v>
      </c>
      <c r="DN174" s="48">
        <v>108.9</v>
      </c>
      <c r="DO174" s="48">
        <v>100.8</v>
      </c>
      <c r="DP174" s="49" t="s">
        <v>197</v>
      </c>
      <c r="DQ174" s="49" t="s">
        <v>197</v>
      </c>
      <c r="DR174" s="49" t="s">
        <v>197</v>
      </c>
      <c r="DS174" s="49" t="s">
        <v>197</v>
      </c>
      <c r="DT174" s="49" t="s">
        <v>197</v>
      </c>
      <c r="DU174" s="49" t="s">
        <v>197</v>
      </c>
      <c r="DV174" s="49" t="s">
        <v>197</v>
      </c>
      <c r="DW174" s="49" t="s">
        <v>197</v>
      </c>
      <c r="DX174" s="49" t="s">
        <v>197</v>
      </c>
      <c r="DY174" s="49" t="s">
        <v>197</v>
      </c>
      <c r="DZ174" s="49" t="s">
        <v>197</v>
      </c>
      <c r="EA174" s="49" t="s">
        <v>197</v>
      </c>
      <c r="EB174" s="48" t="e">
        <v>#N/A</v>
      </c>
      <c r="EC174" s="49" t="s">
        <v>197</v>
      </c>
      <c r="ED174" s="48" t="e">
        <v>#N/A</v>
      </c>
      <c r="EE174" s="48">
        <v>34</v>
      </c>
      <c r="EF174" s="48">
        <v>132.30000000000001</v>
      </c>
      <c r="EG174" s="48">
        <v>64.5</v>
      </c>
      <c r="EH174" s="48">
        <v>93.9</v>
      </c>
      <c r="EI174" s="49" t="s">
        <v>197</v>
      </c>
      <c r="EJ174" s="49" t="s">
        <v>197</v>
      </c>
      <c r="EK174" s="49" t="s">
        <v>197</v>
      </c>
      <c r="EL174" s="49" t="s">
        <v>197</v>
      </c>
      <c r="EM174" s="49" t="s">
        <v>197</v>
      </c>
      <c r="EN174" s="49" t="s">
        <v>197</v>
      </c>
      <c r="EO174" s="49" t="s">
        <v>197</v>
      </c>
      <c r="EP174" s="49" t="s">
        <v>197</v>
      </c>
      <c r="EQ174" s="49" t="s">
        <v>197</v>
      </c>
      <c r="ER174" s="49" t="s">
        <v>197</v>
      </c>
      <c r="ES174" s="49" t="s">
        <v>197</v>
      </c>
      <c r="ET174" s="48">
        <v>69.2</v>
      </c>
      <c r="EU174" s="49" t="s">
        <v>197</v>
      </c>
      <c r="EV174" s="48">
        <v>67.7</v>
      </c>
      <c r="EW174" s="48">
        <v>102.3</v>
      </c>
      <c r="EX174" s="48">
        <v>91.5</v>
      </c>
      <c r="EY174" s="49" t="s">
        <v>197</v>
      </c>
      <c r="EZ174" s="48">
        <v>15.4</v>
      </c>
      <c r="FA174" s="48">
        <v>93</v>
      </c>
      <c r="FB174" s="48">
        <v>62.1</v>
      </c>
      <c r="FC174" s="49" t="s">
        <v>197</v>
      </c>
      <c r="FD174" s="48">
        <v>15.2</v>
      </c>
      <c r="FE174" s="48">
        <v>68.900000000000006</v>
      </c>
      <c r="FF174" s="48">
        <v>45.8</v>
      </c>
      <c r="FG174" s="48">
        <v>37.1</v>
      </c>
      <c r="FH174" s="48">
        <v>92.1</v>
      </c>
      <c r="FI174" s="48">
        <v>52.9</v>
      </c>
      <c r="FJ174" s="48">
        <v>40.5</v>
      </c>
      <c r="FK174" s="48">
        <v>218.3</v>
      </c>
      <c r="FL174" s="48">
        <v>138.19999999999999</v>
      </c>
      <c r="FM174" s="48">
        <v>88.8</v>
      </c>
      <c r="FN174" s="48">
        <v>125.8</v>
      </c>
      <c r="FO174" s="48">
        <v>104.2</v>
      </c>
      <c r="FP174" s="48">
        <v>17.899999999999999</v>
      </c>
      <c r="FQ174" s="48">
        <v>101.1</v>
      </c>
      <c r="FR174" s="48">
        <v>71.599999999999994</v>
      </c>
      <c r="FS174" s="48">
        <v>36.200000000000003</v>
      </c>
      <c r="FT174" s="48">
        <v>75.3</v>
      </c>
      <c r="FU174" s="48">
        <v>50.6</v>
      </c>
      <c r="FV174" s="48">
        <v>64.2</v>
      </c>
      <c r="FW174" s="49" t="s">
        <v>197</v>
      </c>
      <c r="FX174" s="48">
        <v>73.5</v>
      </c>
      <c r="FY174" s="48">
        <v>61</v>
      </c>
      <c r="FZ174" s="48">
        <v>61.1</v>
      </c>
      <c r="GA174" s="48">
        <v>90.5</v>
      </c>
      <c r="GB174" s="48">
        <v>73.3</v>
      </c>
      <c r="GC174" s="48">
        <v>76.599999999999994</v>
      </c>
      <c r="GD174" s="49" t="s">
        <v>197</v>
      </c>
      <c r="GE174" s="48">
        <v>234.3</v>
      </c>
      <c r="GF174" s="48">
        <v>83</v>
      </c>
      <c r="GG174" s="48">
        <v>25.5</v>
      </c>
      <c r="GH174" s="48">
        <v>30.6</v>
      </c>
      <c r="GI174" s="48">
        <v>30.6</v>
      </c>
      <c r="GJ174" s="49" t="s">
        <v>197</v>
      </c>
      <c r="GK174" s="49" t="s">
        <v>197</v>
      </c>
      <c r="GL174" s="49" t="s">
        <v>197</v>
      </c>
      <c r="GM174" s="48">
        <v>83.4</v>
      </c>
      <c r="GN174" s="48">
        <v>305.89999999999998</v>
      </c>
      <c r="GO174" s="48">
        <v>219</v>
      </c>
      <c r="GP174" s="48">
        <v>92.4</v>
      </c>
      <c r="GQ174" s="48">
        <v>147</v>
      </c>
      <c r="GR174" s="48">
        <v>126.7</v>
      </c>
      <c r="GS174" s="48">
        <v>13.8</v>
      </c>
      <c r="GT174" s="48">
        <v>82</v>
      </c>
      <c r="GU174" s="48">
        <v>66.900000000000006</v>
      </c>
      <c r="GV174" s="48">
        <v>161.69999999999999</v>
      </c>
      <c r="GW174" s="48">
        <v>41.5</v>
      </c>
      <c r="GX174" s="48">
        <v>94.9</v>
      </c>
      <c r="GY174" s="48">
        <v>71.3</v>
      </c>
      <c r="GZ174" s="48">
        <v>94.9</v>
      </c>
      <c r="HA174" s="48">
        <v>83.4</v>
      </c>
      <c r="HB174" s="48">
        <v>97.1</v>
      </c>
      <c r="HC174" s="48">
        <v>95.1</v>
      </c>
      <c r="HD174" s="48">
        <v>95.7</v>
      </c>
      <c r="HE174" s="48" t="e">
        <v>#N/A</v>
      </c>
      <c r="HF174" s="49" t="s">
        <v>197</v>
      </c>
      <c r="HG174" s="48" t="e">
        <v>#N/A</v>
      </c>
      <c r="HH174" s="49" t="s">
        <v>197</v>
      </c>
      <c r="HI174" s="48">
        <v>82</v>
      </c>
      <c r="HJ174" s="48">
        <v>82.9</v>
      </c>
      <c r="HK174" s="48">
        <v>82.6</v>
      </c>
      <c r="HL174" s="48">
        <v>72.400000000000006</v>
      </c>
      <c r="HM174" s="48">
        <v>74.599999999999994</v>
      </c>
      <c r="HN174" s="48">
        <v>73.5</v>
      </c>
      <c r="HO174" s="49" t="s">
        <v>197</v>
      </c>
      <c r="HP174" s="49" t="s">
        <v>197</v>
      </c>
      <c r="HQ174" s="49" t="s">
        <v>197</v>
      </c>
      <c r="HR174" s="49" t="s">
        <v>197</v>
      </c>
      <c r="HS174" s="49" t="s">
        <v>197</v>
      </c>
      <c r="HT174" s="49" t="s">
        <v>197</v>
      </c>
      <c r="HU174" s="48">
        <v>43</v>
      </c>
      <c r="HV174" s="48">
        <v>77.099999999999994</v>
      </c>
      <c r="HW174" s="48">
        <v>75.099999999999994</v>
      </c>
      <c r="HX174" s="49" t="s">
        <v>197</v>
      </c>
      <c r="HY174" s="49" t="s">
        <v>197</v>
      </c>
      <c r="HZ174" s="49" t="s">
        <v>197</v>
      </c>
      <c r="IA174" s="49" t="s">
        <v>197</v>
      </c>
      <c r="IB174" s="49" t="s">
        <v>197</v>
      </c>
      <c r="IC174" s="49" t="s">
        <v>197</v>
      </c>
      <c r="ID174" s="48">
        <v>37.299999999999997</v>
      </c>
      <c r="IE174" s="49" t="s">
        <v>197</v>
      </c>
      <c r="IF174" s="49" t="s">
        <v>197</v>
      </c>
      <c r="IG174" s="49" t="s">
        <v>197</v>
      </c>
      <c r="IH174" s="48">
        <v>66.5</v>
      </c>
      <c r="II174" s="49" t="s">
        <v>197</v>
      </c>
      <c r="IJ174" s="49" t="s">
        <v>197</v>
      </c>
      <c r="IK174" s="49" t="s">
        <v>197</v>
      </c>
      <c r="IL174" s="49" t="s">
        <v>197</v>
      </c>
      <c r="IM174" s="49" t="s">
        <v>197</v>
      </c>
      <c r="IN174" s="49" t="s">
        <v>197</v>
      </c>
      <c r="IO174" s="49" t="s">
        <v>197</v>
      </c>
      <c r="IP174" s="49" t="s">
        <v>197</v>
      </c>
      <c r="IQ174" s="49" t="s">
        <v>197</v>
      </c>
      <c r="IR174" s="48">
        <v>117.9</v>
      </c>
      <c r="IS174" s="48">
        <v>72.900000000000006</v>
      </c>
      <c r="IT174" s="48">
        <v>90.2</v>
      </c>
      <c r="IU174" s="48">
        <v>70.8</v>
      </c>
      <c r="IV174" s="48">
        <v>116.9</v>
      </c>
      <c r="IW174" s="48">
        <v>105.2</v>
      </c>
      <c r="IX174" s="49" t="s">
        <v>197</v>
      </c>
      <c r="IY174" s="49" t="s">
        <v>197</v>
      </c>
      <c r="IZ174" s="49" t="s">
        <v>197</v>
      </c>
      <c r="JA174" s="49" t="s">
        <v>197</v>
      </c>
      <c r="JB174" s="49" t="s">
        <v>197</v>
      </c>
      <c r="JC174" s="48">
        <v>54.6</v>
      </c>
      <c r="JD174" s="48">
        <v>38.5</v>
      </c>
      <c r="JE174" s="48">
        <v>42.4</v>
      </c>
      <c r="JF174" s="48" t="s">
        <v>87</v>
      </c>
      <c r="JG174" s="48" t="s">
        <v>87</v>
      </c>
      <c r="JH174" s="48" t="s">
        <v>87</v>
      </c>
      <c r="JI174" s="48">
        <v>93.4</v>
      </c>
      <c r="JJ174" s="48">
        <v>46.4</v>
      </c>
      <c r="JK174" s="48">
        <v>59.2</v>
      </c>
      <c r="JL174" s="48">
        <v>46.9</v>
      </c>
      <c r="JM174" s="48">
        <v>60.1</v>
      </c>
      <c r="JN174" s="48">
        <v>66.5</v>
      </c>
      <c r="JO174" s="48">
        <v>55.6</v>
      </c>
    </row>
    <row r="175" spans="1:275">
      <c r="A175" s="45"/>
      <c r="B175" s="46" t="s">
        <v>1912</v>
      </c>
      <c r="C175" s="303" t="s">
        <v>1409</v>
      </c>
      <c r="D175" s="46" t="s">
        <v>108</v>
      </c>
      <c r="E175" s="303" t="s">
        <v>129</v>
      </c>
      <c r="F175" s="47" t="s">
        <v>197</v>
      </c>
      <c r="G175" s="47" t="s">
        <v>197</v>
      </c>
      <c r="H175" s="48">
        <v>95.8</v>
      </c>
      <c r="I175" s="48">
        <v>76.900000000000006</v>
      </c>
      <c r="J175" s="48">
        <v>82.8</v>
      </c>
      <c r="K175" s="49" t="s">
        <v>197</v>
      </c>
      <c r="L175" s="48">
        <v>40.5</v>
      </c>
      <c r="M175" s="48">
        <v>70.099999999999994</v>
      </c>
      <c r="N175" s="49" t="s">
        <v>197</v>
      </c>
      <c r="O175" s="49" t="s">
        <v>197</v>
      </c>
      <c r="P175" s="48">
        <v>67.8</v>
      </c>
      <c r="Q175" s="49" t="s">
        <v>197</v>
      </c>
      <c r="R175" s="48">
        <v>66.599999999999994</v>
      </c>
      <c r="S175" s="48">
        <v>68.099999999999994</v>
      </c>
      <c r="T175" s="49" t="s">
        <v>197</v>
      </c>
      <c r="U175" s="48">
        <v>86.8</v>
      </c>
      <c r="V175" s="49" t="s">
        <v>197</v>
      </c>
      <c r="W175" s="49" t="s">
        <v>197</v>
      </c>
      <c r="X175" s="49" t="s">
        <v>197</v>
      </c>
      <c r="Y175" s="49" t="s">
        <v>197</v>
      </c>
      <c r="Z175" s="48">
        <v>42.8</v>
      </c>
      <c r="AA175" s="48">
        <v>48.1</v>
      </c>
      <c r="AB175" s="48">
        <v>36.1</v>
      </c>
      <c r="AC175" s="48">
        <v>33.700000000000003</v>
      </c>
      <c r="AD175" s="49" t="s">
        <v>197</v>
      </c>
      <c r="AE175" s="48">
        <v>59.6</v>
      </c>
      <c r="AF175" s="48">
        <v>62.9</v>
      </c>
      <c r="AG175" s="49" t="s">
        <v>197</v>
      </c>
      <c r="AH175" s="48">
        <v>49.2</v>
      </c>
      <c r="AI175" s="49" t="s">
        <v>197</v>
      </c>
      <c r="AJ175" s="49" t="s">
        <v>197</v>
      </c>
      <c r="AK175" s="49" t="s">
        <v>197</v>
      </c>
      <c r="AL175" s="49" t="s">
        <v>197</v>
      </c>
      <c r="AM175" s="49" t="s">
        <v>197</v>
      </c>
      <c r="AN175" s="49" t="s">
        <v>197</v>
      </c>
      <c r="AO175" s="49" t="s">
        <v>197</v>
      </c>
      <c r="AP175" s="49" t="s">
        <v>197</v>
      </c>
      <c r="AQ175" s="49" t="s">
        <v>197</v>
      </c>
      <c r="AR175" s="48">
        <v>143.6</v>
      </c>
      <c r="AS175" s="49" t="s">
        <v>197</v>
      </c>
      <c r="AT175" s="48">
        <v>73.599999999999994</v>
      </c>
      <c r="AU175" s="49" t="s">
        <v>197</v>
      </c>
      <c r="AV175" s="48">
        <v>89</v>
      </c>
      <c r="AW175" s="49" t="s">
        <v>197</v>
      </c>
      <c r="AX175" s="49" t="s">
        <v>197</v>
      </c>
      <c r="AY175" s="49" t="s">
        <v>197</v>
      </c>
      <c r="AZ175" s="48">
        <v>33.200000000000003</v>
      </c>
      <c r="BA175" s="48">
        <v>73.7</v>
      </c>
      <c r="BB175" s="48">
        <v>71.8</v>
      </c>
      <c r="BC175" s="48">
        <v>43.1</v>
      </c>
      <c r="BD175" s="48">
        <v>64.3</v>
      </c>
      <c r="BE175" s="48">
        <v>62.7</v>
      </c>
      <c r="BF175" s="48">
        <v>35.799999999999997</v>
      </c>
      <c r="BG175" s="48">
        <v>47.9</v>
      </c>
      <c r="BH175" s="48">
        <v>45.2</v>
      </c>
      <c r="BI175" s="48">
        <v>46</v>
      </c>
      <c r="BJ175" s="48">
        <v>37.700000000000003</v>
      </c>
      <c r="BK175" s="48">
        <v>42.1</v>
      </c>
      <c r="BL175" s="49" t="s">
        <v>197</v>
      </c>
      <c r="BM175" s="49" t="s">
        <v>197</v>
      </c>
      <c r="BN175" s="49" t="s">
        <v>197</v>
      </c>
      <c r="BO175" s="49" t="s">
        <v>197</v>
      </c>
      <c r="BP175" s="49" t="s">
        <v>197</v>
      </c>
      <c r="BQ175" s="49" t="s">
        <v>197</v>
      </c>
      <c r="BR175" s="49" t="s">
        <v>197</v>
      </c>
      <c r="BS175" s="49" t="s">
        <v>197</v>
      </c>
      <c r="BT175" s="49" t="s">
        <v>197</v>
      </c>
      <c r="BU175" s="49" t="s">
        <v>197</v>
      </c>
      <c r="BV175" s="49" t="s">
        <v>197</v>
      </c>
      <c r="BW175" s="49" t="s">
        <v>197</v>
      </c>
      <c r="BX175" s="49" t="s">
        <v>197</v>
      </c>
      <c r="BY175" s="49" t="s">
        <v>197</v>
      </c>
      <c r="BZ175" s="49" t="s">
        <v>197</v>
      </c>
      <c r="CA175" s="49" t="s">
        <v>197</v>
      </c>
      <c r="CB175" s="49" t="s">
        <v>197</v>
      </c>
      <c r="CC175" s="49" t="s">
        <v>197</v>
      </c>
      <c r="CD175" s="49" t="s">
        <v>197</v>
      </c>
      <c r="CE175" s="49" t="s">
        <v>197</v>
      </c>
      <c r="CF175" s="49" t="s">
        <v>197</v>
      </c>
      <c r="CG175" s="49" t="s">
        <v>197</v>
      </c>
      <c r="CH175" s="49" t="s">
        <v>197</v>
      </c>
      <c r="CI175" s="49" t="s">
        <v>197</v>
      </c>
      <c r="CJ175" s="49" t="s">
        <v>197</v>
      </c>
      <c r="CK175" s="49" t="s">
        <v>197</v>
      </c>
      <c r="CL175" s="49" t="s">
        <v>197</v>
      </c>
      <c r="CM175" s="49" t="s">
        <v>197</v>
      </c>
      <c r="CN175" s="49" t="s">
        <v>197</v>
      </c>
      <c r="CO175" s="49" t="s">
        <v>197</v>
      </c>
      <c r="CP175" s="49" t="s">
        <v>197</v>
      </c>
      <c r="CQ175" s="49" t="s">
        <v>197</v>
      </c>
      <c r="CR175" s="49" t="s">
        <v>197</v>
      </c>
      <c r="CS175" s="49" t="s">
        <v>197</v>
      </c>
      <c r="CT175" s="49" t="s">
        <v>197</v>
      </c>
      <c r="CU175" s="49" t="s">
        <v>197</v>
      </c>
      <c r="CV175" s="49" t="s">
        <v>197</v>
      </c>
      <c r="CW175" s="49" t="s">
        <v>197</v>
      </c>
      <c r="CX175" s="49" t="s">
        <v>197</v>
      </c>
      <c r="CY175" s="49" t="s">
        <v>197</v>
      </c>
      <c r="CZ175" s="49" t="s">
        <v>197</v>
      </c>
      <c r="DA175" s="49" t="s">
        <v>197</v>
      </c>
      <c r="DB175" s="49" t="s">
        <v>197</v>
      </c>
      <c r="DC175" s="49" t="s">
        <v>197</v>
      </c>
      <c r="DD175" s="49" t="s">
        <v>197</v>
      </c>
      <c r="DE175" s="49" t="s">
        <v>197</v>
      </c>
      <c r="DF175" s="49" t="s">
        <v>197</v>
      </c>
      <c r="DG175" s="49" t="s">
        <v>197</v>
      </c>
      <c r="DH175" s="49" t="s">
        <v>197</v>
      </c>
      <c r="DI175" s="49" t="s">
        <v>197</v>
      </c>
      <c r="DJ175" s="49" t="s">
        <v>197</v>
      </c>
      <c r="DK175" s="49" t="s">
        <v>197</v>
      </c>
      <c r="DL175" s="49" t="s">
        <v>197</v>
      </c>
      <c r="DM175" s="49" t="s">
        <v>197</v>
      </c>
      <c r="DN175" s="49" t="s">
        <v>197</v>
      </c>
      <c r="DO175" s="49" t="s">
        <v>197</v>
      </c>
      <c r="DP175" s="49" t="s">
        <v>197</v>
      </c>
      <c r="DQ175" s="49" t="s">
        <v>197</v>
      </c>
      <c r="DR175" s="49" t="s">
        <v>197</v>
      </c>
      <c r="DS175" s="49" t="s">
        <v>197</v>
      </c>
      <c r="DT175" s="49" t="s">
        <v>197</v>
      </c>
      <c r="DU175" s="49" t="s">
        <v>197</v>
      </c>
      <c r="DV175" s="49" t="s">
        <v>197</v>
      </c>
      <c r="DW175" s="49" t="s">
        <v>197</v>
      </c>
      <c r="DX175" s="49" t="s">
        <v>197</v>
      </c>
      <c r="DY175" s="49" t="s">
        <v>197</v>
      </c>
      <c r="DZ175" s="49" t="s">
        <v>197</v>
      </c>
      <c r="EA175" s="49" t="s">
        <v>197</v>
      </c>
      <c r="EB175" s="48" t="e">
        <v>#N/A</v>
      </c>
      <c r="EC175" s="49" t="s">
        <v>197</v>
      </c>
      <c r="ED175" s="48" t="e">
        <v>#N/A</v>
      </c>
      <c r="EE175" s="49" t="s">
        <v>197</v>
      </c>
      <c r="EF175" s="49" t="s">
        <v>197</v>
      </c>
      <c r="EG175" s="49" t="s">
        <v>197</v>
      </c>
      <c r="EH175" s="49" t="s">
        <v>197</v>
      </c>
      <c r="EI175" s="49" t="s">
        <v>197</v>
      </c>
      <c r="EJ175" s="49" t="s">
        <v>197</v>
      </c>
      <c r="EK175" s="49" t="s">
        <v>197</v>
      </c>
      <c r="EL175" s="49" t="s">
        <v>197</v>
      </c>
      <c r="EM175" s="49" t="s">
        <v>197</v>
      </c>
      <c r="EN175" s="49" t="s">
        <v>197</v>
      </c>
      <c r="EO175" s="49" t="s">
        <v>197</v>
      </c>
      <c r="EP175" s="49" t="s">
        <v>197</v>
      </c>
      <c r="EQ175" s="49" t="s">
        <v>197</v>
      </c>
      <c r="ER175" s="49" t="s">
        <v>197</v>
      </c>
      <c r="ES175" s="49" t="s">
        <v>197</v>
      </c>
      <c r="ET175" s="48">
        <v>49.2</v>
      </c>
      <c r="EU175" s="49" t="s">
        <v>197</v>
      </c>
      <c r="EV175" s="48">
        <v>53.7</v>
      </c>
      <c r="EW175" s="48">
        <v>60.4</v>
      </c>
      <c r="EX175" s="48">
        <v>58.3</v>
      </c>
      <c r="EY175" s="49" t="s">
        <v>197</v>
      </c>
      <c r="EZ175" s="48">
        <v>17.3</v>
      </c>
      <c r="FA175" s="48">
        <v>84.2</v>
      </c>
      <c r="FB175" s="48">
        <v>57.6</v>
      </c>
      <c r="FC175" s="49" t="s">
        <v>197</v>
      </c>
      <c r="FD175" s="48">
        <v>44.1</v>
      </c>
      <c r="FE175" s="48">
        <v>77.099999999999994</v>
      </c>
      <c r="FF175" s="48">
        <v>62.9</v>
      </c>
      <c r="FG175" s="48">
        <v>39.200000000000003</v>
      </c>
      <c r="FH175" s="48">
        <v>164.7</v>
      </c>
      <c r="FI175" s="48">
        <v>75.400000000000006</v>
      </c>
      <c r="FJ175" s="49" t="s">
        <v>197</v>
      </c>
      <c r="FK175" s="49" t="s">
        <v>197</v>
      </c>
      <c r="FL175" s="49" t="s">
        <v>197</v>
      </c>
      <c r="FM175" s="48">
        <v>54</v>
      </c>
      <c r="FN175" s="48">
        <v>77.400000000000006</v>
      </c>
      <c r="FO175" s="48">
        <v>63.7</v>
      </c>
      <c r="FP175" s="48">
        <v>2.8</v>
      </c>
      <c r="FQ175" s="48">
        <v>93.9</v>
      </c>
      <c r="FR175" s="48">
        <v>61.5</v>
      </c>
      <c r="FS175" s="48">
        <v>28.2</v>
      </c>
      <c r="FT175" s="48">
        <v>66.2</v>
      </c>
      <c r="FU175" s="48">
        <v>42.1</v>
      </c>
      <c r="FV175" s="48">
        <v>59.7</v>
      </c>
      <c r="FW175" s="49" t="s">
        <v>197</v>
      </c>
      <c r="FX175" s="48">
        <v>51</v>
      </c>
      <c r="FY175" s="48">
        <v>85.4</v>
      </c>
      <c r="FZ175" s="48">
        <v>85.1</v>
      </c>
      <c r="GA175" s="48">
        <v>65.099999999999994</v>
      </c>
      <c r="GB175" s="48">
        <v>53.4</v>
      </c>
      <c r="GC175" s="48">
        <v>55.6</v>
      </c>
      <c r="GD175" s="49" t="s">
        <v>197</v>
      </c>
      <c r="GE175" s="49" t="s">
        <v>197</v>
      </c>
      <c r="GF175" s="49" t="s">
        <v>197</v>
      </c>
      <c r="GG175" s="48">
        <v>73.400000000000006</v>
      </c>
      <c r="GH175" s="48">
        <v>47</v>
      </c>
      <c r="GI175" s="48">
        <v>47.2</v>
      </c>
      <c r="GJ175" s="49" t="s">
        <v>197</v>
      </c>
      <c r="GK175" s="49" t="s">
        <v>197</v>
      </c>
      <c r="GL175" s="49" t="s">
        <v>197</v>
      </c>
      <c r="GM175" s="48">
        <v>81.900000000000006</v>
      </c>
      <c r="GN175" s="48">
        <v>16.100000000000001</v>
      </c>
      <c r="GO175" s="48">
        <v>41.8</v>
      </c>
      <c r="GP175" s="49" t="s">
        <v>197</v>
      </c>
      <c r="GQ175" s="49" t="s">
        <v>197</v>
      </c>
      <c r="GR175" s="49" t="s">
        <v>197</v>
      </c>
      <c r="GS175" s="48">
        <v>7.3</v>
      </c>
      <c r="GT175" s="48">
        <v>143.80000000000001</v>
      </c>
      <c r="GU175" s="48">
        <v>113.7</v>
      </c>
      <c r="GV175" s="49" t="s">
        <v>197</v>
      </c>
      <c r="GW175" s="49" t="s">
        <v>197</v>
      </c>
      <c r="GX175" s="49" t="s">
        <v>197</v>
      </c>
      <c r="GY175" s="48">
        <v>60.1</v>
      </c>
      <c r="GZ175" s="48">
        <v>84.7</v>
      </c>
      <c r="HA175" s="48">
        <v>72.7</v>
      </c>
      <c r="HB175" s="48">
        <v>70</v>
      </c>
      <c r="HC175" s="48">
        <v>64</v>
      </c>
      <c r="HD175" s="48">
        <v>65.8</v>
      </c>
      <c r="HE175" s="48" t="e">
        <v>#N/A</v>
      </c>
      <c r="HF175" s="49" t="s">
        <v>197</v>
      </c>
      <c r="HG175" s="48" t="e">
        <v>#N/A</v>
      </c>
      <c r="HH175" s="48">
        <v>26.9</v>
      </c>
      <c r="HI175" s="49" t="s">
        <v>197</v>
      </c>
      <c r="HJ175" s="49" t="s">
        <v>197</v>
      </c>
      <c r="HK175" s="49" t="s">
        <v>197</v>
      </c>
      <c r="HL175" s="49" t="s">
        <v>197</v>
      </c>
      <c r="HM175" s="49" t="s">
        <v>197</v>
      </c>
      <c r="HN175" s="49" t="s">
        <v>197</v>
      </c>
      <c r="HO175" s="49" t="s">
        <v>197</v>
      </c>
      <c r="HP175" s="49" t="s">
        <v>197</v>
      </c>
      <c r="HQ175" s="49" t="s">
        <v>197</v>
      </c>
      <c r="HR175" s="49" t="s">
        <v>197</v>
      </c>
      <c r="HS175" s="49" t="s">
        <v>197</v>
      </c>
      <c r="HT175" s="49" t="s">
        <v>197</v>
      </c>
      <c r="HU175" s="48">
        <v>22.8</v>
      </c>
      <c r="HV175" s="48">
        <v>64</v>
      </c>
      <c r="HW175" s="48">
        <v>61.6</v>
      </c>
      <c r="HX175" s="49" t="s">
        <v>197</v>
      </c>
      <c r="HY175" s="49" t="s">
        <v>197</v>
      </c>
      <c r="HZ175" s="48">
        <v>134.6</v>
      </c>
      <c r="IA175" s="49" t="s">
        <v>197</v>
      </c>
      <c r="IB175" s="49" t="s">
        <v>197</v>
      </c>
      <c r="IC175" s="49" t="s">
        <v>197</v>
      </c>
      <c r="ID175" s="48">
        <v>138.69999999999999</v>
      </c>
      <c r="IE175" s="49" t="s">
        <v>197</v>
      </c>
      <c r="IF175" s="49" t="s">
        <v>197</v>
      </c>
      <c r="IG175" s="49" t="s">
        <v>197</v>
      </c>
      <c r="IH175" s="48">
        <v>109.2</v>
      </c>
      <c r="II175" s="49" t="s">
        <v>197</v>
      </c>
      <c r="IJ175" s="49" t="s">
        <v>197</v>
      </c>
      <c r="IK175" s="49" t="s">
        <v>197</v>
      </c>
      <c r="IL175" s="49" t="s">
        <v>197</v>
      </c>
      <c r="IM175" s="49" t="s">
        <v>197</v>
      </c>
      <c r="IN175" s="49" t="s">
        <v>197</v>
      </c>
      <c r="IO175" s="49" t="s">
        <v>197</v>
      </c>
      <c r="IP175" s="49" t="s">
        <v>197</v>
      </c>
      <c r="IQ175" s="48">
        <v>75.5</v>
      </c>
      <c r="IR175" s="48">
        <v>88.7</v>
      </c>
      <c r="IS175" s="48">
        <v>86.7</v>
      </c>
      <c r="IT175" s="48">
        <v>87.5</v>
      </c>
      <c r="IU175" s="48">
        <v>161</v>
      </c>
      <c r="IV175" s="48">
        <v>186</v>
      </c>
      <c r="IW175" s="48">
        <v>179.7</v>
      </c>
      <c r="IX175" s="49" t="s">
        <v>197</v>
      </c>
      <c r="IY175" s="49" t="s">
        <v>197</v>
      </c>
      <c r="IZ175" s="49" t="s">
        <v>197</v>
      </c>
      <c r="JA175" s="49" t="s">
        <v>197</v>
      </c>
      <c r="JB175" s="49" t="s">
        <v>197</v>
      </c>
      <c r="JC175" s="48">
        <v>160.9</v>
      </c>
      <c r="JD175" s="48">
        <v>159.69999999999999</v>
      </c>
      <c r="JE175" s="48">
        <v>160</v>
      </c>
      <c r="JF175" s="48" t="s">
        <v>87</v>
      </c>
      <c r="JG175" s="48" t="s">
        <v>87</v>
      </c>
      <c r="JH175" s="48" t="s">
        <v>87</v>
      </c>
      <c r="JI175" s="48">
        <v>137.80000000000001</v>
      </c>
      <c r="JJ175" s="48">
        <v>47.5</v>
      </c>
      <c r="JK175" s="48">
        <v>91.8</v>
      </c>
      <c r="JL175" s="48">
        <v>53.1</v>
      </c>
      <c r="JM175" s="48">
        <v>115.5</v>
      </c>
      <c r="JN175" s="48">
        <v>109.2</v>
      </c>
      <c r="JO175" s="48">
        <v>534.5</v>
      </c>
    </row>
    <row r="176" spans="1:275">
      <c r="A176" s="45"/>
      <c r="B176" s="46" t="s">
        <v>1913</v>
      </c>
      <c r="C176" s="303" t="s">
        <v>1333</v>
      </c>
      <c r="D176" s="46" t="s">
        <v>108</v>
      </c>
      <c r="E176" s="303" t="s">
        <v>129</v>
      </c>
      <c r="F176" s="47" t="s">
        <v>197</v>
      </c>
      <c r="G176" s="47" t="s">
        <v>197</v>
      </c>
      <c r="H176" s="48">
        <v>109.2</v>
      </c>
      <c r="I176" s="48">
        <v>87.8</v>
      </c>
      <c r="J176" s="48">
        <v>90</v>
      </c>
      <c r="K176" s="48">
        <v>117.3</v>
      </c>
      <c r="L176" s="48">
        <v>70.400000000000006</v>
      </c>
      <c r="M176" s="48">
        <v>88</v>
      </c>
      <c r="N176" s="48">
        <v>102.3</v>
      </c>
      <c r="O176" s="48">
        <v>141.80000000000001</v>
      </c>
      <c r="P176" s="48">
        <v>96.2</v>
      </c>
      <c r="Q176" s="48">
        <v>95.9</v>
      </c>
      <c r="R176" s="48">
        <v>62.4</v>
      </c>
      <c r="S176" s="48">
        <v>94.1</v>
      </c>
      <c r="T176" s="48">
        <v>66.3</v>
      </c>
      <c r="U176" s="48">
        <v>31.4</v>
      </c>
      <c r="V176" s="49" t="s">
        <v>197</v>
      </c>
      <c r="W176" s="48">
        <v>81.2</v>
      </c>
      <c r="X176" s="48">
        <v>92.5</v>
      </c>
      <c r="Y176" s="48">
        <v>111</v>
      </c>
      <c r="Z176" s="48">
        <v>126.3</v>
      </c>
      <c r="AA176" s="48">
        <v>74.5</v>
      </c>
      <c r="AB176" s="48">
        <v>72.7</v>
      </c>
      <c r="AC176" s="48">
        <v>62.9</v>
      </c>
      <c r="AD176" s="48">
        <v>57.2</v>
      </c>
      <c r="AE176" s="48">
        <v>148.30000000000001</v>
      </c>
      <c r="AF176" s="48">
        <v>115.6</v>
      </c>
      <c r="AG176" s="48">
        <v>86.6</v>
      </c>
      <c r="AH176" s="48">
        <v>82.6</v>
      </c>
      <c r="AI176" s="48">
        <v>151.80000000000001</v>
      </c>
      <c r="AJ176" s="48">
        <v>182.1</v>
      </c>
      <c r="AK176" s="48">
        <v>46.2</v>
      </c>
      <c r="AL176" s="49" t="s">
        <v>197</v>
      </c>
      <c r="AM176" s="48">
        <v>152.5</v>
      </c>
      <c r="AN176" s="48">
        <v>36.5</v>
      </c>
      <c r="AO176" s="48">
        <v>143.1</v>
      </c>
      <c r="AP176" s="48">
        <v>142</v>
      </c>
      <c r="AQ176" s="48">
        <v>60.5</v>
      </c>
      <c r="AR176" s="48">
        <v>122.1</v>
      </c>
      <c r="AS176" s="49" t="s">
        <v>197</v>
      </c>
      <c r="AT176" s="48">
        <v>116.5</v>
      </c>
      <c r="AU176" s="48">
        <v>195.2</v>
      </c>
      <c r="AV176" s="48">
        <v>111</v>
      </c>
      <c r="AW176" s="49" t="s">
        <v>197</v>
      </c>
      <c r="AX176" s="48">
        <v>280.39999999999998</v>
      </c>
      <c r="AY176" s="48">
        <v>193.1</v>
      </c>
      <c r="AZ176" s="48">
        <v>93.1</v>
      </c>
      <c r="BA176" s="48">
        <v>114.7</v>
      </c>
      <c r="BB176" s="48">
        <v>113.7</v>
      </c>
      <c r="BC176" s="48">
        <v>69.099999999999994</v>
      </c>
      <c r="BD176" s="48">
        <v>91</v>
      </c>
      <c r="BE176" s="48">
        <v>89.3</v>
      </c>
      <c r="BF176" s="48">
        <v>83.4</v>
      </c>
      <c r="BG176" s="48">
        <v>108.2</v>
      </c>
      <c r="BH176" s="48">
        <v>102.5</v>
      </c>
      <c r="BI176" s="48">
        <v>90.3</v>
      </c>
      <c r="BJ176" s="48">
        <v>91</v>
      </c>
      <c r="BK176" s="48">
        <v>90.6</v>
      </c>
      <c r="BL176" s="48">
        <v>71.8</v>
      </c>
      <c r="BM176" s="48">
        <v>79.099999999999994</v>
      </c>
      <c r="BN176" s="48">
        <v>77.099999999999994</v>
      </c>
      <c r="BO176" s="49" t="s">
        <v>197</v>
      </c>
      <c r="BP176" s="48">
        <v>171.8</v>
      </c>
      <c r="BQ176" s="48">
        <v>216.3</v>
      </c>
      <c r="BR176" s="48">
        <v>126.2</v>
      </c>
      <c r="BS176" s="48">
        <v>173</v>
      </c>
      <c r="BT176" s="48">
        <v>150.9</v>
      </c>
      <c r="BU176" s="48">
        <v>91</v>
      </c>
      <c r="BV176" s="48">
        <v>142.9</v>
      </c>
      <c r="BW176" s="48">
        <v>124.8</v>
      </c>
      <c r="BX176" s="48">
        <v>93.9</v>
      </c>
      <c r="BY176" s="48">
        <v>112.5</v>
      </c>
      <c r="BZ176" s="48">
        <v>100.5</v>
      </c>
      <c r="CA176" s="49" t="s">
        <v>197</v>
      </c>
      <c r="CB176" s="49" t="s">
        <v>197</v>
      </c>
      <c r="CC176" s="49" t="s">
        <v>197</v>
      </c>
      <c r="CD176" s="48">
        <v>109</v>
      </c>
      <c r="CE176" s="48">
        <v>115.1</v>
      </c>
      <c r="CF176" s="48">
        <v>112.7</v>
      </c>
      <c r="CG176" s="48">
        <v>44.3</v>
      </c>
      <c r="CH176" s="48">
        <v>30</v>
      </c>
      <c r="CI176" s="48">
        <v>37.200000000000003</v>
      </c>
      <c r="CJ176" s="48">
        <v>149.9</v>
      </c>
      <c r="CK176" s="48">
        <v>164</v>
      </c>
      <c r="CL176" s="48">
        <v>158</v>
      </c>
      <c r="CM176" s="49" t="s">
        <v>197</v>
      </c>
      <c r="CN176" s="49" t="s">
        <v>197</v>
      </c>
      <c r="CO176" s="49" t="s">
        <v>197</v>
      </c>
      <c r="CP176" s="48">
        <v>176.6</v>
      </c>
      <c r="CQ176" s="48">
        <v>52.5</v>
      </c>
      <c r="CR176" s="48">
        <v>103.7</v>
      </c>
      <c r="CS176" s="49" t="s">
        <v>197</v>
      </c>
      <c r="CT176" s="48">
        <v>140</v>
      </c>
      <c r="CU176" s="48">
        <v>188.8</v>
      </c>
      <c r="CV176" s="48">
        <v>168.7</v>
      </c>
      <c r="CW176" s="48">
        <v>114.3</v>
      </c>
      <c r="CX176" s="48">
        <v>141.4</v>
      </c>
      <c r="CY176" s="48">
        <v>129.30000000000001</v>
      </c>
      <c r="CZ176" s="48">
        <v>144.1</v>
      </c>
      <c r="DA176" s="48">
        <v>102.7</v>
      </c>
      <c r="DB176" s="48">
        <v>91.2</v>
      </c>
      <c r="DC176" s="48">
        <v>95.2</v>
      </c>
      <c r="DD176" s="48">
        <v>129.19999999999999</v>
      </c>
      <c r="DE176" s="48">
        <v>54.8</v>
      </c>
      <c r="DF176" s="48">
        <v>81.900000000000006</v>
      </c>
      <c r="DG176" s="48">
        <v>118.6</v>
      </c>
      <c r="DH176" s="48">
        <v>133.80000000000001</v>
      </c>
      <c r="DI176" s="48">
        <v>125.2</v>
      </c>
      <c r="DJ176" s="48">
        <v>44.7</v>
      </c>
      <c r="DK176" s="48">
        <v>31.7</v>
      </c>
      <c r="DL176" s="48">
        <v>37.9</v>
      </c>
      <c r="DM176" s="48">
        <v>144.6</v>
      </c>
      <c r="DN176" s="48">
        <v>150.80000000000001</v>
      </c>
      <c r="DO176" s="48">
        <v>148.4</v>
      </c>
      <c r="DP176" s="49" t="s">
        <v>197</v>
      </c>
      <c r="DQ176" s="49" t="s">
        <v>197</v>
      </c>
      <c r="DR176" s="49" t="s">
        <v>197</v>
      </c>
      <c r="DS176" s="49" t="s">
        <v>197</v>
      </c>
      <c r="DT176" s="49" t="s">
        <v>197</v>
      </c>
      <c r="DU176" s="49" t="s">
        <v>197</v>
      </c>
      <c r="DV176" s="48">
        <v>108.7</v>
      </c>
      <c r="DW176" s="48">
        <v>106.5</v>
      </c>
      <c r="DX176" s="48">
        <v>107.2</v>
      </c>
      <c r="DY176" s="48">
        <v>429.8</v>
      </c>
      <c r="DZ176" s="48">
        <v>437</v>
      </c>
      <c r="EA176" s="48">
        <v>434.2</v>
      </c>
      <c r="EB176" s="48" t="e">
        <v>#N/A</v>
      </c>
      <c r="EC176" s="48">
        <v>360.7</v>
      </c>
      <c r="ED176" s="48" t="e">
        <v>#N/A</v>
      </c>
      <c r="EE176" s="48">
        <v>28.8</v>
      </c>
      <c r="EF176" s="48">
        <v>302.5</v>
      </c>
      <c r="EG176" s="48">
        <v>478.8</v>
      </c>
      <c r="EH176" s="48">
        <v>402.8</v>
      </c>
      <c r="EI176" s="48">
        <v>182.9</v>
      </c>
      <c r="EJ176" s="48">
        <v>230.9</v>
      </c>
      <c r="EK176" s="48">
        <v>214.6</v>
      </c>
      <c r="EL176" s="49" t="s">
        <v>197</v>
      </c>
      <c r="EM176" s="48">
        <v>211.5</v>
      </c>
      <c r="EN176" s="48">
        <v>312.60000000000002</v>
      </c>
      <c r="EO176" s="48">
        <v>259.8</v>
      </c>
      <c r="EP176" s="48">
        <v>152.69999999999999</v>
      </c>
      <c r="EQ176" s="48">
        <v>110.4</v>
      </c>
      <c r="ER176" s="48">
        <v>135.4</v>
      </c>
      <c r="ES176" s="48">
        <v>407.4</v>
      </c>
      <c r="ET176" s="48">
        <v>85.8</v>
      </c>
      <c r="EU176" s="49" t="s">
        <v>197</v>
      </c>
      <c r="EV176" s="48">
        <v>107.3</v>
      </c>
      <c r="EW176" s="48">
        <v>114.9</v>
      </c>
      <c r="EX176" s="48">
        <v>112.5</v>
      </c>
      <c r="EY176" s="48">
        <v>105.1</v>
      </c>
      <c r="EZ176" s="48">
        <v>88.2</v>
      </c>
      <c r="FA176" s="48">
        <v>169.4</v>
      </c>
      <c r="FB176" s="48">
        <v>137.1</v>
      </c>
      <c r="FC176" s="49" t="s">
        <v>197</v>
      </c>
      <c r="FD176" s="48">
        <v>96</v>
      </c>
      <c r="FE176" s="48">
        <v>161.30000000000001</v>
      </c>
      <c r="FF176" s="48">
        <v>133.19999999999999</v>
      </c>
      <c r="FG176" s="48">
        <v>12.8</v>
      </c>
      <c r="FH176" s="48">
        <v>37</v>
      </c>
      <c r="FI176" s="48">
        <v>19.8</v>
      </c>
      <c r="FJ176" s="48">
        <v>126.6</v>
      </c>
      <c r="FK176" s="48">
        <v>80.7</v>
      </c>
      <c r="FL176" s="48">
        <v>101.4</v>
      </c>
      <c r="FM176" s="48">
        <v>152</v>
      </c>
      <c r="FN176" s="48">
        <v>158.19999999999999</v>
      </c>
      <c r="FO176" s="48">
        <v>154.6</v>
      </c>
      <c r="FP176" s="48">
        <v>93.8</v>
      </c>
      <c r="FQ176" s="48">
        <v>179</v>
      </c>
      <c r="FR176" s="48">
        <v>148.80000000000001</v>
      </c>
      <c r="FS176" s="48">
        <v>117.3</v>
      </c>
      <c r="FT176" s="48">
        <v>142.9</v>
      </c>
      <c r="FU176" s="48">
        <v>126.7</v>
      </c>
      <c r="FV176" s="48">
        <v>134.6</v>
      </c>
      <c r="FW176" s="48">
        <v>142.69999999999999</v>
      </c>
      <c r="FX176" s="48">
        <v>73.400000000000006</v>
      </c>
      <c r="FY176" s="48">
        <v>116</v>
      </c>
      <c r="FZ176" s="48">
        <v>115.7</v>
      </c>
      <c r="GA176" s="48">
        <v>112.9</v>
      </c>
      <c r="GB176" s="48">
        <v>90.3</v>
      </c>
      <c r="GC176" s="48">
        <v>94.6</v>
      </c>
      <c r="GD176" s="48">
        <v>95.4</v>
      </c>
      <c r="GE176" s="48">
        <v>134.30000000000001</v>
      </c>
      <c r="GF176" s="48">
        <v>109.2</v>
      </c>
      <c r="GG176" s="48">
        <v>122.7</v>
      </c>
      <c r="GH176" s="48">
        <v>39.700000000000003</v>
      </c>
      <c r="GI176" s="48">
        <v>40.299999999999997</v>
      </c>
      <c r="GJ176" s="49" t="s">
        <v>197</v>
      </c>
      <c r="GK176" s="49" t="s">
        <v>197</v>
      </c>
      <c r="GL176" s="49" t="s">
        <v>197</v>
      </c>
      <c r="GM176" s="48">
        <v>112.4</v>
      </c>
      <c r="GN176" s="48">
        <v>93</v>
      </c>
      <c r="GO176" s="48">
        <v>100.5</v>
      </c>
      <c r="GP176" s="48">
        <v>103.4</v>
      </c>
      <c r="GQ176" s="48">
        <v>82.6</v>
      </c>
      <c r="GR176" s="48">
        <v>90.3</v>
      </c>
      <c r="GS176" s="48">
        <v>203.1</v>
      </c>
      <c r="GT176" s="48">
        <v>212.8</v>
      </c>
      <c r="GU176" s="48">
        <v>210.7</v>
      </c>
      <c r="GV176" s="48">
        <v>83.3</v>
      </c>
      <c r="GW176" s="48">
        <v>45.3</v>
      </c>
      <c r="GX176" s="48">
        <v>62.2</v>
      </c>
      <c r="GY176" s="48">
        <v>114.8</v>
      </c>
      <c r="GZ176" s="48">
        <v>107.1</v>
      </c>
      <c r="HA176" s="48">
        <v>110.8</v>
      </c>
      <c r="HB176" s="48">
        <v>122</v>
      </c>
      <c r="HC176" s="48">
        <v>68.599999999999994</v>
      </c>
      <c r="HD176" s="48">
        <v>84.7</v>
      </c>
      <c r="HE176" s="48" t="e">
        <v>#N/A</v>
      </c>
      <c r="HF176" s="49" t="s">
        <v>197</v>
      </c>
      <c r="HG176" s="48" t="e">
        <v>#N/A</v>
      </c>
      <c r="HH176" s="48">
        <v>53.7</v>
      </c>
      <c r="HI176" s="49" t="s">
        <v>197</v>
      </c>
      <c r="HJ176" s="49" t="s">
        <v>197</v>
      </c>
      <c r="HK176" s="49" t="s">
        <v>197</v>
      </c>
      <c r="HL176" s="49" t="s">
        <v>197</v>
      </c>
      <c r="HM176" s="49" t="s">
        <v>197</v>
      </c>
      <c r="HN176" s="49" t="s">
        <v>197</v>
      </c>
      <c r="HO176" s="48">
        <v>227.5</v>
      </c>
      <c r="HP176" s="48">
        <v>131.30000000000001</v>
      </c>
      <c r="HQ176" s="48">
        <v>164.1</v>
      </c>
      <c r="HR176" s="48">
        <v>192.6</v>
      </c>
      <c r="HS176" s="48">
        <v>171.9</v>
      </c>
      <c r="HT176" s="48">
        <v>182.3</v>
      </c>
      <c r="HU176" s="48">
        <v>73.099999999999994</v>
      </c>
      <c r="HV176" s="48">
        <v>118.4</v>
      </c>
      <c r="HW176" s="48">
        <v>115.8</v>
      </c>
      <c r="HX176" s="48">
        <v>110.7</v>
      </c>
      <c r="HY176" s="49" t="s">
        <v>197</v>
      </c>
      <c r="HZ176" s="48">
        <v>184.3</v>
      </c>
      <c r="IA176" s="48">
        <v>62.7</v>
      </c>
      <c r="IB176" s="48">
        <v>108.7</v>
      </c>
      <c r="IC176" s="48">
        <v>83.5</v>
      </c>
      <c r="ID176" s="48">
        <v>348.2</v>
      </c>
      <c r="IE176" s="48">
        <v>170.3</v>
      </c>
      <c r="IF176" s="48">
        <v>142.4</v>
      </c>
      <c r="IG176" s="49" t="s">
        <v>197</v>
      </c>
      <c r="IH176" s="48">
        <v>94.9</v>
      </c>
      <c r="II176" s="49" t="s">
        <v>197</v>
      </c>
      <c r="IJ176" s="49" t="s">
        <v>197</v>
      </c>
      <c r="IK176" s="49" t="s">
        <v>197</v>
      </c>
      <c r="IL176" s="49" t="s">
        <v>197</v>
      </c>
      <c r="IM176" s="49" t="s">
        <v>197</v>
      </c>
      <c r="IN176" s="49" t="s">
        <v>197</v>
      </c>
      <c r="IO176" s="49" t="s">
        <v>197</v>
      </c>
      <c r="IP176" s="49" t="s">
        <v>197</v>
      </c>
      <c r="IQ176" s="48">
        <v>27.3</v>
      </c>
      <c r="IR176" s="48">
        <v>49.8</v>
      </c>
      <c r="IS176" s="48">
        <v>60.1</v>
      </c>
      <c r="IT176" s="48">
        <v>56.1</v>
      </c>
      <c r="IU176" s="48">
        <v>40.1</v>
      </c>
      <c r="IV176" s="48">
        <v>69</v>
      </c>
      <c r="IW176" s="48">
        <v>61.7</v>
      </c>
      <c r="IX176" s="48">
        <v>118.3</v>
      </c>
      <c r="IY176" s="49" t="s">
        <v>197</v>
      </c>
      <c r="IZ176" s="49" t="s">
        <v>197</v>
      </c>
      <c r="JA176" s="49" t="s">
        <v>197</v>
      </c>
      <c r="JB176" s="49" t="s">
        <v>197</v>
      </c>
      <c r="JC176" s="48">
        <v>26.8</v>
      </c>
      <c r="JD176" s="48">
        <v>21.1</v>
      </c>
      <c r="JE176" s="48">
        <v>22.5</v>
      </c>
      <c r="JF176" s="48" t="s">
        <v>87</v>
      </c>
      <c r="JG176" s="48" t="s">
        <v>87</v>
      </c>
      <c r="JH176" s="48" t="s">
        <v>87</v>
      </c>
      <c r="JI176" s="48">
        <v>145.30000000000001</v>
      </c>
      <c r="JJ176" s="48">
        <v>78.599999999999994</v>
      </c>
      <c r="JK176" s="48">
        <v>96</v>
      </c>
      <c r="JL176" s="48">
        <v>71.5</v>
      </c>
      <c r="JM176" s="48">
        <v>101.4</v>
      </c>
      <c r="JN176" s="48">
        <v>94.9</v>
      </c>
      <c r="JO176" s="48" t="s">
        <v>87</v>
      </c>
    </row>
    <row r="177" spans="1:275">
      <c r="A177" s="45"/>
      <c r="B177" s="46" t="s">
        <v>1914</v>
      </c>
      <c r="C177" s="303" t="s">
        <v>1410</v>
      </c>
      <c r="D177" s="46" t="s">
        <v>109</v>
      </c>
      <c r="E177" s="303" t="s">
        <v>21</v>
      </c>
      <c r="F177" s="47" t="s">
        <v>197</v>
      </c>
      <c r="G177" s="47" t="s">
        <v>197</v>
      </c>
      <c r="H177" s="48">
        <v>102.6</v>
      </c>
      <c r="I177" s="48">
        <v>110.5</v>
      </c>
      <c r="J177" s="48">
        <v>117.9</v>
      </c>
      <c r="K177" s="49" t="s">
        <v>197</v>
      </c>
      <c r="L177" s="49" t="s">
        <v>197</v>
      </c>
      <c r="M177" s="48">
        <v>91.4</v>
      </c>
      <c r="N177" s="49" t="s">
        <v>197</v>
      </c>
      <c r="O177" s="49" t="s">
        <v>197</v>
      </c>
      <c r="P177" s="49" t="s">
        <v>197</v>
      </c>
      <c r="Q177" s="49" t="s">
        <v>197</v>
      </c>
      <c r="R177" s="48">
        <v>142.69999999999999</v>
      </c>
      <c r="S177" s="48">
        <v>52.7</v>
      </c>
      <c r="T177" s="49" t="s">
        <v>197</v>
      </c>
      <c r="U177" s="49" t="s">
        <v>197</v>
      </c>
      <c r="V177" s="49" t="s">
        <v>197</v>
      </c>
      <c r="W177" s="49" t="s">
        <v>197</v>
      </c>
      <c r="X177" s="49" t="s">
        <v>197</v>
      </c>
      <c r="Y177" s="49" t="s">
        <v>197</v>
      </c>
      <c r="Z177" s="49" t="s">
        <v>197</v>
      </c>
      <c r="AA177" s="49" t="s">
        <v>197</v>
      </c>
      <c r="AB177" s="49" t="s">
        <v>197</v>
      </c>
      <c r="AC177" s="49" t="s">
        <v>197</v>
      </c>
      <c r="AD177" s="49" t="s">
        <v>197</v>
      </c>
      <c r="AE177" s="49" t="s">
        <v>197</v>
      </c>
      <c r="AF177" s="49" t="s">
        <v>197</v>
      </c>
      <c r="AG177" s="49" t="s">
        <v>197</v>
      </c>
      <c r="AH177" s="49" t="s">
        <v>197</v>
      </c>
      <c r="AI177" s="49" t="s">
        <v>197</v>
      </c>
      <c r="AJ177" s="49" t="s">
        <v>197</v>
      </c>
      <c r="AK177" s="49" t="s">
        <v>197</v>
      </c>
      <c r="AL177" s="49" t="s">
        <v>197</v>
      </c>
      <c r="AM177" s="49" t="s">
        <v>197</v>
      </c>
      <c r="AN177" s="49" t="s">
        <v>197</v>
      </c>
      <c r="AO177" s="49" t="s">
        <v>197</v>
      </c>
      <c r="AP177" s="49" t="s">
        <v>197</v>
      </c>
      <c r="AQ177" s="49" t="s">
        <v>197</v>
      </c>
      <c r="AR177" s="49" t="s">
        <v>197</v>
      </c>
      <c r="AS177" s="49" t="s">
        <v>197</v>
      </c>
      <c r="AT177" s="48">
        <v>75.5</v>
      </c>
      <c r="AU177" s="49" t="s">
        <v>197</v>
      </c>
      <c r="AV177" s="49" t="s">
        <v>197</v>
      </c>
      <c r="AW177" s="49" t="s">
        <v>197</v>
      </c>
      <c r="AX177" s="49" t="s">
        <v>197</v>
      </c>
      <c r="AY177" s="49" t="s">
        <v>197</v>
      </c>
      <c r="AZ177" s="48">
        <v>60.9</v>
      </c>
      <c r="BA177" s="48">
        <v>94.3</v>
      </c>
      <c r="BB177" s="48">
        <v>92.8</v>
      </c>
      <c r="BC177" s="48">
        <v>50.5</v>
      </c>
      <c r="BD177" s="48">
        <v>68.400000000000006</v>
      </c>
      <c r="BE177" s="48">
        <v>67.099999999999994</v>
      </c>
      <c r="BF177" s="48">
        <v>66.599999999999994</v>
      </c>
      <c r="BG177" s="48">
        <v>59.4</v>
      </c>
      <c r="BH177" s="48">
        <v>61</v>
      </c>
      <c r="BI177" s="48">
        <v>87.2</v>
      </c>
      <c r="BJ177" s="48">
        <v>89.7</v>
      </c>
      <c r="BK177" s="48">
        <v>88.4</v>
      </c>
      <c r="BL177" s="49" t="s">
        <v>197</v>
      </c>
      <c r="BM177" s="49" t="s">
        <v>197</v>
      </c>
      <c r="BN177" s="49" t="s">
        <v>197</v>
      </c>
      <c r="BO177" s="49" t="s">
        <v>197</v>
      </c>
      <c r="BP177" s="49" t="s">
        <v>197</v>
      </c>
      <c r="BQ177" s="49" t="s">
        <v>197</v>
      </c>
      <c r="BR177" s="49" t="s">
        <v>197</v>
      </c>
      <c r="BS177" s="49" t="s">
        <v>197</v>
      </c>
      <c r="BT177" s="49" t="s">
        <v>197</v>
      </c>
      <c r="BU177" s="49" t="s">
        <v>197</v>
      </c>
      <c r="BV177" s="49" t="s">
        <v>197</v>
      </c>
      <c r="BW177" s="49" t="s">
        <v>197</v>
      </c>
      <c r="BX177" s="49" t="s">
        <v>197</v>
      </c>
      <c r="BY177" s="49" t="s">
        <v>197</v>
      </c>
      <c r="BZ177" s="49" t="s">
        <v>197</v>
      </c>
      <c r="CA177" s="49" t="s">
        <v>197</v>
      </c>
      <c r="CB177" s="49" t="s">
        <v>197</v>
      </c>
      <c r="CC177" s="49" t="s">
        <v>197</v>
      </c>
      <c r="CD177" s="49" t="s">
        <v>197</v>
      </c>
      <c r="CE177" s="49" t="s">
        <v>197</v>
      </c>
      <c r="CF177" s="49" t="s">
        <v>197</v>
      </c>
      <c r="CG177" s="49" t="s">
        <v>197</v>
      </c>
      <c r="CH177" s="49" t="s">
        <v>197</v>
      </c>
      <c r="CI177" s="49" t="s">
        <v>197</v>
      </c>
      <c r="CJ177" s="49" t="s">
        <v>197</v>
      </c>
      <c r="CK177" s="49" t="s">
        <v>197</v>
      </c>
      <c r="CL177" s="49" t="s">
        <v>197</v>
      </c>
      <c r="CM177" s="49" t="s">
        <v>197</v>
      </c>
      <c r="CN177" s="49" t="s">
        <v>197</v>
      </c>
      <c r="CO177" s="49" t="s">
        <v>197</v>
      </c>
      <c r="CP177" s="49" t="s">
        <v>197</v>
      </c>
      <c r="CQ177" s="49" t="s">
        <v>197</v>
      </c>
      <c r="CR177" s="49" t="s">
        <v>197</v>
      </c>
      <c r="CS177" s="49" t="s">
        <v>197</v>
      </c>
      <c r="CT177" s="49" t="s">
        <v>197</v>
      </c>
      <c r="CU177" s="49" t="s">
        <v>197</v>
      </c>
      <c r="CV177" s="49" t="s">
        <v>197</v>
      </c>
      <c r="CW177" s="49" t="s">
        <v>197</v>
      </c>
      <c r="CX177" s="49" t="s">
        <v>197</v>
      </c>
      <c r="CY177" s="49" t="s">
        <v>197</v>
      </c>
      <c r="CZ177" s="49" t="s">
        <v>197</v>
      </c>
      <c r="DA177" s="49" t="s">
        <v>197</v>
      </c>
      <c r="DB177" s="49" t="s">
        <v>197</v>
      </c>
      <c r="DC177" s="49" t="s">
        <v>197</v>
      </c>
      <c r="DD177" s="49" t="s">
        <v>197</v>
      </c>
      <c r="DE177" s="49" t="s">
        <v>197</v>
      </c>
      <c r="DF177" s="49" t="s">
        <v>197</v>
      </c>
      <c r="DG177" s="49" t="s">
        <v>197</v>
      </c>
      <c r="DH177" s="49" t="s">
        <v>197</v>
      </c>
      <c r="DI177" s="49" t="s">
        <v>197</v>
      </c>
      <c r="DJ177" s="49" t="s">
        <v>197</v>
      </c>
      <c r="DK177" s="49" t="s">
        <v>197</v>
      </c>
      <c r="DL177" s="49" t="s">
        <v>197</v>
      </c>
      <c r="DM177" s="49" t="s">
        <v>197</v>
      </c>
      <c r="DN177" s="49" t="s">
        <v>197</v>
      </c>
      <c r="DO177" s="49" t="s">
        <v>197</v>
      </c>
      <c r="DP177" s="49" t="s">
        <v>197</v>
      </c>
      <c r="DQ177" s="49" t="s">
        <v>197</v>
      </c>
      <c r="DR177" s="49" t="s">
        <v>197</v>
      </c>
      <c r="DS177" s="49" t="s">
        <v>197</v>
      </c>
      <c r="DT177" s="49" t="s">
        <v>197</v>
      </c>
      <c r="DU177" s="49" t="s">
        <v>197</v>
      </c>
      <c r="DV177" s="49" t="s">
        <v>197</v>
      </c>
      <c r="DW177" s="49" t="s">
        <v>197</v>
      </c>
      <c r="DX177" s="49" t="s">
        <v>197</v>
      </c>
      <c r="DY177" s="49" t="s">
        <v>197</v>
      </c>
      <c r="DZ177" s="49" t="s">
        <v>197</v>
      </c>
      <c r="EA177" s="49" t="s">
        <v>197</v>
      </c>
      <c r="EB177" s="48" t="e">
        <v>#N/A</v>
      </c>
      <c r="EC177" s="49" t="s">
        <v>197</v>
      </c>
      <c r="ED177" s="48" t="e">
        <v>#N/A</v>
      </c>
      <c r="EE177" s="49" t="s">
        <v>197</v>
      </c>
      <c r="EF177" s="49" t="s">
        <v>197</v>
      </c>
      <c r="EG177" s="49" t="s">
        <v>197</v>
      </c>
      <c r="EH177" s="49" t="s">
        <v>197</v>
      </c>
      <c r="EI177" s="49" t="s">
        <v>197</v>
      </c>
      <c r="EJ177" s="49" t="s">
        <v>197</v>
      </c>
      <c r="EK177" s="49" t="s">
        <v>197</v>
      </c>
      <c r="EL177" s="49" t="s">
        <v>197</v>
      </c>
      <c r="EM177" s="49" t="s">
        <v>197</v>
      </c>
      <c r="EN177" s="49" t="s">
        <v>197</v>
      </c>
      <c r="EO177" s="49" t="s">
        <v>197</v>
      </c>
      <c r="EP177" s="49" t="s">
        <v>197</v>
      </c>
      <c r="EQ177" s="49" t="s">
        <v>197</v>
      </c>
      <c r="ER177" s="49" t="s">
        <v>197</v>
      </c>
      <c r="ES177" s="49" t="s">
        <v>197</v>
      </c>
      <c r="ET177" s="49" t="s">
        <v>197</v>
      </c>
      <c r="EU177" s="49" t="s">
        <v>197</v>
      </c>
      <c r="EV177" s="48">
        <v>54.9</v>
      </c>
      <c r="EW177" s="48">
        <v>69.099999999999994</v>
      </c>
      <c r="EX177" s="48">
        <v>64.7</v>
      </c>
      <c r="EY177" s="49" t="s">
        <v>197</v>
      </c>
      <c r="EZ177" s="48">
        <v>57.5</v>
      </c>
      <c r="FA177" s="48">
        <v>73.599999999999994</v>
      </c>
      <c r="FB177" s="48">
        <v>67.2</v>
      </c>
      <c r="FC177" s="49" t="s">
        <v>197</v>
      </c>
      <c r="FD177" s="48">
        <v>52.8</v>
      </c>
      <c r="FE177" s="48">
        <v>58.3</v>
      </c>
      <c r="FF177" s="48">
        <v>55.9</v>
      </c>
      <c r="FG177" s="48">
        <v>22.4</v>
      </c>
      <c r="FH177" s="48">
        <v>234.5</v>
      </c>
      <c r="FI177" s="48">
        <v>83.7</v>
      </c>
      <c r="FJ177" s="49" t="s">
        <v>197</v>
      </c>
      <c r="FK177" s="49" t="s">
        <v>197</v>
      </c>
      <c r="FL177" s="49" t="s">
        <v>197</v>
      </c>
      <c r="FM177" s="48">
        <v>55.9</v>
      </c>
      <c r="FN177" s="48">
        <v>85.8</v>
      </c>
      <c r="FO177" s="48">
        <v>68.3</v>
      </c>
      <c r="FP177" s="48">
        <v>74.8</v>
      </c>
      <c r="FQ177" s="48">
        <v>76.8</v>
      </c>
      <c r="FR177" s="48">
        <v>76.099999999999994</v>
      </c>
      <c r="FS177" s="48">
        <v>72.900000000000006</v>
      </c>
      <c r="FT177" s="48">
        <v>108.2</v>
      </c>
      <c r="FU177" s="48">
        <v>85.8</v>
      </c>
      <c r="FV177" s="49" t="s">
        <v>197</v>
      </c>
      <c r="FW177" s="49" t="s">
        <v>197</v>
      </c>
      <c r="FX177" s="48">
        <v>58.4</v>
      </c>
      <c r="FY177" s="48">
        <v>77.599999999999994</v>
      </c>
      <c r="FZ177" s="48">
        <v>77.5</v>
      </c>
      <c r="GA177" s="48">
        <v>56.7</v>
      </c>
      <c r="GB177" s="48">
        <v>90.5</v>
      </c>
      <c r="GC177" s="48">
        <v>84.1</v>
      </c>
      <c r="GD177" s="49" t="s">
        <v>197</v>
      </c>
      <c r="GE177" s="49" t="s">
        <v>197</v>
      </c>
      <c r="GF177" s="49" t="s">
        <v>197</v>
      </c>
      <c r="GG177" s="49" t="s">
        <v>197</v>
      </c>
      <c r="GH177" s="49" t="s">
        <v>197</v>
      </c>
      <c r="GI177" s="49" t="s">
        <v>197</v>
      </c>
      <c r="GJ177" s="49" t="s">
        <v>197</v>
      </c>
      <c r="GK177" s="49" t="s">
        <v>197</v>
      </c>
      <c r="GL177" s="49" t="s">
        <v>197</v>
      </c>
      <c r="GM177" s="48">
        <v>211.8</v>
      </c>
      <c r="GN177" s="49" t="s">
        <v>197</v>
      </c>
      <c r="GO177" s="48">
        <v>81.8</v>
      </c>
      <c r="GP177" s="49" t="s">
        <v>197</v>
      </c>
      <c r="GQ177" s="49" t="s">
        <v>197</v>
      </c>
      <c r="GR177" s="49" t="s">
        <v>197</v>
      </c>
      <c r="GS177" s="48">
        <v>10.1</v>
      </c>
      <c r="GT177" s="48">
        <v>104.8</v>
      </c>
      <c r="GU177" s="48">
        <v>84</v>
      </c>
      <c r="GV177" s="49" t="s">
        <v>197</v>
      </c>
      <c r="GW177" s="49" t="s">
        <v>197</v>
      </c>
      <c r="GX177" s="49" t="s">
        <v>197</v>
      </c>
      <c r="GY177" s="48">
        <v>62.9</v>
      </c>
      <c r="GZ177" s="48">
        <v>102.6</v>
      </c>
      <c r="HA177" s="48">
        <v>83.3</v>
      </c>
      <c r="HB177" s="48">
        <v>63.6</v>
      </c>
      <c r="HC177" s="48">
        <v>125.4</v>
      </c>
      <c r="HD177" s="48">
        <v>106.8</v>
      </c>
      <c r="HE177" s="48" t="e">
        <v>#N/A</v>
      </c>
      <c r="HF177" s="49" t="s">
        <v>197</v>
      </c>
      <c r="HG177" s="48" t="e">
        <v>#N/A</v>
      </c>
      <c r="HH177" s="49" t="s">
        <v>197</v>
      </c>
      <c r="HI177" s="49" t="s">
        <v>197</v>
      </c>
      <c r="HJ177" s="49" t="s">
        <v>197</v>
      </c>
      <c r="HK177" s="49" t="s">
        <v>197</v>
      </c>
      <c r="HL177" s="49" t="s">
        <v>197</v>
      </c>
      <c r="HM177" s="49" t="s">
        <v>197</v>
      </c>
      <c r="HN177" s="49" t="s">
        <v>197</v>
      </c>
      <c r="HO177" s="49" t="s">
        <v>197</v>
      </c>
      <c r="HP177" s="49" t="s">
        <v>197</v>
      </c>
      <c r="HQ177" s="49" t="s">
        <v>197</v>
      </c>
      <c r="HR177" s="49" t="s">
        <v>197</v>
      </c>
      <c r="HS177" s="49" t="s">
        <v>197</v>
      </c>
      <c r="HT177" s="49" t="s">
        <v>197</v>
      </c>
      <c r="HU177" s="48">
        <v>16.5</v>
      </c>
      <c r="HV177" s="48">
        <v>64.599999999999994</v>
      </c>
      <c r="HW177" s="48">
        <v>61.9</v>
      </c>
      <c r="HX177" s="49" t="s">
        <v>197</v>
      </c>
      <c r="HY177" s="49" t="s">
        <v>197</v>
      </c>
      <c r="HZ177" s="48">
        <v>164.8</v>
      </c>
      <c r="IA177" s="49" t="s">
        <v>197</v>
      </c>
      <c r="IB177" s="49" t="s">
        <v>197</v>
      </c>
      <c r="IC177" s="49" t="s">
        <v>197</v>
      </c>
      <c r="ID177" s="48">
        <v>140.30000000000001</v>
      </c>
      <c r="IE177" s="49" t="s">
        <v>197</v>
      </c>
      <c r="IF177" s="49" t="s">
        <v>197</v>
      </c>
      <c r="IG177" s="49" t="s">
        <v>197</v>
      </c>
      <c r="IH177" s="48">
        <v>80.900000000000006</v>
      </c>
      <c r="II177" s="49" t="s">
        <v>197</v>
      </c>
      <c r="IJ177" s="49" t="s">
        <v>197</v>
      </c>
      <c r="IK177" s="49" t="s">
        <v>197</v>
      </c>
      <c r="IL177" s="49" t="s">
        <v>197</v>
      </c>
      <c r="IM177" s="49" t="s">
        <v>197</v>
      </c>
      <c r="IN177" s="49" t="s">
        <v>197</v>
      </c>
      <c r="IO177" s="49" t="s">
        <v>197</v>
      </c>
      <c r="IP177" s="49" t="s">
        <v>197</v>
      </c>
      <c r="IQ177" s="48">
        <v>92.7</v>
      </c>
      <c r="IR177" s="48">
        <v>73.5</v>
      </c>
      <c r="IS177" s="48">
        <v>105</v>
      </c>
      <c r="IT177" s="48">
        <v>92.9</v>
      </c>
      <c r="IU177" s="49" t="s">
        <v>197</v>
      </c>
      <c r="IV177" s="49" t="s">
        <v>197</v>
      </c>
      <c r="IW177" s="49" t="s">
        <v>197</v>
      </c>
      <c r="IX177" s="49" t="s">
        <v>197</v>
      </c>
      <c r="IY177" s="49" t="s">
        <v>197</v>
      </c>
      <c r="IZ177" s="49" t="s">
        <v>197</v>
      </c>
      <c r="JA177" s="49" t="s">
        <v>197</v>
      </c>
      <c r="JB177" s="49" t="s">
        <v>197</v>
      </c>
      <c r="JC177" s="49" t="s">
        <v>197</v>
      </c>
      <c r="JD177" s="49" t="s">
        <v>197</v>
      </c>
      <c r="JE177" s="49" t="s">
        <v>197</v>
      </c>
      <c r="JF177" s="49" t="s">
        <v>87</v>
      </c>
      <c r="JG177" s="49" t="s">
        <v>87</v>
      </c>
      <c r="JH177" s="49" t="s">
        <v>87</v>
      </c>
      <c r="JI177" s="49">
        <v>78.5</v>
      </c>
      <c r="JJ177" s="49">
        <v>64.8</v>
      </c>
      <c r="JK177" s="49">
        <v>55.7</v>
      </c>
      <c r="JL177" s="49">
        <v>61</v>
      </c>
      <c r="JM177" s="49">
        <v>74.5</v>
      </c>
      <c r="JN177" s="49">
        <v>80.900000000000006</v>
      </c>
      <c r="JO177" s="49" t="s">
        <v>87</v>
      </c>
    </row>
    <row r="178" spans="1:275">
      <c r="A178" s="45"/>
      <c r="B178" s="46" t="s">
        <v>1915</v>
      </c>
      <c r="C178" s="303" t="s">
        <v>1411</v>
      </c>
      <c r="D178" s="46" t="s">
        <v>109</v>
      </c>
      <c r="E178" s="303" t="s">
        <v>21</v>
      </c>
      <c r="F178" s="47" t="s">
        <v>197</v>
      </c>
      <c r="G178" s="47" t="s">
        <v>197</v>
      </c>
      <c r="H178" s="48">
        <v>100.8</v>
      </c>
      <c r="I178" s="48">
        <v>101</v>
      </c>
      <c r="J178" s="48">
        <v>96.6</v>
      </c>
      <c r="K178" s="49" t="s">
        <v>197</v>
      </c>
      <c r="L178" s="48">
        <v>123.9</v>
      </c>
      <c r="M178" s="48">
        <v>91.4</v>
      </c>
      <c r="N178" s="48">
        <v>164.3</v>
      </c>
      <c r="O178" s="49" t="s">
        <v>197</v>
      </c>
      <c r="P178" s="48">
        <v>71.2</v>
      </c>
      <c r="Q178" s="49" t="s">
        <v>197</v>
      </c>
      <c r="R178" s="48">
        <v>118</v>
      </c>
      <c r="S178" s="48">
        <v>181.3</v>
      </c>
      <c r="T178" s="48">
        <v>122.6</v>
      </c>
      <c r="U178" s="48">
        <v>156.69999999999999</v>
      </c>
      <c r="V178" s="48">
        <v>213.1</v>
      </c>
      <c r="W178" s="48">
        <v>194.3</v>
      </c>
      <c r="X178" s="49" t="s">
        <v>197</v>
      </c>
      <c r="Y178" s="48">
        <v>231.2</v>
      </c>
      <c r="Z178" s="48">
        <v>60.9</v>
      </c>
      <c r="AA178" s="48">
        <v>227.8</v>
      </c>
      <c r="AB178" s="48">
        <v>195.8</v>
      </c>
      <c r="AC178" s="48">
        <v>118</v>
      </c>
      <c r="AD178" s="48">
        <v>135.6</v>
      </c>
      <c r="AE178" s="48">
        <v>129.30000000000001</v>
      </c>
      <c r="AF178" s="48">
        <v>237</v>
      </c>
      <c r="AG178" s="48">
        <v>100.4</v>
      </c>
      <c r="AH178" s="48">
        <v>188.6</v>
      </c>
      <c r="AI178" s="49" t="s">
        <v>197</v>
      </c>
      <c r="AJ178" s="48">
        <v>235</v>
      </c>
      <c r="AK178" s="48">
        <v>38.5</v>
      </c>
      <c r="AL178" s="49" t="s">
        <v>197</v>
      </c>
      <c r="AM178" s="49" t="s">
        <v>197</v>
      </c>
      <c r="AN178" s="48">
        <v>85.5</v>
      </c>
      <c r="AO178" s="48">
        <v>293.39999999999998</v>
      </c>
      <c r="AP178" s="48">
        <v>291.3</v>
      </c>
      <c r="AQ178" s="48">
        <v>1143.9000000000001</v>
      </c>
      <c r="AR178" s="48">
        <v>75.7</v>
      </c>
      <c r="AS178" s="49" t="s">
        <v>197</v>
      </c>
      <c r="AT178" s="48">
        <v>200.8</v>
      </c>
      <c r="AU178" s="49" t="s">
        <v>197</v>
      </c>
      <c r="AV178" s="48">
        <v>277</v>
      </c>
      <c r="AW178" s="49" t="s">
        <v>197</v>
      </c>
      <c r="AX178" s="49" t="s">
        <v>197</v>
      </c>
      <c r="AY178" s="49" t="s">
        <v>197</v>
      </c>
      <c r="AZ178" s="48">
        <v>151.19999999999999</v>
      </c>
      <c r="BA178" s="48">
        <v>137.1</v>
      </c>
      <c r="BB178" s="48">
        <v>137.80000000000001</v>
      </c>
      <c r="BC178" s="48">
        <v>109.1</v>
      </c>
      <c r="BD178" s="48">
        <v>143</v>
      </c>
      <c r="BE178" s="48">
        <v>140.5</v>
      </c>
      <c r="BF178" s="48">
        <v>129.80000000000001</v>
      </c>
      <c r="BG178" s="48">
        <v>134.80000000000001</v>
      </c>
      <c r="BH178" s="48">
        <v>133.69999999999999</v>
      </c>
      <c r="BI178" s="48">
        <v>248.7</v>
      </c>
      <c r="BJ178" s="48">
        <v>222</v>
      </c>
      <c r="BK178" s="48">
        <v>236</v>
      </c>
      <c r="BL178" s="48">
        <v>203.5</v>
      </c>
      <c r="BM178" s="48">
        <v>289.89999999999998</v>
      </c>
      <c r="BN178" s="48">
        <v>266.3</v>
      </c>
      <c r="BO178" s="49" t="s">
        <v>197</v>
      </c>
      <c r="BP178" s="48">
        <v>235.9</v>
      </c>
      <c r="BQ178" s="48">
        <v>257.7</v>
      </c>
      <c r="BR178" s="48">
        <v>233.6</v>
      </c>
      <c r="BS178" s="48">
        <v>195.8</v>
      </c>
      <c r="BT178" s="48">
        <v>213.4</v>
      </c>
      <c r="BU178" s="48">
        <v>162.80000000000001</v>
      </c>
      <c r="BV178" s="48">
        <v>81.7</v>
      </c>
      <c r="BW178" s="48">
        <v>108.8</v>
      </c>
      <c r="BX178" s="48">
        <v>152.30000000000001</v>
      </c>
      <c r="BY178" s="48">
        <v>105</v>
      </c>
      <c r="BZ178" s="48">
        <v>135.4</v>
      </c>
      <c r="CA178" s="49" t="s">
        <v>197</v>
      </c>
      <c r="CB178" s="49" t="s">
        <v>197</v>
      </c>
      <c r="CC178" s="49" t="s">
        <v>197</v>
      </c>
      <c r="CD178" s="48">
        <v>177.5</v>
      </c>
      <c r="CE178" s="48">
        <v>145.30000000000001</v>
      </c>
      <c r="CF178" s="48">
        <v>157.80000000000001</v>
      </c>
      <c r="CG178" s="48">
        <v>148</v>
      </c>
      <c r="CH178" s="48">
        <v>137</v>
      </c>
      <c r="CI178" s="48">
        <v>142.4</v>
      </c>
      <c r="CJ178" s="48">
        <v>359.9</v>
      </c>
      <c r="CK178" s="48">
        <v>183.1</v>
      </c>
      <c r="CL178" s="48">
        <v>256.39999999999998</v>
      </c>
      <c r="CM178" s="49" t="s">
        <v>197</v>
      </c>
      <c r="CN178" s="49" t="s">
        <v>197</v>
      </c>
      <c r="CO178" s="49" t="s">
        <v>197</v>
      </c>
      <c r="CP178" s="49" t="s">
        <v>197</v>
      </c>
      <c r="CQ178" s="49" t="s">
        <v>197</v>
      </c>
      <c r="CR178" s="49" t="s">
        <v>197</v>
      </c>
      <c r="CS178" s="49" t="s">
        <v>197</v>
      </c>
      <c r="CT178" s="49" t="s">
        <v>197</v>
      </c>
      <c r="CU178" s="49" t="s">
        <v>197</v>
      </c>
      <c r="CV178" s="49" t="s">
        <v>197</v>
      </c>
      <c r="CW178" s="48">
        <v>284.10000000000002</v>
      </c>
      <c r="CX178" s="48">
        <v>187.7</v>
      </c>
      <c r="CY178" s="48">
        <v>229.9</v>
      </c>
      <c r="CZ178" s="48">
        <v>188.8</v>
      </c>
      <c r="DA178" s="48">
        <v>154.5</v>
      </c>
      <c r="DB178" s="48">
        <v>125.3</v>
      </c>
      <c r="DC178" s="48">
        <v>135.19999999999999</v>
      </c>
      <c r="DD178" s="49" t="s">
        <v>197</v>
      </c>
      <c r="DE178" s="49" t="s">
        <v>197</v>
      </c>
      <c r="DF178" s="49" t="s">
        <v>197</v>
      </c>
      <c r="DG178" s="48">
        <v>85.3</v>
      </c>
      <c r="DH178" s="48">
        <v>88</v>
      </c>
      <c r="DI178" s="48">
        <v>86.5</v>
      </c>
      <c r="DJ178" s="48">
        <v>150.1</v>
      </c>
      <c r="DK178" s="48">
        <v>130.6</v>
      </c>
      <c r="DL178" s="48">
        <v>139.69999999999999</v>
      </c>
      <c r="DM178" s="48">
        <v>327.2</v>
      </c>
      <c r="DN178" s="48">
        <v>183</v>
      </c>
      <c r="DO178" s="48">
        <v>237.4</v>
      </c>
      <c r="DP178" s="49" t="s">
        <v>197</v>
      </c>
      <c r="DQ178" s="49" t="s">
        <v>197</v>
      </c>
      <c r="DR178" s="49" t="s">
        <v>197</v>
      </c>
      <c r="DS178" s="49" t="s">
        <v>197</v>
      </c>
      <c r="DT178" s="49" t="s">
        <v>197</v>
      </c>
      <c r="DU178" s="49" t="s">
        <v>197</v>
      </c>
      <c r="DV178" s="49" t="s">
        <v>197</v>
      </c>
      <c r="DW178" s="49" t="s">
        <v>197</v>
      </c>
      <c r="DX178" s="49" t="s">
        <v>197</v>
      </c>
      <c r="DY178" s="49" t="s">
        <v>197</v>
      </c>
      <c r="DZ178" s="49" t="s">
        <v>197</v>
      </c>
      <c r="EA178" s="49" t="s">
        <v>197</v>
      </c>
      <c r="EB178" s="48" t="e">
        <v>#N/A</v>
      </c>
      <c r="EC178" s="48">
        <v>27.5</v>
      </c>
      <c r="ED178" s="48" t="e">
        <v>#N/A</v>
      </c>
      <c r="EE178" s="48">
        <v>544.5</v>
      </c>
      <c r="EF178" s="48">
        <v>353.9</v>
      </c>
      <c r="EG178" s="48">
        <v>157.9</v>
      </c>
      <c r="EH178" s="48">
        <v>240.3</v>
      </c>
      <c r="EI178" s="48">
        <v>239.9</v>
      </c>
      <c r="EJ178" s="48">
        <v>226.9</v>
      </c>
      <c r="EK178" s="48">
        <v>231.3</v>
      </c>
      <c r="EL178" s="49" t="s">
        <v>197</v>
      </c>
      <c r="EM178" s="49" t="s">
        <v>197</v>
      </c>
      <c r="EN178" s="49" t="s">
        <v>197</v>
      </c>
      <c r="EO178" s="49" t="s">
        <v>197</v>
      </c>
      <c r="EP178" s="49" t="s">
        <v>197</v>
      </c>
      <c r="EQ178" s="49" t="s">
        <v>197</v>
      </c>
      <c r="ER178" s="49" t="s">
        <v>197</v>
      </c>
      <c r="ES178" s="49" t="s">
        <v>197</v>
      </c>
      <c r="ET178" s="48">
        <v>137.1</v>
      </c>
      <c r="EU178" s="49" t="s">
        <v>197</v>
      </c>
      <c r="EV178" s="48">
        <v>182.1</v>
      </c>
      <c r="EW178" s="48">
        <v>154.4</v>
      </c>
      <c r="EX178" s="48">
        <v>162.9</v>
      </c>
      <c r="EY178" s="49" t="s">
        <v>197</v>
      </c>
      <c r="EZ178" s="48">
        <v>167.4</v>
      </c>
      <c r="FA178" s="48">
        <v>100.8</v>
      </c>
      <c r="FB178" s="48">
        <v>127.3</v>
      </c>
      <c r="FC178" s="49" t="s">
        <v>197</v>
      </c>
      <c r="FD178" s="48">
        <v>97.3</v>
      </c>
      <c r="FE178" s="48">
        <v>63</v>
      </c>
      <c r="FF178" s="48">
        <v>77.7</v>
      </c>
      <c r="FG178" s="48">
        <v>17.100000000000001</v>
      </c>
      <c r="FH178" s="48">
        <v>63.1</v>
      </c>
      <c r="FI178" s="48">
        <v>30.4</v>
      </c>
      <c r="FJ178" s="48">
        <v>294.8</v>
      </c>
      <c r="FK178" s="48">
        <v>356.4</v>
      </c>
      <c r="FL178" s="48">
        <v>328.5</v>
      </c>
      <c r="FM178" s="48">
        <v>217.4</v>
      </c>
      <c r="FN178" s="48">
        <v>161.30000000000001</v>
      </c>
      <c r="FO178" s="48">
        <v>193.9</v>
      </c>
      <c r="FP178" s="48">
        <v>113</v>
      </c>
      <c r="FQ178" s="48">
        <v>109.3</v>
      </c>
      <c r="FR178" s="48">
        <v>110.6</v>
      </c>
      <c r="FS178" s="48">
        <v>178.7</v>
      </c>
      <c r="FT178" s="48">
        <v>159.69999999999999</v>
      </c>
      <c r="FU178" s="48">
        <v>171.7</v>
      </c>
      <c r="FV178" s="48">
        <v>216.2</v>
      </c>
      <c r="FW178" s="49" t="s">
        <v>197</v>
      </c>
      <c r="FX178" s="48">
        <v>202.5</v>
      </c>
      <c r="FY178" s="48">
        <v>77.099999999999994</v>
      </c>
      <c r="FZ178" s="48">
        <v>78.099999999999994</v>
      </c>
      <c r="GA178" s="48">
        <v>224.1</v>
      </c>
      <c r="GB178" s="48">
        <v>111.5</v>
      </c>
      <c r="GC178" s="48">
        <v>132.69999999999999</v>
      </c>
      <c r="GD178" s="48">
        <v>37.700000000000003</v>
      </c>
      <c r="GE178" s="48">
        <v>47.9</v>
      </c>
      <c r="GF178" s="48">
        <v>41.4</v>
      </c>
      <c r="GG178" s="48">
        <v>118.6</v>
      </c>
      <c r="GH178" s="48">
        <v>93.3</v>
      </c>
      <c r="GI178" s="48">
        <v>93.4</v>
      </c>
      <c r="GJ178" s="49" t="s">
        <v>197</v>
      </c>
      <c r="GK178" s="49" t="s">
        <v>197</v>
      </c>
      <c r="GL178" s="49" t="s">
        <v>197</v>
      </c>
      <c r="GM178" s="48">
        <v>73</v>
      </c>
      <c r="GN178" s="48">
        <v>245.9</v>
      </c>
      <c r="GO178" s="48">
        <v>179.9</v>
      </c>
      <c r="GP178" s="48">
        <v>252.8</v>
      </c>
      <c r="GQ178" s="48">
        <v>272.10000000000002</v>
      </c>
      <c r="GR178" s="48">
        <v>264.89999999999998</v>
      </c>
      <c r="GS178" s="49" t="s">
        <v>197</v>
      </c>
      <c r="GT178" s="49" t="s">
        <v>197</v>
      </c>
      <c r="GU178" s="49" t="s">
        <v>197</v>
      </c>
      <c r="GV178" s="48">
        <v>301.2</v>
      </c>
      <c r="GW178" s="48">
        <v>106.6</v>
      </c>
      <c r="GX178" s="48">
        <v>192.9</v>
      </c>
      <c r="GY178" s="48">
        <v>213.5</v>
      </c>
      <c r="GZ178" s="48">
        <v>200</v>
      </c>
      <c r="HA178" s="48">
        <v>206.6</v>
      </c>
      <c r="HB178" s="48">
        <v>251.1</v>
      </c>
      <c r="HC178" s="48">
        <v>172.2</v>
      </c>
      <c r="HD178" s="48">
        <v>196</v>
      </c>
      <c r="HE178" s="48" t="e">
        <v>#N/A</v>
      </c>
      <c r="HF178" s="48">
        <v>535.1</v>
      </c>
      <c r="HG178" s="48" t="e">
        <v>#N/A</v>
      </c>
      <c r="HH178" s="48">
        <v>362.9</v>
      </c>
      <c r="HI178" s="49" t="s">
        <v>197</v>
      </c>
      <c r="HJ178" s="49" t="s">
        <v>197</v>
      </c>
      <c r="HK178" s="49" t="s">
        <v>197</v>
      </c>
      <c r="HL178" s="49" t="s">
        <v>197</v>
      </c>
      <c r="HM178" s="49" t="s">
        <v>197</v>
      </c>
      <c r="HN178" s="49" t="s">
        <v>197</v>
      </c>
      <c r="HO178" s="48">
        <v>493.4</v>
      </c>
      <c r="HP178" s="48">
        <v>397</v>
      </c>
      <c r="HQ178" s="48">
        <v>430</v>
      </c>
      <c r="HR178" s="48">
        <v>440.7</v>
      </c>
      <c r="HS178" s="48">
        <v>438.9</v>
      </c>
      <c r="HT178" s="48">
        <v>439.8</v>
      </c>
      <c r="HU178" s="48">
        <v>43.9</v>
      </c>
      <c r="HV178" s="48">
        <v>92.7</v>
      </c>
      <c r="HW178" s="48">
        <v>90</v>
      </c>
      <c r="HX178" s="49" t="s">
        <v>197</v>
      </c>
      <c r="HY178" s="49" t="s">
        <v>197</v>
      </c>
      <c r="HZ178" s="48">
        <v>140.30000000000001</v>
      </c>
      <c r="IA178" s="48">
        <v>50.1</v>
      </c>
      <c r="IB178" s="48">
        <v>688.5</v>
      </c>
      <c r="IC178" s="48">
        <v>337.3</v>
      </c>
      <c r="ID178" s="48">
        <v>217.6</v>
      </c>
      <c r="IE178" s="49" t="s">
        <v>197</v>
      </c>
      <c r="IF178" s="49" t="s">
        <v>197</v>
      </c>
      <c r="IG178" s="48">
        <v>149.9</v>
      </c>
      <c r="IH178" s="48">
        <v>115.3</v>
      </c>
      <c r="II178" s="49" t="s">
        <v>197</v>
      </c>
      <c r="IJ178" s="49" t="s">
        <v>197</v>
      </c>
      <c r="IK178" s="49" t="s">
        <v>197</v>
      </c>
      <c r="IL178" s="49" t="s">
        <v>197</v>
      </c>
      <c r="IM178" s="49" t="s">
        <v>197</v>
      </c>
      <c r="IN178" s="49" t="s">
        <v>197</v>
      </c>
      <c r="IO178" s="49" t="s">
        <v>197</v>
      </c>
      <c r="IP178" s="49" t="s">
        <v>197</v>
      </c>
      <c r="IQ178" s="48">
        <v>234.9</v>
      </c>
      <c r="IR178" s="48">
        <v>223.4</v>
      </c>
      <c r="IS178" s="48">
        <v>168.5</v>
      </c>
      <c r="IT178" s="48">
        <v>189.4</v>
      </c>
      <c r="IU178" s="48">
        <v>291.2</v>
      </c>
      <c r="IV178" s="48">
        <v>224.1</v>
      </c>
      <c r="IW178" s="48">
        <v>240.8</v>
      </c>
      <c r="IX178" s="48">
        <v>695.3</v>
      </c>
      <c r="IY178" s="49" t="s">
        <v>197</v>
      </c>
      <c r="IZ178" s="49" t="s">
        <v>197</v>
      </c>
      <c r="JA178" s="49" t="s">
        <v>197</v>
      </c>
      <c r="JB178" s="49" t="s">
        <v>197</v>
      </c>
      <c r="JC178" s="48">
        <v>602.5</v>
      </c>
      <c r="JD178" s="48">
        <v>202.1</v>
      </c>
      <c r="JE178" s="48">
        <v>299.2</v>
      </c>
      <c r="JF178" s="48" t="s">
        <v>87</v>
      </c>
      <c r="JG178" s="48" t="s">
        <v>87</v>
      </c>
      <c r="JH178" s="48" t="s">
        <v>87</v>
      </c>
      <c r="JI178" s="48">
        <v>170.8</v>
      </c>
      <c r="JJ178" s="48">
        <v>94.3</v>
      </c>
      <c r="JK178" s="48">
        <v>92.9</v>
      </c>
      <c r="JL178" s="48">
        <v>123.3</v>
      </c>
      <c r="JM178" s="48">
        <v>110.2</v>
      </c>
      <c r="JN178" s="48">
        <v>115.3</v>
      </c>
      <c r="JO178" s="48" t="s">
        <v>87</v>
      </c>
    </row>
    <row r="179" spans="1:275">
      <c r="A179" s="45"/>
      <c r="B179" s="46" t="s">
        <v>1916</v>
      </c>
      <c r="C179" s="303" t="s">
        <v>1412</v>
      </c>
      <c r="D179" s="46" t="s">
        <v>109</v>
      </c>
      <c r="E179" s="303" t="s">
        <v>21</v>
      </c>
      <c r="F179" s="47" t="s">
        <v>197</v>
      </c>
      <c r="G179" s="47" t="s">
        <v>197</v>
      </c>
      <c r="H179" s="48">
        <v>105.6</v>
      </c>
      <c r="I179" s="48">
        <v>89.8</v>
      </c>
      <c r="J179" s="48">
        <v>94.8</v>
      </c>
      <c r="K179" s="49" t="s">
        <v>197</v>
      </c>
      <c r="L179" s="48">
        <v>85.3</v>
      </c>
      <c r="M179" s="48">
        <v>91.2</v>
      </c>
      <c r="N179" s="48">
        <v>149.19999999999999</v>
      </c>
      <c r="O179" s="48">
        <v>68.8</v>
      </c>
      <c r="P179" s="48">
        <v>108.3</v>
      </c>
      <c r="Q179" s="48">
        <v>145.69999999999999</v>
      </c>
      <c r="R179" s="48">
        <v>105.5</v>
      </c>
      <c r="S179" s="48">
        <v>73.3</v>
      </c>
      <c r="T179" s="48">
        <v>101</v>
      </c>
      <c r="U179" s="48">
        <v>79.7</v>
      </c>
      <c r="V179" s="48">
        <v>317.5</v>
      </c>
      <c r="W179" s="48">
        <v>67.8</v>
      </c>
      <c r="X179" s="49" t="s">
        <v>197</v>
      </c>
      <c r="Y179" s="48">
        <v>58.1</v>
      </c>
      <c r="Z179" s="48">
        <v>55.1</v>
      </c>
      <c r="AA179" s="48">
        <v>78</v>
      </c>
      <c r="AB179" s="48">
        <v>54.1</v>
      </c>
      <c r="AC179" s="48">
        <v>35.9</v>
      </c>
      <c r="AD179" s="48">
        <v>115</v>
      </c>
      <c r="AE179" s="48">
        <v>91.6</v>
      </c>
      <c r="AF179" s="48">
        <v>87.5</v>
      </c>
      <c r="AG179" s="48">
        <v>45.6</v>
      </c>
      <c r="AH179" s="48">
        <v>89.2</v>
      </c>
      <c r="AI179" s="49" t="s">
        <v>197</v>
      </c>
      <c r="AJ179" s="48">
        <v>138.6</v>
      </c>
      <c r="AK179" s="48">
        <v>20.8</v>
      </c>
      <c r="AL179" s="49" t="s">
        <v>197</v>
      </c>
      <c r="AM179" s="49" t="s">
        <v>197</v>
      </c>
      <c r="AN179" s="49" t="s">
        <v>197</v>
      </c>
      <c r="AO179" s="49" t="s">
        <v>197</v>
      </c>
      <c r="AP179" s="49" t="s">
        <v>197</v>
      </c>
      <c r="AQ179" s="48">
        <v>58.4</v>
      </c>
      <c r="AR179" s="48">
        <v>39.200000000000003</v>
      </c>
      <c r="AS179" s="49" t="s">
        <v>197</v>
      </c>
      <c r="AT179" s="48">
        <v>73.599999999999994</v>
      </c>
      <c r="AU179" s="49" t="s">
        <v>197</v>
      </c>
      <c r="AV179" s="48">
        <v>96.6</v>
      </c>
      <c r="AW179" s="49" t="s">
        <v>197</v>
      </c>
      <c r="AX179" s="49" t="s">
        <v>197</v>
      </c>
      <c r="AY179" s="48">
        <v>4.9000000000000004</v>
      </c>
      <c r="AZ179" s="48">
        <v>73.400000000000006</v>
      </c>
      <c r="BA179" s="48">
        <v>75.599999999999994</v>
      </c>
      <c r="BB179" s="48">
        <v>75.5</v>
      </c>
      <c r="BC179" s="48">
        <v>92.3</v>
      </c>
      <c r="BD179" s="48">
        <v>81</v>
      </c>
      <c r="BE179" s="48">
        <v>81.900000000000006</v>
      </c>
      <c r="BF179" s="48">
        <v>128.69999999999999</v>
      </c>
      <c r="BG179" s="48">
        <v>78.099999999999994</v>
      </c>
      <c r="BH179" s="48">
        <v>89.4</v>
      </c>
      <c r="BI179" s="48">
        <v>71.599999999999994</v>
      </c>
      <c r="BJ179" s="48">
        <v>96.4</v>
      </c>
      <c r="BK179" s="48">
        <v>83.5</v>
      </c>
      <c r="BL179" s="48">
        <v>74.7</v>
      </c>
      <c r="BM179" s="48">
        <v>59.2</v>
      </c>
      <c r="BN179" s="48">
        <v>63.4</v>
      </c>
      <c r="BO179" s="49" t="s">
        <v>197</v>
      </c>
      <c r="BP179" s="49" t="s">
        <v>197</v>
      </c>
      <c r="BQ179" s="49" t="s">
        <v>197</v>
      </c>
      <c r="BR179" s="48">
        <v>54.2</v>
      </c>
      <c r="BS179" s="48">
        <v>94.7</v>
      </c>
      <c r="BT179" s="48">
        <v>75.7</v>
      </c>
      <c r="BU179" s="48">
        <v>30.7</v>
      </c>
      <c r="BV179" s="48">
        <v>49.6</v>
      </c>
      <c r="BW179" s="48">
        <v>43.2</v>
      </c>
      <c r="BX179" s="48">
        <v>82.9</v>
      </c>
      <c r="BY179" s="48">
        <v>111.9</v>
      </c>
      <c r="BZ179" s="48">
        <v>93.2</v>
      </c>
      <c r="CA179" s="49" t="s">
        <v>197</v>
      </c>
      <c r="CB179" s="49" t="s">
        <v>197</v>
      </c>
      <c r="CC179" s="49" t="s">
        <v>197</v>
      </c>
      <c r="CD179" s="48">
        <v>53.4</v>
      </c>
      <c r="CE179" s="48">
        <v>78.099999999999994</v>
      </c>
      <c r="CF179" s="48">
        <v>68.400000000000006</v>
      </c>
      <c r="CG179" s="48">
        <v>96.9</v>
      </c>
      <c r="CH179" s="48">
        <v>250.8</v>
      </c>
      <c r="CI179" s="48">
        <v>174.2</v>
      </c>
      <c r="CJ179" s="48">
        <v>116.3</v>
      </c>
      <c r="CK179" s="48">
        <v>97.4</v>
      </c>
      <c r="CL179" s="48">
        <v>105.3</v>
      </c>
      <c r="CM179" s="49" t="s">
        <v>197</v>
      </c>
      <c r="CN179" s="49" t="s">
        <v>197</v>
      </c>
      <c r="CO179" s="49" t="s">
        <v>197</v>
      </c>
      <c r="CP179" s="49" t="s">
        <v>197</v>
      </c>
      <c r="CQ179" s="49" t="s">
        <v>197</v>
      </c>
      <c r="CR179" s="49" t="s">
        <v>197</v>
      </c>
      <c r="CS179" s="49" t="s">
        <v>197</v>
      </c>
      <c r="CT179" s="49" t="s">
        <v>197</v>
      </c>
      <c r="CU179" s="49" t="s">
        <v>197</v>
      </c>
      <c r="CV179" s="49" t="s">
        <v>197</v>
      </c>
      <c r="CW179" s="48">
        <v>59.9</v>
      </c>
      <c r="CX179" s="48">
        <v>98.2</v>
      </c>
      <c r="CY179" s="48">
        <v>81.400000000000006</v>
      </c>
      <c r="CZ179" s="48">
        <v>89.3</v>
      </c>
      <c r="DA179" s="48">
        <v>55.8</v>
      </c>
      <c r="DB179" s="48">
        <v>63.8</v>
      </c>
      <c r="DC179" s="48">
        <v>61</v>
      </c>
      <c r="DD179" s="49" t="s">
        <v>197</v>
      </c>
      <c r="DE179" s="49" t="s">
        <v>197</v>
      </c>
      <c r="DF179" s="49" t="s">
        <v>197</v>
      </c>
      <c r="DG179" s="48">
        <v>108.6</v>
      </c>
      <c r="DH179" s="48">
        <v>99.2</v>
      </c>
      <c r="DI179" s="48">
        <v>104.5</v>
      </c>
      <c r="DJ179" s="48">
        <v>116.5</v>
      </c>
      <c r="DK179" s="48">
        <v>294.8</v>
      </c>
      <c r="DL179" s="48">
        <v>211.1</v>
      </c>
      <c r="DM179" s="48">
        <v>108.1</v>
      </c>
      <c r="DN179" s="48">
        <v>93.7</v>
      </c>
      <c r="DO179" s="48">
        <v>99.2</v>
      </c>
      <c r="DP179" s="49" t="s">
        <v>197</v>
      </c>
      <c r="DQ179" s="49" t="s">
        <v>197</v>
      </c>
      <c r="DR179" s="49" t="s">
        <v>197</v>
      </c>
      <c r="DS179" s="49" t="s">
        <v>197</v>
      </c>
      <c r="DT179" s="49" t="s">
        <v>197</v>
      </c>
      <c r="DU179" s="49" t="s">
        <v>197</v>
      </c>
      <c r="DV179" s="48">
        <v>139.80000000000001</v>
      </c>
      <c r="DW179" s="48">
        <v>150.19999999999999</v>
      </c>
      <c r="DX179" s="48">
        <v>147.1</v>
      </c>
      <c r="DY179" s="49" t="s">
        <v>197</v>
      </c>
      <c r="DZ179" s="49" t="s">
        <v>197</v>
      </c>
      <c r="EA179" s="49" t="s">
        <v>197</v>
      </c>
      <c r="EB179" s="48" t="e">
        <v>#N/A</v>
      </c>
      <c r="EC179" s="49" t="s">
        <v>197</v>
      </c>
      <c r="ED179" s="48" t="e">
        <v>#N/A</v>
      </c>
      <c r="EE179" s="48">
        <v>204.1</v>
      </c>
      <c r="EF179" s="49" t="s">
        <v>197</v>
      </c>
      <c r="EG179" s="49" t="s">
        <v>197</v>
      </c>
      <c r="EH179" s="49" t="s">
        <v>197</v>
      </c>
      <c r="EI179" s="48">
        <v>118.9</v>
      </c>
      <c r="EJ179" s="48">
        <v>171.9</v>
      </c>
      <c r="EK179" s="48">
        <v>154</v>
      </c>
      <c r="EL179" s="49" t="s">
        <v>197</v>
      </c>
      <c r="EM179" s="49" t="s">
        <v>197</v>
      </c>
      <c r="EN179" s="49" t="s">
        <v>197</v>
      </c>
      <c r="EO179" s="49" t="s">
        <v>197</v>
      </c>
      <c r="EP179" s="49" t="s">
        <v>197</v>
      </c>
      <c r="EQ179" s="49" t="s">
        <v>197</v>
      </c>
      <c r="ER179" s="49" t="s">
        <v>197</v>
      </c>
      <c r="ES179" s="49" t="s">
        <v>197</v>
      </c>
      <c r="ET179" s="48">
        <v>120.7</v>
      </c>
      <c r="EU179" s="49" t="s">
        <v>197</v>
      </c>
      <c r="EV179" s="48">
        <v>82.8</v>
      </c>
      <c r="EW179" s="48">
        <v>95.2</v>
      </c>
      <c r="EX179" s="48">
        <v>91.4</v>
      </c>
      <c r="EY179" s="49" t="s">
        <v>197</v>
      </c>
      <c r="EZ179" s="48">
        <v>42.4</v>
      </c>
      <c r="FA179" s="48">
        <v>72.5</v>
      </c>
      <c r="FB179" s="48">
        <v>60.5</v>
      </c>
      <c r="FC179" s="49" t="s">
        <v>197</v>
      </c>
      <c r="FD179" s="48">
        <v>75.2</v>
      </c>
      <c r="FE179" s="48">
        <v>79</v>
      </c>
      <c r="FF179" s="48">
        <v>77.400000000000006</v>
      </c>
      <c r="FG179" s="48">
        <v>327.9</v>
      </c>
      <c r="FH179" s="48">
        <v>124.4</v>
      </c>
      <c r="FI179" s="48">
        <v>269.2</v>
      </c>
      <c r="FJ179" s="48">
        <v>22.7</v>
      </c>
      <c r="FK179" s="48">
        <v>163</v>
      </c>
      <c r="FL179" s="48">
        <v>99.7</v>
      </c>
      <c r="FM179" s="48">
        <v>30.1</v>
      </c>
      <c r="FN179" s="48">
        <v>77.099999999999994</v>
      </c>
      <c r="FO179" s="48">
        <v>49.7</v>
      </c>
      <c r="FP179" s="48">
        <v>43.8</v>
      </c>
      <c r="FQ179" s="48">
        <v>73.099999999999994</v>
      </c>
      <c r="FR179" s="48">
        <v>62.7</v>
      </c>
      <c r="FS179" s="48">
        <v>24.5</v>
      </c>
      <c r="FT179" s="48">
        <v>121.5</v>
      </c>
      <c r="FU179" s="48">
        <v>60.1</v>
      </c>
      <c r="FV179" s="48">
        <v>82.7</v>
      </c>
      <c r="FW179" s="48">
        <v>14.9</v>
      </c>
      <c r="FX179" s="48">
        <v>68.3</v>
      </c>
      <c r="FY179" s="48">
        <v>67.599999999999994</v>
      </c>
      <c r="FZ179" s="48">
        <v>67.599999999999994</v>
      </c>
      <c r="GA179" s="48">
        <v>84</v>
      </c>
      <c r="GB179" s="48">
        <v>74.8</v>
      </c>
      <c r="GC179" s="48">
        <v>76.5</v>
      </c>
      <c r="GD179" s="49" t="s">
        <v>197</v>
      </c>
      <c r="GE179" s="49" t="s">
        <v>197</v>
      </c>
      <c r="GF179" s="49" t="s">
        <v>197</v>
      </c>
      <c r="GG179" s="49" t="s">
        <v>197</v>
      </c>
      <c r="GH179" s="48">
        <v>10.7</v>
      </c>
      <c r="GI179" s="48">
        <v>10.6</v>
      </c>
      <c r="GJ179" s="49" t="s">
        <v>197</v>
      </c>
      <c r="GK179" s="49" t="s">
        <v>197</v>
      </c>
      <c r="GL179" s="49" t="s">
        <v>197</v>
      </c>
      <c r="GM179" s="48">
        <v>45.1</v>
      </c>
      <c r="GN179" s="48">
        <v>120</v>
      </c>
      <c r="GO179" s="48">
        <v>91.2</v>
      </c>
      <c r="GP179" s="48">
        <v>22.1</v>
      </c>
      <c r="GQ179" s="48">
        <v>129.6</v>
      </c>
      <c r="GR179" s="48">
        <v>89.6</v>
      </c>
      <c r="GS179" s="49" t="s">
        <v>197</v>
      </c>
      <c r="GT179" s="48">
        <v>68.400000000000006</v>
      </c>
      <c r="GU179" s="48">
        <v>53.4</v>
      </c>
      <c r="GV179" s="48">
        <v>22.5</v>
      </c>
      <c r="GW179" s="48">
        <v>152.1</v>
      </c>
      <c r="GX179" s="48">
        <v>94.7</v>
      </c>
      <c r="GY179" s="48">
        <v>89.5</v>
      </c>
      <c r="GZ179" s="48">
        <v>132.69999999999999</v>
      </c>
      <c r="HA179" s="48">
        <v>111.7</v>
      </c>
      <c r="HB179" s="48">
        <v>85.1</v>
      </c>
      <c r="HC179" s="48">
        <v>66.8</v>
      </c>
      <c r="HD179" s="48">
        <v>72.3</v>
      </c>
      <c r="HE179" s="48" t="e">
        <v>#N/A</v>
      </c>
      <c r="HF179" s="48">
        <v>46.3</v>
      </c>
      <c r="HG179" s="48" t="e">
        <v>#N/A</v>
      </c>
      <c r="HH179" s="48">
        <v>57.4</v>
      </c>
      <c r="HI179" s="48">
        <v>95.8</v>
      </c>
      <c r="HJ179" s="48">
        <v>32.700000000000003</v>
      </c>
      <c r="HK179" s="48">
        <v>50.6</v>
      </c>
      <c r="HL179" s="48">
        <v>141.9</v>
      </c>
      <c r="HM179" s="48">
        <v>157.19999999999999</v>
      </c>
      <c r="HN179" s="48">
        <v>149.80000000000001</v>
      </c>
      <c r="HO179" s="49" t="s">
        <v>197</v>
      </c>
      <c r="HP179" s="49" t="s">
        <v>197</v>
      </c>
      <c r="HQ179" s="49" t="s">
        <v>197</v>
      </c>
      <c r="HR179" s="48">
        <v>42.6</v>
      </c>
      <c r="HS179" s="48">
        <v>59.7</v>
      </c>
      <c r="HT179" s="48">
        <v>51.1</v>
      </c>
      <c r="HU179" s="48">
        <v>52.7</v>
      </c>
      <c r="HV179" s="48">
        <v>71.900000000000006</v>
      </c>
      <c r="HW179" s="48">
        <v>70.8</v>
      </c>
      <c r="HX179" s="49" t="s">
        <v>197</v>
      </c>
      <c r="HY179" s="49" t="s">
        <v>197</v>
      </c>
      <c r="HZ179" s="48">
        <v>130.19999999999999</v>
      </c>
      <c r="IA179" s="49" t="s">
        <v>197</v>
      </c>
      <c r="IB179" s="49" t="s">
        <v>197</v>
      </c>
      <c r="IC179" s="49" t="s">
        <v>197</v>
      </c>
      <c r="ID179" s="48">
        <v>122.2</v>
      </c>
      <c r="IE179" s="49" t="s">
        <v>197</v>
      </c>
      <c r="IF179" s="49" t="s">
        <v>197</v>
      </c>
      <c r="IG179" s="48">
        <v>65.7</v>
      </c>
      <c r="IH179" s="48">
        <v>132</v>
      </c>
      <c r="II179" s="48">
        <v>104.7</v>
      </c>
      <c r="IJ179" s="48">
        <v>100.8</v>
      </c>
      <c r="IK179" s="49" t="s">
        <v>197</v>
      </c>
      <c r="IL179" s="49" t="s">
        <v>197</v>
      </c>
      <c r="IM179" s="49" t="s">
        <v>197</v>
      </c>
      <c r="IN179" s="49" t="s">
        <v>197</v>
      </c>
      <c r="IO179" s="49" t="s">
        <v>197</v>
      </c>
      <c r="IP179" s="49" t="s">
        <v>197</v>
      </c>
      <c r="IQ179" s="48">
        <v>33.1</v>
      </c>
      <c r="IR179" s="48">
        <v>46.3</v>
      </c>
      <c r="IS179" s="48">
        <v>44.4</v>
      </c>
      <c r="IT179" s="48">
        <v>45.1</v>
      </c>
      <c r="IU179" s="48">
        <v>253.7</v>
      </c>
      <c r="IV179" s="48">
        <v>17.8</v>
      </c>
      <c r="IW179" s="48">
        <v>76.900000000000006</v>
      </c>
      <c r="IX179" s="49" t="s">
        <v>197</v>
      </c>
      <c r="IY179" s="49" t="s">
        <v>197</v>
      </c>
      <c r="IZ179" s="49" t="s">
        <v>197</v>
      </c>
      <c r="JA179" s="49" t="s">
        <v>197</v>
      </c>
      <c r="JB179" s="49" t="s">
        <v>197</v>
      </c>
      <c r="JC179" s="48">
        <v>186.4</v>
      </c>
      <c r="JD179" s="48">
        <v>27.3</v>
      </c>
      <c r="JE179" s="48">
        <v>65.900000000000006</v>
      </c>
      <c r="JF179" s="48" t="s">
        <v>87</v>
      </c>
      <c r="JG179" s="48" t="s">
        <v>87</v>
      </c>
      <c r="JH179" s="48">
        <v>63.7</v>
      </c>
      <c r="JI179" s="48">
        <v>101.3</v>
      </c>
      <c r="JJ179" s="48">
        <v>117</v>
      </c>
      <c r="JK179" s="48">
        <v>117.4</v>
      </c>
      <c r="JL179" s="48">
        <v>99.8</v>
      </c>
      <c r="JM179" s="48">
        <v>140.5</v>
      </c>
      <c r="JN179" s="48">
        <v>132</v>
      </c>
      <c r="JO179" s="48" t="s">
        <v>87</v>
      </c>
    </row>
    <row r="180" spans="1:275">
      <c r="A180" s="45"/>
      <c r="B180" s="46" t="s">
        <v>1917</v>
      </c>
      <c r="C180" s="303" t="s">
        <v>1413</v>
      </c>
      <c r="D180" s="46" t="s">
        <v>109</v>
      </c>
      <c r="E180" s="303" t="s">
        <v>21</v>
      </c>
      <c r="F180" s="47" t="s">
        <v>197</v>
      </c>
      <c r="G180" s="47" t="s">
        <v>197</v>
      </c>
      <c r="H180" s="48">
        <v>80.599999999999994</v>
      </c>
      <c r="I180" s="48">
        <v>86.8</v>
      </c>
      <c r="J180" s="48">
        <v>84.5</v>
      </c>
      <c r="K180" s="48">
        <v>154.69999999999999</v>
      </c>
      <c r="L180" s="48">
        <v>56.2</v>
      </c>
      <c r="M180" s="48">
        <v>137.30000000000001</v>
      </c>
      <c r="N180" s="48">
        <v>79.099999999999994</v>
      </c>
      <c r="O180" s="49" t="s">
        <v>197</v>
      </c>
      <c r="P180" s="48">
        <v>97.2</v>
      </c>
      <c r="Q180" s="48">
        <v>104.5</v>
      </c>
      <c r="R180" s="48">
        <v>162.80000000000001</v>
      </c>
      <c r="S180" s="48">
        <v>56.6</v>
      </c>
      <c r="T180" s="48">
        <v>35.9</v>
      </c>
      <c r="U180" s="48">
        <v>114.9</v>
      </c>
      <c r="V180" s="48">
        <v>212.1</v>
      </c>
      <c r="W180" s="48">
        <v>63.4</v>
      </c>
      <c r="X180" s="49" t="s">
        <v>197</v>
      </c>
      <c r="Y180" s="49" t="s">
        <v>197</v>
      </c>
      <c r="Z180" s="48">
        <v>43.3</v>
      </c>
      <c r="AA180" s="48">
        <v>81</v>
      </c>
      <c r="AB180" s="48">
        <v>60</v>
      </c>
      <c r="AC180" s="48">
        <v>35.9</v>
      </c>
      <c r="AD180" s="48">
        <v>84.2</v>
      </c>
      <c r="AE180" s="48">
        <v>32.200000000000003</v>
      </c>
      <c r="AF180" s="48">
        <v>103.5</v>
      </c>
      <c r="AG180" s="48">
        <v>27.8</v>
      </c>
      <c r="AH180" s="48">
        <v>60.4</v>
      </c>
      <c r="AI180" s="49" t="s">
        <v>197</v>
      </c>
      <c r="AJ180" s="48">
        <v>99.5</v>
      </c>
      <c r="AK180" s="49" t="s">
        <v>197</v>
      </c>
      <c r="AL180" s="49" t="s">
        <v>197</v>
      </c>
      <c r="AM180" s="49" t="s">
        <v>197</v>
      </c>
      <c r="AN180" s="49" t="s">
        <v>197</v>
      </c>
      <c r="AO180" s="48">
        <v>132.5</v>
      </c>
      <c r="AP180" s="48">
        <v>131.19999999999999</v>
      </c>
      <c r="AQ180" s="48">
        <v>108.8</v>
      </c>
      <c r="AR180" s="48">
        <v>109.9</v>
      </c>
      <c r="AS180" s="49" t="s">
        <v>197</v>
      </c>
      <c r="AT180" s="48">
        <v>77.599999999999994</v>
      </c>
      <c r="AU180" s="49" t="s">
        <v>197</v>
      </c>
      <c r="AV180" s="48">
        <v>65.5</v>
      </c>
      <c r="AW180" s="49" t="s">
        <v>197</v>
      </c>
      <c r="AX180" s="49" t="s">
        <v>197</v>
      </c>
      <c r="AY180" s="49" t="s">
        <v>197</v>
      </c>
      <c r="AZ180" s="48">
        <v>62.5</v>
      </c>
      <c r="BA180" s="48">
        <v>89.5</v>
      </c>
      <c r="BB180" s="48">
        <v>88.3</v>
      </c>
      <c r="BC180" s="48">
        <v>53.8</v>
      </c>
      <c r="BD180" s="48">
        <v>87.3</v>
      </c>
      <c r="BE180" s="48">
        <v>84.9</v>
      </c>
      <c r="BF180" s="48">
        <v>64.599999999999994</v>
      </c>
      <c r="BG180" s="48">
        <v>65.5</v>
      </c>
      <c r="BH180" s="48">
        <v>65.3</v>
      </c>
      <c r="BI180" s="48">
        <v>97.9</v>
      </c>
      <c r="BJ180" s="48">
        <v>114.5</v>
      </c>
      <c r="BK180" s="48">
        <v>105.8</v>
      </c>
      <c r="BL180" s="48">
        <v>60</v>
      </c>
      <c r="BM180" s="48">
        <v>82.7</v>
      </c>
      <c r="BN180" s="48">
        <v>76.5</v>
      </c>
      <c r="BO180" s="49" t="s">
        <v>197</v>
      </c>
      <c r="BP180" s="49" t="s">
        <v>197</v>
      </c>
      <c r="BQ180" s="49" t="s">
        <v>197</v>
      </c>
      <c r="BR180" s="49" t="s">
        <v>197</v>
      </c>
      <c r="BS180" s="49" t="s">
        <v>197</v>
      </c>
      <c r="BT180" s="49" t="s">
        <v>197</v>
      </c>
      <c r="BU180" s="49" t="s">
        <v>197</v>
      </c>
      <c r="BV180" s="49" t="s">
        <v>197</v>
      </c>
      <c r="BW180" s="49" t="s">
        <v>197</v>
      </c>
      <c r="BX180" s="48">
        <v>98.7</v>
      </c>
      <c r="BY180" s="48">
        <v>115.7</v>
      </c>
      <c r="BZ180" s="48">
        <v>104.7</v>
      </c>
      <c r="CA180" s="49" t="s">
        <v>197</v>
      </c>
      <c r="CB180" s="49" t="s">
        <v>197</v>
      </c>
      <c r="CC180" s="49" t="s">
        <v>197</v>
      </c>
      <c r="CD180" s="48">
        <v>58.7</v>
      </c>
      <c r="CE180" s="48">
        <v>60.9</v>
      </c>
      <c r="CF180" s="48">
        <v>60</v>
      </c>
      <c r="CG180" s="48">
        <v>65.099999999999994</v>
      </c>
      <c r="CH180" s="48">
        <v>86.8</v>
      </c>
      <c r="CI180" s="48">
        <v>76</v>
      </c>
      <c r="CJ180" s="48">
        <v>70.3</v>
      </c>
      <c r="CK180" s="48">
        <v>55.8</v>
      </c>
      <c r="CL180" s="48">
        <v>61.9</v>
      </c>
      <c r="CM180" s="49" t="s">
        <v>197</v>
      </c>
      <c r="CN180" s="49" t="s">
        <v>197</v>
      </c>
      <c r="CO180" s="49" t="s">
        <v>197</v>
      </c>
      <c r="CP180" s="49" t="s">
        <v>197</v>
      </c>
      <c r="CQ180" s="49" t="s">
        <v>197</v>
      </c>
      <c r="CR180" s="49" t="s">
        <v>197</v>
      </c>
      <c r="CS180" s="49" t="s">
        <v>197</v>
      </c>
      <c r="CT180" s="48">
        <v>23.2</v>
      </c>
      <c r="CU180" s="48">
        <v>74</v>
      </c>
      <c r="CV180" s="48">
        <v>53.3</v>
      </c>
      <c r="CW180" s="48">
        <v>71.5</v>
      </c>
      <c r="CX180" s="48">
        <v>74.3</v>
      </c>
      <c r="CY180" s="48">
        <v>73.099999999999994</v>
      </c>
      <c r="CZ180" s="48">
        <v>73</v>
      </c>
      <c r="DA180" s="48">
        <v>59</v>
      </c>
      <c r="DB180" s="48">
        <v>62.2</v>
      </c>
      <c r="DC180" s="48">
        <v>61.1</v>
      </c>
      <c r="DD180" s="49" t="s">
        <v>197</v>
      </c>
      <c r="DE180" s="49" t="s">
        <v>197</v>
      </c>
      <c r="DF180" s="49" t="s">
        <v>197</v>
      </c>
      <c r="DG180" s="49" t="s">
        <v>197</v>
      </c>
      <c r="DH180" s="49" t="s">
        <v>197</v>
      </c>
      <c r="DI180" s="49" t="s">
        <v>197</v>
      </c>
      <c r="DJ180" s="48">
        <v>67.599999999999994</v>
      </c>
      <c r="DK180" s="48">
        <v>85.8</v>
      </c>
      <c r="DL180" s="48">
        <v>77.3</v>
      </c>
      <c r="DM180" s="48">
        <v>73.3</v>
      </c>
      <c r="DN180" s="48">
        <v>56.9</v>
      </c>
      <c r="DO180" s="48">
        <v>63.2</v>
      </c>
      <c r="DP180" s="49" t="s">
        <v>197</v>
      </c>
      <c r="DQ180" s="49" t="s">
        <v>197</v>
      </c>
      <c r="DR180" s="49" t="s">
        <v>197</v>
      </c>
      <c r="DS180" s="49" t="s">
        <v>197</v>
      </c>
      <c r="DT180" s="49" t="s">
        <v>197</v>
      </c>
      <c r="DU180" s="49" t="s">
        <v>197</v>
      </c>
      <c r="DV180" s="48">
        <v>46.4</v>
      </c>
      <c r="DW180" s="48">
        <v>3.3</v>
      </c>
      <c r="DX180" s="48">
        <v>16.100000000000001</v>
      </c>
      <c r="DY180" s="49" t="s">
        <v>197</v>
      </c>
      <c r="DZ180" s="49" t="s">
        <v>197</v>
      </c>
      <c r="EA180" s="49" t="s">
        <v>197</v>
      </c>
      <c r="EB180" s="48" t="e">
        <v>#N/A</v>
      </c>
      <c r="EC180" s="49" t="s">
        <v>197</v>
      </c>
      <c r="ED180" s="48" t="e">
        <v>#N/A</v>
      </c>
      <c r="EE180" s="49" t="s">
        <v>197</v>
      </c>
      <c r="EF180" s="48">
        <v>58.1</v>
      </c>
      <c r="EG180" s="48">
        <v>12.2</v>
      </c>
      <c r="EH180" s="48">
        <v>31.7</v>
      </c>
      <c r="EI180" s="48">
        <v>92.3</v>
      </c>
      <c r="EJ180" s="48">
        <v>93</v>
      </c>
      <c r="EK180" s="48">
        <v>92.7</v>
      </c>
      <c r="EL180" s="49" t="s">
        <v>197</v>
      </c>
      <c r="EM180" s="48">
        <v>25.2</v>
      </c>
      <c r="EN180" s="48">
        <v>30.2</v>
      </c>
      <c r="EO180" s="48">
        <v>27.6</v>
      </c>
      <c r="EP180" s="49" t="s">
        <v>197</v>
      </c>
      <c r="EQ180" s="49" t="s">
        <v>197</v>
      </c>
      <c r="ER180" s="49" t="s">
        <v>197</v>
      </c>
      <c r="ES180" s="49" t="s">
        <v>197</v>
      </c>
      <c r="ET180" s="48">
        <v>55.3</v>
      </c>
      <c r="EU180" s="49" t="s">
        <v>197</v>
      </c>
      <c r="EV180" s="48">
        <v>76.2</v>
      </c>
      <c r="EW180" s="48">
        <v>87.1</v>
      </c>
      <c r="EX180" s="48">
        <v>83.8</v>
      </c>
      <c r="EY180" s="48">
        <v>129.5</v>
      </c>
      <c r="EZ180" s="48">
        <v>81.400000000000006</v>
      </c>
      <c r="FA180" s="48">
        <v>43.5</v>
      </c>
      <c r="FB180" s="48">
        <v>58.6</v>
      </c>
      <c r="FC180" s="48">
        <v>22.1</v>
      </c>
      <c r="FD180" s="48">
        <v>83</v>
      </c>
      <c r="FE180" s="48">
        <v>54</v>
      </c>
      <c r="FF180" s="48">
        <v>66.5</v>
      </c>
      <c r="FG180" s="49" t="s">
        <v>197</v>
      </c>
      <c r="FH180" s="49" t="s">
        <v>197</v>
      </c>
      <c r="FI180" s="49" t="s">
        <v>197</v>
      </c>
      <c r="FJ180" s="48">
        <v>19.3</v>
      </c>
      <c r="FK180" s="48">
        <v>37.799999999999997</v>
      </c>
      <c r="FL180" s="48">
        <v>29.4</v>
      </c>
      <c r="FM180" s="48">
        <v>73.400000000000006</v>
      </c>
      <c r="FN180" s="48">
        <v>90.9</v>
      </c>
      <c r="FO180" s="48">
        <v>80.7</v>
      </c>
      <c r="FP180" s="48">
        <v>36.5</v>
      </c>
      <c r="FQ180" s="48">
        <v>46.3</v>
      </c>
      <c r="FR180" s="48">
        <v>42.8</v>
      </c>
      <c r="FS180" s="48">
        <v>43.3</v>
      </c>
      <c r="FT180" s="48">
        <v>82.3</v>
      </c>
      <c r="FU180" s="48">
        <v>57.6</v>
      </c>
      <c r="FV180" s="48">
        <v>63.7</v>
      </c>
      <c r="FW180" s="48">
        <v>20.2</v>
      </c>
      <c r="FX180" s="48">
        <v>55.4</v>
      </c>
      <c r="FY180" s="48">
        <v>73.2</v>
      </c>
      <c r="FZ180" s="48">
        <v>73</v>
      </c>
      <c r="GA180" s="48">
        <v>87.3</v>
      </c>
      <c r="GB180" s="48">
        <v>92.1</v>
      </c>
      <c r="GC180" s="48">
        <v>91.2</v>
      </c>
      <c r="GD180" s="48">
        <v>3.3</v>
      </c>
      <c r="GE180" s="48">
        <v>133.69999999999999</v>
      </c>
      <c r="GF180" s="48">
        <v>50.1</v>
      </c>
      <c r="GG180" s="48">
        <v>5.6</v>
      </c>
      <c r="GH180" s="48">
        <v>18.2</v>
      </c>
      <c r="GI180" s="48">
        <v>18.100000000000001</v>
      </c>
      <c r="GJ180" s="49" t="s">
        <v>197</v>
      </c>
      <c r="GK180" s="49" t="s">
        <v>197</v>
      </c>
      <c r="GL180" s="49" t="s">
        <v>197</v>
      </c>
      <c r="GM180" s="48">
        <v>36.6</v>
      </c>
      <c r="GN180" s="48">
        <v>66.3</v>
      </c>
      <c r="GO180" s="48">
        <v>54.9</v>
      </c>
      <c r="GP180" s="48">
        <v>46.5</v>
      </c>
      <c r="GQ180" s="48">
        <v>79.5</v>
      </c>
      <c r="GR180" s="48">
        <v>67.2</v>
      </c>
      <c r="GS180" s="48">
        <v>9.1999999999999993</v>
      </c>
      <c r="GT180" s="48">
        <v>33.799999999999997</v>
      </c>
      <c r="GU180" s="48">
        <v>28.4</v>
      </c>
      <c r="GV180" s="48">
        <v>129.19999999999999</v>
      </c>
      <c r="GW180" s="48">
        <v>195.9</v>
      </c>
      <c r="GX180" s="48">
        <v>166.3</v>
      </c>
      <c r="GY180" s="48">
        <v>83</v>
      </c>
      <c r="GZ180" s="48">
        <v>107.2</v>
      </c>
      <c r="HA180" s="48">
        <v>95.5</v>
      </c>
      <c r="HB180" s="48">
        <v>84.4</v>
      </c>
      <c r="HC180" s="48">
        <v>101.2</v>
      </c>
      <c r="HD180" s="48">
        <v>96.1</v>
      </c>
      <c r="HE180" s="48" t="e">
        <v>#N/A</v>
      </c>
      <c r="HF180" s="49" t="s">
        <v>197</v>
      </c>
      <c r="HG180" s="48" t="e">
        <v>#N/A</v>
      </c>
      <c r="HH180" s="48">
        <v>73.8</v>
      </c>
      <c r="HI180" s="49" t="s">
        <v>197</v>
      </c>
      <c r="HJ180" s="49" t="s">
        <v>197</v>
      </c>
      <c r="HK180" s="49" t="s">
        <v>197</v>
      </c>
      <c r="HL180" s="49" t="s">
        <v>197</v>
      </c>
      <c r="HM180" s="49" t="s">
        <v>197</v>
      </c>
      <c r="HN180" s="49" t="s">
        <v>197</v>
      </c>
      <c r="HO180" s="49" t="s">
        <v>197</v>
      </c>
      <c r="HP180" s="49" t="s">
        <v>197</v>
      </c>
      <c r="HQ180" s="49" t="s">
        <v>197</v>
      </c>
      <c r="HR180" s="49" t="s">
        <v>197</v>
      </c>
      <c r="HS180" s="49" t="s">
        <v>197</v>
      </c>
      <c r="HT180" s="49" t="s">
        <v>197</v>
      </c>
      <c r="HU180" s="48">
        <v>50.6</v>
      </c>
      <c r="HV180" s="48">
        <v>75.7</v>
      </c>
      <c r="HW180" s="48">
        <v>74.3</v>
      </c>
      <c r="HX180" s="49" t="s">
        <v>197</v>
      </c>
      <c r="HY180" s="49" t="s">
        <v>197</v>
      </c>
      <c r="HZ180" s="48">
        <v>180.2</v>
      </c>
      <c r="IA180" s="48">
        <v>733.2</v>
      </c>
      <c r="IB180" s="48">
        <v>152.19999999999999</v>
      </c>
      <c r="IC180" s="48">
        <v>471</v>
      </c>
      <c r="ID180" s="48">
        <v>384.6</v>
      </c>
      <c r="IE180" s="49" t="s">
        <v>197</v>
      </c>
      <c r="IF180" s="49" t="s">
        <v>197</v>
      </c>
      <c r="IG180" s="48">
        <v>75</v>
      </c>
      <c r="IH180" s="48">
        <v>130.80000000000001</v>
      </c>
      <c r="II180" s="48">
        <v>388.4</v>
      </c>
      <c r="IJ180" s="48">
        <v>656.4</v>
      </c>
      <c r="IK180" s="49" t="s">
        <v>197</v>
      </c>
      <c r="IL180" s="49" t="s">
        <v>197</v>
      </c>
      <c r="IM180" s="49" t="s">
        <v>197</v>
      </c>
      <c r="IN180" s="49" t="s">
        <v>197</v>
      </c>
      <c r="IO180" s="48">
        <v>407.5</v>
      </c>
      <c r="IP180" s="49" t="s">
        <v>197</v>
      </c>
      <c r="IQ180" s="48">
        <v>97.8</v>
      </c>
      <c r="IR180" s="48">
        <v>87.5</v>
      </c>
      <c r="IS180" s="48">
        <v>114.2</v>
      </c>
      <c r="IT180" s="48">
        <v>104</v>
      </c>
      <c r="IU180" s="48">
        <v>116.9</v>
      </c>
      <c r="IV180" s="48">
        <v>177.5</v>
      </c>
      <c r="IW180" s="48">
        <v>162.30000000000001</v>
      </c>
      <c r="IX180" s="49" t="s">
        <v>197</v>
      </c>
      <c r="IY180" s="48">
        <v>162.4</v>
      </c>
      <c r="IZ180" s="48">
        <v>168</v>
      </c>
      <c r="JA180" s="48">
        <v>154.19999999999999</v>
      </c>
      <c r="JB180" s="48">
        <v>76.599999999999994</v>
      </c>
      <c r="JC180" s="48">
        <v>144.80000000000001</v>
      </c>
      <c r="JD180" s="48">
        <v>45.3</v>
      </c>
      <c r="JE180" s="48">
        <v>69.400000000000006</v>
      </c>
      <c r="JF180" s="48" t="s">
        <v>87</v>
      </c>
      <c r="JG180" s="48" t="s">
        <v>87</v>
      </c>
      <c r="JH180" s="48">
        <v>101.2</v>
      </c>
      <c r="JI180" s="48">
        <v>111.5</v>
      </c>
      <c r="JJ180" s="48">
        <v>119.3</v>
      </c>
      <c r="JK180" s="48">
        <v>131.19999999999999</v>
      </c>
      <c r="JL180" s="48">
        <v>105.6</v>
      </c>
      <c r="JM180" s="48">
        <v>142.9</v>
      </c>
      <c r="JN180" s="48">
        <v>130.80000000000001</v>
      </c>
      <c r="JO180" s="48" t="s">
        <v>87</v>
      </c>
    </row>
    <row r="181" spans="1:275">
      <c r="A181" s="45"/>
      <c r="B181" s="46" t="s">
        <v>1918</v>
      </c>
      <c r="C181" s="303" t="s">
        <v>1414</v>
      </c>
      <c r="D181" s="46" t="s">
        <v>109</v>
      </c>
      <c r="E181" s="303" t="s">
        <v>21</v>
      </c>
      <c r="F181" s="47" t="s">
        <v>197</v>
      </c>
      <c r="G181" s="47" t="s">
        <v>197</v>
      </c>
      <c r="H181" s="48">
        <v>111.2</v>
      </c>
      <c r="I181" s="48">
        <v>90.4</v>
      </c>
      <c r="J181" s="48">
        <v>92.9</v>
      </c>
      <c r="K181" s="49" t="s">
        <v>197</v>
      </c>
      <c r="L181" s="48">
        <v>23</v>
      </c>
      <c r="M181" s="48">
        <v>62.1</v>
      </c>
      <c r="N181" s="48">
        <v>62</v>
      </c>
      <c r="O181" s="49" t="s">
        <v>197</v>
      </c>
      <c r="P181" s="48">
        <v>54.8</v>
      </c>
      <c r="Q181" s="48">
        <v>127.6</v>
      </c>
      <c r="R181" s="48">
        <v>60</v>
      </c>
      <c r="S181" s="48">
        <v>64.3</v>
      </c>
      <c r="T181" s="49" t="s">
        <v>197</v>
      </c>
      <c r="U181" s="49" t="s">
        <v>197</v>
      </c>
      <c r="V181" s="49" t="s">
        <v>197</v>
      </c>
      <c r="W181" s="48">
        <v>14.9</v>
      </c>
      <c r="X181" s="49" t="s">
        <v>197</v>
      </c>
      <c r="Y181" s="49" t="s">
        <v>197</v>
      </c>
      <c r="Z181" s="48">
        <v>42</v>
      </c>
      <c r="AA181" s="48">
        <v>23.6</v>
      </c>
      <c r="AB181" s="49" t="s">
        <v>197</v>
      </c>
      <c r="AC181" s="48">
        <v>6.9</v>
      </c>
      <c r="AD181" s="48">
        <v>68.2</v>
      </c>
      <c r="AE181" s="48">
        <v>52.6</v>
      </c>
      <c r="AF181" s="48">
        <v>42.4</v>
      </c>
      <c r="AG181" s="48">
        <v>31</v>
      </c>
      <c r="AH181" s="48">
        <v>40.799999999999997</v>
      </c>
      <c r="AI181" s="49" t="s">
        <v>197</v>
      </c>
      <c r="AJ181" s="48">
        <v>66.900000000000006</v>
      </c>
      <c r="AK181" s="48">
        <v>13.6</v>
      </c>
      <c r="AL181" s="49" t="s">
        <v>197</v>
      </c>
      <c r="AM181" s="49" t="s">
        <v>197</v>
      </c>
      <c r="AN181" s="49" t="s">
        <v>197</v>
      </c>
      <c r="AO181" s="48">
        <v>72.400000000000006</v>
      </c>
      <c r="AP181" s="48">
        <v>71.599999999999994</v>
      </c>
      <c r="AQ181" s="48">
        <v>39.6</v>
      </c>
      <c r="AR181" s="48">
        <v>128.30000000000001</v>
      </c>
      <c r="AS181" s="49" t="s">
        <v>197</v>
      </c>
      <c r="AT181" s="48">
        <v>50.8</v>
      </c>
      <c r="AU181" s="49" t="s">
        <v>197</v>
      </c>
      <c r="AV181" s="48">
        <v>59.6</v>
      </c>
      <c r="AW181" s="49" t="s">
        <v>197</v>
      </c>
      <c r="AX181" s="48">
        <v>15.8</v>
      </c>
      <c r="AY181" s="49" t="s">
        <v>197</v>
      </c>
      <c r="AZ181" s="48">
        <v>37</v>
      </c>
      <c r="BA181" s="48">
        <v>60.7</v>
      </c>
      <c r="BB181" s="48">
        <v>59.7</v>
      </c>
      <c r="BC181" s="48">
        <v>42.7</v>
      </c>
      <c r="BD181" s="48">
        <v>52.4</v>
      </c>
      <c r="BE181" s="48">
        <v>51.7</v>
      </c>
      <c r="BF181" s="48">
        <v>36.200000000000003</v>
      </c>
      <c r="BG181" s="48">
        <v>43.1</v>
      </c>
      <c r="BH181" s="48">
        <v>41.6</v>
      </c>
      <c r="BI181" s="48">
        <v>25.1</v>
      </c>
      <c r="BJ181" s="48">
        <v>35.5</v>
      </c>
      <c r="BK181" s="48">
        <v>30.1</v>
      </c>
      <c r="BL181" s="48">
        <v>10</v>
      </c>
      <c r="BM181" s="48">
        <v>38.4</v>
      </c>
      <c r="BN181" s="48">
        <v>30.6</v>
      </c>
      <c r="BO181" s="49" t="s">
        <v>197</v>
      </c>
      <c r="BP181" s="49" t="s">
        <v>197</v>
      </c>
      <c r="BQ181" s="49" t="s">
        <v>197</v>
      </c>
      <c r="BR181" s="49" t="s">
        <v>197</v>
      </c>
      <c r="BS181" s="49" t="s">
        <v>197</v>
      </c>
      <c r="BT181" s="49" t="s">
        <v>197</v>
      </c>
      <c r="BU181" s="49" t="s">
        <v>197</v>
      </c>
      <c r="BV181" s="49" t="s">
        <v>197</v>
      </c>
      <c r="BW181" s="49" t="s">
        <v>197</v>
      </c>
      <c r="BX181" s="49" t="s">
        <v>197</v>
      </c>
      <c r="BY181" s="49" t="s">
        <v>197</v>
      </c>
      <c r="BZ181" s="49" t="s">
        <v>197</v>
      </c>
      <c r="CA181" s="49" t="s">
        <v>197</v>
      </c>
      <c r="CB181" s="49" t="s">
        <v>197</v>
      </c>
      <c r="CC181" s="49" t="s">
        <v>197</v>
      </c>
      <c r="CD181" s="49" t="s">
        <v>197</v>
      </c>
      <c r="CE181" s="49" t="s">
        <v>197</v>
      </c>
      <c r="CF181" s="49" t="s">
        <v>197</v>
      </c>
      <c r="CG181" s="49" t="s">
        <v>197</v>
      </c>
      <c r="CH181" s="49" t="s">
        <v>197</v>
      </c>
      <c r="CI181" s="49" t="s">
        <v>197</v>
      </c>
      <c r="CJ181" s="49" t="s">
        <v>197</v>
      </c>
      <c r="CK181" s="49" t="s">
        <v>197</v>
      </c>
      <c r="CL181" s="49" t="s">
        <v>197</v>
      </c>
      <c r="CM181" s="49" t="s">
        <v>197</v>
      </c>
      <c r="CN181" s="49" t="s">
        <v>197</v>
      </c>
      <c r="CO181" s="49" t="s">
        <v>197</v>
      </c>
      <c r="CP181" s="49" t="s">
        <v>197</v>
      </c>
      <c r="CQ181" s="49" t="s">
        <v>197</v>
      </c>
      <c r="CR181" s="49" t="s">
        <v>197</v>
      </c>
      <c r="CS181" s="49" t="s">
        <v>197</v>
      </c>
      <c r="CT181" s="49" t="s">
        <v>197</v>
      </c>
      <c r="CU181" s="49" t="s">
        <v>197</v>
      </c>
      <c r="CV181" s="49" t="s">
        <v>197</v>
      </c>
      <c r="CW181" s="49" t="s">
        <v>197</v>
      </c>
      <c r="CX181" s="49" t="s">
        <v>197</v>
      </c>
      <c r="CY181" s="49" t="s">
        <v>197</v>
      </c>
      <c r="CZ181" s="49" t="s">
        <v>197</v>
      </c>
      <c r="DA181" s="49" t="s">
        <v>197</v>
      </c>
      <c r="DB181" s="49" t="s">
        <v>197</v>
      </c>
      <c r="DC181" s="49" t="s">
        <v>197</v>
      </c>
      <c r="DD181" s="49" t="s">
        <v>197</v>
      </c>
      <c r="DE181" s="49" t="s">
        <v>197</v>
      </c>
      <c r="DF181" s="49" t="s">
        <v>197</v>
      </c>
      <c r="DG181" s="49" t="s">
        <v>197</v>
      </c>
      <c r="DH181" s="49" t="s">
        <v>197</v>
      </c>
      <c r="DI181" s="49" t="s">
        <v>197</v>
      </c>
      <c r="DJ181" s="49" t="s">
        <v>197</v>
      </c>
      <c r="DK181" s="49" t="s">
        <v>197</v>
      </c>
      <c r="DL181" s="49" t="s">
        <v>197</v>
      </c>
      <c r="DM181" s="49" t="s">
        <v>197</v>
      </c>
      <c r="DN181" s="49" t="s">
        <v>197</v>
      </c>
      <c r="DO181" s="49" t="s">
        <v>197</v>
      </c>
      <c r="DP181" s="49" t="s">
        <v>197</v>
      </c>
      <c r="DQ181" s="49" t="s">
        <v>197</v>
      </c>
      <c r="DR181" s="49" t="s">
        <v>197</v>
      </c>
      <c r="DS181" s="49" t="s">
        <v>197</v>
      </c>
      <c r="DT181" s="49" t="s">
        <v>197</v>
      </c>
      <c r="DU181" s="49" t="s">
        <v>197</v>
      </c>
      <c r="DV181" s="49" t="s">
        <v>197</v>
      </c>
      <c r="DW181" s="49" t="s">
        <v>197</v>
      </c>
      <c r="DX181" s="49" t="s">
        <v>197</v>
      </c>
      <c r="DY181" s="49" t="s">
        <v>197</v>
      </c>
      <c r="DZ181" s="49" t="s">
        <v>197</v>
      </c>
      <c r="EA181" s="49" t="s">
        <v>197</v>
      </c>
      <c r="EB181" s="48" t="e">
        <v>#N/A</v>
      </c>
      <c r="EC181" s="49" t="s">
        <v>197</v>
      </c>
      <c r="ED181" s="48" t="e">
        <v>#N/A</v>
      </c>
      <c r="EE181" s="49" t="s">
        <v>197</v>
      </c>
      <c r="EF181" s="49" t="s">
        <v>197</v>
      </c>
      <c r="EG181" s="49" t="s">
        <v>197</v>
      </c>
      <c r="EH181" s="49" t="s">
        <v>197</v>
      </c>
      <c r="EI181" s="49" t="s">
        <v>197</v>
      </c>
      <c r="EJ181" s="49" t="s">
        <v>197</v>
      </c>
      <c r="EK181" s="49" t="s">
        <v>197</v>
      </c>
      <c r="EL181" s="49" t="s">
        <v>197</v>
      </c>
      <c r="EM181" s="49" t="s">
        <v>197</v>
      </c>
      <c r="EN181" s="49" t="s">
        <v>197</v>
      </c>
      <c r="EO181" s="49" t="s">
        <v>197</v>
      </c>
      <c r="EP181" s="49" t="s">
        <v>197</v>
      </c>
      <c r="EQ181" s="49" t="s">
        <v>197</v>
      </c>
      <c r="ER181" s="49" t="s">
        <v>197</v>
      </c>
      <c r="ES181" s="49" t="s">
        <v>197</v>
      </c>
      <c r="ET181" s="48">
        <v>68.2</v>
      </c>
      <c r="EU181" s="49" t="s">
        <v>197</v>
      </c>
      <c r="EV181" s="48">
        <v>44.1</v>
      </c>
      <c r="EW181" s="48">
        <v>59.6</v>
      </c>
      <c r="EX181" s="48">
        <v>54.8</v>
      </c>
      <c r="EY181" s="48">
        <v>65</v>
      </c>
      <c r="EZ181" s="48">
        <v>25.1</v>
      </c>
      <c r="FA181" s="48">
        <v>37.1</v>
      </c>
      <c r="FB181" s="48">
        <v>32.299999999999997</v>
      </c>
      <c r="FC181" s="49" t="s">
        <v>197</v>
      </c>
      <c r="FD181" s="48">
        <v>26.2</v>
      </c>
      <c r="FE181" s="48">
        <v>31.3</v>
      </c>
      <c r="FF181" s="48">
        <v>29.1</v>
      </c>
      <c r="FG181" s="48">
        <v>47.5</v>
      </c>
      <c r="FH181" s="48">
        <v>132.30000000000001</v>
      </c>
      <c r="FI181" s="48">
        <v>72</v>
      </c>
      <c r="FJ181" s="49" t="s">
        <v>197</v>
      </c>
      <c r="FK181" s="49" t="s">
        <v>197</v>
      </c>
      <c r="FL181" s="49" t="s">
        <v>197</v>
      </c>
      <c r="FM181" s="48">
        <v>42.9</v>
      </c>
      <c r="FN181" s="48">
        <v>49.8</v>
      </c>
      <c r="FO181" s="48">
        <v>45.8</v>
      </c>
      <c r="FP181" s="48">
        <v>33.4</v>
      </c>
      <c r="FQ181" s="48">
        <v>38.700000000000003</v>
      </c>
      <c r="FR181" s="48">
        <v>36.799999999999997</v>
      </c>
      <c r="FS181" s="48">
        <v>62.3</v>
      </c>
      <c r="FT181" s="48">
        <v>64.099999999999994</v>
      </c>
      <c r="FU181" s="48">
        <v>63</v>
      </c>
      <c r="FV181" s="48">
        <v>28.8</v>
      </c>
      <c r="FW181" s="48">
        <v>16.8</v>
      </c>
      <c r="FX181" s="48">
        <v>36.4</v>
      </c>
      <c r="FY181" s="48">
        <v>67.3</v>
      </c>
      <c r="FZ181" s="48">
        <v>67</v>
      </c>
      <c r="GA181" s="48">
        <v>47.3</v>
      </c>
      <c r="GB181" s="48">
        <v>118.2</v>
      </c>
      <c r="GC181" s="48">
        <v>104.7</v>
      </c>
      <c r="GD181" s="48">
        <v>87.5</v>
      </c>
      <c r="GE181" s="48">
        <v>78.099999999999994</v>
      </c>
      <c r="GF181" s="48">
        <v>84.1</v>
      </c>
      <c r="GG181" s="48">
        <v>49.6</v>
      </c>
      <c r="GH181" s="48">
        <v>134.30000000000001</v>
      </c>
      <c r="GI181" s="48">
        <v>133.80000000000001</v>
      </c>
      <c r="GJ181" s="49" t="s">
        <v>197</v>
      </c>
      <c r="GK181" s="49" t="s">
        <v>197</v>
      </c>
      <c r="GL181" s="49" t="s">
        <v>197</v>
      </c>
      <c r="GM181" s="48">
        <v>25</v>
      </c>
      <c r="GN181" s="48">
        <v>9.4</v>
      </c>
      <c r="GO181" s="48">
        <v>15.4</v>
      </c>
      <c r="GP181" s="48">
        <v>49.7</v>
      </c>
      <c r="GQ181" s="48">
        <v>61</v>
      </c>
      <c r="GR181" s="48">
        <v>56.8</v>
      </c>
      <c r="GS181" s="48">
        <v>175.8</v>
      </c>
      <c r="GT181" s="48">
        <v>110.2</v>
      </c>
      <c r="GU181" s="48">
        <v>124.6</v>
      </c>
      <c r="GV181" s="48">
        <v>83.9</v>
      </c>
      <c r="GW181" s="48">
        <v>55.1</v>
      </c>
      <c r="GX181" s="48">
        <v>67.900000000000006</v>
      </c>
      <c r="GY181" s="48">
        <v>48.3</v>
      </c>
      <c r="GZ181" s="48">
        <v>59.5</v>
      </c>
      <c r="HA181" s="48">
        <v>54</v>
      </c>
      <c r="HB181" s="48">
        <v>52</v>
      </c>
      <c r="HC181" s="48">
        <v>100.6</v>
      </c>
      <c r="HD181" s="48">
        <v>86</v>
      </c>
      <c r="HE181" s="48" t="e">
        <v>#N/A</v>
      </c>
      <c r="HF181" s="49" t="s">
        <v>197</v>
      </c>
      <c r="HG181" s="48" t="e">
        <v>#N/A</v>
      </c>
      <c r="HH181" s="48">
        <v>14.7</v>
      </c>
      <c r="HI181" s="49" t="s">
        <v>197</v>
      </c>
      <c r="HJ181" s="49" t="s">
        <v>197</v>
      </c>
      <c r="HK181" s="49" t="s">
        <v>197</v>
      </c>
      <c r="HL181" s="49" t="s">
        <v>197</v>
      </c>
      <c r="HM181" s="49" t="s">
        <v>197</v>
      </c>
      <c r="HN181" s="49" t="s">
        <v>197</v>
      </c>
      <c r="HO181" s="49" t="s">
        <v>197</v>
      </c>
      <c r="HP181" s="49" t="s">
        <v>197</v>
      </c>
      <c r="HQ181" s="49" t="s">
        <v>197</v>
      </c>
      <c r="HR181" s="49" t="s">
        <v>197</v>
      </c>
      <c r="HS181" s="49" t="s">
        <v>197</v>
      </c>
      <c r="HT181" s="49" t="s">
        <v>197</v>
      </c>
      <c r="HU181" s="48">
        <v>29.9</v>
      </c>
      <c r="HV181" s="48">
        <v>74.8</v>
      </c>
      <c r="HW181" s="48">
        <v>72.3</v>
      </c>
      <c r="HX181" s="49" t="s">
        <v>197</v>
      </c>
      <c r="HY181" s="49" t="s">
        <v>197</v>
      </c>
      <c r="HZ181" s="48">
        <v>84</v>
      </c>
      <c r="IA181" s="49" t="s">
        <v>197</v>
      </c>
      <c r="IB181" s="49" t="s">
        <v>197</v>
      </c>
      <c r="IC181" s="49" t="s">
        <v>197</v>
      </c>
      <c r="ID181" s="48">
        <v>269.10000000000002</v>
      </c>
      <c r="IE181" s="49" t="s">
        <v>197</v>
      </c>
      <c r="IF181" s="49" t="s">
        <v>197</v>
      </c>
      <c r="IG181" s="48">
        <v>445.2</v>
      </c>
      <c r="IH181" s="48">
        <v>129.6</v>
      </c>
      <c r="II181" s="49" t="s">
        <v>197</v>
      </c>
      <c r="IJ181" s="49" t="s">
        <v>197</v>
      </c>
      <c r="IK181" s="49" t="s">
        <v>197</v>
      </c>
      <c r="IL181" s="49" t="s">
        <v>197</v>
      </c>
      <c r="IM181" s="48">
        <v>111.9</v>
      </c>
      <c r="IN181" s="48">
        <v>98</v>
      </c>
      <c r="IO181" s="49" t="s">
        <v>197</v>
      </c>
      <c r="IP181" s="49" t="s">
        <v>197</v>
      </c>
      <c r="IQ181" s="48">
        <v>31.9</v>
      </c>
      <c r="IR181" s="48">
        <v>52.7</v>
      </c>
      <c r="IS181" s="48">
        <v>88.6</v>
      </c>
      <c r="IT181" s="48">
        <v>74.900000000000006</v>
      </c>
      <c r="IU181" s="48">
        <v>85.7</v>
      </c>
      <c r="IV181" s="48">
        <v>128.69999999999999</v>
      </c>
      <c r="IW181" s="48">
        <v>117.9</v>
      </c>
      <c r="IX181" s="49" t="s">
        <v>197</v>
      </c>
      <c r="IY181" s="49" t="s">
        <v>197</v>
      </c>
      <c r="IZ181" s="49" t="s">
        <v>197</v>
      </c>
      <c r="JA181" s="49" t="s">
        <v>197</v>
      </c>
      <c r="JB181" s="49" t="s">
        <v>197</v>
      </c>
      <c r="JC181" s="48">
        <v>53</v>
      </c>
      <c r="JD181" s="48">
        <v>64.8</v>
      </c>
      <c r="JE181" s="48">
        <v>62</v>
      </c>
      <c r="JF181" s="48">
        <v>117.9</v>
      </c>
      <c r="JG181" s="48" t="s">
        <v>87</v>
      </c>
      <c r="JH181" s="48" t="s">
        <v>87</v>
      </c>
      <c r="JI181" s="48">
        <v>77.900000000000006</v>
      </c>
      <c r="JJ181" s="48">
        <v>90.2</v>
      </c>
      <c r="JK181" s="48">
        <v>117.1</v>
      </c>
      <c r="JL181" s="48">
        <v>96.9</v>
      </c>
      <c r="JM181" s="48">
        <v>122.9</v>
      </c>
      <c r="JN181" s="48">
        <v>129.6</v>
      </c>
      <c r="JO181" s="48">
        <v>63.9</v>
      </c>
    </row>
    <row r="182" spans="1:275">
      <c r="A182" s="45"/>
      <c r="B182" s="46" t="s">
        <v>1919</v>
      </c>
      <c r="C182" s="303" t="s">
        <v>1415</v>
      </c>
      <c r="D182" s="46" t="s">
        <v>109</v>
      </c>
      <c r="E182" s="303" t="s">
        <v>21</v>
      </c>
      <c r="F182" s="47" t="s">
        <v>197</v>
      </c>
      <c r="G182" s="47" t="s">
        <v>197</v>
      </c>
      <c r="H182" s="48">
        <v>124.1</v>
      </c>
      <c r="I182" s="48">
        <v>77.400000000000006</v>
      </c>
      <c r="J182" s="48">
        <v>90.5</v>
      </c>
      <c r="K182" s="49" t="s">
        <v>197</v>
      </c>
      <c r="L182" s="48">
        <v>88.8</v>
      </c>
      <c r="M182" s="48">
        <v>100.1</v>
      </c>
      <c r="N182" s="48">
        <v>151</v>
      </c>
      <c r="O182" s="48">
        <v>104</v>
      </c>
      <c r="P182" s="48">
        <v>76.400000000000006</v>
      </c>
      <c r="Q182" s="48">
        <v>78.400000000000006</v>
      </c>
      <c r="R182" s="48">
        <v>71.099999999999994</v>
      </c>
      <c r="S182" s="48">
        <v>94.6</v>
      </c>
      <c r="T182" s="49" t="s">
        <v>197</v>
      </c>
      <c r="U182" s="48">
        <v>129.1</v>
      </c>
      <c r="V182" s="49" t="s">
        <v>197</v>
      </c>
      <c r="W182" s="49" t="s">
        <v>197</v>
      </c>
      <c r="X182" s="49" t="s">
        <v>197</v>
      </c>
      <c r="Y182" s="49" t="s">
        <v>197</v>
      </c>
      <c r="Z182" s="49" t="s">
        <v>197</v>
      </c>
      <c r="AA182" s="49" t="s">
        <v>197</v>
      </c>
      <c r="AB182" s="49" t="s">
        <v>197</v>
      </c>
      <c r="AC182" s="49" t="s">
        <v>197</v>
      </c>
      <c r="AD182" s="49" t="s">
        <v>197</v>
      </c>
      <c r="AE182" s="49" t="s">
        <v>197</v>
      </c>
      <c r="AF182" s="48">
        <v>123.5</v>
      </c>
      <c r="AG182" s="49" t="s">
        <v>197</v>
      </c>
      <c r="AH182" s="48">
        <v>64.900000000000006</v>
      </c>
      <c r="AI182" s="49" t="s">
        <v>197</v>
      </c>
      <c r="AJ182" s="49" t="s">
        <v>197</v>
      </c>
      <c r="AK182" s="49" t="s">
        <v>197</v>
      </c>
      <c r="AL182" s="49" t="s">
        <v>197</v>
      </c>
      <c r="AM182" s="49" t="s">
        <v>197</v>
      </c>
      <c r="AN182" s="49" t="s">
        <v>197</v>
      </c>
      <c r="AO182" s="49" t="s">
        <v>197</v>
      </c>
      <c r="AP182" s="49" t="s">
        <v>197</v>
      </c>
      <c r="AQ182" s="49" t="s">
        <v>197</v>
      </c>
      <c r="AR182" s="49" t="s">
        <v>197</v>
      </c>
      <c r="AS182" s="49" t="s">
        <v>197</v>
      </c>
      <c r="AT182" s="49" t="s">
        <v>197</v>
      </c>
      <c r="AU182" s="49" t="s">
        <v>197</v>
      </c>
      <c r="AV182" s="49" t="s">
        <v>197</v>
      </c>
      <c r="AW182" s="49" t="s">
        <v>197</v>
      </c>
      <c r="AX182" s="48">
        <v>754</v>
      </c>
      <c r="AY182" s="48">
        <v>3.7</v>
      </c>
      <c r="AZ182" s="48">
        <v>59.7</v>
      </c>
      <c r="BA182" s="48">
        <v>72.599999999999994</v>
      </c>
      <c r="BB182" s="48">
        <v>72</v>
      </c>
      <c r="BC182" s="48">
        <v>72.5</v>
      </c>
      <c r="BD182" s="48">
        <v>94.1</v>
      </c>
      <c r="BE182" s="48">
        <v>92.5</v>
      </c>
      <c r="BF182" s="48">
        <v>73.400000000000006</v>
      </c>
      <c r="BG182" s="48">
        <v>64.3</v>
      </c>
      <c r="BH182" s="48">
        <v>66.3</v>
      </c>
      <c r="BI182" s="48">
        <v>78.2</v>
      </c>
      <c r="BJ182" s="48">
        <v>75.8</v>
      </c>
      <c r="BK182" s="48">
        <v>77.099999999999994</v>
      </c>
      <c r="BL182" s="49" t="s">
        <v>197</v>
      </c>
      <c r="BM182" s="49" t="s">
        <v>197</v>
      </c>
      <c r="BN182" s="49" t="s">
        <v>197</v>
      </c>
      <c r="BO182" s="49" t="s">
        <v>197</v>
      </c>
      <c r="BP182" s="49" t="s">
        <v>197</v>
      </c>
      <c r="BQ182" s="49" t="s">
        <v>197</v>
      </c>
      <c r="BR182" s="49" t="s">
        <v>197</v>
      </c>
      <c r="BS182" s="49" t="s">
        <v>197</v>
      </c>
      <c r="BT182" s="49" t="s">
        <v>197</v>
      </c>
      <c r="BU182" s="49" t="s">
        <v>197</v>
      </c>
      <c r="BV182" s="49" t="s">
        <v>197</v>
      </c>
      <c r="BW182" s="49" t="s">
        <v>197</v>
      </c>
      <c r="BX182" s="49" t="s">
        <v>197</v>
      </c>
      <c r="BY182" s="49" t="s">
        <v>197</v>
      </c>
      <c r="BZ182" s="49" t="s">
        <v>197</v>
      </c>
      <c r="CA182" s="49" t="s">
        <v>197</v>
      </c>
      <c r="CB182" s="49" t="s">
        <v>197</v>
      </c>
      <c r="CC182" s="49" t="s">
        <v>197</v>
      </c>
      <c r="CD182" s="49" t="s">
        <v>197</v>
      </c>
      <c r="CE182" s="49" t="s">
        <v>197</v>
      </c>
      <c r="CF182" s="49" t="s">
        <v>197</v>
      </c>
      <c r="CG182" s="49" t="s">
        <v>197</v>
      </c>
      <c r="CH182" s="49" t="s">
        <v>197</v>
      </c>
      <c r="CI182" s="49" t="s">
        <v>197</v>
      </c>
      <c r="CJ182" s="49" t="s">
        <v>197</v>
      </c>
      <c r="CK182" s="49" t="s">
        <v>197</v>
      </c>
      <c r="CL182" s="49" t="s">
        <v>197</v>
      </c>
      <c r="CM182" s="49" t="s">
        <v>197</v>
      </c>
      <c r="CN182" s="49" t="s">
        <v>197</v>
      </c>
      <c r="CO182" s="49" t="s">
        <v>197</v>
      </c>
      <c r="CP182" s="49" t="s">
        <v>197</v>
      </c>
      <c r="CQ182" s="49" t="s">
        <v>197</v>
      </c>
      <c r="CR182" s="49" t="s">
        <v>197</v>
      </c>
      <c r="CS182" s="49" t="s">
        <v>197</v>
      </c>
      <c r="CT182" s="49" t="s">
        <v>197</v>
      </c>
      <c r="CU182" s="49" t="s">
        <v>197</v>
      </c>
      <c r="CV182" s="49" t="s">
        <v>197</v>
      </c>
      <c r="CW182" s="49" t="s">
        <v>197</v>
      </c>
      <c r="CX182" s="49" t="s">
        <v>197</v>
      </c>
      <c r="CY182" s="49" t="s">
        <v>197</v>
      </c>
      <c r="CZ182" s="49" t="s">
        <v>197</v>
      </c>
      <c r="DA182" s="49" t="s">
        <v>197</v>
      </c>
      <c r="DB182" s="49" t="s">
        <v>197</v>
      </c>
      <c r="DC182" s="49" t="s">
        <v>197</v>
      </c>
      <c r="DD182" s="49" t="s">
        <v>197</v>
      </c>
      <c r="DE182" s="49" t="s">
        <v>197</v>
      </c>
      <c r="DF182" s="49" t="s">
        <v>197</v>
      </c>
      <c r="DG182" s="49" t="s">
        <v>197</v>
      </c>
      <c r="DH182" s="49" t="s">
        <v>197</v>
      </c>
      <c r="DI182" s="49" t="s">
        <v>197</v>
      </c>
      <c r="DJ182" s="49" t="s">
        <v>197</v>
      </c>
      <c r="DK182" s="49" t="s">
        <v>197</v>
      </c>
      <c r="DL182" s="49" t="s">
        <v>197</v>
      </c>
      <c r="DM182" s="49" t="s">
        <v>197</v>
      </c>
      <c r="DN182" s="49" t="s">
        <v>197</v>
      </c>
      <c r="DO182" s="49" t="s">
        <v>197</v>
      </c>
      <c r="DP182" s="49" t="s">
        <v>197</v>
      </c>
      <c r="DQ182" s="49" t="s">
        <v>197</v>
      </c>
      <c r="DR182" s="49" t="s">
        <v>197</v>
      </c>
      <c r="DS182" s="49" t="s">
        <v>197</v>
      </c>
      <c r="DT182" s="49" t="s">
        <v>197</v>
      </c>
      <c r="DU182" s="49" t="s">
        <v>197</v>
      </c>
      <c r="DV182" s="49" t="s">
        <v>197</v>
      </c>
      <c r="DW182" s="49" t="s">
        <v>197</v>
      </c>
      <c r="DX182" s="49" t="s">
        <v>197</v>
      </c>
      <c r="DY182" s="49" t="s">
        <v>197</v>
      </c>
      <c r="DZ182" s="49" t="s">
        <v>197</v>
      </c>
      <c r="EA182" s="49" t="s">
        <v>197</v>
      </c>
      <c r="EB182" s="48" t="e">
        <v>#N/A</v>
      </c>
      <c r="EC182" s="49" t="s">
        <v>197</v>
      </c>
      <c r="ED182" s="48" t="e">
        <v>#N/A</v>
      </c>
      <c r="EE182" s="49" t="s">
        <v>197</v>
      </c>
      <c r="EF182" s="49" t="s">
        <v>197</v>
      </c>
      <c r="EG182" s="49" t="s">
        <v>197</v>
      </c>
      <c r="EH182" s="49" t="s">
        <v>197</v>
      </c>
      <c r="EI182" s="49" t="s">
        <v>197</v>
      </c>
      <c r="EJ182" s="49" t="s">
        <v>197</v>
      </c>
      <c r="EK182" s="49" t="s">
        <v>197</v>
      </c>
      <c r="EL182" s="49" t="s">
        <v>197</v>
      </c>
      <c r="EM182" s="49" t="s">
        <v>197</v>
      </c>
      <c r="EN182" s="49" t="s">
        <v>197</v>
      </c>
      <c r="EO182" s="49" t="s">
        <v>197</v>
      </c>
      <c r="EP182" s="49" t="s">
        <v>197</v>
      </c>
      <c r="EQ182" s="49" t="s">
        <v>197</v>
      </c>
      <c r="ER182" s="49" t="s">
        <v>197</v>
      </c>
      <c r="ES182" s="49" t="s">
        <v>197</v>
      </c>
      <c r="ET182" s="49" t="s">
        <v>197</v>
      </c>
      <c r="EU182" s="49" t="s">
        <v>197</v>
      </c>
      <c r="EV182" s="48">
        <v>77.3</v>
      </c>
      <c r="EW182" s="48">
        <v>117.2</v>
      </c>
      <c r="EX182" s="48">
        <v>105</v>
      </c>
      <c r="EY182" s="49" t="s">
        <v>197</v>
      </c>
      <c r="EZ182" s="48">
        <v>59.1</v>
      </c>
      <c r="FA182" s="48">
        <v>48.2</v>
      </c>
      <c r="FB182" s="48">
        <v>52.6</v>
      </c>
      <c r="FC182" s="49" t="s">
        <v>197</v>
      </c>
      <c r="FD182" s="48">
        <v>74.3</v>
      </c>
      <c r="FE182" s="48">
        <v>47</v>
      </c>
      <c r="FF182" s="48">
        <v>58.7</v>
      </c>
      <c r="FG182" s="49" t="s">
        <v>197</v>
      </c>
      <c r="FH182" s="49" t="s">
        <v>197</v>
      </c>
      <c r="FI182" s="49" t="s">
        <v>197</v>
      </c>
      <c r="FJ182" s="49" t="s">
        <v>197</v>
      </c>
      <c r="FK182" s="49" t="s">
        <v>197</v>
      </c>
      <c r="FL182" s="49" t="s">
        <v>197</v>
      </c>
      <c r="FM182" s="48">
        <v>77.900000000000006</v>
      </c>
      <c r="FN182" s="48">
        <v>61.2</v>
      </c>
      <c r="FO182" s="48">
        <v>70.900000000000006</v>
      </c>
      <c r="FP182" s="48">
        <v>69.3</v>
      </c>
      <c r="FQ182" s="48">
        <v>51.3</v>
      </c>
      <c r="FR182" s="48">
        <v>57.7</v>
      </c>
      <c r="FS182" s="48">
        <v>82.9</v>
      </c>
      <c r="FT182" s="48">
        <v>80.400000000000006</v>
      </c>
      <c r="FU182" s="48">
        <v>82</v>
      </c>
      <c r="FV182" s="49" t="s">
        <v>197</v>
      </c>
      <c r="FW182" s="49" t="s">
        <v>197</v>
      </c>
      <c r="FX182" s="48">
        <v>90.4</v>
      </c>
      <c r="FY182" s="48">
        <v>58.7</v>
      </c>
      <c r="FZ182" s="48">
        <v>59</v>
      </c>
      <c r="GA182" s="48">
        <v>87</v>
      </c>
      <c r="GB182" s="48">
        <v>74.5</v>
      </c>
      <c r="GC182" s="48">
        <v>76.900000000000006</v>
      </c>
      <c r="GD182" s="49" t="s">
        <v>197</v>
      </c>
      <c r="GE182" s="49" t="s">
        <v>197</v>
      </c>
      <c r="GF182" s="49" t="s">
        <v>197</v>
      </c>
      <c r="GG182" s="48">
        <v>18.600000000000001</v>
      </c>
      <c r="GH182" s="48">
        <v>63.9</v>
      </c>
      <c r="GI182" s="48">
        <v>63.7</v>
      </c>
      <c r="GJ182" s="49" t="s">
        <v>197</v>
      </c>
      <c r="GK182" s="49" t="s">
        <v>197</v>
      </c>
      <c r="GL182" s="49" t="s">
        <v>197</v>
      </c>
      <c r="GM182" s="49" t="s">
        <v>197</v>
      </c>
      <c r="GN182" s="49" t="s">
        <v>197</v>
      </c>
      <c r="GO182" s="49" t="s">
        <v>197</v>
      </c>
      <c r="GP182" s="49" t="s">
        <v>197</v>
      </c>
      <c r="GQ182" s="49" t="s">
        <v>197</v>
      </c>
      <c r="GR182" s="49" t="s">
        <v>197</v>
      </c>
      <c r="GS182" s="48">
        <v>46.7</v>
      </c>
      <c r="GT182" s="48">
        <v>41.5</v>
      </c>
      <c r="GU182" s="48">
        <v>42.7</v>
      </c>
      <c r="GV182" s="49" t="s">
        <v>197</v>
      </c>
      <c r="GW182" s="49" t="s">
        <v>197</v>
      </c>
      <c r="GX182" s="49" t="s">
        <v>197</v>
      </c>
      <c r="GY182" s="48">
        <v>81.599999999999994</v>
      </c>
      <c r="GZ182" s="48">
        <v>154.80000000000001</v>
      </c>
      <c r="HA182" s="48">
        <v>119.4</v>
      </c>
      <c r="HB182" s="48">
        <v>96.5</v>
      </c>
      <c r="HC182" s="48">
        <v>116.3</v>
      </c>
      <c r="HD182" s="48">
        <v>110.3</v>
      </c>
      <c r="HE182" s="48" t="e">
        <v>#N/A</v>
      </c>
      <c r="HF182" s="49" t="s">
        <v>197</v>
      </c>
      <c r="HG182" s="48" t="e">
        <v>#N/A</v>
      </c>
      <c r="HH182" s="48">
        <v>55.9</v>
      </c>
      <c r="HI182" s="49" t="s">
        <v>197</v>
      </c>
      <c r="HJ182" s="49" t="s">
        <v>197</v>
      </c>
      <c r="HK182" s="49" t="s">
        <v>197</v>
      </c>
      <c r="HL182" s="49" t="s">
        <v>197</v>
      </c>
      <c r="HM182" s="49" t="s">
        <v>197</v>
      </c>
      <c r="HN182" s="49" t="s">
        <v>197</v>
      </c>
      <c r="HO182" s="49" t="s">
        <v>197</v>
      </c>
      <c r="HP182" s="49" t="s">
        <v>197</v>
      </c>
      <c r="HQ182" s="49" t="s">
        <v>197</v>
      </c>
      <c r="HR182" s="49" t="s">
        <v>197</v>
      </c>
      <c r="HS182" s="49" t="s">
        <v>197</v>
      </c>
      <c r="HT182" s="49" t="s">
        <v>197</v>
      </c>
      <c r="HU182" s="48">
        <v>50.2</v>
      </c>
      <c r="HV182" s="48">
        <v>70</v>
      </c>
      <c r="HW182" s="48">
        <v>68.900000000000006</v>
      </c>
      <c r="HX182" s="49" t="s">
        <v>197</v>
      </c>
      <c r="HY182" s="49" t="s">
        <v>197</v>
      </c>
      <c r="HZ182" s="48">
        <v>360.3</v>
      </c>
      <c r="IA182" s="49" t="s">
        <v>197</v>
      </c>
      <c r="IB182" s="49" t="s">
        <v>197</v>
      </c>
      <c r="IC182" s="49" t="s">
        <v>197</v>
      </c>
      <c r="ID182" s="48">
        <v>1059.3</v>
      </c>
      <c r="IE182" s="49" t="s">
        <v>197</v>
      </c>
      <c r="IF182" s="49" t="s">
        <v>197</v>
      </c>
      <c r="IG182" s="49" t="s">
        <v>197</v>
      </c>
      <c r="IH182" s="48">
        <v>89.4</v>
      </c>
      <c r="II182" s="49" t="s">
        <v>197</v>
      </c>
      <c r="IJ182" s="49" t="s">
        <v>197</v>
      </c>
      <c r="IK182" s="49" t="s">
        <v>197</v>
      </c>
      <c r="IL182" s="49" t="s">
        <v>197</v>
      </c>
      <c r="IM182" s="49" t="s">
        <v>197</v>
      </c>
      <c r="IN182" s="49" t="s">
        <v>197</v>
      </c>
      <c r="IO182" s="49" t="s">
        <v>197</v>
      </c>
      <c r="IP182" s="49" t="s">
        <v>197</v>
      </c>
      <c r="IQ182" s="48">
        <v>72.3</v>
      </c>
      <c r="IR182" s="48">
        <v>50.4</v>
      </c>
      <c r="IS182" s="48">
        <v>145.30000000000001</v>
      </c>
      <c r="IT182" s="48">
        <v>109.1</v>
      </c>
      <c r="IU182" s="48">
        <v>21.6</v>
      </c>
      <c r="IV182" s="48">
        <v>32.700000000000003</v>
      </c>
      <c r="IW182" s="48">
        <v>29.9</v>
      </c>
      <c r="IX182" s="49" t="s">
        <v>197</v>
      </c>
      <c r="IY182" s="49" t="s">
        <v>197</v>
      </c>
      <c r="IZ182" s="49" t="s">
        <v>197</v>
      </c>
      <c r="JA182" s="49" t="s">
        <v>197</v>
      </c>
      <c r="JB182" s="49" t="s">
        <v>197</v>
      </c>
      <c r="JC182" s="49" t="s">
        <v>197</v>
      </c>
      <c r="JD182" s="49" t="s">
        <v>197</v>
      </c>
      <c r="JE182" s="49" t="s">
        <v>197</v>
      </c>
      <c r="JF182" s="49" t="s">
        <v>87</v>
      </c>
      <c r="JG182" s="49" t="s">
        <v>87</v>
      </c>
      <c r="JH182" s="49" t="s">
        <v>87</v>
      </c>
      <c r="JI182" s="49">
        <v>156</v>
      </c>
      <c r="JJ182" s="49">
        <v>70.7</v>
      </c>
      <c r="JK182" s="49">
        <v>64.599999999999994</v>
      </c>
      <c r="JL182" s="49">
        <v>75.400000000000006</v>
      </c>
      <c r="JM182" s="49">
        <v>100.3</v>
      </c>
      <c r="JN182" s="49">
        <v>89.4</v>
      </c>
      <c r="JO182" s="49" t="s">
        <v>87</v>
      </c>
    </row>
    <row r="183" spans="1:275">
      <c r="A183" s="45"/>
      <c r="B183" s="46" t="s">
        <v>1920</v>
      </c>
      <c r="C183" s="303" t="s">
        <v>1416</v>
      </c>
      <c r="D183" s="46" t="s">
        <v>109</v>
      </c>
      <c r="E183" s="303" t="s">
        <v>21</v>
      </c>
      <c r="F183" s="47" t="s">
        <v>197</v>
      </c>
      <c r="G183" s="47" t="s">
        <v>197</v>
      </c>
      <c r="H183" s="48">
        <v>133.69999999999999</v>
      </c>
      <c r="I183" s="48">
        <v>111.7</v>
      </c>
      <c r="J183" s="48">
        <v>119</v>
      </c>
      <c r="K183" s="49" t="s">
        <v>197</v>
      </c>
      <c r="L183" s="48">
        <v>54.2</v>
      </c>
      <c r="M183" s="48">
        <v>104.8</v>
      </c>
      <c r="N183" s="48">
        <v>95.5</v>
      </c>
      <c r="O183" s="49" t="s">
        <v>197</v>
      </c>
      <c r="P183" s="48">
        <v>78.900000000000006</v>
      </c>
      <c r="Q183" s="49" t="s">
        <v>197</v>
      </c>
      <c r="R183" s="48">
        <v>113.6</v>
      </c>
      <c r="S183" s="48">
        <v>83.5</v>
      </c>
      <c r="T183" s="48">
        <v>34.9</v>
      </c>
      <c r="U183" s="48">
        <v>33.799999999999997</v>
      </c>
      <c r="V183" s="48">
        <v>184.4</v>
      </c>
      <c r="W183" s="48">
        <v>72.400000000000006</v>
      </c>
      <c r="X183" s="48">
        <v>158.1</v>
      </c>
      <c r="Y183" s="48">
        <v>87.8</v>
      </c>
      <c r="Z183" s="48">
        <v>47.7</v>
      </c>
      <c r="AA183" s="48">
        <v>68</v>
      </c>
      <c r="AB183" s="48">
        <v>107.2</v>
      </c>
      <c r="AC183" s="48">
        <v>289.10000000000002</v>
      </c>
      <c r="AD183" s="48">
        <v>346.5</v>
      </c>
      <c r="AE183" s="48">
        <v>104.2</v>
      </c>
      <c r="AF183" s="48">
        <v>181</v>
      </c>
      <c r="AG183" s="48">
        <v>70.2</v>
      </c>
      <c r="AH183" s="48">
        <v>142.69999999999999</v>
      </c>
      <c r="AI183" s="49" t="s">
        <v>197</v>
      </c>
      <c r="AJ183" s="49" t="s">
        <v>197</v>
      </c>
      <c r="AK183" s="48">
        <v>61.1</v>
      </c>
      <c r="AL183" s="49" t="s">
        <v>197</v>
      </c>
      <c r="AM183" s="49" t="s">
        <v>197</v>
      </c>
      <c r="AN183" s="49" t="s">
        <v>197</v>
      </c>
      <c r="AO183" s="48">
        <v>141.5</v>
      </c>
      <c r="AP183" s="48">
        <v>140</v>
      </c>
      <c r="AQ183" s="48">
        <v>398.4</v>
      </c>
      <c r="AR183" s="49" t="s">
        <v>197</v>
      </c>
      <c r="AS183" s="49" t="s">
        <v>197</v>
      </c>
      <c r="AT183" s="48">
        <v>118</v>
      </c>
      <c r="AU183" s="49" t="s">
        <v>197</v>
      </c>
      <c r="AV183" s="48">
        <v>62.5</v>
      </c>
      <c r="AW183" s="49" t="s">
        <v>197</v>
      </c>
      <c r="AX183" s="49" t="s">
        <v>197</v>
      </c>
      <c r="AY183" s="49" t="s">
        <v>197</v>
      </c>
      <c r="AZ183" s="48">
        <v>86.7</v>
      </c>
      <c r="BA183" s="48">
        <v>109.6</v>
      </c>
      <c r="BB183" s="48">
        <v>108.6</v>
      </c>
      <c r="BC183" s="48">
        <v>102.5</v>
      </c>
      <c r="BD183" s="48">
        <v>114</v>
      </c>
      <c r="BE183" s="48">
        <v>113.1</v>
      </c>
      <c r="BF183" s="48">
        <v>113.3</v>
      </c>
      <c r="BG183" s="48">
        <v>91.4</v>
      </c>
      <c r="BH183" s="48">
        <v>96.2</v>
      </c>
      <c r="BI183" s="48">
        <v>50.8</v>
      </c>
      <c r="BJ183" s="48">
        <v>170.2</v>
      </c>
      <c r="BK183" s="48">
        <v>107.5</v>
      </c>
      <c r="BL183" s="48">
        <v>59.1</v>
      </c>
      <c r="BM183" s="48">
        <v>226.6</v>
      </c>
      <c r="BN183" s="48">
        <v>180.8</v>
      </c>
      <c r="BO183" s="49" t="s">
        <v>197</v>
      </c>
      <c r="BP183" s="48">
        <v>131.6</v>
      </c>
      <c r="BQ183" s="48">
        <v>122.9</v>
      </c>
      <c r="BR183" s="48">
        <v>67.2</v>
      </c>
      <c r="BS183" s="48">
        <v>110.2</v>
      </c>
      <c r="BT183" s="48">
        <v>90.1</v>
      </c>
      <c r="BU183" s="48">
        <v>352.3</v>
      </c>
      <c r="BV183" s="48">
        <v>192</v>
      </c>
      <c r="BW183" s="48">
        <v>245.7</v>
      </c>
      <c r="BX183" s="48">
        <v>50</v>
      </c>
      <c r="BY183" s="48">
        <v>93.5</v>
      </c>
      <c r="BZ183" s="48">
        <v>65.599999999999994</v>
      </c>
      <c r="CA183" s="49" t="s">
        <v>197</v>
      </c>
      <c r="CB183" s="49" t="s">
        <v>197</v>
      </c>
      <c r="CC183" s="49" t="s">
        <v>197</v>
      </c>
      <c r="CD183" s="48">
        <v>92.9</v>
      </c>
      <c r="CE183" s="48">
        <v>114.9</v>
      </c>
      <c r="CF183" s="48">
        <v>106.3</v>
      </c>
      <c r="CG183" s="48">
        <v>16.100000000000001</v>
      </c>
      <c r="CH183" s="48">
        <v>7.9</v>
      </c>
      <c r="CI183" s="48">
        <v>11.9</v>
      </c>
      <c r="CJ183" s="48">
        <v>50</v>
      </c>
      <c r="CK183" s="48">
        <v>132.19999999999999</v>
      </c>
      <c r="CL183" s="48">
        <v>98</v>
      </c>
      <c r="CM183" s="49" t="s">
        <v>197</v>
      </c>
      <c r="CN183" s="49" t="s">
        <v>197</v>
      </c>
      <c r="CO183" s="49" t="s">
        <v>197</v>
      </c>
      <c r="CP183" s="49" t="s">
        <v>197</v>
      </c>
      <c r="CQ183" s="49" t="s">
        <v>197</v>
      </c>
      <c r="CR183" s="49" t="s">
        <v>197</v>
      </c>
      <c r="CS183" s="49" t="s">
        <v>197</v>
      </c>
      <c r="CT183" s="49" t="s">
        <v>197</v>
      </c>
      <c r="CU183" s="49" t="s">
        <v>197</v>
      </c>
      <c r="CV183" s="49" t="s">
        <v>197</v>
      </c>
      <c r="CW183" s="48">
        <v>75.599999999999994</v>
      </c>
      <c r="CX183" s="48">
        <v>117.1</v>
      </c>
      <c r="CY183" s="48">
        <v>98.8</v>
      </c>
      <c r="CZ183" s="48">
        <v>119.9</v>
      </c>
      <c r="DA183" s="48">
        <v>84.1</v>
      </c>
      <c r="DB183" s="48">
        <v>81.5</v>
      </c>
      <c r="DC183" s="48">
        <v>82.3</v>
      </c>
      <c r="DD183" s="48">
        <v>141</v>
      </c>
      <c r="DE183" s="48">
        <v>112.5</v>
      </c>
      <c r="DF183" s="48">
        <v>122.6</v>
      </c>
      <c r="DG183" s="48">
        <v>88.9</v>
      </c>
      <c r="DH183" s="48">
        <v>259.10000000000002</v>
      </c>
      <c r="DI183" s="48">
        <v>164</v>
      </c>
      <c r="DJ183" s="48">
        <v>29.8</v>
      </c>
      <c r="DK183" s="48">
        <v>87.2</v>
      </c>
      <c r="DL183" s="48">
        <v>60.5</v>
      </c>
      <c r="DM183" s="48">
        <v>42.9</v>
      </c>
      <c r="DN183" s="48">
        <v>106.3</v>
      </c>
      <c r="DO183" s="48">
        <v>82.3</v>
      </c>
      <c r="DP183" s="49" t="s">
        <v>197</v>
      </c>
      <c r="DQ183" s="49" t="s">
        <v>197</v>
      </c>
      <c r="DR183" s="49" t="s">
        <v>197</v>
      </c>
      <c r="DS183" s="49" t="s">
        <v>197</v>
      </c>
      <c r="DT183" s="49" t="s">
        <v>197</v>
      </c>
      <c r="DU183" s="49" t="s">
        <v>197</v>
      </c>
      <c r="DV183" s="48">
        <v>9.1</v>
      </c>
      <c r="DW183" s="48">
        <v>45.5</v>
      </c>
      <c r="DX183" s="48">
        <v>34.799999999999997</v>
      </c>
      <c r="DY183" s="48">
        <v>316</v>
      </c>
      <c r="DZ183" s="48">
        <v>473.7</v>
      </c>
      <c r="EA183" s="48">
        <v>412.9</v>
      </c>
      <c r="EB183" s="48" t="e">
        <v>#N/A</v>
      </c>
      <c r="EC183" s="49" t="s">
        <v>197</v>
      </c>
      <c r="ED183" s="48" t="e">
        <v>#N/A</v>
      </c>
      <c r="EE183" s="49" t="s">
        <v>197</v>
      </c>
      <c r="EF183" s="48">
        <v>9.8000000000000007</v>
      </c>
      <c r="EG183" s="48">
        <v>122.3</v>
      </c>
      <c r="EH183" s="48">
        <v>74.8</v>
      </c>
      <c r="EI183" s="48">
        <v>76</v>
      </c>
      <c r="EJ183" s="48">
        <v>129.6</v>
      </c>
      <c r="EK183" s="48">
        <v>111.1</v>
      </c>
      <c r="EL183" s="49" t="s">
        <v>197</v>
      </c>
      <c r="EM183" s="48">
        <v>9</v>
      </c>
      <c r="EN183" s="48">
        <v>29.8</v>
      </c>
      <c r="EO183" s="48">
        <v>18.899999999999999</v>
      </c>
      <c r="EP183" s="49" t="s">
        <v>197</v>
      </c>
      <c r="EQ183" s="49" t="s">
        <v>197</v>
      </c>
      <c r="ER183" s="49" t="s">
        <v>197</v>
      </c>
      <c r="ES183" s="49" t="s">
        <v>197</v>
      </c>
      <c r="ET183" s="48">
        <v>65.400000000000006</v>
      </c>
      <c r="EU183" s="49" t="s">
        <v>197</v>
      </c>
      <c r="EV183" s="48">
        <v>83.8</v>
      </c>
      <c r="EW183" s="48">
        <v>104</v>
      </c>
      <c r="EX183" s="48">
        <v>97.8</v>
      </c>
      <c r="EY183" s="49" t="s">
        <v>197</v>
      </c>
      <c r="EZ183" s="48">
        <v>72.3</v>
      </c>
      <c r="FA183" s="48">
        <v>79</v>
      </c>
      <c r="FB183" s="48">
        <v>76.3</v>
      </c>
      <c r="FC183" s="49" t="s">
        <v>197</v>
      </c>
      <c r="FD183" s="48">
        <v>82.9</v>
      </c>
      <c r="FE183" s="48">
        <v>87.9</v>
      </c>
      <c r="FF183" s="48">
        <v>85.7</v>
      </c>
      <c r="FG183" s="48">
        <v>65.5</v>
      </c>
      <c r="FH183" s="48">
        <v>183.4</v>
      </c>
      <c r="FI183" s="48">
        <v>99.7</v>
      </c>
      <c r="FJ183" s="48">
        <v>14.4</v>
      </c>
      <c r="FK183" s="48">
        <v>7.5</v>
      </c>
      <c r="FL183" s="48">
        <v>10.6</v>
      </c>
      <c r="FM183" s="48">
        <v>39.799999999999997</v>
      </c>
      <c r="FN183" s="48">
        <v>93.1</v>
      </c>
      <c r="FO183" s="48">
        <v>62.1</v>
      </c>
      <c r="FP183" s="48">
        <v>96.9</v>
      </c>
      <c r="FQ183" s="48">
        <v>86.9</v>
      </c>
      <c r="FR183" s="48">
        <v>90.5</v>
      </c>
      <c r="FS183" s="48">
        <v>34.9</v>
      </c>
      <c r="FT183" s="48">
        <v>54.9</v>
      </c>
      <c r="FU183" s="48">
        <v>42.2</v>
      </c>
      <c r="FV183" s="48">
        <v>105.9</v>
      </c>
      <c r="FW183" s="48">
        <v>20.8</v>
      </c>
      <c r="FX183" s="48">
        <v>92.2</v>
      </c>
      <c r="FY183" s="48">
        <v>83.3</v>
      </c>
      <c r="FZ183" s="48">
        <v>83.4</v>
      </c>
      <c r="GA183" s="48">
        <v>111.4</v>
      </c>
      <c r="GB183" s="48">
        <v>117.4</v>
      </c>
      <c r="GC183" s="48">
        <v>116.2</v>
      </c>
      <c r="GD183" s="48">
        <v>47.7</v>
      </c>
      <c r="GE183" s="48">
        <v>91.3</v>
      </c>
      <c r="GF183" s="48">
        <v>63.4</v>
      </c>
      <c r="GG183" s="48">
        <v>99.2</v>
      </c>
      <c r="GH183" s="48">
        <v>61</v>
      </c>
      <c r="GI183" s="48">
        <v>61.3</v>
      </c>
      <c r="GJ183" s="49" t="s">
        <v>197</v>
      </c>
      <c r="GK183" s="49" t="s">
        <v>197</v>
      </c>
      <c r="GL183" s="49" t="s">
        <v>197</v>
      </c>
      <c r="GM183" s="49" t="s">
        <v>197</v>
      </c>
      <c r="GN183" s="49" t="s">
        <v>197</v>
      </c>
      <c r="GO183" s="49" t="s">
        <v>197</v>
      </c>
      <c r="GP183" s="48">
        <v>47.1</v>
      </c>
      <c r="GQ183" s="48">
        <v>142</v>
      </c>
      <c r="GR183" s="48">
        <v>106.6</v>
      </c>
      <c r="GS183" s="48">
        <v>27.3</v>
      </c>
      <c r="GT183" s="48">
        <v>26</v>
      </c>
      <c r="GU183" s="48">
        <v>26.3</v>
      </c>
      <c r="GV183" s="48">
        <v>93.2</v>
      </c>
      <c r="GW183" s="48">
        <v>317.89999999999998</v>
      </c>
      <c r="GX183" s="48">
        <v>218</v>
      </c>
      <c r="GY183" s="48">
        <v>96.5</v>
      </c>
      <c r="GZ183" s="48">
        <v>135.4</v>
      </c>
      <c r="HA183" s="48">
        <v>116.5</v>
      </c>
      <c r="HB183" s="48">
        <v>126</v>
      </c>
      <c r="HC183" s="48">
        <v>164.6</v>
      </c>
      <c r="HD183" s="48">
        <v>153</v>
      </c>
      <c r="HE183" s="48" t="e">
        <v>#N/A</v>
      </c>
      <c r="HF183" s="48">
        <v>132.4</v>
      </c>
      <c r="HG183" s="48" t="e">
        <v>#N/A</v>
      </c>
      <c r="HH183" s="48">
        <v>116.2</v>
      </c>
      <c r="HI183" s="49" t="s">
        <v>197</v>
      </c>
      <c r="HJ183" s="49" t="s">
        <v>197</v>
      </c>
      <c r="HK183" s="49" t="s">
        <v>197</v>
      </c>
      <c r="HL183" s="49" t="s">
        <v>197</v>
      </c>
      <c r="HM183" s="49" t="s">
        <v>197</v>
      </c>
      <c r="HN183" s="49" t="s">
        <v>197</v>
      </c>
      <c r="HO183" s="49" t="s">
        <v>197</v>
      </c>
      <c r="HP183" s="49" t="s">
        <v>197</v>
      </c>
      <c r="HQ183" s="49" t="s">
        <v>197</v>
      </c>
      <c r="HR183" s="48">
        <v>158.9</v>
      </c>
      <c r="HS183" s="48">
        <v>245.2</v>
      </c>
      <c r="HT183" s="48">
        <v>201.7</v>
      </c>
      <c r="HU183" s="48">
        <v>25.7</v>
      </c>
      <c r="HV183" s="48">
        <v>84.3</v>
      </c>
      <c r="HW183" s="48">
        <v>81.2</v>
      </c>
      <c r="HX183" s="49" t="s">
        <v>197</v>
      </c>
      <c r="HY183" s="49" t="s">
        <v>197</v>
      </c>
      <c r="HZ183" s="48">
        <v>285.7</v>
      </c>
      <c r="IA183" s="49" t="s">
        <v>197</v>
      </c>
      <c r="IB183" s="49" t="s">
        <v>197</v>
      </c>
      <c r="IC183" s="49" t="s">
        <v>197</v>
      </c>
      <c r="ID183" s="48">
        <v>537.20000000000005</v>
      </c>
      <c r="IE183" s="49" t="s">
        <v>197</v>
      </c>
      <c r="IF183" s="49" t="s">
        <v>197</v>
      </c>
      <c r="IG183" s="49" t="s">
        <v>197</v>
      </c>
      <c r="IH183" s="48">
        <v>80.900000000000006</v>
      </c>
      <c r="II183" s="49" t="s">
        <v>197</v>
      </c>
      <c r="IJ183" s="49" t="s">
        <v>197</v>
      </c>
      <c r="IK183" s="49" t="s">
        <v>197</v>
      </c>
      <c r="IL183" s="49" t="s">
        <v>197</v>
      </c>
      <c r="IM183" s="49" t="s">
        <v>197</v>
      </c>
      <c r="IN183" s="49" t="s">
        <v>197</v>
      </c>
      <c r="IO183" s="49" t="s">
        <v>197</v>
      </c>
      <c r="IP183" s="49" t="s">
        <v>197</v>
      </c>
      <c r="IQ183" s="48">
        <v>42.5</v>
      </c>
      <c r="IR183" s="48">
        <v>94.4</v>
      </c>
      <c r="IS183" s="48">
        <v>65.900000000000006</v>
      </c>
      <c r="IT183" s="48">
        <v>76.8</v>
      </c>
      <c r="IU183" s="48">
        <v>19.899999999999999</v>
      </c>
      <c r="IV183" s="48">
        <v>44.8</v>
      </c>
      <c r="IW183" s="48">
        <v>38.6</v>
      </c>
      <c r="IX183" s="49" t="s">
        <v>197</v>
      </c>
      <c r="IY183" s="49" t="s">
        <v>197</v>
      </c>
      <c r="IZ183" s="49" t="s">
        <v>197</v>
      </c>
      <c r="JA183" s="49" t="s">
        <v>197</v>
      </c>
      <c r="JB183" s="49" t="s">
        <v>197</v>
      </c>
      <c r="JC183" s="48">
        <v>51.8</v>
      </c>
      <c r="JD183" s="48">
        <v>22</v>
      </c>
      <c r="JE183" s="48">
        <v>29.2</v>
      </c>
      <c r="JF183" s="48" t="s">
        <v>87</v>
      </c>
      <c r="JG183" s="48" t="s">
        <v>87</v>
      </c>
      <c r="JH183" s="48">
        <v>38.6</v>
      </c>
      <c r="JI183" s="48">
        <v>74.099999999999994</v>
      </c>
      <c r="JJ183" s="48">
        <v>78.5</v>
      </c>
      <c r="JK183" s="48">
        <v>67</v>
      </c>
      <c r="JL183" s="48">
        <v>80.599999999999994</v>
      </c>
      <c r="JM183" s="48">
        <v>88.6</v>
      </c>
      <c r="JN183" s="48">
        <v>80.900000000000006</v>
      </c>
      <c r="JO183" s="48">
        <v>227.2</v>
      </c>
    </row>
    <row r="184" spans="1:275">
      <c r="A184" s="45"/>
      <c r="B184" s="46" t="s">
        <v>1921</v>
      </c>
      <c r="C184" s="303" t="s">
        <v>1417</v>
      </c>
      <c r="D184" s="46" t="s">
        <v>109</v>
      </c>
      <c r="E184" s="303" t="s">
        <v>21</v>
      </c>
      <c r="F184" s="47" t="s">
        <v>197</v>
      </c>
      <c r="G184" s="47" t="s">
        <v>197</v>
      </c>
      <c r="H184" s="48">
        <v>97.4</v>
      </c>
      <c r="I184" s="48">
        <v>81.5</v>
      </c>
      <c r="J184" s="48">
        <v>86.8</v>
      </c>
      <c r="K184" s="49" t="s">
        <v>197</v>
      </c>
      <c r="L184" s="49" t="s">
        <v>197</v>
      </c>
      <c r="M184" s="49" t="s">
        <v>197</v>
      </c>
      <c r="N184" s="49" t="s">
        <v>197</v>
      </c>
      <c r="O184" s="49" t="s">
        <v>197</v>
      </c>
      <c r="P184" s="49" t="s">
        <v>197</v>
      </c>
      <c r="Q184" s="49" t="s">
        <v>197</v>
      </c>
      <c r="R184" s="49" t="s">
        <v>197</v>
      </c>
      <c r="S184" s="49" t="s">
        <v>197</v>
      </c>
      <c r="T184" s="49" t="s">
        <v>197</v>
      </c>
      <c r="U184" s="49" t="s">
        <v>197</v>
      </c>
      <c r="V184" s="49" t="s">
        <v>197</v>
      </c>
      <c r="W184" s="49" t="s">
        <v>197</v>
      </c>
      <c r="X184" s="49" t="s">
        <v>197</v>
      </c>
      <c r="Y184" s="49" t="s">
        <v>197</v>
      </c>
      <c r="Z184" s="48">
        <v>46.3</v>
      </c>
      <c r="AA184" s="48">
        <v>23.1</v>
      </c>
      <c r="AB184" s="48">
        <v>67.8</v>
      </c>
      <c r="AC184" s="49" t="s">
        <v>197</v>
      </c>
      <c r="AD184" s="49" t="s">
        <v>197</v>
      </c>
      <c r="AE184" s="48">
        <v>49.3</v>
      </c>
      <c r="AF184" s="49" t="s">
        <v>197</v>
      </c>
      <c r="AG184" s="49" t="s">
        <v>197</v>
      </c>
      <c r="AH184" s="49" t="s">
        <v>197</v>
      </c>
      <c r="AI184" s="49" t="s">
        <v>197</v>
      </c>
      <c r="AJ184" s="49" t="s">
        <v>197</v>
      </c>
      <c r="AK184" s="49" t="s">
        <v>197</v>
      </c>
      <c r="AL184" s="49" t="s">
        <v>197</v>
      </c>
      <c r="AM184" s="49" t="s">
        <v>197</v>
      </c>
      <c r="AN184" s="49" t="s">
        <v>197</v>
      </c>
      <c r="AO184" s="49" t="s">
        <v>197</v>
      </c>
      <c r="AP184" s="49" t="s">
        <v>197</v>
      </c>
      <c r="AQ184" s="49" t="s">
        <v>197</v>
      </c>
      <c r="AR184" s="49" t="s">
        <v>197</v>
      </c>
      <c r="AS184" s="49" t="s">
        <v>197</v>
      </c>
      <c r="AT184" s="49" t="s">
        <v>197</v>
      </c>
      <c r="AU184" s="49" t="s">
        <v>197</v>
      </c>
      <c r="AV184" s="49" t="s">
        <v>197</v>
      </c>
      <c r="AW184" s="49" t="s">
        <v>197</v>
      </c>
      <c r="AX184" s="48">
        <v>884</v>
      </c>
      <c r="AY184" s="49" t="s">
        <v>197</v>
      </c>
      <c r="AZ184" s="48">
        <v>42.6</v>
      </c>
      <c r="BA184" s="48">
        <v>62.6</v>
      </c>
      <c r="BB184" s="48">
        <v>61.7</v>
      </c>
      <c r="BC184" s="48">
        <v>29.3</v>
      </c>
      <c r="BD184" s="48">
        <v>53.1</v>
      </c>
      <c r="BE184" s="48">
        <v>51.3</v>
      </c>
      <c r="BF184" s="48">
        <v>21</v>
      </c>
      <c r="BG184" s="48">
        <v>65.900000000000006</v>
      </c>
      <c r="BH184" s="48">
        <v>56.1</v>
      </c>
      <c r="BI184" s="48">
        <v>46.5</v>
      </c>
      <c r="BJ184" s="48">
        <v>91.8</v>
      </c>
      <c r="BK184" s="48">
        <v>68.099999999999994</v>
      </c>
      <c r="BL184" s="49" t="s">
        <v>197</v>
      </c>
      <c r="BM184" s="49" t="s">
        <v>197</v>
      </c>
      <c r="BN184" s="49" t="s">
        <v>197</v>
      </c>
      <c r="BO184" s="49" t="s">
        <v>197</v>
      </c>
      <c r="BP184" s="49" t="s">
        <v>197</v>
      </c>
      <c r="BQ184" s="49" t="s">
        <v>197</v>
      </c>
      <c r="BR184" s="49" t="s">
        <v>197</v>
      </c>
      <c r="BS184" s="49" t="s">
        <v>197</v>
      </c>
      <c r="BT184" s="49" t="s">
        <v>197</v>
      </c>
      <c r="BU184" s="49" t="s">
        <v>197</v>
      </c>
      <c r="BV184" s="49" t="s">
        <v>197</v>
      </c>
      <c r="BW184" s="49" t="s">
        <v>197</v>
      </c>
      <c r="BX184" s="49" t="s">
        <v>197</v>
      </c>
      <c r="BY184" s="49" t="s">
        <v>197</v>
      </c>
      <c r="BZ184" s="49" t="s">
        <v>197</v>
      </c>
      <c r="CA184" s="49" t="s">
        <v>197</v>
      </c>
      <c r="CB184" s="49" t="s">
        <v>197</v>
      </c>
      <c r="CC184" s="49" t="s">
        <v>197</v>
      </c>
      <c r="CD184" s="49" t="s">
        <v>197</v>
      </c>
      <c r="CE184" s="49" t="s">
        <v>197</v>
      </c>
      <c r="CF184" s="49" t="s">
        <v>197</v>
      </c>
      <c r="CG184" s="49" t="s">
        <v>197</v>
      </c>
      <c r="CH184" s="49" t="s">
        <v>197</v>
      </c>
      <c r="CI184" s="49" t="s">
        <v>197</v>
      </c>
      <c r="CJ184" s="49" t="s">
        <v>197</v>
      </c>
      <c r="CK184" s="49" t="s">
        <v>197</v>
      </c>
      <c r="CL184" s="49" t="s">
        <v>197</v>
      </c>
      <c r="CM184" s="49" t="s">
        <v>197</v>
      </c>
      <c r="CN184" s="49" t="s">
        <v>197</v>
      </c>
      <c r="CO184" s="49" t="s">
        <v>197</v>
      </c>
      <c r="CP184" s="49" t="s">
        <v>197</v>
      </c>
      <c r="CQ184" s="49" t="s">
        <v>197</v>
      </c>
      <c r="CR184" s="49" t="s">
        <v>197</v>
      </c>
      <c r="CS184" s="49" t="s">
        <v>197</v>
      </c>
      <c r="CT184" s="49" t="s">
        <v>197</v>
      </c>
      <c r="CU184" s="49" t="s">
        <v>197</v>
      </c>
      <c r="CV184" s="49" t="s">
        <v>197</v>
      </c>
      <c r="CW184" s="49" t="s">
        <v>197</v>
      </c>
      <c r="CX184" s="49" t="s">
        <v>197</v>
      </c>
      <c r="CY184" s="49" t="s">
        <v>197</v>
      </c>
      <c r="CZ184" s="49" t="s">
        <v>197</v>
      </c>
      <c r="DA184" s="49" t="s">
        <v>197</v>
      </c>
      <c r="DB184" s="49" t="s">
        <v>197</v>
      </c>
      <c r="DC184" s="49" t="s">
        <v>197</v>
      </c>
      <c r="DD184" s="49" t="s">
        <v>197</v>
      </c>
      <c r="DE184" s="49" t="s">
        <v>197</v>
      </c>
      <c r="DF184" s="49" t="s">
        <v>197</v>
      </c>
      <c r="DG184" s="49" t="s">
        <v>197</v>
      </c>
      <c r="DH184" s="49" t="s">
        <v>197</v>
      </c>
      <c r="DI184" s="49" t="s">
        <v>197</v>
      </c>
      <c r="DJ184" s="49" t="s">
        <v>197</v>
      </c>
      <c r="DK184" s="49" t="s">
        <v>197</v>
      </c>
      <c r="DL184" s="49" t="s">
        <v>197</v>
      </c>
      <c r="DM184" s="49" t="s">
        <v>197</v>
      </c>
      <c r="DN184" s="49" t="s">
        <v>197</v>
      </c>
      <c r="DO184" s="49" t="s">
        <v>197</v>
      </c>
      <c r="DP184" s="49" t="s">
        <v>197</v>
      </c>
      <c r="DQ184" s="49" t="s">
        <v>197</v>
      </c>
      <c r="DR184" s="49" t="s">
        <v>197</v>
      </c>
      <c r="DS184" s="49" t="s">
        <v>197</v>
      </c>
      <c r="DT184" s="49" t="s">
        <v>197</v>
      </c>
      <c r="DU184" s="49" t="s">
        <v>197</v>
      </c>
      <c r="DV184" s="49" t="s">
        <v>197</v>
      </c>
      <c r="DW184" s="49" t="s">
        <v>197</v>
      </c>
      <c r="DX184" s="49" t="s">
        <v>197</v>
      </c>
      <c r="DY184" s="49" t="s">
        <v>197</v>
      </c>
      <c r="DZ184" s="49" t="s">
        <v>197</v>
      </c>
      <c r="EA184" s="49" t="s">
        <v>197</v>
      </c>
      <c r="EB184" s="48" t="e">
        <v>#N/A</v>
      </c>
      <c r="EC184" s="49" t="s">
        <v>197</v>
      </c>
      <c r="ED184" s="48" t="e">
        <v>#N/A</v>
      </c>
      <c r="EE184" s="49" t="s">
        <v>197</v>
      </c>
      <c r="EF184" s="49" t="s">
        <v>197</v>
      </c>
      <c r="EG184" s="49" t="s">
        <v>197</v>
      </c>
      <c r="EH184" s="49" t="s">
        <v>197</v>
      </c>
      <c r="EI184" s="49" t="s">
        <v>197</v>
      </c>
      <c r="EJ184" s="49" t="s">
        <v>197</v>
      </c>
      <c r="EK184" s="49" t="s">
        <v>197</v>
      </c>
      <c r="EL184" s="49" t="s">
        <v>197</v>
      </c>
      <c r="EM184" s="49" t="s">
        <v>197</v>
      </c>
      <c r="EN184" s="49" t="s">
        <v>197</v>
      </c>
      <c r="EO184" s="49" t="s">
        <v>197</v>
      </c>
      <c r="EP184" s="49" t="s">
        <v>197</v>
      </c>
      <c r="EQ184" s="49" t="s">
        <v>197</v>
      </c>
      <c r="ER184" s="49" t="s">
        <v>197</v>
      </c>
      <c r="ES184" s="49" t="s">
        <v>197</v>
      </c>
      <c r="ET184" s="49" t="s">
        <v>197</v>
      </c>
      <c r="EU184" s="49" t="s">
        <v>197</v>
      </c>
      <c r="EV184" s="48">
        <v>42.9</v>
      </c>
      <c r="EW184" s="48">
        <v>70.099999999999994</v>
      </c>
      <c r="EX184" s="48">
        <v>61.8</v>
      </c>
      <c r="EY184" s="49" t="s">
        <v>197</v>
      </c>
      <c r="EZ184" s="48">
        <v>72</v>
      </c>
      <c r="FA184" s="48">
        <v>43.1</v>
      </c>
      <c r="FB184" s="48">
        <v>54.6</v>
      </c>
      <c r="FC184" s="49" t="s">
        <v>197</v>
      </c>
      <c r="FD184" s="48">
        <v>60.9</v>
      </c>
      <c r="FE184" s="48">
        <v>19.7</v>
      </c>
      <c r="FF184" s="48">
        <v>37.4</v>
      </c>
      <c r="FG184" s="49" t="s">
        <v>197</v>
      </c>
      <c r="FH184" s="49" t="s">
        <v>197</v>
      </c>
      <c r="FI184" s="49" t="s">
        <v>197</v>
      </c>
      <c r="FJ184" s="49" t="s">
        <v>197</v>
      </c>
      <c r="FK184" s="49" t="s">
        <v>197</v>
      </c>
      <c r="FL184" s="49" t="s">
        <v>197</v>
      </c>
      <c r="FM184" s="48">
        <v>67.599999999999994</v>
      </c>
      <c r="FN184" s="48">
        <v>67.5</v>
      </c>
      <c r="FO184" s="48">
        <v>67.599999999999994</v>
      </c>
      <c r="FP184" s="48">
        <v>96</v>
      </c>
      <c r="FQ184" s="48">
        <v>48.1</v>
      </c>
      <c r="FR184" s="48">
        <v>65.099999999999994</v>
      </c>
      <c r="FS184" s="48">
        <v>80.400000000000006</v>
      </c>
      <c r="FT184" s="48">
        <v>107.8</v>
      </c>
      <c r="FU184" s="48">
        <v>90.4</v>
      </c>
      <c r="FV184" s="49" t="s">
        <v>197</v>
      </c>
      <c r="FW184" s="49" t="s">
        <v>197</v>
      </c>
      <c r="FX184" s="48">
        <v>32.200000000000003</v>
      </c>
      <c r="FY184" s="48">
        <v>49.7</v>
      </c>
      <c r="FZ184" s="48">
        <v>49.6</v>
      </c>
      <c r="GA184" s="48">
        <v>42.3</v>
      </c>
      <c r="GB184" s="48">
        <v>76.3</v>
      </c>
      <c r="GC184" s="48">
        <v>69.900000000000006</v>
      </c>
      <c r="GD184" s="49" t="s">
        <v>197</v>
      </c>
      <c r="GE184" s="49" t="s">
        <v>197</v>
      </c>
      <c r="GF184" s="49" t="s">
        <v>197</v>
      </c>
      <c r="GG184" s="49" t="s">
        <v>197</v>
      </c>
      <c r="GH184" s="49" t="s">
        <v>197</v>
      </c>
      <c r="GI184" s="49" t="s">
        <v>197</v>
      </c>
      <c r="GJ184" s="49" t="s">
        <v>197</v>
      </c>
      <c r="GK184" s="49" t="s">
        <v>197</v>
      </c>
      <c r="GL184" s="49" t="s">
        <v>197</v>
      </c>
      <c r="GM184" s="49" t="s">
        <v>197</v>
      </c>
      <c r="GN184" s="49" t="s">
        <v>197</v>
      </c>
      <c r="GO184" s="49" t="s">
        <v>197</v>
      </c>
      <c r="GP184" s="49" t="s">
        <v>197</v>
      </c>
      <c r="GQ184" s="49" t="s">
        <v>197</v>
      </c>
      <c r="GR184" s="49" t="s">
        <v>197</v>
      </c>
      <c r="GS184" s="49" t="s">
        <v>197</v>
      </c>
      <c r="GT184" s="49" t="s">
        <v>197</v>
      </c>
      <c r="GU184" s="49" t="s">
        <v>197</v>
      </c>
      <c r="GV184" s="49" t="s">
        <v>197</v>
      </c>
      <c r="GW184" s="49" t="s">
        <v>197</v>
      </c>
      <c r="GX184" s="49" t="s">
        <v>197</v>
      </c>
      <c r="GY184" s="48">
        <v>45.6</v>
      </c>
      <c r="GZ184" s="48">
        <v>46.9</v>
      </c>
      <c r="HA184" s="48">
        <v>46.3</v>
      </c>
      <c r="HB184" s="48">
        <v>47.1</v>
      </c>
      <c r="HC184" s="48">
        <v>89.2</v>
      </c>
      <c r="HD184" s="48">
        <v>76.5</v>
      </c>
      <c r="HE184" s="48" t="e">
        <v>#N/A</v>
      </c>
      <c r="HF184" s="49" t="s">
        <v>197</v>
      </c>
      <c r="HG184" s="48" t="e">
        <v>#N/A</v>
      </c>
      <c r="HH184" s="49" t="s">
        <v>197</v>
      </c>
      <c r="HI184" s="49" t="s">
        <v>197</v>
      </c>
      <c r="HJ184" s="49" t="s">
        <v>197</v>
      </c>
      <c r="HK184" s="49" t="s">
        <v>197</v>
      </c>
      <c r="HL184" s="49" t="s">
        <v>197</v>
      </c>
      <c r="HM184" s="49" t="s">
        <v>197</v>
      </c>
      <c r="HN184" s="49" t="s">
        <v>197</v>
      </c>
      <c r="HO184" s="49" t="s">
        <v>197</v>
      </c>
      <c r="HP184" s="49" t="s">
        <v>197</v>
      </c>
      <c r="HQ184" s="49" t="s">
        <v>197</v>
      </c>
      <c r="HR184" s="49" t="s">
        <v>197</v>
      </c>
      <c r="HS184" s="49" t="s">
        <v>197</v>
      </c>
      <c r="HT184" s="49" t="s">
        <v>197</v>
      </c>
      <c r="HU184" s="48">
        <v>27.4</v>
      </c>
      <c r="HV184" s="48">
        <v>65.599999999999994</v>
      </c>
      <c r="HW184" s="48">
        <v>63.5</v>
      </c>
      <c r="HX184" s="49" t="s">
        <v>197</v>
      </c>
      <c r="HY184" s="49" t="s">
        <v>197</v>
      </c>
      <c r="HZ184" s="49" t="s">
        <v>197</v>
      </c>
      <c r="IA184" s="49" t="s">
        <v>197</v>
      </c>
      <c r="IB184" s="49" t="s">
        <v>197</v>
      </c>
      <c r="IC184" s="49" t="s">
        <v>197</v>
      </c>
      <c r="ID184" s="48">
        <v>71.400000000000006</v>
      </c>
      <c r="IE184" s="49" t="s">
        <v>197</v>
      </c>
      <c r="IF184" s="49" t="s">
        <v>197</v>
      </c>
      <c r="IG184" s="48">
        <v>269.2</v>
      </c>
      <c r="IH184" s="48">
        <v>86.8</v>
      </c>
      <c r="II184" s="49" t="s">
        <v>197</v>
      </c>
      <c r="IJ184" s="49" t="s">
        <v>197</v>
      </c>
      <c r="IK184" s="49" t="s">
        <v>197</v>
      </c>
      <c r="IL184" s="49" t="s">
        <v>197</v>
      </c>
      <c r="IM184" s="49" t="s">
        <v>197</v>
      </c>
      <c r="IN184" s="49" t="s">
        <v>197</v>
      </c>
      <c r="IO184" s="49" t="s">
        <v>197</v>
      </c>
      <c r="IP184" s="49" t="s">
        <v>197</v>
      </c>
      <c r="IQ184" s="49" t="s">
        <v>197</v>
      </c>
      <c r="IR184" s="48">
        <v>94.3</v>
      </c>
      <c r="IS184" s="48">
        <v>71.400000000000006</v>
      </c>
      <c r="IT184" s="48">
        <v>80.099999999999994</v>
      </c>
      <c r="IU184" s="48">
        <v>30.3</v>
      </c>
      <c r="IV184" s="48">
        <v>168.1</v>
      </c>
      <c r="IW184" s="48">
        <v>133.80000000000001</v>
      </c>
      <c r="IX184" s="49" t="s">
        <v>197</v>
      </c>
      <c r="IY184" s="49" t="s">
        <v>197</v>
      </c>
      <c r="IZ184" s="49" t="s">
        <v>197</v>
      </c>
      <c r="JA184" s="49" t="s">
        <v>197</v>
      </c>
      <c r="JB184" s="49" t="s">
        <v>197</v>
      </c>
      <c r="JC184" s="48">
        <v>14.2</v>
      </c>
      <c r="JD184" s="48">
        <v>173.3</v>
      </c>
      <c r="JE184" s="48">
        <v>134.5</v>
      </c>
      <c r="JF184" s="48" t="s">
        <v>87</v>
      </c>
      <c r="JG184" s="48" t="s">
        <v>87</v>
      </c>
      <c r="JH184" s="48" t="s">
        <v>87</v>
      </c>
      <c r="JI184" s="48">
        <v>51.7</v>
      </c>
      <c r="JJ184" s="48">
        <v>61.9</v>
      </c>
      <c r="JK184" s="48">
        <v>83.2</v>
      </c>
      <c r="JL184" s="48">
        <v>77.099999999999994</v>
      </c>
      <c r="JM184" s="48">
        <v>88.3</v>
      </c>
      <c r="JN184" s="48">
        <v>86.8</v>
      </c>
      <c r="JO184" s="48" t="s">
        <v>87</v>
      </c>
    </row>
    <row r="185" spans="1:275">
      <c r="A185" s="45"/>
      <c r="B185" s="46" t="s">
        <v>1922</v>
      </c>
      <c r="C185" s="303" t="s">
        <v>1418</v>
      </c>
      <c r="D185" s="46" t="s">
        <v>109</v>
      </c>
      <c r="E185" s="303" t="s">
        <v>21</v>
      </c>
      <c r="F185" s="47" t="s">
        <v>197</v>
      </c>
      <c r="G185" s="47" t="s">
        <v>197</v>
      </c>
      <c r="H185" s="48">
        <v>84.6</v>
      </c>
      <c r="I185" s="48">
        <v>45.5</v>
      </c>
      <c r="J185" s="48">
        <v>45.3</v>
      </c>
      <c r="K185" s="49" t="s">
        <v>197</v>
      </c>
      <c r="L185" s="49" t="s">
        <v>197</v>
      </c>
      <c r="M185" s="49" t="s">
        <v>197</v>
      </c>
      <c r="N185" s="49" t="s">
        <v>197</v>
      </c>
      <c r="O185" s="49" t="s">
        <v>197</v>
      </c>
      <c r="P185" s="49" t="s">
        <v>197</v>
      </c>
      <c r="Q185" s="49" t="s">
        <v>197</v>
      </c>
      <c r="R185" s="49" t="s">
        <v>197</v>
      </c>
      <c r="S185" s="49" t="s">
        <v>197</v>
      </c>
      <c r="T185" s="49" t="s">
        <v>197</v>
      </c>
      <c r="U185" s="49" t="s">
        <v>197</v>
      </c>
      <c r="V185" s="49" t="s">
        <v>197</v>
      </c>
      <c r="W185" s="49" t="s">
        <v>197</v>
      </c>
      <c r="X185" s="49" t="s">
        <v>197</v>
      </c>
      <c r="Y185" s="49" t="s">
        <v>197</v>
      </c>
      <c r="Z185" s="49" t="s">
        <v>197</v>
      </c>
      <c r="AA185" s="49" t="s">
        <v>197</v>
      </c>
      <c r="AB185" s="49" t="s">
        <v>197</v>
      </c>
      <c r="AC185" s="49" t="s">
        <v>197</v>
      </c>
      <c r="AD185" s="49" t="s">
        <v>197</v>
      </c>
      <c r="AE185" s="49" t="s">
        <v>197</v>
      </c>
      <c r="AF185" s="49" t="s">
        <v>197</v>
      </c>
      <c r="AG185" s="49" t="s">
        <v>197</v>
      </c>
      <c r="AH185" s="49" t="s">
        <v>197</v>
      </c>
      <c r="AI185" s="49" t="s">
        <v>197</v>
      </c>
      <c r="AJ185" s="49" t="s">
        <v>197</v>
      </c>
      <c r="AK185" s="49" t="s">
        <v>197</v>
      </c>
      <c r="AL185" s="49" t="s">
        <v>197</v>
      </c>
      <c r="AM185" s="49" t="s">
        <v>197</v>
      </c>
      <c r="AN185" s="49" t="s">
        <v>197</v>
      </c>
      <c r="AO185" s="49" t="s">
        <v>197</v>
      </c>
      <c r="AP185" s="49" t="s">
        <v>197</v>
      </c>
      <c r="AQ185" s="49" t="s">
        <v>197</v>
      </c>
      <c r="AR185" s="49" t="s">
        <v>197</v>
      </c>
      <c r="AS185" s="49" t="s">
        <v>197</v>
      </c>
      <c r="AT185" s="49" t="s">
        <v>197</v>
      </c>
      <c r="AU185" s="49" t="s">
        <v>197</v>
      </c>
      <c r="AV185" s="49" t="s">
        <v>197</v>
      </c>
      <c r="AW185" s="49" t="s">
        <v>197</v>
      </c>
      <c r="AX185" s="49" t="s">
        <v>197</v>
      </c>
      <c r="AY185" s="49" t="s">
        <v>197</v>
      </c>
      <c r="AZ185" s="48">
        <v>12.5</v>
      </c>
      <c r="BA185" s="48">
        <v>43.9</v>
      </c>
      <c r="BB185" s="48">
        <v>42.5</v>
      </c>
      <c r="BC185" s="48">
        <v>24</v>
      </c>
      <c r="BD185" s="48">
        <v>37.299999999999997</v>
      </c>
      <c r="BE185" s="48">
        <v>36.200000000000003</v>
      </c>
      <c r="BF185" s="48">
        <v>44</v>
      </c>
      <c r="BG185" s="48">
        <v>40.700000000000003</v>
      </c>
      <c r="BH185" s="48">
        <v>41.5</v>
      </c>
      <c r="BI185" s="49" t="s">
        <v>197</v>
      </c>
      <c r="BJ185" s="49" t="s">
        <v>197</v>
      </c>
      <c r="BK185" s="49" t="s">
        <v>197</v>
      </c>
      <c r="BL185" s="49" t="s">
        <v>197</v>
      </c>
      <c r="BM185" s="49" t="s">
        <v>197</v>
      </c>
      <c r="BN185" s="49" t="s">
        <v>197</v>
      </c>
      <c r="BO185" s="49" t="s">
        <v>197</v>
      </c>
      <c r="BP185" s="49" t="s">
        <v>197</v>
      </c>
      <c r="BQ185" s="49" t="s">
        <v>197</v>
      </c>
      <c r="BR185" s="49" t="s">
        <v>197</v>
      </c>
      <c r="BS185" s="49" t="s">
        <v>197</v>
      </c>
      <c r="BT185" s="49" t="s">
        <v>197</v>
      </c>
      <c r="BU185" s="49" t="s">
        <v>197</v>
      </c>
      <c r="BV185" s="49" t="s">
        <v>197</v>
      </c>
      <c r="BW185" s="49" t="s">
        <v>197</v>
      </c>
      <c r="BX185" s="49" t="s">
        <v>197</v>
      </c>
      <c r="BY185" s="49" t="s">
        <v>197</v>
      </c>
      <c r="BZ185" s="49" t="s">
        <v>197</v>
      </c>
      <c r="CA185" s="49" t="s">
        <v>197</v>
      </c>
      <c r="CB185" s="49" t="s">
        <v>197</v>
      </c>
      <c r="CC185" s="49" t="s">
        <v>197</v>
      </c>
      <c r="CD185" s="49" t="s">
        <v>197</v>
      </c>
      <c r="CE185" s="49" t="s">
        <v>197</v>
      </c>
      <c r="CF185" s="49" t="s">
        <v>197</v>
      </c>
      <c r="CG185" s="49" t="s">
        <v>197</v>
      </c>
      <c r="CH185" s="49" t="s">
        <v>197</v>
      </c>
      <c r="CI185" s="49" t="s">
        <v>197</v>
      </c>
      <c r="CJ185" s="49" t="s">
        <v>197</v>
      </c>
      <c r="CK185" s="49" t="s">
        <v>197</v>
      </c>
      <c r="CL185" s="49" t="s">
        <v>197</v>
      </c>
      <c r="CM185" s="49" t="s">
        <v>197</v>
      </c>
      <c r="CN185" s="49" t="s">
        <v>197</v>
      </c>
      <c r="CO185" s="49" t="s">
        <v>197</v>
      </c>
      <c r="CP185" s="49" t="s">
        <v>197</v>
      </c>
      <c r="CQ185" s="49" t="s">
        <v>197</v>
      </c>
      <c r="CR185" s="49" t="s">
        <v>197</v>
      </c>
      <c r="CS185" s="49" t="s">
        <v>197</v>
      </c>
      <c r="CT185" s="49" t="s">
        <v>197</v>
      </c>
      <c r="CU185" s="49" t="s">
        <v>197</v>
      </c>
      <c r="CV185" s="49" t="s">
        <v>197</v>
      </c>
      <c r="CW185" s="49" t="s">
        <v>197</v>
      </c>
      <c r="CX185" s="49" t="s">
        <v>197</v>
      </c>
      <c r="CY185" s="49" t="s">
        <v>197</v>
      </c>
      <c r="CZ185" s="49" t="s">
        <v>197</v>
      </c>
      <c r="DA185" s="49" t="s">
        <v>197</v>
      </c>
      <c r="DB185" s="49" t="s">
        <v>197</v>
      </c>
      <c r="DC185" s="49" t="s">
        <v>197</v>
      </c>
      <c r="DD185" s="49" t="s">
        <v>197</v>
      </c>
      <c r="DE185" s="49" t="s">
        <v>197</v>
      </c>
      <c r="DF185" s="49" t="s">
        <v>197</v>
      </c>
      <c r="DG185" s="49" t="s">
        <v>197</v>
      </c>
      <c r="DH185" s="49" t="s">
        <v>197</v>
      </c>
      <c r="DI185" s="49" t="s">
        <v>197</v>
      </c>
      <c r="DJ185" s="49" t="s">
        <v>197</v>
      </c>
      <c r="DK185" s="49" t="s">
        <v>197</v>
      </c>
      <c r="DL185" s="49" t="s">
        <v>197</v>
      </c>
      <c r="DM185" s="49" t="s">
        <v>197</v>
      </c>
      <c r="DN185" s="49" t="s">
        <v>197</v>
      </c>
      <c r="DO185" s="49" t="s">
        <v>197</v>
      </c>
      <c r="DP185" s="49" t="s">
        <v>197</v>
      </c>
      <c r="DQ185" s="49" t="s">
        <v>197</v>
      </c>
      <c r="DR185" s="49" t="s">
        <v>197</v>
      </c>
      <c r="DS185" s="49" t="s">
        <v>197</v>
      </c>
      <c r="DT185" s="49" t="s">
        <v>197</v>
      </c>
      <c r="DU185" s="49" t="s">
        <v>197</v>
      </c>
      <c r="DV185" s="49" t="s">
        <v>197</v>
      </c>
      <c r="DW185" s="49" t="s">
        <v>197</v>
      </c>
      <c r="DX185" s="49" t="s">
        <v>197</v>
      </c>
      <c r="DY185" s="49" t="s">
        <v>197</v>
      </c>
      <c r="DZ185" s="49" t="s">
        <v>197</v>
      </c>
      <c r="EA185" s="49" t="s">
        <v>197</v>
      </c>
      <c r="EB185" s="48" t="e">
        <v>#N/A</v>
      </c>
      <c r="EC185" s="49" t="s">
        <v>197</v>
      </c>
      <c r="ED185" s="48" t="e">
        <v>#N/A</v>
      </c>
      <c r="EE185" s="49" t="s">
        <v>197</v>
      </c>
      <c r="EF185" s="49" t="s">
        <v>197</v>
      </c>
      <c r="EG185" s="49" t="s">
        <v>197</v>
      </c>
      <c r="EH185" s="49" t="s">
        <v>197</v>
      </c>
      <c r="EI185" s="49" t="s">
        <v>197</v>
      </c>
      <c r="EJ185" s="49" t="s">
        <v>197</v>
      </c>
      <c r="EK185" s="49" t="s">
        <v>197</v>
      </c>
      <c r="EL185" s="49" t="s">
        <v>197</v>
      </c>
      <c r="EM185" s="49" t="s">
        <v>197</v>
      </c>
      <c r="EN185" s="49" t="s">
        <v>197</v>
      </c>
      <c r="EO185" s="49" t="s">
        <v>197</v>
      </c>
      <c r="EP185" s="49" t="s">
        <v>197</v>
      </c>
      <c r="EQ185" s="49" t="s">
        <v>197</v>
      </c>
      <c r="ER185" s="49" t="s">
        <v>197</v>
      </c>
      <c r="ES185" s="49" t="s">
        <v>197</v>
      </c>
      <c r="ET185" s="49" t="s">
        <v>197</v>
      </c>
      <c r="EU185" s="49" t="s">
        <v>197</v>
      </c>
      <c r="EV185" s="48">
        <v>17.7</v>
      </c>
      <c r="EW185" s="48">
        <v>45.6</v>
      </c>
      <c r="EX185" s="48">
        <v>36.6</v>
      </c>
      <c r="EY185" s="49" t="s">
        <v>197</v>
      </c>
      <c r="EZ185" s="49" t="s">
        <v>197</v>
      </c>
      <c r="FA185" s="49" t="s">
        <v>197</v>
      </c>
      <c r="FB185" s="49" t="s">
        <v>197</v>
      </c>
      <c r="FC185" s="49" t="s">
        <v>197</v>
      </c>
      <c r="FD185" s="49" t="s">
        <v>197</v>
      </c>
      <c r="FE185" s="49" t="s">
        <v>197</v>
      </c>
      <c r="FF185" s="49" t="s">
        <v>197</v>
      </c>
      <c r="FG185" s="49" t="s">
        <v>197</v>
      </c>
      <c r="FH185" s="49" t="s">
        <v>197</v>
      </c>
      <c r="FI185" s="49" t="s">
        <v>197</v>
      </c>
      <c r="FJ185" s="49" t="s">
        <v>197</v>
      </c>
      <c r="FK185" s="49" t="s">
        <v>197</v>
      </c>
      <c r="FL185" s="49" t="s">
        <v>197</v>
      </c>
      <c r="FM185" s="49" t="s">
        <v>197</v>
      </c>
      <c r="FN185" s="49" t="s">
        <v>197</v>
      </c>
      <c r="FO185" s="49" t="s">
        <v>197</v>
      </c>
      <c r="FP185" s="49" t="s">
        <v>197</v>
      </c>
      <c r="FQ185" s="49" t="s">
        <v>197</v>
      </c>
      <c r="FR185" s="49" t="s">
        <v>197</v>
      </c>
      <c r="FS185" s="49" t="s">
        <v>197</v>
      </c>
      <c r="FT185" s="49" t="s">
        <v>197</v>
      </c>
      <c r="FU185" s="49" t="s">
        <v>197</v>
      </c>
      <c r="FV185" s="49" t="s">
        <v>197</v>
      </c>
      <c r="FW185" s="49" t="s">
        <v>197</v>
      </c>
      <c r="FX185" s="48">
        <v>31.9</v>
      </c>
      <c r="FY185" s="48">
        <v>32.4</v>
      </c>
      <c r="FZ185" s="48">
        <v>32.4</v>
      </c>
      <c r="GA185" s="48">
        <v>21.7</v>
      </c>
      <c r="GB185" s="48">
        <v>33.5</v>
      </c>
      <c r="GC185" s="48">
        <v>31.2</v>
      </c>
      <c r="GD185" s="49" t="s">
        <v>197</v>
      </c>
      <c r="GE185" s="49" t="s">
        <v>197</v>
      </c>
      <c r="GF185" s="49" t="s">
        <v>197</v>
      </c>
      <c r="GG185" s="49" t="s">
        <v>197</v>
      </c>
      <c r="GH185" s="49" t="s">
        <v>197</v>
      </c>
      <c r="GI185" s="49" t="s">
        <v>197</v>
      </c>
      <c r="GJ185" s="49" t="s">
        <v>197</v>
      </c>
      <c r="GK185" s="49" t="s">
        <v>197</v>
      </c>
      <c r="GL185" s="49" t="s">
        <v>197</v>
      </c>
      <c r="GM185" s="49" t="s">
        <v>197</v>
      </c>
      <c r="GN185" s="49" t="s">
        <v>197</v>
      </c>
      <c r="GO185" s="49" t="s">
        <v>197</v>
      </c>
      <c r="GP185" s="49" t="s">
        <v>197</v>
      </c>
      <c r="GQ185" s="49" t="s">
        <v>197</v>
      </c>
      <c r="GR185" s="49" t="s">
        <v>197</v>
      </c>
      <c r="GS185" s="49" t="s">
        <v>197</v>
      </c>
      <c r="GT185" s="49" t="s">
        <v>197</v>
      </c>
      <c r="GU185" s="49" t="s">
        <v>197</v>
      </c>
      <c r="GV185" s="49" t="s">
        <v>197</v>
      </c>
      <c r="GW185" s="49" t="s">
        <v>197</v>
      </c>
      <c r="GX185" s="49" t="s">
        <v>197</v>
      </c>
      <c r="GY185" s="49" t="s">
        <v>197</v>
      </c>
      <c r="GZ185" s="49" t="s">
        <v>197</v>
      </c>
      <c r="HA185" s="49" t="s">
        <v>197</v>
      </c>
      <c r="HB185" s="49" t="s">
        <v>197</v>
      </c>
      <c r="HC185" s="49" t="s">
        <v>197</v>
      </c>
      <c r="HD185" s="49" t="s">
        <v>197</v>
      </c>
      <c r="HE185" s="48" t="e">
        <v>#N/A</v>
      </c>
      <c r="HF185" s="49" t="s">
        <v>197</v>
      </c>
      <c r="HG185" s="48" t="e">
        <v>#N/A</v>
      </c>
      <c r="HH185" s="49" t="s">
        <v>197</v>
      </c>
      <c r="HI185" s="49" t="s">
        <v>197</v>
      </c>
      <c r="HJ185" s="49" t="s">
        <v>197</v>
      </c>
      <c r="HK185" s="49" t="s">
        <v>197</v>
      </c>
      <c r="HL185" s="49" t="s">
        <v>197</v>
      </c>
      <c r="HM185" s="49" t="s">
        <v>197</v>
      </c>
      <c r="HN185" s="49" t="s">
        <v>197</v>
      </c>
      <c r="HO185" s="49" t="s">
        <v>197</v>
      </c>
      <c r="HP185" s="49" t="s">
        <v>197</v>
      </c>
      <c r="HQ185" s="49" t="s">
        <v>197</v>
      </c>
      <c r="HR185" s="49" t="s">
        <v>197</v>
      </c>
      <c r="HS185" s="49" t="s">
        <v>197</v>
      </c>
      <c r="HT185" s="49" t="s">
        <v>197</v>
      </c>
      <c r="HU185" s="48">
        <v>19</v>
      </c>
      <c r="HV185" s="48">
        <v>37.4</v>
      </c>
      <c r="HW185" s="48">
        <v>36.200000000000003</v>
      </c>
      <c r="HX185" s="49" t="s">
        <v>197</v>
      </c>
      <c r="HY185" s="49" t="s">
        <v>197</v>
      </c>
      <c r="HZ185" s="49" t="s">
        <v>197</v>
      </c>
      <c r="IA185" s="49" t="s">
        <v>197</v>
      </c>
      <c r="IB185" s="49" t="s">
        <v>197</v>
      </c>
      <c r="IC185" s="49" t="s">
        <v>197</v>
      </c>
      <c r="ID185" s="49" t="s">
        <v>197</v>
      </c>
      <c r="IE185" s="49" t="s">
        <v>197</v>
      </c>
      <c r="IF185" s="49" t="s">
        <v>197</v>
      </c>
      <c r="IG185" s="49" t="s">
        <v>197</v>
      </c>
      <c r="IH185" s="48">
        <v>14.6</v>
      </c>
      <c r="II185" s="49" t="s">
        <v>197</v>
      </c>
      <c r="IJ185" s="49" t="s">
        <v>197</v>
      </c>
      <c r="IK185" s="49" t="s">
        <v>197</v>
      </c>
      <c r="IL185" s="49" t="s">
        <v>197</v>
      </c>
      <c r="IM185" s="49" t="s">
        <v>197</v>
      </c>
      <c r="IN185" s="49" t="s">
        <v>197</v>
      </c>
      <c r="IO185" s="49" t="s">
        <v>197</v>
      </c>
      <c r="IP185" s="49" t="s">
        <v>197</v>
      </c>
      <c r="IQ185" s="49" t="s">
        <v>197</v>
      </c>
      <c r="IR185" s="49" t="s">
        <v>197</v>
      </c>
      <c r="IS185" s="49" t="s">
        <v>197</v>
      </c>
      <c r="IT185" s="49" t="s">
        <v>197</v>
      </c>
      <c r="IU185" s="49" t="s">
        <v>197</v>
      </c>
      <c r="IV185" s="49" t="s">
        <v>197</v>
      </c>
      <c r="IW185" s="49" t="s">
        <v>197</v>
      </c>
      <c r="IX185" s="49" t="s">
        <v>197</v>
      </c>
      <c r="IY185" s="49" t="s">
        <v>197</v>
      </c>
      <c r="IZ185" s="49" t="s">
        <v>197</v>
      </c>
      <c r="JA185" s="49" t="s">
        <v>197</v>
      </c>
      <c r="JB185" s="49" t="s">
        <v>197</v>
      </c>
      <c r="JC185" s="49" t="s">
        <v>197</v>
      </c>
      <c r="JD185" s="49" t="s">
        <v>197</v>
      </c>
      <c r="JE185" s="49" t="s">
        <v>197</v>
      </c>
      <c r="JF185" s="49" t="s">
        <v>87</v>
      </c>
      <c r="JG185" s="49" t="s">
        <v>87</v>
      </c>
      <c r="JH185" s="49" t="s">
        <v>87</v>
      </c>
      <c r="JI185" s="49" t="s">
        <v>87</v>
      </c>
      <c r="JJ185" s="49">
        <v>38.700000000000003</v>
      </c>
      <c r="JK185" s="49">
        <v>51.1</v>
      </c>
      <c r="JL185" s="49">
        <v>45.3</v>
      </c>
      <c r="JM185" s="49">
        <v>16.600000000000001</v>
      </c>
      <c r="JN185" s="49">
        <v>14.6</v>
      </c>
      <c r="JO185" s="49" t="s">
        <v>87</v>
      </c>
    </row>
    <row r="186" spans="1:275">
      <c r="A186" s="45"/>
      <c r="B186" s="46" t="s">
        <v>1923</v>
      </c>
      <c r="C186" s="303" t="s">
        <v>1419</v>
      </c>
      <c r="D186" s="46" t="s">
        <v>109</v>
      </c>
      <c r="E186" s="303" t="s">
        <v>21</v>
      </c>
      <c r="F186" s="47" t="s">
        <v>197</v>
      </c>
      <c r="G186" s="47" t="s">
        <v>197</v>
      </c>
      <c r="H186" s="48">
        <v>116.1</v>
      </c>
      <c r="I186" s="48">
        <v>104</v>
      </c>
      <c r="J186" s="48">
        <v>103.3</v>
      </c>
      <c r="K186" s="49" t="s">
        <v>197</v>
      </c>
      <c r="L186" s="48">
        <v>75.5</v>
      </c>
      <c r="M186" s="48">
        <v>115.2</v>
      </c>
      <c r="N186" s="48">
        <v>73.599999999999994</v>
      </c>
      <c r="O186" s="49" t="s">
        <v>197</v>
      </c>
      <c r="P186" s="48">
        <v>96.6</v>
      </c>
      <c r="Q186" s="48">
        <v>104</v>
      </c>
      <c r="R186" s="48">
        <v>120.5</v>
      </c>
      <c r="S186" s="48">
        <v>85</v>
      </c>
      <c r="T186" s="48">
        <v>40.4</v>
      </c>
      <c r="U186" s="49" t="s">
        <v>197</v>
      </c>
      <c r="V186" s="48">
        <v>350</v>
      </c>
      <c r="W186" s="48">
        <v>18.600000000000001</v>
      </c>
      <c r="X186" s="49" t="s">
        <v>197</v>
      </c>
      <c r="Y186" s="49" t="s">
        <v>197</v>
      </c>
      <c r="Z186" s="48">
        <v>37.5</v>
      </c>
      <c r="AA186" s="48">
        <v>109.2</v>
      </c>
      <c r="AB186" s="48">
        <v>88.7</v>
      </c>
      <c r="AC186" s="49" t="s">
        <v>197</v>
      </c>
      <c r="AD186" s="48">
        <v>145.6</v>
      </c>
      <c r="AE186" s="48">
        <v>72.3</v>
      </c>
      <c r="AF186" s="48">
        <v>78.2</v>
      </c>
      <c r="AG186" s="48">
        <v>70.099999999999994</v>
      </c>
      <c r="AH186" s="48">
        <v>112.4</v>
      </c>
      <c r="AI186" s="49" t="s">
        <v>197</v>
      </c>
      <c r="AJ186" s="49" t="s">
        <v>197</v>
      </c>
      <c r="AK186" s="49" t="s">
        <v>197</v>
      </c>
      <c r="AL186" s="49" t="s">
        <v>197</v>
      </c>
      <c r="AM186" s="48">
        <v>33.9</v>
      </c>
      <c r="AN186" s="49" t="s">
        <v>197</v>
      </c>
      <c r="AO186" s="48">
        <v>33.200000000000003</v>
      </c>
      <c r="AP186" s="48">
        <v>32.9</v>
      </c>
      <c r="AQ186" s="48">
        <v>144.4</v>
      </c>
      <c r="AR186" s="48">
        <v>164.5</v>
      </c>
      <c r="AS186" s="49" t="s">
        <v>197</v>
      </c>
      <c r="AT186" s="48">
        <v>96.5</v>
      </c>
      <c r="AU186" s="49" t="s">
        <v>197</v>
      </c>
      <c r="AV186" s="48">
        <v>120.1</v>
      </c>
      <c r="AW186" s="48">
        <v>128.1</v>
      </c>
      <c r="AX186" s="48">
        <v>36.5</v>
      </c>
      <c r="AY186" s="49" t="s">
        <v>197</v>
      </c>
      <c r="AZ186" s="48">
        <v>78.5</v>
      </c>
      <c r="BA186" s="48">
        <v>91.9</v>
      </c>
      <c r="BB186" s="48">
        <v>91.3</v>
      </c>
      <c r="BC186" s="48">
        <v>84.5</v>
      </c>
      <c r="BD186" s="48">
        <v>99.2</v>
      </c>
      <c r="BE186" s="48">
        <v>98.1</v>
      </c>
      <c r="BF186" s="48">
        <v>86.9</v>
      </c>
      <c r="BG186" s="48">
        <v>101.9</v>
      </c>
      <c r="BH186" s="48">
        <v>98.5</v>
      </c>
      <c r="BI186" s="48">
        <v>89.2</v>
      </c>
      <c r="BJ186" s="48">
        <v>122.9</v>
      </c>
      <c r="BK186" s="48">
        <v>105.2</v>
      </c>
      <c r="BL186" s="49" t="s">
        <v>197</v>
      </c>
      <c r="BM186" s="49" t="s">
        <v>197</v>
      </c>
      <c r="BN186" s="49" t="s">
        <v>197</v>
      </c>
      <c r="BO186" s="49" t="s">
        <v>197</v>
      </c>
      <c r="BP186" s="48">
        <v>126.7</v>
      </c>
      <c r="BQ186" s="48">
        <v>128.30000000000001</v>
      </c>
      <c r="BR186" s="49" t="s">
        <v>197</v>
      </c>
      <c r="BS186" s="49" t="s">
        <v>197</v>
      </c>
      <c r="BT186" s="49" t="s">
        <v>197</v>
      </c>
      <c r="BU186" s="48">
        <v>20.2</v>
      </c>
      <c r="BV186" s="48">
        <v>27.4</v>
      </c>
      <c r="BW186" s="48">
        <v>24.9</v>
      </c>
      <c r="BX186" s="48">
        <v>119.5</v>
      </c>
      <c r="BY186" s="48">
        <v>144.30000000000001</v>
      </c>
      <c r="BZ186" s="48">
        <v>128.30000000000001</v>
      </c>
      <c r="CA186" s="49" t="s">
        <v>197</v>
      </c>
      <c r="CB186" s="49" t="s">
        <v>197</v>
      </c>
      <c r="CC186" s="49" t="s">
        <v>197</v>
      </c>
      <c r="CD186" s="48">
        <v>129.6</v>
      </c>
      <c r="CE186" s="48">
        <v>106.5</v>
      </c>
      <c r="CF186" s="48">
        <v>115.7</v>
      </c>
      <c r="CG186" s="48">
        <v>108.2</v>
      </c>
      <c r="CH186" s="48">
        <v>108.7</v>
      </c>
      <c r="CI186" s="48">
        <v>108.4</v>
      </c>
      <c r="CJ186" s="48">
        <v>103.9</v>
      </c>
      <c r="CK186" s="48">
        <v>60.9</v>
      </c>
      <c r="CL186" s="48">
        <v>79</v>
      </c>
      <c r="CM186" s="49" t="s">
        <v>197</v>
      </c>
      <c r="CN186" s="49" t="s">
        <v>197</v>
      </c>
      <c r="CO186" s="49" t="s">
        <v>197</v>
      </c>
      <c r="CP186" s="49" t="s">
        <v>197</v>
      </c>
      <c r="CQ186" s="49" t="s">
        <v>197</v>
      </c>
      <c r="CR186" s="49" t="s">
        <v>197</v>
      </c>
      <c r="CS186" s="49" t="s">
        <v>197</v>
      </c>
      <c r="CT186" s="48">
        <v>56.3</v>
      </c>
      <c r="CU186" s="48">
        <v>145.5</v>
      </c>
      <c r="CV186" s="48">
        <v>108.7</v>
      </c>
      <c r="CW186" s="48">
        <v>89.4</v>
      </c>
      <c r="CX186" s="48">
        <v>82.9</v>
      </c>
      <c r="CY186" s="48">
        <v>85.8</v>
      </c>
      <c r="CZ186" s="48">
        <v>88.2</v>
      </c>
      <c r="DA186" s="48">
        <v>124.8</v>
      </c>
      <c r="DB186" s="48">
        <v>100.4</v>
      </c>
      <c r="DC186" s="48">
        <v>108.9</v>
      </c>
      <c r="DD186" s="48">
        <v>42.1</v>
      </c>
      <c r="DE186" s="48">
        <v>62.4</v>
      </c>
      <c r="DF186" s="48">
        <v>55.1</v>
      </c>
      <c r="DG186" s="48">
        <v>146.9</v>
      </c>
      <c r="DH186" s="48">
        <v>132.80000000000001</v>
      </c>
      <c r="DI186" s="48">
        <v>140.80000000000001</v>
      </c>
      <c r="DJ186" s="48">
        <v>129.30000000000001</v>
      </c>
      <c r="DK186" s="48">
        <v>133.5</v>
      </c>
      <c r="DL186" s="48">
        <v>131.5</v>
      </c>
      <c r="DM186" s="48">
        <v>109.3</v>
      </c>
      <c r="DN186" s="48">
        <v>70.099999999999994</v>
      </c>
      <c r="DO186" s="48">
        <v>85.1</v>
      </c>
      <c r="DP186" s="49" t="s">
        <v>197</v>
      </c>
      <c r="DQ186" s="49" t="s">
        <v>197</v>
      </c>
      <c r="DR186" s="49" t="s">
        <v>197</v>
      </c>
      <c r="DS186" s="49" t="s">
        <v>197</v>
      </c>
      <c r="DT186" s="49" t="s">
        <v>197</v>
      </c>
      <c r="DU186" s="49" t="s">
        <v>197</v>
      </c>
      <c r="DV186" s="48">
        <v>81</v>
      </c>
      <c r="DW186" s="48">
        <v>129.19999999999999</v>
      </c>
      <c r="DX186" s="48">
        <v>114.7</v>
      </c>
      <c r="DY186" s="49" t="s">
        <v>197</v>
      </c>
      <c r="DZ186" s="49" t="s">
        <v>197</v>
      </c>
      <c r="EA186" s="49" t="s">
        <v>197</v>
      </c>
      <c r="EB186" s="48" t="e">
        <v>#N/A</v>
      </c>
      <c r="EC186" s="49" t="s">
        <v>197</v>
      </c>
      <c r="ED186" s="48" t="e">
        <v>#N/A</v>
      </c>
      <c r="EE186" s="49" t="s">
        <v>197</v>
      </c>
      <c r="EF186" s="48">
        <v>426.6</v>
      </c>
      <c r="EG186" s="48">
        <v>260.89999999999998</v>
      </c>
      <c r="EH186" s="48">
        <v>331.9</v>
      </c>
      <c r="EI186" s="48">
        <v>66.5</v>
      </c>
      <c r="EJ186" s="48">
        <v>121.1</v>
      </c>
      <c r="EK186" s="48">
        <v>102.5</v>
      </c>
      <c r="EL186" s="49" t="s">
        <v>197</v>
      </c>
      <c r="EM186" s="48">
        <v>332.6</v>
      </c>
      <c r="EN186" s="48">
        <v>211.2</v>
      </c>
      <c r="EO186" s="48">
        <v>274.7</v>
      </c>
      <c r="EP186" s="49" t="s">
        <v>197</v>
      </c>
      <c r="EQ186" s="49" t="s">
        <v>197</v>
      </c>
      <c r="ER186" s="49" t="s">
        <v>197</v>
      </c>
      <c r="ES186" s="49" t="s">
        <v>197</v>
      </c>
      <c r="ET186" s="48">
        <v>49.6</v>
      </c>
      <c r="EU186" s="49" t="s">
        <v>197</v>
      </c>
      <c r="EV186" s="48">
        <v>93.7</v>
      </c>
      <c r="EW186" s="48">
        <v>87.4</v>
      </c>
      <c r="EX186" s="48">
        <v>89.4</v>
      </c>
      <c r="EY186" s="49" t="s">
        <v>197</v>
      </c>
      <c r="EZ186" s="48">
        <v>116.9</v>
      </c>
      <c r="FA186" s="48">
        <v>35.4</v>
      </c>
      <c r="FB186" s="48">
        <v>67.8</v>
      </c>
      <c r="FC186" s="48">
        <v>57</v>
      </c>
      <c r="FD186" s="48">
        <v>107.8</v>
      </c>
      <c r="FE186" s="48">
        <v>38.1</v>
      </c>
      <c r="FF186" s="48">
        <v>68</v>
      </c>
      <c r="FG186" s="48">
        <v>103.3</v>
      </c>
      <c r="FH186" s="48">
        <v>140.80000000000001</v>
      </c>
      <c r="FI186" s="48">
        <v>114.1</v>
      </c>
      <c r="FJ186" s="48">
        <v>92.2</v>
      </c>
      <c r="FK186" s="48">
        <v>136.30000000000001</v>
      </c>
      <c r="FL186" s="48">
        <v>116.4</v>
      </c>
      <c r="FM186" s="48">
        <v>67.3</v>
      </c>
      <c r="FN186" s="48">
        <v>41.9</v>
      </c>
      <c r="FO186" s="48">
        <v>56.7</v>
      </c>
      <c r="FP186" s="48">
        <v>139.69999999999999</v>
      </c>
      <c r="FQ186" s="48">
        <v>32.700000000000003</v>
      </c>
      <c r="FR186" s="48">
        <v>70.8</v>
      </c>
      <c r="FS186" s="48">
        <v>101.9</v>
      </c>
      <c r="FT186" s="48">
        <v>91.3</v>
      </c>
      <c r="FU186" s="48">
        <v>98</v>
      </c>
      <c r="FV186" s="48">
        <v>79.2</v>
      </c>
      <c r="FW186" s="48">
        <v>88.5</v>
      </c>
      <c r="FX186" s="48">
        <v>59.9</v>
      </c>
      <c r="FY186" s="48">
        <v>61.9</v>
      </c>
      <c r="FZ186" s="48">
        <v>61.9</v>
      </c>
      <c r="GA186" s="48">
        <v>80.5</v>
      </c>
      <c r="GB186" s="48">
        <v>108.8</v>
      </c>
      <c r="GC186" s="48">
        <v>103.4</v>
      </c>
      <c r="GD186" s="48">
        <v>116.1</v>
      </c>
      <c r="GE186" s="48">
        <v>147.4</v>
      </c>
      <c r="GF186" s="48">
        <v>127.3</v>
      </c>
      <c r="GG186" s="48">
        <v>11.8</v>
      </c>
      <c r="GH186" s="48">
        <v>24.3</v>
      </c>
      <c r="GI186" s="48">
        <v>24.3</v>
      </c>
      <c r="GJ186" s="49" t="s">
        <v>197</v>
      </c>
      <c r="GK186" s="49" t="s">
        <v>197</v>
      </c>
      <c r="GL186" s="49" t="s">
        <v>197</v>
      </c>
      <c r="GM186" s="48">
        <v>275.5</v>
      </c>
      <c r="GN186" s="48">
        <v>75.900000000000006</v>
      </c>
      <c r="GO186" s="48">
        <v>153</v>
      </c>
      <c r="GP186" s="48">
        <v>126.4</v>
      </c>
      <c r="GQ186" s="48">
        <v>96.5</v>
      </c>
      <c r="GR186" s="48">
        <v>107.6</v>
      </c>
      <c r="GS186" s="48">
        <v>44.2</v>
      </c>
      <c r="GT186" s="48">
        <v>44.2</v>
      </c>
      <c r="GU186" s="48">
        <v>44.2</v>
      </c>
      <c r="GV186" s="48">
        <v>34</v>
      </c>
      <c r="GW186" s="48">
        <v>54.3</v>
      </c>
      <c r="GX186" s="48">
        <v>45.2</v>
      </c>
      <c r="GY186" s="48">
        <v>89.4</v>
      </c>
      <c r="GZ186" s="48">
        <v>108.2</v>
      </c>
      <c r="HA186" s="48">
        <v>99.1</v>
      </c>
      <c r="HB186" s="48">
        <v>93.5</v>
      </c>
      <c r="HC186" s="48">
        <v>118.2</v>
      </c>
      <c r="HD186" s="48">
        <v>110.7</v>
      </c>
      <c r="HE186" s="48" t="e">
        <v>#N/A</v>
      </c>
      <c r="HF186" s="48">
        <v>124.9</v>
      </c>
      <c r="HG186" s="48" t="e">
        <v>#N/A</v>
      </c>
      <c r="HH186" s="48">
        <v>84.7</v>
      </c>
      <c r="HI186" s="49" t="s">
        <v>197</v>
      </c>
      <c r="HJ186" s="49" t="s">
        <v>197</v>
      </c>
      <c r="HK186" s="49" t="s">
        <v>197</v>
      </c>
      <c r="HL186" s="49" t="s">
        <v>197</v>
      </c>
      <c r="HM186" s="49" t="s">
        <v>197</v>
      </c>
      <c r="HN186" s="49" t="s">
        <v>197</v>
      </c>
      <c r="HO186" s="49" t="s">
        <v>197</v>
      </c>
      <c r="HP186" s="49" t="s">
        <v>197</v>
      </c>
      <c r="HQ186" s="49" t="s">
        <v>197</v>
      </c>
      <c r="HR186" s="49" t="s">
        <v>197</v>
      </c>
      <c r="HS186" s="49" t="s">
        <v>197</v>
      </c>
      <c r="HT186" s="49" t="s">
        <v>197</v>
      </c>
      <c r="HU186" s="48">
        <v>99.7</v>
      </c>
      <c r="HV186" s="48">
        <v>72.900000000000006</v>
      </c>
      <c r="HW186" s="48">
        <v>74.400000000000006</v>
      </c>
      <c r="HX186" s="49" t="s">
        <v>197</v>
      </c>
      <c r="HY186" s="49" t="s">
        <v>197</v>
      </c>
      <c r="HZ186" s="48">
        <v>81</v>
      </c>
      <c r="IA186" s="49" t="s">
        <v>197</v>
      </c>
      <c r="IB186" s="49" t="s">
        <v>197</v>
      </c>
      <c r="IC186" s="49" t="s">
        <v>197</v>
      </c>
      <c r="ID186" s="48">
        <v>140.19999999999999</v>
      </c>
      <c r="IE186" s="49" t="s">
        <v>197</v>
      </c>
      <c r="IF186" s="49" t="s">
        <v>197</v>
      </c>
      <c r="IG186" s="48">
        <v>373.6</v>
      </c>
      <c r="IH186" s="48">
        <v>76.2</v>
      </c>
      <c r="II186" s="49" t="s">
        <v>197</v>
      </c>
      <c r="IJ186" s="49" t="s">
        <v>197</v>
      </c>
      <c r="IK186" s="49" t="s">
        <v>197</v>
      </c>
      <c r="IL186" s="49" t="s">
        <v>197</v>
      </c>
      <c r="IM186" s="48">
        <v>180.6</v>
      </c>
      <c r="IN186" s="49" t="s">
        <v>197</v>
      </c>
      <c r="IO186" s="49" t="s">
        <v>197</v>
      </c>
      <c r="IP186" s="49" t="s">
        <v>197</v>
      </c>
      <c r="IQ186" s="48">
        <v>117.2</v>
      </c>
      <c r="IR186" s="48">
        <v>58.9</v>
      </c>
      <c r="IS186" s="48">
        <v>66.900000000000006</v>
      </c>
      <c r="IT186" s="48">
        <v>63.9</v>
      </c>
      <c r="IU186" s="48">
        <v>31.5</v>
      </c>
      <c r="IV186" s="48">
        <v>33</v>
      </c>
      <c r="IW186" s="48">
        <v>32.6</v>
      </c>
      <c r="IX186" s="49" t="s">
        <v>197</v>
      </c>
      <c r="IY186" s="49" t="s">
        <v>197</v>
      </c>
      <c r="IZ186" s="49" t="s">
        <v>197</v>
      </c>
      <c r="JA186" s="49" t="s">
        <v>197</v>
      </c>
      <c r="JB186" s="49" t="s">
        <v>197</v>
      </c>
      <c r="JC186" s="48">
        <v>77.400000000000006</v>
      </c>
      <c r="JD186" s="48">
        <v>26.6</v>
      </c>
      <c r="JE186" s="48">
        <v>38.9</v>
      </c>
      <c r="JF186" s="48" t="s">
        <v>87</v>
      </c>
      <c r="JG186" s="48" t="s">
        <v>87</v>
      </c>
      <c r="JH186" s="48" t="s">
        <v>87</v>
      </c>
      <c r="JI186" s="48">
        <v>68.7</v>
      </c>
      <c r="JJ186" s="48">
        <v>79.8</v>
      </c>
      <c r="JK186" s="48">
        <v>69.8</v>
      </c>
      <c r="JL186" s="48">
        <v>71.099999999999994</v>
      </c>
      <c r="JM186" s="48">
        <v>75.5</v>
      </c>
      <c r="JN186" s="48">
        <v>76.2</v>
      </c>
      <c r="JO186" s="48" t="s">
        <v>87</v>
      </c>
    </row>
    <row r="187" spans="1:275">
      <c r="A187" s="45"/>
      <c r="B187" s="46" t="s">
        <v>1924</v>
      </c>
      <c r="C187" s="303" t="s">
        <v>1420</v>
      </c>
      <c r="D187" s="46" t="s">
        <v>109</v>
      </c>
      <c r="E187" s="303" t="s">
        <v>21</v>
      </c>
      <c r="F187" s="47" t="s">
        <v>197</v>
      </c>
      <c r="G187" s="47" t="s">
        <v>197</v>
      </c>
      <c r="H187" s="48">
        <v>113.8</v>
      </c>
      <c r="I187" s="48">
        <v>108.2</v>
      </c>
      <c r="J187" s="48">
        <v>110.9</v>
      </c>
      <c r="K187" s="48">
        <v>86.6</v>
      </c>
      <c r="L187" s="48">
        <v>70.3</v>
      </c>
      <c r="M187" s="48">
        <v>101.1</v>
      </c>
      <c r="N187" s="48">
        <v>108</v>
      </c>
      <c r="O187" s="48">
        <v>50.7</v>
      </c>
      <c r="P187" s="48">
        <v>113.2</v>
      </c>
      <c r="Q187" s="48">
        <v>88.3</v>
      </c>
      <c r="R187" s="48">
        <v>122.4</v>
      </c>
      <c r="S187" s="48">
        <v>111.8</v>
      </c>
      <c r="T187" s="48">
        <v>83</v>
      </c>
      <c r="U187" s="48">
        <v>70.7</v>
      </c>
      <c r="V187" s="48">
        <v>325.89999999999998</v>
      </c>
      <c r="W187" s="48">
        <v>120.7</v>
      </c>
      <c r="X187" s="48">
        <v>169.3</v>
      </c>
      <c r="Y187" s="48">
        <v>123.6</v>
      </c>
      <c r="Z187" s="48">
        <v>71.3</v>
      </c>
      <c r="AA187" s="48">
        <v>95.9</v>
      </c>
      <c r="AB187" s="48">
        <v>140.6</v>
      </c>
      <c r="AC187" s="48">
        <v>205.9</v>
      </c>
      <c r="AD187" s="48">
        <v>88.2</v>
      </c>
      <c r="AE187" s="48">
        <v>96.5</v>
      </c>
      <c r="AF187" s="48">
        <v>151.30000000000001</v>
      </c>
      <c r="AG187" s="48">
        <v>86.7</v>
      </c>
      <c r="AH187" s="48">
        <v>151.9</v>
      </c>
      <c r="AI187" s="48">
        <v>170.3</v>
      </c>
      <c r="AJ187" s="48">
        <v>150.80000000000001</v>
      </c>
      <c r="AK187" s="48">
        <v>112.3</v>
      </c>
      <c r="AL187" s="48">
        <v>284.60000000000002</v>
      </c>
      <c r="AM187" s="48">
        <v>167.9</v>
      </c>
      <c r="AN187" s="48">
        <v>223.5</v>
      </c>
      <c r="AO187" s="48">
        <v>138.4</v>
      </c>
      <c r="AP187" s="48">
        <v>139.30000000000001</v>
      </c>
      <c r="AQ187" s="48">
        <v>122.4</v>
      </c>
      <c r="AR187" s="48">
        <v>150.30000000000001</v>
      </c>
      <c r="AS187" s="48">
        <v>533.1</v>
      </c>
      <c r="AT187" s="48">
        <v>149.9</v>
      </c>
      <c r="AU187" s="49" t="s">
        <v>197</v>
      </c>
      <c r="AV187" s="48">
        <v>126.5</v>
      </c>
      <c r="AW187" s="48">
        <v>21.7</v>
      </c>
      <c r="AX187" s="48">
        <v>10.1</v>
      </c>
      <c r="AY187" s="48">
        <v>355.7</v>
      </c>
      <c r="AZ187" s="48">
        <v>94.5</v>
      </c>
      <c r="BA187" s="48">
        <v>111.2</v>
      </c>
      <c r="BB187" s="48">
        <v>110.4</v>
      </c>
      <c r="BC187" s="48">
        <v>110.1</v>
      </c>
      <c r="BD187" s="48">
        <v>125.6</v>
      </c>
      <c r="BE187" s="48">
        <v>124.5</v>
      </c>
      <c r="BF187" s="48">
        <v>109</v>
      </c>
      <c r="BG187" s="48">
        <v>106.7</v>
      </c>
      <c r="BH187" s="48">
        <v>107.2</v>
      </c>
      <c r="BI187" s="48">
        <v>170.4</v>
      </c>
      <c r="BJ187" s="48">
        <v>160.19999999999999</v>
      </c>
      <c r="BK187" s="48">
        <v>165.5</v>
      </c>
      <c r="BL187" s="48">
        <v>184</v>
      </c>
      <c r="BM187" s="48">
        <v>125.1</v>
      </c>
      <c r="BN187" s="48">
        <v>141.1</v>
      </c>
      <c r="BO187" s="49" t="s">
        <v>197</v>
      </c>
      <c r="BP187" s="48">
        <v>178.1</v>
      </c>
      <c r="BQ187" s="48">
        <v>203.2</v>
      </c>
      <c r="BR187" s="48">
        <v>161</v>
      </c>
      <c r="BS187" s="48">
        <v>126.5</v>
      </c>
      <c r="BT187" s="48">
        <v>142.69999999999999</v>
      </c>
      <c r="BU187" s="48">
        <v>120.3</v>
      </c>
      <c r="BV187" s="48">
        <v>102.6</v>
      </c>
      <c r="BW187" s="48">
        <v>108.6</v>
      </c>
      <c r="BX187" s="48">
        <v>194</v>
      </c>
      <c r="BY187" s="48">
        <v>149.5</v>
      </c>
      <c r="BZ187" s="48">
        <v>178.1</v>
      </c>
      <c r="CA187" s="48">
        <v>177.1</v>
      </c>
      <c r="CB187" s="48">
        <v>503.4</v>
      </c>
      <c r="CC187" s="48">
        <v>297.10000000000002</v>
      </c>
      <c r="CD187" s="48">
        <v>108.9</v>
      </c>
      <c r="CE187" s="48">
        <v>103.6</v>
      </c>
      <c r="CF187" s="48">
        <v>105.7</v>
      </c>
      <c r="CG187" s="48">
        <v>155.4</v>
      </c>
      <c r="CH187" s="48">
        <v>98.3</v>
      </c>
      <c r="CI187" s="48">
        <v>126.6</v>
      </c>
      <c r="CJ187" s="48">
        <v>127.2</v>
      </c>
      <c r="CK187" s="48">
        <v>104.5</v>
      </c>
      <c r="CL187" s="48">
        <v>114</v>
      </c>
      <c r="CM187" s="48">
        <v>158.5</v>
      </c>
      <c r="CN187" s="48">
        <v>95.6</v>
      </c>
      <c r="CO187" s="48">
        <v>124.9</v>
      </c>
      <c r="CP187" s="48">
        <v>62.3</v>
      </c>
      <c r="CQ187" s="48">
        <v>40.1</v>
      </c>
      <c r="CR187" s="48">
        <v>49.2</v>
      </c>
      <c r="CS187" s="48">
        <v>28.1</v>
      </c>
      <c r="CT187" s="48">
        <v>190.4</v>
      </c>
      <c r="CU187" s="48">
        <v>160.6</v>
      </c>
      <c r="CV187" s="48">
        <v>173</v>
      </c>
      <c r="CW187" s="48">
        <v>135.30000000000001</v>
      </c>
      <c r="CX187" s="48">
        <v>105.4</v>
      </c>
      <c r="CY187" s="48">
        <v>118.5</v>
      </c>
      <c r="CZ187" s="48">
        <v>130.9</v>
      </c>
      <c r="DA187" s="48">
        <v>132.9</v>
      </c>
      <c r="DB187" s="48">
        <v>109.4</v>
      </c>
      <c r="DC187" s="48">
        <v>117.5</v>
      </c>
      <c r="DD187" s="48">
        <v>131.30000000000001</v>
      </c>
      <c r="DE187" s="48">
        <v>140.30000000000001</v>
      </c>
      <c r="DF187" s="48">
        <v>137.1</v>
      </c>
      <c r="DG187" s="48">
        <v>187.3</v>
      </c>
      <c r="DH187" s="48">
        <v>119.3</v>
      </c>
      <c r="DI187" s="48">
        <v>157.4</v>
      </c>
      <c r="DJ187" s="48">
        <v>101.3</v>
      </c>
      <c r="DK187" s="48">
        <v>79.599999999999994</v>
      </c>
      <c r="DL187" s="48">
        <v>89.7</v>
      </c>
      <c r="DM187" s="48">
        <v>136.30000000000001</v>
      </c>
      <c r="DN187" s="48">
        <v>119</v>
      </c>
      <c r="DO187" s="48">
        <v>125.6</v>
      </c>
      <c r="DP187" s="48">
        <v>6.6</v>
      </c>
      <c r="DQ187" s="48">
        <v>48.8</v>
      </c>
      <c r="DR187" s="48">
        <v>33.799999999999997</v>
      </c>
      <c r="DS187" s="48">
        <v>86.8</v>
      </c>
      <c r="DT187" s="48">
        <v>47</v>
      </c>
      <c r="DU187" s="48">
        <v>61.5</v>
      </c>
      <c r="DV187" s="48">
        <v>144.69999999999999</v>
      </c>
      <c r="DW187" s="48">
        <v>158</v>
      </c>
      <c r="DX187" s="48">
        <v>154.1</v>
      </c>
      <c r="DY187" s="49" t="s">
        <v>197</v>
      </c>
      <c r="DZ187" s="49" t="s">
        <v>197</v>
      </c>
      <c r="EA187" s="49" t="s">
        <v>197</v>
      </c>
      <c r="EB187" s="48" t="e">
        <v>#N/A</v>
      </c>
      <c r="EC187" s="48">
        <v>107.7</v>
      </c>
      <c r="ED187" s="48" t="e">
        <v>#N/A</v>
      </c>
      <c r="EE187" s="48">
        <v>101</v>
      </c>
      <c r="EF187" s="48">
        <v>129.80000000000001</v>
      </c>
      <c r="EG187" s="48">
        <v>85.5</v>
      </c>
      <c r="EH187" s="48">
        <v>104.2</v>
      </c>
      <c r="EI187" s="48">
        <v>188.3</v>
      </c>
      <c r="EJ187" s="48">
        <v>129.19999999999999</v>
      </c>
      <c r="EK187" s="48">
        <v>149.4</v>
      </c>
      <c r="EL187" s="49" t="s">
        <v>197</v>
      </c>
      <c r="EM187" s="48">
        <v>183.6</v>
      </c>
      <c r="EN187" s="48">
        <v>127.4</v>
      </c>
      <c r="EO187" s="48">
        <v>156.80000000000001</v>
      </c>
      <c r="EP187" s="48">
        <v>86.6</v>
      </c>
      <c r="EQ187" s="48">
        <v>174.8</v>
      </c>
      <c r="ER187" s="48">
        <v>122.7</v>
      </c>
      <c r="ES187" s="48">
        <v>36.299999999999997</v>
      </c>
      <c r="ET187" s="48">
        <v>138.19999999999999</v>
      </c>
      <c r="EU187" s="48">
        <v>217.5</v>
      </c>
      <c r="EV187" s="48">
        <v>120.9</v>
      </c>
      <c r="EW187" s="48">
        <v>111.5</v>
      </c>
      <c r="EX187" s="48">
        <v>114.4</v>
      </c>
      <c r="EY187" s="48">
        <v>105.6</v>
      </c>
      <c r="EZ187" s="48">
        <v>166.1</v>
      </c>
      <c r="FA187" s="48">
        <v>122.4</v>
      </c>
      <c r="FB187" s="48">
        <v>139.69999999999999</v>
      </c>
      <c r="FC187" s="48">
        <v>112.3</v>
      </c>
      <c r="FD187" s="48">
        <v>158.30000000000001</v>
      </c>
      <c r="FE187" s="48">
        <v>123.4</v>
      </c>
      <c r="FF187" s="48">
        <v>138.4</v>
      </c>
      <c r="FG187" s="48">
        <v>85.9</v>
      </c>
      <c r="FH187" s="48">
        <v>84.1</v>
      </c>
      <c r="FI187" s="48">
        <v>85.4</v>
      </c>
      <c r="FJ187" s="48">
        <v>367.6</v>
      </c>
      <c r="FK187" s="48">
        <v>139</v>
      </c>
      <c r="FL187" s="48">
        <v>242.2</v>
      </c>
      <c r="FM187" s="48">
        <v>142.69999999999999</v>
      </c>
      <c r="FN187" s="48">
        <v>150.1</v>
      </c>
      <c r="FO187" s="48">
        <v>145.80000000000001</v>
      </c>
      <c r="FP187" s="48">
        <v>192.2</v>
      </c>
      <c r="FQ187" s="48">
        <v>119.5</v>
      </c>
      <c r="FR187" s="48">
        <v>145.30000000000001</v>
      </c>
      <c r="FS187" s="48">
        <v>167.5</v>
      </c>
      <c r="FT187" s="48">
        <v>132</v>
      </c>
      <c r="FU187" s="48">
        <v>154.5</v>
      </c>
      <c r="FV187" s="48">
        <v>135.9</v>
      </c>
      <c r="FW187" s="48">
        <v>50</v>
      </c>
      <c r="FX187" s="48">
        <v>95.7</v>
      </c>
      <c r="FY187" s="48">
        <v>87.2</v>
      </c>
      <c r="FZ187" s="48">
        <v>87.2</v>
      </c>
      <c r="GA187" s="48">
        <v>124.9</v>
      </c>
      <c r="GB187" s="48">
        <v>131.1</v>
      </c>
      <c r="GC187" s="48">
        <v>129.9</v>
      </c>
      <c r="GD187" s="48">
        <v>425</v>
      </c>
      <c r="GE187" s="48">
        <v>301.7</v>
      </c>
      <c r="GF187" s="48">
        <v>380.8</v>
      </c>
      <c r="GG187" s="48">
        <v>59.6</v>
      </c>
      <c r="GH187" s="48">
        <v>55.9</v>
      </c>
      <c r="GI187" s="48">
        <v>55.9</v>
      </c>
      <c r="GJ187" s="48">
        <v>6.6</v>
      </c>
      <c r="GK187" s="48">
        <v>0.7</v>
      </c>
      <c r="GL187" s="48">
        <v>2.5</v>
      </c>
      <c r="GM187" s="48">
        <v>69.7</v>
      </c>
      <c r="GN187" s="48">
        <v>72.2</v>
      </c>
      <c r="GO187" s="48">
        <v>71.2</v>
      </c>
      <c r="GP187" s="48">
        <v>310.2</v>
      </c>
      <c r="GQ187" s="48">
        <v>152</v>
      </c>
      <c r="GR187" s="48">
        <v>210.9</v>
      </c>
      <c r="GS187" s="48">
        <v>192.4</v>
      </c>
      <c r="GT187" s="48">
        <v>138.30000000000001</v>
      </c>
      <c r="GU187" s="48">
        <v>150.19999999999999</v>
      </c>
      <c r="GV187" s="48">
        <v>81.599999999999994</v>
      </c>
      <c r="GW187" s="48">
        <v>143.6</v>
      </c>
      <c r="GX187" s="48">
        <v>116</v>
      </c>
      <c r="GY187" s="48">
        <v>137.19999999999999</v>
      </c>
      <c r="GZ187" s="48">
        <v>125.4</v>
      </c>
      <c r="HA187" s="48">
        <v>131.1</v>
      </c>
      <c r="HB187" s="48">
        <v>143.30000000000001</v>
      </c>
      <c r="HC187" s="48">
        <v>142.80000000000001</v>
      </c>
      <c r="HD187" s="48">
        <v>142.9</v>
      </c>
      <c r="HE187" s="48" t="e">
        <v>#N/A</v>
      </c>
      <c r="HF187" s="48">
        <v>295.60000000000002</v>
      </c>
      <c r="HG187" s="48" t="e">
        <v>#N/A</v>
      </c>
      <c r="HH187" s="48">
        <v>314.2</v>
      </c>
      <c r="HI187" s="48">
        <v>97.4</v>
      </c>
      <c r="HJ187" s="48">
        <v>91.4</v>
      </c>
      <c r="HK187" s="48">
        <v>93.1</v>
      </c>
      <c r="HL187" s="48">
        <v>90.6</v>
      </c>
      <c r="HM187" s="48">
        <v>97.3</v>
      </c>
      <c r="HN187" s="48">
        <v>94.1</v>
      </c>
      <c r="HO187" s="48">
        <v>197.3</v>
      </c>
      <c r="HP187" s="48">
        <v>225.7</v>
      </c>
      <c r="HQ187" s="48">
        <v>215.9</v>
      </c>
      <c r="HR187" s="48">
        <v>183.9</v>
      </c>
      <c r="HS187" s="48">
        <v>153.4</v>
      </c>
      <c r="HT187" s="48">
        <v>168.7</v>
      </c>
      <c r="HU187" s="48">
        <v>50.9</v>
      </c>
      <c r="HV187" s="48">
        <v>99.4</v>
      </c>
      <c r="HW187" s="48">
        <v>96.7</v>
      </c>
      <c r="HX187" s="48">
        <v>150</v>
      </c>
      <c r="HY187" s="49" t="s">
        <v>197</v>
      </c>
      <c r="HZ187" s="48">
        <v>204.1</v>
      </c>
      <c r="IA187" s="48">
        <v>313.39999999999998</v>
      </c>
      <c r="IB187" s="48">
        <v>84</v>
      </c>
      <c r="IC187" s="48">
        <v>210</v>
      </c>
      <c r="ID187" s="48">
        <v>121</v>
      </c>
      <c r="IE187" s="48">
        <v>164.3</v>
      </c>
      <c r="IF187" s="48">
        <v>217.8</v>
      </c>
      <c r="IG187" s="48">
        <v>103.5</v>
      </c>
      <c r="IH187" s="48">
        <v>183.8</v>
      </c>
      <c r="II187" s="48">
        <v>316.39999999999998</v>
      </c>
      <c r="IJ187" s="48">
        <v>361.4</v>
      </c>
      <c r="IK187" s="48">
        <v>31</v>
      </c>
      <c r="IL187" s="49" t="s">
        <v>197</v>
      </c>
      <c r="IM187" s="48">
        <v>32.799999999999997</v>
      </c>
      <c r="IN187" s="49" t="s">
        <v>197</v>
      </c>
      <c r="IO187" s="48">
        <v>261.7</v>
      </c>
      <c r="IP187" s="49" t="s">
        <v>197</v>
      </c>
      <c r="IQ187" s="48">
        <v>107.2</v>
      </c>
      <c r="IR187" s="48">
        <v>114.1</v>
      </c>
      <c r="IS187" s="48">
        <v>110.2</v>
      </c>
      <c r="IT187" s="48">
        <v>111.7</v>
      </c>
      <c r="IU187" s="48">
        <v>134.6</v>
      </c>
      <c r="IV187" s="48">
        <v>127.3</v>
      </c>
      <c r="IW187" s="48">
        <v>129.19999999999999</v>
      </c>
      <c r="IX187" s="48">
        <v>193.2</v>
      </c>
      <c r="IY187" s="48">
        <v>107.4</v>
      </c>
      <c r="IZ187" s="48">
        <v>99.6</v>
      </c>
      <c r="JA187" s="48">
        <v>62.5</v>
      </c>
      <c r="JB187" s="48">
        <v>147.80000000000001</v>
      </c>
      <c r="JC187" s="48">
        <v>114.5</v>
      </c>
      <c r="JD187" s="48">
        <v>78.400000000000006</v>
      </c>
      <c r="JE187" s="48">
        <v>87.2</v>
      </c>
      <c r="JF187" s="48">
        <v>217.3</v>
      </c>
      <c r="JG187" s="48">
        <v>23.5</v>
      </c>
      <c r="JH187" s="48">
        <v>65.599999999999994</v>
      </c>
      <c r="JI187" s="48">
        <v>105.8</v>
      </c>
      <c r="JJ187" s="48">
        <v>156.5</v>
      </c>
      <c r="JK187" s="48">
        <v>156.1</v>
      </c>
      <c r="JL187" s="48">
        <v>168.1</v>
      </c>
      <c r="JM187" s="48">
        <v>186.4</v>
      </c>
      <c r="JN187" s="48">
        <v>183.8</v>
      </c>
      <c r="JO187" s="48">
        <v>172.5</v>
      </c>
    </row>
    <row r="188" spans="1:275">
      <c r="A188" s="45"/>
      <c r="B188" s="46" t="s">
        <v>1925</v>
      </c>
      <c r="C188" s="303" t="s">
        <v>1421</v>
      </c>
      <c r="D188" s="46" t="s">
        <v>110</v>
      </c>
      <c r="E188" s="303" t="s">
        <v>22</v>
      </c>
      <c r="F188" s="47" t="s">
        <v>197</v>
      </c>
      <c r="G188" s="47" t="s">
        <v>197</v>
      </c>
      <c r="H188" s="48">
        <v>109</v>
      </c>
      <c r="I188" s="48">
        <v>104.8</v>
      </c>
      <c r="J188" s="48">
        <v>105.3</v>
      </c>
      <c r="K188" s="48">
        <v>20.3</v>
      </c>
      <c r="L188" s="48">
        <v>65.400000000000006</v>
      </c>
      <c r="M188" s="48">
        <v>141.30000000000001</v>
      </c>
      <c r="N188" s="48">
        <v>45</v>
      </c>
      <c r="O188" s="49" t="s">
        <v>197</v>
      </c>
      <c r="P188" s="48">
        <v>91.9</v>
      </c>
      <c r="Q188" s="48">
        <v>56.7</v>
      </c>
      <c r="R188" s="48">
        <v>119.1</v>
      </c>
      <c r="S188" s="48">
        <v>68.8</v>
      </c>
      <c r="T188" s="48">
        <v>56.7</v>
      </c>
      <c r="U188" s="48">
        <v>100.8</v>
      </c>
      <c r="V188" s="48">
        <v>36</v>
      </c>
      <c r="W188" s="48">
        <v>90.1</v>
      </c>
      <c r="X188" s="48">
        <v>89.8</v>
      </c>
      <c r="Y188" s="48">
        <v>90</v>
      </c>
      <c r="Z188" s="48">
        <v>100</v>
      </c>
      <c r="AA188" s="48">
        <v>80.8</v>
      </c>
      <c r="AB188" s="48">
        <v>101.8</v>
      </c>
      <c r="AC188" s="48">
        <v>246.3</v>
      </c>
      <c r="AD188" s="48">
        <v>145.80000000000001</v>
      </c>
      <c r="AE188" s="48">
        <v>43</v>
      </c>
      <c r="AF188" s="48">
        <v>109.7</v>
      </c>
      <c r="AG188" s="48">
        <v>22.2</v>
      </c>
      <c r="AH188" s="48">
        <v>77.599999999999994</v>
      </c>
      <c r="AI188" s="49" t="s">
        <v>197</v>
      </c>
      <c r="AJ188" s="48">
        <v>103.9</v>
      </c>
      <c r="AK188" s="48">
        <v>21.2</v>
      </c>
      <c r="AL188" s="49" t="s">
        <v>197</v>
      </c>
      <c r="AM188" s="49" t="s">
        <v>197</v>
      </c>
      <c r="AN188" s="48">
        <v>7.7</v>
      </c>
      <c r="AO188" s="48">
        <v>40</v>
      </c>
      <c r="AP188" s="48">
        <v>39.700000000000003</v>
      </c>
      <c r="AQ188" s="48">
        <v>129.9</v>
      </c>
      <c r="AR188" s="48">
        <v>113.9</v>
      </c>
      <c r="AS188" s="49" t="s">
        <v>197</v>
      </c>
      <c r="AT188" s="48">
        <v>69.3</v>
      </c>
      <c r="AU188" s="49" t="s">
        <v>197</v>
      </c>
      <c r="AV188" s="48">
        <v>64.900000000000006</v>
      </c>
      <c r="AW188" s="48">
        <v>45.7</v>
      </c>
      <c r="AX188" s="48">
        <v>125.5</v>
      </c>
      <c r="AY188" s="48">
        <v>39.5</v>
      </c>
      <c r="AZ188" s="48">
        <v>79.7</v>
      </c>
      <c r="BA188" s="48">
        <v>77.400000000000006</v>
      </c>
      <c r="BB188" s="48">
        <v>77.5</v>
      </c>
      <c r="BC188" s="48">
        <v>68.099999999999994</v>
      </c>
      <c r="BD188" s="48">
        <v>82.9</v>
      </c>
      <c r="BE188" s="48">
        <v>81.8</v>
      </c>
      <c r="BF188" s="48">
        <v>69.8</v>
      </c>
      <c r="BG188" s="48">
        <v>67.400000000000006</v>
      </c>
      <c r="BH188" s="48">
        <v>67.900000000000006</v>
      </c>
      <c r="BI188" s="48">
        <v>74.099999999999994</v>
      </c>
      <c r="BJ188" s="48">
        <v>44.8</v>
      </c>
      <c r="BK188" s="48">
        <v>60.2</v>
      </c>
      <c r="BL188" s="48">
        <v>34.4</v>
      </c>
      <c r="BM188" s="48">
        <v>27.2</v>
      </c>
      <c r="BN188" s="48">
        <v>29.1</v>
      </c>
      <c r="BO188" s="49" t="s">
        <v>197</v>
      </c>
      <c r="BP188" s="48">
        <v>72.7</v>
      </c>
      <c r="BQ188" s="48">
        <v>85.9</v>
      </c>
      <c r="BR188" s="48">
        <v>43.9</v>
      </c>
      <c r="BS188" s="48">
        <v>51.4</v>
      </c>
      <c r="BT188" s="48">
        <v>47.9</v>
      </c>
      <c r="BU188" s="48">
        <v>7.3</v>
      </c>
      <c r="BV188" s="48">
        <v>28.9</v>
      </c>
      <c r="BW188" s="48">
        <v>21.5</v>
      </c>
      <c r="BX188" s="48">
        <v>55.8</v>
      </c>
      <c r="BY188" s="48">
        <v>56.8</v>
      </c>
      <c r="BZ188" s="48">
        <v>56.1</v>
      </c>
      <c r="CA188" s="49" t="s">
        <v>197</v>
      </c>
      <c r="CB188" s="49" t="s">
        <v>197</v>
      </c>
      <c r="CC188" s="49" t="s">
        <v>197</v>
      </c>
      <c r="CD188" s="48">
        <v>25.4</v>
      </c>
      <c r="CE188" s="48">
        <v>63.3</v>
      </c>
      <c r="CF188" s="48">
        <v>48.4</v>
      </c>
      <c r="CG188" s="48">
        <v>49.5</v>
      </c>
      <c r="CH188" s="48">
        <v>29.5</v>
      </c>
      <c r="CI188" s="48">
        <v>39.5</v>
      </c>
      <c r="CJ188" s="48">
        <v>50.8</v>
      </c>
      <c r="CK188" s="48">
        <v>33.799999999999997</v>
      </c>
      <c r="CL188" s="48">
        <v>40.9</v>
      </c>
      <c r="CM188" s="49" t="s">
        <v>197</v>
      </c>
      <c r="CN188" s="49" t="s">
        <v>197</v>
      </c>
      <c r="CO188" s="49" t="s">
        <v>197</v>
      </c>
      <c r="CP188" s="49" t="s">
        <v>197</v>
      </c>
      <c r="CQ188" s="49" t="s">
        <v>197</v>
      </c>
      <c r="CR188" s="49" t="s">
        <v>197</v>
      </c>
      <c r="CS188" s="49" t="s">
        <v>197</v>
      </c>
      <c r="CT188" s="49" t="s">
        <v>197</v>
      </c>
      <c r="CU188" s="49" t="s">
        <v>197</v>
      </c>
      <c r="CV188" s="49" t="s">
        <v>197</v>
      </c>
      <c r="CW188" s="48">
        <v>38.5</v>
      </c>
      <c r="CX188" s="48">
        <v>31.7</v>
      </c>
      <c r="CY188" s="48">
        <v>34.700000000000003</v>
      </c>
      <c r="CZ188" s="48">
        <v>54.3</v>
      </c>
      <c r="DA188" s="48">
        <v>22.1</v>
      </c>
      <c r="DB188" s="48">
        <v>55.9</v>
      </c>
      <c r="DC188" s="48">
        <v>44.2</v>
      </c>
      <c r="DD188" s="49" t="s">
        <v>197</v>
      </c>
      <c r="DE188" s="49" t="s">
        <v>197</v>
      </c>
      <c r="DF188" s="49" t="s">
        <v>197</v>
      </c>
      <c r="DG188" s="48">
        <v>97.5</v>
      </c>
      <c r="DH188" s="48">
        <v>62.7</v>
      </c>
      <c r="DI188" s="48">
        <v>82.3</v>
      </c>
      <c r="DJ188" s="48">
        <v>54.5</v>
      </c>
      <c r="DK188" s="48">
        <v>33.200000000000003</v>
      </c>
      <c r="DL188" s="48">
        <v>43.2</v>
      </c>
      <c r="DM188" s="48">
        <v>50</v>
      </c>
      <c r="DN188" s="48">
        <v>35.6</v>
      </c>
      <c r="DO188" s="48">
        <v>41</v>
      </c>
      <c r="DP188" s="49" t="s">
        <v>197</v>
      </c>
      <c r="DQ188" s="49" t="s">
        <v>197</v>
      </c>
      <c r="DR188" s="49" t="s">
        <v>197</v>
      </c>
      <c r="DS188" s="49" t="s">
        <v>197</v>
      </c>
      <c r="DT188" s="49" t="s">
        <v>197</v>
      </c>
      <c r="DU188" s="49" t="s">
        <v>197</v>
      </c>
      <c r="DV188" s="49" t="s">
        <v>197</v>
      </c>
      <c r="DW188" s="49" t="s">
        <v>197</v>
      </c>
      <c r="DX188" s="49" t="s">
        <v>197</v>
      </c>
      <c r="DY188" s="49" t="s">
        <v>197</v>
      </c>
      <c r="DZ188" s="49" t="s">
        <v>197</v>
      </c>
      <c r="EA188" s="49" t="s">
        <v>197</v>
      </c>
      <c r="EB188" s="48" t="e">
        <v>#N/A</v>
      </c>
      <c r="EC188" s="49" t="s">
        <v>197</v>
      </c>
      <c r="ED188" s="48" t="e">
        <v>#N/A</v>
      </c>
      <c r="EE188" s="48">
        <v>69.599999999999994</v>
      </c>
      <c r="EF188" s="49" t="s">
        <v>197</v>
      </c>
      <c r="EG188" s="49" t="s">
        <v>197</v>
      </c>
      <c r="EH188" s="49" t="s">
        <v>197</v>
      </c>
      <c r="EI188" s="49" t="s">
        <v>197</v>
      </c>
      <c r="EJ188" s="49" t="s">
        <v>197</v>
      </c>
      <c r="EK188" s="49" t="s">
        <v>197</v>
      </c>
      <c r="EL188" s="49" t="s">
        <v>197</v>
      </c>
      <c r="EM188" s="49" t="s">
        <v>197</v>
      </c>
      <c r="EN188" s="49" t="s">
        <v>197</v>
      </c>
      <c r="EO188" s="49" t="s">
        <v>197</v>
      </c>
      <c r="EP188" s="49" t="s">
        <v>197</v>
      </c>
      <c r="EQ188" s="49" t="s">
        <v>197</v>
      </c>
      <c r="ER188" s="49" t="s">
        <v>197</v>
      </c>
      <c r="ES188" s="49" t="s">
        <v>197</v>
      </c>
      <c r="ET188" s="48">
        <v>80.099999999999994</v>
      </c>
      <c r="EU188" s="49" t="s">
        <v>197</v>
      </c>
      <c r="EV188" s="48">
        <v>72.099999999999994</v>
      </c>
      <c r="EW188" s="48">
        <v>77.5</v>
      </c>
      <c r="EX188" s="48">
        <v>75.900000000000006</v>
      </c>
      <c r="EY188" s="48">
        <v>110</v>
      </c>
      <c r="EZ188" s="48">
        <v>67.7</v>
      </c>
      <c r="FA188" s="48">
        <v>81.3</v>
      </c>
      <c r="FB188" s="48">
        <v>75.900000000000006</v>
      </c>
      <c r="FC188" s="49" t="s">
        <v>197</v>
      </c>
      <c r="FD188" s="48">
        <v>59.3</v>
      </c>
      <c r="FE188" s="48">
        <v>87.2</v>
      </c>
      <c r="FF188" s="48">
        <v>75.3</v>
      </c>
      <c r="FG188" s="48">
        <v>4.5999999999999996</v>
      </c>
      <c r="FH188" s="48">
        <v>107.1</v>
      </c>
      <c r="FI188" s="48">
        <v>34.200000000000003</v>
      </c>
      <c r="FJ188" s="48">
        <v>34.200000000000003</v>
      </c>
      <c r="FK188" s="48">
        <v>43.4</v>
      </c>
      <c r="FL188" s="48">
        <v>39.200000000000003</v>
      </c>
      <c r="FM188" s="48">
        <v>48.6</v>
      </c>
      <c r="FN188" s="48">
        <v>63.8</v>
      </c>
      <c r="FO188" s="48">
        <v>54.9</v>
      </c>
      <c r="FP188" s="48">
        <v>88.8</v>
      </c>
      <c r="FQ188" s="48">
        <v>76.900000000000006</v>
      </c>
      <c r="FR188" s="48">
        <v>81.099999999999994</v>
      </c>
      <c r="FS188" s="48">
        <v>46</v>
      </c>
      <c r="FT188" s="48">
        <v>40.700000000000003</v>
      </c>
      <c r="FU188" s="48">
        <v>44.1</v>
      </c>
      <c r="FV188" s="48">
        <v>63.3</v>
      </c>
      <c r="FW188" s="48">
        <v>12.5</v>
      </c>
      <c r="FX188" s="48">
        <v>65.599999999999994</v>
      </c>
      <c r="FY188" s="48">
        <v>87.3</v>
      </c>
      <c r="FZ188" s="48">
        <v>87.2</v>
      </c>
      <c r="GA188" s="48">
        <v>61.2</v>
      </c>
      <c r="GB188" s="48">
        <v>86.9</v>
      </c>
      <c r="GC188" s="48">
        <v>82</v>
      </c>
      <c r="GD188" s="48">
        <v>72.099999999999994</v>
      </c>
      <c r="GE188" s="48">
        <v>25.8</v>
      </c>
      <c r="GF188" s="48">
        <v>55.5</v>
      </c>
      <c r="GG188" s="49" t="s">
        <v>197</v>
      </c>
      <c r="GH188" s="48">
        <v>40.6</v>
      </c>
      <c r="GI188" s="48">
        <v>40.299999999999997</v>
      </c>
      <c r="GJ188" s="49" t="s">
        <v>197</v>
      </c>
      <c r="GK188" s="49" t="s">
        <v>197</v>
      </c>
      <c r="GL188" s="49" t="s">
        <v>197</v>
      </c>
      <c r="GM188" s="48">
        <v>104.2</v>
      </c>
      <c r="GN188" s="48">
        <v>166.1</v>
      </c>
      <c r="GO188" s="48">
        <v>142.30000000000001</v>
      </c>
      <c r="GP188" s="48">
        <v>53.7</v>
      </c>
      <c r="GQ188" s="48">
        <v>56.3</v>
      </c>
      <c r="GR188" s="48">
        <v>55.3</v>
      </c>
      <c r="GS188" s="49" t="s">
        <v>197</v>
      </c>
      <c r="GT188" s="48">
        <v>9.1999999999999993</v>
      </c>
      <c r="GU188" s="48">
        <v>7.1</v>
      </c>
      <c r="GV188" s="48">
        <v>53.7</v>
      </c>
      <c r="GW188" s="48">
        <v>25.7</v>
      </c>
      <c r="GX188" s="48">
        <v>38.1</v>
      </c>
      <c r="GY188" s="48">
        <v>79.8</v>
      </c>
      <c r="GZ188" s="48">
        <v>91.9</v>
      </c>
      <c r="HA188" s="48">
        <v>86</v>
      </c>
      <c r="HB188" s="48">
        <v>62.9</v>
      </c>
      <c r="HC188" s="48">
        <v>86.1</v>
      </c>
      <c r="HD188" s="48">
        <v>79.099999999999994</v>
      </c>
      <c r="HE188" s="48" t="e">
        <v>#N/A</v>
      </c>
      <c r="HF188" s="48">
        <v>12.9</v>
      </c>
      <c r="HG188" s="48" t="e">
        <v>#N/A</v>
      </c>
      <c r="HH188" s="48">
        <v>19.7</v>
      </c>
      <c r="HI188" s="48">
        <v>79.2</v>
      </c>
      <c r="HJ188" s="48">
        <v>128.6</v>
      </c>
      <c r="HK188" s="48">
        <v>114.6</v>
      </c>
      <c r="HL188" s="48">
        <v>112.8</v>
      </c>
      <c r="HM188" s="48">
        <v>114</v>
      </c>
      <c r="HN188" s="48">
        <v>113.4</v>
      </c>
      <c r="HO188" s="49" t="s">
        <v>197</v>
      </c>
      <c r="HP188" s="49" t="s">
        <v>197</v>
      </c>
      <c r="HQ188" s="49" t="s">
        <v>197</v>
      </c>
      <c r="HR188" s="49" t="s">
        <v>197</v>
      </c>
      <c r="HS188" s="49" t="s">
        <v>197</v>
      </c>
      <c r="HT188" s="49" t="s">
        <v>197</v>
      </c>
      <c r="HU188" s="48">
        <v>37.299999999999997</v>
      </c>
      <c r="HV188" s="48">
        <v>81.5</v>
      </c>
      <c r="HW188" s="48">
        <v>79</v>
      </c>
      <c r="HX188" s="49" t="s">
        <v>197</v>
      </c>
      <c r="HY188" s="49" t="s">
        <v>197</v>
      </c>
      <c r="HZ188" s="48">
        <v>157.4</v>
      </c>
      <c r="IA188" s="49" t="s">
        <v>197</v>
      </c>
      <c r="IB188" s="49" t="s">
        <v>197</v>
      </c>
      <c r="IC188" s="49" t="s">
        <v>197</v>
      </c>
      <c r="ID188" s="48">
        <v>38.5</v>
      </c>
      <c r="IE188" s="49" t="s">
        <v>197</v>
      </c>
      <c r="IF188" s="49" t="s">
        <v>197</v>
      </c>
      <c r="IG188" s="49" t="s">
        <v>197</v>
      </c>
      <c r="IH188" s="48">
        <v>162.5</v>
      </c>
      <c r="II188" s="48">
        <v>9.5</v>
      </c>
      <c r="IJ188" s="49" t="s">
        <v>197</v>
      </c>
      <c r="IK188" s="49" t="s">
        <v>197</v>
      </c>
      <c r="IL188" s="49" t="s">
        <v>197</v>
      </c>
      <c r="IM188" s="49" t="s">
        <v>197</v>
      </c>
      <c r="IN188" s="49" t="s">
        <v>197</v>
      </c>
      <c r="IO188" s="49" t="s">
        <v>197</v>
      </c>
      <c r="IP188" s="49" t="s">
        <v>197</v>
      </c>
      <c r="IQ188" s="48">
        <v>652.5</v>
      </c>
      <c r="IR188" s="48">
        <v>50.9</v>
      </c>
      <c r="IS188" s="48">
        <v>116.5</v>
      </c>
      <c r="IT188" s="48">
        <v>91.4</v>
      </c>
      <c r="IU188" s="48">
        <v>33.299999999999997</v>
      </c>
      <c r="IV188" s="48">
        <v>58.5</v>
      </c>
      <c r="IW188" s="48">
        <v>52.2</v>
      </c>
      <c r="IX188" s="49" t="s">
        <v>197</v>
      </c>
      <c r="IY188" s="49" t="s">
        <v>197</v>
      </c>
      <c r="IZ188" s="49" t="s">
        <v>197</v>
      </c>
      <c r="JA188" s="49" t="s">
        <v>197</v>
      </c>
      <c r="JB188" s="49" t="s">
        <v>197</v>
      </c>
      <c r="JC188" s="48">
        <v>11.4</v>
      </c>
      <c r="JD188" s="48">
        <v>8.8000000000000007</v>
      </c>
      <c r="JE188" s="48">
        <v>9.4</v>
      </c>
      <c r="JF188" s="48" t="s">
        <v>87</v>
      </c>
      <c r="JG188" s="48" t="s">
        <v>87</v>
      </c>
      <c r="JH188" s="48">
        <v>13.5</v>
      </c>
      <c r="JI188" s="48">
        <v>44.8</v>
      </c>
      <c r="JJ188" s="48">
        <v>100.5</v>
      </c>
      <c r="JK188" s="48">
        <v>130.80000000000001</v>
      </c>
      <c r="JL188" s="48">
        <v>80.599999999999994</v>
      </c>
      <c r="JM188" s="48">
        <v>156.1</v>
      </c>
      <c r="JN188" s="48">
        <v>162.5</v>
      </c>
      <c r="JO188" s="48">
        <v>52.9</v>
      </c>
    </row>
    <row r="189" spans="1:275">
      <c r="A189" s="45"/>
      <c r="B189" s="46" t="s">
        <v>1926</v>
      </c>
      <c r="C189" s="303" t="s">
        <v>1422</v>
      </c>
      <c r="D189" s="46" t="s">
        <v>110</v>
      </c>
      <c r="E189" s="303" t="s">
        <v>22</v>
      </c>
      <c r="F189" s="47" t="s">
        <v>197</v>
      </c>
      <c r="G189" s="47" t="s">
        <v>197</v>
      </c>
      <c r="H189" s="48">
        <v>122.9</v>
      </c>
      <c r="I189" s="48">
        <v>105.8</v>
      </c>
      <c r="J189" s="48">
        <v>102.6</v>
      </c>
      <c r="K189" s="48">
        <v>100.3</v>
      </c>
      <c r="L189" s="48">
        <v>58.6</v>
      </c>
      <c r="M189" s="48">
        <v>161.6</v>
      </c>
      <c r="N189" s="48">
        <v>56.7</v>
      </c>
      <c r="O189" s="49" t="s">
        <v>197</v>
      </c>
      <c r="P189" s="48">
        <v>123</v>
      </c>
      <c r="Q189" s="48">
        <v>68.900000000000006</v>
      </c>
      <c r="R189" s="48">
        <v>168.4</v>
      </c>
      <c r="S189" s="48">
        <v>63</v>
      </c>
      <c r="T189" s="49" t="s">
        <v>197</v>
      </c>
      <c r="U189" s="48">
        <v>141</v>
      </c>
      <c r="V189" s="49" t="s">
        <v>197</v>
      </c>
      <c r="W189" s="49" t="s">
        <v>197</v>
      </c>
      <c r="X189" s="49" t="s">
        <v>197</v>
      </c>
      <c r="Y189" s="49" t="s">
        <v>197</v>
      </c>
      <c r="Z189" s="48">
        <v>94.6</v>
      </c>
      <c r="AA189" s="48">
        <v>174.9</v>
      </c>
      <c r="AB189" s="48">
        <v>74.2</v>
      </c>
      <c r="AC189" s="48">
        <v>234.2</v>
      </c>
      <c r="AD189" s="49" t="s">
        <v>197</v>
      </c>
      <c r="AE189" s="48">
        <v>98.1</v>
      </c>
      <c r="AF189" s="48">
        <v>168.3</v>
      </c>
      <c r="AG189" s="48">
        <v>47.7</v>
      </c>
      <c r="AH189" s="48">
        <v>136.6</v>
      </c>
      <c r="AI189" s="49" t="s">
        <v>197</v>
      </c>
      <c r="AJ189" s="49" t="s">
        <v>197</v>
      </c>
      <c r="AK189" s="48">
        <v>85.5</v>
      </c>
      <c r="AL189" s="49" t="s">
        <v>197</v>
      </c>
      <c r="AM189" s="49" t="s">
        <v>197</v>
      </c>
      <c r="AN189" s="49" t="s">
        <v>197</v>
      </c>
      <c r="AO189" s="49" t="s">
        <v>197</v>
      </c>
      <c r="AP189" s="49" t="s">
        <v>197</v>
      </c>
      <c r="AQ189" s="48">
        <v>16.7</v>
      </c>
      <c r="AR189" s="48">
        <v>195</v>
      </c>
      <c r="AS189" s="49" t="s">
        <v>197</v>
      </c>
      <c r="AT189" s="48">
        <v>91.7</v>
      </c>
      <c r="AU189" s="49" t="s">
        <v>197</v>
      </c>
      <c r="AV189" s="48">
        <v>91.3</v>
      </c>
      <c r="AW189" s="48">
        <v>288.2</v>
      </c>
      <c r="AX189" s="48">
        <v>31.5</v>
      </c>
      <c r="AY189" s="49" t="s">
        <v>197</v>
      </c>
      <c r="AZ189" s="48">
        <v>117.2</v>
      </c>
      <c r="BA189" s="48">
        <v>95.9</v>
      </c>
      <c r="BB189" s="48">
        <v>96.9</v>
      </c>
      <c r="BC189" s="48">
        <v>153.80000000000001</v>
      </c>
      <c r="BD189" s="48">
        <v>126.4</v>
      </c>
      <c r="BE189" s="48">
        <v>128.5</v>
      </c>
      <c r="BF189" s="48">
        <v>116.4</v>
      </c>
      <c r="BG189" s="48">
        <v>87.4</v>
      </c>
      <c r="BH189" s="48">
        <v>94.1</v>
      </c>
      <c r="BI189" s="48">
        <v>77.900000000000006</v>
      </c>
      <c r="BJ189" s="48">
        <v>48.1</v>
      </c>
      <c r="BK189" s="48">
        <v>63.6</v>
      </c>
      <c r="BL189" s="48">
        <v>54.9</v>
      </c>
      <c r="BM189" s="48">
        <v>71.400000000000006</v>
      </c>
      <c r="BN189" s="48">
        <v>66.900000000000006</v>
      </c>
      <c r="BO189" s="49" t="s">
        <v>197</v>
      </c>
      <c r="BP189" s="49" t="s">
        <v>197</v>
      </c>
      <c r="BQ189" s="49" t="s">
        <v>197</v>
      </c>
      <c r="BR189" s="49" t="s">
        <v>197</v>
      </c>
      <c r="BS189" s="49" t="s">
        <v>197</v>
      </c>
      <c r="BT189" s="49" t="s">
        <v>197</v>
      </c>
      <c r="BU189" s="49" t="s">
        <v>197</v>
      </c>
      <c r="BV189" s="49" t="s">
        <v>197</v>
      </c>
      <c r="BW189" s="49" t="s">
        <v>197</v>
      </c>
      <c r="BX189" s="49" t="s">
        <v>197</v>
      </c>
      <c r="BY189" s="49" t="s">
        <v>197</v>
      </c>
      <c r="BZ189" s="49" t="s">
        <v>197</v>
      </c>
      <c r="CA189" s="49" t="s">
        <v>197</v>
      </c>
      <c r="CB189" s="49" t="s">
        <v>197</v>
      </c>
      <c r="CC189" s="49" t="s">
        <v>197</v>
      </c>
      <c r="CD189" s="49" t="s">
        <v>197</v>
      </c>
      <c r="CE189" s="49" t="s">
        <v>197</v>
      </c>
      <c r="CF189" s="49" t="s">
        <v>197</v>
      </c>
      <c r="CG189" s="49" t="s">
        <v>197</v>
      </c>
      <c r="CH189" s="49" t="s">
        <v>197</v>
      </c>
      <c r="CI189" s="49" t="s">
        <v>197</v>
      </c>
      <c r="CJ189" s="49" t="s">
        <v>197</v>
      </c>
      <c r="CK189" s="49" t="s">
        <v>197</v>
      </c>
      <c r="CL189" s="49" t="s">
        <v>197</v>
      </c>
      <c r="CM189" s="49" t="s">
        <v>197</v>
      </c>
      <c r="CN189" s="49" t="s">
        <v>197</v>
      </c>
      <c r="CO189" s="49" t="s">
        <v>197</v>
      </c>
      <c r="CP189" s="49" t="s">
        <v>197</v>
      </c>
      <c r="CQ189" s="49" t="s">
        <v>197</v>
      </c>
      <c r="CR189" s="49" t="s">
        <v>197</v>
      </c>
      <c r="CS189" s="49" t="s">
        <v>197</v>
      </c>
      <c r="CT189" s="49" t="s">
        <v>197</v>
      </c>
      <c r="CU189" s="49" t="s">
        <v>197</v>
      </c>
      <c r="CV189" s="49" t="s">
        <v>197</v>
      </c>
      <c r="CW189" s="49" t="s">
        <v>197</v>
      </c>
      <c r="CX189" s="49" t="s">
        <v>197</v>
      </c>
      <c r="CY189" s="49" t="s">
        <v>197</v>
      </c>
      <c r="CZ189" s="49" t="s">
        <v>197</v>
      </c>
      <c r="DA189" s="49" t="s">
        <v>197</v>
      </c>
      <c r="DB189" s="49" t="s">
        <v>197</v>
      </c>
      <c r="DC189" s="49" t="s">
        <v>197</v>
      </c>
      <c r="DD189" s="49" t="s">
        <v>197</v>
      </c>
      <c r="DE189" s="49" t="s">
        <v>197</v>
      </c>
      <c r="DF189" s="49" t="s">
        <v>197</v>
      </c>
      <c r="DG189" s="49" t="s">
        <v>197</v>
      </c>
      <c r="DH189" s="49" t="s">
        <v>197</v>
      </c>
      <c r="DI189" s="49" t="s">
        <v>197</v>
      </c>
      <c r="DJ189" s="49" t="s">
        <v>197</v>
      </c>
      <c r="DK189" s="49" t="s">
        <v>197</v>
      </c>
      <c r="DL189" s="49" t="s">
        <v>197</v>
      </c>
      <c r="DM189" s="49" t="s">
        <v>197</v>
      </c>
      <c r="DN189" s="49" t="s">
        <v>197</v>
      </c>
      <c r="DO189" s="49" t="s">
        <v>197</v>
      </c>
      <c r="DP189" s="49" t="s">
        <v>197</v>
      </c>
      <c r="DQ189" s="49" t="s">
        <v>197</v>
      </c>
      <c r="DR189" s="49" t="s">
        <v>197</v>
      </c>
      <c r="DS189" s="49" t="s">
        <v>197</v>
      </c>
      <c r="DT189" s="49" t="s">
        <v>197</v>
      </c>
      <c r="DU189" s="49" t="s">
        <v>197</v>
      </c>
      <c r="DV189" s="49" t="s">
        <v>197</v>
      </c>
      <c r="DW189" s="49" t="s">
        <v>197</v>
      </c>
      <c r="DX189" s="49" t="s">
        <v>197</v>
      </c>
      <c r="DY189" s="49" t="s">
        <v>197</v>
      </c>
      <c r="DZ189" s="49" t="s">
        <v>197</v>
      </c>
      <c r="EA189" s="49" t="s">
        <v>197</v>
      </c>
      <c r="EB189" s="48" t="e">
        <v>#N/A</v>
      </c>
      <c r="EC189" s="49" t="s">
        <v>197</v>
      </c>
      <c r="ED189" s="48" t="e">
        <v>#N/A</v>
      </c>
      <c r="EE189" s="49" t="s">
        <v>197</v>
      </c>
      <c r="EF189" s="49" t="s">
        <v>197</v>
      </c>
      <c r="EG189" s="49" t="s">
        <v>197</v>
      </c>
      <c r="EH189" s="49" t="s">
        <v>197</v>
      </c>
      <c r="EI189" s="49" t="s">
        <v>197</v>
      </c>
      <c r="EJ189" s="49" t="s">
        <v>197</v>
      </c>
      <c r="EK189" s="49" t="s">
        <v>197</v>
      </c>
      <c r="EL189" s="49" t="s">
        <v>197</v>
      </c>
      <c r="EM189" s="49" t="s">
        <v>197</v>
      </c>
      <c r="EN189" s="49" t="s">
        <v>197</v>
      </c>
      <c r="EO189" s="49" t="s">
        <v>197</v>
      </c>
      <c r="EP189" s="49" t="s">
        <v>197</v>
      </c>
      <c r="EQ189" s="49" t="s">
        <v>197</v>
      </c>
      <c r="ER189" s="49" t="s">
        <v>197</v>
      </c>
      <c r="ES189" s="49" t="s">
        <v>197</v>
      </c>
      <c r="ET189" s="48">
        <v>104.2</v>
      </c>
      <c r="EU189" s="49" t="s">
        <v>197</v>
      </c>
      <c r="EV189" s="48">
        <v>104.5</v>
      </c>
      <c r="EW189" s="48">
        <v>77.8</v>
      </c>
      <c r="EX189" s="48">
        <v>86.2</v>
      </c>
      <c r="EY189" s="48">
        <v>276.89999999999998</v>
      </c>
      <c r="EZ189" s="48">
        <v>156.19999999999999</v>
      </c>
      <c r="FA189" s="48">
        <v>50.7</v>
      </c>
      <c r="FB189" s="48">
        <v>92.6</v>
      </c>
      <c r="FC189" s="48">
        <v>1313.5</v>
      </c>
      <c r="FD189" s="48">
        <v>160.9</v>
      </c>
      <c r="FE189" s="48">
        <v>52.1</v>
      </c>
      <c r="FF189" s="48">
        <v>99</v>
      </c>
      <c r="FG189" s="48">
        <v>64.900000000000006</v>
      </c>
      <c r="FH189" s="48">
        <v>95.2</v>
      </c>
      <c r="FI189" s="48">
        <v>73.5</v>
      </c>
      <c r="FJ189" s="49" t="s">
        <v>197</v>
      </c>
      <c r="FK189" s="49" t="s">
        <v>197</v>
      </c>
      <c r="FL189" s="49" t="s">
        <v>197</v>
      </c>
      <c r="FM189" s="48">
        <v>106.5</v>
      </c>
      <c r="FN189" s="48">
        <v>46.8</v>
      </c>
      <c r="FO189" s="48">
        <v>81.7</v>
      </c>
      <c r="FP189" s="48">
        <v>19</v>
      </c>
      <c r="FQ189" s="48">
        <v>43</v>
      </c>
      <c r="FR189" s="48">
        <v>34.5</v>
      </c>
      <c r="FS189" s="48">
        <v>96.4</v>
      </c>
      <c r="FT189" s="48">
        <v>46.8</v>
      </c>
      <c r="FU189" s="48">
        <v>78.099999999999994</v>
      </c>
      <c r="FV189" s="48">
        <v>160</v>
      </c>
      <c r="FW189" s="49" t="s">
        <v>197</v>
      </c>
      <c r="FX189" s="48">
        <v>98</v>
      </c>
      <c r="FY189" s="48">
        <v>116</v>
      </c>
      <c r="FZ189" s="48">
        <v>115.8</v>
      </c>
      <c r="GA189" s="48">
        <v>105.1</v>
      </c>
      <c r="GB189" s="48">
        <v>93.1</v>
      </c>
      <c r="GC189" s="48">
        <v>95.4</v>
      </c>
      <c r="GD189" s="49" t="s">
        <v>197</v>
      </c>
      <c r="GE189" s="49" t="s">
        <v>197</v>
      </c>
      <c r="GF189" s="49" t="s">
        <v>197</v>
      </c>
      <c r="GG189" s="49" t="s">
        <v>197</v>
      </c>
      <c r="GH189" s="48">
        <v>63.5</v>
      </c>
      <c r="GI189" s="48">
        <v>63.1</v>
      </c>
      <c r="GJ189" s="49" t="s">
        <v>197</v>
      </c>
      <c r="GK189" s="49" t="s">
        <v>197</v>
      </c>
      <c r="GL189" s="49" t="s">
        <v>197</v>
      </c>
      <c r="GM189" s="48">
        <v>128.30000000000001</v>
      </c>
      <c r="GN189" s="48">
        <v>82.2</v>
      </c>
      <c r="GO189" s="48">
        <v>100.2</v>
      </c>
      <c r="GP189" s="48">
        <v>113</v>
      </c>
      <c r="GQ189" s="48">
        <v>51.1</v>
      </c>
      <c r="GR189" s="48">
        <v>74.099999999999994</v>
      </c>
      <c r="GS189" s="48">
        <v>7.1</v>
      </c>
      <c r="GT189" s="48">
        <v>18</v>
      </c>
      <c r="GU189" s="48">
        <v>15.6</v>
      </c>
      <c r="GV189" s="48">
        <v>131.1</v>
      </c>
      <c r="GW189" s="48">
        <v>71.3</v>
      </c>
      <c r="GX189" s="48">
        <v>97.8</v>
      </c>
      <c r="GY189" s="48">
        <v>118.6</v>
      </c>
      <c r="GZ189" s="48">
        <v>107.9</v>
      </c>
      <c r="HA189" s="48">
        <v>113.2</v>
      </c>
      <c r="HB189" s="48">
        <v>120</v>
      </c>
      <c r="HC189" s="48">
        <v>108.1</v>
      </c>
      <c r="HD189" s="48">
        <v>111.7</v>
      </c>
      <c r="HE189" s="48" t="e">
        <v>#N/A</v>
      </c>
      <c r="HF189" s="49" t="s">
        <v>197</v>
      </c>
      <c r="HG189" s="48" t="e">
        <v>#N/A</v>
      </c>
      <c r="HH189" s="48">
        <v>289.2</v>
      </c>
      <c r="HI189" s="49" t="s">
        <v>197</v>
      </c>
      <c r="HJ189" s="49" t="s">
        <v>197</v>
      </c>
      <c r="HK189" s="49" t="s">
        <v>197</v>
      </c>
      <c r="HL189" s="49" t="s">
        <v>197</v>
      </c>
      <c r="HM189" s="49" t="s">
        <v>197</v>
      </c>
      <c r="HN189" s="49" t="s">
        <v>197</v>
      </c>
      <c r="HO189" s="49" t="s">
        <v>197</v>
      </c>
      <c r="HP189" s="49" t="s">
        <v>197</v>
      </c>
      <c r="HQ189" s="49" t="s">
        <v>197</v>
      </c>
      <c r="HR189" s="49" t="s">
        <v>197</v>
      </c>
      <c r="HS189" s="49" t="s">
        <v>197</v>
      </c>
      <c r="HT189" s="49" t="s">
        <v>197</v>
      </c>
      <c r="HU189" s="48">
        <v>38.200000000000003</v>
      </c>
      <c r="HV189" s="48">
        <v>89.2</v>
      </c>
      <c r="HW189" s="48">
        <v>86.1</v>
      </c>
      <c r="HX189" s="49" t="s">
        <v>197</v>
      </c>
      <c r="HY189" s="49" t="s">
        <v>197</v>
      </c>
      <c r="HZ189" s="49" t="s">
        <v>197</v>
      </c>
      <c r="IA189" s="49" t="s">
        <v>197</v>
      </c>
      <c r="IB189" s="49" t="s">
        <v>197</v>
      </c>
      <c r="IC189" s="49" t="s">
        <v>197</v>
      </c>
      <c r="ID189" s="48">
        <v>66.5</v>
      </c>
      <c r="IE189" s="49" t="s">
        <v>197</v>
      </c>
      <c r="IF189" s="49" t="s">
        <v>197</v>
      </c>
      <c r="IG189" s="49" t="s">
        <v>197</v>
      </c>
      <c r="IH189" s="48">
        <v>77.3</v>
      </c>
      <c r="II189" s="49" t="s">
        <v>197</v>
      </c>
      <c r="IJ189" s="49" t="s">
        <v>197</v>
      </c>
      <c r="IK189" s="49" t="s">
        <v>197</v>
      </c>
      <c r="IL189" s="49" t="s">
        <v>197</v>
      </c>
      <c r="IM189" s="49" t="s">
        <v>197</v>
      </c>
      <c r="IN189" s="49" t="s">
        <v>197</v>
      </c>
      <c r="IO189" s="49" t="s">
        <v>197</v>
      </c>
      <c r="IP189" s="49" t="s">
        <v>197</v>
      </c>
      <c r="IQ189" s="48">
        <v>281.10000000000002</v>
      </c>
      <c r="IR189" s="48">
        <v>125.6</v>
      </c>
      <c r="IS189" s="48">
        <v>80.099999999999994</v>
      </c>
      <c r="IT189" s="48">
        <v>97.6</v>
      </c>
      <c r="IU189" s="48">
        <v>65.3</v>
      </c>
      <c r="IV189" s="48">
        <v>14.2</v>
      </c>
      <c r="IW189" s="48">
        <v>27.1</v>
      </c>
      <c r="IX189" s="49" t="s">
        <v>197</v>
      </c>
      <c r="IY189" s="49" t="s">
        <v>197</v>
      </c>
      <c r="IZ189" s="49" t="s">
        <v>197</v>
      </c>
      <c r="JA189" s="49" t="s">
        <v>197</v>
      </c>
      <c r="JB189" s="49" t="s">
        <v>197</v>
      </c>
      <c r="JC189" s="48">
        <v>77.2</v>
      </c>
      <c r="JD189" s="48">
        <v>14.5</v>
      </c>
      <c r="JE189" s="48">
        <v>29.8</v>
      </c>
      <c r="JF189" s="48" t="s">
        <v>87</v>
      </c>
      <c r="JG189" s="48">
        <v>129.30000000000001</v>
      </c>
      <c r="JH189" s="48">
        <v>14.9</v>
      </c>
      <c r="JI189" s="48">
        <v>73</v>
      </c>
      <c r="JJ189" s="48">
        <v>77.900000000000006</v>
      </c>
      <c r="JK189" s="48">
        <v>97.2</v>
      </c>
      <c r="JL189" s="48">
        <v>82.6</v>
      </c>
      <c r="JM189" s="48">
        <v>71.099999999999994</v>
      </c>
      <c r="JN189" s="48">
        <v>77.3</v>
      </c>
      <c r="JO189" s="48">
        <v>109.2</v>
      </c>
    </row>
    <row r="190" spans="1:275">
      <c r="A190" s="45"/>
      <c r="B190" s="46" t="s">
        <v>1927</v>
      </c>
      <c r="C190" s="303" t="s">
        <v>1423</v>
      </c>
      <c r="D190" s="46" t="s">
        <v>110</v>
      </c>
      <c r="E190" s="303" t="s">
        <v>22</v>
      </c>
      <c r="F190" s="47" t="s">
        <v>197</v>
      </c>
      <c r="G190" s="47" t="s">
        <v>197</v>
      </c>
      <c r="H190" s="48">
        <v>95.4</v>
      </c>
      <c r="I190" s="48">
        <v>122.4</v>
      </c>
      <c r="J190" s="48">
        <v>118.4</v>
      </c>
      <c r="K190" s="49" t="s">
        <v>197</v>
      </c>
      <c r="L190" s="48">
        <v>80.400000000000006</v>
      </c>
      <c r="M190" s="48">
        <v>145</v>
      </c>
      <c r="N190" s="48">
        <v>92.9</v>
      </c>
      <c r="O190" s="48">
        <v>68.8</v>
      </c>
      <c r="P190" s="48">
        <v>107.8</v>
      </c>
      <c r="Q190" s="49" t="s">
        <v>197</v>
      </c>
      <c r="R190" s="48">
        <v>114.9</v>
      </c>
      <c r="S190" s="48">
        <v>97.8</v>
      </c>
      <c r="T190" s="48">
        <v>56.1</v>
      </c>
      <c r="U190" s="48">
        <v>159.5</v>
      </c>
      <c r="V190" s="48">
        <v>94.4</v>
      </c>
      <c r="W190" s="48">
        <v>95.6</v>
      </c>
      <c r="X190" s="48">
        <v>44.8</v>
      </c>
      <c r="Y190" s="48">
        <v>102.1</v>
      </c>
      <c r="Z190" s="48">
        <v>35.9</v>
      </c>
      <c r="AA190" s="48">
        <v>215.7</v>
      </c>
      <c r="AB190" s="48">
        <v>18.399999999999999</v>
      </c>
      <c r="AC190" s="48">
        <v>34.6</v>
      </c>
      <c r="AD190" s="49" t="s">
        <v>197</v>
      </c>
      <c r="AE190" s="48">
        <v>91.9</v>
      </c>
      <c r="AF190" s="48">
        <v>148.4</v>
      </c>
      <c r="AG190" s="48">
        <v>38.1</v>
      </c>
      <c r="AH190" s="48">
        <v>90.3</v>
      </c>
      <c r="AI190" s="49" t="s">
        <v>197</v>
      </c>
      <c r="AJ190" s="48">
        <v>156.80000000000001</v>
      </c>
      <c r="AK190" s="49" t="s">
        <v>197</v>
      </c>
      <c r="AL190" s="49" t="s">
        <v>197</v>
      </c>
      <c r="AM190" s="49" t="s">
        <v>197</v>
      </c>
      <c r="AN190" s="48">
        <v>25.4</v>
      </c>
      <c r="AO190" s="48">
        <v>58.2</v>
      </c>
      <c r="AP190" s="48">
        <v>57.9</v>
      </c>
      <c r="AQ190" s="48">
        <v>277.39999999999998</v>
      </c>
      <c r="AR190" s="48">
        <v>83.7</v>
      </c>
      <c r="AS190" s="49" t="s">
        <v>197</v>
      </c>
      <c r="AT190" s="48">
        <v>119.5</v>
      </c>
      <c r="AU190" s="49" t="s">
        <v>197</v>
      </c>
      <c r="AV190" s="48">
        <v>73.2</v>
      </c>
      <c r="AW190" s="49" t="s">
        <v>197</v>
      </c>
      <c r="AX190" s="49" t="s">
        <v>197</v>
      </c>
      <c r="AY190" s="49" t="s">
        <v>197</v>
      </c>
      <c r="AZ190" s="48">
        <v>110.7</v>
      </c>
      <c r="BA190" s="48">
        <v>110.3</v>
      </c>
      <c r="BB190" s="48">
        <v>110.3</v>
      </c>
      <c r="BC190" s="48">
        <v>89.1</v>
      </c>
      <c r="BD190" s="48">
        <v>110.6</v>
      </c>
      <c r="BE190" s="48">
        <v>108.9</v>
      </c>
      <c r="BF190" s="48">
        <v>88.1</v>
      </c>
      <c r="BG190" s="48">
        <v>106.7</v>
      </c>
      <c r="BH190" s="48">
        <v>102.3</v>
      </c>
      <c r="BI190" s="48">
        <v>119.7</v>
      </c>
      <c r="BJ190" s="48">
        <v>79.3</v>
      </c>
      <c r="BK190" s="48">
        <v>100.5</v>
      </c>
      <c r="BL190" s="48">
        <v>155.69999999999999</v>
      </c>
      <c r="BM190" s="48">
        <v>34.700000000000003</v>
      </c>
      <c r="BN190" s="48">
        <v>68</v>
      </c>
      <c r="BO190" s="49" t="s">
        <v>197</v>
      </c>
      <c r="BP190" s="48">
        <v>124.4</v>
      </c>
      <c r="BQ190" s="48">
        <v>126.1</v>
      </c>
      <c r="BR190" s="48">
        <v>90.7</v>
      </c>
      <c r="BS190" s="48">
        <v>99.4</v>
      </c>
      <c r="BT190" s="48">
        <v>95.3</v>
      </c>
      <c r="BU190" s="48">
        <v>23.4</v>
      </c>
      <c r="BV190" s="48">
        <v>47.7</v>
      </c>
      <c r="BW190" s="48">
        <v>39</v>
      </c>
      <c r="BX190" s="48">
        <v>87.7</v>
      </c>
      <c r="BY190" s="48">
        <v>46.1</v>
      </c>
      <c r="BZ190" s="48">
        <v>73</v>
      </c>
      <c r="CA190" s="49" t="s">
        <v>197</v>
      </c>
      <c r="CB190" s="49" t="s">
        <v>197</v>
      </c>
      <c r="CC190" s="49" t="s">
        <v>197</v>
      </c>
      <c r="CD190" s="48">
        <v>54.3</v>
      </c>
      <c r="CE190" s="48">
        <v>47.8</v>
      </c>
      <c r="CF190" s="48">
        <v>50.4</v>
      </c>
      <c r="CG190" s="48">
        <v>50.4</v>
      </c>
      <c r="CH190" s="48">
        <v>81.400000000000006</v>
      </c>
      <c r="CI190" s="48">
        <v>65.7</v>
      </c>
      <c r="CJ190" s="48">
        <v>153.80000000000001</v>
      </c>
      <c r="CK190" s="48">
        <v>109.9</v>
      </c>
      <c r="CL190" s="48">
        <v>128.6</v>
      </c>
      <c r="CM190" s="49" t="s">
        <v>197</v>
      </c>
      <c r="CN190" s="49" t="s">
        <v>197</v>
      </c>
      <c r="CO190" s="49" t="s">
        <v>197</v>
      </c>
      <c r="CP190" s="48">
        <v>607.20000000000005</v>
      </c>
      <c r="CQ190" s="48">
        <v>316.2</v>
      </c>
      <c r="CR190" s="48">
        <v>436.8</v>
      </c>
      <c r="CS190" s="49" t="s">
        <v>197</v>
      </c>
      <c r="CT190" s="48">
        <v>217.1</v>
      </c>
      <c r="CU190" s="48">
        <v>171.7</v>
      </c>
      <c r="CV190" s="48">
        <v>190.2</v>
      </c>
      <c r="CW190" s="48">
        <v>120.5</v>
      </c>
      <c r="CX190" s="48">
        <v>112.3</v>
      </c>
      <c r="CY190" s="48">
        <v>116</v>
      </c>
      <c r="CZ190" s="48">
        <v>111.4</v>
      </c>
      <c r="DA190" s="48">
        <v>38.5</v>
      </c>
      <c r="DB190" s="48">
        <v>25.7</v>
      </c>
      <c r="DC190" s="48">
        <v>30.3</v>
      </c>
      <c r="DD190" s="49" t="s">
        <v>197</v>
      </c>
      <c r="DE190" s="49" t="s">
        <v>197</v>
      </c>
      <c r="DF190" s="49" t="s">
        <v>197</v>
      </c>
      <c r="DG190" s="48">
        <v>64.8</v>
      </c>
      <c r="DH190" s="48">
        <v>55.3</v>
      </c>
      <c r="DI190" s="48">
        <v>60.8</v>
      </c>
      <c r="DJ190" s="48">
        <v>82.5</v>
      </c>
      <c r="DK190" s="48">
        <v>87.3</v>
      </c>
      <c r="DL190" s="48">
        <v>85</v>
      </c>
      <c r="DM190" s="48">
        <v>158.5</v>
      </c>
      <c r="DN190" s="48">
        <v>113.9</v>
      </c>
      <c r="DO190" s="48">
        <v>131.30000000000001</v>
      </c>
      <c r="DP190" s="49" t="s">
        <v>197</v>
      </c>
      <c r="DQ190" s="49" t="s">
        <v>197</v>
      </c>
      <c r="DR190" s="49" t="s">
        <v>197</v>
      </c>
      <c r="DS190" s="48">
        <v>542.20000000000005</v>
      </c>
      <c r="DT190" s="48">
        <v>239.2</v>
      </c>
      <c r="DU190" s="48">
        <v>349.8</v>
      </c>
      <c r="DV190" s="48">
        <v>98.8</v>
      </c>
      <c r="DW190" s="48">
        <v>133.69999999999999</v>
      </c>
      <c r="DX190" s="48">
        <v>122.8</v>
      </c>
      <c r="DY190" s="49" t="s">
        <v>197</v>
      </c>
      <c r="DZ190" s="49" t="s">
        <v>197</v>
      </c>
      <c r="EA190" s="49" t="s">
        <v>197</v>
      </c>
      <c r="EB190" s="48" t="e">
        <v>#N/A</v>
      </c>
      <c r="EC190" s="49" t="s">
        <v>197</v>
      </c>
      <c r="ED190" s="48" t="e">
        <v>#N/A</v>
      </c>
      <c r="EE190" s="48">
        <v>269.2</v>
      </c>
      <c r="EF190" s="48">
        <v>141.9</v>
      </c>
      <c r="EG190" s="48">
        <v>45.4</v>
      </c>
      <c r="EH190" s="48">
        <v>87.3</v>
      </c>
      <c r="EI190" s="48">
        <v>121.8</v>
      </c>
      <c r="EJ190" s="48">
        <v>97.9</v>
      </c>
      <c r="EK190" s="48">
        <v>106</v>
      </c>
      <c r="EL190" s="49" t="s">
        <v>197</v>
      </c>
      <c r="EM190" s="48">
        <v>42.3</v>
      </c>
      <c r="EN190" s="48">
        <v>68.8</v>
      </c>
      <c r="EO190" s="48">
        <v>55</v>
      </c>
      <c r="EP190" s="49" t="s">
        <v>197</v>
      </c>
      <c r="EQ190" s="49" t="s">
        <v>197</v>
      </c>
      <c r="ER190" s="49" t="s">
        <v>197</v>
      </c>
      <c r="ES190" s="49" t="s">
        <v>197</v>
      </c>
      <c r="ET190" s="48">
        <v>81.2</v>
      </c>
      <c r="EU190" s="49" t="s">
        <v>197</v>
      </c>
      <c r="EV190" s="48">
        <v>98.3</v>
      </c>
      <c r="EW190" s="48">
        <v>91.2</v>
      </c>
      <c r="EX190" s="48">
        <v>93.5</v>
      </c>
      <c r="EY190" s="48">
        <v>67.400000000000006</v>
      </c>
      <c r="EZ190" s="48">
        <v>137.9</v>
      </c>
      <c r="FA190" s="48">
        <v>35.4</v>
      </c>
      <c r="FB190" s="48">
        <v>76.099999999999994</v>
      </c>
      <c r="FC190" s="49" t="s">
        <v>197</v>
      </c>
      <c r="FD190" s="48">
        <v>153.6</v>
      </c>
      <c r="FE190" s="48">
        <v>52.2</v>
      </c>
      <c r="FF190" s="48">
        <v>95.9</v>
      </c>
      <c r="FG190" s="48">
        <v>165.3</v>
      </c>
      <c r="FH190" s="48">
        <v>72.3</v>
      </c>
      <c r="FI190" s="48">
        <v>138.80000000000001</v>
      </c>
      <c r="FJ190" s="48">
        <v>185.4</v>
      </c>
      <c r="FK190" s="48">
        <v>236.4</v>
      </c>
      <c r="FL190" s="48">
        <v>213.5</v>
      </c>
      <c r="FM190" s="48">
        <v>85.3</v>
      </c>
      <c r="FN190" s="48">
        <v>57.4</v>
      </c>
      <c r="FO190" s="48">
        <v>73.7</v>
      </c>
      <c r="FP190" s="48">
        <v>93.7</v>
      </c>
      <c r="FQ190" s="48">
        <v>10</v>
      </c>
      <c r="FR190" s="48">
        <v>39.700000000000003</v>
      </c>
      <c r="FS190" s="48">
        <v>94.2</v>
      </c>
      <c r="FT190" s="48">
        <v>78.5</v>
      </c>
      <c r="FU190" s="48">
        <v>88.4</v>
      </c>
      <c r="FV190" s="48">
        <v>144.69999999999999</v>
      </c>
      <c r="FW190" s="48">
        <v>37.6</v>
      </c>
      <c r="FX190" s="48">
        <v>111.9</v>
      </c>
      <c r="FY190" s="48">
        <v>149</v>
      </c>
      <c r="FZ190" s="48">
        <v>148.6</v>
      </c>
      <c r="GA190" s="48">
        <v>79.5</v>
      </c>
      <c r="GB190" s="48">
        <v>88.6</v>
      </c>
      <c r="GC190" s="48">
        <v>86.8</v>
      </c>
      <c r="GD190" s="48">
        <v>8.6999999999999993</v>
      </c>
      <c r="GE190" s="48">
        <v>8.1</v>
      </c>
      <c r="GF190" s="48">
        <v>8.5</v>
      </c>
      <c r="GG190" s="48">
        <v>19.2</v>
      </c>
      <c r="GH190" s="48">
        <v>118.7</v>
      </c>
      <c r="GI190" s="48">
        <v>118</v>
      </c>
      <c r="GJ190" s="49" t="s">
        <v>197</v>
      </c>
      <c r="GK190" s="49" t="s">
        <v>197</v>
      </c>
      <c r="GL190" s="49" t="s">
        <v>197</v>
      </c>
      <c r="GM190" s="48">
        <v>46.2</v>
      </c>
      <c r="GN190" s="48">
        <v>78.099999999999994</v>
      </c>
      <c r="GO190" s="48">
        <v>65.599999999999994</v>
      </c>
      <c r="GP190" s="48">
        <v>127.9</v>
      </c>
      <c r="GQ190" s="48">
        <v>127</v>
      </c>
      <c r="GR190" s="48">
        <v>127.4</v>
      </c>
      <c r="GS190" s="48">
        <v>26.9</v>
      </c>
      <c r="GT190" s="48">
        <v>19</v>
      </c>
      <c r="GU190" s="48">
        <v>20.7</v>
      </c>
      <c r="GV190" s="49" t="s">
        <v>197</v>
      </c>
      <c r="GW190" s="49" t="s">
        <v>197</v>
      </c>
      <c r="GX190" s="49" t="s">
        <v>197</v>
      </c>
      <c r="GY190" s="48">
        <v>93.9</v>
      </c>
      <c r="GZ190" s="48">
        <v>126.4</v>
      </c>
      <c r="HA190" s="48">
        <v>110.5</v>
      </c>
      <c r="HB190" s="48">
        <v>75.2</v>
      </c>
      <c r="HC190" s="48">
        <v>86.4</v>
      </c>
      <c r="HD190" s="48">
        <v>83</v>
      </c>
      <c r="HE190" s="48" t="e">
        <v>#N/A</v>
      </c>
      <c r="HF190" s="49" t="s">
        <v>197</v>
      </c>
      <c r="HG190" s="48" t="e">
        <v>#N/A</v>
      </c>
      <c r="HH190" s="48">
        <v>39.5</v>
      </c>
      <c r="HI190" s="48">
        <v>189.1</v>
      </c>
      <c r="HJ190" s="48">
        <v>198.2</v>
      </c>
      <c r="HK190" s="48">
        <v>195.6</v>
      </c>
      <c r="HL190" s="48">
        <v>196.7</v>
      </c>
      <c r="HM190" s="48">
        <v>227.1</v>
      </c>
      <c r="HN190" s="48">
        <v>212.4</v>
      </c>
      <c r="HO190" s="49" t="s">
        <v>197</v>
      </c>
      <c r="HP190" s="49" t="s">
        <v>197</v>
      </c>
      <c r="HQ190" s="49" t="s">
        <v>197</v>
      </c>
      <c r="HR190" s="49" t="s">
        <v>197</v>
      </c>
      <c r="HS190" s="49" t="s">
        <v>197</v>
      </c>
      <c r="HT190" s="49" t="s">
        <v>197</v>
      </c>
      <c r="HU190" s="48">
        <v>99.1</v>
      </c>
      <c r="HV190" s="48">
        <v>109.9</v>
      </c>
      <c r="HW190" s="48">
        <v>109.3</v>
      </c>
      <c r="HX190" s="49" t="s">
        <v>197</v>
      </c>
      <c r="HY190" s="49" t="s">
        <v>197</v>
      </c>
      <c r="HZ190" s="48">
        <v>154</v>
      </c>
      <c r="IA190" s="48">
        <v>42.2</v>
      </c>
      <c r="IB190" s="48">
        <v>50.1</v>
      </c>
      <c r="IC190" s="48">
        <v>45.8</v>
      </c>
      <c r="ID190" s="48">
        <v>33.9</v>
      </c>
      <c r="IE190" s="49" t="s">
        <v>197</v>
      </c>
      <c r="IF190" s="49" t="s">
        <v>197</v>
      </c>
      <c r="IG190" s="48">
        <v>46.8</v>
      </c>
      <c r="IH190" s="48">
        <v>101.1</v>
      </c>
      <c r="II190" s="49" t="s">
        <v>197</v>
      </c>
      <c r="IJ190" s="49" t="s">
        <v>197</v>
      </c>
      <c r="IK190" s="49" t="s">
        <v>197</v>
      </c>
      <c r="IL190" s="49" t="s">
        <v>197</v>
      </c>
      <c r="IM190" s="49" t="s">
        <v>197</v>
      </c>
      <c r="IN190" s="49" t="s">
        <v>197</v>
      </c>
      <c r="IO190" s="49" t="s">
        <v>197</v>
      </c>
      <c r="IP190" s="49" t="s">
        <v>197</v>
      </c>
      <c r="IQ190" s="48">
        <v>62.9</v>
      </c>
      <c r="IR190" s="48">
        <v>51.2</v>
      </c>
      <c r="IS190" s="48">
        <v>75.3</v>
      </c>
      <c r="IT190" s="48">
        <v>66</v>
      </c>
      <c r="IU190" s="48">
        <v>96.5</v>
      </c>
      <c r="IV190" s="48">
        <v>63.5</v>
      </c>
      <c r="IW190" s="48">
        <v>71.900000000000006</v>
      </c>
      <c r="IX190" s="49" t="s">
        <v>197</v>
      </c>
      <c r="IY190" s="48">
        <v>194</v>
      </c>
      <c r="IZ190" s="48">
        <v>182.5</v>
      </c>
      <c r="JA190" s="48">
        <v>194</v>
      </c>
      <c r="JB190" s="48">
        <v>177.5</v>
      </c>
      <c r="JC190" s="48">
        <v>109.1</v>
      </c>
      <c r="JD190" s="48">
        <v>37.6</v>
      </c>
      <c r="JE190" s="48">
        <v>55</v>
      </c>
      <c r="JF190" s="48" t="s">
        <v>87</v>
      </c>
      <c r="JG190" s="48" t="s">
        <v>87</v>
      </c>
      <c r="JH190" s="48">
        <v>17.5</v>
      </c>
      <c r="JI190" s="48">
        <v>68.099999999999994</v>
      </c>
      <c r="JJ190" s="48">
        <v>115.6</v>
      </c>
      <c r="JK190" s="48">
        <v>119.1</v>
      </c>
      <c r="JL190" s="48">
        <v>95.1</v>
      </c>
      <c r="JM190" s="48">
        <v>74.3</v>
      </c>
      <c r="JN190" s="48">
        <v>101.1</v>
      </c>
      <c r="JO190" s="48">
        <v>200.6</v>
      </c>
    </row>
    <row r="191" spans="1:275">
      <c r="A191" s="45"/>
      <c r="B191" s="46" t="s">
        <v>1928</v>
      </c>
      <c r="C191" s="303" t="s">
        <v>1424</v>
      </c>
      <c r="D191" s="46" t="s">
        <v>110</v>
      </c>
      <c r="E191" s="303" t="s">
        <v>22</v>
      </c>
      <c r="F191" s="47" t="s">
        <v>197</v>
      </c>
      <c r="G191" s="47" t="s">
        <v>197</v>
      </c>
      <c r="H191" s="48">
        <v>29.6</v>
      </c>
      <c r="I191" s="48">
        <v>83.1</v>
      </c>
      <c r="J191" s="48">
        <v>77.099999999999994</v>
      </c>
      <c r="K191" s="49" t="s">
        <v>197</v>
      </c>
      <c r="L191" s="49" t="s">
        <v>197</v>
      </c>
      <c r="M191" s="49" t="s">
        <v>197</v>
      </c>
      <c r="N191" s="49" t="s">
        <v>197</v>
      </c>
      <c r="O191" s="49" t="s">
        <v>197</v>
      </c>
      <c r="P191" s="49" t="s">
        <v>197</v>
      </c>
      <c r="Q191" s="49" t="s">
        <v>197</v>
      </c>
      <c r="R191" s="49" t="s">
        <v>197</v>
      </c>
      <c r="S191" s="49" t="s">
        <v>197</v>
      </c>
      <c r="T191" s="49" t="s">
        <v>197</v>
      </c>
      <c r="U191" s="49" t="s">
        <v>197</v>
      </c>
      <c r="V191" s="49" t="s">
        <v>197</v>
      </c>
      <c r="W191" s="49" t="s">
        <v>197</v>
      </c>
      <c r="X191" s="49" t="s">
        <v>197</v>
      </c>
      <c r="Y191" s="49" t="s">
        <v>197</v>
      </c>
      <c r="Z191" s="49" t="s">
        <v>197</v>
      </c>
      <c r="AA191" s="49" t="s">
        <v>197</v>
      </c>
      <c r="AB191" s="49" t="s">
        <v>197</v>
      </c>
      <c r="AC191" s="49" t="s">
        <v>197</v>
      </c>
      <c r="AD191" s="49" t="s">
        <v>197</v>
      </c>
      <c r="AE191" s="49" t="s">
        <v>197</v>
      </c>
      <c r="AF191" s="49" t="s">
        <v>197</v>
      </c>
      <c r="AG191" s="49" t="s">
        <v>197</v>
      </c>
      <c r="AH191" s="49" t="s">
        <v>197</v>
      </c>
      <c r="AI191" s="49" t="s">
        <v>197</v>
      </c>
      <c r="AJ191" s="49" t="s">
        <v>197</v>
      </c>
      <c r="AK191" s="49" t="s">
        <v>197</v>
      </c>
      <c r="AL191" s="49" t="s">
        <v>197</v>
      </c>
      <c r="AM191" s="49" t="s">
        <v>197</v>
      </c>
      <c r="AN191" s="49" t="s">
        <v>197</v>
      </c>
      <c r="AO191" s="49" t="s">
        <v>197</v>
      </c>
      <c r="AP191" s="49" t="s">
        <v>197</v>
      </c>
      <c r="AQ191" s="49" t="s">
        <v>197</v>
      </c>
      <c r="AR191" s="49" t="s">
        <v>197</v>
      </c>
      <c r="AS191" s="49" t="s">
        <v>197</v>
      </c>
      <c r="AT191" s="49" t="s">
        <v>197</v>
      </c>
      <c r="AU191" s="49" t="s">
        <v>197</v>
      </c>
      <c r="AV191" s="49" t="s">
        <v>197</v>
      </c>
      <c r="AW191" s="49" t="s">
        <v>197</v>
      </c>
      <c r="AX191" s="49" t="s">
        <v>197</v>
      </c>
      <c r="AY191" s="49" t="s">
        <v>197</v>
      </c>
      <c r="AZ191" s="48">
        <v>36</v>
      </c>
      <c r="BA191" s="48">
        <v>43.6</v>
      </c>
      <c r="BB191" s="48">
        <v>43.3</v>
      </c>
      <c r="BC191" s="48">
        <v>88.4</v>
      </c>
      <c r="BD191" s="48">
        <v>56.2</v>
      </c>
      <c r="BE191" s="48">
        <v>58.7</v>
      </c>
      <c r="BF191" s="48">
        <v>79.5</v>
      </c>
      <c r="BG191" s="48">
        <v>36.9</v>
      </c>
      <c r="BH191" s="48">
        <v>47.4</v>
      </c>
      <c r="BI191" s="49" t="s">
        <v>197</v>
      </c>
      <c r="BJ191" s="49" t="s">
        <v>197</v>
      </c>
      <c r="BK191" s="49" t="s">
        <v>197</v>
      </c>
      <c r="BL191" s="49" t="s">
        <v>197</v>
      </c>
      <c r="BM191" s="49" t="s">
        <v>197</v>
      </c>
      <c r="BN191" s="49" t="s">
        <v>197</v>
      </c>
      <c r="BO191" s="49" t="s">
        <v>197</v>
      </c>
      <c r="BP191" s="49" t="s">
        <v>197</v>
      </c>
      <c r="BQ191" s="49" t="s">
        <v>197</v>
      </c>
      <c r="BR191" s="49" t="s">
        <v>197</v>
      </c>
      <c r="BS191" s="49" t="s">
        <v>197</v>
      </c>
      <c r="BT191" s="49" t="s">
        <v>197</v>
      </c>
      <c r="BU191" s="49" t="s">
        <v>197</v>
      </c>
      <c r="BV191" s="49" t="s">
        <v>197</v>
      </c>
      <c r="BW191" s="49" t="s">
        <v>197</v>
      </c>
      <c r="BX191" s="49" t="s">
        <v>197</v>
      </c>
      <c r="BY191" s="49" t="s">
        <v>197</v>
      </c>
      <c r="BZ191" s="49" t="s">
        <v>197</v>
      </c>
      <c r="CA191" s="49" t="s">
        <v>197</v>
      </c>
      <c r="CB191" s="49" t="s">
        <v>197</v>
      </c>
      <c r="CC191" s="49" t="s">
        <v>197</v>
      </c>
      <c r="CD191" s="49" t="s">
        <v>197</v>
      </c>
      <c r="CE191" s="49" t="s">
        <v>197</v>
      </c>
      <c r="CF191" s="49" t="s">
        <v>197</v>
      </c>
      <c r="CG191" s="49" t="s">
        <v>197</v>
      </c>
      <c r="CH191" s="49" t="s">
        <v>197</v>
      </c>
      <c r="CI191" s="49" t="s">
        <v>197</v>
      </c>
      <c r="CJ191" s="49" t="s">
        <v>197</v>
      </c>
      <c r="CK191" s="49" t="s">
        <v>197</v>
      </c>
      <c r="CL191" s="49" t="s">
        <v>197</v>
      </c>
      <c r="CM191" s="49" t="s">
        <v>197</v>
      </c>
      <c r="CN191" s="49" t="s">
        <v>197</v>
      </c>
      <c r="CO191" s="49" t="s">
        <v>197</v>
      </c>
      <c r="CP191" s="49" t="s">
        <v>197</v>
      </c>
      <c r="CQ191" s="49" t="s">
        <v>197</v>
      </c>
      <c r="CR191" s="49" t="s">
        <v>197</v>
      </c>
      <c r="CS191" s="49" t="s">
        <v>197</v>
      </c>
      <c r="CT191" s="49" t="s">
        <v>197</v>
      </c>
      <c r="CU191" s="49" t="s">
        <v>197</v>
      </c>
      <c r="CV191" s="49" t="s">
        <v>197</v>
      </c>
      <c r="CW191" s="49" t="s">
        <v>197</v>
      </c>
      <c r="CX191" s="49" t="s">
        <v>197</v>
      </c>
      <c r="CY191" s="49" t="s">
        <v>197</v>
      </c>
      <c r="CZ191" s="49" t="s">
        <v>197</v>
      </c>
      <c r="DA191" s="49" t="s">
        <v>197</v>
      </c>
      <c r="DB191" s="49" t="s">
        <v>197</v>
      </c>
      <c r="DC191" s="49" t="s">
        <v>197</v>
      </c>
      <c r="DD191" s="49" t="s">
        <v>197</v>
      </c>
      <c r="DE191" s="49" t="s">
        <v>197</v>
      </c>
      <c r="DF191" s="49" t="s">
        <v>197</v>
      </c>
      <c r="DG191" s="49" t="s">
        <v>197</v>
      </c>
      <c r="DH191" s="49" t="s">
        <v>197</v>
      </c>
      <c r="DI191" s="49" t="s">
        <v>197</v>
      </c>
      <c r="DJ191" s="49" t="s">
        <v>197</v>
      </c>
      <c r="DK191" s="49" t="s">
        <v>197</v>
      </c>
      <c r="DL191" s="49" t="s">
        <v>197</v>
      </c>
      <c r="DM191" s="49" t="s">
        <v>197</v>
      </c>
      <c r="DN191" s="49" t="s">
        <v>197</v>
      </c>
      <c r="DO191" s="49" t="s">
        <v>197</v>
      </c>
      <c r="DP191" s="49" t="s">
        <v>197</v>
      </c>
      <c r="DQ191" s="49" t="s">
        <v>197</v>
      </c>
      <c r="DR191" s="49" t="s">
        <v>197</v>
      </c>
      <c r="DS191" s="49" t="s">
        <v>197</v>
      </c>
      <c r="DT191" s="49" t="s">
        <v>197</v>
      </c>
      <c r="DU191" s="49" t="s">
        <v>197</v>
      </c>
      <c r="DV191" s="49" t="s">
        <v>197</v>
      </c>
      <c r="DW191" s="49" t="s">
        <v>197</v>
      </c>
      <c r="DX191" s="49" t="s">
        <v>197</v>
      </c>
      <c r="DY191" s="49" t="s">
        <v>197</v>
      </c>
      <c r="DZ191" s="49" t="s">
        <v>197</v>
      </c>
      <c r="EA191" s="49" t="s">
        <v>197</v>
      </c>
      <c r="EB191" s="48" t="e">
        <v>#N/A</v>
      </c>
      <c r="EC191" s="49" t="s">
        <v>197</v>
      </c>
      <c r="ED191" s="48" t="e">
        <v>#N/A</v>
      </c>
      <c r="EE191" s="49" t="s">
        <v>197</v>
      </c>
      <c r="EF191" s="49" t="s">
        <v>197</v>
      </c>
      <c r="EG191" s="49" t="s">
        <v>197</v>
      </c>
      <c r="EH191" s="49" t="s">
        <v>197</v>
      </c>
      <c r="EI191" s="49" t="s">
        <v>197</v>
      </c>
      <c r="EJ191" s="49" t="s">
        <v>197</v>
      </c>
      <c r="EK191" s="49" t="s">
        <v>197</v>
      </c>
      <c r="EL191" s="49" t="s">
        <v>197</v>
      </c>
      <c r="EM191" s="49" t="s">
        <v>197</v>
      </c>
      <c r="EN191" s="49" t="s">
        <v>197</v>
      </c>
      <c r="EO191" s="49" t="s">
        <v>197</v>
      </c>
      <c r="EP191" s="49" t="s">
        <v>197</v>
      </c>
      <c r="EQ191" s="49" t="s">
        <v>197</v>
      </c>
      <c r="ER191" s="49" t="s">
        <v>197</v>
      </c>
      <c r="ES191" s="49" t="s">
        <v>197</v>
      </c>
      <c r="ET191" s="49" t="s">
        <v>197</v>
      </c>
      <c r="EU191" s="49" t="s">
        <v>197</v>
      </c>
      <c r="EV191" s="48">
        <v>31.4</v>
      </c>
      <c r="EW191" s="48">
        <v>44.1</v>
      </c>
      <c r="EX191" s="48">
        <v>40</v>
      </c>
      <c r="EY191" s="49" t="s">
        <v>197</v>
      </c>
      <c r="EZ191" s="49" t="s">
        <v>197</v>
      </c>
      <c r="FA191" s="49" t="s">
        <v>197</v>
      </c>
      <c r="FB191" s="49" t="s">
        <v>197</v>
      </c>
      <c r="FC191" s="49" t="s">
        <v>197</v>
      </c>
      <c r="FD191" s="49" t="s">
        <v>197</v>
      </c>
      <c r="FE191" s="49" t="s">
        <v>197</v>
      </c>
      <c r="FF191" s="49" t="s">
        <v>197</v>
      </c>
      <c r="FG191" s="49" t="s">
        <v>197</v>
      </c>
      <c r="FH191" s="49" t="s">
        <v>197</v>
      </c>
      <c r="FI191" s="49" t="s">
        <v>197</v>
      </c>
      <c r="FJ191" s="49" t="s">
        <v>197</v>
      </c>
      <c r="FK191" s="49" t="s">
        <v>197</v>
      </c>
      <c r="FL191" s="49" t="s">
        <v>197</v>
      </c>
      <c r="FM191" s="49" t="s">
        <v>197</v>
      </c>
      <c r="FN191" s="49" t="s">
        <v>197</v>
      </c>
      <c r="FO191" s="49" t="s">
        <v>197</v>
      </c>
      <c r="FP191" s="49" t="s">
        <v>197</v>
      </c>
      <c r="FQ191" s="49" t="s">
        <v>197</v>
      </c>
      <c r="FR191" s="49" t="s">
        <v>197</v>
      </c>
      <c r="FS191" s="49" t="s">
        <v>197</v>
      </c>
      <c r="FT191" s="49" t="s">
        <v>197</v>
      </c>
      <c r="FU191" s="49" t="s">
        <v>197</v>
      </c>
      <c r="FV191" s="49" t="s">
        <v>197</v>
      </c>
      <c r="FW191" s="49" t="s">
        <v>197</v>
      </c>
      <c r="FX191" s="48">
        <v>46.2</v>
      </c>
      <c r="FY191" s="48">
        <v>24.6</v>
      </c>
      <c r="FZ191" s="48">
        <v>24.8</v>
      </c>
      <c r="GA191" s="48">
        <v>36.9</v>
      </c>
      <c r="GB191" s="48">
        <v>80.5</v>
      </c>
      <c r="GC191" s="48">
        <v>71.900000000000006</v>
      </c>
      <c r="GD191" s="49" t="s">
        <v>197</v>
      </c>
      <c r="GE191" s="49" t="s">
        <v>197</v>
      </c>
      <c r="GF191" s="49" t="s">
        <v>197</v>
      </c>
      <c r="GG191" s="49" t="s">
        <v>197</v>
      </c>
      <c r="GH191" s="49" t="s">
        <v>197</v>
      </c>
      <c r="GI191" s="49" t="s">
        <v>197</v>
      </c>
      <c r="GJ191" s="49" t="s">
        <v>197</v>
      </c>
      <c r="GK191" s="49" t="s">
        <v>197</v>
      </c>
      <c r="GL191" s="49" t="s">
        <v>197</v>
      </c>
      <c r="GM191" s="49" t="s">
        <v>197</v>
      </c>
      <c r="GN191" s="49" t="s">
        <v>197</v>
      </c>
      <c r="GO191" s="49" t="s">
        <v>197</v>
      </c>
      <c r="GP191" s="49" t="s">
        <v>197</v>
      </c>
      <c r="GQ191" s="49" t="s">
        <v>197</v>
      </c>
      <c r="GR191" s="49" t="s">
        <v>197</v>
      </c>
      <c r="GS191" s="49" t="s">
        <v>197</v>
      </c>
      <c r="GT191" s="49" t="s">
        <v>197</v>
      </c>
      <c r="GU191" s="49" t="s">
        <v>197</v>
      </c>
      <c r="GV191" s="49" t="s">
        <v>197</v>
      </c>
      <c r="GW191" s="49" t="s">
        <v>197</v>
      </c>
      <c r="GX191" s="49" t="s">
        <v>197</v>
      </c>
      <c r="GY191" s="49" t="s">
        <v>197</v>
      </c>
      <c r="GZ191" s="49" t="s">
        <v>197</v>
      </c>
      <c r="HA191" s="49" t="s">
        <v>197</v>
      </c>
      <c r="HB191" s="49" t="s">
        <v>197</v>
      </c>
      <c r="HC191" s="49" t="s">
        <v>197</v>
      </c>
      <c r="HD191" s="49" t="s">
        <v>197</v>
      </c>
      <c r="HE191" s="48" t="e">
        <v>#N/A</v>
      </c>
      <c r="HF191" s="49" t="s">
        <v>197</v>
      </c>
      <c r="HG191" s="48" t="e">
        <v>#N/A</v>
      </c>
      <c r="HH191" s="49" t="s">
        <v>197</v>
      </c>
      <c r="HI191" s="49" t="s">
        <v>197</v>
      </c>
      <c r="HJ191" s="49" t="s">
        <v>197</v>
      </c>
      <c r="HK191" s="49" t="s">
        <v>197</v>
      </c>
      <c r="HL191" s="49" t="s">
        <v>197</v>
      </c>
      <c r="HM191" s="49" t="s">
        <v>197</v>
      </c>
      <c r="HN191" s="49" t="s">
        <v>197</v>
      </c>
      <c r="HO191" s="49" t="s">
        <v>197</v>
      </c>
      <c r="HP191" s="49" t="s">
        <v>197</v>
      </c>
      <c r="HQ191" s="49" t="s">
        <v>197</v>
      </c>
      <c r="HR191" s="49" t="s">
        <v>197</v>
      </c>
      <c r="HS191" s="49" t="s">
        <v>197</v>
      </c>
      <c r="HT191" s="49" t="s">
        <v>197</v>
      </c>
      <c r="HU191" s="48">
        <v>87.9</v>
      </c>
      <c r="HV191" s="48">
        <v>55.3</v>
      </c>
      <c r="HW191" s="48">
        <v>57.5</v>
      </c>
      <c r="HX191" s="49" t="s">
        <v>197</v>
      </c>
      <c r="HY191" s="49" t="s">
        <v>197</v>
      </c>
      <c r="HZ191" s="49" t="s">
        <v>197</v>
      </c>
      <c r="IA191" s="49" t="s">
        <v>197</v>
      </c>
      <c r="IB191" s="49" t="s">
        <v>197</v>
      </c>
      <c r="IC191" s="49" t="s">
        <v>197</v>
      </c>
      <c r="ID191" s="48">
        <v>18.8</v>
      </c>
      <c r="IE191" s="49" t="s">
        <v>197</v>
      </c>
      <c r="IF191" s="49" t="s">
        <v>197</v>
      </c>
      <c r="IG191" s="49" t="s">
        <v>197</v>
      </c>
      <c r="IH191" s="48">
        <v>18.7</v>
      </c>
      <c r="II191" s="49" t="s">
        <v>197</v>
      </c>
      <c r="IJ191" s="49" t="s">
        <v>197</v>
      </c>
      <c r="IK191" s="49" t="s">
        <v>197</v>
      </c>
      <c r="IL191" s="49" t="s">
        <v>197</v>
      </c>
      <c r="IM191" s="49" t="s">
        <v>197</v>
      </c>
      <c r="IN191" s="49" t="s">
        <v>197</v>
      </c>
      <c r="IO191" s="49" t="s">
        <v>197</v>
      </c>
      <c r="IP191" s="49" t="s">
        <v>197</v>
      </c>
      <c r="IQ191" s="49" t="s">
        <v>197</v>
      </c>
      <c r="IR191" s="49" t="s">
        <v>197</v>
      </c>
      <c r="IS191" s="49" t="s">
        <v>197</v>
      </c>
      <c r="IT191" s="49" t="s">
        <v>197</v>
      </c>
      <c r="IU191" s="49" t="s">
        <v>197</v>
      </c>
      <c r="IV191" s="49" t="s">
        <v>197</v>
      </c>
      <c r="IW191" s="49" t="s">
        <v>197</v>
      </c>
      <c r="IX191" s="49" t="s">
        <v>197</v>
      </c>
      <c r="IY191" s="49" t="s">
        <v>197</v>
      </c>
      <c r="IZ191" s="49" t="s">
        <v>197</v>
      </c>
      <c r="JA191" s="49" t="s">
        <v>197</v>
      </c>
      <c r="JB191" s="49" t="s">
        <v>197</v>
      </c>
      <c r="JC191" s="49" t="s">
        <v>197</v>
      </c>
      <c r="JD191" s="49" t="s">
        <v>197</v>
      </c>
      <c r="JE191" s="49" t="s">
        <v>197</v>
      </c>
      <c r="JF191" s="49" t="s">
        <v>87</v>
      </c>
      <c r="JG191" s="49" t="s">
        <v>87</v>
      </c>
      <c r="JH191" s="49" t="s">
        <v>87</v>
      </c>
      <c r="JI191" s="49" t="s">
        <v>87</v>
      </c>
      <c r="JJ191" s="49">
        <v>84.2</v>
      </c>
      <c r="JK191" s="49">
        <v>70.2</v>
      </c>
      <c r="JL191" s="49">
        <v>37.9</v>
      </c>
      <c r="JM191" s="49">
        <v>15.1</v>
      </c>
      <c r="JN191" s="49">
        <v>18.7</v>
      </c>
      <c r="JO191" s="49" t="s">
        <v>87</v>
      </c>
    </row>
    <row r="192" spans="1:275">
      <c r="A192" s="45"/>
      <c r="B192" s="46" t="s">
        <v>1929</v>
      </c>
      <c r="C192" s="303" t="s">
        <v>1425</v>
      </c>
      <c r="D192" s="46" t="s">
        <v>111</v>
      </c>
      <c r="E192" s="303" t="s">
        <v>23</v>
      </c>
      <c r="F192" s="47" t="s">
        <v>197</v>
      </c>
      <c r="G192" s="47" t="s">
        <v>197</v>
      </c>
      <c r="H192" s="48">
        <v>88.2</v>
      </c>
      <c r="I192" s="48">
        <v>88.2</v>
      </c>
      <c r="J192" s="48">
        <v>88.3</v>
      </c>
      <c r="K192" s="48">
        <v>308.8</v>
      </c>
      <c r="L192" s="48">
        <v>129.6</v>
      </c>
      <c r="M192" s="48">
        <v>53.2</v>
      </c>
      <c r="N192" s="48">
        <v>123.6</v>
      </c>
      <c r="O192" s="49" t="s">
        <v>197</v>
      </c>
      <c r="P192" s="48">
        <v>84.3</v>
      </c>
      <c r="Q192" s="48">
        <v>250.4</v>
      </c>
      <c r="R192" s="48">
        <v>75</v>
      </c>
      <c r="S192" s="48">
        <v>107.3</v>
      </c>
      <c r="T192" s="48">
        <v>132.19999999999999</v>
      </c>
      <c r="U192" s="49" t="s">
        <v>197</v>
      </c>
      <c r="V192" s="49" t="s">
        <v>197</v>
      </c>
      <c r="W192" s="48">
        <v>238.7</v>
      </c>
      <c r="X192" s="48">
        <v>183.2</v>
      </c>
      <c r="Y192" s="48">
        <v>223.6</v>
      </c>
      <c r="Z192" s="48">
        <v>46.2</v>
      </c>
      <c r="AA192" s="48">
        <v>131.19999999999999</v>
      </c>
      <c r="AB192" s="48">
        <v>93.4</v>
      </c>
      <c r="AC192" s="48">
        <v>24.8</v>
      </c>
      <c r="AD192" s="49" t="s">
        <v>197</v>
      </c>
      <c r="AE192" s="48">
        <v>69.3</v>
      </c>
      <c r="AF192" s="48">
        <v>121.5</v>
      </c>
      <c r="AG192" s="48">
        <v>62.8</v>
      </c>
      <c r="AH192" s="48">
        <v>84.3</v>
      </c>
      <c r="AI192" s="49" t="s">
        <v>197</v>
      </c>
      <c r="AJ192" s="49" t="s">
        <v>197</v>
      </c>
      <c r="AK192" s="48">
        <v>158.80000000000001</v>
      </c>
      <c r="AL192" s="49" t="s">
        <v>197</v>
      </c>
      <c r="AM192" s="49" t="s">
        <v>197</v>
      </c>
      <c r="AN192" s="48">
        <v>407.8</v>
      </c>
      <c r="AO192" s="48">
        <v>103.7</v>
      </c>
      <c r="AP192" s="48">
        <v>106.9</v>
      </c>
      <c r="AQ192" s="48">
        <v>57.6</v>
      </c>
      <c r="AR192" s="48">
        <v>141.1</v>
      </c>
      <c r="AS192" s="49" t="s">
        <v>197</v>
      </c>
      <c r="AT192" s="48">
        <v>151</v>
      </c>
      <c r="AU192" s="49" t="s">
        <v>197</v>
      </c>
      <c r="AV192" s="48">
        <v>133.4</v>
      </c>
      <c r="AW192" s="49" t="s">
        <v>197</v>
      </c>
      <c r="AX192" s="49" t="s">
        <v>197</v>
      </c>
      <c r="AY192" s="49" t="s">
        <v>197</v>
      </c>
      <c r="AZ192" s="48">
        <v>142.6</v>
      </c>
      <c r="BA192" s="48">
        <v>153.1</v>
      </c>
      <c r="BB192" s="48">
        <v>152.6</v>
      </c>
      <c r="BC192" s="48">
        <v>102.7</v>
      </c>
      <c r="BD192" s="48">
        <v>111.2</v>
      </c>
      <c r="BE192" s="48">
        <v>110.6</v>
      </c>
      <c r="BF192" s="48">
        <v>80.8</v>
      </c>
      <c r="BG192" s="48">
        <v>98.8</v>
      </c>
      <c r="BH192" s="48">
        <v>94.8</v>
      </c>
      <c r="BI192" s="48">
        <v>187.1</v>
      </c>
      <c r="BJ192" s="48">
        <v>172.2</v>
      </c>
      <c r="BK192" s="48">
        <v>180</v>
      </c>
      <c r="BL192" s="48">
        <v>159.30000000000001</v>
      </c>
      <c r="BM192" s="48">
        <v>141.6</v>
      </c>
      <c r="BN192" s="48">
        <v>146.5</v>
      </c>
      <c r="BO192" s="49" t="s">
        <v>197</v>
      </c>
      <c r="BP192" s="49" t="s">
        <v>197</v>
      </c>
      <c r="BQ192" s="49" t="s">
        <v>197</v>
      </c>
      <c r="BR192" s="49" t="s">
        <v>197</v>
      </c>
      <c r="BS192" s="49" t="s">
        <v>197</v>
      </c>
      <c r="BT192" s="49" t="s">
        <v>197</v>
      </c>
      <c r="BU192" s="48">
        <v>458.8</v>
      </c>
      <c r="BV192" s="48">
        <v>210.1</v>
      </c>
      <c r="BW192" s="48">
        <v>294.10000000000002</v>
      </c>
      <c r="BX192" s="49" t="s">
        <v>197</v>
      </c>
      <c r="BY192" s="49" t="s">
        <v>197</v>
      </c>
      <c r="BZ192" s="49" t="s">
        <v>197</v>
      </c>
      <c r="CA192" s="49" t="s">
        <v>197</v>
      </c>
      <c r="CB192" s="49" t="s">
        <v>197</v>
      </c>
      <c r="CC192" s="49" t="s">
        <v>197</v>
      </c>
      <c r="CD192" s="48">
        <v>279.10000000000002</v>
      </c>
      <c r="CE192" s="48">
        <v>167.1</v>
      </c>
      <c r="CF192" s="48">
        <v>210.8</v>
      </c>
      <c r="CG192" s="49" t="s">
        <v>197</v>
      </c>
      <c r="CH192" s="49" t="s">
        <v>197</v>
      </c>
      <c r="CI192" s="49" t="s">
        <v>197</v>
      </c>
      <c r="CJ192" s="48">
        <v>175.6</v>
      </c>
      <c r="CK192" s="48">
        <v>129.80000000000001</v>
      </c>
      <c r="CL192" s="48">
        <v>148.80000000000001</v>
      </c>
      <c r="CM192" s="49" t="s">
        <v>197</v>
      </c>
      <c r="CN192" s="49" t="s">
        <v>197</v>
      </c>
      <c r="CO192" s="49" t="s">
        <v>197</v>
      </c>
      <c r="CP192" s="49" t="s">
        <v>197</v>
      </c>
      <c r="CQ192" s="49" t="s">
        <v>197</v>
      </c>
      <c r="CR192" s="49" t="s">
        <v>197</v>
      </c>
      <c r="CS192" s="49" t="s">
        <v>197</v>
      </c>
      <c r="CT192" s="49" t="s">
        <v>197</v>
      </c>
      <c r="CU192" s="49" t="s">
        <v>197</v>
      </c>
      <c r="CV192" s="49" t="s">
        <v>197</v>
      </c>
      <c r="CW192" s="49" t="s">
        <v>197</v>
      </c>
      <c r="CX192" s="49" t="s">
        <v>197</v>
      </c>
      <c r="CY192" s="49" t="s">
        <v>197</v>
      </c>
      <c r="CZ192" s="49" t="s">
        <v>197</v>
      </c>
      <c r="DA192" s="48">
        <v>258.89999999999998</v>
      </c>
      <c r="DB192" s="48">
        <v>175.7</v>
      </c>
      <c r="DC192" s="48">
        <v>204</v>
      </c>
      <c r="DD192" s="49" t="s">
        <v>197</v>
      </c>
      <c r="DE192" s="49" t="s">
        <v>197</v>
      </c>
      <c r="DF192" s="49" t="s">
        <v>197</v>
      </c>
      <c r="DG192" s="49" t="s">
        <v>197</v>
      </c>
      <c r="DH192" s="49" t="s">
        <v>197</v>
      </c>
      <c r="DI192" s="49" t="s">
        <v>197</v>
      </c>
      <c r="DJ192" s="49" t="s">
        <v>197</v>
      </c>
      <c r="DK192" s="49" t="s">
        <v>197</v>
      </c>
      <c r="DL192" s="49" t="s">
        <v>197</v>
      </c>
      <c r="DM192" s="48">
        <v>209.6</v>
      </c>
      <c r="DN192" s="48">
        <v>129.80000000000001</v>
      </c>
      <c r="DO192" s="48">
        <v>160</v>
      </c>
      <c r="DP192" s="49" t="s">
        <v>197</v>
      </c>
      <c r="DQ192" s="49" t="s">
        <v>197</v>
      </c>
      <c r="DR192" s="49" t="s">
        <v>197</v>
      </c>
      <c r="DS192" s="49" t="s">
        <v>197</v>
      </c>
      <c r="DT192" s="49" t="s">
        <v>197</v>
      </c>
      <c r="DU192" s="49" t="s">
        <v>197</v>
      </c>
      <c r="DV192" s="48">
        <v>295.60000000000002</v>
      </c>
      <c r="DW192" s="48">
        <v>20.5</v>
      </c>
      <c r="DX192" s="48">
        <v>101.4</v>
      </c>
      <c r="DY192" s="49" t="s">
        <v>197</v>
      </c>
      <c r="DZ192" s="49" t="s">
        <v>197</v>
      </c>
      <c r="EA192" s="49" t="s">
        <v>197</v>
      </c>
      <c r="EB192" s="48" t="e">
        <v>#N/A</v>
      </c>
      <c r="EC192" s="49" t="s">
        <v>197</v>
      </c>
      <c r="ED192" s="48" t="e">
        <v>#N/A</v>
      </c>
      <c r="EE192" s="49" t="s">
        <v>197</v>
      </c>
      <c r="EF192" s="49" t="s">
        <v>197</v>
      </c>
      <c r="EG192" s="49" t="s">
        <v>197</v>
      </c>
      <c r="EH192" s="49" t="s">
        <v>197</v>
      </c>
      <c r="EI192" s="49" t="s">
        <v>197</v>
      </c>
      <c r="EJ192" s="49" t="s">
        <v>197</v>
      </c>
      <c r="EK192" s="49" t="s">
        <v>197</v>
      </c>
      <c r="EL192" s="49" t="s">
        <v>197</v>
      </c>
      <c r="EM192" s="49" t="s">
        <v>197</v>
      </c>
      <c r="EN192" s="49" t="s">
        <v>197</v>
      </c>
      <c r="EO192" s="49" t="s">
        <v>197</v>
      </c>
      <c r="EP192" s="49" t="s">
        <v>197</v>
      </c>
      <c r="EQ192" s="49" t="s">
        <v>197</v>
      </c>
      <c r="ER192" s="49" t="s">
        <v>197</v>
      </c>
      <c r="ES192" s="49" t="s">
        <v>197</v>
      </c>
      <c r="ET192" s="48">
        <v>133.1</v>
      </c>
      <c r="EU192" s="49" t="s">
        <v>197</v>
      </c>
      <c r="EV192" s="48">
        <v>155.1</v>
      </c>
      <c r="EW192" s="48">
        <v>96.4</v>
      </c>
      <c r="EX192" s="48">
        <v>114.5</v>
      </c>
      <c r="EY192" s="48">
        <v>165.1</v>
      </c>
      <c r="EZ192" s="48">
        <v>80.900000000000006</v>
      </c>
      <c r="FA192" s="48">
        <v>99</v>
      </c>
      <c r="FB192" s="48">
        <v>91.8</v>
      </c>
      <c r="FC192" s="49" t="s">
        <v>197</v>
      </c>
      <c r="FD192" s="48">
        <v>94.4</v>
      </c>
      <c r="FE192" s="48">
        <v>103.6</v>
      </c>
      <c r="FF192" s="48">
        <v>99.6</v>
      </c>
      <c r="FG192" s="49" t="s">
        <v>197</v>
      </c>
      <c r="FH192" s="49" t="s">
        <v>197</v>
      </c>
      <c r="FI192" s="49" t="s">
        <v>197</v>
      </c>
      <c r="FJ192" s="48">
        <v>86.2</v>
      </c>
      <c r="FK192" s="48">
        <v>39.4</v>
      </c>
      <c r="FL192" s="48">
        <v>60.6</v>
      </c>
      <c r="FM192" s="48">
        <v>156.4</v>
      </c>
      <c r="FN192" s="48">
        <v>100.9</v>
      </c>
      <c r="FO192" s="48">
        <v>133.19999999999999</v>
      </c>
      <c r="FP192" s="48">
        <v>33.799999999999997</v>
      </c>
      <c r="FQ192" s="48">
        <v>106.4</v>
      </c>
      <c r="FR192" s="48">
        <v>80.599999999999994</v>
      </c>
      <c r="FS192" s="48">
        <v>144.30000000000001</v>
      </c>
      <c r="FT192" s="48">
        <v>212.3</v>
      </c>
      <c r="FU192" s="48">
        <v>169.3</v>
      </c>
      <c r="FV192" s="48">
        <v>199.8</v>
      </c>
      <c r="FW192" s="48">
        <v>326.2</v>
      </c>
      <c r="FX192" s="48">
        <v>122.4</v>
      </c>
      <c r="FY192" s="48">
        <v>86.1</v>
      </c>
      <c r="FZ192" s="48">
        <v>86.4</v>
      </c>
      <c r="GA192" s="48">
        <v>155.30000000000001</v>
      </c>
      <c r="GB192" s="48">
        <v>107.1</v>
      </c>
      <c r="GC192" s="48">
        <v>116.3</v>
      </c>
      <c r="GD192" s="49" t="s">
        <v>197</v>
      </c>
      <c r="GE192" s="49" t="s">
        <v>197</v>
      </c>
      <c r="GF192" s="49" t="s">
        <v>197</v>
      </c>
      <c r="GG192" s="48">
        <v>23.4</v>
      </c>
      <c r="GH192" s="48">
        <v>94.1</v>
      </c>
      <c r="GI192" s="48">
        <v>93.7</v>
      </c>
      <c r="GJ192" s="49" t="s">
        <v>197</v>
      </c>
      <c r="GK192" s="49" t="s">
        <v>197</v>
      </c>
      <c r="GL192" s="49" t="s">
        <v>197</v>
      </c>
      <c r="GM192" s="48">
        <v>103.3</v>
      </c>
      <c r="GN192" s="48">
        <v>106.6</v>
      </c>
      <c r="GO192" s="48">
        <v>105.4</v>
      </c>
      <c r="GP192" s="48">
        <v>173</v>
      </c>
      <c r="GQ192" s="48">
        <v>103.7</v>
      </c>
      <c r="GR192" s="48">
        <v>129.4</v>
      </c>
      <c r="GS192" s="48">
        <v>9.6999999999999993</v>
      </c>
      <c r="GT192" s="48">
        <v>76</v>
      </c>
      <c r="GU192" s="48">
        <v>61.5</v>
      </c>
      <c r="GV192" s="48">
        <v>8.6999999999999993</v>
      </c>
      <c r="GW192" s="48">
        <v>69.3</v>
      </c>
      <c r="GX192" s="48">
        <v>42.4</v>
      </c>
      <c r="GY192" s="48">
        <v>180.2</v>
      </c>
      <c r="GZ192" s="48">
        <v>147.30000000000001</v>
      </c>
      <c r="HA192" s="48">
        <v>163.30000000000001</v>
      </c>
      <c r="HB192" s="48">
        <v>185.5</v>
      </c>
      <c r="HC192" s="48">
        <v>174.5</v>
      </c>
      <c r="HD192" s="48">
        <v>177.8</v>
      </c>
      <c r="HE192" s="48" t="e">
        <v>#N/A</v>
      </c>
      <c r="HF192" s="49" t="s">
        <v>197</v>
      </c>
      <c r="HG192" s="48" t="e">
        <v>#N/A</v>
      </c>
      <c r="HH192" s="48">
        <v>235.7</v>
      </c>
      <c r="HI192" s="49" t="s">
        <v>197</v>
      </c>
      <c r="HJ192" s="49" t="s">
        <v>197</v>
      </c>
      <c r="HK192" s="49" t="s">
        <v>197</v>
      </c>
      <c r="HL192" s="49" t="s">
        <v>197</v>
      </c>
      <c r="HM192" s="49" t="s">
        <v>197</v>
      </c>
      <c r="HN192" s="49" t="s">
        <v>197</v>
      </c>
      <c r="HO192" s="48">
        <v>368.9</v>
      </c>
      <c r="HP192" s="48">
        <v>373.3</v>
      </c>
      <c r="HQ192" s="48">
        <v>371.8</v>
      </c>
      <c r="HR192" s="48">
        <v>352.4</v>
      </c>
      <c r="HS192" s="48">
        <v>299.2</v>
      </c>
      <c r="HT192" s="48">
        <v>326</v>
      </c>
      <c r="HU192" s="48">
        <v>34.700000000000003</v>
      </c>
      <c r="HV192" s="48">
        <v>70.3</v>
      </c>
      <c r="HW192" s="48">
        <v>68.400000000000006</v>
      </c>
      <c r="HX192" s="49" t="s">
        <v>197</v>
      </c>
      <c r="HY192" s="49" t="s">
        <v>197</v>
      </c>
      <c r="HZ192" s="48">
        <v>79.599999999999994</v>
      </c>
      <c r="IA192" s="49" t="s">
        <v>197</v>
      </c>
      <c r="IB192" s="49" t="s">
        <v>197</v>
      </c>
      <c r="IC192" s="49" t="s">
        <v>197</v>
      </c>
      <c r="ID192" s="48">
        <v>117.8</v>
      </c>
      <c r="IE192" s="49" t="s">
        <v>197</v>
      </c>
      <c r="IF192" s="49" t="s">
        <v>197</v>
      </c>
      <c r="IG192" s="48">
        <v>33.9</v>
      </c>
      <c r="IH192" s="48">
        <v>90.9</v>
      </c>
      <c r="II192" s="49" t="s">
        <v>197</v>
      </c>
      <c r="IJ192" s="49" t="s">
        <v>197</v>
      </c>
      <c r="IK192" s="49" t="s">
        <v>197</v>
      </c>
      <c r="IL192" s="49" t="s">
        <v>197</v>
      </c>
      <c r="IM192" s="49" t="s">
        <v>197</v>
      </c>
      <c r="IN192" s="49" t="s">
        <v>197</v>
      </c>
      <c r="IO192" s="49" t="s">
        <v>197</v>
      </c>
      <c r="IP192" s="49" t="s">
        <v>197</v>
      </c>
      <c r="IQ192" s="48">
        <v>86.5</v>
      </c>
      <c r="IR192" s="48">
        <v>177.2</v>
      </c>
      <c r="IS192" s="48">
        <v>128.4</v>
      </c>
      <c r="IT192" s="48">
        <v>147.1</v>
      </c>
      <c r="IU192" s="48">
        <v>185.6</v>
      </c>
      <c r="IV192" s="48">
        <v>241.2</v>
      </c>
      <c r="IW192" s="48">
        <v>227.3</v>
      </c>
      <c r="IX192" s="49" t="s">
        <v>197</v>
      </c>
      <c r="IY192" s="49" t="s">
        <v>197</v>
      </c>
      <c r="IZ192" s="49" t="s">
        <v>197</v>
      </c>
      <c r="JA192" s="49" t="s">
        <v>197</v>
      </c>
      <c r="JB192" s="49" t="s">
        <v>197</v>
      </c>
      <c r="JC192" s="48">
        <v>68.5</v>
      </c>
      <c r="JD192" s="48">
        <v>271.5</v>
      </c>
      <c r="JE192" s="48">
        <v>222.1</v>
      </c>
      <c r="JF192" s="48" t="s">
        <v>87</v>
      </c>
      <c r="JG192" s="48" t="s">
        <v>87</v>
      </c>
      <c r="JH192" s="48" t="s">
        <v>87</v>
      </c>
      <c r="JI192" s="48">
        <v>175.6</v>
      </c>
      <c r="JJ192" s="48">
        <v>120.6</v>
      </c>
      <c r="JK192" s="48">
        <v>105.4</v>
      </c>
      <c r="JL192" s="48">
        <v>118.8</v>
      </c>
      <c r="JM192" s="48">
        <v>96.2</v>
      </c>
      <c r="JN192" s="48">
        <v>90.9</v>
      </c>
      <c r="JO192" s="48">
        <v>308.7</v>
      </c>
    </row>
    <row r="193" spans="1:275">
      <c r="A193" s="45"/>
      <c r="B193" s="46" t="s">
        <v>1930</v>
      </c>
      <c r="C193" s="303" t="s">
        <v>1426</v>
      </c>
      <c r="D193" s="46" t="s">
        <v>111</v>
      </c>
      <c r="E193" s="303" t="s">
        <v>23</v>
      </c>
      <c r="F193" s="47" t="s">
        <v>197</v>
      </c>
      <c r="G193" s="47" t="s">
        <v>197</v>
      </c>
      <c r="H193" s="48">
        <v>70.8</v>
      </c>
      <c r="I193" s="48">
        <v>84.3</v>
      </c>
      <c r="J193" s="48">
        <v>80</v>
      </c>
      <c r="K193" s="48">
        <v>117.8</v>
      </c>
      <c r="L193" s="48">
        <v>132.9</v>
      </c>
      <c r="M193" s="48">
        <v>142.6</v>
      </c>
      <c r="N193" s="48">
        <v>183.4</v>
      </c>
      <c r="O193" s="49" t="s">
        <v>197</v>
      </c>
      <c r="P193" s="48">
        <v>165.5</v>
      </c>
      <c r="Q193" s="48">
        <v>147.69999999999999</v>
      </c>
      <c r="R193" s="48">
        <v>141.4</v>
      </c>
      <c r="S193" s="48">
        <v>129.4</v>
      </c>
      <c r="T193" s="48">
        <v>172.4</v>
      </c>
      <c r="U193" s="49" t="s">
        <v>197</v>
      </c>
      <c r="V193" s="49" t="s">
        <v>197</v>
      </c>
      <c r="W193" s="49" t="s">
        <v>197</v>
      </c>
      <c r="X193" s="49" t="s">
        <v>197</v>
      </c>
      <c r="Y193" s="49" t="s">
        <v>197</v>
      </c>
      <c r="Z193" s="48">
        <v>151.5</v>
      </c>
      <c r="AA193" s="48">
        <v>191.1</v>
      </c>
      <c r="AB193" s="48">
        <v>379.6</v>
      </c>
      <c r="AC193" s="48">
        <v>156.5</v>
      </c>
      <c r="AD193" s="48">
        <v>135.5</v>
      </c>
      <c r="AE193" s="48">
        <v>223.6</v>
      </c>
      <c r="AF193" s="48">
        <v>86.7</v>
      </c>
      <c r="AG193" s="48">
        <v>298.8</v>
      </c>
      <c r="AH193" s="48">
        <v>76.5</v>
      </c>
      <c r="AI193" s="49" t="s">
        <v>197</v>
      </c>
      <c r="AJ193" s="49" t="s">
        <v>197</v>
      </c>
      <c r="AK193" s="48">
        <v>354.7</v>
      </c>
      <c r="AL193" s="49" t="s">
        <v>197</v>
      </c>
      <c r="AM193" s="49" t="s">
        <v>197</v>
      </c>
      <c r="AN193" s="48">
        <v>64.099999999999994</v>
      </c>
      <c r="AO193" s="48">
        <v>252.1</v>
      </c>
      <c r="AP193" s="48">
        <v>250.2</v>
      </c>
      <c r="AQ193" s="49" t="s">
        <v>197</v>
      </c>
      <c r="AR193" s="49" t="s">
        <v>197</v>
      </c>
      <c r="AS193" s="49" t="s">
        <v>197</v>
      </c>
      <c r="AT193" s="48">
        <v>157.5</v>
      </c>
      <c r="AU193" s="49" t="s">
        <v>197</v>
      </c>
      <c r="AV193" s="48">
        <v>47.8</v>
      </c>
      <c r="AW193" s="49" t="s">
        <v>197</v>
      </c>
      <c r="AX193" s="48">
        <v>74.5</v>
      </c>
      <c r="AY193" s="49" t="s">
        <v>197</v>
      </c>
      <c r="AZ193" s="48">
        <v>110.2</v>
      </c>
      <c r="BA193" s="48">
        <v>100.2</v>
      </c>
      <c r="BB193" s="48">
        <v>100.7</v>
      </c>
      <c r="BC193" s="48">
        <v>145.6</v>
      </c>
      <c r="BD193" s="48">
        <v>167.2</v>
      </c>
      <c r="BE193" s="48">
        <v>165.6</v>
      </c>
      <c r="BF193" s="48">
        <v>121.9</v>
      </c>
      <c r="BG193" s="48">
        <v>146.1</v>
      </c>
      <c r="BH193" s="48">
        <v>140.9</v>
      </c>
      <c r="BI193" s="48">
        <v>91.3</v>
      </c>
      <c r="BJ193" s="48">
        <v>117.8</v>
      </c>
      <c r="BK193" s="48">
        <v>103.9</v>
      </c>
      <c r="BL193" s="48">
        <v>94.6</v>
      </c>
      <c r="BM193" s="48">
        <v>165.3</v>
      </c>
      <c r="BN193" s="48">
        <v>145.9</v>
      </c>
      <c r="BO193" s="49" t="s">
        <v>197</v>
      </c>
      <c r="BP193" s="49" t="s">
        <v>197</v>
      </c>
      <c r="BQ193" s="49" t="s">
        <v>197</v>
      </c>
      <c r="BR193" s="49" t="s">
        <v>197</v>
      </c>
      <c r="BS193" s="49" t="s">
        <v>197</v>
      </c>
      <c r="BT193" s="49" t="s">
        <v>197</v>
      </c>
      <c r="BU193" s="48">
        <v>780.2</v>
      </c>
      <c r="BV193" s="48">
        <v>467.6</v>
      </c>
      <c r="BW193" s="48">
        <v>569.6</v>
      </c>
      <c r="BX193" s="49" t="s">
        <v>197</v>
      </c>
      <c r="BY193" s="49" t="s">
        <v>197</v>
      </c>
      <c r="BZ193" s="49" t="s">
        <v>197</v>
      </c>
      <c r="CA193" s="49" t="s">
        <v>197</v>
      </c>
      <c r="CB193" s="49" t="s">
        <v>197</v>
      </c>
      <c r="CC193" s="49" t="s">
        <v>197</v>
      </c>
      <c r="CD193" s="49" t="s">
        <v>197</v>
      </c>
      <c r="CE193" s="49" t="s">
        <v>197</v>
      </c>
      <c r="CF193" s="49" t="s">
        <v>197</v>
      </c>
      <c r="CG193" s="49" t="s">
        <v>197</v>
      </c>
      <c r="CH193" s="49" t="s">
        <v>197</v>
      </c>
      <c r="CI193" s="49" t="s">
        <v>197</v>
      </c>
      <c r="CJ193" s="48">
        <v>85</v>
      </c>
      <c r="CK193" s="48">
        <v>115.2</v>
      </c>
      <c r="CL193" s="48">
        <v>102.8</v>
      </c>
      <c r="CM193" s="49" t="s">
        <v>197</v>
      </c>
      <c r="CN193" s="49" t="s">
        <v>197</v>
      </c>
      <c r="CO193" s="49" t="s">
        <v>197</v>
      </c>
      <c r="CP193" s="49" t="s">
        <v>197</v>
      </c>
      <c r="CQ193" s="49" t="s">
        <v>197</v>
      </c>
      <c r="CR193" s="49" t="s">
        <v>197</v>
      </c>
      <c r="CS193" s="49" t="s">
        <v>197</v>
      </c>
      <c r="CT193" s="49" t="s">
        <v>197</v>
      </c>
      <c r="CU193" s="49" t="s">
        <v>197</v>
      </c>
      <c r="CV193" s="49" t="s">
        <v>197</v>
      </c>
      <c r="CW193" s="49" t="s">
        <v>197</v>
      </c>
      <c r="CX193" s="49" t="s">
        <v>197</v>
      </c>
      <c r="CY193" s="49" t="s">
        <v>197</v>
      </c>
      <c r="CZ193" s="49" t="s">
        <v>197</v>
      </c>
      <c r="DA193" s="48">
        <v>275</v>
      </c>
      <c r="DB193" s="48">
        <v>313.8</v>
      </c>
      <c r="DC193" s="48">
        <v>300.89999999999998</v>
      </c>
      <c r="DD193" s="49" t="s">
        <v>197</v>
      </c>
      <c r="DE193" s="49" t="s">
        <v>197</v>
      </c>
      <c r="DF193" s="49" t="s">
        <v>197</v>
      </c>
      <c r="DG193" s="49" t="s">
        <v>197</v>
      </c>
      <c r="DH193" s="49" t="s">
        <v>197</v>
      </c>
      <c r="DI193" s="49" t="s">
        <v>197</v>
      </c>
      <c r="DJ193" s="49" t="s">
        <v>197</v>
      </c>
      <c r="DK193" s="49" t="s">
        <v>197</v>
      </c>
      <c r="DL193" s="49" t="s">
        <v>197</v>
      </c>
      <c r="DM193" s="48">
        <v>72.2</v>
      </c>
      <c r="DN193" s="48">
        <v>90.2</v>
      </c>
      <c r="DO193" s="48">
        <v>83.5</v>
      </c>
      <c r="DP193" s="49" t="s">
        <v>197</v>
      </c>
      <c r="DQ193" s="49" t="s">
        <v>197</v>
      </c>
      <c r="DR193" s="49" t="s">
        <v>197</v>
      </c>
      <c r="DS193" s="49" t="s">
        <v>197</v>
      </c>
      <c r="DT193" s="49" t="s">
        <v>197</v>
      </c>
      <c r="DU193" s="49" t="s">
        <v>197</v>
      </c>
      <c r="DV193" s="49" t="s">
        <v>197</v>
      </c>
      <c r="DW193" s="49" t="s">
        <v>197</v>
      </c>
      <c r="DX193" s="49" t="s">
        <v>197</v>
      </c>
      <c r="DY193" s="49" t="s">
        <v>197</v>
      </c>
      <c r="DZ193" s="49" t="s">
        <v>197</v>
      </c>
      <c r="EA193" s="49" t="s">
        <v>197</v>
      </c>
      <c r="EB193" s="48" t="e">
        <v>#N/A</v>
      </c>
      <c r="EC193" s="49" t="s">
        <v>197</v>
      </c>
      <c r="ED193" s="48" t="e">
        <v>#N/A</v>
      </c>
      <c r="EE193" s="49" t="s">
        <v>197</v>
      </c>
      <c r="EF193" s="49" t="s">
        <v>197</v>
      </c>
      <c r="EG193" s="49" t="s">
        <v>197</v>
      </c>
      <c r="EH193" s="49" t="s">
        <v>197</v>
      </c>
      <c r="EI193" s="49" t="s">
        <v>197</v>
      </c>
      <c r="EJ193" s="49" t="s">
        <v>197</v>
      </c>
      <c r="EK193" s="49" t="s">
        <v>197</v>
      </c>
      <c r="EL193" s="49" t="s">
        <v>197</v>
      </c>
      <c r="EM193" s="49" t="s">
        <v>197</v>
      </c>
      <c r="EN193" s="49" t="s">
        <v>197</v>
      </c>
      <c r="EO193" s="49" t="s">
        <v>197</v>
      </c>
      <c r="EP193" s="49" t="s">
        <v>197</v>
      </c>
      <c r="EQ193" s="49" t="s">
        <v>197</v>
      </c>
      <c r="ER193" s="49" t="s">
        <v>197</v>
      </c>
      <c r="ES193" s="49" t="s">
        <v>197</v>
      </c>
      <c r="ET193" s="48">
        <v>262.8</v>
      </c>
      <c r="EU193" s="49" t="s">
        <v>197</v>
      </c>
      <c r="EV193" s="48">
        <v>116.8</v>
      </c>
      <c r="EW193" s="48">
        <v>97.4</v>
      </c>
      <c r="EX193" s="48">
        <v>103.4</v>
      </c>
      <c r="EY193" s="49" t="s">
        <v>197</v>
      </c>
      <c r="EZ193" s="48">
        <v>107.8</v>
      </c>
      <c r="FA193" s="48">
        <v>156.6</v>
      </c>
      <c r="FB193" s="48">
        <v>137.19999999999999</v>
      </c>
      <c r="FC193" s="48">
        <v>150</v>
      </c>
      <c r="FD193" s="48">
        <v>129.4</v>
      </c>
      <c r="FE193" s="48">
        <v>177.6</v>
      </c>
      <c r="FF193" s="48">
        <v>156.9</v>
      </c>
      <c r="FG193" s="49" t="s">
        <v>197</v>
      </c>
      <c r="FH193" s="49" t="s">
        <v>197</v>
      </c>
      <c r="FI193" s="49" t="s">
        <v>197</v>
      </c>
      <c r="FJ193" s="48">
        <v>124.6</v>
      </c>
      <c r="FK193" s="48">
        <v>171.9</v>
      </c>
      <c r="FL193" s="48">
        <v>150.5</v>
      </c>
      <c r="FM193" s="48">
        <v>71.7</v>
      </c>
      <c r="FN193" s="48">
        <v>75</v>
      </c>
      <c r="FO193" s="48">
        <v>73.099999999999994</v>
      </c>
      <c r="FP193" s="48">
        <v>117.8</v>
      </c>
      <c r="FQ193" s="48">
        <v>171.2</v>
      </c>
      <c r="FR193" s="48">
        <v>152.19999999999999</v>
      </c>
      <c r="FS193" s="48">
        <v>122.3</v>
      </c>
      <c r="FT193" s="48">
        <v>81.7</v>
      </c>
      <c r="FU193" s="48">
        <v>107.5</v>
      </c>
      <c r="FV193" s="48">
        <v>167.5</v>
      </c>
      <c r="FW193" s="48">
        <v>212.6</v>
      </c>
      <c r="FX193" s="48">
        <v>135.6</v>
      </c>
      <c r="FY193" s="48">
        <v>87.1</v>
      </c>
      <c r="FZ193" s="48">
        <v>87.5</v>
      </c>
      <c r="GA193" s="48">
        <v>99.8</v>
      </c>
      <c r="GB193" s="48">
        <v>183.2</v>
      </c>
      <c r="GC193" s="48">
        <v>167.5</v>
      </c>
      <c r="GD193" s="49" t="s">
        <v>197</v>
      </c>
      <c r="GE193" s="49" t="s">
        <v>197</v>
      </c>
      <c r="GF193" s="49" t="s">
        <v>197</v>
      </c>
      <c r="GG193" s="49" t="s">
        <v>197</v>
      </c>
      <c r="GH193" s="48">
        <v>6</v>
      </c>
      <c r="GI193" s="48">
        <v>6</v>
      </c>
      <c r="GJ193" s="49" t="s">
        <v>197</v>
      </c>
      <c r="GK193" s="49" t="s">
        <v>197</v>
      </c>
      <c r="GL193" s="49" t="s">
        <v>197</v>
      </c>
      <c r="GM193" s="48">
        <v>140.19999999999999</v>
      </c>
      <c r="GN193" s="48">
        <v>225.1</v>
      </c>
      <c r="GO193" s="48">
        <v>193</v>
      </c>
      <c r="GP193" s="48">
        <v>93.6</v>
      </c>
      <c r="GQ193" s="48">
        <v>193.5</v>
      </c>
      <c r="GR193" s="48">
        <v>156.30000000000001</v>
      </c>
      <c r="GS193" s="48">
        <v>11.1</v>
      </c>
      <c r="GT193" s="48">
        <v>71.099999999999994</v>
      </c>
      <c r="GU193" s="48">
        <v>58</v>
      </c>
      <c r="GV193" s="49" t="s">
        <v>197</v>
      </c>
      <c r="GW193" s="49" t="s">
        <v>197</v>
      </c>
      <c r="GX193" s="49" t="s">
        <v>197</v>
      </c>
      <c r="GY193" s="48">
        <v>118.7</v>
      </c>
      <c r="GZ193" s="48">
        <v>123.1</v>
      </c>
      <c r="HA193" s="48">
        <v>120.9</v>
      </c>
      <c r="HB193" s="48">
        <v>116</v>
      </c>
      <c r="HC193" s="48">
        <v>125.5</v>
      </c>
      <c r="HD193" s="48">
        <v>122.6</v>
      </c>
      <c r="HE193" s="48" t="e">
        <v>#N/A</v>
      </c>
      <c r="HF193" s="49" t="s">
        <v>197</v>
      </c>
      <c r="HG193" s="48" t="e">
        <v>#N/A</v>
      </c>
      <c r="HH193" s="48">
        <v>21.7</v>
      </c>
      <c r="HI193" s="48">
        <v>259.5</v>
      </c>
      <c r="HJ193" s="48">
        <v>240.5</v>
      </c>
      <c r="HK193" s="48">
        <v>245.8</v>
      </c>
      <c r="HL193" s="48">
        <v>243.7</v>
      </c>
      <c r="HM193" s="48">
        <v>245.3</v>
      </c>
      <c r="HN193" s="48">
        <v>244.5</v>
      </c>
      <c r="HO193" s="49" t="s">
        <v>197</v>
      </c>
      <c r="HP193" s="49" t="s">
        <v>197</v>
      </c>
      <c r="HQ193" s="49" t="s">
        <v>197</v>
      </c>
      <c r="HR193" s="49" t="s">
        <v>197</v>
      </c>
      <c r="HS193" s="49" t="s">
        <v>197</v>
      </c>
      <c r="HT193" s="49" t="s">
        <v>197</v>
      </c>
      <c r="HU193" s="48">
        <v>87.7</v>
      </c>
      <c r="HV193" s="48">
        <v>105.9</v>
      </c>
      <c r="HW193" s="48">
        <v>105</v>
      </c>
      <c r="HX193" s="49" t="s">
        <v>197</v>
      </c>
      <c r="HY193" s="49" t="s">
        <v>197</v>
      </c>
      <c r="HZ193" s="48">
        <v>202.3</v>
      </c>
      <c r="IA193" s="49" t="s">
        <v>197</v>
      </c>
      <c r="IB193" s="49" t="s">
        <v>197</v>
      </c>
      <c r="IC193" s="49" t="s">
        <v>197</v>
      </c>
      <c r="ID193" s="48">
        <v>86.9</v>
      </c>
      <c r="IE193" s="49" t="s">
        <v>197</v>
      </c>
      <c r="IF193" s="49" t="s">
        <v>197</v>
      </c>
      <c r="IG193" s="48">
        <v>82.6</v>
      </c>
      <c r="IH193" s="48">
        <v>67.2</v>
      </c>
      <c r="II193" s="49" t="s">
        <v>197</v>
      </c>
      <c r="IJ193" s="49" t="s">
        <v>197</v>
      </c>
      <c r="IK193" s="49" t="s">
        <v>197</v>
      </c>
      <c r="IL193" s="49" t="s">
        <v>197</v>
      </c>
      <c r="IM193" s="49" t="s">
        <v>197</v>
      </c>
      <c r="IN193" s="49" t="s">
        <v>197</v>
      </c>
      <c r="IO193" s="49" t="s">
        <v>197</v>
      </c>
      <c r="IP193" s="49" t="s">
        <v>197</v>
      </c>
      <c r="IQ193" s="49" t="s">
        <v>197</v>
      </c>
      <c r="IR193" s="48">
        <v>60.4</v>
      </c>
      <c r="IS193" s="48">
        <v>75.400000000000006</v>
      </c>
      <c r="IT193" s="48">
        <v>69.7</v>
      </c>
      <c r="IU193" s="48">
        <v>158.9</v>
      </c>
      <c r="IV193" s="48">
        <v>292.3</v>
      </c>
      <c r="IW193" s="48">
        <v>259.3</v>
      </c>
      <c r="IX193" s="49" t="s">
        <v>197</v>
      </c>
      <c r="IY193" s="49" t="s">
        <v>197</v>
      </c>
      <c r="IZ193" s="49" t="s">
        <v>197</v>
      </c>
      <c r="JA193" s="49" t="s">
        <v>197</v>
      </c>
      <c r="JB193" s="49" t="s">
        <v>197</v>
      </c>
      <c r="JC193" s="48">
        <v>577.79999999999995</v>
      </c>
      <c r="JD193" s="48">
        <v>127</v>
      </c>
      <c r="JE193" s="48">
        <v>236.3</v>
      </c>
      <c r="JF193" s="48" t="s">
        <v>87</v>
      </c>
      <c r="JG193" s="48" t="s">
        <v>87</v>
      </c>
      <c r="JH193" s="48" t="s">
        <v>87</v>
      </c>
      <c r="JI193" s="48">
        <v>169.4</v>
      </c>
      <c r="JJ193" s="48">
        <v>104.1</v>
      </c>
      <c r="JK193" s="48">
        <v>87.2</v>
      </c>
      <c r="JL193" s="48">
        <v>67</v>
      </c>
      <c r="JM193" s="48">
        <v>73.8</v>
      </c>
      <c r="JN193" s="48">
        <v>67.2</v>
      </c>
      <c r="JO193" s="48" t="s">
        <v>87</v>
      </c>
    </row>
    <row r="194" spans="1:275">
      <c r="A194" s="45"/>
      <c r="B194" s="46" t="s">
        <v>1931</v>
      </c>
      <c r="C194" s="303" t="s">
        <v>1427</v>
      </c>
      <c r="D194" s="46" t="s">
        <v>111</v>
      </c>
      <c r="E194" s="303" t="s">
        <v>23</v>
      </c>
      <c r="F194" s="47" t="s">
        <v>197</v>
      </c>
      <c r="G194" s="47" t="s">
        <v>197</v>
      </c>
      <c r="H194" s="48">
        <v>166.6</v>
      </c>
      <c r="I194" s="48">
        <v>130.5</v>
      </c>
      <c r="J194" s="48">
        <v>132.9</v>
      </c>
      <c r="K194" s="49" t="s">
        <v>197</v>
      </c>
      <c r="L194" s="49" t="s">
        <v>197</v>
      </c>
      <c r="M194" s="49" t="s">
        <v>197</v>
      </c>
      <c r="N194" s="49" t="s">
        <v>197</v>
      </c>
      <c r="O194" s="49" t="s">
        <v>197</v>
      </c>
      <c r="P194" s="49" t="s">
        <v>197</v>
      </c>
      <c r="Q194" s="49" t="s">
        <v>197</v>
      </c>
      <c r="R194" s="49" t="s">
        <v>197</v>
      </c>
      <c r="S194" s="49" t="s">
        <v>197</v>
      </c>
      <c r="T194" s="49" t="s">
        <v>197</v>
      </c>
      <c r="U194" s="49" t="s">
        <v>197</v>
      </c>
      <c r="V194" s="49" t="s">
        <v>197</v>
      </c>
      <c r="W194" s="49" t="s">
        <v>197</v>
      </c>
      <c r="X194" s="49" t="s">
        <v>197</v>
      </c>
      <c r="Y194" s="49" t="s">
        <v>197</v>
      </c>
      <c r="Z194" s="48">
        <v>23</v>
      </c>
      <c r="AA194" s="48">
        <v>155.6</v>
      </c>
      <c r="AB194" s="49" t="s">
        <v>197</v>
      </c>
      <c r="AC194" s="49" t="s">
        <v>197</v>
      </c>
      <c r="AD194" s="49" t="s">
        <v>197</v>
      </c>
      <c r="AE194" s="49" t="s">
        <v>197</v>
      </c>
      <c r="AF194" s="49" t="s">
        <v>197</v>
      </c>
      <c r="AG194" s="49" t="s">
        <v>197</v>
      </c>
      <c r="AH194" s="49" t="s">
        <v>197</v>
      </c>
      <c r="AI194" s="49" t="s">
        <v>197</v>
      </c>
      <c r="AJ194" s="49" t="s">
        <v>197</v>
      </c>
      <c r="AK194" s="49" t="s">
        <v>197</v>
      </c>
      <c r="AL194" s="49" t="s">
        <v>197</v>
      </c>
      <c r="AM194" s="49" t="s">
        <v>197</v>
      </c>
      <c r="AN194" s="49" t="s">
        <v>197</v>
      </c>
      <c r="AO194" s="49" t="s">
        <v>197</v>
      </c>
      <c r="AP194" s="49" t="s">
        <v>197</v>
      </c>
      <c r="AQ194" s="49" t="s">
        <v>197</v>
      </c>
      <c r="AR194" s="49" t="s">
        <v>197</v>
      </c>
      <c r="AS194" s="49" t="s">
        <v>197</v>
      </c>
      <c r="AT194" s="49" t="s">
        <v>197</v>
      </c>
      <c r="AU194" s="49" t="s">
        <v>197</v>
      </c>
      <c r="AV194" s="49" t="s">
        <v>197</v>
      </c>
      <c r="AW194" s="49" t="s">
        <v>197</v>
      </c>
      <c r="AX194" s="49" t="s">
        <v>197</v>
      </c>
      <c r="AY194" s="49" t="s">
        <v>197</v>
      </c>
      <c r="AZ194" s="48">
        <v>63.4</v>
      </c>
      <c r="BA194" s="48">
        <v>68.5</v>
      </c>
      <c r="BB194" s="48">
        <v>68.3</v>
      </c>
      <c r="BC194" s="48">
        <v>45.2</v>
      </c>
      <c r="BD194" s="48">
        <v>46.8</v>
      </c>
      <c r="BE194" s="48">
        <v>46.6</v>
      </c>
      <c r="BF194" s="48">
        <v>50.5</v>
      </c>
      <c r="BG194" s="48">
        <v>41.5</v>
      </c>
      <c r="BH194" s="48">
        <v>43.5</v>
      </c>
      <c r="BI194" s="48">
        <v>76.099999999999994</v>
      </c>
      <c r="BJ194" s="48">
        <v>27.5</v>
      </c>
      <c r="BK194" s="48">
        <v>52.9</v>
      </c>
      <c r="BL194" s="49" t="s">
        <v>197</v>
      </c>
      <c r="BM194" s="49" t="s">
        <v>197</v>
      </c>
      <c r="BN194" s="49" t="s">
        <v>197</v>
      </c>
      <c r="BO194" s="49" t="s">
        <v>197</v>
      </c>
      <c r="BP194" s="49" t="s">
        <v>197</v>
      </c>
      <c r="BQ194" s="49" t="s">
        <v>197</v>
      </c>
      <c r="BR194" s="49" t="s">
        <v>197</v>
      </c>
      <c r="BS194" s="49" t="s">
        <v>197</v>
      </c>
      <c r="BT194" s="49" t="s">
        <v>197</v>
      </c>
      <c r="BU194" s="49" t="s">
        <v>197</v>
      </c>
      <c r="BV194" s="49" t="s">
        <v>197</v>
      </c>
      <c r="BW194" s="49" t="s">
        <v>197</v>
      </c>
      <c r="BX194" s="49" t="s">
        <v>197</v>
      </c>
      <c r="BY194" s="49" t="s">
        <v>197</v>
      </c>
      <c r="BZ194" s="49" t="s">
        <v>197</v>
      </c>
      <c r="CA194" s="49" t="s">
        <v>197</v>
      </c>
      <c r="CB194" s="49" t="s">
        <v>197</v>
      </c>
      <c r="CC194" s="49" t="s">
        <v>197</v>
      </c>
      <c r="CD194" s="49" t="s">
        <v>197</v>
      </c>
      <c r="CE194" s="49" t="s">
        <v>197</v>
      </c>
      <c r="CF194" s="49" t="s">
        <v>197</v>
      </c>
      <c r="CG194" s="49" t="s">
        <v>197</v>
      </c>
      <c r="CH194" s="49" t="s">
        <v>197</v>
      </c>
      <c r="CI194" s="49" t="s">
        <v>197</v>
      </c>
      <c r="CJ194" s="49" t="s">
        <v>197</v>
      </c>
      <c r="CK194" s="49" t="s">
        <v>197</v>
      </c>
      <c r="CL194" s="49" t="s">
        <v>197</v>
      </c>
      <c r="CM194" s="49" t="s">
        <v>197</v>
      </c>
      <c r="CN194" s="49" t="s">
        <v>197</v>
      </c>
      <c r="CO194" s="49" t="s">
        <v>197</v>
      </c>
      <c r="CP194" s="49" t="s">
        <v>197</v>
      </c>
      <c r="CQ194" s="49" t="s">
        <v>197</v>
      </c>
      <c r="CR194" s="49" t="s">
        <v>197</v>
      </c>
      <c r="CS194" s="49" t="s">
        <v>197</v>
      </c>
      <c r="CT194" s="49" t="s">
        <v>197</v>
      </c>
      <c r="CU194" s="49" t="s">
        <v>197</v>
      </c>
      <c r="CV194" s="49" t="s">
        <v>197</v>
      </c>
      <c r="CW194" s="49" t="s">
        <v>197</v>
      </c>
      <c r="CX194" s="49" t="s">
        <v>197</v>
      </c>
      <c r="CY194" s="49" t="s">
        <v>197</v>
      </c>
      <c r="CZ194" s="49" t="s">
        <v>197</v>
      </c>
      <c r="DA194" s="49" t="s">
        <v>197</v>
      </c>
      <c r="DB194" s="49" t="s">
        <v>197</v>
      </c>
      <c r="DC194" s="49" t="s">
        <v>197</v>
      </c>
      <c r="DD194" s="49" t="s">
        <v>197</v>
      </c>
      <c r="DE194" s="49" t="s">
        <v>197</v>
      </c>
      <c r="DF194" s="49" t="s">
        <v>197</v>
      </c>
      <c r="DG194" s="49" t="s">
        <v>197</v>
      </c>
      <c r="DH194" s="49" t="s">
        <v>197</v>
      </c>
      <c r="DI194" s="49" t="s">
        <v>197</v>
      </c>
      <c r="DJ194" s="49" t="s">
        <v>197</v>
      </c>
      <c r="DK194" s="49" t="s">
        <v>197</v>
      </c>
      <c r="DL194" s="49" t="s">
        <v>197</v>
      </c>
      <c r="DM194" s="49" t="s">
        <v>197</v>
      </c>
      <c r="DN194" s="49" t="s">
        <v>197</v>
      </c>
      <c r="DO194" s="49" t="s">
        <v>197</v>
      </c>
      <c r="DP194" s="49" t="s">
        <v>197</v>
      </c>
      <c r="DQ194" s="49" t="s">
        <v>197</v>
      </c>
      <c r="DR194" s="49" t="s">
        <v>197</v>
      </c>
      <c r="DS194" s="49" t="s">
        <v>197</v>
      </c>
      <c r="DT194" s="49" t="s">
        <v>197</v>
      </c>
      <c r="DU194" s="49" t="s">
        <v>197</v>
      </c>
      <c r="DV194" s="49" t="s">
        <v>197</v>
      </c>
      <c r="DW194" s="49" t="s">
        <v>197</v>
      </c>
      <c r="DX194" s="49" t="s">
        <v>197</v>
      </c>
      <c r="DY194" s="49" t="s">
        <v>197</v>
      </c>
      <c r="DZ194" s="49" t="s">
        <v>197</v>
      </c>
      <c r="EA194" s="49" t="s">
        <v>197</v>
      </c>
      <c r="EB194" s="48" t="e">
        <v>#N/A</v>
      </c>
      <c r="EC194" s="49" t="s">
        <v>197</v>
      </c>
      <c r="ED194" s="48" t="e">
        <v>#N/A</v>
      </c>
      <c r="EE194" s="49" t="s">
        <v>197</v>
      </c>
      <c r="EF194" s="49" t="s">
        <v>197</v>
      </c>
      <c r="EG194" s="49" t="s">
        <v>197</v>
      </c>
      <c r="EH194" s="49" t="s">
        <v>197</v>
      </c>
      <c r="EI194" s="49" t="s">
        <v>197</v>
      </c>
      <c r="EJ194" s="49" t="s">
        <v>197</v>
      </c>
      <c r="EK194" s="49" t="s">
        <v>197</v>
      </c>
      <c r="EL194" s="49" t="s">
        <v>197</v>
      </c>
      <c r="EM194" s="49" t="s">
        <v>197</v>
      </c>
      <c r="EN194" s="49" t="s">
        <v>197</v>
      </c>
      <c r="EO194" s="49" t="s">
        <v>197</v>
      </c>
      <c r="EP194" s="49" t="s">
        <v>197</v>
      </c>
      <c r="EQ194" s="49" t="s">
        <v>197</v>
      </c>
      <c r="ER194" s="49" t="s">
        <v>197</v>
      </c>
      <c r="ES194" s="49" t="s">
        <v>197</v>
      </c>
      <c r="ET194" s="49" t="s">
        <v>197</v>
      </c>
      <c r="EU194" s="49" t="s">
        <v>197</v>
      </c>
      <c r="EV194" s="48">
        <v>63.3</v>
      </c>
      <c r="EW194" s="48">
        <v>59.6</v>
      </c>
      <c r="EX194" s="48">
        <v>60.8</v>
      </c>
      <c r="EY194" s="49" t="s">
        <v>197</v>
      </c>
      <c r="EZ194" s="48">
        <v>34.200000000000003</v>
      </c>
      <c r="FA194" s="48">
        <v>49.7</v>
      </c>
      <c r="FB194" s="48">
        <v>43.5</v>
      </c>
      <c r="FC194" s="49" t="s">
        <v>197</v>
      </c>
      <c r="FD194" s="48">
        <v>23.1</v>
      </c>
      <c r="FE194" s="48">
        <v>51.1</v>
      </c>
      <c r="FF194" s="48">
        <v>39.1</v>
      </c>
      <c r="FG194" s="49" t="s">
        <v>197</v>
      </c>
      <c r="FH194" s="49" t="s">
        <v>197</v>
      </c>
      <c r="FI194" s="49" t="s">
        <v>197</v>
      </c>
      <c r="FJ194" s="49" t="s">
        <v>197</v>
      </c>
      <c r="FK194" s="49" t="s">
        <v>197</v>
      </c>
      <c r="FL194" s="49" t="s">
        <v>197</v>
      </c>
      <c r="FM194" s="48">
        <v>25.9</v>
      </c>
      <c r="FN194" s="48">
        <v>36.1</v>
      </c>
      <c r="FO194" s="48">
        <v>30.1</v>
      </c>
      <c r="FP194" s="48">
        <v>25.1</v>
      </c>
      <c r="FQ194" s="48">
        <v>51.6</v>
      </c>
      <c r="FR194" s="48">
        <v>42.2</v>
      </c>
      <c r="FS194" s="48">
        <v>40.299999999999997</v>
      </c>
      <c r="FT194" s="48">
        <v>60.3</v>
      </c>
      <c r="FU194" s="48">
        <v>47.6</v>
      </c>
      <c r="FV194" s="49" t="s">
        <v>197</v>
      </c>
      <c r="FW194" s="49" t="s">
        <v>197</v>
      </c>
      <c r="FX194" s="48">
        <v>39</v>
      </c>
      <c r="FY194" s="48">
        <v>76.8</v>
      </c>
      <c r="FZ194" s="48">
        <v>76.400000000000006</v>
      </c>
      <c r="GA194" s="48">
        <v>67.7</v>
      </c>
      <c r="GB194" s="48">
        <v>59.5</v>
      </c>
      <c r="GC194" s="48">
        <v>61.1</v>
      </c>
      <c r="GD194" s="49" t="s">
        <v>197</v>
      </c>
      <c r="GE194" s="49" t="s">
        <v>197</v>
      </c>
      <c r="GF194" s="49" t="s">
        <v>197</v>
      </c>
      <c r="GG194" s="49" t="s">
        <v>197</v>
      </c>
      <c r="GH194" s="49" t="s">
        <v>197</v>
      </c>
      <c r="GI194" s="49" t="s">
        <v>197</v>
      </c>
      <c r="GJ194" s="49" t="s">
        <v>197</v>
      </c>
      <c r="GK194" s="49" t="s">
        <v>197</v>
      </c>
      <c r="GL194" s="49" t="s">
        <v>197</v>
      </c>
      <c r="GM194" s="49" t="s">
        <v>197</v>
      </c>
      <c r="GN194" s="49" t="s">
        <v>197</v>
      </c>
      <c r="GO194" s="49" t="s">
        <v>197</v>
      </c>
      <c r="GP194" s="49" t="s">
        <v>197</v>
      </c>
      <c r="GQ194" s="49" t="s">
        <v>197</v>
      </c>
      <c r="GR194" s="49" t="s">
        <v>197</v>
      </c>
      <c r="GS194" s="49" t="s">
        <v>197</v>
      </c>
      <c r="GT194" s="49" t="s">
        <v>197</v>
      </c>
      <c r="GU194" s="49" t="s">
        <v>197</v>
      </c>
      <c r="GV194" s="49" t="s">
        <v>197</v>
      </c>
      <c r="GW194" s="49" t="s">
        <v>197</v>
      </c>
      <c r="GX194" s="49" t="s">
        <v>197</v>
      </c>
      <c r="GY194" s="49" t="s">
        <v>197</v>
      </c>
      <c r="GZ194" s="49" t="s">
        <v>197</v>
      </c>
      <c r="HA194" s="49" t="s">
        <v>197</v>
      </c>
      <c r="HB194" s="49" t="s">
        <v>197</v>
      </c>
      <c r="HC194" s="49" t="s">
        <v>197</v>
      </c>
      <c r="HD194" s="49" t="s">
        <v>197</v>
      </c>
      <c r="HE194" s="48" t="e">
        <v>#N/A</v>
      </c>
      <c r="HF194" s="49" t="s">
        <v>197</v>
      </c>
      <c r="HG194" s="48" t="e">
        <v>#N/A</v>
      </c>
      <c r="HH194" s="49" t="s">
        <v>197</v>
      </c>
      <c r="HI194" s="49" t="s">
        <v>197</v>
      </c>
      <c r="HJ194" s="49" t="s">
        <v>197</v>
      </c>
      <c r="HK194" s="49" t="s">
        <v>197</v>
      </c>
      <c r="HL194" s="49" t="s">
        <v>197</v>
      </c>
      <c r="HM194" s="49" t="s">
        <v>197</v>
      </c>
      <c r="HN194" s="49" t="s">
        <v>197</v>
      </c>
      <c r="HO194" s="49" t="s">
        <v>197</v>
      </c>
      <c r="HP194" s="49" t="s">
        <v>197</v>
      </c>
      <c r="HQ194" s="49" t="s">
        <v>197</v>
      </c>
      <c r="HR194" s="49" t="s">
        <v>197</v>
      </c>
      <c r="HS194" s="49" t="s">
        <v>197</v>
      </c>
      <c r="HT194" s="49" t="s">
        <v>197</v>
      </c>
      <c r="HU194" s="48">
        <v>48.4</v>
      </c>
      <c r="HV194" s="48">
        <v>60.7</v>
      </c>
      <c r="HW194" s="48">
        <v>60</v>
      </c>
      <c r="HX194" s="49" t="s">
        <v>197</v>
      </c>
      <c r="HY194" s="49" t="s">
        <v>197</v>
      </c>
      <c r="HZ194" s="49" t="s">
        <v>197</v>
      </c>
      <c r="IA194" s="49" t="s">
        <v>197</v>
      </c>
      <c r="IB194" s="49" t="s">
        <v>197</v>
      </c>
      <c r="IC194" s="49" t="s">
        <v>197</v>
      </c>
      <c r="ID194" s="48">
        <v>29.8</v>
      </c>
      <c r="IE194" s="49" t="s">
        <v>197</v>
      </c>
      <c r="IF194" s="49" t="s">
        <v>197</v>
      </c>
      <c r="IG194" s="49" t="s">
        <v>197</v>
      </c>
      <c r="IH194" s="48">
        <v>36.4</v>
      </c>
      <c r="II194" s="49" t="s">
        <v>197</v>
      </c>
      <c r="IJ194" s="49" t="s">
        <v>197</v>
      </c>
      <c r="IK194" s="49" t="s">
        <v>197</v>
      </c>
      <c r="IL194" s="49" t="s">
        <v>197</v>
      </c>
      <c r="IM194" s="49" t="s">
        <v>197</v>
      </c>
      <c r="IN194" s="49" t="s">
        <v>197</v>
      </c>
      <c r="IO194" s="49" t="s">
        <v>197</v>
      </c>
      <c r="IP194" s="49" t="s">
        <v>197</v>
      </c>
      <c r="IQ194" s="49" t="s">
        <v>197</v>
      </c>
      <c r="IR194" s="48">
        <v>89.2</v>
      </c>
      <c r="IS194" s="48">
        <v>15.3</v>
      </c>
      <c r="IT194" s="48">
        <v>43.6</v>
      </c>
      <c r="IU194" s="49" t="s">
        <v>197</v>
      </c>
      <c r="IV194" s="49" t="s">
        <v>197</v>
      </c>
      <c r="IW194" s="49" t="s">
        <v>197</v>
      </c>
      <c r="IX194" s="49" t="s">
        <v>197</v>
      </c>
      <c r="IY194" s="49" t="s">
        <v>197</v>
      </c>
      <c r="IZ194" s="49" t="s">
        <v>197</v>
      </c>
      <c r="JA194" s="49" t="s">
        <v>197</v>
      </c>
      <c r="JB194" s="49" t="s">
        <v>197</v>
      </c>
      <c r="JC194" s="49" t="s">
        <v>197</v>
      </c>
      <c r="JD194" s="49" t="s">
        <v>197</v>
      </c>
      <c r="JE194" s="49" t="s">
        <v>197</v>
      </c>
      <c r="JF194" s="49" t="s">
        <v>87</v>
      </c>
      <c r="JG194" s="49" t="s">
        <v>87</v>
      </c>
      <c r="JH194" s="49" t="s">
        <v>87</v>
      </c>
      <c r="JI194" s="49" t="s">
        <v>87</v>
      </c>
      <c r="JJ194" s="49">
        <v>68.5</v>
      </c>
      <c r="JK194" s="49">
        <v>61.1</v>
      </c>
      <c r="JL194" s="49">
        <v>78.5</v>
      </c>
      <c r="JM194" s="49">
        <v>29</v>
      </c>
      <c r="JN194" s="49">
        <v>36.4</v>
      </c>
      <c r="JO194" s="49" t="s">
        <v>87</v>
      </c>
    </row>
    <row r="195" spans="1:275">
      <c r="A195" s="45"/>
      <c r="B195" s="46" t="s">
        <v>1932</v>
      </c>
      <c r="C195" s="303" t="s">
        <v>1428</v>
      </c>
      <c r="D195" s="46" t="s">
        <v>111</v>
      </c>
      <c r="E195" s="303" t="s">
        <v>23</v>
      </c>
      <c r="F195" s="47" t="s">
        <v>197</v>
      </c>
      <c r="G195" s="47" t="s">
        <v>197</v>
      </c>
      <c r="H195" s="48">
        <v>109</v>
      </c>
      <c r="I195" s="48">
        <v>87.2</v>
      </c>
      <c r="J195" s="48">
        <v>101.3</v>
      </c>
      <c r="K195" s="49" t="s">
        <v>197</v>
      </c>
      <c r="L195" s="48">
        <v>69.7</v>
      </c>
      <c r="M195" s="48">
        <v>73.599999999999994</v>
      </c>
      <c r="N195" s="48">
        <v>118.4</v>
      </c>
      <c r="O195" s="49" t="s">
        <v>197</v>
      </c>
      <c r="P195" s="48">
        <v>93</v>
      </c>
      <c r="Q195" s="49" t="s">
        <v>197</v>
      </c>
      <c r="R195" s="48">
        <v>51.3</v>
      </c>
      <c r="S195" s="48">
        <v>70</v>
      </c>
      <c r="T195" s="49" t="s">
        <v>197</v>
      </c>
      <c r="U195" s="48">
        <v>60.4</v>
      </c>
      <c r="V195" s="49" t="s">
        <v>197</v>
      </c>
      <c r="W195" s="49" t="s">
        <v>197</v>
      </c>
      <c r="X195" s="49" t="s">
        <v>197</v>
      </c>
      <c r="Y195" s="49" t="s">
        <v>197</v>
      </c>
      <c r="Z195" s="48">
        <v>43.4</v>
      </c>
      <c r="AA195" s="48">
        <v>108.8</v>
      </c>
      <c r="AB195" s="49" t="s">
        <v>197</v>
      </c>
      <c r="AC195" s="49" t="s">
        <v>197</v>
      </c>
      <c r="AD195" s="49" t="s">
        <v>197</v>
      </c>
      <c r="AE195" s="48">
        <v>38.1</v>
      </c>
      <c r="AF195" s="49" t="s">
        <v>197</v>
      </c>
      <c r="AG195" s="49" t="s">
        <v>197</v>
      </c>
      <c r="AH195" s="48">
        <v>53.7</v>
      </c>
      <c r="AI195" s="49" t="s">
        <v>197</v>
      </c>
      <c r="AJ195" s="48">
        <v>18.7</v>
      </c>
      <c r="AK195" s="49" t="s">
        <v>197</v>
      </c>
      <c r="AL195" s="49" t="s">
        <v>197</v>
      </c>
      <c r="AM195" s="49" t="s">
        <v>197</v>
      </c>
      <c r="AN195" s="48">
        <v>27.9</v>
      </c>
      <c r="AO195" s="48">
        <v>142.19999999999999</v>
      </c>
      <c r="AP195" s="48">
        <v>141</v>
      </c>
      <c r="AQ195" s="49" t="s">
        <v>197</v>
      </c>
      <c r="AR195" s="49" t="s">
        <v>197</v>
      </c>
      <c r="AS195" s="49" t="s">
        <v>197</v>
      </c>
      <c r="AT195" s="49" t="s">
        <v>197</v>
      </c>
      <c r="AU195" s="49" t="s">
        <v>197</v>
      </c>
      <c r="AV195" s="49" t="s">
        <v>197</v>
      </c>
      <c r="AW195" s="48">
        <v>261.8</v>
      </c>
      <c r="AX195" s="49" t="s">
        <v>197</v>
      </c>
      <c r="AY195" s="49" t="s">
        <v>197</v>
      </c>
      <c r="AZ195" s="48">
        <v>47</v>
      </c>
      <c r="BA195" s="48">
        <v>61.9</v>
      </c>
      <c r="BB195" s="48">
        <v>61.2</v>
      </c>
      <c r="BC195" s="48">
        <v>93.3</v>
      </c>
      <c r="BD195" s="48">
        <v>74.3</v>
      </c>
      <c r="BE195" s="48">
        <v>75.7</v>
      </c>
      <c r="BF195" s="48">
        <v>70.2</v>
      </c>
      <c r="BG195" s="48">
        <v>55.6</v>
      </c>
      <c r="BH195" s="48">
        <v>58.9</v>
      </c>
      <c r="BI195" s="48">
        <v>58.2</v>
      </c>
      <c r="BJ195" s="48">
        <v>56.7</v>
      </c>
      <c r="BK195" s="48">
        <v>57.5</v>
      </c>
      <c r="BL195" s="49" t="s">
        <v>197</v>
      </c>
      <c r="BM195" s="49" t="s">
        <v>197</v>
      </c>
      <c r="BN195" s="49" t="s">
        <v>197</v>
      </c>
      <c r="BO195" s="49" t="s">
        <v>197</v>
      </c>
      <c r="BP195" s="49" t="s">
        <v>197</v>
      </c>
      <c r="BQ195" s="49" t="s">
        <v>197</v>
      </c>
      <c r="BR195" s="49" t="s">
        <v>197</v>
      </c>
      <c r="BS195" s="49" t="s">
        <v>197</v>
      </c>
      <c r="BT195" s="49" t="s">
        <v>197</v>
      </c>
      <c r="BU195" s="49" t="s">
        <v>197</v>
      </c>
      <c r="BV195" s="49" t="s">
        <v>197</v>
      </c>
      <c r="BW195" s="49" t="s">
        <v>197</v>
      </c>
      <c r="BX195" s="49" t="s">
        <v>197</v>
      </c>
      <c r="BY195" s="49" t="s">
        <v>197</v>
      </c>
      <c r="BZ195" s="49" t="s">
        <v>197</v>
      </c>
      <c r="CA195" s="49" t="s">
        <v>197</v>
      </c>
      <c r="CB195" s="49" t="s">
        <v>197</v>
      </c>
      <c r="CC195" s="49" t="s">
        <v>197</v>
      </c>
      <c r="CD195" s="49" t="s">
        <v>197</v>
      </c>
      <c r="CE195" s="49" t="s">
        <v>197</v>
      </c>
      <c r="CF195" s="49" t="s">
        <v>197</v>
      </c>
      <c r="CG195" s="49" t="s">
        <v>197</v>
      </c>
      <c r="CH195" s="49" t="s">
        <v>197</v>
      </c>
      <c r="CI195" s="49" t="s">
        <v>197</v>
      </c>
      <c r="CJ195" s="49" t="s">
        <v>197</v>
      </c>
      <c r="CK195" s="49" t="s">
        <v>197</v>
      </c>
      <c r="CL195" s="49" t="s">
        <v>197</v>
      </c>
      <c r="CM195" s="49" t="s">
        <v>197</v>
      </c>
      <c r="CN195" s="49" t="s">
        <v>197</v>
      </c>
      <c r="CO195" s="49" t="s">
        <v>197</v>
      </c>
      <c r="CP195" s="49" t="s">
        <v>197</v>
      </c>
      <c r="CQ195" s="49" t="s">
        <v>197</v>
      </c>
      <c r="CR195" s="49" t="s">
        <v>197</v>
      </c>
      <c r="CS195" s="49" t="s">
        <v>197</v>
      </c>
      <c r="CT195" s="49" t="s">
        <v>197</v>
      </c>
      <c r="CU195" s="49" t="s">
        <v>197</v>
      </c>
      <c r="CV195" s="49" t="s">
        <v>197</v>
      </c>
      <c r="CW195" s="49" t="s">
        <v>197</v>
      </c>
      <c r="CX195" s="49" t="s">
        <v>197</v>
      </c>
      <c r="CY195" s="49" t="s">
        <v>197</v>
      </c>
      <c r="CZ195" s="49" t="s">
        <v>197</v>
      </c>
      <c r="DA195" s="49" t="s">
        <v>197</v>
      </c>
      <c r="DB195" s="49" t="s">
        <v>197</v>
      </c>
      <c r="DC195" s="49" t="s">
        <v>197</v>
      </c>
      <c r="DD195" s="49" t="s">
        <v>197</v>
      </c>
      <c r="DE195" s="49" t="s">
        <v>197</v>
      </c>
      <c r="DF195" s="49" t="s">
        <v>197</v>
      </c>
      <c r="DG195" s="49" t="s">
        <v>197</v>
      </c>
      <c r="DH195" s="49" t="s">
        <v>197</v>
      </c>
      <c r="DI195" s="49" t="s">
        <v>197</v>
      </c>
      <c r="DJ195" s="49" t="s">
        <v>197</v>
      </c>
      <c r="DK195" s="49" t="s">
        <v>197</v>
      </c>
      <c r="DL195" s="49" t="s">
        <v>197</v>
      </c>
      <c r="DM195" s="49" t="s">
        <v>197</v>
      </c>
      <c r="DN195" s="49" t="s">
        <v>197</v>
      </c>
      <c r="DO195" s="49" t="s">
        <v>197</v>
      </c>
      <c r="DP195" s="49" t="s">
        <v>197</v>
      </c>
      <c r="DQ195" s="49" t="s">
        <v>197</v>
      </c>
      <c r="DR195" s="49" t="s">
        <v>197</v>
      </c>
      <c r="DS195" s="49" t="s">
        <v>197</v>
      </c>
      <c r="DT195" s="49" t="s">
        <v>197</v>
      </c>
      <c r="DU195" s="49" t="s">
        <v>197</v>
      </c>
      <c r="DV195" s="49" t="s">
        <v>197</v>
      </c>
      <c r="DW195" s="49" t="s">
        <v>197</v>
      </c>
      <c r="DX195" s="49" t="s">
        <v>197</v>
      </c>
      <c r="DY195" s="49" t="s">
        <v>197</v>
      </c>
      <c r="DZ195" s="49" t="s">
        <v>197</v>
      </c>
      <c r="EA195" s="49" t="s">
        <v>197</v>
      </c>
      <c r="EB195" s="48" t="e">
        <v>#N/A</v>
      </c>
      <c r="EC195" s="49" t="s">
        <v>197</v>
      </c>
      <c r="ED195" s="48" t="e">
        <v>#N/A</v>
      </c>
      <c r="EE195" s="49" t="s">
        <v>197</v>
      </c>
      <c r="EF195" s="49" t="s">
        <v>197</v>
      </c>
      <c r="EG195" s="49" t="s">
        <v>197</v>
      </c>
      <c r="EH195" s="49" t="s">
        <v>197</v>
      </c>
      <c r="EI195" s="49" t="s">
        <v>197</v>
      </c>
      <c r="EJ195" s="49" t="s">
        <v>197</v>
      </c>
      <c r="EK195" s="49" t="s">
        <v>197</v>
      </c>
      <c r="EL195" s="49" t="s">
        <v>197</v>
      </c>
      <c r="EM195" s="49" t="s">
        <v>197</v>
      </c>
      <c r="EN195" s="49" t="s">
        <v>197</v>
      </c>
      <c r="EO195" s="49" t="s">
        <v>197</v>
      </c>
      <c r="EP195" s="49" t="s">
        <v>197</v>
      </c>
      <c r="EQ195" s="49" t="s">
        <v>197</v>
      </c>
      <c r="ER195" s="49" t="s">
        <v>197</v>
      </c>
      <c r="ES195" s="49" t="s">
        <v>197</v>
      </c>
      <c r="ET195" s="48">
        <v>63.5</v>
      </c>
      <c r="EU195" s="49" t="s">
        <v>197</v>
      </c>
      <c r="EV195" s="48">
        <v>69.7</v>
      </c>
      <c r="EW195" s="48">
        <v>77.3</v>
      </c>
      <c r="EX195" s="48">
        <v>74.900000000000006</v>
      </c>
      <c r="EY195" s="49" t="s">
        <v>197</v>
      </c>
      <c r="EZ195" s="48">
        <v>56.7</v>
      </c>
      <c r="FA195" s="48">
        <v>67.8</v>
      </c>
      <c r="FB195" s="48">
        <v>63.4</v>
      </c>
      <c r="FC195" s="49" t="s">
        <v>197</v>
      </c>
      <c r="FD195" s="48">
        <v>70.2</v>
      </c>
      <c r="FE195" s="48">
        <v>67.8</v>
      </c>
      <c r="FF195" s="48">
        <v>68.8</v>
      </c>
      <c r="FG195" s="49" t="s">
        <v>197</v>
      </c>
      <c r="FH195" s="49" t="s">
        <v>197</v>
      </c>
      <c r="FI195" s="49" t="s">
        <v>197</v>
      </c>
      <c r="FJ195" s="49" t="s">
        <v>197</v>
      </c>
      <c r="FK195" s="49" t="s">
        <v>197</v>
      </c>
      <c r="FL195" s="49" t="s">
        <v>197</v>
      </c>
      <c r="FM195" s="48">
        <v>57</v>
      </c>
      <c r="FN195" s="48">
        <v>75.599999999999994</v>
      </c>
      <c r="FO195" s="48">
        <v>64.7</v>
      </c>
      <c r="FP195" s="48">
        <v>71.400000000000006</v>
      </c>
      <c r="FQ195" s="48">
        <v>71.599999999999994</v>
      </c>
      <c r="FR195" s="48">
        <v>71.599999999999994</v>
      </c>
      <c r="FS195" s="48">
        <v>101.3</v>
      </c>
      <c r="FT195" s="48">
        <v>56.8</v>
      </c>
      <c r="FU195" s="48">
        <v>84.9</v>
      </c>
      <c r="FV195" s="48">
        <v>35.4</v>
      </c>
      <c r="FW195" s="49" t="s">
        <v>197</v>
      </c>
      <c r="FX195" s="48">
        <v>84.1</v>
      </c>
      <c r="FY195" s="48">
        <v>58.3</v>
      </c>
      <c r="FZ195" s="48">
        <v>58.5</v>
      </c>
      <c r="GA195" s="48">
        <v>78.400000000000006</v>
      </c>
      <c r="GB195" s="48">
        <v>66.8</v>
      </c>
      <c r="GC195" s="48">
        <v>69</v>
      </c>
      <c r="GD195" s="49" t="s">
        <v>197</v>
      </c>
      <c r="GE195" s="49" t="s">
        <v>197</v>
      </c>
      <c r="GF195" s="49" t="s">
        <v>197</v>
      </c>
      <c r="GG195" s="48">
        <v>29.9</v>
      </c>
      <c r="GH195" s="48">
        <v>39.1</v>
      </c>
      <c r="GI195" s="48">
        <v>39</v>
      </c>
      <c r="GJ195" s="48">
        <v>373.1</v>
      </c>
      <c r="GK195" s="48">
        <v>492.2</v>
      </c>
      <c r="GL195" s="48">
        <v>454.5</v>
      </c>
      <c r="GM195" s="48">
        <v>91.4</v>
      </c>
      <c r="GN195" s="48">
        <v>57.9</v>
      </c>
      <c r="GO195" s="48">
        <v>70.900000000000006</v>
      </c>
      <c r="GP195" s="49" t="s">
        <v>197</v>
      </c>
      <c r="GQ195" s="49" t="s">
        <v>197</v>
      </c>
      <c r="GR195" s="49" t="s">
        <v>197</v>
      </c>
      <c r="GS195" s="49" t="s">
        <v>197</v>
      </c>
      <c r="GT195" s="49" t="s">
        <v>197</v>
      </c>
      <c r="GU195" s="49" t="s">
        <v>197</v>
      </c>
      <c r="GV195" s="49" t="s">
        <v>197</v>
      </c>
      <c r="GW195" s="49" t="s">
        <v>197</v>
      </c>
      <c r="GX195" s="49" t="s">
        <v>197</v>
      </c>
      <c r="GY195" s="48">
        <v>71.8</v>
      </c>
      <c r="GZ195" s="48">
        <v>93.9</v>
      </c>
      <c r="HA195" s="48">
        <v>83.2</v>
      </c>
      <c r="HB195" s="48">
        <v>86</v>
      </c>
      <c r="HC195" s="48">
        <v>94.8</v>
      </c>
      <c r="HD195" s="48">
        <v>92.2</v>
      </c>
      <c r="HE195" s="48" t="e">
        <v>#N/A</v>
      </c>
      <c r="HF195" s="49" t="s">
        <v>197</v>
      </c>
      <c r="HG195" s="48" t="e">
        <v>#N/A</v>
      </c>
      <c r="HH195" s="49" t="s">
        <v>197</v>
      </c>
      <c r="HI195" s="49" t="s">
        <v>197</v>
      </c>
      <c r="HJ195" s="49" t="s">
        <v>197</v>
      </c>
      <c r="HK195" s="49" t="s">
        <v>197</v>
      </c>
      <c r="HL195" s="49" t="s">
        <v>197</v>
      </c>
      <c r="HM195" s="49" t="s">
        <v>197</v>
      </c>
      <c r="HN195" s="49" t="s">
        <v>197</v>
      </c>
      <c r="HO195" s="49" t="s">
        <v>197</v>
      </c>
      <c r="HP195" s="49" t="s">
        <v>197</v>
      </c>
      <c r="HQ195" s="49" t="s">
        <v>197</v>
      </c>
      <c r="HR195" s="49" t="s">
        <v>197</v>
      </c>
      <c r="HS195" s="49" t="s">
        <v>197</v>
      </c>
      <c r="HT195" s="49" t="s">
        <v>197</v>
      </c>
      <c r="HU195" s="48">
        <v>56.2</v>
      </c>
      <c r="HV195" s="48">
        <v>59.5</v>
      </c>
      <c r="HW195" s="48">
        <v>59.3</v>
      </c>
      <c r="HX195" s="49" t="s">
        <v>197</v>
      </c>
      <c r="HY195" s="49" t="s">
        <v>197</v>
      </c>
      <c r="HZ195" s="49" t="s">
        <v>197</v>
      </c>
      <c r="IA195" s="49" t="s">
        <v>197</v>
      </c>
      <c r="IB195" s="49" t="s">
        <v>197</v>
      </c>
      <c r="IC195" s="49" t="s">
        <v>197</v>
      </c>
      <c r="ID195" s="48">
        <v>141.30000000000001</v>
      </c>
      <c r="IE195" s="49" t="s">
        <v>197</v>
      </c>
      <c r="IF195" s="49" t="s">
        <v>197</v>
      </c>
      <c r="IG195" s="48">
        <v>393.5</v>
      </c>
      <c r="IH195" s="48">
        <v>76</v>
      </c>
      <c r="II195" s="49" t="s">
        <v>197</v>
      </c>
      <c r="IJ195" s="49" t="s">
        <v>197</v>
      </c>
      <c r="IK195" s="49" t="s">
        <v>197</v>
      </c>
      <c r="IL195" s="49" t="s">
        <v>197</v>
      </c>
      <c r="IM195" s="49" t="s">
        <v>197</v>
      </c>
      <c r="IN195" s="49" t="s">
        <v>197</v>
      </c>
      <c r="IO195" s="49" t="s">
        <v>197</v>
      </c>
      <c r="IP195" s="49" t="s">
        <v>197</v>
      </c>
      <c r="IQ195" s="49" t="s">
        <v>197</v>
      </c>
      <c r="IR195" s="48">
        <v>34.6</v>
      </c>
      <c r="IS195" s="48">
        <v>73.400000000000006</v>
      </c>
      <c r="IT195" s="48">
        <v>58.5</v>
      </c>
      <c r="IU195" s="48">
        <v>50.8</v>
      </c>
      <c r="IV195" s="48">
        <v>34.299999999999997</v>
      </c>
      <c r="IW195" s="48">
        <v>38.4</v>
      </c>
      <c r="IX195" s="49" t="s">
        <v>197</v>
      </c>
      <c r="IY195" s="49" t="s">
        <v>197</v>
      </c>
      <c r="IZ195" s="49" t="s">
        <v>197</v>
      </c>
      <c r="JA195" s="49" t="s">
        <v>197</v>
      </c>
      <c r="JB195" s="49" t="s">
        <v>197</v>
      </c>
      <c r="JC195" s="49" t="s">
        <v>197</v>
      </c>
      <c r="JD195" s="49" t="s">
        <v>197</v>
      </c>
      <c r="JE195" s="49" t="s">
        <v>197</v>
      </c>
      <c r="JF195" s="49" t="s">
        <v>87</v>
      </c>
      <c r="JG195" s="49" t="s">
        <v>87</v>
      </c>
      <c r="JH195" s="49" t="s">
        <v>87</v>
      </c>
      <c r="JI195" s="49">
        <v>71.599999999999994</v>
      </c>
      <c r="JJ195" s="49">
        <v>64</v>
      </c>
      <c r="JK195" s="49">
        <v>94.5</v>
      </c>
      <c r="JL195" s="49">
        <v>70.2</v>
      </c>
      <c r="JM195" s="49">
        <v>67.8</v>
      </c>
      <c r="JN195" s="49">
        <v>76</v>
      </c>
      <c r="JO195" s="49" t="s">
        <v>87</v>
      </c>
    </row>
    <row r="196" spans="1:275">
      <c r="A196" s="45"/>
      <c r="B196" s="46" t="s">
        <v>1933</v>
      </c>
      <c r="C196" s="303" t="s">
        <v>1429</v>
      </c>
      <c r="D196" s="46" t="s">
        <v>111</v>
      </c>
      <c r="E196" s="303" t="s">
        <v>23</v>
      </c>
      <c r="F196" s="47" t="s">
        <v>197</v>
      </c>
      <c r="G196" s="47" t="s">
        <v>197</v>
      </c>
      <c r="H196" s="48">
        <v>99.7</v>
      </c>
      <c r="I196" s="48">
        <v>94.4</v>
      </c>
      <c r="J196" s="48">
        <v>88.7</v>
      </c>
      <c r="K196" s="49" t="s">
        <v>197</v>
      </c>
      <c r="L196" s="48">
        <v>103.4</v>
      </c>
      <c r="M196" s="49" t="s">
        <v>197</v>
      </c>
      <c r="N196" s="49" t="s">
        <v>197</v>
      </c>
      <c r="O196" s="49" t="s">
        <v>197</v>
      </c>
      <c r="P196" s="49" t="s">
        <v>197</v>
      </c>
      <c r="Q196" s="49" t="s">
        <v>197</v>
      </c>
      <c r="R196" s="49" t="s">
        <v>197</v>
      </c>
      <c r="S196" s="48">
        <v>104</v>
      </c>
      <c r="T196" s="49" t="s">
        <v>197</v>
      </c>
      <c r="U196" s="49" t="s">
        <v>197</v>
      </c>
      <c r="V196" s="49" t="s">
        <v>197</v>
      </c>
      <c r="W196" s="49" t="s">
        <v>197</v>
      </c>
      <c r="X196" s="49" t="s">
        <v>197</v>
      </c>
      <c r="Y196" s="49" t="s">
        <v>197</v>
      </c>
      <c r="Z196" s="49" t="s">
        <v>197</v>
      </c>
      <c r="AA196" s="49" t="s">
        <v>197</v>
      </c>
      <c r="AB196" s="49" t="s">
        <v>197</v>
      </c>
      <c r="AC196" s="49" t="s">
        <v>197</v>
      </c>
      <c r="AD196" s="49" t="s">
        <v>197</v>
      </c>
      <c r="AE196" s="49" t="s">
        <v>197</v>
      </c>
      <c r="AF196" s="49" t="s">
        <v>197</v>
      </c>
      <c r="AG196" s="49" t="s">
        <v>197</v>
      </c>
      <c r="AH196" s="49" t="s">
        <v>197</v>
      </c>
      <c r="AI196" s="49" t="s">
        <v>197</v>
      </c>
      <c r="AJ196" s="49" t="s">
        <v>197</v>
      </c>
      <c r="AK196" s="49" t="s">
        <v>197</v>
      </c>
      <c r="AL196" s="49" t="s">
        <v>197</v>
      </c>
      <c r="AM196" s="49" t="s">
        <v>197</v>
      </c>
      <c r="AN196" s="49" t="s">
        <v>197</v>
      </c>
      <c r="AO196" s="49" t="s">
        <v>197</v>
      </c>
      <c r="AP196" s="49" t="s">
        <v>197</v>
      </c>
      <c r="AQ196" s="49" t="s">
        <v>197</v>
      </c>
      <c r="AR196" s="49" t="s">
        <v>197</v>
      </c>
      <c r="AS196" s="49" t="s">
        <v>197</v>
      </c>
      <c r="AT196" s="49" t="s">
        <v>197</v>
      </c>
      <c r="AU196" s="49" t="s">
        <v>197</v>
      </c>
      <c r="AV196" s="49" t="s">
        <v>197</v>
      </c>
      <c r="AW196" s="49" t="s">
        <v>197</v>
      </c>
      <c r="AX196" s="49" t="s">
        <v>197</v>
      </c>
      <c r="AY196" s="49" t="s">
        <v>197</v>
      </c>
      <c r="AZ196" s="48">
        <v>90.1</v>
      </c>
      <c r="BA196" s="48">
        <v>73.3</v>
      </c>
      <c r="BB196" s="48">
        <v>74.099999999999994</v>
      </c>
      <c r="BC196" s="48">
        <v>76.3</v>
      </c>
      <c r="BD196" s="48">
        <v>58.6</v>
      </c>
      <c r="BE196" s="48">
        <v>59.9</v>
      </c>
      <c r="BF196" s="48">
        <v>91.6</v>
      </c>
      <c r="BG196" s="48">
        <v>75.900000000000006</v>
      </c>
      <c r="BH196" s="48">
        <v>79.5</v>
      </c>
      <c r="BI196" s="49" t="s">
        <v>197</v>
      </c>
      <c r="BJ196" s="49" t="s">
        <v>197</v>
      </c>
      <c r="BK196" s="49" t="s">
        <v>197</v>
      </c>
      <c r="BL196" s="49" t="s">
        <v>197</v>
      </c>
      <c r="BM196" s="49" t="s">
        <v>197</v>
      </c>
      <c r="BN196" s="49" t="s">
        <v>197</v>
      </c>
      <c r="BO196" s="49" t="s">
        <v>197</v>
      </c>
      <c r="BP196" s="49" t="s">
        <v>197</v>
      </c>
      <c r="BQ196" s="49" t="s">
        <v>197</v>
      </c>
      <c r="BR196" s="49" t="s">
        <v>197</v>
      </c>
      <c r="BS196" s="49" t="s">
        <v>197</v>
      </c>
      <c r="BT196" s="49" t="s">
        <v>197</v>
      </c>
      <c r="BU196" s="49" t="s">
        <v>197</v>
      </c>
      <c r="BV196" s="49" t="s">
        <v>197</v>
      </c>
      <c r="BW196" s="49" t="s">
        <v>197</v>
      </c>
      <c r="BX196" s="49" t="s">
        <v>197</v>
      </c>
      <c r="BY196" s="49" t="s">
        <v>197</v>
      </c>
      <c r="BZ196" s="49" t="s">
        <v>197</v>
      </c>
      <c r="CA196" s="49" t="s">
        <v>197</v>
      </c>
      <c r="CB196" s="49" t="s">
        <v>197</v>
      </c>
      <c r="CC196" s="49" t="s">
        <v>197</v>
      </c>
      <c r="CD196" s="49" t="s">
        <v>197</v>
      </c>
      <c r="CE196" s="49" t="s">
        <v>197</v>
      </c>
      <c r="CF196" s="49" t="s">
        <v>197</v>
      </c>
      <c r="CG196" s="49" t="s">
        <v>197</v>
      </c>
      <c r="CH196" s="49" t="s">
        <v>197</v>
      </c>
      <c r="CI196" s="49" t="s">
        <v>197</v>
      </c>
      <c r="CJ196" s="49" t="s">
        <v>197</v>
      </c>
      <c r="CK196" s="49" t="s">
        <v>197</v>
      </c>
      <c r="CL196" s="49" t="s">
        <v>197</v>
      </c>
      <c r="CM196" s="49" t="s">
        <v>197</v>
      </c>
      <c r="CN196" s="49" t="s">
        <v>197</v>
      </c>
      <c r="CO196" s="49" t="s">
        <v>197</v>
      </c>
      <c r="CP196" s="49" t="s">
        <v>197</v>
      </c>
      <c r="CQ196" s="49" t="s">
        <v>197</v>
      </c>
      <c r="CR196" s="49" t="s">
        <v>197</v>
      </c>
      <c r="CS196" s="49" t="s">
        <v>197</v>
      </c>
      <c r="CT196" s="49" t="s">
        <v>197</v>
      </c>
      <c r="CU196" s="49" t="s">
        <v>197</v>
      </c>
      <c r="CV196" s="49" t="s">
        <v>197</v>
      </c>
      <c r="CW196" s="49" t="s">
        <v>197</v>
      </c>
      <c r="CX196" s="49" t="s">
        <v>197</v>
      </c>
      <c r="CY196" s="49" t="s">
        <v>197</v>
      </c>
      <c r="CZ196" s="49" t="s">
        <v>197</v>
      </c>
      <c r="DA196" s="49" t="s">
        <v>197</v>
      </c>
      <c r="DB196" s="49" t="s">
        <v>197</v>
      </c>
      <c r="DC196" s="49" t="s">
        <v>197</v>
      </c>
      <c r="DD196" s="49" t="s">
        <v>197</v>
      </c>
      <c r="DE196" s="49" t="s">
        <v>197</v>
      </c>
      <c r="DF196" s="49" t="s">
        <v>197</v>
      </c>
      <c r="DG196" s="49" t="s">
        <v>197</v>
      </c>
      <c r="DH196" s="49" t="s">
        <v>197</v>
      </c>
      <c r="DI196" s="49" t="s">
        <v>197</v>
      </c>
      <c r="DJ196" s="49" t="s">
        <v>197</v>
      </c>
      <c r="DK196" s="49" t="s">
        <v>197</v>
      </c>
      <c r="DL196" s="49" t="s">
        <v>197</v>
      </c>
      <c r="DM196" s="49" t="s">
        <v>197</v>
      </c>
      <c r="DN196" s="49" t="s">
        <v>197</v>
      </c>
      <c r="DO196" s="49" t="s">
        <v>197</v>
      </c>
      <c r="DP196" s="49" t="s">
        <v>197</v>
      </c>
      <c r="DQ196" s="49" t="s">
        <v>197</v>
      </c>
      <c r="DR196" s="49" t="s">
        <v>197</v>
      </c>
      <c r="DS196" s="49" t="s">
        <v>197</v>
      </c>
      <c r="DT196" s="49" t="s">
        <v>197</v>
      </c>
      <c r="DU196" s="49" t="s">
        <v>197</v>
      </c>
      <c r="DV196" s="49" t="s">
        <v>197</v>
      </c>
      <c r="DW196" s="49" t="s">
        <v>197</v>
      </c>
      <c r="DX196" s="49" t="s">
        <v>197</v>
      </c>
      <c r="DY196" s="49" t="s">
        <v>197</v>
      </c>
      <c r="DZ196" s="49" t="s">
        <v>197</v>
      </c>
      <c r="EA196" s="49" t="s">
        <v>197</v>
      </c>
      <c r="EB196" s="48" t="e">
        <v>#N/A</v>
      </c>
      <c r="EC196" s="49" t="s">
        <v>197</v>
      </c>
      <c r="ED196" s="48" t="e">
        <v>#N/A</v>
      </c>
      <c r="EE196" s="49" t="s">
        <v>197</v>
      </c>
      <c r="EF196" s="49" t="s">
        <v>197</v>
      </c>
      <c r="EG196" s="49" t="s">
        <v>197</v>
      </c>
      <c r="EH196" s="49" t="s">
        <v>197</v>
      </c>
      <c r="EI196" s="49" t="s">
        <v>197</v>
      </c>
      <c r="EJ196" s="49" t="s">
        <v>197</v>
      </c>
      <c r="EK196" s="49" t="s">
        <v>197</v>
      </c>
      <c r="EL196" s="49" t="s">
        <v>197</v>
      </c>
      <c r="EM196" s="49" t="s">
        <v>197</v>
      </c>
      <c r="EN196" s="49" t="s">
        <v>197</v>
      </c>
      <c r="EO196" s="49" t="s">
        <v>197</v>
      </c>
      <c r="EP196" s="49" t="s">
        <v>197</v>
      </c>
      <c r="EQ196" s="49" t="s">
        <v>197</v>
      </c>
      <c r="ER196" s="49" t="s">
        <v>197</v>
      </c>
      <c r="ES196" s="49" t="s">
        <v>197</v>
      </c>
      <c r="ET196" s="49" t="s">
        <v>197</v>
      </c>
      <c r="EU196" s="49" t="s">
        <v>197</v>
      </c>
      <c r="EV196" s="48">
        <v>47.3</v>
      </c>
      <c r="EW196" s="48">
        <v>80.099999999999994</v>
      </c>
      <c r="EX196" s="48">
        <v>69.900000000000006</v>
      </c>
      <c r="EY196" s="49" t="s">
        <v>197</v>
      </c>
      <c r="EZ196" s="49" t="s">
        <v>197</v>
      </c>
      <c r="FA196" s="49" t="s">
        <v>197</v>
      </c>
      <c r="FB196" s="49" t="s">
        <v>197</v>
      </c>
      <c r="FC196" s="49" t="s">
        <v>197</v>
      </c>
      <c r="FD196" s="48">
        <v>85.7</v>
      </c>
      <c r="FE196" s="48">
        <v>104.3</v>
      </c>
      <c r="FF196" s="48">
        <v>96.3</v>
      </c>
      <c r="FG196" s="49" t="s">
        <v>197</v>
      </c>
      <c r="FH196" s="49" t="s">
        <v>197</v>
      </c>
      <c r="FI196" s="49" t="s">
        <v>197</v>
      </c>
      <c r="FJ196" s="49" t="s">
        <v>197</v>
      </c>
      <c r="FK196" s="49" t="s">
        <v>197</v>
      </c>
      <c r="FL196" s="49" t="s">
        <v>197</v>
      </c>
      <c r="FM196" s="48">
        <v>28.4</v>
      </c>
      <c r="FN196" s="48">
        <v>77.2</v>
      </c>
      <c r="FO196" s="48">
        <v>48.8</v>
      </c>
      <c r="FP196" s="49" t="s">
        <v>197</v>
      </c>
      <c r="FQ196" s="49" t="s">
        <v>197</v>
      </c>
      <c r="FR196" s="49" t="s">
        <v>197</v>
      </c>
      <c r="FS196" s="49" t="s">
        <v>197</v>
      </c>
      <c r="FT196" s="49" t="s">
        <v>197</v>
      </c>
      <c r="FU196" s="49" t="s">
        <v>197</v>
      </c>
      <c r="FV196" s="49" t="s">
        <v>197</v>
      </c>
      <c r="FW196" s="49" t="s">
        <v>197</v>
      </c>
      <c r="FX196" s="48">
        <v>35.9</v>
      </c>
      <c r="FY196" s="48">
        <v>55.3</v>
      </c>
      <c r="FZ196" s="48">
        <v>55.1</v>
      </c>
      <c r="GA196" s="48">
        <v>46.9</v>
      </c>
      <c r="GB196" s="48">
        <v>100.1</v>
      </c>
      <c r="GC196" s="48">
        <v>89.9</v>
      </c>
      <c r="GD196" s="49" t="s">
        <v>197</v>
      </c>
      <c r="GE196" s="49" t="s">
        <v>197</v>
      </c>
      <c r="GF196" s="49" t="s">
        <v>197</v>
      </c>
      <c r="GG196" s="48">
        <v>79.900000000000006</v>
      </c>
      <c r="GH196" s="48">
        <v>22.7</v>
      </c>
      <c r="GI196" s="48">
        <v>23</v>
      </c>
      <c r="GJ196" s="49" t="s">
        <v>197</v>
      </c>
      <c r="GK196" s="49" t="s">
        <v>197</v>
      </c>
      <c r="GL196" s="49" t="s">
        <v>197</v>
      </c>
      <c r="GM196" s="49" t="s">
        <v>197</v>
      </c>
      <c r="GN196" s="49" t="s">
        <v>197</v>
      </c>
      <c r="GO196" s="49" t="s">
        <v>197</v>
      </c>
      <c r="GP196" s="49" t="s">
        <v>197</v>
      </c>
      <c r="GQ196" s="49" t="s">
        <v>197</v>
      </c>
      <c r="GR196" s="49" t="s">
        <v>197</v>
      </c>
      <c r="GS196" s="49" t="s">
        <v>197</v>
      </c>
      <c r="GT196" s="49" t="s">
        <v>197</v>
      </c>
      <c r="GU196" s="49" t="s">
        <v>197</v>
      </c>
      <c r="GV196" s="49" t="s">
        <v>197</v>
      </c>
      <c r="GW196" s="49" t="s">
        <v>197</v>
      </c>
      <c r="GX196" s="49" t="s">
        <v>197</v>
      </c>
      <c r="GY196" s="49" t="s">
        <v>197</v>
      </c>
      <c r="GZ196" s="49" t="s">
        <v>197</v>
      </c>
      <c r="HA196" s="49" t="s">
        <v>197</v>
      </c>
      <c r="HB196" s="49" t="s">
        <v>197</v>
      </c>
      <c r="HC196" s="49" t="s">
        <v>197</v>
      </c>
      <c r="HD196" s="49" t="s">
        <v>197</v>
      </c>
      <c r="HE196" s="48" t="e">
        <v>#N/A</v>
      </c>
      <c r="HF196" s="49" t="s">
        <v>197</v>
      </c>
      <c r="HG196" s="48" t="e">
        <v>#N/A</v>
      </c>
      <c r="HH196" s="49" t="s">
        <v>197</v>
      </c>
      <c r="HI196" s="49" t="s">
        <v>197</v>
      </c>
      <c r="HJ196" s="49" t="s">
        <v>197</v>
      </c>
      <c r="HK196" s="49" t="s">
        <v>197</v>
      </c>
      <c r="HL196" s="49" t="s">
        <v>197</v>
      </c>
      <c r="HM196" s="49" t="s">
        <v>197</v>
      </c>
      <c r="HN196" s="49" t="s">
        <v>197</v>
      </c>
      <c r="HO196" s="49" t="s">
        <v>197</v>
      </c>
      <c r="HP196" s="49" t="s">
        <v>197</v>
      </c>
      <c r="HQ196" s="49" t="s">
        <v>197</v>
      </c>
      <c r="HR196" s="49" t="s">
        <v>197</v>
      </c>
      <c r="HS196" s="49" t="s">
        <v>197</v>
      </c>
      <c r="HT196" s="49" t="s">
        <v>197</v>
      </c>
      <c r="HU196" s="48">
        <v>65.400000000000006</v>
      </c>
      <c r="HV196" s="48">
        <v>73.8</v>
      </c>
      <c r="HW196" s="48">
        <v>73.3</v>
      </c>
      <c r="HX196" s="49" t="s">
        <v>197</v>
      </c>
      <c r="HY196" s="49" t="s">
        <v>197</v>
      </c>
      <c r="HZ196" s="49" t="s">
        <v>197</v>
      </c>
      <c r="IA196" s="49" t="s">
        <v>197</v>
      </c>
      <c r="IB196" s="49" t="s">
        <v>197</v>
      </c>
      <c r="IC196" s="49" t="s">
        <v>197</v>
      </c>
      <c r="ID196" s="48">
        <v>79.2</v>
      </c>
      <c r="IE196" s="49" t="s">
        <v>197</v>
      </c>
      <c r="IF196" s="49" t="s">
        <v>197</v>
      </c>
      <c r="IG196" s="49" t="s">
        <v>197</v>
      </c>
      <c r="IH196" s="48">
        <v>43.4</v>
      </c>
      <c r="II196" s="49" t="s">
        <v>197</v>
      </c>
      <c r="IJ196" s="49" t="s">
        <v>197</v>
      </c>
      <c r="IK196" s="49" t="s">
        <v>197</v>
      </c>
      <c r="IL196" s="49" t="s">
        <v>197</v>
      </c>
      <c r="IM196" s="49" t="s">
        <v>197</v>
      </c>
      <c r="IN196" s="49" t="s">
        <v>197</v>
      </c>
      <c r="IO196" s="49" t="s">
        <v>197</v>
      </c>
      <c r="IP196" s="49" t="s">
        <v>197</v>
      </c>
      <c r="IQ196" s="49" t="s">
        <v>197</v>
      </c>
      <c r="IR196" s="49" t="s">
        <v>197</v>
      </c>
      <c r="IS196" s="49" t="s">
        <v>197</v>
      </c>
      <c r="IT196" s="49" t="s">
        <v>197</v>
      </c>
      <c r="IU196" s="49" t="s">
        <v>197</v>
      </c>
      <c r="IV196" s="49" t="s">
        <v>197</v>
      </c>
      <c r="IW196" s="49" t="s">
        <v>197</v>
      </c>
      <c r="IX196" s="49" t="s">
        <v>197</v>
      </c>
      <c r="IY196" s="49" t="s">
        <v>197</v>
      </c>
      <c r="IZ196" s="49" t="s">
        <v>197</v>
      </c>
      <c r="JA196" s="49" t="s">
        <v>197</v>
      </c>
      <c r="JB196" s="49" t="s">
        <v>197</v>
      </c>
      <c r="JC196" s="49" t="s">
        <v>197</v>
      </c>
      <c r="JD196" s="49" t="s">
        <v>197</v>
      </c>
      <c r="JE196" s="49" t="s">
        <v>197</v>
      </c>
      <c r="JF196" s="49" t="s">
        <v>87</v>
      </c>
      <c r="JG196" s="49" t="s">
        <v>87</v>
      </c>
      <c r="JH196" s="49" t="s">
        <v>87</v>
      </c>
      <c r="JI196" s="49">
        <v>78.3</v>
      </c>
      <c r="JJ196" s="49">
        <v>57.8</v>
      </c>
      <c r="JK196" s="49">
        <v>50.5</v>
      </c>
      <c r="JL196" s="49">
        <v>52.4</v>
      </c>
      <c r="JM196" s="49">
        <v>48.5</v>
      </c>
      <c r="JN196" s="49">
        <v>43.4</v>
      </c>
      <c r="JO196" s="49" t="s">
        <v>87</v>
      </c>
    </row>
    <row r="197" spans="1:275">
      <c r="A197" s="45"/>
      <c r="B197" s="46" t="s">
        <v>1934</v>
      </c>
      <c r="C197" s="303" t="s">
        <v>1430</v>
      </c>
      <c r="D197" s="46" t="s">
        <v>111</v>
      </c>
      <c r="E197" s="303" t="s">
        <v>23</v>
      </c>
      <c r="F197" s="47" t="s">
        <v>197</v>
      </c>
      <c r="G197" s="47" t="s">
        <v>197</v>
      </c>
      <c r="H197" s="48">
        <v>132.4</v>
      </c>
      <c r="I197" s="48">
        <v>93.5</v>
      </c>
      <c r="J197" s="48">
        <v>102.3</v>
      </c>
      <c r="K197" s="49" t="s">
        <v>197</v>
      </c>
      <c r="L197" s="48">
        <v>106.6</v>
      </c>
      <c r="M197" s="49" t="s">
        <v>197</v>
      </c>
      <c r="N197" s="49" t="s">
        <v>197</v>
      </c>
      <c r="O197" s="49" t="s">
        <v>197</v>
      </c>
      <c r="P197" s="49" t="s">
        <v>197</v>
      </c>
      <c r="Q197" s="49" t="s">
        <v>197</v>
      </c>
      <c r="R197" s="49" t="s">
        <v>197</v>
      </c>
      <c r="S197" s="49" t="s">
        <v>197</v>
      </c>
      <c r="T197" s="49" t="s">
        <v>197</v>
      </c>
      <c r="U197" s="49" t="s">
        <v>197</v>
      </c>
      <c r="V197" s="49" t="s">
        <v>197</v>
      </c>
      <c r="W197" s="49" t="s">
        <v>197</v>
      </c>
      <c r="X197" s="49" t="s">
        <v>197</v>
      </c>
      <c r="Y197" s="49" t="s">
        <v>197</v>
      </c>
      <c r="Z197" s="49" t="s">
        <v>197</v>
      </c>
      <c r="AA197" s="49" t="s">
        <v>197</v>
      </c>
      <c r="AB197" s="49" t="s">
        <v>197</v>
      </c>
      <c r="AC197" s="49" t="s">
        <v>197</v>
      </c>
      <c r="AD197" s="49" t="s">
        <v>197</v>
      </c>
      <c r="AE197" s="49" t="s">
        <v>197</v>
      </c>
      <c r="AF197" s="49" t="s">
        <v>197</v>
      </c>
      <c r="AG197" s="49" t="s">
        <v>197</v>
      </c>
      <c r="AH197" s="49" t="s">
        <v>197</v>
      </c>
      <c r="AI197" s="49" t="s">
        <v>197</v>
      </c>
      <c r="AJ197" s="49" t="s">
        <v>197</v>
      </c>
      <c r="AK197" s="49" t="s">
        <v>197</v>
      </c>
      <c r="AL197" s="49" t="s">
        <v>197</v>
      </c>
      <c r="AM197" s="49" t="s">
        <v>197</v>
      </c>
      <c r="AN197" s="49" t="s">
        <v>197</v>
      </c>
      <c r="AO197" s="49" t="s">
        <v>197</v>
      </c>
      <c r="AP197" s="49" t="s">
        <v>197</v>
      </c>
      <c r="AQ197" s="49" t="s">
        <v>197</v>
      </c>
      <c r="AR197" s="49" t="s">
        <v>197</v>
      </c>
      <c r="AS197" s="49" t="s">
        <v>197</v>
      </c>
      <c r="AT197" s="48">
        <v>140.19999999999999</v>
      </c>
      <c r="AU197" s="49" t="s">
        <v>197</v>
      </c>
      <c r="AV197" s="48">
        <v>166.6</v>
      </c>
      <c r="AW197" s="49" t="s">
        <v>197</v>
      </c>
      <c r="AX197" s="49" t="s">
        <v>197</v>
      </c>
      <c r="AY197" s="48">
        <v>281.60000000000002</v>
      </c>
      <c r="AZ197" s="48">
        <v>69.400000000000006</v>
      </c>
      <c r="BA197" s="48">
        <v>98</v>
      </c>
      <c r="BB197" s="48">
        <v>96.7</v>
      </c>
      <c r="BC197" s="48">
        <v>73.8</v>
      </c>
      <c r="BD197" s="48">
        <v>93.4</v>
      </c>
      <c r="BE197" s="48">
        <v>91.9</v>
      </c>
      <c r="BF197" s="48">
        <v>73.099999999999994</v>
      </c>
      <c r="BG197" s="48">
        <v>90.7</v>
      </c>
      <c r="BH197" s="48">
        <v>86.6</v>
      </c>
      <c r="BI197" s="49" t="s">
        <v>197</v>
      </c>
      <c r="BJ197" s="49" t="s">
        <v>197</v>
      </c>
      <c r="BK197" s="49" t="s">
        <v>197</v>
      </c>
      <c r="BL197" s="49" t="s">
        <v>197</v>
      </c>
      <c r="BM197" s="49" t="s">
        <v>197</v>
      </c>
      <c r="BN197" s="49" t="s">
        <v>197</v>
      </c>
      <c r="BO197" s="49" t="s">
        <v>197</v>
      </c>
      <c r="BP197" s="49" t="s">
        <v>197</v>
      </c>
      <c r="BQ197" s="49" t="s">
        <v>197</v>
      </c>
      <c r="BR197" s="49" t="s">
        <v>197</v>
      </c>
      <c r="BS197" s="49" t="s">
        <v>197</v>
      </c>
      <c r="BT197" s="49" t="s">
        <v>197</v>
      </c>
      <c r="BU197" s="49" t="s">
        <v>197</v>
      </c>
      <c r="BV197" s="49" t="s">
        <v>197</v>
      </c>
      <c r="BW197" s="49" t="s">
        <v>197</v>
      </c>
      <c r="BX197" s="49" t="s">
        <v>197</v>
      </c>
      <c r="BY197" s="49" t="s">
        <v>197</v>
      </c>
      <c r="BZ197" s="49" t="s">
        <v>197</v>
      </c>
      <c r="CA197" s="49" t="s">
        <v>197</v>
      </c>
      <c r="CB197" s="49" t="s">
        <v>197</v>
      </c>
      <c r="CC197" s="49" t="s">
        <v>197</v>
      </c>
      <c r="CD197" s="49" t="s">
        <v>197</v>
      </c>
      <c r="CE197" s="49" t="s">
        <v>197</v>
      </c>
      <c r="CF197" s="49" t="s">
        <v>197</v>
      </c>
      <c r="CG197" s="49" t="s">
        <v>197</v>
      </c>
      <c r="CH197" s="49" t="s">
        <v>197</v>
      </c>
      <c r="CI197" s="49" t="s">
        <v>197</v>
      </c>
      <c r="CJ197" s="49" t="s">
        <v>197</v>
      </c>
      <c r="CK197" s="49" t="s">
        <v>197</v>
      </c>
      <c r="CL197" s="49" t="s">
        <v>197</v>
      </c>
      <c r="CM197" s="49" t="s">
        <v>197</v>
      </c>
      <c r="CN197" s="49" t="s">
        <v>197</v>
      </c>
      <c r="CO197" s="49" t="s">
        <v>197</v>
      </c>
      <c r="CP197" s="49" t="s">
        <v>197</v>
      </c>
      <c r="CQ197" s="49" t="s">
        <v>197</v>
      </c>
      <c r="CR197" s="49" t="s">
        <v>197</v>
      </c>
      <c r="CS197" s="49" t="s">
        <v>197</v>
      </c>
      <c r="CT197" s="49" t="s">
        <v>197</v>
      </c>
      <c r="CU197" s="49" t="s">
        <v>197</v>
      </c>
      <c r="CV197" s="49" t="s">
        <v>197</v>
      </c>
      <c r="CW197" s="49" t="s">
        <v>197</v>
      </c>
      <c r="CX197" s="49" t="s">
        <v>197</v>
      </c>
      <c r="CY197" s="49" t="s">
        <v>197</v>
      </c>
      <c r="CZ197" s="49" t="s">
        <v>197</v>
      </c>
      <c r="DA197" s="49" t="s">
        <v>197</v>
      </c>
      <c r="DB197" s="49" t="s">
        <v>197</v>
      </c>
      <c r="DC197" s="49" t="s">
        <v>197</v>
      </c>
      <c r="DD197" s="49" t="s">
        <v>197</v>
      </c>
      <c r="DE197" s="49" t="s">
        <v>197</v>
      </c>
      <c r="DF197" s="49" t="s">
        <v>197</v>
      </c>
      <c r="DG197" s="49" t="s">
        <v>197</v>
      </c>
      <c r="DH197" s="49" t="s">
        <v>197</v>
      </c>
      <c r="DI197" s="49" t="s">
        <v>197</v>
      </c>
      <c r="DJ197" s="49" t="s">
        <v>197</v>
      </c>
      <c r="DK197" s="49" t="s">
        <v>197</v>
      </c>
      <c r="DL197" s="49" t="s">
        <v>197</v>
      </c>
      <c r="DM197" s="49" t="s">
        <v>197</v>
      </c>
      <c r="DN197" s="49" t="s">
        <v>197</v>
      </c>
      <c r="DO197" s="49" t="s">
        <v>197</v>
      </c>
      <c r="DP197" s="49" t="s">
        <v>197</v>
      </c>
      <c r="DQ197" s="49" t="s">
        <v>197</v>
      </c>
      <c r="DR197" s="49" t="s">
        <v>197</v>
      </c>
      <c r="DS197" s="49" t="s">
        <v>197</v>
      </c>
      <c r="DT197" s="49" t="s">
        <v>197</v>
      </c>
      <c r="DU197" s="49" t="s">
        <v>197</v>
      </c>
      <c r="DV197" s="49" t="s">
        <v>197</v>
      </c>
      <c r="DW197" s="49" t="s">
        <v>197</v>
      </c>
      <c r="DX197" s="49" t="s">
        <v>197</v>
      </c>
      <c r="DY197" s="49" t="s">
        <v>197</v>
      </c>
      <c r="DZ197" s="49" t="s">
        <v>197</v>
      </c>
      <c r="EA197" s="49" t="s">
        <v>197</v>
      </c>
      <c r="EB197" s="48" t="e">
        <v>#N/A</v>
      </c>
      <c r="EC197" s="49" t="s">
        <v>197</v>
      </c>
      <c r="ED197" s="48" t="e">
        <v>#N/A</v>
      </c>
      <c r="EE197" s="49" t="s">
        <v>197</v>
      </c>
      <c r="EF197" s="49" t="s">
        <v>197</v>
      </c>
      <c r="EG197" s="49" t="s">
        <v>197</v>
      </c>
      <c r="EH197" s="49" t="s">
        <v>197</v>
      </c>
      <c r="EI197" s="49" t="s">
        <v>197</v>
      </c>
      <c r="EJ197" s="49" t="s">
        <v>197</v>
      </c>
      <c r="EK197" s="49" t="s">
        <v>197</v>
      </c>
      <c r="EL197" s="49" t="s">
        <v>197</v>
      </c>
      <c r="EM197" s="49" t="s">
        <v>197</v>
      </c>
      <c r="EN197" s="49" t="s">
        <v>197</v>
      </c>
      <c r="EO197" s="49" t="s">
        <v>197</v>
      </c>
      <c r="EP197" s="49" t="s">
        <v>197</v>
      </c>
      <c r="EQ197" s="49" t="s">
        <v>197</v>
      </c>
      <c r="ER197" s="49" t="s">
        <v>197</v>
      </c>
      <c r="ES197" s="49" t="s">
        <v>197</v>
      </c>
      <c r="ET197" s="49" t="s">
        <v>197</v>
      </c>
      <c r="EU197" s="49" t="s">
        <v>197</v>
      </c>
      <c r="EV197" s="48">
        <v>109.8</v>
      </c>
      <c r="EW197" s="48">
        <v>84.8</v>
      </c>
      <c r="EX197" s="48">
        <v>92.7</v>
      </c>
      <c r="EY197" s="48">
        <v>458.5</v>
      </c>
      <c r="EZ197" s="49" t="s">
        <v>197</v>
      </c>
      <c r="FA197" s="49" t="s">
        <v>197</v>
      </c>
      <c r="FB197" s="49" t="s">
        <v>197</v>
      </c>
      <c r="FC197" s="49" t="s">
        <v>197</v>
      </c>
      <c r="FD197" s="48">
        <v>66.099999999999994</v>
      </c>
      <c r="FE197" s="48">
        <v>100.9</v>
      </c>
      <c r="FF197" s="48">
        <v>85.9</v>
      </c>
      <c r="FG197" s="49" t="s">
        <v>197</v>
      </c>
      <c r="FH197" s="49" t="s">
        <v>197</v>
      </c>
      <c r="FI197" s="49" t="s">
        <v>197</v>
      </c>
      <c r="FJ197" s="49" t="s">
        <v>197</v>
      </c>
      <c r="FK197" s="49" t="s">
        <v>197</v>
      </c>
      <c r="FL197" s="49" t="s">
        <v>197</v>
      </c>
      <c r="FM197" s="48">
        <v>100.5</v>
      </c>
      <c r="FN197" s="48">
        <v>44.1</v>
      </c>
      <c r="FO197" s="48">
        <v>77</v>
      </c>
      <c r="FP197" s="49" t="s">
        <v>197</v>
      </c>
      <c r="FQ197" s="49" t="s">
        <v>197</v>
      </c>
      <c r="FR197" s="49" t="s">
        <v>197</v>
      </c>
      <c r="FS197" s="48">
        <v>195</v>
      </c>
      <c r="FT197" s="48">
        <v>36.9</v>
      </c>
      <c r="FU197" s="48">
        <v>136.9</v>
      </c>
      <c r="FV197" s="49" t="s">
        <v>197</v>
      </c>
      <c r="FW197" s="49" t="s">
        <v>197</v>
      </c>
      <c r="FX197" s="48">
        <v>96.7</v>
      </c>
      <c r="FY197" s="48">
        <v>108.7</v>
      </c>
      <c r="FZ197" s="48">
        <v>108.6</v>
      </c>
      <c r="GA197" s="48">
        <v>88.9</v>
      </c>
      <c r="GB197" s="48">
        <v>89.1</v>
      </c>
      <c r="GC197" s="48">
        <v>89.1</v>
      </c>
      <c r="GD197" s="49" t="s">
        <v>197</v>
      </c>
      <c r="GE197" s="49" t="s">
        <v>197</v>
      </c>
      <c r="GF197" s="49" t="s">
        <v>197</v>
      </c>
      <c r="GG197" s="48">
        <v>185.9</v>
      </c>
      <c r="GH197" s="48">
        <v>102.7</v>
      </c>
      <c r="GI197" s="48">
        <v>103.2</v>
      </c>
      <c r="GJ197" s="49" t="s">
        <v>197</v>
      </c>
      <c r="GK197" s="49" t="s">
        <v>197</v>
      </c>
      <c r="GL197" s="49" t="s">
        <v>197</v>
      </c>
      <c r="GM197" s="49" t="s">
        <v>197</v>
      </c>
      <c r="GN197" s="49" t="s">
        <v>197</v>
      </c>
      <c r="GO197" s="49" t="s">
        <v>197</v>
      </c>
      <c r="GP197" s="49" t="s">
        <v>197</v>
      </c>
      <c r="GQ197" s="49" t="s">
        <v>197</v>
      </c>
      <c r="GR197" s="49" t="s">
        <v>197</v>
      </c>
      <c r="GS197" s="49" t="s">
        <v>197</v>
      </c>
      <c r="GT197" s="49" t="s">
        <v>197</v>
      </c>
      <c r="GU197" s="49" t="s">
        <v>197</v>
      </c>
      <c r="GV197" s="49" t="s">
        <v>197</v>
      </c>
      <c r="GW197" s="49" t="s">
        <v>197</v>
      </c>
      <c r="GX197" s="49" t="s">
        <v>197</v>
      </c>
      <c r="GY197" s="49" t="s">
        <v>197</v>
      </c>
      <c r="GZ197" s="49" t="s">
        <v>197</v>
      </c>
      <c r="HA197" s="49" t="s">
        <v>197</v>
      </c>
      <c r="HB197" s="49" t="s">
        <v>197</v>
      </c>
      <c r="HC197" s="49" t="s">
        <v>197</v>
      </c>
      <c r="HD197" s="49" t="s">
        <v>197</v>
      </c>
      <c r="HE197" s="48" t="e">
        <v>#N/A</v>
      </c>
      <c r="HF197" s="49" t="s">
        <v>197</v>
      </c>
      <c r="HG197" s="48" t="e">
        <v>#N/A</v>
      </c>
      <c r="HH197" s="49" t="s">
        <v>197</v>
      </c>
      <c r="HI197" s="49" t="s">
        <v>197</v>
      </c>
      <c r="HJ197" s="49" t="s">
        <v>197</v>
      </c>
      <c r="HK197" s="49" t="s">
        <v>197</v>
      </c>
      <c r="HL197" s="49" t="s">
        <v>197</v>
      </c>
      <c r="HM197" s="49" t="s">
        <v>197</v>
      </c>
      <c r="HN197" s="49" t="s">
        <v>197</v>
      </c>
      <c r="HO197" s="49" t="s">
        <v>197</v>
      </c>
      <c r="HP197" s="49" t="s">
        <v>197</v>
      </c>
      <c r="HQ197" s="49" t="s">
        <v>197</v>
      </c>
      <c r="HR197" s="49" t="s">
        <v>197</v>
      </c>
      <c r="HS197" s="49" t="s">
        <v>197</v>
      </c>
      <c r="HT197" s="49" t="s">
        <v>197</v>
      </c>
      <c r="HU197" s="48">
        <v>36</v>
      </c>
      <c r="HV197" s="48">
        <v>72.900000000000006</v>
      </c>
      <c r="HW197" s="48">
        <v>70.7</v>
      </c>
      <c r="HX197" s="49" t="s">
        <v>197</v>
      </c>
      <c r="HY197" s="49" t="s">
        <v>197</v>
      </c>
      <c r="HZ197" s="49" t="s">
        <v>197</v>
      </c>
      <c r="IA197" s="49" t="s">
        <v>197</v>
      </c>
      <c r="IB197" s="49" t="s">
        <v>197</v>
      </c>
      <c r="IC197" s="49" t="s">
        <v>197</v>
      </c>
      <c r="ID197" s="48">
        <v>383.7</v>
      </c>
      <c r="IE197" s="49" t="s">
        <v>197</v>
      </c>
      <c r="IF197" s="49" t="s">
        <v>197</v>
      </c>
      <c r="IG197" s="49" t="s">
        <v>197</v>
      </c>
      <c r="IH197" s="48">
        <v>108.9</v>
      </c>
      <c r="II197" s="49" t="s">
        <v>197</v>
      </c>
      <c r="IJ197" s="49" t="s">
        <v>197</v>
      </c>
      <c r="IK197" s="49" t="s">
        <v>197</v>
      </c>
      <c r="IL197" s="49" t="s">
        <v>197</v>
      </c>
      <c r="IM197" s="49" t="s">
        <v>197</v>
      </c>
      <c r="IN197" s="49" t="s">
        <v>197</v>
      </c>
      <c r="IO197" s="49" t="s">
        <v>197</v>
      </c>
      <c r="IP197" s="49" t="s">
        <v>197</v>
      </c>
      <c r="IQ197" s="49" t="s">
        <v>197</v>
      </c>
      <c r="IR197" s="48">
        <v>200.1</v>
      </c>
      <c r="IS197" s="48">
        <v>155.1</v>
      </c>
      <c r="IT197" s="48">
        <v>172.5</v>
      </c>
      <c r="IU197" s="49" t="s">
        <v>197</v>
      </c>
      <c r="IV197" s="49" t="s">
        <v>197</v>
      </c>
      <c r="IW197" s="49" t="s">
        <v>197</v>
      </c>
      <c r="IX197" s="49" t="s">
        <v>197</v>
      </c>
      <c r="IY197" s="49" t="s">
        <v>197</v>
      </c>
      <c r="IZ197" s="49" t="s">
        <v>197</v>
      </c>
      <c r="JA197" s="49" t="s">
        <v>197</v>
      </c>
      <c r="JB197" s="49" t="s">
        <v>197</v>
      </c>
      <c r="JC197" s="49" t="s">
        <v>197</v>
      </c>
      <c r="JD197" s="49" t="s">
        <v>197</v>
      </c>
      <c r="JE197" s="49" t="s">
        <v>197</v>
      </c>
      <c r="JF197" s="49" t="s">
        <v>87</v>
      </c>
      <c r="JG197" s="49" t="s">
        <v>87</v>
      </c>
      <c r="JH197" s="49" t="s">
        <v>87</v>
      </c>
      <c r="JI197" s="49">
        <v>113.8</v>
      </c>
      <c r="JJ197" s="49">
        <v>135.9</v>
      </c>
      <c r="JK197" s="49">
        <v>133.5</v>
      </c>
      <c r="JL197" s="49">
        <v>97.2</v>
      </c>
      <c r="JM197" s="49">
        <v>142.1</v>
      </c>
      <c r="JN197" s="49">
        <v>108.9</v>
      </c>
      <c r="JO197" s="49">
        <v>289.10000000000002</v>
      </c>
    </row>
    <row r="198" spans="1:275">
      <c r="A198" s="45"/>
      <c r="B198" s="46" t="s">
        <v>1935</v>
      </c>
      <c r="C198" s="303" t="s">
        <v>1431</v>
      </c>
      <c r="D198" s="46" t="s">
        <v>111</v>
      </c>
      <c r="E198" s="303" t="s">
        <v>23</v>
      </c>
      <c r="F198" s="47" t="s">
        <v>197</v>
      </c>
      <c r="G198" s="47" t="s">
        <v>197</v>
      </c>
      <c r="H198" s="48">
        <v>85</v>
      </c>
      <c r="I198" s="48">
        <v>87.5</v>
      </c>
      <c r="J198" s="48">
        <v>100.5</v>
      </c>
      <c r="K198" s="49" t="s">
        <v>197</v>
      </c>
      <c r="L198" s="49" t="s">
        <v>197</v>
      </c>
      <c r="M198" s="49" t="s">
        <v>197</v>
      </c>
      <c r="N198" s="49" t="s">
        <v>197</v>
      </c>
      <c r="O198" s="49" t="s">
        <v>197</v>
      </c>
      <c r="P198" s="49" t="s">
        <v>197</v>
      </c>
      <c r="Q198" s="49" t="s">
        <v>197</v>
      </c>
      <c r="R198" s="49" t="s">
        <v>197</v>
      </c>
      <c r="S198" s="49" t="s">
        <v>197</v>
      </c>
      <c r="T198" s="49" t="s">
        <v>197</v>
      </c>
      <c r="U198" s="49" t="s">
        <v>197</v>
      </c>
      <c r="V198" s="49" t="s">
        <v>197</v>
      </c>
      <c r="W198" s="49" t="s">
        <v>197</v>
      </c>
      <c r="X198" s="49" t="s">
        <v>197</v>
      </c>
      <c r="Y198" s="49" t="s">
        <v>197</v>
      </c>
      <c r="Z198" s="49" t="s">
        <v>197</v>
      </c>
      <c r="AA198" s="49" t="s">
        <v>197</v>
      </c>
      <c r="AB198" s="49" t="s">
        <v>197</v>
      </c>
      <c r="AC198" s="49" t="s">
        <v>197</v>
      </c>
      <c r="AD198" s="49" t="s">
        <v>197</v>
      </c>
      <c r="AE198" s="49" t="s">
        <v>197</v>
      </c>
      <c r="AF198" s="49" t="s">
        <v>197</v>
      </c>
      <c r="AG198" s="49" t="s">
        <v>197</v>
      </c>
      <c r="AH198" s="49" t="s">
        <v>197</v>
      </c>
      <c r="AI198" s="49" t="s">
        <v>197</v>
      </c>
      <c r="AJ198" s="49" t="s">
        <v>197</v>
      </c>
      <c r="AK198" s="49" t="s">
        <v>197</v>
      </c>
      <c r="AL198" s="49" t="s">
        <v>197</v>
      </c>
      <c r="AM198" s="49" t="s">
        <v>197</v>
      </c>
      <c r="AN198" s="49" t="s">
        <v>197</v>
      </c>
      <c r="AO198" s="49" t="s">
        <v>197</v>
      </c>
      <c r="AP198" s="49" t="s">
        <v>197</v>
      </c>
      <c r="AQ198" s="49" t="s">
        <v>197</v>
      </c>
      <c r="AR198" s="49" t="s">
        <v>197</v>
      </c>
      <c r="AS198" s="49" t="s">
        <v>197</v>
      </c>
      <c r="AT198" s="49" t="s">
        <v>197</v>
      </c>
      <c r="AU198" s="49" t="s">
        <v>197</v>
      </c>
      <c r="AV198" s="49" t="s">
        <v>197</v>
      </c>
      <c r="AW198" s="49" t="s">
        <v>197</v>
      </c>
      <c r="AX198" s="49" t="s">
        <v>197</v>
      </c>
      <c r="AY198" s="49" t="s">
        <v>197</v>
      </c>
      <c r="AZ198" s="48">
        <v>26.1</v>
      </c>
      <c r="BA198" s="48">
        <v>44.4</v>
      </c>
      <c r="BB198" s="48">
        <v>43.6</v>
      </c>
      <c r="BC198" s="48">
        <v>26</v>
      </c>
      <c r="BD198" s="48">
        <v>27</v>
      </c>
      <c r="BE198" s="48">
        <v>26.9</v>
      </c>
      <c r="BF198" s="48">
        <v>55</v>
      </c>
      <c r="BG198" s="48">
        <v>26.5</v>
      </c>
      <c r="BH198" s="48">
        <v>33.299999999999997</v>
      </c>
      <c r="BI198" s="49" t="s">
        <v>197</v>
      </c>
      <c r="BJ198" s="49" t="s">
        <v>197</v>
      </c>
      <c r="BK198" s="49" t="s">
        <v>197</v>
      </c>
      <c r="BL198" s="49" t="s">
        <v>197</v>
      </c>
      <c r="BM198" s="49" t="s">
        <v>197</v>
      </c>
      <c r="BN198" s="49" t="s">
        <v>197</v>
      </c>
      <c r="BO198" s="49" t="s">
        <v>197</v>
      </c>
      <c r="BP198" s="49" t="s">
        <v>197</v>
      </c>
      <c r="BQ198" s="49" t="s">
        <v>197</v>
      </c>
      <c r="BR198" s="49" t="s">
        <v>197</v>
      </c>
      <c r="BS198" s="49" t="s">
        <v>197</v>
      </c>
      <c r="BT198" s="49" t="s">
        <v>197</v>
      </c>
      <c r="BU198" s="49" t="s">
        <v>197</v>
      </c>
      <c r="BV198" s="49" t="s">
        <v>197</v>
      </c>
      <c r="BW198" s="49" t="s">
        <v>197</v>
      </c>
      <c r="BX198" s="49" t="s">
        <v>197</v>
      </c>
      <c r="BY198" s="49" t="s">
        <v>197</v>
      </c>
      <c r="BZ198" s="49" t="s">
        <v>197</v>
      </c>
      <c r="CA198" s="49" t="s">
        <v>197</v>
      </c>
      <c r="CB198" s="49" t="s">
        <v>197</v>
      </c>
      <c r="CC198" s="49" t="s">
        <v>197</v>
      </c>
      <c r="CD198" s="49" t="s">
        <v>197</v>
      </c>
      <c r="CE198" s="49" t="s">
        <v>197</v>
      </c>
      <c r="CF198" s="49" t="s">
        <v>197</v>
      </c>
      <c r="CG198" s="49" t="s">
        <v>197</v>
      </c>
      <c r="CH198" s="49" t="s">
        <v>197</v>
      </c>
      <c r="CI198" s="49" t="s">
        <v>197</v>
      </c>
      <c r="CJ198" s="49" t="s">
        <v>197</v>
      </c>
      <c r="CK198" s="49" t="s">
        <v>197</v>
      </c>
      <c r="CL198" s="49" t="s">
        <v>197</v>
      </c>
      <c r="CM198" s="49" t="s">
        <v>197</v>
      </c>
      <c r="CN198" s="49" t="s">
        <v>197</v>
      </c>
      <c r="CO198" s="49" t="s">
        <v>197</v>
      </c>
      <c r="CP198" s="49" t="s">
        <v>197</v>
      </c>
      <c r="CQ198" s="49" t="s">
        <v>197</v>
      </c>
      <c r="CR198" s="49" t="s">
        <v>197</v>
      </c>
      <c r="CS198" s="49" t="s">
        <v>197</v>
      </c>
      <c r="CT198" s="49" t="s">
        <v>197</v>
      </c>
      <c r="CU198" s="49" t="s">
        <v>197</v>
      </c>
      <c r="CV198" s="49" t="s">
        <v>197</v>
      </c>
      <c r="CW198" s="49" t="s">
        <v>197</v>
      </c>
      <c r="CX198" s="49" t="s">
        <v>197</v>
      </c>
      <c r="CY198" s="49" t="s">
        <v>197</v>
      </c>
      <c r="CZ198" s="49" t="s">
        <v>197</v>
      </c>
      <c r="DA198" s="49" t="s">
        <v>197</v>
      </c>
      <c r="DB198" s="49" t="s">
        <v>197</v>
      </c>
      <c r="DC198" s="49" t="s">
        <v>197</v>
      </c>
      <c r="DD198" s="49" t="s">
        <v>197</v>
      </c>
      <c r="DE198" s="49" t="s">
        <v>197</v>
      </c>
      <c r="DF198" s="49" t="s">
        <v>197</v>
      </c>
      <c r="DG198" s="49" t="s">
        <v>197</v>
      </c>
      <c r="DH198" s="49" t="s">
        <v>197</v>
      </c>
      <c r="DI198" s="49" t="s">
        <v>197</v>
      </c>
      <c r="DJ198" s="49" t="s">
        <v>197</v>
      </c>
      <c r="DK198" s="49" t="s">
        <v>197</v>
      </c>
      <c r="DL198" s="49" t="s">
        <v>197</v>
      </c>
      <c r="DM198" s="49" t="s">
        <v>197</v>
      </c>
      <c r="DN198" s="49" t="s">
        <v>197</v>
      </c>
      <c r="DO198" s="49" t="s">
        <v>197</v>
      </c>
      <c r="DP198" s="49" t="s">
        <v>197</v>
      </c>
      <c r="DQ198" s="49" t="s">
        <v>197</v>
      </c>
      <c r="DR198" s="49" t="s">
        <v>197</v>
      </c>
      <c r="DS198" s="49" t="s">
        <v>197</v>
      </c>
      <c r="DT198" s="49" t="s">
        <v>197</v>
      </c>
      <c r="DU198" s="49" t="s">
        <v>197</v>
      </c>
      <c r="DV198" s="49" t="s">
        <v>197</v>
      </c>
      <c r="DW198" s="49" t="s">
        <v>197</v>
      </c>
      <c r="DX198" s="49" t="s">
        <v>197</v>
      </c>
      <c r="DY198" s="49" t="s">
        <v>197</v>
      </c>
      <c r="DZ198" s="49" t="s">
        <v>197</v>
      </c>
      <c r="EA198" s="49" t="s">
        <v>197</v>
      </c>
      <c r="EB198" s="48" t="e">
        <v>#N/A</v>
      </c>
      <c r="EC198" s="49" t="s">
        <v>197</v>
      </c>
      <c r="ED198" s="48" t="e">
        <v>#N/A</v>
      </c>
      <c r="EE198" s="49" t="s">
        <v>197</v>
      </c>
      <c r="EF198" s="49" t="s">
        <v>197</v>
      </c>
      <c r="EG198" s="49" t="s">
        <v>197</v>
      </c>
      <c r="EH198" s="49" t="s">
        <v>197</v>
      </c>
      <c r="EI198" s="49" t="s">
        <v>197</v>
      </c>
      <c r="EJ198" s="49" t="s">
        <v>197</v>
      </c>
      <c r="EK198" s="49" t="s">
        <v>197</v>
      </c>
      <c r="EL198" s="49" t="s">
        <v>197</v>
      </c>
      <c r="EM198" s="49" t="s">
        <v>197</v>
      </c>
      <c r="EN198" s="49" t="s">
        <v>197</v>
      </c>
      <c r="EO198" s="49" t="s">
        <v>197</v>
      </c>
      <c r="EP198" s="49" t="s">
        <v>197</v>
      </c>
      <c r="EQ198" s="49" t="s">
        <v>197</v>
      </c>
      <c r="ER198" s="49" t="s">
        <v>197</v>
      </c>
      <c r="ES198" s="49" t="s">
        <v>197</v>
      </c>
      <c r="ET198" s="49" t="s">
        <v>197</v>
      </c>
      <c r="EU198" s="49" t="s">
        <v>197</v>
      </c>
      <c r="EV198" s="48">
        <v>33.700000000000003</v>
      </c>
      <c r="EW198" s="48">
        <v>32.5</v>
      </c>
      <c r="EX198" s="48">
        <v>32.9</v>
      </c>
      <c r="EY198" s="49" t="s">
        <v>197</v>
      </c>
      <c r="EZ198" s="49" t="s">
        <v>197</v>
      </c>
      <c r="FA198" s="49" t="s">
        <v>197</v>
      </c>
      <c r="FB198" s="49" t="s">
        <v>197</v>
      </c>
      <c r="FC198" s="49" t="s">
        <v>197</v>
      </c>
      <c r="FD198" s="49" t="s">
        <v>197</v>
      </c>
      <c r="FE198" s="49" t="s">
        <v>197</v>
      </c>
      <c r="FF198" s="49" t="s">
        <v>197</v>
      </c>
      <c r="FG198" s="49" t="s">
        <v>197</v>
      </c>
      <c r="FH198" s="49" t="s">
        <v>197</v>
      </c>
      <c r="FI198" s="49" t="s">
        <v>197</v>
      </c>
      <c r="FJ198" s="49" t="s">
        <v>197</v>
      </c>
      <c r="FK198" s="49" t="s">
        <v>197</v>
      </c>
      <c r="FL198" s="49" t="s">
        <v>197</v>
      </c>
      <c r="FM198" s="48">
        <v>7.2</v>
      </c>
      <c r="FN198" s="48">
        <v>53.7</v>
      </c>
      <c r="FO198" s="48">
        <v>26.4</v>
      </c>
      <c r="FP198" s="49" t="s">
        <v>197</v>
      </c>
      <c r="FQ198" s="49" t="s">
        <v>197</v>
      </c>
      <c r="FR198" s="49" t="s">
        <v>197</v>
      </c>
      <c r="FS198" s="49" t="s">
        <v>197</v>
      </c>
      <c r="FT198" s="49" t="s">
        <v>197</v>
      </c>
      <c r="FU198" s="49" t="s">
        <v>197</v>
      </c>
      <c r="FV198" s="49" t="s">
        <v>197</v>
      </c>
      <c r="FW198" s="49" t="s">
        <v>197</v>
      </c>
      <c r="FX198" s="49" t="s">
        <v>197</v>
      </c>
      <c r="FY198" s="49" t="s">
        <v>197</v>
      </c>
      <c r="FZ198" s="49" t="s">
        <v>197</v>
      </c>
      <c r="GA198" s="48">
        <v>26.2</v>
      </c>
      <c r="GB198" s="48">
        <v>46.5</v>
      </c>
      <c r="GC198" s="48">
        <v>42.6</v>
      </c>
      <c r="GD198" s="49" t="s">
        <v>197</v>
      </c>
      <c r="GE198" s="49" t="s">
        <v>197</v>
      </c>
      <c r="GF198" s="49" t="s">
        <v>197</v>
      </c>
      <c r="GG198" s="49" t="s">
        <v>197</v>
      </c>
      <c r="GH198" s="49" t="s">
        <v>197</v>
      </c>
      <c r="GI198" s="49" t="s">
        <v>197</v>
      </c>
      <c r="GJ198" s="49" t="s">
        <v>197</v>
      </c>
      <c r="GK198" s="49" t="s">
        <v>197</v>
      </c>
      <c r="GL198" s="49" t="s">
        <v>197</v>
      </c>
      <c r="GM198" s="49" t="s">
        <v>197</v>
      </c>
      <c r="GN198" s="49" t="s">
        <v>197</v>
      </c>
      <c r="GO198" s="49" t="s">
        <v>197</v>
      </c>
      <c r="GP198" s="49" t="s">
        <v>197</v>
      </c>
      <c r="GQ198" s="49" t="s">
        <v>197</v>
      </c>
      <c r="GR198" s="49" t="s">
        <v>197</v>
      </c>
      <c r="GS198" s="49" t="s">
        <v>197</v>
      </c>
      <c r="GT198" s="49" t="s">
        <v>197</v>
      </c>
      <c r="GU198" s="49" t="s">
        <v>197</v>
      </c>
      <c r="GV198" s="49" t="s">
        <v>197</v>
      </c>
      <c r="GW198" s="49" t="s">
        <v>197</v>
      </c>
      <c r="GX198" s="49" t="s">
        <v>197</v>
      </c>
      <c r="GY198" s="49" t="s">
        <v>197</v>
      </c>
      <c r="GZ198" s="49" t="s">
        <v>197</v>
      </c>
      <c r="HA198" s="49" t="s">
        <v>197</v>
      </c>
      <c r="HB198" s="49" t="s">
        <v>197</v>
      </c>
      <c r="HC198" s="49" t="s">
        <v>197</v>
      </c>
      <c r="HD198" s="49" t="s">
        <v>197</v>
      </c>
      <c r="HE198" s="48" t="e">
        <v>#N/A</v>
      </c>
      <c r="HF198" s="49" t="s">
        <v>197</v>
      </c>
      <c r="HG198" s="48" t="e">
        <v>#N/A</v>
      </c>
      <c r="HH198" s="49" t="s">
        <v>197</v>
      </c>
      <c r="HI198" s="49" t="s">
        <v>197</v>
      </c>
      <c r="HJ198" s="49" t="s">
        <v>197</v>
      </c>
      <c r="HK198" s="49" t="s">
        <v>197</v>
      </c>
      <c r="HL198" s="49" t="s">
        <v>197</v>
      </c>
      <c r="HM198" s="49" t="s">
        <v>197</v>
      </c>
      <c r="HN198" s="49" t="s">
        <v>197</v>
      </c>
      <c r="HO198" s="49" t="s">
        <v>197</v>
      </c>
      <c r="HP198" s="49" t="s">
        <v>197</v>
      </c>
      <c r="HQ198" s="49" t="s">
        <v>197</v>
      </c>
      <c r="HR198" s="49" t="s">
        <v>197</v>
      </c>
      <c r="HS198" s="49" t="s">
        <v>197</v>
      </c>
      <c r="HT198" s="49" t="s">
        <v>197</v>
      </c>
      <c r="HU198" s="48">
        <v>11.8</v>
      </c>
      <c r="HV198" s="48">
        <v>26.3</v>
      </c>
      <c r="HW198" s="48">
        <v>25.4</v>
      </c>
      <c r="HX198" s="49" t="s">
        <v>197</v>
      </c>
      <c r="HY198" s="49" t="s">
        <v>197</v>
      </c>
      <c r="HZ198" s="49" t="s">
        <v>197</v>
      </c>
      <c r="IA198" s="49" t="s">
        <v>197</v>
      </c>
      <c r="IB198" s="49" t="s">
        <v>197</v>
      </c>
      <c r="IC198" s="49" t="s">
        <v>197</v>
      </c>
      <c r="ID198" s="48">
        <v>14.1</v>
      </c>
      <c r="IE198" s="49" t="s">
        <v>197</v>
      </c>
      <c r="IF198" s="49" t="s">
        <v>197</v>
      </c>
      <c r="IG198" s="49" t="s">
        <v>197</v>
      </c>
      <c r="IH198" s="48">
        <v>69.400000000000006</v>
      </c>
      <c r="II198" s="49" t="s">
        <v>197</v>
      </c>
      <c r="IJ198" s="49" t="s">
        <v>197</v>
      </c>
      <c r="IK198" s="49" t="s">
        <v>197</v>
      </c>
      <c r="IL198" s="49" t="s">
        <v>197</v>
      </c>
      <c r="IM198" s="49" t="s">
        <v>197</v>
      </c>
      <c r="IN198" s="49" t="s">
        <v>197</v>
      </c>
      <c r="IO198" s="49" t="s">
        <v>197</v>
      </c>
      <c r="IP198" s="49" t="s">
        <v>197</v>
      </c>
      <c r="IQ198" s="49" t="s">
        <v>197</v>
      </c>
      <c r="IR198" s="49" t="s">
        <v>197</v>
      </c>
      <c r="IS198" s="49" t="s">
        <v>197</v>
      </c>
      <c r="IT198" s="49" t="s">
        <v>197</v>
      </c>
      <c r="IU198" s="49" t="s">
        <v>197</v>
      </c>
      <c r="IV198" s="49" t="s">
        <v>197</v>
      </c>
      <c r="IW198" s="49" t="s">
        <v>197</v>
      </c>
      <c r="IX198" s="49" t="s">
        <v>197</v>
      </c>
      <c r="IY198" s="49" t="s">
        <v>197</v>
      </c>
      <c r="IZ198" s="49" t="s">
        <v>197</v>
      </c>
      <c r="JA198" s="49" t="s">
        <v>197</v>
      </c>
      <c r="JB198" s="49" t="s">
        <v>197</v>
      </c>
      <c r="JC198" s="49" t="s">
        <v>197</v>
      </c>
      <c r="JD198" s="49" t="s">
        <v>197</v>
      </c>
      <c r="JE198" s="49" t="s">
        <v>197</v>
      </c>
      <c r="JF198" s="49" t="s">
        <v>87</v>
      </c>
      <c r="JG198" s="49" t="s">
        <v>87</v>
      </c>
      <c r="JH198" s="49" t="s">
        <v>87</v>
      </c>
      <c r="JI198" s="49" t="s">
        <v>87</v>
      </c>
      <c r="JJ198" s="49">
        <v>47.7</v>
      </c>
      <c r="JK198" s="49">
        <v>52.8</v>
      </c>
      <c r="JL198" s="49">
        <v>65.599999999999994</v>
      </c>
      <c r="JM198" s="49">
        <v>72.099999999999994</v>
      </c>
      <c r="JN198" s="49">
        <v>69.400000000000006</v>
      </c>
      <c r="JO198" s="49" t="s">
        <v>87</v>
      </c>
    </row>
    <row r="199" spans="1:275">
      <c r="A199" s="45"/>
      <c r="B199" s="46" t="s">
        <v>1936</v>
      </c>
      <c r="C199" s="303" t="s">
        <v>1432</v>
      </c>
      <c r="D199" s="46" t="s">
        <v>112</v>
      </c>
      <c r="E199" s="303" t="s">
        <v>24</v>
      </c>
      <c r="F199" s="47" t="s">
        <v>197</v>
      </c>
      <c r="G199" s="47" t="s">
        <v>197</v>
      </c>
      <c r="H199" s="48">
        <v>127.1</v>
      </c>
      <c r="I199" s="48">
        <v>68.400000000000006</v>
      </c>
      <c r="J199" s="48">
        <v>88.1</v>
      </c>
      <c r="K199" s="49" t="s">
        <v>197</v>
      </c>
      <c r="L199" s="49" t="s">
        <v>197</v>
      </c>
      <c r="M199" s="48">
        <v>75.900000000000006</v>
      </c>
      <c r="N199" s="48">
        <v>106.8</v>
      </c>
      <c r="O199" s="49" t="s">
        <v>197</v>
      </c>
      <c r="P199" s="49" t="s">
        <v>197</v>
      </c>
      <c r="Q199" s="49" t="s">
        <v>197</v>
      </c>
      <c r="R199" s="48">
        <v>38</v>
      </c>
      <c r="S199" s="48">
        <v>110</v>
      </c>
      <c r="T199" s="49" t="s">
        <v>197</v>
      </c>
      <c r="U199" s="49" t="s">
        <v>197</v>
      </c>
      <c r="V199" s="49" t="s">
        <v>197</v>
      </c>
      <c r="W199" s="49" t="s">
        <v>197</v>
      </c>
      <c r="X199" s="49" t="s">
        <v>197</v>
      </c>
      <c r="Y199" s="49" t="s">
        <v>197</v>
      </c>
      <c r="Z199" s="49" t="s">
        <v>197</v>
      </c>
      <c r="AA199" s="49" t="s">
        <v>197</v>
      </c>
      <c r="AB199" s="49" t="s">
        <v>197</v>
      </c>
      <c r="AC199" s="49" t="s">
        <v>197</v>
      </c>
      <c r="AD199" s="49" t="s">
        <v>197</v>
      </c>
      <c r="AE199" s="49" t="s">
        <v>197</v>
      </c>
      <c r="AF199" s="49" t="s">
        <v>197</v>
      </c>
      <c r="AG199" s="49" t="s">
        <v>197</v>
      </c>
      <c r="AH199" s="49" t="s">
        <v>197</v>
      </c>
      <c r="AI199" s="49" t="s">
        <v>197</v>
      </c>
      <c r="AJ199" s="49" t="s">
        <v>197</v>
      </c>
      <c r="AK199" s="49" t="s">
        <v>197</v>
      </c>
      <c r="AL199" s="49" t="s">
        <v>197</v>
      </c>
      <c r="AM199" s="49" t="s">
        <v>197</v>
      </c>
      <c r="AN199" s="49" t="s">
        <v>197</v>
      </c>
      <c r="AO199" s="49" t="s">
        <v>197</v>
      </c>
      <c r="AP199" s="49" t="s">
        <v>197</v>
      </c>
      <c r="AQ199" s="49" t="s">
        <v>197</v>
      </c>
      <c r="AR199" s="49" t="s">
        <v>197</v>
      </c>
      <c r="AS199" s="49" t="s">
        <v>197</v>
      </c>
      <c r="AT199" s="49" t="s">
        <v>197</v>
      </c>
      <c r="AU199" s="49" t="s">
        <v>197</v>
      </c>
      <c r="AV199" s="49" t="s">
        <v>197</v>
      </c>
      <c r="AW199" s="49" t="s">
        <v>197</v>
      </c>
      <c r="AX199" s="49" t="s">
        <v>197</v>
      </c>
      <c r="AY199" s="49" t="s">
        <v>197</v>
      </c>
      <c r="AZ199" s="48">
        <v>75.8</v>
      </c>
      <c r="BA199" s="48">
        <v>79.099999999999994</v>
      </c>
      <c r="BB199" s="48">
        <v>79</v>
      </c>
      <c r="BC199" s="48">
        <v>108.8</v>
      </c>
      <c r="BD199" s="48">
        <v>85.5</v>
      </c>
      <c r="BE199" s="48">
        <v>87.3</v>
      </c>
      <c r="BF199" s="48">
        <v>115.1</v>
      </c>
      <c r="BG199" s="48">
        <v>73</v>
      </c>
      <c r="BH199" s="48">
        <v>83.3</v>
      </c>
      <c r="BI199" s="48">
        <v>52.4</v>
      </c>
      <c r="BJ199" s="48">
        <v>60.6</v>
      </c>
      <c r="BK199" s="48">
        <v>56.3</v>
      </c>
      <c r="BL199" s="49" t="s">
        <v>197</v>
      </c>
      <c r="BM199" s="49" t="s">
        <v>197</v>
      </c>
      <c r="BN199" s="49" t="s">
        <v>197</v>
      </c>
      <c r="BO199" s="49" t="s">
        <v>197</v>
      </c>
      <c r="BP199" s="49" t="s">
        <v>197</v>
      </c>
      <c r="BQ199" s="49" t="s">
        <v>197</v>
      </c>
      <c r="BR199" s="49" t="s">
        <v>197</v>
      </c>
      <c r="BS199" s="49" t="s">
        <v>197</v>
      </c>
      <c r="BT199" s="49" t="s">
        <v>197</v>
      </c>
      <c r="BU199" s="49" t="s">
        <v>197</v>
      </c>
      <c r="BV199" s="49" t="s">
        <v>197</v>
      </c>
      <c r="BW199" s="49" t="s">
        <v>197</v>
      </c>
      <c r="BX199" s="49" t="s">
        <v>197</v>
      </c>
      <c r="BY199" s="49" t="s">
        <v>197</v>
      </c>
      <c r="BZ199" s="49" t="s">
        <v>197</v>
      </c>
      <c r="CA199" s="49" t="s">
        <v>197</v>
      </c>
      <c r="CB199" s="49" t="s">
        <v>197</v>
      </c>
      <c r="CC199" s="49" t="s">
        <v>197</v>
      </c>
      <c r="CD199" s="49" t="s">
        <v>197</v>
      </c>
      <c r="CE199" s="49" t="s">
        <v>197</v>
      </c>
      <c r="CF199" s="49" t="s">
        <v>197</v>
      </c>
      <c r="CG199" s="49" t="s">
        <v>197</v>
      </c>
      <c r="CH199" s="49" t="s">
        <v>197</v>
      </c>
      <c r="CI199" s="49" t="s">
        <v>197</v>
      </c>
      <c r="CJ199" s="49" t="s">
        <v>197</v>
      </c>
      <c r="CK199" s="49" t="s">
        <v>197</v>
      </c>
      <c r="CL199" s="49" t="s">
        <v>197</v>
      </c>
      <c r="CM199" s="49" t="s">
        <v>197</v>
      </c>
      <c r="CN199" s="49" t="s">
        <v>197</v>
      </c>
      <c r="CO199" s="49" t="s">
        <v>197</v>
      </c>
      <c r="CP199" s="49" t="s">
        <v>197</v>
      </c>
      <c r="CQ199" s="49" t="s">
        <v>197</v>
      </c>
      <c r="CR199" s="49" t="s">
        <v>197</v>
      </c>
      <c r="CS199" s="49" t="s">
        <v>197</v>
      </c>
      <c r="CT199" s="49" t="s">
        <v>197</v>
      </c>
      <c r="CU199" s="49" t="s">
        <v>197</v>
      </c>
      <c r="CV199" s="49" t="s">
        <v>197</v>
      </c>
      <c r="CW199" s="49" t="s">
        <v>197</v>
      </c>
      <c r="CX199" s="49" t="s">
        <v>197</v>
      </c>
      <c r="CY199" s="49" t="s">
        <v>197</v>
      </c>
      <c r="CZ199" s="49" t="s">
        <v>197</v>
      </c>
      <c r="DA199" s="49" t="s">
        <v>197</v>
      </c>
      <c r="DB199" s="49" t="s">
        <v>197</v>
      </c>
      <c r="DC199" s="49" t="s">
        <v>197</v>
      </c>
      <c r="DD199" s="49" t="s">
        <v>197</v>
      </c>
      <c r="DE199" s="49" t="s">
        <v>197</v>
      </c>
      <c r="DF199" s="49" t="s">
        <v>197</v>
      </c>
      <c r="DG199" s="49" t="s">
        <v>197</v>
      </c>
      <c r="DH199" s="49" t="s">
        <v>197</v>
      </c>
      <c r="DI199" s="49" t="s">
        <v>197</v>
      </c>
      <c r="DJ199" s="49" t="s">
        <v>197</v>
      </c>
      <c r="DK199" s="49" t="s">
        <v>197</v>
      </c>
      <c r="DL199" s="49" t="s">
        <v>197</v>
      </c>
      <c r="DM199" s="49" t="s">
        <v>197</v>
      </c>
      <c r="DN199" s="49" t="s">
        <v>197</v>
      </c>
      <c r="DO199" s="49" t="s">
        <v>197</v>
      </c>
      <c r="DP199" s="49" t="s">
        <v>197</v>
      </c>
      <c r="DQ199" s="49" t="s">
        <v>197</v>
      </c>
      <c r="DR199" s="49" t="s">
        <v>197</v>
      </c>
      <c r="DS199" s="49" t="s">
        <v>197</v>
      </c>
      <c r="DT199" s="49" t="s">
        <v>197</v>
      </c>
      <c r="DU199" s="49" t="s">
        <v>197</v>
      </c>
      <c r="DV199" s="49" t="s">
        <v>197</v>
      </c>
      <c r="DW199" s="49" t="s">
        <v>197</v>
      </c>
      <c r="DX199" s="49" t="s">
        <v>197</v>
      </c>
      <c r="DY199" s="49" t="s">
        <v>197</v>
      </c>
      <c r="DZ199" s="49" t="s">
        <v>197</v>
      </c>
      <c r="EA199" s="49" t="s">
        <v>197</v>
      </c>
      <c r="EB199" s="48" t="e">
        <v>#N/A</v>
      </c>
      <c r="EC199" s="49" t="s">
        <v>197</v>
      </c>
      <c r="ED199" s="48" t="e">
        <v>#N/A</v>
      </c>
      <c r="EE199" s="49" t="s">
        <v>197</v>
      </c>
      <c r="EF199" s="49" t="s">
        <v>197</v>
      </c>
      <c r="EG199" s="49" t="s">
        <v>197</v>
      </c>
      <c r="EH199" s="49" t="s">
        <v>197</v>
      </c>
      <c r="EI199" s="49" t="s">
        <v>197</v>
      </c>
      <c r="EJ199" s="49" t="s">
        <v>197</v>
      </c>
      <c r="EK199" s="49" t="s">
        <v>197</v>
      </c>
      <c r="EL199" s="49" t="s">
        <v>197</v>
      </c>
      <c r="EM199" s="49" t="s">
        <v>197</v>
      </c>
      <c r="EN199" s="49" t="s">
        <v>197</v>
      </c>
      <c r="EO199" s="49" t="s">
        <v>197</v>
      </c>
      <c r="EP199" s="49" t="s">
        <v>197</v>
      </c>
      <c r="EQ199" s="49" t="s">
        <v>197</v>
      </c>
      <c r="ER199" s="49" t="s">
        <v>197</v>
      </c>
      <c r="ES199" s="49" t="s">
        <v>197</v>
      </c>
      <c r="ET199" s="49" t="s">
        <v>197</v>
      </c>
      <c r="EU199" s="49" t="s">
        <v>197</v>
      </c>
      <c r="EV199" s="48">
        <v>70.3</v>
      </c>
      <c r="EW199" s="48">
        <v>62.5</v>
      </c>
      <c r="EX199" s="48">
        <v>65</v>
      </c>
      <c r="EY199" s="49" t="s">
        <v>197</v>
      </c>
      <c r="EZ199" s="48">
        <v>35.1</v>
      </c>
      <c r="FA199" s="48">
        <v>40.4</v>
      </c>
      <c r="FB199" s="48">
        <v>38.299999999999997</v>
      </c>
      <c r="FC199" s="49" t="s">
        <v>197</v>
      </c>
      <c r="FD199" s="48">
        <v>37</v>
      </c>
      <c r="FE199" s="48">
        <v>56.5</v>
      </c>
      <c r="FF199" s="48">
        <v>48.1</v>
      </c>
      <c r="FG199" s="49" t="s">
        <v>197</v>
      </c>
      <c r="FH199" s="49" t="s">
        <v>197</v>
      </c>
      <c r="FI199" s="49" t="s">
        <v>197</v>
      </c>
      <c r="FJ199" s="49" t="s">
        <v>197</v>
      </c>
      <c r="FK199" s="49" t="s">
        <v>197</v>
      </c>
      <c r="FL199" s="49" t="s">
        <v>197</v>
      </c>
      <c r="FM199" s="48">
        <v>51.9</v>
      </c>
      <c r="FN199" s="48">
        <v>77.900000000000006</v>
      </c>
      <c r="FO199" s="48">
        <v>62.7</v>
      </c>
      <c r="FP199" s="49" t="s">
        <v>197</v>
      </c>
      <c r="FQ199" s="49" t="s">
        <v>197</v>
      </c>
      <c r="FR199" s="49" t="s">
        <v>197</v>
      </c>
      <c r="FS199" s="49" t="s">
        <v>197</v>
      </c>
      <c r="FT199" s="49" t="s">
        <v>197</v>
      </c>
      <c r="FU199" s="49" t="s">
        <v>197</v>
      </c>
      <c r="FV199" s="49" t="s">
        <v>197</v>
      </c>
      <c r="FW199" s="49" t="s">
        <v>197</v>
      </c>
      <c r="FX199" s="48">
        <v>103.9</v>
      </c>
      <c r="FY199" s="48">
        <v>72</v>
      </c>
      <c r="FZ199" s="48">
        <v>72.400000000000006</v>
      </c>
      <c r="GA199" s="48">
        <v>62.5</v>
      </c>
      <c r="GB199" s="48">
        <v>85.9</v>
      </c>
      <c r="GC199" s="48">
        <v>81.3</v>
      </c>
      <c r="GD199" s="49" t="s">
        <v>197</v>
      </c>
      <c r="GE199" s="49" t="s">
        <v>197</v>
      </c>
      <c r="GF199" s="49" t="s">
        <v>197</v>
      </c>
      <c r="GG199" s="49" t="s">
        <v>197</v>
      </c>
      <c r="GH199" s="49" t="s">
        <v>197</v>
      </c>
      <c r="GI199" s="49" t="s">
        <v>197</v>
      </c>
      <c r="GJ199" s="49" t="s">
        <v>197</v>
      </c>
      <c r="GK199" s="49" t="s">
        <v>197</v>
      </c>
      <c r="GL199" s="49" t="s">
        <v>197</v>
      </c>
      <c r="GM199" s="49" t="s">
        <v>197</v>
      </c>
      <c r="GN199" s="49" t="s">
        <v>197</v>
      </c>
      <c r="GO199" s="49" t="s">
        <v>197</v>
      </c>
      <c r="GP199" s="49" t="s">
        <v>197</v>
      </c>
      <c r="GQ199" s="49" t="s">
        <v>197</v>
      </c>
      <c r="GR199" s="49" t="s">
        <v>197</v>
      </c>
      <c r="GS199" s="48">
        <v>29.9</v>
      </c>
      <c r="GT199" s="48">
        <v>42.6</v>
      </c>
      <c r="GU199" s="48">
        <v>39.799999999999997</v>
      </c>
      <c r="GV199" s="49" t="s">
        <v>197</v>
      </c>
      <c r="GW199" s="49" t="s">
        <v>197</v>
      </c>
      <c r="GX199" s="49" t="s">
        <v>197</v>
      </c>
      <c r="GY199" s="49" t="s">
        <v>197</v>
      </c>
      <c r="GZ199" s="49" t="s">
        <v>197</v>
      </c>
      <c r="HA199" s="49" t="s">
        <v>197</v>
      </c>
      <c r="HB199" s="49" t="s">
        <v>197</v>
      </c>
      <c r="HC199" s="49" t="s">
        <v>197</v>
      </c>
      <c r="HD199" s="49" t="s">
        <v>197</v>
      </c>
      <c r="HE199" s="48" t="e">
        <v>#N/A</v>
      </c>
      <c r="HF199" s="49" t="s">
        <v>197</v>
      </c>
      <c r="HG199" s="48" t="e">
        <v>#N/A</v>
      </c>
      <c r="HH199" s="49" t="s">
        <v>197</v>
      </c>
      <c r="HI199" s="49" t="s">
        <v>197</v>
      </c>
      <c r="HJ199" s="49" t="s">
        <v>197</v>
      </c>
      <c r="HK199" s="49" t="s">
        <v>197</v>
      </c>
      <c r="HL199" s="49" t="s">
        <v>197</v>
      </c>
      <c r="HM199" s="49" t="s">
        <v>197</v>
      </c>
      <c r="HN199" s="49" t="s">
        <v>197</v>
      </c>
      <c r="HO199" s="49" t="s">
        <v>197</v>
      </c>
      <c r="HP199" s="49" t="s">
        <v>197</v>
      </c>
      <c r="HQ199" s="49" t="s">
        <v>197</v>
      </c>
      <c r="HR199" s="49" t="s">
        <v>197</v>
      </c>
      <c r="HS199" s="49" t="s">
        <v>197</v>
      </c>
      <c r="HT199" s="49" t="s">
        <v>197</v>
      </c>
      <c r="HU199" s="48">
        <v>143</v>
      </c>
      <c r="HV199" s="48">
        <v>73.3</v>
      </c>
      <c r="HW199" s="48">
        <v>77.900000000000006</v>
      </c>
      <c r="HX199" s="49" t="s">
        <v>197</v>
      </c>
      <c r="HY199" s="49" t="s">
        <v>197</v>
      </c>
      <c r="HZ199" s="49" t="s">
        <v>197</v>
      </c>
      <c r="IA199" s="49" t="s">
        <v>197</v>
      </c>
      <c r="IB199" s="49" t="s">
        <v>197</v>
      </c>
      <c r="IC199" s="49" t="s">
        <v>197</v>
      </c>
      <c r="ID199" s="49" t="s">
        <v>197</v>
      </c>
      <c r="IE199" s="49" t="s">
        <v>197</v>
      </c>
      <c r="IF199" s="49" t="s">
        <v>197</v>
      </c>
      <c r="IG199" s="49" t="s">
        <v>197</v>
      </c>
      <c r="IH199" s="48">
        <v>99.1</v>
      </c>
      <c r="II199" s="49" t="s">
        <v>197</v>
      </c>
      <c r="IJ199" s="49" t="s">
        <v>197</v>
      </c>
      <c r="IK199" s="49" t="s">
        <v>197</v>
      </c>
      <c r="IL199" s="49" t="s">
        <v>197</v>
      </c>
      <c r="IM199" s="49" t="s">
        <v>197</v>
      </c>
      <c r="IN199" s="49" t="s">
        <v>197</v>
      </c>
      <c r="IO199" s="49" t="s">
        <v>197</v>
      </c>
      <c r="IP199" s="49" t="s">
        <v>197</v>
      </c>
      <c r="IQ199" s="49" t="s">
        <v>197</v>
      </c>
      <c r="IR199" s="49" t="s">
        <v>197</v>
      </c>
      <c r="IS199" s="49" t="s">
        <v>197</v>
      </c>
      <c r="IT199" s="49" t="s">
        <v>197</v>
      </c>
      <c r="IU199" s="49" t="s">
        <v>197</v>
      </c>
      <c r="IV199" s="49" t="s">
        <v>197</v>
      </c>
      <c r="IW199" s="49" t="s">
        <v>197</v>
      </c>
      <c r="IX199" s="49" t="s">
        <v>197</v>
      </c>
      <c r="IY199" s="49" t="s">
        <v>197</v>
      </c>
      <c r="IZ199" s="49" t="s">
        <v>197</v>
      </c>
      <c r="JA199" s="49" t="s">
        <v>197</v>
      </c>
      <c r="JB199" s="49" t="s">
        <v>197</v>
      </c>
      <c r="JC199" s="49" t="s">
        <v>197</v>
      </c>
      <c r="JD199" s="49" t="s">
        <v>197</v>
      </c>
      <c r="JE199" s="49" t="s">
        <v>197</v>
      </c>
      <c r="JF199" s="49" t="s">
        <v>87</v>
      </c>
      <c r="JG199" s="49" t="s">
        <v>87</v>
      </c>
      <c r="JH199" s="49" t="s">
        <v>87</v>
      </c>
      <c r="JI199" s="49">
        <v>68.7</v>
      </c>
      <c r="JJ199" s="49">
        <v>105.9</v>
      </c>
      <c r="JK199" s="49">
        <v>87.4</v>
      </c>
      <c r="JL199" s="49">
        <v>71.8</v>
      </c>
      <c r="JM199" s="49">
        <v>111.6</v>
      </c>
      <c r="JN199" s="49">
        <v>99.1</v>
      </c>
      <c r="JO199" s="49" t="s">
        <v>87</v>
      </c>
    </row>
    <row r="200" spans="1:275">
      <c r="A200" s="45"/>
      <c r="B200" s="46" t="s">
        <v>1937</v>
      </c>
      <c r="C200" s="303" t="s">
        <v>1433</v>
      </c>
      <c r="D200" s="46" t="s">
        <v>112</v>
      </c>
      <c r="E200" s="303" t="s">
        <v>24</v>
      </c>
      <c r="F200" s="47" t="s">
        <v>197</v>
      </c>
      <c r="G200" s="47" t="s">
        <v>197</v>
      </c>
      <c r="H200" s="48">
        <v>92.8</v>
      </c>
      <c r="I200" s="48">
        <v>159</v>
      </c>
      <c r="J200" s="48">
        <v>149.6</v>
      </c>
      <c r="K200" s="49" t="s">
        <v>197</v>
      </c>
      <c r="L200" s="48">
        <v>141</v>
      </c>
      <c r="M200" s="48">
        <v>158.6</v>
      </c>
      <c r="N200" s="48">
        <v>83.6</v>
      </c>
      <c r="O200" s="49" t="s">
        <v>197</v>
      </c>
      <c r="P200" s="48">
        <v>116.9</v>
      </c>
      <c r="Q200" s="49" t="s">
        <v>197</v>
      </c>
      <c r="R200" s="48">
        <v>108.3</v>
      </c>
      <c r="S200" s="48">
        <v>122.5</v>
      </c>
      <c r="T200" s="48">
        <v>124.7</v>
      </c>
      <c r="U200" s="48">
        <v>381.8</v>
      </c>
      <c r="V200" s="49" t="s">
        <v>197</v>
      </c>
      <c r="W200" s="48">
        <v>152.6</v>
      </c>
      <c r="X200" s="49" t="s">
        <v>197</v>
      </c>
      <c r="Y200" s="49" t="s">
        <v>197</v>
      </c>
      <c r="Z200" s="48">
        <v>34.9</v>
      </c>
      <c r="AA200" s="48">
        <v>105.3</v>
      </c>
      <c r="AB200" s="48">
        <v>89.2</v>
      </c>
      <c r="AC200" s="49" t="s">
        <v>197</v>
      </c>
      <c r="AD200" s="49" t="s">
        <v>197</v>
      </c>
      <c r="AE200" s="48">
        <v>53.4</v>
      </c>
      <c r="AF200" s="48">
        <v>61.5</v>
      </c>
      <c r="AG200" s="48">
        <v>360.2</v>
      </c>
      <c r="AH200" s="48">
        <v>181.6</v>
      </c>
      <c r="AI200" s="49" t="s">
        <v>197</v>
      </c>
      <c r="AJ200" s="49" t="s">
        <v>197</v>
      </c>
      <c r="AK200" s="49" t="s">
        <v>197</v>
      </c>
      <c r="AL200" s="49" t="s">
        <v>197</v>
      </c>
      <c r="AM200" s="49" t="s">
        <v>197</v>
      </c>
      <c r="AN200" s="49" t="s">
        <v>197</v>
      </c>
      <c r="AO200" s="49" t="s">
        <v>197</v>
      </c>
      <c r="AP200" s="49" t="s">
        <v>197</v>
      </c>
      <c r="AQ200" s="48">
        <v>215.3</v>
      </c>
      <c r="AR200" s="48">
        <v>38.200000000000003</v>
      </c>
      <c r="AS200" s="49" t="s">
        <v>197</v>
      </c>
      <c r="AT200" s="48">
        <v>130.1</v>
      </c>
      <c r="AU200" s="49" t="s">
        <v>197</v>
      </c>
      <c r="AV200" s="48">
        <v>86.8</v>
      </c>
      <c r="AW200" s="49" t="s">
        <v>197</v>
      </c>
      <c r="AX200" s="49" t="s">
        <v>197</v>
      </c>
      <c r="AY200" s="49" t="s">
        <v>197</v>
      </c>
      <c r="AZ200" s="48">
        <v>114.9</v>
      </c>
      <c r="BA200" s="48">
        <v>163.30000000000001</v>
      </c>
      <c r="BB200" s="48">
        <v>161.1</v>
      </c>
      <c r="BC200" s="48">
        <v>119.8</v>
      </c>
      <c r="BD200" s="48">
        <v>106</v>
      </c>
      <c r="BE200" s="48">
        <v>107.1</v>
      </c>
      <c r="BF200" s="48">
        <v>85.8</v>
      </c>
      <c r="BG200" s="48">
        <v>105</v>
      </c>
      <c r="BH200" s="48">
        <v>100.4</v>
      </c>
      <c r="BI200" s="48">
        <v>124.9</v>
      </c>
      <c r="BJ200" s="48">
        <v>91.4</v>
      </c>
      <c r="BK200" s="48">
        <v>108.9</v>
      </c>
      <c r="BL200" s="49" t="s">
        <v>197</v>
      </c>
      <c r="BM200" s="49" t="s">
        <v>197</v>
      </c>
      <c r="BN200" s="49" t="s">
        <v>197</v>
      </c>
      <c r="BO200" s="49" t="s">
        <v>197</v>
      </c>
      <c r="BP200" s="49" t="s">
        <v>197</v>
      </c>
      <c r="BQ200" s="49" t="s">
        <v>197</v>
      </c>
      <c r="BR200" s="49" t="s">
        <v>197</v>
      </c>
      <c r="BS200" s="49" t="s">
        <v>197</v>
      </c>
      <c r="BT200" s="49" t="s">
        <v>197</v>
      </c>
      <c r="BU200" s="49" t="s">
        <v>197</v>
      </c>
      <c r="BV200" s="49" t="s">
        <v>197</v>
      </c>
      <c r="BW200" s="49" t="s">
        <v>197</v>
      </c>
      <c r="BX200" s="49" t="s">
        <v>197</v>
      </c>
      <c r="BY200" s="49" t="s">
        <v>197</v>
      </c>
      <c r="BZ200" s="49" t="s">
        <v>197</v>
      </c>
      <c r="CA200" s="49" t="s">
        <v>197</v>
      </c>
      <c r="CB200" s="49" t="s">
        <v>197</v>
      </c>
      <c r="CC200" s="49" t="s">
        <v>197</v>
      </c>
      <c r="CD200" s="48">
        <v>36.9</v>
      </c>
      <c r="CE200" s="48">
        <v>40.299999999999997</v>
      </c>
      <c r="CF200" s="48">
        <v>38.9</v>
      </c>
      <c r="CG200" s="49" t="s">
        <v>197</v>
      </c>
      <c r="CH200" s="49" t="s">
        <v>197</v>
      </c>
      <c r="CI200" s="49" t="s">
        <v>197</v>
      </c>
      <c r="CJ200" s="48">
        <v>264.7</v>
      </c>
      <c r="CK200" s="48">
        <v>242.5</v>
      </c>
      <c r="CL200" s="48">
        <v>252.1</v>
      </c>
      <c r="CM200" s="49" t="s">
        <v>197</v>
      </c>
      <c r="CN200" s="49" t="s">
        <v>197</v>
      </c>
      <c r="CO200" s="49" t="s">
        <v>197</v>
      </c>
      <c r="CP200" s="49" t="s">
        <v>197</v>
      </c>
      <c r="CQ200" s="49" t="s">
        <v>197</v>
      </c>
      <c r="CR200" s="49" t="s">
        <v>197</v>
      </c>
      <c r="CS200" s="49" t="s">
        <v>197</v>
      </c>
      <c r="CT200" s="49" t="s">
        <v>197</v>
      </c>
      <c r="CU200" s="49" t="s">
        <v>197</v>
      </c>
      <c r="CV200" s="49" t="s">
        <v>197</v>
      </c>
      <c r="CW200" s="49" t="s">
        <v>197</v>
      </c>
      <c r="CX200" s="49" t="s">
        <v>197</v>
      </c>
      <c r="CY200" s="49" t="s">
        <v>197</v>
      </c>
      <c r="CZ200" s="49" t="s">
        <v>197</v>
      </c>
      <c r="DA200" s="48">
        <v>38.9</v>
      </c>
      <c r="DB200" s="48">
        <v>44.3</v>
      </c>
      <c r="DC200" s="48">
        <v>42.3</v>
      </c>
      <c r="DD200" s="49" t="s">
        <v>197</v>
      </c>
      <c r="DE200" s="49" t="s">
        <v>197</v>
      </c>
      <c r="DF200" s="49" t="s">
        <v>197</v>
      </c>
      <c r="DG200" s="49" t="s">
        <v>197</v>
      </c>
      <c r="DH200" s="49" t="s">
        <v>197</v>
      </c>
      <c r="DI200" s="49" t="s">
        <v>197</v>
      </c>
      <c r="DJ200" s="49" t="s">
        <v>197</v>
      </c>
      <c r="DK200" s="49" t="s">
        <v>197</v>
      </c>
      <c r="DL200" s="49" t="s">
        <v>197</v>
      </c>
      <c r="DM200" s="48">
        <v>225.9</v>
      </c>
      <c r="DN200" s="48">
        <v>239.3</v>
      </c>
      <c r="DO200" s="48">
        <v>234</v>
      </c>
      <c r="DP200" s="49" t="s">
        <v>197</v>
      </c>
      <c r="DQ200" s="49" t="s">
        <v>197</v>
      </c>
      <c r="DR200" s="49" t="s">
        <v>197</v>
      </c>
      <c r="DS200" s="49" t="s">
        <v>197</v>
      </c>
      <c r="DT200" s="49" t="s">
        <v>197</v>
      </c>
      <c r="DU200" s="49" t="s">
        <v>197</v>
      </c>
      <c r="DV200" s="49" t="s">
        <v>197</v>
      </c>
      <c r="DW200" s="49" t="s">
        <v>197</v>
      </c>
      <c r="DX200" s="49" t="s">
        <v>197</v>
      </c>
      <c r="DY200" s="49" t="s">
        <v>197</v>
      </c>
      <c r="DZ200" s="49" t="s">
        <v>197</v>
      </c>
      <c r="EA200" s="49" t="s">
        <v>197</v>
      </c>
      <c r="EB200" s="48" t="e">
        <v>#N/A</v>
      </c>
      <c r="EC200" s="49" t="s">
        <v>197</v>
      </c>
      <c r="ED200" s="48" t="e">
        <v>#N/A</v>
      </c>
      <c r="EE200" s="49" t="s">
        <v>197</v>
      </c>
      <c r="EF200" s="49" t="s">
        <v>197</v>
      </c>
      <c r="EG200" s="49" t="s">
        <v>197</v>
      </c>
      <c r="EH200" s="49" t="s">
        <v>197</v>
      </c>
      <c r="EI200" s="49" t="s">
        <v>197</v>
      </c>
      <c r="EJ200" s="49" t="s">
        <v>197</v>
      </c>
      <c r="EK200" s="49" t="s">
        <v>197</v>
      </c>
      <c r="EL200" s="49" t="s">
        <v>197</v>
      </c>
      <c r="EM200" s="49" t="s">
        <v>197</v>
      </c>
      <c r="EN200" s="49" t="s">
        <v>197</v>
      </c>
      <c r="EO200" s="49" t="s">
        <v>197</v>
      </c>
      <c r="EP200" s="49" t="s">
        <v>197</v>
      </c>
      <c r="EQ200" s="49" t="s">
        <v>197</v>
      </c>
      <c r="ER200" s="49" t="s">
        <v>197</v>
      </c>
      <c r="ES200" s="49" t="s">
        <v>197</v>
      </c>
      <c r="ET200" s="48">
        <v>213.1</v>
      </c>
      <c r="EU200" s="49" t="s">
        <v>197</v>
      </c>
      <c r="EV200" s="48">
        <v>93.2</v>
      </c>
      <c r="EW200" s="48">
        <v>90.7</v>
      </c>
      <c r="EX200" s="48">
        <v>91.5</v>
      </c>
      <c r="EY200" s="49" t="s">
        <v>197</v>
      </c>
      <c r="EZ200" s="48">
        <v>29.9</v>
      </c>
      <c r="FA200" s="48">
        <v>129.80000000000001</v>
      </c>
      <c r="FB200" s="48">
        <v>90.1</v>
      </c>
      <c r="FC200" s="49" t="s">
        <v>197</v>
      </c>
      <c r="FD200" s="48">
        <v>47.7</v>
      </c>
      <c r="FE200" s="48">
        <v>156</v>
      </c>
      <c r="FF200" s="48">
        <v>109.3</v>
      </c>
      <c r="FG200" s="48">
        <v>156.30000000000001</v>
      </c>
      <c r="FH200" s="48">
        <v>43.7</v>
      </c>
      <c r="FI200" s="48">
        <v>124.3</v>
      </c>
      <c r="FJ200" s="48">
        <v>135.5</v>
      </c>
      <c r="FK200" s="48">
        <v>41</v>
      </c>
      <c r="FL200" s="48">
        <v>83.5</v>
      </c>
      <c r="FM200" s="48">
        <v>114.8</v>
      </c>
      <c r="FN200" s="48">
        <v>71</v>
      </c>
      <c r="FO200" s="48">
        <v>96.6</v>
      </c>
      <c r="FP200" s="48">
        <v>23.9</v>
      </c>
      <c r="FQ200" s="48">
        <v>86</v>
      </c>
      <c r="FR200" s="48">
        <v>64</v>
      </c>
      <c r="FS200" s="48">
        <v>127.9</v>
      </c>
      <c r="FT200" s="48">
        <v>103.4</v>
      </c>
      <c r="FU200" s="48">
        <v>118.9</v>
      </c>
      <c r="FV200" s="48">
        <v>37.299999999999997</v>
      </c>
      <c r="FW200" s="48">
        <v>66</v>
      </c>
      <c r="FX200" s="48">
        <v>52.6</v>
      </c>
      <c r="FY200" s="48">
        <v>77.2</v>
      </c>
      <c r="FZ200" s="48">
        <v>77</v>
      </c>
      <c r="GA200" s="48">
        <v>89.6</v>
      </c>
      <c r="GB200" s="48">
        <v>93.4</v>
      </c>
      <c r="GC200" s="48">
        <v>92.7</v>
      </c>
      <c r="GD200" s="48">
        <v>62.9</v>
      </c>
      <c r="GE200" s="48">
        <v>136</v>
      </c>
      <c r="GF200" s="48">
        <v>88.5</v>
      </c>
      <c r="GG200" s="48">
        <v>113.4</v>
      </c>
      <c r="GH200" s="48">
        <v>130.6</v>
      </c>
      <c r="GI200" s="48">
        <v>130.5</v>
      </c>
      <c r="GJ200" s="48">
        <v>3514.2</v>
      </c>
      <c r="GK200" s="48">
        <v>2253.9</v>
      </c>
      <c r="GL200" s="48">
        <v>2666.6</v>
      </c>
      <c r="GM200" s="48">
        <v>70.400000000000006</v>
      </c>
      <c r="GN200" s="48">
        <v>73.2</v>
      </c>
      <c r="GO200" s="48">
        <v>72.099999999999994</v>
      </c>
      <c r="GP200" s="48">
        <v>157.5</v>
      </c>
      <c r="GQ200" s="48">
        <v>41.5</v>
      </c>
      <c r="GR200" s="48">
        <v>84.5</v>
      </c>
      <c r="GS200" s="49" t="s">
        <v>197</v>
      </c>
      <c r="GT200" s="49" t="s">
        <v>197</v>
      </c>
      <c r="GU200" s="49" t="s">
        <v>197</v>
      </c>
      <c r="GV200" s="48">
        <v>244.4</v>
      </c>
      <c r="GW200" s="48">
        <v>75.7</v>
      </c>
      <c r="GX200" s="48">
        <v>150.5</v>
      </c>
      <c r="GY200" s="48">
        <v>97.3</v>
      </c>
      <c r="GZ200" s="48">
        <v>119.5</v>
      </c>
      <c r="HA200" s="48">
        <v>108.6</v>
      </c>
      <c r="HB200" s="48">
        <v>100</v>
      </c>
      <c r="HC200" s="48">
        <v>111.3</v>
      </c>
      <c r="HD200" s="48">
        <v>107.8</v>
      </c>
      <c r="HE200" s="48" t="e">
        <v>#N/A</v>
      </c>
      <c r="HF200" s="49" t="s">
        <v>197</v>
      </c>
      <c r="HG200" s="48" t="e">
        <v>#N/A</v>
      </c>
      <c r="HH200" s="49" t="s">
        <v>197</v>
      </c>
      <c r="HI200" s="49" t="s">
        <v>197</v>
      </c>
      <c r="HJ200" s="49" t="s">
        <v>197</v>
      </c>
      <c r="HK200" s="49" t="s">
        <v>197</v>
      </c>
      <c r="HL200" s="49" t="s">
        <v>197</v>
      </c>
      <c r="HM200" s="49" t="s">
        <v>197</v>
      </c>
      <c r="HN200" s="49" t="s">
        <v>197</v>
      </c>
      <c r="HO200" s="49" t="s">
        <v>197</v>
      </c>
      <c r="HP200" s="49" t="s">
        <v>197</v>
      </c>
      <c r="HQ200" s="49" t="s">
        <v>197</v>
      </c>
      <c r="HR200" s="49" t="s">
        <v>197</v>
      </c>
      <c r="HS200" s="49" t="s">
        <v>197</v>
      </c>
      <c r="HT200" s="49" t="s">
        <v>197</v>
      </c>
      <c r="HU200" s="48">
        <v>89.1</v>
      </c>
      <c r="HV200" s="48">
        <v>76.099999999999994</v>
      </c>
      <c r="HW200" s="48">
        <v>76.900000000000006</v>
      </c>
      <c r="HX200" s="49" t="s">
        <v>197</v>
      </c>
      <c r="HY200" s="49" t="s">
        <v>197</v>
      </c>
      <c r="HZ200" s="49" t="s">
        <v>197</v>
      </c>
      <c r="IA200" s="49" t="s">
        <v>197</v>
      </c>
      <c r="IB200" s="49" t="s">
        <v>197</v>
      </c>
      <c r="IC200" s="49" t="s">
        <v>197</v>
      </c>
      <c r="ID200" s="49" t="s">
        <v>197</v>
      </c>
      <c r="IE200" s="49" t="s">
        <v>197</v>
      </c>
      <c r="IF200" s="49" t="s">
        <v>197</v>
      </c>
      <c r="IG200" s="48">
        <v>460.3</v>
      </c>
      <c r="IH200" s="48">
        <v>70.8</v>
      </c>
      <c r="II200" s="49" t="s">
        <v>197</v>
      </c>
      <c r="IJ200" s="49" t="s">
        <v>197</v>
      </c>
      <c r="IK200" s="49" t="s">
        <v>197</v>
      </c>
      <c r="IL200" s="49" t="s">
        <v>197</v>
      </c>
      <c r="IM200" s="49" t="s">
        <v>197</v>
      </c>
      <c r="IN200" s="49" t="s">
        <v>197</v>
      </c>
      <c r="IO200" s="49" t="s">
        <v>197</v>
      </c>
      <c r="IP200" s="49" t="s">
        <v>197</v>
      </c>
      <c r="IQ200" s="49" t="s">
        <v>197</v>
      </c>
      <c r="IR200" s="48">
        <v>248.2</v>
      </c>
      <c r="IS200" s="48">
        <v>141.69999999999999</v>
      </c>
      <c r="IT200" s="48">
        <v>182.9</v>
      </c>
      <c r="IU200" s="48">
        <v>82.1</v>
      </c>
      <c r="IV200" s="48">
        <v>204.1</v>
      </c>
      <c r="IW200" s="48">
        <v>172.9</v>
      </c>
      <c r="IX200" s="49" t="s">
        <v>197</v>
      </c>
      <c r="IY200" s="49" t="s">
        <v>197</v>
      </c>
      <c r="IZ200" s="49" t="s">
        <v>197</v>
      </c>
      <c r="JA200" s="49" t="s">
        <v>197</v>
      </c>
      <c r="JB200" s="49" t="s">
        <v>197</v>
      </c>
      <c r="JC200" s="48">
        <v>37</v>
      </c>
      <c r="JD200" s="48">
        <v>29.2</v>
      </c>
      <c r="JE200" s="48">
        <v>31.1</v>
      </c>
      <c r="JF200" s="48" t="s">
        <v>87</v>
      </c>
      <c r="JG200" s="48" t="s">
        <v>87</v>
      </c>
      <c r="JH200" s="48">
        <v>108</v>
      </c>
      <c r="JI200" s="48">
        <v>100.7</v>
      </c>
      <c r="JJ200" s="48">
        <v>84</v>
      </c>
      <c r="JK200" s="48">
        <v>100.5</v>
      </c>
      <c r="JL200" s="48">
        <v>73.5</v>
      </c>
      <c r="JM200" s="48">
        <v>85.7</v>
      </c>
      <c r="JN200" s="48">
        <v>70.8</v>
      </c>
      <c r="JO200" s="48">
        <v>381.8</v>
      </c>
    </row>
    <row r="201" spans="1:275">
      <c r="A201" s="45"/>
      <c r="B201" s="46" t="s">
        <v>1938</v>
      </c>
      <c r="C201" s="303" t="s">
        <v>1434</v>
      </c>
      <c r="D201" s="46" t="s">
        <v>112</v>
      </c>
      <c r="E201" s="303" t="s">
        <v>24</v>
      </c>
      <c r="F201" s="47" t="s">
        <v>197</v>
      </c>
      <c r="G201" s="47" t="s">
        <v>197</v>
      </c>
      <c r="H201" s="48">
        <v>57.2</v>
      </c>
      <c r="I201" s="48">
        <v>50.5</v>
      </c>
      <c r="J201" s="48">
        <v>53</v>
      </c>
      <c r="K201" s="49" t="s">
        <v>197</v>
      </c>
      <c r="L201" s="49" t="s">
        <v>197</v>
      </c>
      <c r="M201" s="48">
        <v>69</v>
      </c>
      <c r="N201" s="49" t="s">
        <v>197</v>
      </c>
      <c r="O201" s="49" t="s">
        <v>197</v>
      </c>
      <c r="P201" s="49" t="s">
        <v>197</v>
      </c>
      <c r="Q201" s="49" t="s">
        <v>197</v>
      </c>
      <c r="R201" s="48">
        <v>49.7</v>
      </c>
      <c r="S201" s="48">
        <v>76.400000000000006</v>
      </c>
      <c r="T201" s="49" t="s">
        <v>197</v>
      </c>
      <c r="U201" s="49" t="s">
        <v>197</v>
      </c>
      <c r="V201" s="49" t="s">
        <v>197</v>
      </c>
      <c r="W201" s="49" t="s">
        <v>197</v>
      </c>
      <c r="X201" s="49" t="s">
        <v>197</v>
      </c>
      <c r="Y201" s="49" t="s">
        <v>197</v>
      </c>
      <c r="Z201" s="49" t="s">
        <v>197</v>
      </c>
      <c r="AA201" s="49" t="s">
        <v>197</v>
      </c>
      <c r="AB201" s="49" t="s">
        <v>197</v>
      </c>
      <c r="AC201" s="49" t="s">
        <v>197</v>
      </c>
      <c r="AD201" s="49" t="s">
        <v>197</v>
      </c>
      <c r="AE201" s="49" t="s">
        <v>197</v>
      </c>
      <c r="AF201" s="48">
        <v>57.4</v>
      </c>
      <c r="AG201" s="49" t="s">
        <v>197</v>
      </c>
      <c r="AH201" s="48">
        <v>36.200000000000003</v>
      </c>
      <c r="AI201" s="49" t="s">
        <v>197</v>
      </c>
      <c r="AJ201" s="49" t="s">
        <v>197</v>
      </c>
      <c r="AK201" s="49" t="s">
        <v>197</v>
      </c>
      <c r="AL201" s="49" t="s">
        <v>197</v>
      </c>
      <c r="AM201" s="49" t="s">
        <v>197</v>
      </c>
      <c r="AN201" s="49" t="s">
        <v>197</v>
      </c>
      <c r="AO201" s="49" t="s">
        <v>197</v>
      </c>
      <c r="AP201" s="49" t="s">
        <v>197</v>
      </c>
      <c r="AQ201" s="49" t="s">
        <v>197</v>
      </c>
      <c r="AR201" s="49" t="s">
        <v>197</v>
      </c>
      <c r="AS201" s="49" t="s">
        <v>197</v>
      </c>
      <c r="AT201" s="49" t="s">
        <v>197</v>
      </c>
      <c r="AU201" s="49" t="s">
        <v>197</v>
      </c>
      <c r="AV201" s="49" t="s">
        <v>197</v>
      </c>
      <c r="AW201" s="49" t="s">
        <v>197</v>
      </c>
      <c r="AX201" s="49" t="s">
        <v>197</v>
      </c>
      <c r="AY201" s="49" t="s">
        <v>197</v>
      </c>
      <c r="AZ201" s="48">
        <v>65.5</v>
      </c>
      <c r="BA201" s="48">
        <v>66.3</v>
      </c>
      <c r="BB201" s="48">
        <v>66.2</v>
      </c>
      <c r="BC201" s="48">
        <v>66</v>
      </c>
      <c r="BD201" s="48">
        <v>69</v>
      </c>
      <c r="BE201" s="48">
        <v>68.8</v>
      </c>
      <c r="BF201" s="48">
        <v>87.7</v>
      </c>
      <c r="BG201" s="48">
        <v>51.6</v>
      </c>
      <c r="BH201" s="48">
        <v>59.9</v>
      </c>
      <c r="BI201" s="48">
        <v>25.1</v>
      </c>
      <c r="BJ201" s="48">
        <v>63.6</v>
      </c>
      <c r="BK201" s="48">
        <v>43.5</v>
      </c>
      <c r="BL201" s="49" t="s">
        <v>197</v>
      </c>
      <c r="BM201" s="49" t="s">
        <v>197</v>
      </c>
      <c r="BN201" s="49" t="s">
        <v>197</v>
      </c>
      <c r="BO201" s="49" t="s">
        <v>197</v>
      </c>
      <c r="BP201" s="49" t="s">
        <v>197</v>
      </c>
      <c r="BQ201" s="49" t="s">
        <v>197</v>
      </c>
      <c r="BR201" s="49" t="s">
        <v>197</v>
      </c>
      <c r="BS201" s="49" t="s">
        <v>197</v>
      </c>
      <c r="BT201" s="49" t="s">
        <v>197</v>
      </c>
      <c r="BU201" s="49" t="s">
        <v>197</v>
      </c>
      <c r="BV201" s="49" t="s">
        <v>197</v>
      </c>
      <c r="BW201" s="49" t="s">
        <v>197</v>
      </c>
      <c r="BX201" s="49" t="s">
        <v>197</v>
      </c>
      <c r="BY201" s="49" t="s">
        <v>197</v>
      </c>
      <c r="BZ201" s="49" t="s">
        <v>197</v>
      </c>
      <c r="CA201" s="49" t="s">
        <v>197</v>
      </c>
      <c r="CB201" s="49" t="s">
        <v>197</v>
      </c>
      <c r="CC201" s="49" t="s">
        <v>197</v>
      </c>
      <c r="CD201" s="49" t="s">
        <v>197</v>
      </c>
      <c r="CE201" s="49" t="s">
        <v>197</v>
      </c>
      <c r="CF201" s="49" t="s">
        <v>197</v>
      </c>
      <c r="CG201" s="49" t="s">
        <v>197</v>
      </c>
      <c r="CH201" s="49" t="s">
        <v>197</v>
      </c>
      <c r="CI201" s="49" t="s">
        <v>197</v>
      </c>
      <c r="CJ201" s="49" t="s">
        <v>197</v>
      </c>
      <c r="CK201" s="49" t="s">
        <v>197</v>
      </c>
      <c r="CL201" s="49" t="s">
        <v>197</v>
      </c>
      <c r="CM201" s="49" t="s">
        <v>197</v>
      </c>
      <c r="CN201" s="49" t="s">
        <v>197</v>
      </c>
      <c r="CO201" s="49" t="s">
        <v>197</v>
      </c>
      <c r="CP201" s="49" t="s">
        <v>197</v>
      </c>
      <c r="CQ201" s="49" t="s">
        <v>197</v>
      </c>
      <c r="CR201" s="49" t="s">
        <v>197</v>
      </c>
      <c r="CS201" s="49" t="s">
        <v>197</v>
      </c>
      <c r="CT201" s="49" t="s">
        <v>197</v>
      </c>
      <c r="CU201" s="49" t="s">
        <v>197</v>
      </c>
      <c r="CV201" s="49" t="s">
        <v>197</v>
      </c>
      <c r="CW201" s="49" t="s">
        <v>197</v>
      </c>
      <c r="CX201" s="49" t="s">
        <v>197</v>
      </c>
      <c r="CY201" s="49" t="s">
        <v>197</v>
      </c>
      <c r="CZ201" s="49" t="s">
        <v>197</v>
      </c>
      <c r="DA201" s="49" t="s">
        <v>197</v>
      </c>
      <c r="DB201" s="49" t="s">
        <v>197</v>
      </c>
      <c r="DC201" s="49" t="s">
        <v>197</v>
      </c>
      <c r="DD201" s="49" t="s">
        <v>197</v>
      </c>
      <c r="DE201" s="49" t="s">
        <v>197</v>
      </c>
      <c r="DF201" s="49" t="s">
        <v>197</v>
      </c>
      <c r="DG201" s="49" t="s">
        <v>197</v>
      </c>
      <c r="DH201" s="49" t="s">
        <v>197</v>
      </c>
      <c r="DI201" s="49" t="s">
        <v>197</v>
      </c>
      <c r="DJ201" s="49" t="s">
        <v>197</v>
      </c>
      <c r="DK201" s="49" t="s">
        <v>197</v>
      </c>
      <c r="DL201" s="49" t="s">
        <v>197</v>
      </c>
      <c r="DM201" s="49" t="s">
        <v>197</v>
      </c>
      <c r="DN201" s="49" t="s">
        <v>197</v>
      </c>
      <c r="DO201" s="49" t="s">
        <v>197</v>
      </c>
      <c r="DP201" s="49" t="s">
        <v>197</v>
      </c>
      <c r="DQ201" s="49" t="s">
        <v>197</v>
      </c>
      <c r="DR201" s="49" t="s">
        <v>197</v>
      </c>
      <c r="DS201" s="49" t="s">
        <v>197</v>
      </c>
      <c r="DT201" s="49" t="s">
        <v>197</v>
      </c>
      <c r="DU201" s="49" t="s">
        <v>197</v>
      </c>
      <c r="DV201" s="49" t="s">
        <v>197</v>
      </c>
      <c r="DW201" s="49" t="s">
        <v>197</v>
      </c>
      <c r="DX201" s="49" t="s">
        <v>197</v>
      </c>
      <c r="DY201" s="49" t="s">
        <v>197</v>
      </c>
      <c r="DZ201" s="49" t="s">
        <v>197</v>
      </c>
      <c r="EA201" s="49" t="s">
        <v>197</v>
      </c>
      <c r="EB201" s="48" t="e">
        <v>#N/A</v>
      </c>
      <c r="EC201" s="49" t="s">
        <v>197</v>
      </c>
      <c r="ED201" s="48" t="e">
        <v>#N/A</v>
      </c>
      <c r="EE201" s="49" t="s">
        <v>197</v>
      </c>
      <c r="EF201" s="49" t="s">
        <v>197</v>
      </c>
      <c r="EG201" s="49" t="s">
        <v>197</v>
      </c>
      <c r="EH201" s="49" t="s">
        <v>197</v>
      </c>
      <c r="EI201" s="49" t="s">
        <v>197</v>
      </c>
      <c r="EJ201" s="49" t="s">
        <v>197</v>
      </c>
      <c r="EK201" s="49" t="s">
        <v>197</v>
      </c>
      <c r="EL201" s="49" t="s">
        <v>197</v>
      </c>
      <c r="EM201" s="49" t="s">
        <v>197</v>
      </c>
      <c r="EN201" s="49" t="s">
        <v>197</v>
      </c>
      <c r="EO201" s="49" t="s">
        <v>197</v>
      </c>
      <c r="EP201" s="49" t="s">
        <v>197</v>
      </c>
      <c r="EQ201" s="49" t="s">
        <v>197</v>
      </c>
      <c r="ER201" s="49" t="s">
        <v>197</v>
      </c>
      <c r="ES201" s="49" t="s">
        <v>197</v>
      </c>
      <c r="ET201" s="49" t="s">
        <v>197</v>
      </c>
      <c r="EU201" s="49" t="s">
        <v>197</v>
      </c>
      <c r="EV201" s="48">
        <v>63.1</v>
      </c>
      <c r="EW201" s="48">
        <v>45.6</v>
      </c>
      <c r="EX201" s="48">
        <v>51.1</v>
      </c>
      <c r="EY201" s="49" t="s">
        <v>197</v>
      </c>
      <c r="EZ201" s="48">
        <v>58.1</v>
      </c>
      <c r="FA201" s="48">
        <v>54.8</v>
      </c>
      <c r="FB201" s="48">
        <v>56.1</v>
      </c>
      <c r="FC201" s="49" t="s">
        <v>197</v>
      </c>
      <c r="FD201" s="48">
        <v>86.9</v>
      </c>
      <c r="FE201" s="48">
        <v>50.4</v>
      </c>
      <c r="FF201" s="48">
        <v>66.2</v>
      </c>
      <c r="FG201" s="49" t="s">
        <v>197</v>
      </c>
      <c r="FH201" s="49" t="s">
        <v>197</v>
      </c>
      <c r="FI201" s="49" t="s">
        <v>197</v>
      </c>
      <c r="FJ201" s="49" t="s">
        <v>197</v>
      </c>
      <c r="FK201" s="49" t="s">
        <v>197</v>
      </c>
      <c r="FL201" s="49" t="s">
        <v>197</v>
      </c>
      <c r="FM201" s="48">
        <v>91.3</v>
      </c>
      <c r="FN201" s="48">
        <v>83.2</v>
      </c>
      <c r="FO201" s="48">
        <v>88</v>
      </c>
      <c r="FP201" s="48">
        <v>20</v>
      </c>
      <c r="FQ201" s="48">
        <v>58.6</v>
      </c>
      <c r="FR201" s="48">
        <v>44.9</v>
      </c>
      <c r="FS201" s="48">
        <v>14.6</v>
      </c>
      <c r="FT201" s="48">
        <v>84.4</v>
      </c>
      <c r="FU201" s="48">
        <v>40.200000000000003</v>
      </c>
      <c r="FV201" s="49" t="s">
        <v>197</v>
      </c>
      <c r="FW201" s="49" t="s">
        <v>197</v>
      </c>
      <c r="FX201" s="48">
        <v>47.6</v>
      </c>
      <c r="FY201" s="48">
        <v>62.3</v>
      </c>
      <c r="FZ201" s="48">
        <v>62.1</v>
      </c>
      <c r="GA201" s="48">
        <v>49.7</v>
      </c>
      <c r="GB201" s="48">
        <v>63</v>
      </c>
      <c r="GC201" s="48">
        <v>60.4</v>
      </c>
      <c r="GD201" s="49" t="s">
        <v>197</v>
      </c>
      <c r="GE201" s="49" t="s">
        <v>197</v>
      </c>
      <c r="GF201" s="49" t="s">
        <v>197</v>
      </c>
      <c r="GG201" s="48">
        <v>9.5</v>
      </c>
      <c r="GH201" s="48">
        <v>108.7</v>
      </c>
      <c r="GI201" s="48">
        <v>108</v>
      </c>
      <c r="GJ201" s="49" t="s">
        <v>197</v>
      </c>
      <c r="GK201" s="49" t="s">
        <v>197</v>
      </c>
      <c r="GL201" s="49" t="s">
        <v>197</v>
      </c>
      <c r="GM201" s="49" t="s">
        <v>197</v>
      </c>
      <c r="GN201" s="49" t="s">
        <v>197</v>
      </c>
      <c r="GO201" s="49" t="s">
        <v>197</v>
      </c>
      <c r="GP201" s="49" t="s">
        <v>197</v>
      </c>
      <c r="GQ201" s="49" t="s">
        <v>197</v>
      </c>
      <c r="GR201" s="49" t="s">
        <v>197</v>
      </c>
      <c r="GS201" s="49" t="s">
        <v>197</v>
      </c>
      <c r="GT201" s="49" t="s">
        <v>197</v>
      </c>
      <c r="GU201" s="49" t="s">
        <v>197</v>
      </c>
      <c r="GV201" s="49" t="s">
        <v>197</v>
      </c>
      <c r="GW201" s="49" t="s">
        <v>197</v>
      </c>
      <c r="GX201" s="49" t="s">
        <v>197</v>
      </c>
      <c r="GY201" s="49" t="s">
        <v>197</v>
      </c>
      <c r="GZ201" s="49" t="s">
        <v>197</v>
      </c>
      <c r="HA201" s="49" t="s">
        <v>197</v>
      </c>
      <c r="HB201" s="48">
        <v>48.6</v>
      </c>
      <c r="HC201" s="48">
        <v>85.5</v>
      </c>
      <c r="HD201" s="48">
        <v>74.400000000000006</v>
      </c>
      <c r="HE201" s="48" t="e">
        <v>#N/A</v>
      </c>
      <c r="HF201" s="49" t="s">
        <v>197</v>
      </c>
      <c r="HG201" s="48" t="e">
        <v>#N/A</v>
      </c>
      <c r="HH201" s="49" t="s">
        <v>197</v>
      </c>
      <c r="HI201" s="49" t="s">
        <v>197</v>
      </c>
      <c r="HJ201" s="49" t="s">
        <v>197</v>
      </c>
      <c r="HK201" s="49" t="s">
        <v>197</v>
      </c>
      <c r="HL201" s="49" t="s">
        <v>197</v>
      </c>
      <c r="HM201" s="49" t="s">
        <v>197</v>
      </c>
      <c r="HN201" s="49" t="s">
        <v>197</v>
      </c>
      <c r="HO201" s="49" t="s">
        <v>197</v>
      </c>
      <c r="HP201" s="49" t="s">
        <v>197</v>
      </c>
      <c r="HQ201" s="49" t="s">
        <v>197</v>
      </c>
      <c r="HR201" s="49" t="s">
        <v>197</v>
      </c>
      <c r="HS201" s="49" t="s">
        <v>197</v>
      </c>
      <c r="HT201" s="49" t="s">
        <v>197</v>
      </c>
      <c r="HU201" s="48">
        <v>64.3</v>
      </c>
      <c r="HV201" s="48">
        <v>52.3</v>
      </c>
      <c r="HW201" s="48">
        <v>53.1</v>
      </c>
      <c r="HX201" s="49" t="s">
        <v>197</v>
      </c>
      <c r="HY201" s="49" t="s">
        <v>197</v>
      </c>
      <c r="HZ201" s="49" t="s">
        <v>197</v>
      </c>
      <c r="IA201" s="49" t="s">
        <v>197</v>
      </c>
      <c r="IB201" s="49" t="s">
        <v>197</v>
      </c>
      <c r="IC201" s="49" t="s">
        <v>197</v>
      </c>
      <c r="ID201" s="48">
        <v>12.4</v>
      </c>
      <c r="IE201" s="49" t="s">
        <v>197</v>
      </c>
      <c r="IF201" s="49" t="s">
        <v>197</v>
      </c>
      <c r="IG201" s="49" t="s">
        <v>197</v>
      </c>
      <c r="IH201" s="48">
        <v>65.599999999999994</v>
      </c>
      <c r="II201" s="49" t="s">
        <v>197</v>
      </c>
      <c r="IJ201" s="49" t="s">
        <v>197</v>
      </c>
      <c r="IK201" s="49" t="s">
        <v>197</v>
      </c>
      <c r="IL201" s="49" t="s">
        <v>197</v>
      </c>
      <c r="IM201" s="49" t="s">
        <v>197</v>
      </c>
      <c r="IN201" s="49" t="s">
        <v>197</v>
      </c>
      <c r="IO201" s="49" t="s">
        <v>197</v>
      </c>
      <c r="IP201" s="49" t="s">
        <v>197</v>
      </c>
      <c r="IQ201" s="49" t="s">
        <v>197</v>
      </c>
      <c r="IR201" s="49" t="s">
        <v>197</v>
      </c>
      <c r="IS201" s="49" t="s">
        <v>197</v>
      </c>
      <c r="IT201" s="49" t="s">
        <v>197</v>
      </c>
      <c r="IU201" s="49" t="s">
        <v>197</v>
      </c>
      <c r="IV201" s="49" t="s">
        <v>197</v>
      </c>
      <c r="IW201" s="49" t="s">
        <v>197</v>
      </c>
      <c r="IX201" s="49" t="s">
        <v>197</v>
      </c>
      <c r="IY201" s="49" t="s">
        <v>197</v>
      </c>
      <c r="IZ201" s="49" t="s">
        <v>197</v>
      </c>
      <c r="JA201" s="49" t="s">
        <v>197</v>
      </c>
      <c r="JB201" s="49" t="s">
        <v>197</v>
      </c>
      <c r="JC201" s="49" t="s">
        <v>197</v>
      </c>
      <c r="JD201" s="49" t="s">
        <v>197</v>
      </c>
      <c r="JE201" s="49" t="s">
        <v>197</v>
      </c>
      <c r="JF201" s="49" t="s">
        <v>87</v>
      </c>
      <c r="JG201" s="49" t="s">
        <v>87</v>
      </c>
      <c r="JH201" s="49" t="s">
        <v>87</v>
      </c>
      <c r="JI201" s="49">
        <v>49.7</v>
      </c>
      <c r="JJ201" s="49">
        <v>55.4</v>
      </c>
      <c r="JK201" s="49">
        <v>42.1</v>
      </c>
      <c r="JL201" s="49">
        <v>65.3</v>
      </c>
      <c r="JM201" s="49">
        <v>57.4</v>
      </c>
      <c r="JN201" s="49">
        <v>65.599999999999994</v>
      </c>
      <c r="JO201" s="49" t="s">
        <v>87</v>
      </c>
    </row>
    <row r="202" spans="1:275">
      <c r="A202" s="45"/>
      <c r="B202" s="46" t="s">
        <v>1939</v>
      </c>
      <c r="C202" s="303" t="s">
        <v>1435</v>
      </c>
      <c r="D202" s="46" t="s">
        <v>112</v>
      </c>
      <c r="E202" s="303" t="s">
        <v>24</v>
      </c>
      <c r="F202" s="47" t="s">
        <v>197</v>
      </c>
      <c r="G202" s="47" t="s">
        <v>197</v>
      </c>
      <c r="H202" s="48">
        <v>116.2</v>
      </c>
      <c r="I202" s="48">
        <v>97.4</v>
      </c>
      <c r="J202" s="48">
        <v>101.2</v>
      </c>
      <c r="K202" s="48">
        <v>167.4</v>
      </c>
      <c r="L202" s="48">
        <v>165.2</v>
      </c>
      <c r="M202" s="48">
        <v>72</v>
      </c>
      <c r="N202" s="48">
        <v>134.9</v>
      </c>
      <c r="O202" s="48">
        <v>160.4</v>
      </c>
      <c r="P202" s="48">
        <v>70.099999999999994</v>
      </c>
      <c r="Q202" s="48">
        <v>210.4</v>
      </c>
      <c r="R202" s="48">
        <v>64.7</v>
      </c>
      <c r="S202" s="48">
        <v>136.69999999999999</v>
      </c>
      <c r="T202" s="48">
        <v>173.7</v>
      </c>
      <c r="U202" s="48">
        <v>69.099999999999994</v>
      </c>
      <c r="V202" s="48">
        <v>119.6</v>
      </c>
      <c r="W202" s="48">
        <v>158.19999999999999</v>
      </c>
      <c r="X202" s="48">
        <v>219.1</v>
      </c>
      <c r="Y202" s="48">
        <v>145.4</v>
      </c>
      <c r="Z202" s="48">
        <v>102.3</v>
      </c>
      <c r="AA202" s="48">
        <v>147.4</v>
      </c>
      <c r="AB202" s="48">
        <v>107.3</v>
      </c>
      <c r="AC202" s="48">
        <v>179.7</v>
      </c>
      <c r="AD202" s="48">
        <v>89.9</v>
      </c>
      <c r="AE202" s="48">
        <v>107.1</v>
      </c>
      <c r="AF202" s="48">
        <v>130.30000000000001</v>
      </c>
      <c r="AG202" s="48">
        <v>66</v>
      </c>
      <c r="AH202" s="48">
        <v>95.4</v>
      </c>
      <c r="AI202" s="48">
        <v>120.3</v>
      </c>
      <c r="AJ202" s="48">
        <v>94.2</v>
      </c>
      <c r="AK202" s="48">
        <v>192.5</v>
      </c>
      <c r="AL202" s="48">
        <v>279.8</v>
      </c>
      <c r="AM202" s="48">
        <v>161.9</v>
      </c>
      <c r="AN202" s="48">
        <v>129.1</v>
      </c>
      <c r="AO202" s="48">
        <v>187.5</v>
      </c>
      <c r="AP202" s="48">
        <v>186.9</v>
      </c>
      <c r="AQ202" s="48">
        <v>35.299999999999997</v>
      </c>
      <c r="AR202" s="48">
        <v>150.9</v>
      </c>
      <c r="AS202" s="49" t="s">
        <v>197</v>
      </c>
      <c r="AT202" s="48">
        <v>135.80000000000001</v>
      </c>
      <c r="AU202" s="48">
        <v>169</v>
      </c>
      <c r="AV202" s="48">
        <v>183.7</v>
      </c>
      <c r="AW202" s="48">
        <v>301.7</v>
      </c>
      <c r="AX202" s="49" t="s">
        <v>197</v>
      </c>
      <c r="AY202" s="48">
        <v>180.1</v>
      </c>
      <c r="AZ202" s="48">
        <v>154.9</v>
      </c>
      <c r="BA202" s="48">
        <v>149.30000000000001</v>
      </c>
      <c r="BB202" s="48">
        <v>149.5</v>
      </c>
      <c r="BC202" s="48">
        <v>132</v>
      </c>
      <c r="BD202" s="48">
        <v>149.4</v>
      </c>
      <c r="BE202" s="48">
        <v>148.1</v>
      </c>
      <c r="BF202" s="48">
        <v>130.80000000000001</v>
      </c>
      <c r="BG202" s="48">
        <v>137.9</v>
      </c>
      <c r="BH202" s="48">
        <v>136.30000000000001</v>
      </c>
      <c r="BI202" s="48">
        <v>217.4</v>
      </c>
      <c r="BJ202" s="48">
        <v>198.2</v>
      </c>
      <c r="BK202" s="48">
        <v>208.2</v>
      </c>
      <c r="BL202" s="48">
        <v>204.4</v>
      </c>
      <c r="BM202" s="48">
        <v>249.4</v>
      </c>
      <c r="BN202" s="48">
        <v>237.2</v>
      </c>
      <c r="BO202" s="49" t="s">
        <v>197</v>
      </c>
      <c r="BP202" s="48">
        <v>112.9</v>
      </c>
      <c r="BQ202" s="48">
        <v>112.4</v>
      </c>
      <c r="BR202" s="48">
        <v>196.7</v>
      </c>
      <c r="BS202" s="48">
        <v>133.69999999999999</v>
      </c>
      <c r="BT202" s="48">
        <v>163.19999999999999</v>
      </c>
      <c r="BU202" s="48">
        <v>53.1</v>
      </c>
      <c r="BV202" s="48">
        <v>88.8</v>
      </c>
      <c r="BW202" s="48">
        <v>76.7</v>
      </c>
      <c r="BX202" s="48">
        <v>184.4</v>
      </c>
      <c r="BY202" s="48">
        <v>161.80000000000001</v>
      </c>
      <c r="BZ202" s="48">
        <v>176.4</v>
      </c>
      <c r="CA202" s="48">
        <v>164.7</v>
      </c>
      <c r="CB202" s="48">
        <v>166</v>
      </c>
      <c r="CC202" s="48">
        <v>165.2</v>
      </c>
      <c r="CD202" s="48">
        <v>119.9</v>
      </c>
      <c r="CE202" s="48">
        <v>127.2</v>
      </c>
      <c r="CF202" s="48">
        <v>124.3</v>
      </c>
      <c r="CG202" s="48">
        <v>194.5</v>
      </c>
      <c r="CH202" s="48">
        <v>200.7</v>
      </c>
      <c r="CI202" s="48">
        <v>197.6</v>
      </c>
      <c r="CJ202" s="48">
        <v>154.80000000000001</v>
      </c>
      <c r="CK202" s="48">
        <v>140.1</v>
      </c>
      <c r="CL202" s="48">
        <v>146.19999999999999</v>
      </c>
      <c r="CM202" s="49" t="s">
        <v>197</v>
      </c>
      <c r="CN202" s="49" t="s">
        <v>197</v>
      </c>
      <c r="CO202" s="49" t="s">
        <v>197</v>
      </c>
      <c r="CP202" s="48">
        <v>105.9</v>
      </c>
      <c r="CQ202" s="48">
        <v>77.3</v>
      </c>
      <c r="CR202" s="48">
        <v>89.1</v>
      </c>
      <c r="CS202" s="48">
        <v>106.8</v>
      </c>
      <c r="CT202" s="48">
        <v>162.1</v>
      </c>
      <c r="CU202" s="48">
        <v>114.6</v>
      </c>
      <c r="CV202" s="48">
        <v>134.1</v>
      </c>
      <c r="CW202" s="48">
        <v>158.69999999999999</v>
      </c>
      <c r="CX202" s="48">
        <v>129.6</v>
      </c>
      <c r="CY202" s="48">
        <v>142.4</v>
      </c>
      <c r="CZ202" s="48">
        <v>130.4</v>
      </c>
      <c r="DA202" s="48">
        <v>102.6</v>
      </c>
      <c r="DB202" s="48">
        <v>125.4</v>
      </c>
      <c r="DC202" s="48">
        <v>117.6</v>
      </c>
      <c r="DD202" s="48">
        <v>120.5</v>
      </c>
      <c r="DE202" s="48">
        <v>55.8</v>
      </c>
      <c r="DF202" s="48">
        <v>78.7</v>
      </c>
      <c r="DG202" s="48">
        <v>151.6</v>
      </c>
      <c r="DH202" s="48">
        <v>111.4</v>
      </c>
      <c r="DI202" s="48">
        <v>133.9</v>
      </c>
      <c r="DJ202" s="48">
        <v>203.8</v>
      </c>
      <c r="DK202" s="48">
        <v>178.7</v>
      </c>
      <c r="DL202" s="48">
        <v>190.5</v>
      </c>
      <c r="DM202" s="48">
        <v>123.4</v>
      </c>
      <c r="DN202" s="48">
        <v>108.8</v>
      </c>
      <c r="DO202" s="48">
        <v>114.4</v>
      </c>
      <c r="DP202" s="48">
        <v>1165.7</v>
      </c>
      <c r="DQ202" s="48">
        <v>749.9</v>
      </c>
      <c r="DR202" s="48">
        <v>897.5</v>
      </c>
      <c r="DS202" s="48">
        <v>54.6</v>
      </c>
      <c r="DT202" s="48">
        <v>28.8</v>
      </c>
      <c r="DU202" s="48">
        <v>38.200000000000003</v>
      </c>
      <c r="DV202" s="48">
        <v>78.099999999999994</v>
      </c>
      <c r="DW202" s="48">
        <v>89.2</v>
      </c>
      <c r="DX202" s="48">
        <v>86</v>
      </c>
      <c r="DY202" s="48">
        <v>26.3</v>
      </c>
      <c r="DZ202" s="48">
        <v>81.599999999999994</v>
      </c>
      <c r="EA202" s="48">
        <v>59.8</v>
      </c>
      <c r="EB202" s="48" t="e">
        <v>#N/A</v>
      </c>
      <c r="EC202" s="48">
        <v>176.6</v>
      </c>
      <c r="ED202" s="48" t="e">
        <v>#N/A</v>
      </c>
      <c r="EE202" s="48">
        <v>247.5</v>
      </c>
      <c r="EF202" s="48">
        <v>107.3</v>
      </c>
      <c r="EG202" s="48">
        <v>128.69999999999999</v>
      </c>
      <c r="EH202" s="48">
        <v>119.6</v>
      </c>
      <c r="EI202" s="48">
        <v>99.2</v>
      </c>
      <c r="EJ202" s="48">
        <v>91.8</v>
      </c>
      <c r="EK202" s="48">
        <v>94.4</v>
      </c>
      <c r="EL202" s="49" t="s">
        <v>197</v>
      </c>
      <c r="EM202" s="48">
        <v>141.5</v>
      </c>
      <c r="EN202" s="48">
        <v>154.30000000000001</v>
      </c>
      <c r="EO202" s="48">
        <v>147.6</v>
      </c>
      <c r="EP202" s="48">
        <v>118.8</v>
      </c>
      <c r="EQ202" s="48">
        <v>220.1</v>
      </c>
      <c r="ER202" s="48">
        <v>160.30000000000001</v>
      </c>
      <c r="ES202" s="48">
        <v>383.7</v>
      </c>
      <c r="ET202" s="48">
        <v>86.9</v>
      </c>
      <c r="EU202" s="48">
        <v>255.1</v>
      </c>
      <c r="EV202" s="48">
        <v>128.5</v>
      </c>
      <c r="EW202" s="48">
        <v>125.3</v>
      </c>
      <c r="EX202" s="48">
        <v>126.3</v>
      </c>
      <c r="EY202" s="48">
        <v>173.7</v>
      </c>
      <c r="EZ202" s="48">
        <v>90.7</v>
      </c>
      <c r="FA202" s="48">
        <v>144.1</v>
      </c>
      <c r="FB202" s="48">
        <v>122.9</v>
      </c>
      <c r="FC202" s="48">
        <v>228</v>
      </c>
      <c r="FD202" s="48">
        <v>98.2</v>
      </c>
      <c r="FE202" s="48">
        <v>140.69999999999999</v>
      </c>
      <c r="FF202" s="48">
        <v>122.5</v>
      </c>
      <c r="FG202" s="48">
        <v>134.5</v>
      </c>
      <c r="FH202" s="48">
        <v>85.3</v>
      </c>
      <c r="FI202" s="48">
        <v>120.4</v>
      </c>
      <c r="FJ202" s="48">
        <v>229</v>
      </c>
      <c r="FK202" s="48">
        <v>209.8</v>
      </c>
      <c r="FL202" s="48">
        <v>218.5</v>
      </c>
      <c r="FM202" s="48">
        <v>140.80000000000001</v>
      </c>
      <c r="FN202" s="48">
        <v>140.19999999999999</v>
      </c>
      <c r="FO202" s="48">
        <v>140.6</v>
      </c>
      <c r="FP202" s="48">
        <v>76.900000000000006</v>
      </c>
      <c r="FQ202" s="48">
        <v>141.9</v>
      </c>
      <c r="FR202" s="48">
        <v>118.8</v>
      </c>
      <c r="FS202" s="48">
        <v>149.9</v>
      </c>
      <c r="FT202" s="48">
        <v>133.30000000000001</v>
      </c>
      <c r="FU202" s="48">
        <v>143.80000000000001</v>
      </c>
      <c r="FV202" s="48">
        <v>129.30000000000001</v>
      </c>
      <c r="FW202" s="48">
        <v>177.3</v>
      </c>
      <c r="FX202" s="48">
        <v>124.8</v>
      </c>
      <c r="FY202" s="48">
        <v>132.6</v>
      </c>
      <c r="FZ202" s="48">
        <v>132.5</v>
      </c>
      <c r="GA202" s="48">
        <v>139.30000000000001</v>
      </c>
      <c r="GB202" s="48">
        <v>148.4</v>
      </c>
      <c r="GC202" s="48">
        <v>146.69999999999999</v>
      </c>
      <c r="GD202" s="48">
        <v>100.9</v>
      </c>
      <c r="GE202" s="48">
        <v>121.6</v>
      </c>
      <c r="GF202" s="48">
        <v>108.3</v>
      </c>
      <c r="GG202" s="48">
        <v>391.5</v>
      </c>
      <c r="GH202" s="48">
        <v>264.39999999999998</v>
      </c>
      <c r="GI202" s="48">
        <v>265.2</v>
      </c>
      <c r="GJ202" s="48">
        <v>310.89999999999998</v>
      </c>
      <c r="GK202" s="48">
        <v>211.6</v>
      </c>
      <c r="GL202" s="48">
        <v>242.9</v>
      </c>
      <c r="GM202" s="48">
        <v>78.900000000000006</v>
      </c>
      <c r="GN202" s="48">
        <v>66.2</v>
      </c>
      <c r="GO202" s="48">
        <v>71.099999999999994</v>
      </c>
      <c r="GP202" s="48">
        <v>154.19999999999999</v>
      </c>
      <c r="GQ202" s="48">
        <v>172.6</v>
      </c>
      <c r="GR202" s="48">
        <v>165.8</v>
      </c>
      <c r="GS202" s="48">
        <v>118.3</v>
      </c>
      <c r="GT202" s="48">
        <v>109.9</v>
      </c>
      <c r="GU202" s="48">
        <v>111.8</v>
      </c>
      <c r="GV202" s="48">
        <v>94.7</v>
      </c>
      <c r="GW202" s="48">
        <v>186.4</v>
      </c>
      <c r="GX202" s="48">
        <v>145.80000000000001</v>
      </c>
      <c r="GY202" s="48">
        <v>138</v>
      </c>
      <c r="GZ202" s="48">
        <v>144.6</v>
      </c>
      <c r="HA202" s="48">
        <v>141.4</v>
      </c>
      <c r="HB202" s="48">
        <v>131.6</v>
      </c>
      <c r="HC202" s="48">
        <v>127.8</v>
      </c>
      <c r="HD202" s="48">
        <v>128.9</v>
      </c>
      <c r="HE202" s="48" t="e">
        <v>#N/A</v>
      </c>
      <c r="HF202" s="48">
        <v>27.5</v>
      </c>
      <c r="HG202" s="48" t="e">
        <v>#N/A</v>
      </c>
      <c r="HH202" s="48">
        <v>164.1</v>
      </c>
      <c r="HI202" s="48">
        <v>137.5</v>
      </c>
      <c r="HJ202" s="48">
        <v>120.9</v>
      </c>
      <c r="HK202" s="48">
        <v>125.7</v>
      </c>
      <c r="HL202" s="48">
        <v>150.1</v>
      </c>
      <c r="HM202" s="48">
        <v>158.19999999999999</v>
      </c>
      <c r="HN202" s="48">
        <v>154.30000000000001</v>
      </c>
      <c r="HO202" s="48">
        <v>153.1</v>
      </c>
      <c r="HP202" s="48">
        <v>145.1</v>
      </c>
      <c r="HQ202" s="48">
        <v>147.80000000000001</v>
      </c>
      <c r="HR202" s="48">
        <v>137.9</v>
      </c>
      <c r="HS202" s="48">
        <v>149.80000000000001</v>
      </c>
      <c r="HT202" s="48">
        <v>143.80000000000001</v>
      </c>
      <c r="HU202" s="48">
        <v>95.5</v>
      </c>
      <c r="HV202" s="48">
        <v>130.6</v>
      </c>
      <c r="HW202" s="48">
        <v>128.69999999999999</v>
      </c>
      <c r="HX202" s="48">
        <v>163.4</v>
      </c>
      <c r="HY202" s="49" t="s">
        <v>197</v>
      </c>
      <c r="HZ202" s="48">
        <v>203</v>
      </c>
      <c r="IA202" s="48">
        <v>216.9</v>
      </c>
      <c r="IB202" s="48">
        <v>48.1</v>
      </c>
      <c r="IC202" s="48">
        <v>140.5</v>
      </c>
      <c r="ID202" s="48">
        <v>93.7</v>
      </c>
      <c r="IE202" s="48">
        <v>272.5</v>
      </c>
      <c r="IF202" s="48">
        <v>173.6</v>
      </c>
      <c r="IG202" s="48">
        <v>254.7</v>
      </c>
      <c r="IH202" s="48">
        <v>102.3</v>
      </c>
      <c r="II202" s="48">
        <v>82.5</v>
      </c>
      <c r="IJ202" s="48">
        <v>89.1</v>
      </c>
      <c r="IK202" s="48">
        <v>341</v>
      </c>
      <c r="IL202" s="48">
        <v>282.5</v>
      </c>
      <c r="IM202" s="48">
        <v>18.600000000000001</v>
      </c>
      <c r="IN202" s="48">
        <v>7.1</v>
      </c>
      <c r="IO202" s="48">
        <v>183.9</v>
      </c>
      <c r="IP202" s="49" t="s">
        <v>197</v>
      </c>
      <c r="IQ202" s="48">
        <v>181.2</v>
      </c>
      <c r="IR202" s="48">
        <v>108.7</v>
      </c>
      <c r="IS202" s="48">
        <v>105.9</v>
      </c>
      <c r="IT202" s="48">
        <v>107</v>
      </c>
      <c r="IU202" s="48">
        <v>180.5</v>
      </c>
      <c r="IV202" s="48">
        <v>196.6</v>
      </c>
      <c r="IW202" s="48">
        <v>192.6</v>
      </c>
      <c r="IX202" s="48">
        <v>84.5</v>
      </c>
      <c r="IY202" s="48">
        <v>141</v>
      </c>
      <c r="IZ202" s="48">
        <v>137.19999999999999</v>
      </c>
      <c r="JA202" s="48">
        <v>124.2</v>
      </c>
      <c r="JB202" s="48">
        <v>127.7</v>
      </c>
      <c r="JC202" s="48">
        <v>358.8</v>
      </c>
      <c r="JD202" s="48">
        <v>567.79999999999995</v>
      </c>
      <c r="JE202" s="48">
        <v>517</v>
      </c>
      <c r="JF202" s="48">
        <v>203</v>
      </c>
      <c r="JG202" s="48">
        <v>97.6</v>
      </c>
      <c r="JH202" s="48">
        <v>176.1</v>
      </c>
      <c r="JI202" s="48">
        <v>161</v>
      </c>
      <c r="JJ202" s="48">
        <v>152.80000000000001</v>
      </c>
      <c r="JK202" s="48">
        <v>115.7</v>
      </c>
      <c r="JL202" s="48">
        <v>133.5</v>
      </c>
      <c r="JM202" s="48">
        <v>103.1</v>
      </c>
      <c r="JN202" s="48">
        <v>102.3</v>
      </c>
      <c r="JO202" s="48">
        <v>119.7</v>
      </c>
    </row>
    <row r="203" spans="1:275">
      <c r="A203" s="45"/>
      <c r="B203" s="46" t="s">
        <v>1940</v>
      </c>
      <c r="C203" s="303" t="s">
        <v>1436</v>
      </c>
      <c r="D203" s="46" t="s">
        <v>112</v>
      </c>
      <c r="E203" s="303" t="s">
        <v>24</v>
      </c>
      <c r="F203" s="47" t="s">
        <v>197</v>
      </c>
      <c r="G203" s="47" t="s">
        <v>197</v>
      </c>
      <c r="H203" s="48">
        <v>74.900000000000006</v>
      </c>
      <c r="I203" s="48">
        <v>72.5</v>
      </c>
      <c r="J203" s="48">
        <v>76.599999999999994</v>
      </c>
      <c r="K203" s="48">
        <v>53.5</v>
      </c>
      <c r="L203" s="48">
        <v>72.900000000000006</v>
      </c>
      <c r="M203" s="48">
        <v>72.2</v>
      </c>
      <c r="N203" s="48">
        <v>73.8</v>
      </c>
      <c r="O203" s="49" t="s">
        <v>197</v>
      </c>
      <c r="P203" s="48">
        <v>99.4</v>
      </c>
      <c r="Q203" s="48">
        <v>63.3</v>
      </c>
      <c r="R203" s="48">
        <v>89.5</v>
      </c>
      <c r="S203" s="48">
        <v>79.099999999999994</v>
      </c>
      <c r="T203" s="48">
        <v>39.700000000000003</v>
      </c>
      <c r="U203" s="48">
        <v>166.2</v>
      </c>
      <c r="V203" s="49" t="s">
        <v>197</v>
      </c>
      <c r="W203" s="48">
        <v>29.3</v>
      </c>
      <c r="X203" s="48">
        <v>82.7</v>
      </c>
      <c r="Y203" s="48">
        <v>83.2</v>
      </c>
      <c r="Z203" s="48">
        <v>21.7</v>
      </c>
      <c r="AA203" s="48">
        <v>86.9</v>
      </c>
      <c r="AB203" s="48">
        <v>92</v>
      </c>
      <c r="AC203" s="49" t="s">
        <v>197</v>
      </c>
      <c r="AD203" s="49" t="s">
        <v>197</v>
      </c>
      <c r="AE203" s="48">
        <v>44.1</v>
      </c>
      <c r="AF203" s="48">
        <v>25.1</v>
      </c>
      <c r="AG203" s="48">
        <v>318.10000000000002</v>
      </c>
      <c r="AH203" s="48">
        <v>62.4</v>
      </c>
      <c r="AI203" s="49" t="s">
        <v>197</v>
      </c>
      <c r="AJ203" s="49" t="s">
        <v>197</v>
      </c>
      <c r="AK203" s="48">
        <v>76</v>
      </c>
      <c r="AL203" s="49" t="s">
        <v>197</v>
      </c>
      <c r="AM203" s="49" t="s">
        <v>197</v>
      </c>
      <c r="AN203" s="48">
        <v>27.5</v>
      </c>
      <c r="AO203" s="48">
        <v>111.8</v>
      </c>
      <c r="AP203" s="48">
        <v>110.9</v>
      </c>
      <c r="AQ203" s="49" t="s">
        <v>197</v>
      </c>
      <c r="AR203" s="48">
        <v>39.799999999999997</v>
      </c>
      <c r="AS203" s="49" t="s">
        <v>197</v>
      </c>
      <c r="AT203" s="48">
        <v>59.2</v>
      </c>
      <c r="AU203" s="49" t="s">
        <v>197</v>
      </c>
      <c r="AV203" s="48">
        <v>53.4</v>
      </c>
      <c r="AW203" s="49" t="s">
        <v>197</v>
      </c>
      <c r="AX203" s="49" t="s">
        <v>197</v>
      </c>
      <c r="AY203" s="49" t="s">
        <v>197</v>
      </c>
      <c r="AZ203" s="48">
        <v>75.2</v>
      </c>
      <c r="BA203" s="48">
        <v>65.400000000000006</v>
      </c>
      <c r="BB203" s="48">
        <v>65.8</v>
      </c>
      <c r="BC203" s="48">
        <v>69.5</v>
      </c>
      <c r="BD203" s="48">
        <v>61.1</v>
      </c>
      <c r="BE203" s="48">
        <v>61.7</v>
      </c>
      <c r="BF203" s="48">
        <v>89.4</v>
      </c>
      <c r="BG203" s="48">
        <v>54.5</v>
      </c>
      <c r="BH203" s="48">
        <v>62.3</v>
      </c>
      <c r="BI203" s="48">
        <v>33.6</v>
      </c>
      <c r="BJ203" s="48">
        <v>40</v>
      </c>
      <c r="BK203" s="48">
        <v>36.6</v>
      </c>
      <c r="BL203" s="49" t="s">
        <v>197</v>
      </c>
      <c r="BM203" s="49" t="s">
        <v>197</v>
      </c>
      <c r="BN203" s="49" t="s">
        <v>197</v>
      </c>
      <c r="BO203" s="49" t="s">
        <v>197</v>
      </c>
      <c r="BP203" s="49" t="s">
        <v>197</v>
      </c>
      <c r="BQ203" s="49" t="s">
        <v>197</v>
      </c>
      <c r="BR203" s="49" t="s">
        <v>197</v>
      </c>
      <c r="BS203" s="49" t="s">
        <v>197</v>
      </c>
      <c r="BT203" s="49" t="s">
        <v>197</v>
      </c>
      <c r="BU203" s="49" t="s">
        <v>197</v>
      </c>
      <c r="BV203" s="49" t="s">
        <v>197</v>
      </c>
      <c r="BW203" s="49" t="s">
        <v>197</v>
      </c>
      <c r="BX203" s="49" t="s">
        <v>197</v>
      </c>
      <c r="BY203" s="49" t="s">
        <v>197</v>
      </c>
      <c r="BZ203" s="49" t="s">
        <v>197</v>
      </c>
      <c r="CA203" s="49" t="s">
        <v>197</v>
      </c>
      <c r="CB203" s="49" t="s">
        <v>197</v>
      </c>
      <c r="CC203" s="49" t="s">
        <v>197</v>
      </c>
      <c r="CD203" s="49" t="s">
        <v>197</v>
      </c>
      <c r="CE203" s="49" t="s">
        <v>197</v>
      </c>
      <c r="CF203" s="49" t="s">
        <v>197</v>
      </c>
      <c r="CG203" s="49" t="s">
        <v>197</v>
      </c>
      <c r="CH203" s="49" t="s">
        <v>197</v>
      </c>
      <c r="CI203" s="49" t="s">
        <v>197</v>
      </c>
      <c r="CJ203" s="48">
        <v>25.4</v>
      </c>
      <c r="CK203" s="48">
        <v>62.9</v>
      </c>
      <c r="CL203" s="48">
        <v>47.2</v>
      </c>
      <c r="CM203" s="49" t="s">
        <v>197</v>
      </c>
      <c r="CN203" s="49" t="s">
        <v>197</v>
      </c>
      <c r="CO203" s="49" t="s">
        <v>197</v>
      </c>
      <c r="CP203" s="49" t="s">
        <v>197</v>
      </c>
      <c r="CQ203" s="49" t="s">
        <v>197</v>
      </c>
      <c r="CR203" s="49" t="s">
        <v>197</v>
      </c>
      <c r="CS203" s="49" t="s">
        <v>197</v>
      </c>
      <c r="CT203" s="49" t="s">
        <v>197</v>
      </c>
      <c r="CU203" s="49" t="s">
        <v>197</v>
      </c>
      <c r="CV203" s="49" t="s">
        <v>197</v>
      </c>
      <c r="CW203" s="48">
        <v>47.1</v>
      </c>
      <c r="CX203" s="48">
        <v>90.2</v>
      </c>
      <c r="CY203" s="48">
        <v>71.2</v>
      </c>
      <c r="CZ203" s="48">
        <v>108.3</v>
      </c>
      <c r="DA203" s="49" t="s">
        <v>197</v>
      </c>
      <c r="DB203" s="49" t="s">
        <v>197</v>
      </c>
      <c r="DC203" s="49" t="s">
        <v>197</v>
      </c>
      <c r="DD203" s="49" t="s">
        <v>197</v>
      </c>
      <c r="DE203" s="49" t="s">
        <v>197</v>
      </c>
      <c r="DF203" s="49" t="s">
        <v>197</v>
      </c>
      <c r="DG203" s="49" t="s">
        <v>197</v>
      </c>
      <c r="DH203" s="49" t="s">
        <v>197</v>
      </c>
      <c r="DI203" s="49" t="s">
        <v>197</v>
      </c>
      <c r="DJ203" s="49" t="s">
        <v>197</v>
      </c>
      <c r="DK203" s="49" t="s">
        <v>197</v>
      </c>
      <c r="DL203" s="49" t="s">
        <v>197</v>
      </c>
      <c r="DM203" s="48">
        <v>25.8</v>
      </c>
      <c r="DN203" s="48">
        <v>67.5</v>
      </c>
      <c r="DO203" s="48">
        <v>51.6</v>
      </c>
      <c r="DP203" s="49" t="s">
        <v>197</v>
      </c>
      <c r="DQ203" s="49" t="s">
        <v>197</v>
      </c>
      <c r="DR203" s="49" t="s">
        <v>197</v>
      </c>
      <c r="DS203" s="49" t="s">
        <v>197</v>
      </c>
      <c r="DT203" s="49" t="s">
        <v>197</v>
      </c>
      <c r="DU203" s="49" t="s">
        <v>197</v>
      </c>
      <c r="DV203" s="49" t="s">
        <v>197</v>
      </c>
      <c r="DW203" s="49" t="s">
        <v>197</v>
      </c>
      <c r="DX203" s="49" t="s">
        <v>197</v>
      </c>
      <c r="DY203" s="49" t="s">
        <v>197</v>
      </c>
      <c r="DZ203" s="49" t="s">
        <v>197</v>
      </c>
      <c r="EA203" s="49" t="s">
        <v>197</v>
      </c>
      <c r="EB203" s="48" t="e">
        <v>#N/A</v>
      </c>
      <c r="EC203" s="49" t="s">
        <v>197</v>
      </c>
      <c r="ED203" s="48" t="e">
        <v>#N/A</v>
      </c>
      <c r="EE203" s="49" t="s">
        <v>197</v>
      </c>
      <c r="EF203" s="49" t="s">
        <v>197</v>
      </c>
      <c r="EG203" s="49" t="s">
        <v>197</v>
      </c>
      <c r="EH203" s="49" t="s">
        <v>197</v>
      </c>
      <c r="EI203" s="49" t="s">
        <v>197</v>
      </c>
      <c r="EJ203" s="49" t="s">
        <v>197</v>
      </c>
      <c r="EK203" s="49" t="s">
        <v>197</v>
      </c>
      <c r="EL203" s="49" t="s">
        <v>197</v>
      </c>
      <c r="EM203" s="49" t="s">
        <v>197</v>
      </c>
      <c r="EN203" s="49" t="s">
        <v>197</v>
      </c>
      <c r="EO203" s="49" t="s">
        <v>197</v>
      </c>
      <c r="EP203" s="49" t="s">
        <v>197</v>
      </c>
      <c r="EQ203" s="49" t="s">
        <v>197</v>
      </c>
      <c r="ER203" s="49" t="s">
        <v>197</v>
      </c>
      <c r="ES203" s="49" t="s">
        <v>197</v>
      </c>
      <c r="ET203" s="48">
        <v>49.1</v>
      </c>
      <c r="EU203" s="49" t="s">
        <v>197</v>
      </c>
      <c r="EV203" s="48">
        <v>71</v>
      </c>
      <c r="EW203" s="48">
        <v>70.099999999999994</v>
      </c>
      <c r="EX203" s="48">
        <v>70.400000000000006</v>
      </c>
      <c r="EY203" s="49" t="s">
        <v>197</v>
      </c>
      <c r="EZ203" s="48">
        <v>30.8</v>
      </c>
      <c r="FA203" s="48">
        <v>64.400000000000006</v>
      </c>
      <c r="FB203" s="48">
        <v>51</v>
      </c>
      <c r="FC203" s="49" t="s">
        <v>197</v>
      </c>
      <c r="FD203" s="48">
        <v>44.8</v>
      </c>
      <c r="FE203" s="48">
        <v>70.8</v>
      </c>
      <c r="FF203" s="48">
        <v>59.6</v>
      </c>
      <c r="FG203" s="48">
        <v>271.5</v>
      </c>
      <c r="FH203" s="48">
        <v>159.69999999999999</v>
      </c>
      <c r="FI203" s="48">
        <v>239.2</v>
      </c>
      <c r="FJ203" s="48">
        <v>82.8</v>
      </c>
      <c r="FK203" s="48">
        <v>90.6</v>
      </c>
      <c r="FL203" s="48">
        <v>87.1</v>
      </c>
      <c r="FM203" s="48">
        <v>31.6</v>
      </c>
      <c r="FN203" s="48">
        <v>43.8</v>
      </c>
      <c r="FO203" s="48">
        <v>36.700000000000003</v>
      </c>
      <c r="FP203" s="48">
        <v>40.299999999999997</v>
      </c>
      <c r="FQ203" s="48">
        <v>70.7</v>
      </c>
      <c r="FR203" s="48">
        <v>59.9</v>
      </c>
      <c r="FS203" s="48">
        <v>53.7</v>
      </c>
      <c r="FT203" s="48">
        <v>51</v>
      </c>
      <c r="FU203" s="48">
        <v>52.7</v>
      </c>
      <c r="FV203" s="48">
        <v>34.5</v>
      </c>
      <c r="FW203" s="48">
        <v>19.8</v>
      </c>
      <c r="FX203" s="48">
        <v>58.2</v>
      </c>
      <c r="FY203" s="48">
        <v>54.5</v>
      </c>
      <c r="FZ203" s="48">
        <v>54.5</v>
      </c>
      <c r="GA203" s="48">
        <v>64.3</v>
      </c>
      <c r="GB203" s="48">
        <v>82.8</v>
      </c>
      <c r="GC203" s="48">
        <v>79.3</v>
      </c>
      <c r="GD203" s="48">
        <v>45.5</v>
      </c>
      <c r="GE203" s="48">
        <v>73</v>
      </c>
      <c r="GF203" s="48">
        <v>55.3</v>
      </c>
      <c r="GG203" s="48">
        <v>163</v>
      </c>
      <c r="GH203" s="48">
        <v>100.2</v>
      </c>
      <c r="GI203" s="48">
        <v>100.6</v>
      </c>
      <c r="GJ203" s="49" t="s">
        <v>197</v>
      </c>
      <c r="GK203" s="49" t="s">
        <v>197</v>
      </c>
      <c r="GL203" s="49" t="s">
        <v>197</v>
      </c>
      <c r="GM203" s="48">
        <v>6.4</v>
      </c>
      <c r="GN203" s="48">
        <v>32.1</v>
      </c>
      <c r="GO203" s="48">
        <v>22.1</v>
      </c>
      <c r="GP203" s="48">
        <v>67.400000000000006</v>
      </c>
      <c r="GQ203" s="48">
        <v>87.8</v>
      </c>
      <c r="GR203" s="48">
        <v>80.2</v>
      </c>
      <c r="GS203" s="48">
        <v>87.3</v>
      </c>
      <c r="GT203" s="48">
        <v>34.799999999999997</v>
      </c>
      <c r="GU203" s="48">
        <v>46.4</v>
      </c>
      <c r="GV203" s="48">
        <v>6.3</v>
      </c>
      <c r="GW203" s="48">
        <v>109.4</v>
      </c>
      <c r="GX203" s="48">
        <v>63.7</v>
      </c>
      <c r="GY203" s="48">
        <v>46.1</v>
      </c>
      <c r="GZ203" s="48">
        <v>60.1</v>
      </c>
      <c r="HA203" s="48">
        <v>53.3</v>
      </c>
      <c r="HB203" s="48">
        <v>58.4</v>
      </c>
      <c r="HC203" s="48">
        <v>61.4</v>
      </c>
      <c r="HD203" s="48">
        <v>60.5</v>
      </c>
      <c r="HE203" s="48" t="e">
        <v>#N/A</v>
      </c>
      <c r="HF203" s="49" t="s">
        <v>197</v>
      </c>
      <c r="HG203" s="48" t="e">
        <v>#N/A</v>
      </c>
      <c r="HH203" s="48">
        <v>3.1</v>
      </c>
      <c r="HI203" s="49" t="s">
        <v>197</v>
      </c>
      <c r="HJ203" s="49" t="s">
        <v>197</v>
      </c>
      <c r="HK203" s="49" t="s">
        <v>197</v>
      </c>
      <c r="HL203" s="49" t="s">
        <v>197</v>
      </c>
      <c r="HM203" s="49" t="s">
        <v>197</v>
      </c>
      <c r="HN203" s="49" t="s">
        <v>197</v>
      </c>
      <c r="HO203" s="49" t="s">
        <v>197</v>
      </c>
      <c r="HP203" s="49" t="s">
        <v>197</v>
      </c>
      <c r="HQ203" s="49" t="s">
        <v>197</v>
      </c>
      <c r="HR203" s="49" t="s">
        <v>197</v>
      </c>
      <c r="HS203" s="49" t="s">
        <v>197</v>
      </c>
      <c r="HT203" s="49" t="s">
        <v>197</v>
      </c>
      <c r="HU203" s="48">
        <v>168.5</v>
      </c>
      <c r="HV203" s="48">
        <v>70.5</v>
      </c>
      <c r="HW203" s="48">
        <v>76.099999999999994</v>
      </c>
      <c r="HX203" s="49" t="s">
        <v>197</v>
      </c>
      <c r="HY203" s="49" t="s">
        <v>197</v>
      </c>
      <c r="HZ203" s="48">
        <v>70.3</v>
      </c>
      <c r="IA203" s="49" t="s">
        <v>197</v>
      </c>
      <c r="IB203" s="49" t="s">
        <v>197</v>
      </c>
      <c r="IC203" s="49" t="s">
        <v>197</v>
      </c>
      <c r="ID203" s="48">
        <v>13.8</v>
      </c>
      <c r="IE203" s="49" t="s">
        <v>197</v>
      </c>
      <c r="IF203" s="49" t="s">
        <v>197</v>
      </c>
      <c r="IG203" s="49" t="s">
        <v>197</v>
      </c>
      <c r="IH203" s="48">
        <v>61.2</v>
      </c>
      <c r="II203" s="49" t="s">
        <v>197</v>
      </c>
      <c r="IJ203" s="49" t="s">
        <v>197</v>
      </c>
      <c r="IK203" s="49" t="s">
        <v>197</v>
      </c>
      <c r="IL203" s="49" t="s">
        <v>197</v>
      </c>
      <c r="IM203" s="49" t="s">
        <v>197</v>
      </c>
      <c r="IN203" s="49" t="s">
        <v>197</v>
      </c>
      <c r="IO203" s="49" t="s">
        <v>197</v>
      </c>
      <c r="IP203" s="49" t="s">
        <v>197</v>
      </c>
      <c r="IQ203" s="48">
        <v>37.5</v>
      </c>
      <c r="IR203" s="48">
        <v>56.3</v>
      </c>
      <c r="IS203" s="48">
        <v>52.9</v>
      </c>
      <c r="IT203" s="48">
        <v>54.2</v>
      </c>
      <c r="IU203" s="48">
        <v>25.9</v>
      </c>
      <c r="IV203" s="48">
        <v>54.2</v>
      </c>
      <c r="IW203" s="48">
        <v>47.1</v>
      </c>
      <c r="IX203" s="49" t="s">
        <v>197</v>
      </c>
      <c r="IY203" s="48">
        <v>211.9</v>
      </c>
      <c r="IZ203" s="48">
        <v>250.2</v>
      </c>
      <c r="JA203" s="48">
        <v>269</v>
      </c>
      <c r="JB203" s="49" t="s">
        <v>197</v>
      </c>
      <c r="JC203" s="48">
        <v>128.6</v>
      </c>
      <c r="JD203" s="48">
        <v>31.3</v>
      </c>
      <c r="JE203" s="48">
        <v>54.9</v>
      </c>
      <c r="JF203" s="48" t="s">
        <v>87</v>
      </c>
      <c r="JG203" s="48">
        <v>121.1</v>
      </c>
      <c r="JH203" s="48">
        <v>67.400000000000006</v>
      </c>
      <c r="JI203" s="48">
        <v>100.4</v>
      </c>
      <c r="JJ203" s="48">
        <v>79.099999999999994</v>
      </c>
      <c r="JK203" s="48">
        <v>75.900000000000006</v>
      </c>
      <c r="JL203" s="48">
        <v>65.900000000000006</v>
      </c>
      <c r="JM203" s="48">
        <v>63.8</v>
      </c>
      <c r="JN203" s="48">
        <v>61.2</v>
      </c>
      <c r="JO203" s="48" t="s">
        <v>87</v>
      </c>
    </row>
    <row r="204" spans="1:275">
      <c r="A204" s="45"/>
      <c r="B204" s="46" t="s">
        <v>1941</v>
      </c>
      <c r="C204" s="303" t="s">
        <v>1437</v>
      </c>
      <c r="D204" s="46" t="s">
        <v>112</v>
      </c>
      <c r="E204" s="303" t="s">
        <v>24</v>
      </c>
      <c r="F204" s="47" t="s">
        <v>197</v>
      </c>
      <c r="G204" s="47" t="s">
        <v>197</v>
      </c>
      <c r="H204" s="48">
        <v>76.8</v>
      </c>
      <c r="I204" s="48">
        <v>65.8</v>
      </c>
      <c r="J204" s="48">
        <v>82.9</v>
      </c>
      <c r="K204" s="49" t="s">
        <v>197</v>
      </c>
      <c r="L204" s="49" t="s">
        <v>197</v>
      </c>
      <c r="M204" s="49" t="s">
        <v>197</v>
      </c>
      <c r="N204" s="49" t="s">
        <v>197</v>
      </c>
      <c r="O204" s="49" t="s">
        <v>197</v>
      </c>
      <c r="P204" s="49" t="s">
        <v>197</v>
      </c>
      <c r="Q204" s="49" t="s">
        <v>197</v>
      </c>
      <c r="R204" s="49" t="s">
        <v>197</v>
      </c>
      <c r="S204" s="49" t="s">
        <v>197</v>
      </c>
      <c r="T204" s="49" t="s">
        <v>197</v>
      </c>
      <c r="U204" s="49" t="s">
        <v>197</v>
      </c>
      <c r="V204" s="49" t="s">
        <v>197</v>
      </c>
      <c r="W204" s="49" t="s">
        <v>197</v>
      </c>
      <c r="X204" s="49" t="s">
        <v>197</v>
      </c>
      <c r="Y204" s="49" t="s">
        <v>197</v>
      </c>
      <c r="Z204" s="49" t="s">
        <v>197</v>
      </c>
      <c r="AA204" s="49" t="s">
        <v>197</v>
      </c>
      <c r="AB204" s="49" t="s">
        <v>197</v>
      </c>
      <c r="AC204" s="49" t="s">
        <v>197</v>
      </c>
      <c r="AD204" s="49" t="s">
        <v>197</v>
      </c>
      <c r="AE204" s="49" t="s">
        <v>197</v>
      </c>
      <c r="AF204" s="49" t="s">
        <v>197</v>
      </c>
      <c r="AG204" s="49" t="s">
        <v>197</v>
      </c>
      <c r="AH204" s="49" t="s">
        <v>197</v>
      </c>
      <c r="AI204" s="49" t="s">
        <v>197</v>
      </c>
      <c r="AJ204" s="49" t="s">
        <v>197</v>
      </c>
      <c r="AK204" s="49" t="s">
        <v>197</v>
      </c>
      <c r="AL204" s="49" t="s">
        <v>197</v>
      </c>
      <c r="AM204" s="49" t="s">
        <v>197</v>
      </c>
      <c r="AN204" s="49" t="s">
        <v>197</v>
      </c>
      <c r="AO204" s="49" t="s">
        <v>197</v>
      </c>
      <c r="AP204" s="49" t="s">
        <v>197</v>
      </c>
      <c r="AQ204" s="49" t="s">
        <v>197</v>
      </c>
      <c r="AR204" s="49" t="s">
        <v>197</v>
      </c>
      <c r="AS204" s="49" t="s">
        <v>197</v>
      </c>
      <c r="AT204" s="49" t="s">
        <v>197</v>
      </c>
      <c r="AU204" s="49" t="s">
        <v>197</v>
      </c>
      <c r="AV204" s="49" t="s">
        <v>197</v>
      </c>
      <c r="AW204" s="49" t="s">
        <v>197</v>
      </c>
      <c r="AX204" s="49" t="s">
        <v>197</v>
      </c>
      <c r="AY204" s="49" t="s">
        <v>197</v>
      </c>
      <c r="AZ204" s="48">
        <v>16</v>
      </c>
      <c r="BA204" s="48">
        <v>55.3</v>
      </c>
      <c r="BB204" s="48">
        <v>53.5</v>
      </c>
      <c r="BC204" s="48">
        <v>36.799999999999997</v>
      </c>
      <c r="BD204" s="48">
        <v>65.099999999999994</v>
      </c>
      <c r="BE204" s="48">
        <v>63.1</v>
      </c>
      <c r="BF204" s="48">
        <v>50.7</v>
      </c>
      <c r="BG204" s="48">
        <v>61.4</v>
      </c>
      <c r="BH204" s="48">
        <v>59</v>
      </c>
      <c r="BI204" s="49" t="s">
        <v>197</v>
      </c>
      <c r="BJ204" s="49" t="s">
        <v>197</v>
      </c>
      <c r="BK204" s="49" t="s">
        <v>197</v>
      </c>
      <c r="BL204" s="49" t="s">
        <v>197</v>
      </c>
      <c r="BM204" s="49" t="s">
        <v>197</v>
      </c>
      <c r="BN204" s="49" t="s">
        <v>197</v>
      </c>
      <c r="BO204" s="49" t="s">
        <v>197</v>
      </c>
      <c r="BP204" s="49" t="s">
        <v>197</v>
      </c>
      <c r="BQ204" s="49" t="s">
        <v>197</v>
      </c>
      <c r="BR204" s="49" t="s">
        <v>197</v>
      </c>
      <c r="BS204" s="49" t="s">
        <v>197</v>
      </c>
      <c r="BT204" s="49" t="s">
        <v>197</v>
      </c>
      <c r="BU204" s="49" t="s">
        <v>197</v>
      </c>
      <c r="BV204" s="49" t="s">
        <v>197</v>
      </c>
      <c r="BW204" s="49" t="s">
        <v>197</v>
      </c>
      <c r="BX204" s="49" t="s">
        <v>197</v>
      </c>
      <c r="BY204" s="49" t="s">
        <v>197</v>
      </c>
      <c r="BZ204" s="49" t="s">
        <v>197</v>
      </c>
      <c r="CA204" s="49" t="s">
        <v>197</v>
      </c>
      <c r="CB204" s="49" t="s">
        <v>197</v>
      </c>
      <c r="CC204" s="49" t="s">
        <v>197</v>
      </c>
      <c r="CD204" s="49" t="s">
        <v>197</v>
      </c>
      <c r="CE204" s="49" t="s">
        <v>197</v>
      </c>
      <c r="CF204" s="49" t="s">
        <v>197</v>
      </c>
      <c r="CG204" s="49" t="s">
        <v>197</v>
      </c>
      <c r="CH204" s="49" t="s">
        <v>197</v>
      </c>
      <c r="CI204" s="49" t="s">
        <v>197</v>
      </c>
      <c r="CJ204" s="49" t="s">
        <v>197</v>
      </c>
      <c r="CK204" s="49" t="s">
        <v>197</v>
      </c>
      <c r="CL204" s="49" t="s">
        <v>197</v>
      </c>
      <c r="CM204" s="49" t="s">
        <v>197</v>
      </c>
      <c r="CN204" s="49" t="s">
        <v>197</v>
      </c>
      <c r="CO204" s="49" t="s">
        <v>197</v>
      </c>
      <c r="CP204" s="49" t="s">
        <v>197</v>
      </c>
      <c r="CQ204" s="49" t="s">
        <v>197</v>
      </c>
      <c r="CR204" s="49" t="s">
        <v>197</v>
      </c>
      <c r="CS204" s="49" t="s">
        <v>197</v>
      </c>
      <c r="CT204" s="49" t="s">
        <v>197</v>
      </c>
      <c r="CU204" s="49" t="s">
        <v>197</v>
      </c>
      <c r="CV204" s="49" t="s">
        <v>197</v>
      </c>
      <c r="CW204" s="49" t="s">
        <v>197</v>
      </c>
      <c r="CX204" s="49" t="s">
        <v>197</v>
      </c>
      <c r="CY204" s="49" t="s">
        <v>197</v>
      </c>
      <c r="CZ204" s="49" t="s">
        <v>197</v>
      </c>
      <c r="DA204" s="49" t="s">
        <v>197</v>
      </c>
      <c r="DB204" s="49" t="s">
        <v>197</v>
      </c>
      <c r="DC204" s="49" t="s">
        <v>197</v>
      </c>
      <c r="DD204" s="49" t="s">
        <v>197</v>
      </c>
      <c r="DE204" s="49" t="s">
        <v>197</v>
      </c>
      <c r="DF204" s="49" t="s">
        <v>197</v>
      </c>
      <c r="DG204" s="49" t="s">
        <v>197</v>
      </c>
      <c r="DH204" s="49" t="s">
        <v>197</v>
      </c>
      <c r="DI204" s="49" t="s">
        <v>197</v>
      </c>
      <c r="DJ204" s="49" t="s">
        <v>197</v>
      </c>
      <c r="DK204" s="49" t="s">
        <v>197</v>
      </c>
      <c r="DL204" s="49" t="s">
        <v>197</v>
      </c>
      <c r="DM204" s="49" t="s">
        <v>197</v>
      </c>
      <c r="DN204" s="49" t="s">
        <v>197</v>
      </c>
      <c r="DO204" s="49" t="s">
        <v>197</v>
      </c>
      <c r="DP204" s="49" t="s">
        <v>197</v>
      </c>
      <c r="DQ204" s="49" t="s">
        <v>197</v>
      </c>
      <c r="DR204" s="49" t="s">
        <v>197</v>
      </c>
      <c r="DS204" s="49" t="s">
        <v>197</v>
      </c>
      <c r="DT204" s="49" t="s">
        <v>197</v>
      </c>
      <c r="DU204" s="49" t="s">
        <v>197</v>
      </c>
      <c r="DV204" s="49" t="s">
        <v>197</v>
      </c>
      <c r="DW204" s="49" t="s">
        <v>197</v>
      </c>
      <c r="DX204" s="49" t="s">
        <v>197</v>
      </c>
      <c r="DY204" s="49" t="s">
        <v>197</v>
      </c>
      <c r="DZ204" s="49" t="s">
        <v>197</v>
      </c>
      <c r="EA204" s="49" t="s">
        <v>197</v>
      </c>
      <c r="EB204" s="48" t="e">
        <v>#N/A</v>
      </c>
      <c r="EC204" s="49" t="s">
        <v>197</v>
      </c>
      <c r="ED204" s="48" t="e">
        <v>#N/A</v>
      </c>
      <c r="EE204" s="49" t="s">
        <v>197</v>
      </c>
      <c r="EF204" s="49" t="s">
        <v>197</v>
      </c>
      <c r="EG204" s="49" t="s">
        <v>197</v>
      </c>
      <c r="EH204" s="49" t="s">
        <v>197</v>
      </c>
      <c r="EI204" s="49" t="s">
        <v>197</v>
      </c>
      <c r="EJ204" s="49" t="s">
        <v>197</v>
      </c>
      <c r="EK204" s="49" t="s">
        <v>197</v>
      </c>
      <c r="EL204" s="49" t="s">
        <v>197</v>
      </c>
      <c r="EM204" s="49" t="s">
        <v>197</v>
      </c>
      <c r="EN204" s="49" t="s">
        <v>197</v>
      </c>
      <c r="EO204" s="49" t="s">
        <v>197</v>
      </c>
      <c r="EP204" s="49" t="s">
        <v>197</v>
      </c>
      <c r="EQ204" s="49" t="s">
        <v>197</v>
      </c>
      <c r="ER204" s="49" t="s">
        <v>197</v>
      </c>
      <c r="ES204" s="49" t="s">
        <v>197</v>
      </c>
      <c r="ET204" s="49" t="s">
        <v>197</v>
      </c>
      <c r="EU204" s="49" t="s">
        <v>197</v>
      </c>
      <c r="EV204" s="48">
        <v>41.6</v>
      </c>
      <c r="EW204" s="48">
        <v>59</v>
      </c>
      <c r="EX204" s="48">
        <v>53.6</v>
      </c>
      <c r="EY204" s="49" t="s">
        <v>197</v>
      </c>
      <c r="EZ204" s="49" t="s">
        <v>197</v>
      </c>
      <c r="FA204" s="49" t="s">
        <v>197</v>
      </c>
      <c r="FB204" s="49" t="s">
        <v>197</v>
      </c>
      <c r="FC204" s="49" t="s">
        <v>197</v>
      </c>
      <c r="FD204" s="49" t="s">
        <v>197</v>
      </c>
      <c r="FE204" s="49" t="s">
        <v>197</v>
      </c>
      <c r="FF204" s="49" t="s">
        <v>197</v>
      </c>
      <c r="FG204" s="49" t="s">
        <v>197</v>
      </c>
      <c r="FH204" s="49" t="s">
        <v>197</v>
      </c>
      <c r="FI204" s="49" t="s">
        <v>197</v>
      </c>
      <c r="FJ204" s="49" t="s">
        <v>197</v>
      </c>
      <c r="FK204" s="49" t="s">
        <v>197</v>
      </c>
      <c r="FL204" s="49" t="s">
        <v>197</v>
      </c>
      <c r="FM204" s="48">
        <v>14.1</v>
      </c>
      <c r="FN204" s="48">
        <v>32.6</v>
      </c>
      <c r="FO204" s="48">
        <v>21.8</v>
      </c>
      <c r="FP204" s="49" t="s">
        <v>197</v>
      </c>
      <c r="FQ204" s="49" t="s">
        <v>197</v>
      </c>
      <c r="FR204" s="49" t="s">
        <v>197</v>
      </c>
      <c r="FS204" s="49" t="s">
        <v>197</v>
      </c>
      <c r="FT204" s="49" t="s">
        <v>197</v>
      </c>
      <c r="FU204" s="49" t="s">
        <v>197</v>
      </c>
      <c r="FV204" s="49" t="s">
        <v>197</v>
      </c>
      <c r="FW204" s="49" t="s">
        <v>197</v>
      </c>
      <c r="FX204" s="48">
        <v>26.6</v>
      </c>
      <c r="FY204" s="48">
        <v>64</v>
      </c>
      <c r="FZ204" s="48">
        <v>63.7</v>
      </c>
      <c r="GA204" s="48">
        <v>26.1</v>
      </c>
      <c r="GB204" s="48">
        <v>58.7</v>
      </c>
      <c r="GC204" s="48">
        <v>52.6</v>
      </c>
      <c r="GD204" s="49" t="s">
        <v>197</v>
      </c>
      <c r="GE204" s="49" t="s">
        <v>197</v>
      </c>
      <c r="GF204" s="49" t="s">
        <v>197</v>
      </c>
      <c r="GG204" s="48">
        <v>111.9</v>
      </c>
      <c r="GH204" s="48">
        <v>138.4</v>
      </c>
      <c r="GI204" s="48">
        <v>138.30000000000001</v>
      </c>
      <c r="GJ204" s="49" t="s">
        <v>197</v>
      </c>
      <c r="GK204" s="49" t="s">
        <v>197</v>
      </c>
      <c r="GL204" s="49" t="s">
        <v>197</v>
      </c>
      <c r="GM204" s="49" t="s">
        <v>197</v>
      </c>
      <c r="GN204" s="49" t="s">
        <v>197</v>
      </c>
      <c r="GO204" s="49" t="s">
        <v>197</v>
      </c>
      <c r="GP204" s="49" t="s">
        <v>197</v>
      </c>
      <c r="GQ204" s="49" t="s">
        <v>197</v>
      </c>
      <c r="GR204" s="49" t="s">
        <v>197</v>
      </c>
      <c r="GS204" s="49" t="s">
        <v>197</v>
      </c>
      <c r="GT204" s="49" t="s">
        <v>197</v>
      </c>
      <c r="GU204" s="49" t="s">
        <v>197</v>
      </c>
      <c r="GV204" s="49" t="s">
        <v>197</v>
      </c>
      <c r="GW204" s="49" t="s">
        <v>197</v>
      </c>
      <c r="GX204" s="49" t="s">
        <v>197</v>
      </c>
      <c r="GY204" s="49" t="s">
        <v>197</v>
      </c>
      <c r="GZ204" s="49" t="s">
        <v>197</v>
      </c>
      <c r="HA204" s="49" t="s">
        <v>197</v>
      </c>
      <c r="HB204" s="49" t="s">
        <v>197</v>
      </c>
      <c r="HC204" s="49" t="s">
        <v>197</v>
      </c>
      <c r="HD204" s="49" t="s">
        <v>197</v>
      </c>
      <c r="HE204" s="48" t="e">
        <v>#N/A</v>
      </c>
      <c r="HF204" s="49" t="s">
        <v>197</v>
      </c>
      <c r="HG204" s="48" t="e">
        <v>#N/A</v>
      </c>
      <c r="HH204" s="49" t="s">
        <v>197</v>
      </c>
      <c r="HI204" s="49" t="s">
        <v>197</v>
      </c>
      <c r="HJ204" s="49" t="s">
        <v>197</v>
      </c>
      <c r="HK204" s="49" t="s">
        <v>197</v>
      </c>
      <c r="HL204" s="49" t="s">
        <v>197</v>
      </c>
      <c r="HM204" s="49" t="s">
        <v>197</v>
      </c>
      <c r="HN204" s="49" t="s">
        <v>197</v>
      </c>
      <c r="HO204" s="49" t="s">
        <v>197</v>
      </c>
      <c r="HP204" s="49" t="s">
        <v>197</v>
      </c>
      <c r="HQ204" s="49" t="s">
        <v>197</v>
      </c>
      <c r="HR204" s="49" t="s">
        <v>197</v>
      </c>
      <c r="HS204" s="49" t="s">
        <v>197</v>
      </c>
      <c r="HT204" s="49" t="s">
        <v>197</v>
      </c>
      <c r="HU204" s="48">
        <v>30.5</v>
      </c>
      <c r="HV204" s="48">
        <v>65.599999999999994</v>
      </c>
      <c r="HW204" s="48">
        <v>63.7</v>
      </c>
      <c r="HX204" s="49" t="s">
        <v>197</v>
      </c>
      <c r="HY204" s="49" t="s">
        <v>197</v>
      </c>
      <c r="HZ204" s="49" t="s">
        <v>197</v>
      </c>
      <c r="IA204" s="49" t="s">
        <v>197</v>
      </c>
      <c r="IB204" s="49" t="s">
        <v>197</v>
      </c>
      <c r="IC204" s="49" t="s">
        <v>197</v>
      </c>
      <c r="ID204" s="48">
        <v>10.5</v>
      </c>
      <c r="IE204" s="49" t="s">
        <v>197</v>
      </c>
      <c r="IF204" s="49" t="s">
        <v>197</v>
      </c>
      <c r="IG204" s="49" t="s">
        <v>197</v>
      </c>
      <c r="IH204" s="48">
        <v>75.3</v>
      </c>
      <c r="II204" s="49" t="s">
        <v>197</v>
      </c>
      <c r="IJ204" s="49" t="s">
        <v>197</v>
      </c>
      <c r="IK204" s="49" t="s">
        <v>197</v>
      </c>
      <c r="IL204" s="49" t="s">
        <v>197</v>
      </c>
      <c r="IM204" s="49" t="s">
        <v>197</v>
      </c>
      <c r="IN204" s="49" t="s">
        <v>197</v>
      </c>
      <c r="IO204" s="49" t="s">
        <v>197</v>
      </c>
      <c r="IP204" s="49" t="s">
        <v>197</v>
      </c>
      <c r="IQ204" s="49" t="s">
        <v>197</v>
      </c>
      <c r="IR204" s="49" t="s">
        <v>197</v>
      </c>
      <c r="IS204" s="49" t="s">
        <v>197</v>
      </c>
      <c r="IT204" s="49" t="s">
        <v>197</v>
      </c>
      <c r="IU204" s="49" t="s">
        <v>197</v>
      </c>
      <c r="IV204" s="49" t="s">
        <v>197</v>
      </c>
      <c r="IW204" s="49" t="s">
        <v>197</v>
      </c>
      <c r="IX204" s="49" t="s">
        <v>197</v>
      </c>
      <c r="IY204" s="49" t="s">
        <v>197</v>
      </c>
      <c r="IZ204" s="49" t="s">
        <v>197</v>
      </c>
      <c r="JA204" s="49" t="s">
        <v>197</v>
      </c>
      <c r="JB204" s="49" t="s">
        <v>197</v>
      </c>
      <c r="JC204" s="49" t="s">
        <v>197</v>
      </c>
      <c r="JD204" s="49" t="s">
        <v>197</v>
      </c>
      <c r="JE204" s="49" t="s">
        <v>197</v>
      </c>
      <c r="JF204" s="49" t="s">
        <v>87</v>
      </c>
      <c r="JG204" s="49" t="s">
        <v>87</v>
      </c>
      <c r="JH204" s="49" t="s">
        <v>87</v>
      </c>
      <c r="JI204" s="49" t="s">
        <v>87</v>
      </c>
      <c r="JJ204" s="49">
        <v>158</v>
      </c>
      <c r="JK204" s="49">
        <v>72.7</v>
      </c>
      <c r="JL204" s="49">
        <v>94.6</v>
      </c>
      <c r="JM204" s="49">
        <v>80.400000000000006</v>
      </c>
      <c r="JN204" s="49">
        <v>75.3</v>
      </c>
      <c r="JO204" s="49" t="s">
        <v>87</v>
      </c>
    </row>
    <row r="205" spans="1:275">
      <c r="A205" s="45"/>
      <c r="B205" s="46" t="s">
        <v>1942</v>
      </c>
      <c r="C205" s="303" t="s">
        <v>1438</v>
      </c>
      <c r="D205" s="46" t="s">
        <v>113</v>
      </c>
      <c r="E205" s="303" t="s">
        <v>25</v>
      </c>
      <c r="F205" s="47" t="s">
        <v>197</v>
      </c>
      <c r="G205" s="47" t="s">
        <v>197</v>
      </c>
      <c r="H205" s="48">
        <v>94.9</v>
      </c>
      <c r="I205" s="48">
        <v>85.5</v>
      </c>
      <c r="J205" s="48">
        <v>87.1</v>
      </c>
      <c r="K205" s="48">
        <v>50.1</v>
      </c>
      <c r="L205" s="48">
        <v>114.5</v>
      </c>
      <c r="M205" s="48">
        <v>102.9</v>
      </c>
      <c r="N205" s="48">
        <v>146.6</v>
      </c>
      <c r="O205" s="48">
        <v>182.2</v>
      </c>
      <c r="P205" s="48">
        <v>91.9</v>
      </c>
      <c r="Q205" s="48">
        <v>111.3</v>
      </c>
      <c r="R205" s="48">
        <v>61.4</v>
      </c>
      <c r="S205" s="48">
        <v>141.19999999999999</v>
      </c>
      <c r="T205" s="48">
        <v>143.9</v>
      </c>
      <c r="U205" s="48">
        <v>68.2</v>
      </c>
      <c r="V205" s="48">
        <v>171</v>
      </c>
      <c r="W205" s="48">
        <v>132</v>
      </c>
      <c r="X205" s="48">
        <v>98.8</v>
      </c>
      <c r="Y205" s="48">
        <v>124.3</v>
      </c>
      <c r="Z205" s="48">
        <v>117.7</v>
      </c>
      <c r="AA205" s="48">
        <v>138.19999999999999</v>
      </c>
      <c r="AB205" s="48">
        <v>96.8</v>
      </c>
      <c r="AC205" s="48">
        <v>234</v>
      </c>
      <c r="AD205" s="48">
        <v>56.5</v>
      </c>
      <c r="AE205" s="48">
        <v>117.4</v>
      </c>
      <c r="AF205" s="48">
        <v>138.4</v>
      </c>
      <c r="AG205" s="48">
        <v>58.4</v>
      </c>
      <c r="AH205" s="48">
        <v>113.2</v>
      </c>
      <c r="AI205" s="48">
        <v>126.3</v>
      </c>
      <c r="AJ205" s="48">
        <v>65.900000000000006</v>
      </c>
      <c r="AK205" s="48">
        <v>264.7</v>
      </c>
      <c r="AL205" s="48">
        <v>216.7</v>
      </c>
      <c r="AM205" s="48">
        <v>158.9</v>
      </c>
      <c r="AN205" s="48">
        <v>31.4</v>
      </c>
      <c r="AO205" s="48">
        <v>235.5</v>
      </c>
      <c r="AP205" s="48">
        <v>233.4</v>
      </c>
      <c r="AQ205" s="48">
        <v>38.299999999999997</v>
      </c>
      <c r="AR205" s="48">
        <v>72.7</v>
      </c>
      <c r="AS205" s="49" t="s">
        <v>197</v>
      </c>
      <c r="AT205" s="48">
        <v>123.7</v>
      </c>
      <c r="AU205" s="49" t="s">
        <v>197</v>
      </c>
      <c r="AV205" s="48">
        <v>102.7</v>
      </c>
      <c r="AW205" s="49" t="s">
        <v>197</v>
      </c>
      <c r="AX205" s="49" t="s">
        <v>197</v>
      </c>
      <c r="AY205" s="48">
        <v>112.3</v>
      </c>
      <c r="AZ205" s="48">
        <v>127.9</v>
      </c>
      <c r="BA205" s="48">
        <v>112</v>
      </c>
      <c r="BB205" s="48">
        <v>112.7</v>
      </c>
      <c r="BC205" s="48">
        <v>85</v>
      </c>
      <c r="BD205" s="48">
        <v>119.9</v>
      </c>
      <c r="BE205" s="48">
        <v>117.3</v>
      </c>
      <c r="BF205" s="48">
        <v>86.4</v>
      </c>
      <c r="BG205" s="48">
        <v>131.1</v>
      </c>
      <c r="BH205" s="48">
        <v>121.1</v>
      </c>
      <c r="BI205" s="48">
        <v>99.5</v>
      </c>
      <c r="BJ205" s="48">
        <v>133.80000000000001</v>
      </c>
      <c r="BK205" s="48">
        <v>115.8</v>
      </c>
      <c r="BL205" s="48">
        <v>92.2</v>
      </c>
      <c r="BM205" s="48">
        <v>108.4</v>
      </c>
      <c r="BN205" s="48">
        <v>104</v>
      </c>
      <c r="BO205" s="49" t="s">
        <v>197</v>
      </c>
      <c r="BP205" s="48">
        <v>50.6</v>
      </c>
      <c r="BQ205" s="49" t="s">
        <v>197</v>
      </c>
      <c r="BR205" s="48">
        <v>120.9</v>
      </c>
      <c r="BS205" s="48">
        <v>81.599999999999994</v>
      </c>
      <c r="BT205" s="48">
        <v>99.8</v>
      </c>
      <c r="BU205" s="48">
        <v>47.8</v>
      </c>
      <c r="BV205" s="48">
        <v>117</v>
      </c>
      <c r="BW205" s="48">
        <v>94.1</v>
      </c>
      <c r="BX205" s="48">
        <v>190.9</v>
      </c>
      <c r="BY205" s="48">
        <v>140.69999999999999</v>
      </c>
      <c r="BZ205" s="48">
        <v>172.8</v>
      </c>
      <c r="CA205" s="49" t="s">
        <v>197</v>
      </c>
      <c r="CB205" s="49" t="s">
        <v>197</v>
      </c>
      <c r="CC205" s="49" t="s">
        <v>197</v>
      </c>
      <c r="CD205" s="48">
        <v>112.3</v>
      </c>
      <c r="CE205" s="48">
        <v>106.8</v>
      </c>
      <c r="CF205" s="48">
        <v>109</v>
      </c>
      <c r="CG205" s="48">
        <v>111.1</v>
      </c>
      <c r="CH205" s="48">
        <v>61.2</v>
      </c>
      <c r="CI205" s="48">
        <v>85.7</v>
      </c>
      <c r="CJ205" s="48">
        <v>65.900000000000006</v>
      </c>
      <c r="CK205" s="48">
        <v>71.5</v>
      </c>
      <c r="CL205" s="48">
        <v>69.2</v>
      </c>
      <c r="CM205" s="49" t="s">
        <v>197</v>
      </c>
      <c r="CN205" s="49" t="s">
        <v>197</v>
      </c>
      <c r="CO205" s="49" t="s">
        <v>197</v>
      </c>
      <c r="CP205" s="48">
        <v>474.7</v>
      </c>
      <c r="CQ205" s="48">
        <v>460.5</v>
      </c>
      <c r="CR205" s="48">
        <v>466.4</v>
      </c>
      <c r="CS205" s="49" t="s">
        <v>197</v>
      </c>
      <c r="CT205" s="49" t="s">
        <v>197</v>
      </c>
      <c r="CU205" s="49" t="s">
        <v>197</v>
      </c>
      <c r="CV205" s="49" t="s">
        <v>197</v>
      </c>
      <c r="CW205" s="48">
        <v>109.1</v>
      </c>
      <c r="CX205" s="48">
        <v>72.900000000000006</v>
      </c>
      <c r="CY205" s="48">
        <v>88.7</v>
      </c>
      <c r="CZ205" s="48">
        <v>71.5</v>
      </c>
      <c r="DA205" s="48">
        <v>109.5</v>
      </c>
      <c r="DB205" s="48">
        <v>96.6</v>
      </c>
      <c r="DC205" s="48">
        <v>100.9</v>
      </c>
      <c r="DD205" s="48">
        <v>39.799999999999997</v>
      </c>
      <c r="DE205" s="48">
        <v>284.89999999999998</v>
      </c>
      <c r="DF205" s="48">
        <v>199.7</v>
      </c>
      <c r="DG205" s="48">
        <v>150.69999999999999</v>
      </c>
      <c r="DH205" s="48">
        <v>159.30000000000001</v>
      </c>
      <c r="DI205" s="48">
        <v>154.5</v>
      </c>
      <c r="DJ205" s="48">
        <v>104.8</v>
      </c>
      <c r="DK205" s="48">
        <v>59.8</v>
      </c>
      <c r="DL205" s="48">
        <v>80.599999999999994</v>
      </c>
      <c r="DM205" s="48">
        <v>65</v>
      </c>
      <c r="DN205" s="48">
        <v>65.599999999999994</v>
      </c>
      <c r="DO205" s="48">
        <v>65.400000000000006</v>
      </c>
      <c r="DP205" s="49" t="s">
        <v>197</v>
      </c>
      <c r="DQ205" s="49" t="s">
        <v>197</v>
      </c>
      <c r="DR205" s="49" t="s">
        <v>197</v>
      </c>
      <c r="DS205" s="48">
        <v>433.4</v>
      </c>
      <c r="DT205" s="48">
        <v>462.2</v>
      </c>
      <c r="DU205" s="48">
        <v>451.8</v>
      </c>
      <c r="DV205" s="48">
        <v>94.7</v>
      </c>
      <c r="DW205" s="48">
        <v>126.1</v>
      </c>
      <c r="DX205" s="48">
        <v>117.1</v>
      </c>
      <c r="DY205" s="49" t="s">
        <v>197</v>
      </c>
      <c r="DZ205" s="49" t="s">
        <v>197</v>
      </c>
      <c r="EA205" s="49" t="s">
        <v>197</v>
      </c>
      <c r="EB205" s="48" t="e">
        <v>#N/A</v>
      </c>
      <c r="EC205" s="48">
        <v>87.2</v>
      </c>
      <c r="ED205" s="48" t="e">
        <v>#N/A</v>
      </c>
      <c r="EE205" s="48">
        <v>39.4</v>
      </c>
      <c r="EF205" s="48">
        <v>24.1</v>
      </c>
      <c r="EG205" s="48">
        <v>47.2</v>
      </c>
      <c r="EH205" s="48">
        <v>37.5</v>
      </c>
      <c r="EI205" s="48">
        <v>199</v>
      </c>
      <c r="EJ205" s="48">
        <v>101.5</v>
      </c>
      <c r="EK205" s="48">
        <v>134.9</v>
      </c>
      <c r="EL205" s="49" t="s">
        <v>197</v>
      </c>
      <c r="EM205" s="48">
        <v>87.1</v>
      </c>
      <c r="EN205" s="48">
        <v>67.400000000000006</v>
      </c>
      <c r="EO205" s="48">
        <v>77.7</v>
      </c>
      <c r="EP205" s="48">
        <v>154</v>
      </c>
      <c r="EQ205" s="48">
        <v>106.1</v>
      </c>
      <c r="ER205" s="48">
        <v>134.4</v>
      </c>
      <c r="ES205" s="48">
        <v>425.4</v>
      </c>
      <c r="ET205" s="48">
        <v>67.5</v>
      </c>
      <c r="EU205" s="49" t="s">
        <v>197</v>
      </c>
      <c r="EV205" s="48">
        <v>117.2</v>
      </c>
      <c r="EW205" s="48">
        <v>120.4</v>
      </c>
      <c r="EX205" s="48">
        <v>119.4</v>
      </c>
      <c r="EY205" s="48">
        <v>243.8</v>
      </c>
      <c r="EZ205" s="48">
        <v>158.1</v>
      </c>
      <c r="FA205" s="48">
        <v>75.400000000000006</v>
      </c>
      <c r="FB205" s="48">
        <v>108.3</v>
      </c>
      <c r="FC205" s="48">
        <v>136</v>
      </c>
      <c r="FD205" s="48">
        <v>122.4</v>
      </c>
      <c r="FE205" s="48">
        <v>62.9</v>
      </c>
      <c r="FF205" s="48">
        <v>88.4</v>
      </c>
      <c r="FG205" s="48">
        <v>7.5</v>
      </c>
      <c r="FH205" s="48">
        <v>37.1</v>
      </c>
      <c r="FI205" s="48">
        <v>16</v>
      </c>
      <c r="FJ205" s="48">
        <v>158.6</v>
      </c>
      <c r="FK205" s="48">
        <v>134</v>
      </c>
      <c r="FL205" s="48">
        <v>145.1</v>
      </c>
      <c r="FM205" s="48">
        <v>154.4</v>
      </c>
      <c r="FN205" s="48">
        <v>113.9</v>
      </c>
      <c r="FO205" s="48">
        <v>137.30000000000001</v>
      </c>
      <c r="FP205" s="48">
        <v>190.8</v>
      </c>
      <c r="FQ205" s="48">
        <v>81.2</v>
      </c>
      <c r="FR205" s="48">
        <v>120.1</v>
      </c>
      <c r="FS205" s="48">
        <v>113.6</v>
      </c>
      <c r="FT205" s="48">
        <v>119.8</v>
      </c>
      <c r="FU205" s="48">
        <v>115.9</v>
      </c>
      <c r="FV205" s="48">
        <v>122</v>
      </c>
      <c r="FW205" s="48">
        <v>141.19999999999999</v>
      </c>
      <c r="FX205" s="48">
        <v>106.1</v>
      </c>
      <c r="FY205" s="48">
        <v>108.2</v>
      </c>
      <c r="FZ205" s="48">
        <v>108.2</v>
      </c>
      <c r="GA205" s="48">
        <v>132.5</v>
      </c>
      <c r="GB205" s="48">
        <v>132.6</v>
      </c>
      <c r="GC205" s="48">
        <v>132.6</v>
      </c>
      <c r="GD205" s="48">
        <v>269.10000000000002</v>
      </c>
      <c r="GE205" s="48">
        <v>167.6</v>
      </c>
      <c r="GF205" s="48">
        <v>232.7</v>
      </c>
      <c r="GG205" s="48">
        <v>158.1</v>
      </c>
      <c r="GH205" s="48">
        <v>113.2</v>
      </c>
      <c r="GI205" s="48">
        <v>113.5</v>
      </c>
      <c r="GJ205" s="48">
        <v>55.7</v>
      </c>
      <c r="GK205" s="48">
        <v>224.9</v>
      </c>
      <c r="GL205" s="48">
        <v>172.4</v>
      </c>
      <c r="GM205" s="48">
        <v>77.400000000000006</v>
      </c>
      <c r="GN205" s="48">
        <v>120.9</v>
      </c>
      <c r="GO205" s="48">
        <v>104.4</v>
      </c>
      <c r="GP205" s="48">
        <v>165.2</v>
      </c>
      <c r="GQ205" s="48">
        <v>147.5</v>
      </c>
      <c r="GR205" s="48">
        <v>154.1</v>
      </c>
      <c r="GS205" s="48">
        <v>584.79999999999995</v>
      </c>
      <c r="GT205" s="48">
        <v>165.9</v>
      </c>
      <c r="GU205" s="48">
        <v>257.3</v>
      </c>
      <c r="GV205" s="48">
        <v>73.900000000000006</v>
      </c>
      <c r="GW205" s="48">
        <v>84.8</v>
      </c>
      <c r="GX205" s="48">
        <v>79.900000000000006</v>
      </c>
      <c r="GY205" s="48">
        <v>135.1</v>
      </c>
      <c r="GZ205" s="48">
        <v>158</v>
      </c>
      <c r="HA205" s="48">
        <v>146.9</v>
      </c>
      <c r="HB205" s="48">
        <v>161.19999999999999</v>
      </c>
      <c r="HC205" s="48">
        <v>163.19999999999999</v>
      </c>
      <c r="HD205" s="48">
        <v>162.6</v>
      </c>
      <c r="HE205" s="48" t="e">
        <v>#N/A</v>
      </c>
      <c r="HF205" s="48">
        <v>143.69999999999999</v>
      </c>
      <c r="HG205" s="48" t="e">
        <v>#N/A</v>
      </c>
      <c r="HH205" s="48">
        <v>132.4</v>
      </c>
      <c r="HI205" s="48">
        <v>246.8</v>
      </c>
      <c r="HJ205" s="48">
        <v>246.7</v>
      </c>
      <c r="HK205" s="48">
        <v>246.7</v>
      </c>
      <c r="HL205" s="48">
        <v>192.8</v>
      </c>
      <c r="HM205" s="48">
        <v>272</v>
      </c>
      <c r="HN205" s="48">
        <v>233.9</v>
      </c>
      <c r="HO205" s="49" t="s">
        <v>197</v>
      </c>
      <c r="HP205" s="49" t="s">
        <v>197</v>
      </c>
      <c r="HQ205" s="49" t="s">
        <v>197</v>
      </c>
      <c r="HR205" s="48">
        <v>91.6</v>
      </c>
      <c r="HS205" s="48">
        <v>61.2</v>
      </c>
      <c r="HT205" s="48">
        <v>76.5</v>
      </c>
      <c r="HU205" s="48">
        <v>39.4</v>
      </c>
      <c r="HV205" s="48">
        <v>104</v>
      </c>
      <c r="HW205" s="48">
        <v>100.5</v>
      </c>
      <c r="HX205" s="49" t="s">
        <v>197</v>
      </c>
      <c r="HY205" s="49" t="s">
        <v>197</v>
      </c>
      <c r="HZ205" s="48">
        <v>211</v>
      </c>
      <c r="IA205" s="48">
        <v>97.4</v>
      </c>
      <c r="IB205" s="48">
        <v>213</v>
      </c>
      <c r="IC205" s="48">
        <v>149.5</v>
      </c>
      <c r="ID205" s="48">
        <v>183</v>
      </c>
      <c r="IE205" s="49" t="s">
        <v>197</v>
      </c>
      <c r="IF205" s="48">
        <v>209.9</v>
      </c>
      <c r="IG205" s="48">
        <v>294.39999999999998</v>
      </c>
      <c r="IH205" s="48">
        <v>135.4</v>
      </c>
      <c r="II205" s="49" t="s">
        <v>197</v>
      </c>
      <c r="IJ205" s="49" t="s">
        <v>197</v>
      </c>
      <c r="IK205" s="48">
        <v>357.6</v>
      </c>
      <c r="IL205" s="48">
        <v>515.1</v>
      </c>
      <c r="IM205" s="48">
        <v>189.7</v>
      </c>
      <c r="IN205" s="48">
        <v>138.69999999999999</v>
      </c>
      <c r="IO205" s="49" t="s">
        <v>197</v>
      </c>
      <c r="IP205" s="48">
        <v>245.9</v>
      </c>
      <c r="IQ205" s="48">
        <v>60</v>
      </c>
      <c r="IR205" s="48">
        <v>96.2</v>
      </c>
      <c r="IS205" s="48">
        <v>100.6</v>
      </c>
      <c r="IT205" s="48">
        <v>98.9</v>
      </c>
      <c r="IU205" s="48">
        <v>248.4</v>
      </c>
      <c r="IV205" s="48">
        <v>160.30000000000001</v>
      </c>
      <c r="IW205" s="48">
        <v>182.2</v>
      </c>
      <c r="IX205" s="48">
        <v>111.7</v>
      </c>
      <c r="IY205" s="48">
        <v>119.4</v>
      </c>
      <c r="IZ205" s="48">
        <v>158</v>
      </c>
      <c r="JA205" s="48">
        <v>273.60000000000002</v>
      </c>
      <c r="JB205" s="49" t="s">
        <v>197</v>
      </c>
      <c r="JC205" s="48">
        <v>198.8</v>
      </c>
      <c r="JD205" s="48">
        <v>323</v>
      </c>
      <c r="JE205" s="48">
        <v>292.89999999999998</v>
      </c>
      <c r="JF205" s="48" t="s">
        <v>87</v>
      </c>
      <c r="JG205" s="48">
        <v>50.3</v>
      </c>
      <c r="JH205" s="48">
        <v>177.6</v>
      </c>
      <c r="JI205" s="48">
        <v>137.1</v>
      </c>
      <c r="JJ205" s="48">
        <v>187</v>
      </c>
      <c r="JK205" s="48">
        <v>108.6</v>
      </c>
      <c r="JL205" s="48">
        <v>155.30000000000001</v>
      </c>
      <c r="JM205" s="48">
        <v>133.9</v>
      </c>
      <c r="JN205" s="48">
        <v>135.4</v>
      </c>
      <c r="JO205" s="48">
        <v>202.5</v>
      </c>
    </row>
    <row r="206" spans="1:275">
      <c r="A206" s="45"/>
      <c r="B206" s="46" t="s">
        <v>1943</v>
      </c>
      <c r="C206" s="303" t="s">
        <v>1439</v>
      </c>
      <c r="D206" s="46" t="s">
        <v>113</v>
      </c>
      <c r="E206" s="303" t="s">
        <v>25</v>
      </c>
      <c r="F206" s="47" t="s">
        <v>197</v>
      </c>
      <c r="G206" s="47" t="s">
        <v>197</v>
      </c>
      <c r="H206" s="48">
        <v>95.8</v>
      </c>
      <c r="I206" s="48">
        <v>86.7</v>
      </c>
      <c r="J206" s="48">
        <v>91.7</v>
      </c>
      <c r="K206" s="48">
        <v>208</v>
      </c>
      <c r="L206" s="48">
        <v>103.3</v>
      </c>
      <c r="M206" s="48">
        <v>110.1</v>
      </c>
      <c r="N206" s="48">
        <v>140.80000000000001</v>
      </c>
      <c r="O206" s="49" t="s">
        <v>197</v>
      </c>
      <c r="P206" s="48">
        <v>99.6</v>
      </c>
      <c r="Q206" s="48">
        <v>28.6</v>
      </c>
      <c r="R206" s="48">
        <v>61.4</v>
      </c>
      <c r="S206" s="48">
        <v>120.3</v>
      </c>
      <c r="T206" s="48">
        <v>124.1</v>
      </c>
      <c r="U206" s="48">
        <v>74.599999999999994</v>
      </c>
      <c r="V206" s="48">
        <v>169.4</v>
      </c>
      <c r="W206" s="48">
        <v>137.5</v>
      </c>
      <c r="X206" s="48">
        <v>24.6</v>
      </c>
      <c r="Y206" s="48">
        <v>93.7</v>
      </c>
      <c r="Z206" s="48">
        <v>74.7</v>
      </c>
      <c r="AA206" s="48">
        <v>62</v>
      </c>
      <c r="AB206" s="48">
        <v>110.3</v>
      </c>
      <c r="AC206" s="48">
        <v>174.7</v>
      </c>
      <c r="AD206" s="49" t="s">
        <v>197</v>
      </c>
      <c r="AE206" s="48">
        <v>98.8</v>
      </c>
      <c r="AF206" s="48">
        <v>66</v>
      </c>
      <c r="AG206" s="48">
        <v>74.599999999999994</v>
      </c>
      <c r="AH206" s="48">
        <v>68.2</v>
      </c>
      <c r="AI206" s="49" t="s">
        <v>197</v>
      </c>
      <c r="AJ206" s="49" t="s">
        <v>197</v>
      </c>
      <c r="AK206" s="48">
        <v>179.8</v>
      </c>
      <c r="AL206" s="49" t="s">
        <v>197</v>
      </c>
      <c r="AM206" s="49" t="s">
        <v>197</v>
      </c>
      <c r="AN206" s="48">
        <v>42.7</v>
      </c>
      <c r="AO206" s="48">
        <v>106.1</v>
      </c>
      <c r="AP206" s="48">
        <v>105.5</v>
      </c>
      <c r="AQ206" s="48">
        <v>19.3</v>
      </c>
      <c r="AR206" s="48">
        <v>109</v>
      </c>
      <c r="AS206" s="49" t="s">
        <v>197</v>
      </c>
      <c r="AT206" s="48">
        <v>86.6</v>
      </c>
      <c r="AU206" s="49" t="s">
        <v>197</v>
      </c>
      <c r="AV206" s="48">
        <v>124.2</v>
      </c>
      <c r="AW206" s="49" t="s">
        <v>197</v>
      </c>
      <c r="AX206" s="48">
        <v>36.799999999999997</v>
      </c>
      <c r="AY206" s="48">
        <v>15.9</v>
      </c>
      <c r="AZ206" s="48">
        <v>107.7</v>
      </c>
      <c r="BA206" s="48">
        <v>68.5</v>
      </c>
      <c r="BB206" s="48">
        <v>70.3</v>
      </c>
      <c r="BC206" s="48">
        <v>145.69999999999999</v>
      </c>
      <c r="BD206" s="48">
        <v>93.3</v>
      </c>
      <c r="BE206" s="48">
        <v>97.2</v>
      </c>
      <c r="BF206" s="48">
        <v>142.5</v>
      </c>
      <c r="BG206" s="48">
        <v>71</v>
      </c>
      <c r="BH206" s="48">
        <v>86.9</v>
      </c>
      <c r="BI206" s="48">
        <v>90.6</v>
      </c>
      <c r="BJ206" s="48">
        <v>65.5</v>
      </c>
      <c r="BK206" s="48">
        <v>78.599999999999994</v>
      </c>
      <c r="BL206" s="48">
        <v>74.5</v>
      </c>
      <c r="BM206" s="48">
        <v>26.9</v>
      </c>
      <c r="BN206" s="48">
        <v>39.9</v>
      </c>
      <c r="BO206" s="49" t="s">
        <v>197</v>
      </c>
      <c r="BP206" s="48">
        <v>89.5</v>
      </c>
      <c r="BQ206" s="48">
        <v>110.9</v>
      </c>
      <c r="BR206" s="48">
        <v>142.5</v>
      </c>
      <c r="BS206" s="48">
        <v>104.1</v>
      </c>
      <c r="BT206" s="48">
        <v>122</v>
      </c>
      <c r="BU206" s="48">
        <v>127.1</v>
      </c>
      <c r="BV206" s="48">
        <v>56.1</v>
      </c>
      <c r="BW206" s="48">
        <v>79.900000000000006</v>
      </c>
      <c r="BX206" s="48">
        <v>131</v>
      </c>
      <c r="BY206" s="48">
        <v>106.8</v>
      </c>
      <c r="BZ206" s="48">
        <v>122.3</v>
      </c>
      <c r="CA206" s="49" t="s">
        <v>197</v>
      </c>
      <c r="CB206" s="49" t="s">
        <v>197</v>
      </c>
      <c r="CC206" s="49" t="s">
        <v>197</v>
      </c>
      <c r="CD206" s="48">
        <v>89.5</v>
      </c>
      <c r="CE206" s="48">
        <v>110.4</v>
      </c>
      <c r="CF206" s="48">
        <v>102.3</v>
      </c>
      <c r="CG206" s="48">
        <v>154.6</v>
      </c>
      <c r="CH206" s="48">
        <v>94.9</v>
      </c>
      <c r="CI206" s="48">
        <v>124.4</v>
      </c>
      <c r="CJ206" s="48">
        <v>212.2</v>
      </c>
      <c r="CK206" s="48">
        <v>134.80000000000001</v>
      </c>
      <c r="CL206" s="48">
        <v>167</v>
      </c>
      <c r="CM206" s="49" t="s">
        <v>197</v>
      </c>
      <c r="CN206" s="49" t="s">
        <v>197</v>
      </c>
      <c r="CO206" s="49" t="s">
        <v>197</v>
      </c>
      <c r="CP206" s="49" t="s">
        <v>197</v>
      </c>
      <c r="CQ206" s="49" t="s">
        <v>197</v>
      </c>
      <c r="CR206" s="49" t="s">
        <v>197</v>
      </c>
      <c r="CS206" s="49" t="s">
        <v>197</v>
      </c>
      <c r="CT206" s="49" t="s">
        <v>197</v>
      </c>
      <c r="CU206" s="49" t="s">
        <v>197</v>
      </c>
      <c r="CV206" s="49" t="s">
        <v>197</v>
      </c>
      <c r="CW206" s="48">
        <v>153.4</v>
      </c>
      <c r="CX206" s="48">
        <v>102.1</v>
      </c>
      <c r="CY206" s="48">
        <v>124.6</v>
      </c>
      <c r="CZ206" s="49" t="s">
        <v>197</v>
      </c>
      <c r="DA206" s="48">
        <v>69.2</v>
      </c>
      <c r="DB206" s="48">
        <v>59.1</v>
      </c>
      <c r="DC206" s="48">
        <v>62.5</v>
      </c>
      <c r="DD206" s="49" t="s">
        <v>197</v>
      </c>
      <c r="DE206" s="49" t="s">
        <v>197</v>
      </c>
      <c r="DF206" s="49" t="s">
        <v>197</v>
      </c>
      <c r="DG206" s="48">
        <v>134</v>
      </c>
      <c r="DH206" s="48">
        <v>97.7</v>
      </c>
      <c r="DI206" s="48">
        <v>118</v>
      </c>
      <c r="DJ206" s="48">
        <v>160.4</v>
      </c>
      <c r="DK206" s="48">
        <v>108.5</v>
      </c>
      <c r="DL206" s="48">
        <v>132.69999999999999</v>
      </c>
      <c r="DM206" s="48">
        <v>202.7</v>
      </c>
      <c r="DN206" s="48">
        <v>119.3</v>
      </c>
      <c r="DO206" s="48">
        <v>150.80000000000001</v>
      </c>
      <c r="DP206" s="49" t="s">
        <v>197</v>
      </c>
      <c r="DQ206" s="49" t="s">
        <v>197</v>
      </c>
      <c r="DR206" s="49" t="s">
        <v>197</v>
      </c>
      <c r="DS206" s="49" t="s">
        <v>197</v>
      </c>
      <c r="DT206" s="49" t="s">
        <v>197</v>
      </c>
      <c r="DU206" s="49" t="s">
        <v>197</v>
      </c>
      <c r="DV206" s="48">
        <v>83.4</v>
      </c>
      <c r="DW206" s="48">
        <v>310.2</v>
      </c>
      <c r="DX206" s="48">
        <v>243.9</v>
      </c>
      <c r="DY206" s="49" t="s">
        <v>197</v>
      </c>
      <c r="DZ206" s="49" t="s">
        <v>197</v>
      </c>
      <c r="EA206" s="49" t="s">
        <v>197</v>
      </c>
      <c r="EB206" s="48" t="e">
        <v>#N/A</v>
      </c>
      <c r="EC206" s="49" t="s">
        <v>197</v>
      </c>
      <c r="ED206" s="48" t="e">
        <v>#N/A</v>
      </c>
      <c r="EE206" s="48">
        <v>43.6</v>
      </c>
      <c r="EF206" s="48">
        <v>48.9</v>
      </c>
      <c r="EG206" s="48">
        <v>41.3</v>
      </c>
      <c r="EH206" s="48">
        <v>44.5</v>
      </c>
      <c r="EI206" s="49" t="s">
        <v>197</v>
      </c>
      <c r="EJ206" s="49" t="s">
        <v>197</v>
      </c>
      <c r="EK206" s="49" t="s">
        <v>197</v>
      </c>
      <c r="EL206" s="49" t="s">
        <v>197</v>
      </c>
      <c r="EM206" s="49" t="s">
        <v>197</v>
      </c>
      <c r="EN206" s="49" t="s">
        <v>197</v>
      </c>
      <c r="EO206" s="49" t="s">
        <v>197</v>
      </c>
      <c r="EP206" s="48">
        <v>290.60000000000002</v>
      </c>
      <c r="EQ206" s="48">
        <v>118.1</v>
      </c>
      <c r="ER206" s="48">
        <v>220</v>
      </c>
      <c r="ES206" s="49" t="s">
        <v>197</v>
      </c>
      <c r="ET206" s="48">
        <v>115.1</v>
      </c>
      <c r="EU206" s="49" t="s">
        <v>197</v>
      </c>
      <c r="EV206" s="48">
        <v>103.4</v>
      </c>
      <c r="EW206" s="48">
        <v>108.9</v>
      </c>
      <c r="EX206" s="48">
        <v>107.2</v>
      </c>
      <c r="EY206" s="48">
        <v>44.2</v>
      </c>
      <c r="EZ206" s="48">
        <v>34.700000000000003</v>
      </c>
      <c r="FA206" s="48">
        <v>74.900000000000006</v>
      </c>
      <c r="FB206" s="48">
        <v>59</v>
      </c>
      <c r="FC206" s="49" t="s">
        <v>197</v>
      </c>
      <c r="FD206" s="48">
        <v>76.7</v>
      </c>
      <c r="FE206" s="48">
        <v>91.9</v>
      </c>
      <c r="FF206" s="48">
        <v>85.3</v>
      </c>
      <c r="FG206" s="48">
        <v>10.199999999999999</v>
      </c>
      <c r="FH206" s="48">
        <v>31.3</v>
      </c>
      <c r="FI206" s="48">
        <v>16.3</v>
      </c>
      <c r="FJ206" s="49" t="s">
        <v>197</v>
      </c>
      <c r="FK206" s="49" t="s">
        <v>197</v>
      </c>
      <c r="FL206" s="49" t="s">
        <v>197</v>
      </c>
      <c r="FM206" s="48">
        <v>77.5</v>
      </c>
      <c r="FN206" s="48">
        <v>74.8</v>
      </c>
      <c r="FO206" s="48">
        <v>76.400000000000006</v>
      </c>
      <c r="FP206" s="48">
        <v>22.5</v>
      </c>
      <c r="FQ206" s="48">
        <v>75.099999999999994</v>
      </c>
      <c r="FR206" s="48">
        <v>56.4</v>
      </c>
      <c r="FS206" s="48">
        <v>113.2</v>
      </c>
      <c r="FT206" s="48">
        <v>110.2</v>
      </c>
      <c r="FU206" s="48">
        <v>112.1</v>
      </c>
      <c r="FV206" s="48">
        <v>126.1</v>
      </c>
      <c r="FW206" s="48">
        <v>210.1</v>
      </c>
      <c r="FX206" s="48">
        <v>244.2</v>
      </c>
      <c r="FY206" s="48">
        <v>80.599999999999994</v>
      </c>
      <c r="FZ206" s="48">
        <v>82</v>
      </c>
      <c r="GA206" s="48">
        <v>106.8</v>
      </c>
      <c r="GB206" s="48">
        <v>76.400000000000006</v>
      </c>
      <c r="GC206" s="48">
        <v>82.2</v>
      </c>
      <c r="GD206" s="48">
        <v>28.5</v>
      </c>
      <c r="GE206" s="48">
        <v>113.5</v>
      </c>
      <c r="GF206" s="48">
        <v>59</v>
      </c>
      <c r="GG206" s="48">
        <v>74.3</v>
      </c>
      <c r="GH206" s="48">
        <v>62.5</v>
      </c>
      <c r="GI206" s="48">
        <v>62.6</v>
      </c>
      <c r="GJ206" s="49" t="s">
        <v>197</v>
      </c>
      <c r="GK206" s="49" t="s">
        <v>197</v>
      </c>
      <c r="GL206" s="49" t="s">
        <v>197</v>
      </c>
      <c r="GM206" s="48">
        <v>11.8</v>
      </c>
      <c r="GN206" s="48">
        <v>19.5</v>
      </c>
      <c r="GO206" s="48">
        <v>16.5</v>
      </c>
      <c r="GP206" s="48">
        <v>34</v>
      </c>
      <c r="GQ206" s="48">
        <v>118.9</v>
      </c>
      <c r="GR206" s="48">
        <v>87.4</v>
      </c>
      <c r="GS206" s="48">
        <v>4.4000000000000004</v>
      </c>
      <c r="GT206" s="48">
        <v>3.7</v>
      </c>
      <c r="GU206" s="48">
        <v>3.9</v>
      </c>
      <c r="GV206" s="48">
        <v>59.5</v>
      </c>
      <c r="GW206" s="48">
        <v>186</v>
      </c>
      <c r="GX206" s="48">
        <v>129.9</v>
      </c>
      <c r="GY206" s="48">
        <v>99.3</v>
      </c>
      <c r="GZ206" s="48">
        <v>104</v>
      </c>
      <c r="HA206" s="48">
        <v>101.7</v>
      </c>
      <c r="HB206" s="48">
        <v>52.8</v>
      </c>
      <c r="HC206" s="48">
        <v>41.7</v>
      </c>
      <c r="HD206" s="48">
        <v>45.1</v>
      </c>
      <c r="HE206" s="48" t="e">
        <v>#N/A</v>
      </c>
      <c r="HF206" s="48">
        <v>114.8</v>
      </c>
      <c r="HG206" s="48" t="e">
        <v>#N/A</v>
      </c>
      <c r="HH206" s="48">
        <v>91.2</v>
      </c>
      <c r="HI206" s="49" t="s">
        <v>197</v>
      </c>
      <c r="HJ206" s="49" t="s">
        <v>197</v>
      </c>
      <c r="HK206" s="49" t="s">
        <v>197</v>
      </c>
      <c r="HL206" s="49" t="s">
        <v>197</v>
      </c>
      <c r="HM206" s="49" t="s">
        <v>197</v>
      </c>
      <c r="HN206" s="49" t="s">
        <v>197</v>
      </c>
      <c r="HO206" s="49" t="s">
        <v>197</v>
      </c>
      <c r="HP206" s="49" t="s">
        <v>197</v>
      </c>
      <c r="HQ206" s="49" t="s">
        <v>197</v>
      </c>
      <c r="HR206" s="49" t="s">
        <v>197</v>
      </c>
      <c r="HS206" s="49" t="s">
        <v>197</v>
      </c>
      <c r="HT206" s="49" t="s">
        <v>197</v>
      </c>
      <c r="HU206" s="48">
        <v>140.6</v>
      </c>
      <c r="HV206" s="48">
        <v>96.5</v>
      </c>
      <c r="HW206" s="48">
        <v>98.9</v>
      </c>
      <c r="HX206" s="49" t="s">
        <v>197</v>
      </c>
      <c r="HY206" s="49" t="s">
        <v>197</v>
      </c>
      <c r="HZ206" s="48">
        <v>191.2</v>
      </c>
      <c r="IA206" s="49" t="s">
        <v>197</v>
      </c>
      <c r="IB206" s="49" t="s">
        <v>197</v>
      </c>
      <c r="IC206" s="49" t="s">
        <v>197</v>
      </c>
      <c r="ID206" s="48">
        <v>87.9</v>
      </c>
      <c r="IE206" s="49" t="s">
        <v>197</v>
      </c>
      <c r="IF206" s="49" t="s">
        <v>197</v>
      </c>
      <c r="IG206" s="48">
        <v>144.1</v>
      </c>
      <c r="IH206" s="48">
        <v>105.6</v>
      </c>
      <c r="II206" s="48">
        <v>116.7</v>
      </c>
      <c r="IJ206" s="48">
        <v>84.6</v>
      </c>
      <c r="IK206" s="49" t="s">
        <v>197</v>
      </c>
      <c r="IL206" s="49" t="s">
        <v>197</v>
      </c>
      <c r="IM206" s="48">
        <v>123.4</v>
      </c>
      <c r="IN206" s="48">
        <v>97.8</v>
      </c>
      <c r="IO206" s="49" t="s">
        <v>197</v>
      </c>
      <c r="IP206" s="48">
        <v>127.8</v>
      </c>
      <c r="IQ206" s="48">
        <v>51.4</v>
      </c>
      <c r="IR206" s="48">
        <v>181.4</v>
      </c>
      <c r="IS206" s="48">
        <v>52.6</v>
      </c>
      <c r="IT206" s="48">
        <v>101.8</v>
      </c>
      <c r="IU206" s="48">
        <v>96.7</v>
      </c>
      <c r="IV206" s="48">
        <v>91.3</v>
      </c>
      <c r="IW206" s="48">
        <v>92.6</v>
      </c>
      <c r="IX206" s="48">
        <v>109.3</v>
      </c>
      <c r="IY206" s="48">
        <v>166.1</v>
      </c>
      <c r="IZ206" s="48">
        <v>173.8</v>
      </c>
      <c r="JA206" s="48">
        <v>276.3</v>
      </c>
      <c r="JB206" s="49" t="s">
        <v>197</v>
      </c>
      <c r="JC206" s="48">
        <v>198.7</v>
      </c>
      <c r="JD206" s="48">
        <v>54.9</v>
      </c>
      <c r="JE206" s="48">
        <v>89.8</v>
      </c>
      <c r="JF206" s="48">
        <v>140.5</v>
      </c>
      <c r="JG206" s="48">
        <v>192.8</v>
      </c>
      <c r="JH206" s="48">
        <v>133</v>
      </c>
      <c r="JI206" s="48">
        <v>134.1</v>
      </c>
      <c r="JJ206" s="48">
        <v>126</v>
      </c>
      <c r="JK206" s="48">
        <v>72.7</v>
      </c>
      <c r="JL206" s="48">
        <v>129.80000000000001</v>
      </c>
      <c r="JM206" s="48">
        <v>90</v>
      </c>
      <c r="JN206" s="48">
        <v>105.6</v>
      </c>
      <c r="JO206" s="48" t="s">
        <v>87</v>
      </c>
    </row>
    <row r="207" spans="1:275">
      <c r="A207" s="45"/>
      <c r="B207" s="46" t="s">
        <v>1944</v>
      </c>
      <c r="C207" s="303" t="s">
        <v>1440</v>
      </c>
      <c r="D207" s="46" t="s">
        <v>113</v>
      </c>
      <c r="E207" s="303" t="s">
        <v>25</v>
      </c>
      <c r="F207" s="47" t="s">
        <v>197</v>
      </c>
      <c r="G207" s="47" t="s">
        <v>197</v>
      </c>
      <c r="H207" s="48">
        <v>88.4</v>
      </c>
      <c r="I207" s="48">
        <v>97.8</v>
      </c>
      <c r="J207" s="48">
        <v>94.7</v>
      </c>
      <c r="K207" s="48">
        <v>55.3</v>
      </c>
      <c r="L207" s="48">
        <v>96.7</v>
      </c>
      <c r="M207" s="48">
        <v>127.2</v>
      </c>
      <c r="N207" s="48">
        <v>79.099999999999994</v>
      </c>
      <c r="O207" s="48">
        <v>67.5</v>
      </c>
      <c r="P207" s="48">
        <v>115.1</v>
      </c>
      <c r="Q207" s="48">
        <v>49.3</v>
      </c>
      <c r="R207" s="48">
        <v>85.1</v>
      </c>
      <c r="S207" s="48">
        <v>97.1</v>
      </c>
      <c r="T207" s="48">
        <v>47</v>
      </c>
      <c r="U207" s="48">
        <v>104.2</v>
      </c>
      <c r="V207" s="48">
        <v>116.6</v>
      </c>
      <c r="W207" s="48">
        <v>76.400000000000006</v>
      </c>
      <c r="X207" s="48">
        <v>49</v>
      </c>
      <c r="Y207" s="48">
        <v>100.2</v>
      </c>
      <c r="Z207" s="48">
        <v>135.19999999999999</v>
      </c>
      <c r="AA207" s="48">
        <v>77</v>
      </c>
      <c r="AB207" s="48">
        <v>168</v>
      </c>
      <c r="AC207" s="48">
        <v>114.5</v>
      </c>
      <c r="AD207" s="48">
        <v>49.9</v>
      </c>
      <c r="AE207" s="48">
        <v>62</v>
      </c>
      <c r="AF207" s="48">
        <v>67.7</v>
      </c>
      <c r="AG207" s="48">
        <v>105.1</v>
      </c>
      <c r="AH207" s="48">
        <v>71.599999999999994</v>
      </c>
      <c r="AI207" s="48">
        <v>285.10000000000002</v>
      </c>
      <c r="AJ207" s="48">
        <v>28.9</v>
      </c>
      <c r="AK207" s="48">
        <v>139.5</v>
      </c>
      <c r="AL207" s="48">
        <v>17.399999999999999</v>
      </c>
      <c r="AM207" s="48">
        <v>96</v>
      </c>
      <c r="AN207" s="49" t="s">
        <v>197</v>
      </c>
      <c r="AO207" s="48">
        <v>75.099999999999994</v>
      </c>
      <c r="AP207" s="48">
        <v>74.3</v>
      </c>
      <c r="AQ207" s="48">
        <v>193.6</v>
      </c>
      <c r="AR207" s="48">
        <v>102.6</v>
      </c>
      <c r="AS207" s="49" t="s">
        <v>197</v>
      </c>
      <c r="AT207" s="48">
        <v>95.7</v>
      </c>
      <c r="AU207" s="49" t="s">
        <v>197</v>
      </c>
      <c r="AV207" s="48">
        <v>84.7</v>
      </c>
      <c r="AW207" s="48">
        <v>131.6</v>
      </c>
      <c r="AX207" s="49" t="s">
        <v>197</v>
      </c>
      <c r="AY207" s="48">
        <v>26.8</v>
      </c>
      <c r="AZ207" s="48">
        <v>93.9</v>
      </c>
      <c r="BA207" s="48">
        <v>98</v>
      </c>
      <c r="BB207" s="48">
        <v>97.8</v>
      </c>
      <c r="BC207" s="48">
        <v>90</v>
      </c>
      <c r="BD207" s="48">
        <v>92.3</v>
      </c>
      <c r="BE207" s="48">
        <v>92.2</v>
      </c>
      <c r="BF207" s="48">
        <v>116.4</v>
      </c>
      <c r="BG207" s="48">
        <v>94.4</v>
      </c>
      <c r="BH207" s="48">
        <v>99.3</v>
      </c>
      <c r="BI207" s="48">
        <v>75.2</v>
      </c>
      <c r="BJ207" s="48">
        <v>133</v>
      </c>
      <c r="BK207" s="48">
        <v>102.8</v>
      </c>
      <c r="BL207" s="48">
        <v>77.7</v>
      </c>
      <c r="BM207" s="48">
        <v>46</v>
      </c>
      <c r="BN207" s="48">
        <v>54.6</v>
      </c>
      <c r="BO207" s="49" t="s">
        <v>197</v>
      </c>
      <c r="BP207" s="48">
        <v>90.3</v>
      </c>
      <c r="BQ207" s="48">
        <v>114.5</v>
      </c>
      <c r="BR207" s="48">
        <v>78.7</v>
      </c>
      <c r="BS207" s="48">
        <v>94.5</v>
      </c>
      <c r="BT207" s="48">
        <v>87.1</v>
      </c>
      <c r="BU207" s="48">
        <v>80.400000000000006</v>
      </c>
      <c r="BV207" s="48">
        <v>134</v>
      </c>
      <c r="BW207" s="48">
        <v>115.8</v>
      </c>
      <c r="BX207" s="48">
        <v>94.7</v>
      </c>
      <c r="BY207" s="48">
        <v>108.2</v>
      </c>
      <c r="BZ207" s="48">
        <v>99.5</v>
      </c>
      <c r="CA207" s="49" t="s">
        <v>197</v>
      </c>
      <c r="CB207" s="49" t="s">
        <v>197</v>
      </c>
      <c r="CC207" s="49" t="s">
        <v>197</v>
      </c>
      <c r="CD207" s="48">
        <v>53.7</v>
      </c>
      <c r="CE207" s="48">
        <v>90.1</v>
      </c>
      <c r="CF207" s="48">
        <v>75.8</v>
      </c>
      <c r="CG207" s="48">
        <v>66.7</v>
      </c>
      <c r="CH207" s="48">
        <v>70</v>
      </c>
      <c r="CI207" s="48">
        <v>68.400000000000006</v>
      </c>
      <c r="CJ207" s="48">
        <v>102.1</v>
      </c>
      <c r="CK207" s="48">
        <v>88.3</v>
      </c>
      <c r="CL207" s="48">
        <v>94.1</v>
      </c>
      <c r="CM207" s="49" t="s">
        <v>197</v>
      </c>
      <c r="CN207" s="49" t="s">
        <v>197</v>
      </c>
      <c r="CO207" s="49" t="s">
        <v>197</v>
      </c>
      <c r="CP207" s="49" t="s">
        <v>197</v>
      </c>
      <c r="CQ207" s="49" t="s">
        <v>197</v>
      </c>
      <c r="CR207" s="49" t="s">
        <v>197</v>
      </c>
      <c r="CS207" s="49" t="s">
        <v>197</v>
      </c>
      <c r="CT207" s="48">
        <v>80.599999999999994</v>
      </c>
      <c r="CU207" s="48">
        <v>87.6</v>
      </c>
      <c r="CV207" s="48">
        <v>84.8</v>
      </c>
      <c r="CW207" s="48">
        <v>85.9</v>
      </c>
      <c r="CX207" s="48">
        <v>91.2</v>
      </c>
      <c r="CY207" s="48">
        <v>88.8</v>
      </c>
      <c r="CZ207" s="48">
        <v>86.8</v>
      </c>
      <c r="DA207" s="48">
        <v>45.4</v>
      </c>
      <c r="DB207" s="48">
        <v>82.4</v>
      </c>
      <c r="DC207" s="48">
        <v>69.599999999999994</v>
      </c>
      <c r="DD207" s="48">
        <v>36.799999999999997</v>
      </c>
      <c r="DE207" s="48">
        <v>227</v>
      </c>
      <c r="DF207" s="48">
        <v>159.30000000000001</v>
      </c>
      <c r="DG207" s="48">
        <v>82.7</v>
      </c>
      <c r="DH207" s="48">
        <v>101.9</v>
      </c>
      <c r="DI207" s="48">
        <v>91.1</v>
      </c>
      <c r="DJ207" s="48">
        <v>76.599999999999994</v>
      </c>
      <c r="DK207" s="48">
        <v>68.5</v>
      </c>
      <c r="DL207" s="48">
        <v>72.3</v>
      </c>
      <c r="DM207" s="48">
        <v>98.1</v>
      </c>
      <c r="DN207" s="48">
        <v>85.7</v>
      </c>
      <c r="DO207" s="48">
        <v>90.4</v>
      </c>
      <c r="DP207" s="49" t="s">
        <v>197</v>
      </c>
      <c r="DQ207" s="49" t="s">
        <v>197</v>
      </c>
      <c r="DR207" s="49" t="s">
        <v>197</v>
      </c>
      <c r="DS207" s="49" t="s">
        <v>197</v>
      </c>
      <c r="DT207" s="49" t="s">
        <v>197</v>
      </c>
      <c r="DU207" s="49" t="s">
        <v>197</v>
      </c>
      <c r="DV207" s="48">
        <v>65.5</v>
      </c>
      <c r="DW207" s="48">
        <v>55.4</v>
      </c>
      <c r="DX207" s="48">
        <v>58.4</v>
      </c>
      <c r="DY207" s="49" t="s">
        <v>197</v>
      </c>
      <c r="DZ207" s="49" t="s">
        <v>197</v>
      </c>
      <c r="EA207" s="49" t="s">
        <v>197</v>
      </c>
      <c r="EB207" s="48" t="e">
        <v>#N/A</v>
      </c>
      <c r="EC207" s="48">
        <v>75.599999999999994</v>
      </c>
      <c r="ED207" s="48" t="e">
        <v>#N/A</v>
      </c>
      <c r="EE207" s="48">
        <v>27.3</v>
      </c>
      <c r="EF207" s="48">
        <v>110.7</v>
      </c>
      <c r="EG207" s="48">
        <v>40.6</v>
      </c>
      <c r="EH207" s="48">
        <v>70.3</v>
      </c>
      <c r="EI207" s="48">
        <v>98.2</v>
      </c>
      <c r="EJ207" s="48">
        <v>55.8</v>
      </c>
      <c r="EK207" s="48">
        <v>70.099999999999994</v>
      </c>
      <c r="EL207" s="49" t="s">
        <v>197</v>
      </c>
      <c r="EM207" s="48">
        <v>59.4</v>
      </c>
      <c r="EN207" s="48">
        <v>44.8</v>
      </c>
      <c r="EO207" s="48">
        <v>52.4</v>
      </c>
      <c r="EP207" s="48">
        <v>39.299999999999997</v>
      </c>
      <c r="EQ207" s="48">
        <v>73.2</v>
      </c>
      <c r="ER207" s="48">
        <v>53.1</v>
      </c>
      <c r="ES207" s="49" t="s">
        <v>197</v>
      </c>
      <c r="ET207" s="48">
        <v>81.7</v>
      </c>
      <c r="EU207" s="49" t="s">
        <v>197</v>
      </c>
      <c r="EV207" s="48">
        <v>93.1</v>
      </c>
      <c r="EW207" s="48">
        <v>99.2</v>
      </c>
      <c r="EX207" s="48">
        <v>97.3</v>
      </c>
      <c r="EY207" s="48">
        <v>83.9</v>
      </c>
      <c r="EZ207" s="48">
        <v>38.299999999999997</v>
      </c>
      <c r="FA207" s="48">
        <v>91.3</v>
      </c>
      <c r="FB207" s="48">
        <v>70.2</v>
      </c>
      <c r="FC207" s="49" t="s">
        <v>197</v>
      </c>
      <c r="FD207" s="48">
        <v>49.6</v>
      </c>
      <c r="FE207" s="48">
        <v>87.6</v>
      </c>
      <c r="FF207" s="48">
        <v>71.3</v>
      </c>
      <c r="FG207" s="48">
        <v>103.2</v>
      </c>
      <c r="FH207" s="48">
        <v>342.6</v>
      </c>
      <c r="FI207" s="48">
        <v>172.3</v>
      </c>
      <c r="FJ207" s="48">
        <v>42.8</v>
      </c>
      <c r="FK207" s="48">
        <v>124.6</v>
      </c>
      <c r="FL207" s="48">
        <v>87.7</v>
      </c>
      <c r="FM207" s="48">
        <v>67.7</v>
      </c>
      <c r="FN207" s="48">
        <v>114</v>
      </c>
      <c r="FO207" s="48">
        <v>87</v>
      </c>
      <c r="FP207" s="48">
        <v>48.7</v>
      </c>
      <c r="FQ207" s="48">
        <v>99.9</v>
      </c>
      <c r="FR207" s="48">
        <v>81.7</v>
      </c>
      <c r="FS207" s="48">
        <v>62.8</v>
      </c>
      <c r="FT207" s="48">
        <v>137.6</v>
      </c>
      <c r="FU207" s="48">
        <v>90.3</v>
      </c>
      <c r="FV207" s="48">
        <v>104.5</v>
      </c>
      <c r="FW207" s="48">
        <v>99.8</v>
      </c>
      <c r="FX207" s="48">
        <v>93.1</v>
      </c>
      <c r="FY207" s="48">
        <v>85.7</v>
      </c>
      <c r="FZ207" s="48">
        <v>85.8</v>
      </c>
      <c r="GA207" s="48">
        <v>109.6</v>
      </c>
      <c r="GB207" s="48">
        <v>100.1</v>
      </c>
      <c r="GC207" s="48">
        <v>101.9</v>
      </c>
      <c r="GD207" s="48">
        <v>5.9</v>
      </c>
      <c r="GE207" s="48">
        <v>28.1</v>
      </c>
      <c r="GF207" s="48">
        <v>13.9</v>
      </c>
      <c r="GG207" s="48">
        <v>117.6</v>
      </c>
      <c r="GH207" s="48">
        <v>106.8</v>
      </c>
      <c r="GI207" s="48">
        <v>106.9</v>
      </c>
      <c r="GJ207" s="48">
        <v>133.69999999999999</v>
      </c>
      <c r="GK207" s="48">
        <v>154.30000000000001</v>
      </c>
      <c r="GL207" s="48">
        <v>147.9</v>
      </c>
      <c r="GM207" s="48">
        <v>258.39999999999998</v>
      </c>
      <c r="GN207" s="48">
        <v>50.3</v>
      </c>
      <c r="GO207" s="48">
        <v>130.4</v>
      </c>
      <c r="GP207" s="48">
        <v>41.7</v>
      </c>
      <c r="GQ207" s="48">
        <v>100.6</v>
      </c>
      <c r="GR207" s="48">
        <v>78.7</v>
      </c>
      <c r="GS207" s="48">
        <v>47.1</v>
      </c>
      <c r="GT207" s="48">
        <v>148.69999999999999</v>
      </c>
      <c r="GU207" s="48">
        <v>126.4</v>
      </c>
      <c r="GV207" s="48">
        <v>53.5</v>
      </c>
      <c r="GW207" s="48">
        <v>83.1</v>
      </c>
      <c r="GX207" s="48">
        <v>70</v>
      </c>
      <c r="GY207" s="48">
        <v>84.4</v>
      </c>
      <c r="GZ207" s="48">
        <v>105.8</v>
      </c>
      <c r="HA207" s="48">
        <v>95.4</v>
      </c>
      <c r="HB207" s="48">
        <v>88.1</v>
      </c>
      <c r="HC207" s="48">
        <v>93.8</v>
      </c>
      <c r="HD207" s="48">
        <v>92.1</v>
      </c>
      <c r="HE207" s="48" t="e">
        <v>#N/A</v>
      </c>
      <c r="HF207" s="49" t="s">
        <v>197</v>
      </c>
      <c r="HG207" s="48" t="e">
        <v>#N/A</v>
      </c>
      <c r="HH207" s="48">
        <v>43.7</v>
      </c>
      <c r="HI207" s="48">
        <v>78.400000000000006</v>
      </c>
      <c r="HJ207" s="48">
        <v>62.9</v>
      </c>
      <c r="HK207" s="48">
        <v>67.3</v>
      </c>
      <c r="HL207" s="48">
        <v>67.900000000000006</v>
      </c>
      <c r="HM207" s="48">
        <v>95</v>
      </c>
      <c r="HN207" s="48">
        <v>82</v>
      </c>
      <c r="HO207" s="48">
        <v>121.5</v>
      </c>
      <c r="HP207" s="48">
        <v>153.9</v>
      </c>
      <c r="HQ207" s="48">
        <v>142.80000000000001</v>
      </c>
      <c r="HR207" s="48">
        <v>121.4</v>
      </c>
      <c r="HS207" s="48">
        <v>148.5</v>
      </c>
      <c r="HT207" s="48">
        <v>134.9</v>
      </c>
      <c r="HU207" s="48">
        <v>142.1</v>
      </c>
      <c r="HV207" s="48">
        <v>92.8</v>
      </c>
      <c r="HW207" s="48">
        <v>95.5</v>
      </c>
      <c r="HX207" s="49" t="s">
        <v>197</v>
      </c>
      <c r="HY207" s="49" t="s">
        <v>197</v>
      </c>
      <c r="HZ207" s="48">
        <v>25.5</v>
      </c>
      <c r="IA207" s="48">
        <v>2.2000000000000002</v>
      </c>
      <c r="IB207" s="48">
        <v>29.1</v>
      </c>
      <c r="IC207" s="48">
        <v>14.4</v>
      </c>
      <c r="ID207" s="48">
        <v>39.1</v>
      </c>
      <c r="IE207" s="49" t="s">
        <v>197</v>
      </c>
      <c r="IF207" s="49" t="s">
        <v>197</v>
      </c>
      <c r="IG207" s="48">
        <v>19.3</v>
      </c>
      <c r="IH207" s="48">
        <v>80.8</v>
      </c>
      <c r="II207" s="48">
        <v>33</v>
      </c>
      <c r="IJ207" s="48">
        <v>34.700000000000003</v>
      </c>
      <c r="IK207" s="48">
        <v>143.80000000000001</v>
      </c>
      <c r="IL207" s="49" t="s">
        <v>197</v>
      </c>
      <c r="IM207" s="48">
        <v>251.8</v>
      </c>
      <c r="IN207" s="48">
        <v>225.2</v>
      </c>
      <c r="IO207" s="49" t="s">
        <v>197</v>
      </c>
      <c r="IP207" s="49" t="s">
        <v>197</v>
      </c>
      <c r="IQ207" s="48">
        <v>27.5</v>
      </c>
      <c r="IR207" s="48">
        <v>56</v>
      </c>
      <c r="IS207" s="48">
        <v>56.3</v>
      </c>
      <c r="IT207" s="48">
        <v>56.2</v>
      </c>
      <c r="IU207" s="48">
        <v>18.100000000000001</v>
      </c>
      <c r="IV207" s="48">
        <v>61.6</v>
      </c>
      <c r="IW207" s="48">
        <v>50.7</v>
      </c>
      <c r="IX207" s="48">
        <v>196.2</v>
      </c>
      <c r="IY207" s="48">
        <v>128.80000000000001</v>
      </c>
      <c r="IZ207" s="48">
        <v>107.9</v>
      </c>
      <c r="JA207" s="48">
        <v>83.6</v>
      </c>
      <c r="JB207" s="49" t="s">
        <v>197</v>
      </c>
      <c r="JC207" s="48">
        <v>25.9</v>
      </c>
      <c r="JD207" s="48">
        <v>103.8</v>
      </c>
      <c r="JE207" s="48">
        <v>84.9</v>
      </c>
      <c r="JF207" s="48" t="s">
        <v>87</v>
      </c>
      <c r="JG207" s="48">
        <v>116.4</v>
      </c>
      <c r="JH207" s="48">
        <v>274</v>
      </c>
      <c r="JI207" s="48">
        <v>112.4</v>
      </c>
      <c r="JJ207" s="48">
        <v>85.9</v>
      </c>
      <c r="JK207" s="48">
        <v>53.6</v>
      </c>
      <c r="JL207" s="48">
        <v>119.8</v>
      </c>
      <c r="JM207" s="48">
        <v>80.2</v>
      </c>
      <c r="JN207" s="48">
        <v>80.8</v>
      </c>
      <c r="JO207" s="48">
        <v>21.4</v>
      </c>
    </row>
    <row r="208" spans="1:275">
      <c r="A208" s="45"/>
      <c r="B208" s="46" t="s">
        <v>1945</v>
      </c>
      <c r="C208" s="303" t="s">
        <v>1441</v>
      </c>
      <c r="D208" s="46" t="s">
        <v>113</v>
      </c>
      <c r="E208" s="303" t="s">
        <v>25</v>
      </c>
      <c r="F208" s="47" t="s">
        <v>197</v>
      </c>
      <c r="G208" s="47" t="s">
        <v>197</v>
      </c>
      <c r="H208" s="48">
        <v>111.3</v>
      </c>
      <c r="I208" s="48">
        <v>100.9</v>
      </c>
      <c r="J208" s="48">
        <v>100.8</v>
      </c>
      <c r="K208" s="49" t="s">
        <v>197</v>
      </c>
      <c r="L208" s="48">
        <v>50.6</v>
      </c>
      <c r="M208" s="48">
        <v>83.3</v>
      </c>
      <c r="N208" s="48">
        <v>70.099999999999994</v>
      </c>
      <c r="O208" s="48">
        <v>74</v>
      </c>
      <c r="P208" s="48">
        <v>43.1</v>
      </c>
      <c r="Q208" s="48">
        <v>94.4</v>
      </c>
      <c r="R208" s="48">
        <v>57.3</v>
      </c>
      <c r="S208" s="48">
        <v>90.9</v>
      </c>
      <c r="T208" s="48">
        <v>49.3</v>
      </c>
      <c r="U208" s="48">
        <v>48.5</v>
      </c>
      <c r="V208" s="48">
        <v>37.4</v>
      </c>
      <c r="W208" s="48">
        <v>56.2</v>
      </c>
      <c r="X208" s="48">
        <v>45.3</v>
      </c>
      <c r="Y208" s="48">
        <v>75.3</v>
      </c>
      <c r="Z208" s="48">
        <v>136.80000000000001</v>
      </c>
      <c r="AA208" s="48">
        <v>34.200000000000003</v>
      </c>
      <c r="AB208" s="48">
        <v>62.6</v>
      </c>
      <c r="AC208" s="49" t="s">
        <v>197</v>
      </c>
      <c r="AD208" s="49" t="s">
        <v>197</v>
      </c>
      <c r="AE208" s="48">
        <v>50.6</v>
      </c>
      <c r="AF208" s="48">
        <v>72.099999999999994</v>
      </c>
      <c r="AG208" s="48">
        <v>36.5</v>
      </c>
      <c r="AH208" s="48">
        <v>63.7</v>
      </c>
      <c r="AI208" s="49" t="s">
        <v>197</v>
      </c>
      <c r="AJ208" s="49" t="s">
        <v>197</v>
      </c>
      <c r="AK208" s="48">
        <v>115.4</v>
      </c>
      <c r="AL208" s="49" t="s">
        <v>197</v>
      </c>
      <c r="AM208" s="48">
        <v>78.3</v>
      </c>
      <c r="AN208" s="48">
        <v>29.9</v>
      </c>
      <c r="AO208" s="48">
        <v>64.3</v>
      </c>
      <c r="AP208" s="48">
        <v>64</v>
      </c>
      <c r="AQ208" s="48">
        <v>145.9</v>
      </c>
      <c r="AR208" s="48">
        <v>99.4</v>
      </c>
      <c r="AS208" s="49" t="s">
        <v>197</v>
      </c>
      <c r="AT208" s="48">
        <v>66.2</v>
      </c>
      <c r="AU208" s="49" t="s">
        <v>197</v>
      </c>
      <c r="AV208" s="48">
        <v>60.1</v>
      </c>
      <c r="AW208" s="49" t="s">
        <v>197</v>
      </c>
      <c r="AX208" s="48">
        <v>129.1</v>
      </c>
      <c r="AY208" s="48">
        <v>13.7</v>
      </c>
      <c r="AZ208" s="48">
        <v>55.9</v>
      </c>
      <c r="BA208" s="48">
        <v>60.4</v>
      </c>
      <c r="BB208" s="48">
        <v>60.2</v>
      </c>
      <c r="BC208" s="48">
        <v>65.599999999999994</v>
      </c>
      <c r="BD208" s="48">
        <v>65</v>
      </c>
      <c r="BE208" s="48">
        <v>65</v>
      </c>
      <c r="BF208" s="48">
        <v>94.6</v>
      </c>
      <c r="BG208" s="48">
        <v>80.5</v>
      </c>
      <c r="BH208" s="48">
        <v>83.7</v>
      </c>
      <c r="BI208" s="48">
        <v>35.5</v>
      </c>
      <c r="BJ208" s="48">
        <v>30.8</v>
      </c>
      <c r="BK208" s="48">
        <v>33.200000000000003</v>
      </c>
      <c r="BL208" s="48">
        <v>11</v>
      </c>
      <c r="BM208" s="48">
        <v>17.399999999999999</v>
      </c>
      <c r="BN208" s="48">
        <v>15.7</v>
      </c>
      <c r="BO208" s="49" t="s">
        <v>197</v>
      </c>
      <c r="BP208" s="49" t="s">
        <v>197</v>
      </c>
      <c r="BQ208" s="49" t="s">
        <v>197</v>
      </c>
      <c r="BR208" s="48">
        <v>48.2</v>
      </c>
      <c r="BS208" s="48">
        <v>71.5</v>
      </c>
      <c r="BT208" s="48">
        <v>60.6</v>
      </c>
      <c r="BU208" s="48">
        <v>7.1</v>
      </c>
      <c r="BV208" s="48">
        <v>47.5</v>
      </c>
      <c r="BW208" s="48">
        <v>33.700000000000003</v>
      </c>
      <c r="BX208" s="48">
        <v>107.6</v>
      </c>
      <c r="BY208" s="48">
        <v>86.6</v>
      </c>
      <c r="BZ208" s="48">
        <v>100.1</v>
      </c>
      <c r="CA208" s="49" t="s">
        <v>197</v>
      </c>
      <c r="CB208" s="49" t="s">
        <v>197</v>
      </c>
      <c r="CC208" s="49" t="s">
        <v>197</v>
      </c>
      <c r="CD208" s="48">
        <v>59.3</v>
      </c>
      <c r="CE208" s="48">
        <v>45.9</v>
      </c>
      <c r="CF208" s="48">
        <v>51.2</v>
      </c>
      <c r="CG208" s="48">
        <v>34.5</v>
      </c>
      <c r="CH208" s="48">
        <v>43.7</v>
      </c>
      <c r="CI208" s="48">
        <v>39.1</v>
      </c>
      <c r="CJ208" s="48">
        <v>22.6</v>
      </c>
      <c r="CK208" s="48">
        <v>56.7</v>
      </c>
      <c r="CL208" s="48">
        <v>42.4</v>
      </c>
      <c r="CM208" s="49" t="s">
        <v>197</v>
      </c>
      <c r="CN208" s="49" t="s">
        <v>197</v>
      </c>
      <c r="CO208" s="49" t="s">
        <v>197</v>
      </c>
      <c r="CP208" s="49" t="s">
        <v>197</v>
      </c>
      <c r="CQ208" s="49" t="s">
        <v>197</v>
      </c>
      <c r="CR208" s="49" t="s">
        <v>197</v>
      </c>
      <c r="CS208" s="49" t="s">
        <v>197</v>
      </c>
      <c r="CT208" s="48">
        <v>130.6</v>
      </c>
      <c r="CU208" s="48">
        <v>127.9</v>
      </c>
      <c r="CV208" s="48">
        <v>129</v>
      </c>
      <c r="CW208" s="48">
        <v>67.400000000000006</v>
      </c>
      <c r="CX208" s="48">
        <v>76.400000000000006</v>
      </c>
      <c r="CY208" s="48">
        <v>72.400000000000006</v>
      </c>
      <c r="CZ208" s="48">
        <v>76.5</v>
      </c>
      <c r="DA208" s="48">
        <v>63.3</v>
      </c>
      <c r="DB208" s="48">
        <v>39.1</v>
      </c>
      <c r="DC208" s="48">
        <v>47.4</v>
      </c>
      <c r="DD208" s="48">
        <v>17.2</v>
      </c>
      <c r="DE208" s="48">
        <v>9.5</v>
      </c>
      <c r="DF208" s="48">
        <v>12.3</v>
      </c>
      <c r="DG208" s="48">
        <v>91.6</v>
      </c>
      <c r="DH208" s="48">
        <v>114.8</v>
      </c>
      <c r="DI208" s="48">
        <v>101.7</v>
      </c>
      <c r="DJ208" s="48">
        <v>36.299999999999997</v>
      </c>
      <c r="DK208" s="48">
        <v>46.6</v>
      </c>
      <c r="DL208" s="48">
        <v>41.8</v>
      </c>
      <c r="DM208" s="48">
        <v>24.1</v>
      </c>
      <c r="DN208" s="48">
        <v>60.7</v>
      </c>
      <c r="DO208" s="48">
        <v>46.8</v>
      </c>
      <c r="DP208" s="49" t="s">
        <v>197</v>
      </c>
      <c r="DQ208" s="49" t="s">
        <v>197</v>
      </c>
      <c r="DR208" s="49" t="s">
        <v>197</v>
      </c>
      <c r="DS208" s="49" t="s">
        <v>197</v>
      </c>
      <c r="DT208" s="49" t="s">
        <v>197</v>
      </c>
      <c r="DU208" s="49" t="s">
        <v>197</v>
      </c>
      <c r="DV208" s="48">
        <v>19.8</v>
      </c>
      <c r="DW208" s="48">
        <v>94.9</v>
      </c>
      <c r="DX208" s="48">
        <v>72.5</v>
      </c>
      <c r="DY208" s="49" t="s">
        <v>197</v>
      </c>
      <c r="DZ208" s="49" t="s">
        <v>197</v>
      </c>
      <c r="EA208" s="49" t="s">
        <v>197</v>
      </c>
      <c r="EB208" s="48" t="e">
        <v>#N/A</v>
      </c>
      <c r="EC208" s="49" t="s">
        <v>197</v>
      </c>
      <c r="ED208" s="48" t="e">
        <v>#N/A</v>
      </c>
      <c r="EE208" s="49" t="s">
        <v>197</v>
      </c>
      <c r="EF208" s="49" t="s">
        <v>197</v>
      </c>
      <c r="EG208" s="49" t="s">
        <v>197</v>
      </c>
      <c r="EH208" s="49" t="s">
        <v>197</v>
      </c>
      <c r="EI208" s="48">
        <v>126.2</v>
      </c>
      <c r="EJ208" s="48">
        <v>122.6</v>
      </c>
      <c r="EK208" s="48">
        <v>123.8</v>
      </c>
      <c r="EL208" s="49" t="s">
        <v>197</v>
      </c>
      <c r="EM208" s="48">
        <v>25.7</v>
      </c>
      <c r="EN208" s="48">
        <v>46.7</v>
      </c>
      <c r="EO208" s="48">
        <v>35.700000000000003</v>
      </c>
      <c r="EP208" s="49" t="s">
        <v>197</v>
      </c>
      <c r="EQ208" s="49" t="s">
        <v>197</v>
      </c>
      <c r="ER208" s="49" t="s">
        <v>197</v>
      </c>
      <c r="ES208" s="49" t="s">
        <v>197</v>
      </c>
      <c r="ET208" s="48">
        <v>83.4</v>
      </c>
      <c r="EU208" s="49" t="s">
        <v>197</v>
      </c>
      <c r="EV208" s="48">
        <v>59.3</v>
      </c>
      <c r="EW208" s="48">
        <v>89.1</v>
      </c>
      <c r="EX208" s="48">
        <v>79.900000000000006</v>
      </c>
      <c r="EY208" s="48">
        <v>38.799999999999997</v>
      </c>
      <c r="EZ208" s="48">
        <v>53.2</v>
      </c>
      <c r="FA208" s="48">
        <v>68.900000000000006</v>
      </c>
      <c r="FB208" s="48">
        <v>62.6</v>
      </c>
      <c r="FC208" s="48">
        <v>10.6</v>
      </c>
      <c r="FD208" s="48">
        <v>56.2</v>
      </c>
      <c r="FE208" s="48">
        <v>81.7</v>
      </c>
      <c r="FF208" s="48">
        <v>70.7</v>
      </c>
      <c r="FG208" s="48">
        <v>68</v>
      </c>
      <c r="FH208" s="48">
        <v>162.6</v>
      </c>
      <c r="FI208" s="48">
        <v>95.3</v>
      </c>
      <c r="FJ208" s="48">
        <v>45.3</v>
      </c>
      <c r="FK208" s="48">
        <v>88.9</v>
      </c>
      <c r="FL208" s="48">
        <v>69.2</v>
      </c>
      <c r="FM208" s="48">
        <v>60.8</v>
      </c>
      <c r="FN208" s="48">
        <v>81.400000000000006</v>
      </c>
      <c r="FO208" s="48">
        <v>69.400000000000006</v>
      </c>
      <c r="FP208" s="48">
        <v>52.1</v>
      </c>
      <c r="FQ208" s="48">
        <v>74.2</v>
      </c>
      <c r="FR208" s="48">
        <v>66.3</v>
      </c>
      <c r="FS208" s="48">
        <v>43.7</v>
      </c>
      <c r="FT208" s="48">
        <v>68.5</v>
      </c>
      <c r="FU208" s="48">
        <v>52.8</v>
      </c>
      <c r="FV208" s="48">
        <v>52.7</v>
      </c>
      <c r="FW208" s="48">
        <v>61.7</v>
      </c>
      <c r="FX208" s="48">
        <v>63.9</v>
      </c>
      <c r="FY208" s="48">
        <v>49.3</v>
      </c>
      <c r="FZ208" s="48">
        <v>49.5</v>
      </c>
      <c r="GA208" s="48">
        <v>72.7</v>
      </c>
      <c r="GB208" s="48">
        <v>70.5</v>
      </c>
      <c r="GC208" s="48">
        <v>71</v>
      </c>
      <c r="GD208" s="48">
        <v>101.4</v>
      </c>
      <c r="GE208" s="48">
        <v>14.8</v>
      </c>
      <c r="GF208" s="48">
        <v>70.5</v>
      </c>
      <c r="GG208" s="48">
        <v>128.69999999999999</v>
      </c>
      <c r="GH208" s="48">
        <v>54</v>
      </c>
      <c r="GI208" s="48">
        <v>54.5</v>
      </c>
      <c r="GJ208" s="48">
        <v>2693.6</v>
      </c>
      <c r="GK208" s="48">
        <v>2540.4</v>
      </c>
      <c r="GL208" s="48">
        <v>2588.6999999999998</v>
      </c>
      <c r="GM208" s="48">
        <v>130.19999999999999</v>
      </c>
      <c r="GN208" s="48">
        <v>19.3</v>
      </c>
      <c r="GO208" s="48">
        <v>62</v>
      </c>
      <c r="GP208" s="48">
        <v>107.6</v>
      </c>
      <c r="GQ208" s="48">
        <v>68.5</v>
      </c>
      <c r="GR208" s="48">
        <v>83.1</v>
      </c>
      <c r="GS208" s="48">
        <v>3.9</v>
      </c>
      <c r="GT208" s="48">
        <v>70</v>
      </c>
      <c r="GU208" s="48">
        <v>55.5</v>
      </c>
      <c r="GV208" s="48">
        <v>164.5</v>
      </c>
      <c r="GW208" s="48">
        <v>8.1999999999999993</v>
      </c>
      <c r="GX208" s="48">
        <v>77.400000000000006</v>
      </c>
      <c r="GY208" s="48">
        <v>68.7</v>
      </c>
      <c r="GZ208" s="48">
        <v>75</v>
      </c>
      <c r="HA208" s="48">
        <v>72</v>
      </c>
      <c r="HB208" s="48">
        <v>88.4</v>
      </c>
      <c r="HC208" s="48">
        <v>101.3</v>
      </c>
      <c r="HD208" s="48">
        <v>97.4</v>
      </c>
      <c r="HE208" s="48" t="e">
        <v>#N/A</v>
      </c>
      <c r="HF208" s="48">
        <v>50.9</v>
      </c>
      <c r="HG208" s="48" t="e">
        <v>#N/A</v>
      </c>
      <c r="HH208" s="48">
        <v>42.1</v>
      </c>
      <c r="HI208" s="48">
        <v>181.7</v>
      </c>
      <c r="HJ208" s="48">
        <v>180.8</v>
      </c>
      <c r="HK208" s="48">
        <v>181.1</v>
      </c>
      <c r="HL208" s="48">
        <v>108.8</v>
      </c>
      <c r="HM208" s="48">
        <v>130.30000000000001</v>
      </c>
      <c r="HN208" s="48">
        <v>119.9</v>
      </c>
      <c r="HO208" s="49" t="s">
        <v>197</v>
      </c>
      <c r="HP208" s="49" t="s">
        <v>197</v>
      </c>
      <c r="HQ208" s="49" t="s">
        <v>197</v>
      </c>
      <c r="HR208" s="49" t="s">
        <v>197</v>
      </c>
      <c r="HS208" s="49" t="s">
        <v>197</v>
      </c>
      <c r="HT208" s="49" t="s">
        <v>197</v>
      </c>
      <c r="HU208" s="48">
        <v>32.9</v>
      </c>
      <c r="HV208" s="48">
        <v>67.599999999999994</v>
      </c>
      <c r="HW208" s="48">
        <v>65.599999999999994</v>
      </c>
      <c r="HX208" s="49" t="s">
        <v>197</v>
      </c>
      <c r="HY208" s="49" t="s">
        <v>197</v>
      </c>
      <c r="HZ208" s="48">
        <v>126.9</v>
      </c>
      <c r="IA208" s="48">
        <v>235.8</v>
      </c>
      <c r="IB208" s="48">
        <v>63.3</v>
      </c>
      <c r="IC208" s="48">
        <v>157.69999999999999</v>
      </c>
      <c r="ID208" s="48">
        <v>250</v>
      </c>
      <c r="IE208" s="48">
        <v>108.8</v>
      </c>
      <c r="IF208" s="49" t="s">
        <v>197</v>
      </c>
      <c r="IG208" s="48">
        <v>172.2</v>
      </c>
      <c r="IH208" s="48">
        <v>116.1</v>
      </c>
      <c r="II208" s="48">
        <v>474.1</v>
      </c>
      <c r="IJ208" s="48">
        <v>573.5</v>
      </c>
      <c r="IK208" s="49" t="s">
        <v>197</v>
      </c>
      <c r="IL208" s="49" t="s">
        <v>197</v>
      </c>
      <c r="IM208" s="48">
        <v>433.1</v>
      </c>
      <c r="IN208" s="48">
        <v>352.7</v>
      </c>
      <c r="IO208" s="48">
        <v>365.6</v>
      </c>
      <c r="IP208" s="48">
        <v>477.3</v>
      </c>
      <c r="IQ208" s="48">
        <v>34.4</v>
      </c>
      <c r="IR208" s="48">
        <v>83.1</v>
      </c>
      <c r="IS208" s="48">
        <v>105.8</v>
      </c>
      <c r="IT208" s="48">
        <v>97.1</v>
      </c>
      <c r="IU208" s="48">
        <v>60.6</v>
      </c>
      <c r="IV208" s="48">
        <v>53.1</v>
      </c>
      <c r="IW208" s="48">
        <v>55</v>
      </c>
      <c r="IX208" s="49" t="s">
        <v>197</v>
      </c>
      <c r="IY208" s="49" t="s">
        <v>197</v>
      </c>
      <c r="IZ208" s="49" t="s">
        <v>197</v>
      </c>
      <c r="JA208" s="49" t="s">
        <v>197</v>
      </c>
      <c r="JB208" s="49" t="s">
        <v>197</v>
      </c>
      <c r="JC208" s="48">
        <v>65.599999999999994</v>
      </c>
      <c r="JD208" s="48">
        <v>69.3</v>
      </c>
      <c r="JE208" s="48">
        <v>68.400000000000006</v>
      </c>
      <c r="JF208" s="48">
        <v>50.8</v>
      </c>
      <c r="JG208" s="48">
        <v>352</v>
      </c>
      <c r="JH208" s="48">
        <v>216.6</v>
      </c>
      <c r="JI208" s="48">
        <v>98.8</v>
      </c>
      <c r="JJ208" s="48">
        <v>135.4</v>
      </c>
      <c r="JK208" s="48">
        <v>63</v>
      </c>
      <c r="JL208" s="48">
        <v>133.9</v>
      </c>
      <c r="JM208" s="48">
        <v>112.4</v>
      </c>
      <c r="JN208" s="48">
        <v>116.1</v>
      </c>
      <c r="JO208" s="48">
        <v>28.4</v>
      </c>
    </row>
    <row r="209" spans="1:275">
      <c r="A209" s="45"/>
      <c r="B209" s="46" t="s">
        <v>1946</v>
      </c>
      <c r="C209" s="303" t="s">
        <v>1442</v>
      </c>
      <c r="D209" s="46" t="s">
        <v>113</v>
      </c>
      <c r="E209" s="303" t="s">
        <v>25</v>
      </c>
      <c r="F209" s="47" t="s">
        <v>197</v>
      </c>
      <c r="G209" s="47" t="s">
        <v>197</v>
      </c>
      <c r="H209" s="48">
        <v>69.900000000000006</v>
      </c>
      <c r="I209" s="48">
        <v>93.1</v>
      </c>
      <c r="J209" s="48">
        <v>91.3</v>
      </c>
      <c r="K209" s="48">
        <v>81</v>
      </c>
      <c r="L209" s="48">
        <v>83</v>
      </c>
      <c r="M209" s="48">
        <v>108</v>
      </c>
      <c r="N209" s="48">
        <v>127.2</v>
      </c>
      <c r="O209" s="49" t="s">
        <v>197</v>
      </c>
      <c r="P209" s="48">
        <v>84.8</v>
      </c>
      <c r="Q209" s="48">
        <v>102</v>
      </c>
      <c r="R209" s="48">
        <v>66</v>
      </c>
      <c r="S209" s="48">
        <v>128.69999999999999</v>
      </c>
      <c r="T209" s="48">
        <v>76.599999999999994</v>
      </c>
      <c r="U209" s="48">
        <v>73.599999999999994</v>
      </c>
      <c r="V209" s="49" t="s">
        <v>197</v>
      </c>
      <c r="W209" s="48">
        <v>123.9</v>
      </c>
      <c r="X209" s="49" t="s">
        <v>197</v>
      </c>
      <c r="Y209" s="48">
        <v>132.30000000000001</v>
      </c>
      <c r="Z209" s="48">
        <v>113.6</v>
      </c>
      <c r="AA209" s="48">
        <v>23.3</v>
      </c>
      <c r="AB209" s="48">
        <v>45.9</v>
      </c>
      <c r="AC209" s="48">
        <v>110.4</v>
      </c>
      <c r="AD209" s="48">
        <v>105</v>
      </c>
      <c r="AE209" s="48">
        <v>104.5</v>
      </c>
      <c r="AF209" s="48">
        <v>76.2</v>
      </c>
      <c r="AG209" s="48">
        <v>59.2</v>
      </c>
      <c r="AH209" s="48">
        <v>55.9</v>
      </c>
      <c r="AI209" s="49" t="s">
        <v>197</v>
      </c>
      <c r="AJ209" s="49" t="s">
        <v>197</v>
      </c>
      <c r="AK209" s="48">
        <v>112.6</v>
      </c>
      <c r="AL209" s="49" t="s">
        <v>197</v>
      </c>
      <c r="AM209" s="49" t="s">
        <v>197</v>
      </c>
      <c r="AN209" s="48">
        <v>38.799999999999997</v>
      </c>
      <c r="AO209" s="48">
        <v>97.8</v>
      </c>
      <c r="AP209" s="48">
        <v>97.2</v>
      </c>
      <c r="AQ209" s="48">
        <v>193.8</v>
      </c>
      <c r="AR209" s="48">
        <v>51.7</v>
      </c>
      <c r="AS209" s="49" t="s">
        <v>197</v>
      </c>
      <c r="AT209" s="48">
        <v>119</v>
      </c>
      <c r="AU209" s="49" t="s">
        <v>197</v>
      </c>
      <c r="AV209" s="48">
        <v>275.60000000000002</v>
      </c>
      <c r="AW209" s="49" t="s">
        <v>197</v>
      </c>
      <c r="AX209" s="49" t="s">
        <v>197</v>
      </c>
      <c r="AY209" s="49" t="s">
        <v>197</v>
      </c>
      <c r="AZ209" s="48">
        <v>139</v>
      </c>
      <c r="BA209" s="48">
        <v>119.3</v>
      </c>
      <c r="BB209" s="48">
        <v>120.2</v>
      </c>
      <c r="BC209" s="48">
        <v>134.69999999999999</v>
      </c>
      <c r="BD209" s="48">
        <v>127</v>
      </c>
      <c r="BE209" s="48">
        <v>127.6</v>
      </c>
      <c r="BF209" s="48">
        <v>120.2</v>
      </c>
      <c r="BG209" s="48">
        <v>125.1</v>
      </c>
      <c r="BH209" s="48">
        <v>124</v>
      </c>
      <c r="BI209" s="48">
        <v>156.80000000000001</v>
      </c>
      <c r="BJ209" s="48">
        <v>175.8</v>
      </c>
      <c r="BK209" s="48">
        <v>165.9</v>
      </c>
      <c r="BL209" s="48">
        <v>191.8</v>
      </c>
      <c r="BM209" s="48">
        <v>87.4</v>
      </c>
      <c r="BN209" s="48">
        <v>115.9</v>
      </c>
      <c r="BO209" s="49" t="s">
        <v>197</v>
      </c>
      <c r="BP209" s="49" t="s">
        <v>197</v>
      </c>
      <c r="BQ209" s="49" t="s">
        <v>197</v>
      </c>
      <c r="BR209" s="48">
        <v>96</v>
      </c>
      <c r="BS209" s="48">
        <v>94.6</v>
      </c>
      <c r="BT209" s="48">
        <v>95.3</v>
      </c>
      <c r="BU209" s="48">
        <v>33.5</v>
      </c>
      <c r="BV209" s="48">
        <v>46.6</v>
      </c>
      <c r="BW209" s="48">
        <v>42.1</v>
      </c>
      <c r="BX209" s="48">
        <v>189.3</v>
      </c>
      <c r="BY209" s="48">
        <v>151.30000000000001</v>
      </c>
      <c r="BZ209" s="48">
        <v>175.9</v>
      </c>
      <c r="CA209" s="49" t="s">
        <v>197</v>
      </c>
      <c r="CB209" s="49" t="s">
        <v>197</v>
      </c>
      <c r="CC209" s="49" t="s">
        <v>197</v>
      </c>
      <c r="CD209" s="48">
        <v>73.8</v>
      </c>
      <c r="CE209" s="48">
        <v>77.400000000000006</v>
      </c>
      <c r="CF209" s="48">
        <v>76</v>
      </c>
      <c r="CG209" s="49" t="s">
        <v>197</v>
      </c>
      <c r="CH209" s="49" t="s">
        <v>197</v>
      </c>
      <c r="CI209" s="49" t="s">
        <v>197</v>
      </c>
      <c r="CJ209" s="48">
        <v>128.6</v>
      </c>
      <c r="CK209" s="48">
        <v>95.5</v>
      </c>
      <c r="CL209" s="48">
        <v>109.4</v>
      </c>
      <c r="CM209" s="49" t="s">
        <v>197</v>
      </c>
      <c r="CN209" s="49" t="s">
        <v>197</v>
      </c>
      <c r="CO209" s="49" t="s">
        <v>197</v>
      </c>
      <c r="CP209" s="49" t="s">
        <v>197</v>
      </c>
      <c r="CQ209" s="49" t="s">
        <v>197</v>
      </c>
      <c r="CR209" s="49" t="s">
        <v>197</v>
      </c>
      <c r="CS209" s="49" t="s">
        <v>197</v>
      </c>
      <c r="CT209" s="49" t="s">
        <v>197</v>
      </c>
      <c r="CU209" s="49" t="s">
        <v>197</v>
      </c>
      <c r="CV209" s="49" t="s">
        <v>197</v>
      </c>
      <c r="CW209" s="48">
        <v>113.2</v>
      </c>
      <c r="CX209" s="48">
        <v>92.1</v>
      </c>
      <c r="CY209" s="48">
        <v>101.4</v>
      </c>
      <c r="CZ209" s="48">
        <v>113.9</v>
      </c>
      <c r="DA209" s="48">
        <v>67.5</v>
      </c>
      <c r="DB209" s="48">
        <v>75.099999999999994</v>
      </c>
      <c r="DC209" s="48">
        <v>72.5</v>
      </c>
      <c r="DD209" s="48">
        <v>33.6</v>
      </c>
      <c r="DE209" s="48">
        <v>31.3</v>
      </c>
      <c r="DF209" s="48">
        <v>32.1</v>
      </c>
      <c r="DG209" s="48">
        <v>118.4</v>
      </c>
      <c r="DH209" s="48">
        <v>65.400000000000006</v>
      </c>
      <c r="DI209" s="48">
        <v>95.4</v>
      </c>
      <c r="DJ209" s="48">
        <v>61.4</v>
      </c>
      <c r="DK209" s="48">
        <v>83.7</v>
      </c>
      <c r="DL209" s="48">
        <v>73.099999999999994</v>
      </c>
      <c r="DM209" s="48">
        <v>118.2</v>
      </c>
      <c r="DN209" s="48">
        <v>102.7</v>
      </c>
      <c r="DO209" s="48">
        <v>108.6</v>
      </c>
      <c r="DP209" s="49" t="s">
        <v>197</v>
      </c>
      <c r="DQ209" s="49" t="s">
        <v>197</v>
      </c>
      <c r="DR209" s="49" t="s">
        <v>197</v>
      </c>
      <c r="DS209" s="49" t="s">
        <v>197</v>
      </c>
      <c r="DT209" s="49" t="s">
        <v>197</v>
      </c>
      <c r="DU209" s="49" t="s">
        <v>197</v>
      </c>
      <c r="DV209" s="49" t="s">
        <v>197</v>
      </c>
      <c r="DW209" s="49" t="s">
        <v>197</v>
      </c>
      <c r="DX209" s="49" t="s">
        <v>197</v>
      </c>
      <c r="DY209" s="49" t="s">
        <v>197</v>
      </c>
      <c r="DZ209" s="49" t="s">
        <v>197</v>
      </c>
      <c r="EA209" s="49" t="s">
        <v>197</v>
      </c>
      <c r="EB209" s="48" t="e">
        <v>#N/A</v>
      </c>
      <c r="EC209" s="49" t="s">
        <v>197</v>
      </c>
      <c r="ED209" s="48" t="e">
        <v>#N/A</v>
      </c>
      <c r="EE209" s="49" t="s">
        <v>197</v>
      </c>
      <c r="EF209" s="48">
        <v>228.8</v>
      </c>
      <c r="EG209" s="48">
        <v>231.2</v>
      </c>
      <c r="EH209" s="48">
        <v>230.2</v>
      </c>
      <c r="EI209" s="49" t="s">
        <v>197</v>
      </c>
      <c r="EJ209" s="49" t="s">
        <v>197</v>
      </c>
      <c r="EK209" s="49" t="s">
        <v>197</v>
      </c>
      <c r="EL209" s="49" t="s">
        <v>197</v>
      </c>
      <c r="EM209" s="49" t="s">
        <v>197</v>
      </c>
      <c r="EN209" s="49" t="s">
        <v>197</v>
      </c>
      <c r="EO209" s="49" t="s">
        <v>197</v>
      </c>
      <c r="EP209" s="49" t="s">
        <v>197</v>
      </c>
      <c r="EQ209" s="49" t="s">
        <v>197</v>
      </c>
      <c r="ER209" s="49" t="s">
        <v>197</v>
      </c>
      <c r="ES209" s="49" t="s">
        <v>197</v>
      </c>
      <c r="ET209" s="48">
        <v>110.2</v>
      </c>
      <c r="EU209" s="49" t="s">
        <v>197</v>
      </c>
      <c r="EV209" s="48">
        <v>134.19999999999999</v>
      </c>
      <c r="EW209" s="48">
        <v>88.9</v>
      </c>
      <c r="EX209" s="48">
        <v>103.1</v>
      </c>
      <c r="EY209" s="48">
        <v>27.8</v>
      </c>
      <c r="EZ209" s="48">
        <v>144.5</v>
      </c>
      <c r="FA209" s="48">
        <v>74.3</v>
      </c>
      <c r="FB209" s="48">
        <v>102.2</v>
      </c>
      <c r="FC209" s="48">
        <v>235.7</v>
      </c>
      <c r="FD209" s="48">
        <v>121.4</v>
      </c>
      <c r="FE209" s="48">
        <v>80.3</v>
      </c>
      <c r="FF209" s="48">
        <v>98</v>
      </c>
      <c r="FG209" s="48">
        <v>62.2</v>
      </c>
      <c r="FH209" s="48">
        <v>126.1</v>
      </c>
      <c r="FI209" s="48">
        <v>80.599999999999994</v>
      </c>
      <c r="FJ209" s="48">
        <v>268.60000000000002</v>
      </c>
      <c r="FK209" s="48">
        <v>264</v>
      </c>
      <c r="FL209" s="48">
        <v>266.10000000000002</v>
      </c>
      <c r="FM209" s="48">
        <v>119.6</v>
      </c>
      <c r="FN209" s="48">
        <v>107.9</v>
      </c>
      <c r="FO209" s="48">
        <v>114.7</v>
      </c>
      <c r="FP209" s="48">
        <v>119.7</v>
      </c>
      <c r="FQ209" s="48">
        <v>63.6</v>
      </c>
      <c r="FR209" s="48">
        <v>83.6</v>
      </c>
      <c r="FS209" s="48">
        <v>166</v>
      </c>
      <c r="FT209" s="48">
        <v>191.8</v>
      </c>
      <c r="FU209" s="48">
        <v>175.5</v>
      </c>
      <c r="FV209" s="48">
        <v>106.1</v>
      </c>
      <c r="FW209" s="48">
        <v>266.5</v>
      </c>
      <c r="FX209" s="48">
        <v>62.8</v>
      </c>
      <c r="FY209" s="48">
        <v>116.5</v>
      </c>
      <c r="FZ209" s="48">
        <v>116</v>
      </c>
      <c r="GA209" s="48">
        <v>114.7</v>
      </c>
      <c r="GB209" s="48">
        <v>74.400000000000006</v>
      </c>
      <c r="GC209" s="48">
        <v>82.1</v>
      </c>
      <c r="GD209" s="48">
        <v>225.2</v>
      </c>
      <c r="GE209" s="48">
        <v>95.6</v>
      </c>
      <c r="GF209" s="48">
        <v>179.1</v>
      </c>
      <c r="GG209" s="48">
        <v>54.3</v>
      </c>
      <c r="GH209" s="48">
        <v>148.30000000000001</v>
      </c>
      <c r="GI209" s="48">
        <v>147.69999999999999</v>
      </c>
      <c r="GJ209" s="49" t="s">
        <v>197</v>
      </c>
      <c r="GK209" s="49" t="s">
        <v>197</v>
      </c>
      <c r="GL209" s="49" t="s">
        <v>197</v>
      </c>
      <c r="GM209" s="48">
        <v>217.6</v>
      </c>
      <c r="GN209" s="48">
        <v>263.2</v>
      </c>
      <c r="GO209" s="48">
        <v>245.5</v>
      </c>
      <c r="GP209" s="48">
        <v>111.2</v>
      </c>
      <c r="GQ209" s="48">
        <v>149.1</v>
      </c>
      <c r="GR209" s="48">
        <v>135</v>
      </c>
      <c r="GS209" s="48">
        <v>66</v>
      </c>
      <c r="GT209" s="48">
        <v>30</v>
      </c>
      <c r="GU209" s="48">
        <v>37.9</v>
      </c>
      <c r="GV209" s="49" t="s">
        <v>197</v>
      </c>
      <c r="GW209" s="49" t="s">
        <v>197</v>
      </c>
      <c r="GX209" s="49" t="s">
        <v>197</v>
      </c>
      <c r="GY209" s="48">
        <v>132</v>
      </c>
      <c r="GZ209" s="48">
        <v>105.2</v>
      </c>
      <c r="HA209" s="48">
        <v>118.3</v>
      </c>
      <c r="HB209" s="48">
        <v>138.80000000000001</v>
      </c>
      <c r="HC209" s="48">
        <v>97.5</v>
      </c>
      <c r="HD209" s="48">
        <v>110</v>
      </c>
      <c r="HE209" s="48" t="e">
        <v>#N/A</v>
      </c>
      <c r="HF209" s="49" t="s">
        <v>197</v>
      </c>
      <c r="HG209" s="48" t="e">
        <v>#N/A</v>
      </c>
      <c r="HH209" s="48">
        <v>112.4</v>
      </c>
      <c r="HI209" s="48">
        <v>75.400000000000006</v>
      </c>
      <c r="HJ209" s="48">
        <v>97.6</v>
      </c>
      <c r="HK209" s="48">
        <v>91.3</v>
      </c>
      <c r="HL209" s="48">
        <v>115</v>
      </c>
      <c r="HM209" s="48">
        <v>114.3</v>
      </c>
      <c r="HN209" s="48">
        <v>114.6</v>
      </c>
      <c r="HO209" s="49" t="s">
        <v>197</v>
      </c>
      <c r="HP209" s="49" t="s">
        <v>197</v>
      </c>
      <c r="HQ209" s="49" t="s">
        <v>197</v>
      </c>
      <c r="HR209" s="49" t="s">
        <v>197</v>
      </c>
      <c r="HS209" s="49" t="s">
        <v>197</v>
      </c>
      <c r="HT209" s="49" t="s">
        <v>197</v>
      </c>
      <c r="HU209" s="48">
        <v>128.30000000000001</v>
      </c>
      <c r="HV209" s="48">
        <v>93.2</v>
      </c>
      <c r="HW209" s="48">
        <v>95.2</v>
      </c>
      <c r="HX209" s="49" t="s">
        <v>197</v>
      </c>
      <c r="HY209" s="49" t="s">
        <v>197</v>
      </c>
      <c r="HZ209" s="48">
        <v>50.3</v>
      </c>
      <c r="IA209" s="48">
        <v>398.7</v>
      </c>
      <c r="IB209" s="48">
        <v>14.5</v>
      </c>
      <c r="IC209" s="48">
        <v>224.2</v>
      </c>
      <c r="ID209" s="48">
        <v>110.6</v>
      </c>
      <c r="IE209" s="48">
        <v>429.1</v>
      </c>
      <c r="IF209" s="49" t="s">
        <v>197</v>
      </c>
      <c r="IG209" s="48">
        <v>176.3</v>
      </c>
      <c r="IH209" s="48">
        <v>109.8</v>
      </c>
      <c r="II209" s="48">
        <v>263.2</v>
      </c>
      <c r="IJ209" s="48">
        <v>71.099999999999994</v>
      </c>
      <c r="IK209" s="49" t="s">
        <v>197</v>
      </c>
      <c r="IL209" s="49" t="s">
        <v>197</v>
      </c>
      <c r="IM209" s="48">
        <v>83.7</v>
      </c>
      <c r="IN209" s="49" t="s">
        <v>197</v>
      </c>
      <c r="IO209" s="48">
        <v>209.9</v>
      </c>
      <c r="IP209" s="49" t="s">
        <v>197</v>
      </c>
      <c r="IQ209" s="48">
        <v>31.5</v>
      </c>
      <c r="IR209" s="48">
        <v>87</v>
      </c>
      <c r="IS209" s="48">
        <v>80.400000000000006</v>
      </c>
      <c r="IT209" s="48">
        <v>82.9</v>
      </c>
      <c r="IU209" s="48">
        <v>116.6</v>
      </c>
      <c r="IV209" s="48">
        <v>64.599999999999994</v>
      </c>
      <c r="IW209" s="48">
        <v>77.7</v>
      </c>
      <c r="IX209" s="49" t="s">
        <v>197</v>
      </c>
      <c r="IY209" s="49" t="s">
        <v>197</v>
      </c>
      <c r="IZ209" s="49" t="s">
        <v>197</v>
      </c>
      <c r="JA209" s="49" t="s">
        <v>197</v>
      </c>
      <c r="JB209" s="49" t="s">
        <v>197</v>
      </c>
      <c r="JC209" s="48">
        <v>51.9</v>
      </c>
      <c r="JD209" s="48">
        <v>29.9</v>
      </c>
      <c r="JE209" s="48">
        <v>35.200000000000003</v>
      </c>
      <c r="JF209" s="48">
        <v>71.900000000000006</v>
      </c>
      <c r="JG209" s="48">
        <v>78</v>
      </c>
      <c r="JH209" s="48">
        <v>117.3</v>
      </c>
      <c r="JI209" s="48">
        <v>117.7</v>
      </c>
      <c r="JJ209" s="48">
        <v>104.7</v>
      </c>
      <c r="JK209" s="48">
        <v>59.8</v>
      </c>
      <c r="JL209" s="48">
        <v>127.7</v>
      </c>
      <c r="JM209" s="48">
        <v>109.3</v>
      </c>
      <c r="JN209" s="48">
        <v>109.8</v>
      </c>
      <c r="JO209" s="48">
        <v>72.3</v>
      </c>
    </row>
    <row r="210" spans="1:275">
      <c r="A210" s="45"/>
      <c r="B210" s="46" t="s">
        <v>1947</v>
      </c>
      <c r="C210" s="303" t="s">
        <v>1443</v>
      </c>
      <c r="D210" s="46" t="s">
        <v>113</v>
      </c>
      <c r="E210" s="303" t="s">
        <v>25</v>
      </c>
      <c r="F210" s="47" t="s">
        <v>197</v>
      </c>
      <c r="G210" s="47" t="s">
        <v>197</v>
      </c>
      <c r="H210" s="48">
        <v>105.7</v>
      </c>
      <c r="I210" s="48">
        <v>106</v>
      </c>
      <c r="J210" s="48">
        <v>104.3</v>
      </c>
      <c r="K210" s="48">
        <v>141.6</v>
      </c>
      <c r="L210" s="48">
        <v>73.3</v>
      </c>
      <c r="M210" s="48">
        <v>98.9</v>
      </c>
      <c r="N210" s="48">
        <v>102.3</v>
      </c>
      <c r="O210" s="48">
        <v>106.4</v>
      </c>
      <c r="P210" s="48">
        <v>108.3</v>
      </c>
      <c r="Q210" s="48">
        <v>89.9</v>
      </c>
      <c r="R210" s="48">
        <v>77.3</v>
      </c>
      <c r="S210" s="48">
        <v>121.2</v>
      </c>
      <c r="T210" s="48">
        <v>72.599999999999994</v>
      </c>
      <c r="U210" s="48">
        <v>186.6</v>
      </c>
      <c r="V210" s="49" t="s">
        <v>197</v>
      </c>
      <c r="W210" s="48">
        <v>82.9</v>
      </c>
      <c r="X210" s="49" t="s">
        <v>197</v>
      </c>
      <c r="Y210" s="48">
        <v>81.400000000000006</v>
      </c>
      <c r="Z210" s="48">
        <v>93.2</v>
      </c>
      <c r="AA210" s="48">
        <v>128.30000000000001</v>
      </c>
      <c r="AB210" s="48">
        <v>89.8</v>
      </c>
      <c r="AC210" s="48">
        <v>27.5</v>
      </c>
      <c r="AD210" s="48">
        <v>45.8</v>
      </c>
      <c r="AE210" s="48">
        <v>103.2</v>
      </c>
      <c r="AF210" s="48">
        <v>87.4</v>
      </c>
      <c r="AG210" s="48">
        <v>57.4</v>
      </c>
      <c r="AH210" s="48">
        <v>68.400000000000006</v>
      </c>
      <c r="AI210" s="49" t="s">
        <v>197</v>
      </c>
      <c r="AJ210" s="49" t="s">
        <v>197</v>
      </c>
      <c r="AK210" s="48">
        <v>126.2</v>
      </c>
      <c r="AL210" s="49" t="s">
        <v>197</v>
      </c>
      <c r="AM210" s="48">
        <v>91.9</v>
      </c>
      <c r="AN210" s="48">
        <v>67.400000000000006</v>
      </c>
      <c r="AO210" s="48">
        <v>188.1</v>
      </c>
      <c r="AP210" s="48">
        <v>186.9</v>
      </c>
      <c r="AQ210" s="48">
        <v>7.8</v>
      </c>
      <c r="AR210" s="48">
        <v>125.7</v>
      </c>
      <c r="AS210" s="49" t="s">
        <v>197</v>
      </c>
      <c r="AT210" s="48">
        <v>90.2</v>
      </c>
      <c r="AU210" s="49" t="s">
        <v>197</v>
      </c>
      <c r="AV210" s="48">
        <v>104.6</v>
      </c>
      <c r="AW210" s="48">
        <v>101</v>
      </c>
      <c r="AX210" s="48">
        <v>68.099999999999994</v>
      </c>
      <c r="AY210" s="48">
        <v>21.7</v>
      </c>
      <c r="AZ210" s="48">
        <v>95.6</v>
      </c>
      <c r="BA210" s="48">
        <v>80</v>
      </c>
      <c r="BB210" s="48">
        <v>80.7</v>
      </c>
      <c r="BC210" s="48">
        <v>117.6</v>
      </c>
      <c r="BD210" s="48">
        <v>87.3</v>
      </c>
      <c r="BE210" s="48">
        <v>89.5</v>
      </c>
      <c r="BF210" s="48">
        <v>102.7</v>
      </c>
      <c r="BG210" s="48">
        <v>92.6</v>
      </c>
      <c r="BH210" s="48">
        <v>94.8</v>
      </c>
      <c r="BI210" s="48">
        <v>35.700000000000003</v>
      </c>
      <c r="BJ210" s="48">
        <v>44.8</v>
      </c>
      <c r="BK210" s="48">
        <v>40</v>
      </c>
      <c r="BL210" s="48">
        <v>75.7</v>
      </c>
      <c r="BM210" s="48">
        <v>64.2</v>
      </c>
      <c r="BN210" s="48">
        <v>67.400000000000006</v>
      </c>
      <c r="BO210" s="49" t="s">
        <v>197</v>
      </c>
      <c r="BP210" s="48">
        <v>110.7</v>
      </c>
      <c r="BQ210" s="48">
        <v>103.8</v>
      </c>
      <c r="BR210" s="48">
        <v>73.099999999999994</v>
      </c>
      <c r="BS210" s="48">
        <v>99.8</v>
      </c>
      <c r="BT210" s="48">
        <v>87.3</v>
      </c>
      <c r="BU210" s="48">
        <v>7.1</v>
      </c>
      <c r="BV210" s="48">
        <v>41.1</v>
      </c>
      <c r="BW210" s="48">
        <v>29.6</v>
      </c>
      <c r="BX210" s="48">
        <v>41.1</v>
      </c>
      <c r="BY210" s="48">
        <v>60.5</v>
      </c>
      <c r="BZ210" s="48">
        <v>48</v>
      </c>
      <c r="CA210" s="49" t="s">
        <v>197</v>
      </c>
      <c r="CB210" s="49" t="s">
        <v>197</v>
      </c>
      <c r="CC210" s="49" t="s">
        <v>197</v>
      </c>
      <c r="CD210" s="48">
        <v>61.6</v>
      </c>
      <c r="CE210" s="48">
        <v>55</v>
      </c>
      <c r="CF210" s="48">
        <v>57.6</v>
      </c>
      <c r="CG210" s="48">
        <v>46.2</v>
      </c>
      <c r="CH210" s="48">
        <v>28.4</v>
      </c>
      <c r="CI210" s="48">
        <v>37.299999999999997</v>
      </c>
      <c r="CJ210" s="48">
        <v>118.7</v>
      </c>
      <c r="CK210" s="48">
        <v>93.4</v>
      </c>
      <c r="CL210" s="48">
        <v>103.9</v>
      </c>
      <c r="CM210" s="49" t="s">
        <v>197</v>
      </c>
      <c r="CN210" s="49" t="s">
        <v>197</v>
      </c>
      <c r="CO210" s="49" t="s">
        <v>197</v>
      </c>
      <c r="CP210" s="48">
        <v>759.8</v>
      </c>
      <c r="CQ210" s="48">
        <v>682.1</v>
      </c>
      <c r="CR210" s="48">
        <v>714.1</v>
      </c>
      <c r="CS210" s="49" t="s">
        <v>197</v>
      </c>
      <c r="CT210" s="48">
        <v>15.9</v>
      </c>
      <c r="CU210" s="48">
        <v>49.6</v>
      </c>
      <c r="CV210" s="48">
        <v>35.799999999999997</v>
      </c>
      <c r="CW210" s="48">
        <v>86.8</v>
      </c>
      <c r="CX210" s="48">
        <v>96.9</v>
      </c>
      <c r="CY210" s="48">
        <v>92.5</v>
      </c>
      <c r="CZ210" s="48">
        <v>88.9</v>
      </c>
      <c r="DA210" s="48">
        <v>61.6</v>
      </c>
      <c r="DB210" s="48">
        <v>56.5</v>
      </c>
      <c r="DC210" s="48">
        <v>58.2</v>
      </c>
      <c r="DD210" s="48">
        <v>8.6</v>
      </c>
      <c r="DE210" s="48">
        <v>9.5</v>
      </c>
      <c r="DF210" s="48">
        <v>9.1999999999999993</v>
      </c>
      <c r="DG210" s="48">
        <v>44.6</v>
      </c>
      <c r="DH210" s="48">
        <v>7.2</v>
      </c>
      <c r="DI210" s="48">
        <v>28.2</v>
      </c>
      <c r="DJ210" s="48">
        <v>49.1</v>
      </c>
      <c r="DK210" s="48">
        <v>28.8</v>
      </c>
      <c r="DL210" s="48">
        <v>38.299999999999997</v>
      </c>
      <c r="DM210" s="48">
        <v>129.80000000000001</v>
      </c>
      <c r="DN210" s="48">
        <v>108</v>
      </c>
      <c r="DO210" s="48">
        <v>116.2</v>
      </c>
      <c r="DP210" s="49" t="s">
        <v>197</v>
      </c>
      <c r="DQ210" s="49" t="s">
        <v>197</v>
      </c>
      <c r="DR210" s="49" t="s">
        <v>197</v>
      </c>
      <c r="DS210" s="48">
        <v>357.4</v>
      </c>
      <c r="DT210" s="48">
        <v>378.4</v>
      </c>
      <c r="DU210" s="48">
        <v>370.9</v>
      </c>
      <c r="DV210" s="48">
        <v>92.7</v>
      </c>
      <c r="DW210" s="48">
        <v>36</v>
      </c>
      <c r="DX210" s="48">
        <v>52.7</v>
      </c>
      <c r="DY210" s="49" t="s">
        <v>197</v>
      </c>
      <c r="DZ210" s="49" t="s">
        <v>197</v>
      </c>
      <c r="EA210" s="49" t="s">
        <v>197</v>
      </c>
      <c r="EB210" s="48" t="e">
        <v>#N/A</v>
      </c>
      <c r="EC210" s="48">
        <v>247.1</v>
      </c>
      <c r="ED210" s="48" t="e">
        <v>#N/A</v>
      </c>
      <c r="EE210" s="48">
        <v>19.2</v>
      </c>
      <c r="EF210" s="48">
        <v>156.5</v>
      </c>
      <c r="EG210" s="48">
        <v>197.2</v>
      </c>
      <c r="EH210" s="48">
        <v>180.1</v>
      </c>
      <c r="EI210" s="48">
        <v>101.3</v>
      </c>
      <c r="EJ210" s="48">
        <v>65.599999999999994</v>
      </c>
      <c r="EK210" s="48">
        <v>77.599999999999994</v>
      </c>
      <c r="EL210" s="49" t="s">
        <v>197</v>
      </c>
      <c r="EM210" s="48">
        <v>47.2</v>
      </c>
      <c r="EN210" s="48">
        <v>53.8</v>
      </c>
      <c r="EO210" s="48">
        <v>50.4</v>
      </c>
      <c r="EP210" s="49" t="s">
        <v>197</v>
      </c>
      <c r="EQ210" s="49" t="s">
        <v>197</v>
      </c>
      <c r="ER210" s="49" t="s">
        <v>197</v>
      </c>
      <c r="ES210" s="48">
        <v>202.8</v>
      </c>
      <c r="ET210" s="48">
        <v>59.2</v>
      </c>
      <c r="EU210" s="49" t="s">
        <v>197</v>
      </c>
      <c r="EV210" s="48">
        <v>89</v>
      </c>
      <c r="EW210" s="48">
        <v>94.2</v>
      </c>
      <c r="EX210" s="48">
        <v>92.6</v>
      </c>
      <c r="EY210" s="49" t="s">
        <v>197</v>
      </c>
      <c r="EZ210" s="48">
        <v>77.8</v>
      </c>
      <c r="FA210" s="48">
        <v>98.8</v>
      </c>
      <c r="FB210" s="48">
        <v>90.4</v>
      </c>
      <c r="FC210" s="49" t="s">
        <v>197</v>
      </c>
      <c r="FD210" s="48">
        <v>84</v>
      </c>
      <c r="FE210" s="48">
        <v>79</v>
      </c>
      <c r="FF210" s="48">
        <v>81.099999999999994</v>
      </c>
      <c r="FG210" s="48">
        <v>59.6</v>
      </c>
      <c r="FH210" s="48">
        <v>180</v>
      </c>
      <c r="FI210" s="48">
        <v>94.2</v>
      </c>
      <c r="FJ210" s="48">
        <v>393.3</v>
      </c>
      <c r="FK210" s="48">
        <v>27</v>
      </c>
      <c r="FL210" s="48">
        <v>192.2</v>
      </c>
      <c r="FM210" s="48">
        <v>95.8</v>
      </c>
      <c r="FN210" s="48">
        <v>78.3</v>
      </c>
      <c r="FO210" s="48">
        <v>88.5</v>
      </c>
      <c r="FP210" s="48">
        <v>41.8</v>
      </c>
      <c r="FQ210" s="48">
        <v>103.5</v>
      </c>
      <c r="FR210" s="48">
        <v>81.599999999999994</v>
      </c>
      <c r="FS210" s="48">
        <v>113.8</v>
      </c>
      <c r="FT210" s="48">
        <v>55.4</v>
      </c>
      <c r="FU210" s="48">
        <v>92.3</v>
      </c>
      <c r="FV210" s="48">
        <v>92.8</v>
      </c>
      <c r="FW210" s="48">
        <v>212.5</v>
      </c>
      <c r="FX210" s="48">
        <v>93.1</v>
      </c>
      <c r="FY210" s="48">
        <v>68.099999999999994</v>
      </c>
      <c r="FZ210" s="48">
        <v>68.3</v>
      </c>
      <c r="GA210" s="48">
        <v>120.6</v>
      </c>
      <c r="GB210" s="48">
        <v>101.4</v>
      </c>
      <c r="GC210" s="48">
        <v>105</v>
      </c>
      <c r="GD210" s="48">
        <v>181.7</v>
      </c>
      <c r="GE210" s="48">
        <v>178.3</v>
      </c>
      <c r="GF210" s="48">
        <v>180.5</v>
      </c>
      <c r="GG210" s="48">
        <v>123.1</v>
      </c>
      <c r="GH210" s="48">
        <v>121.4</v>
      </c>
      <c r="GI210" s="48">
        <v>121.4</v>
      </c>
      <c r="GJ210" s="49" t="s">
        <v>197</v>
      </c>
      <c r="GK210" s="49" t="s">
        <v>197</v>
      </c>
      <c r="GL210" s="49" t="s">
        <v>197</v>
      </c>
      <c r="GM210" s="48">
        <v>130</v>
      </c>
      <c r="GN210" s="48">
        <v>59.7</v>
      </c>
      <c r="GO210" s="48">
        <v>86.7</v>
      </c>
      <c r="GP210" s="48">
        <v>390.5</v>
      </c>
      <c r="GQ210" s="48">
        <v>38.9</v>
      </c>
      <c r="GR210" s="48">
        <v>169.4</v>
      </c>
      <c r="GS210" s="48">
        <v>69.7</v>
      </c>
      <c r="GT210" s="48">
        <v>219.6</v>
      </c>
      <c r="GU210" s="48">
        <v>186.7</v>
      </c>
      <c r="GV210" s="48">
        <v>103.3</v>
      </c>
      <c r="GW210" s="48">
        <v>43.8</v>
      </c>
      <c r="GX210" s="48">
        <v>70.2</v>
      </c>
      <c r="GY210" s="48">
        <v>93.8</v>
      </c>
      <c r="GZ210" s="48">
        <v>97.1</v>
      </c>
      <c r="HA210" s="48">
        <v>95.5</v>
      </c>
      <c r="HB210" s="48">
        <v>132.5</v>
      </c>
      <c r="HC210" s="48">
        <v>84</v>
      </c>
      <c r="HD210" s="48">
        <v>98.7</v>
      </c>
      <c r="HE210" s="48" t="e">
        <v>#N/A</v>
      </c>
      <c r="HF210" s="48">
        <v>56.7</v>
      </c>
      <c r="HG210" s="48" t="e">
        <v>#N/A</v>
      </c>
      <c r="HH210" s="48">
        <v>105.3</v>
      </c>
      <c r="HI210" s="48">
        <v>187.4</v>
      </c>
      <c r="HJ210" s="48">
        <v>134.30000000000001</v>
      </c>
      <c r="HK210" s="48">
        <v>149.4</v>
      </c>
      <c r="HL210" s="48">
        <v>156.9</v>
      </c>
      <c r="HM210" s="48">
        <v>172.5</v>
      </c>
      <c r="HN210" s="48">
        <v>165</v>
      </c>
      <c r="HO210" s="49" t="s">
        <v>197</v>
      </c>
      <c r="HP210" s="49" t="s">
        <v>197</v>
      </c>
      <c r="HQ210" s="49" t="s">
        <v>197</v>
      </c>
      <c r="HR210" s="49" t="s">
        <v>197</v>
      </c>
      <c r="HS210" s="49" t="s">
        <v>197</v>
      </c>
      <c r="HT210" s="49" t="s">
        <v>197</v>
      </c>
      <c r="HU210" s="48">
        <v>70.099999999999994</v>
      </c>
      <c r="HV210" s="48">
        <v>83</v>
      </c>
      <c r="HW210" s="48">
        <v>82.3</v>
      </c>
      <c r="HX210" s="49" t="s">
        <v>197</v>
      </c>
      <c r="HY210" s="49" t="s">
        <v>197</v>
      </c>
      <c r="HZ210" s="48">
        <v>71.400000000000006</v>
      </c>
      <c r="IA210" s="48">
        <v>4.5999999999999996</v>
      </c>
      <c r="IB210" s="48">
        <v>203.2</v>
      </c>
      <c r="IC210" s="48">
        <v>94.4</v>
      </c>
      <c r="ID210" s="48">
        <v>234.1</v>
      </c>
      <c r="IE210" s="49" t="s">
        <v>197</v>
      </c>
      <c r="IF210" s="48">
        <v>49.3</v>
      </c>
      <c r="IG210" s="48">
        <v>66.599999999999994</v>
      </c>
      <c r="IH210" s="48">
        <v>86</v>
      </c>
      <c r="II210" s="48">
        <v>179.5</v>
      </c>
      <c r="IJ210" s="48">
        <v>216.1</v>
      </c>
      <c r="IK210" s="48">
        <v>29.4</v>
      </c>
      <c r="IL210" s="49" t="s">
        <v>197</v>
      </c>
      <c r="IM210" s="48">
        <v>92.5</v>
      </c>
      <c r="IN210" s="49" t="s">
        <v>197</v>
      </c>
      <c r="IO210" s="49" t="s">
        <v>197</v>
      </c>
      <c r="IP210" s="49" t="s">
        <v>197</v>
      </c>
      <c r="IQ210" s="48">
        <v>12.2</v>
      </c>
      <c r="IR210" s="48">
        <v>119</v>
      </c>
      <c r="IS210" s="48">
        <v>83.1</v>
      </c>
      <c r="IT210" s="48">
        <v>96.9</v>
      </c>
      <c r="IU210" s="48">
        <v>150.6</v>
      </c>
      <c r="IV210" s="48">
        <v>231.5</v>
      </c>
      <c r="IW210" s="48">
        <v>211.2</v>
      </c>
      <c r="IX210" s="48">
        <v>66</v>
      </c>
      <c r="IY210" s="48">
        <v>159</v>
      </c>
      <c r="IZ210" s="48">
        <v>164</v>
      </c>
      <c r="JA210" s="48">
        <v>111.4</v>
      </c>
      <c r="JB210" s="49" t="s">
        <v>197</v>
      </c>
      <c r="JC210" s="48">
        <v>142</v>
      </c>
      <c r="JD210" s="48">
        <v>132.1</v>
      </c>
      <c r="JE210" s="48">
        <v>134.5</v>
      </c>
      <c r="JF210" s="48">
        <v>250.3</v>
      </c>
      <c r="JG210" s="48">
        <v>379.8</v>
      </c>
      <c r="JH210" s="48">
        <v>336.8</v>
      </c>
      <c r="JI210" s="48">
        <v>110.5</v>
      </c>
      <c r="JJ210" s="48">
        <v>111.1</v>
      </c>
      <c r="JK210" s="48">
        <v>73.099999999999994</v>
      </c>
      <c r="JL210" s="48">
        <v>141.9</v>
      </c>
      <c r="JM210" s="48">
        <v>82.7</v>
      </c>
      <c r="JN210" s="48">
        <v>86</v>
      </c>
      <c r="JO210" s="48">
        <v>114.6</v>
      </c>
    </row>
    <row r="211" spans="1:275">
      <c r="A211" s="45"/>
      <c r="B211" s="46" t="s">
        <v>1948</v>
      </c>
      <c r="C211" s="303" t="s">
        <v>1444</v>
      </c>
      <c r="D211" s="46" t="s">
        <v>113</v>
      </c>
      <c r="E211" s="303" t="s">
        <v>25</v>
      </c>
      <c r="F211" s="47" t="s">
        <v>197</v>
      </c>
      <c r="G211" s="47" t="s">
        <v>197</v>
      </c>
      <c r="H211" s="48">
        <v>85.1</v>
      </c>
      <c r="I211" s="48">
        <v>98.9</v>
      </c>
      <c r="J211" s="48">
        <v>92.9</v>
      </c>
      <c r="K211" s="48">
        <v>23.3</v>
      </c>
      <c r="L211" s="48">
        <v>137.69999999999999</v>
      </c>
      <c r="M211" s="48">
        <v>84.8</v>
      </c>
      <c r="N211" s="48">
        <v>92.5</v>
      </c>
      <c r="O211" s="48">
        <v>111.1</v>
      </c>
      <c r="P211" s="48">
        <v>97.1</v>
      </c>
      <c r="Q211" s="48">
        <v>113.9</v>
      </c>
      <c r="R211" s="48">
        <v>87.7</v>
      </c>
      <c r="S211" s="48">
        <v>95.1</v>
      </c>
      <c r="T211" s="48">
        <v>200.7</v>
      </c>
      <c r="U211" s="48">
        <v>61.5</v>
      </c>
      <c r="V211" s="48">
        <v>44.7</v>
      </c>
      <c r="W211" s="48">
        <v>59.1</v>
      </c>
      <c r="X211" s="48">
        <v>28</v>
      </c>
      <c r="Y211" s="48">
        <v>75.099999999999994</v>
      </c>
      <c r="Z211" s="48">
        <v>121.6</v>
      </c>
      <c r="AA211" s="48">
        <v>78.400000000000006</v>
      </c>
      <c r="AB211" s="48">
        <v>96.5</v>
      </c>
      <c r="AC211" s="48">
        <v>160.69999999999999</v>
      </c>
      <c r="AD211" s="49" t="s">
        <v>197</v>
      </c>
      <c r="AE211" s="48">
        <v>78.5</v>
      </c>
      <c r="AF211" s="48">
        <v>92.3</v>
      </c>
      <c r="AG211" s="48">
        <v>65.3</v>
      </c>
      <c r="AH211" s="48">
        <v>79.599999999999994</v>
      </c>
      <c r="AI211" s="48">
        <v>244.4</v>
      </c>
      <c r="AJ211" s="48">
        <v>96.5</v>
      </c>
      <c r="AK211" s="48">
        <v>94.7</v>
      </c>
      <c r="AL211" s="48">
        <v>33.6</v>
      </c>
      <c r="AM211" s="48">
        <v>150.80000000000001</v>
      </c>
      <c r="AN211" s="48">
        <v>7</v>
      </c>
      <c r="AO211" s="48">
        <v>55.9</v>
      </c>
      <c r="AP211" s="48">
        <v>55.4</v>
      </c>
      <c r="AQ211" s="48">
        <v>84.7</v>
      </c>
      <c r="AR211" s="48">
        <v>135.80000000000001</v>
      </c>
      <c r="AS211" s="49" t="s">
        <v>197</v>
      </c>
      <c r="AT211" s="48">
        <v>84.8</v>
      </c>
      <c r="AU211" s="49" t="s">
        <v>197</v>
      </c>
      <c r="AV211" s="48">
        <v>85.3</v>
      </c>
      <c r="AW211" s="48">
        <v>77.2</v>
      </c>
      <c r="AX211" s="48">
        <v>198.4</v>
      </c>
      <c r="AY211" s="48">
        <v>9.8000000000000007</v>
      </c>
      <c r="AZ211" s="48">
        <v>113.6</v>
      </c>
      <c r="BA211" s="48">
        <v>79.2</v>
      </c>
      <c r="BB211" s="48">
        <v>80.7</v>
      </c>
      <c r="BC211" s="48">
        <v>94.9</v>
      </c>
      <c r="BD211" s="48">
        <v>85.3</v>
      </c>
      <c r="BE211" s="48">
        <v>86</v>
      </c>
      <c r="BF211" s="48">
        <v>107.4</v>
      </c>
      <c r="BG211" s="48">
        <v>105.9</v>
      </c>
      <c r="BH211" s="48">
        <v>106.2</v>
      </c>
      <c r="BI211" s="48">
        <v>78.400000000000006</v>
      </c>
      <c r="BJ211" s="48">
        <v>89.1</v>
      </c>
      <c r="BK211" s="48">
        <v>83.5</v>
      </c>
      <c r="BL211" s="48">
        <v>102.7</v>
      </c>
      <c r="BM211" s="48">
        <v>59.2</v>
      </c>
      <c r="BN211" s="48">
        <v>71.099999999999994</v>
      </c>
      <c r="BO211" s="49" t="s">
        <v>197</v>
      </c>
      <c r="BP211" s="49" t="s">
        <v>197</v>
      </c>
      <c r="BQ211" s="49" t="s">
        <v>197</v>
      </c>
      <c r="BR211" s="48">
        <v>46</v>
      </c>
      <c r="BS211" s="48">
        <v>47.6</v>
      </c>
      <c r="BT211" s="48">
        <v>46.9</v>
      </c>
      <c r="BU211" s="48">
        <v>26.7</v>
      </c>
      <c r="BV211" s="48">
        <v>47.5</v>
      </c>
      <c r="BW211" s="48">
        <v>40.5</v>
      </c>
      <c r="BX211" s="48">
        <v>109.4</v>
      </c>
      <c r="BY211" s="48">
        <v>129.80000000000001</v>
      </c>
      <c r="BZ211" s="48">
        <v>116.7</v>
      </c>
      <c r="CA211" s="49" t="s">
        <v>197</v>
      </c>
      <c r="CB211" s="49" t="s">
        <v>197</v>
      </c>
      <c r="CC211" s="49" t="s">
        <v>197</v>
      </c>
      <c r="CD211" s="48">
        <v>85.3</v>
      </c>
      <c r="CE211" s="48">
        <v>154.19999999999999</v>
      </c>
      <c r="CF211" s="48">
        <v>127.3</v>
      </c>
      <c r="CG211" s="48">
        <v>41.8</v>
      </c>
      <c r="CH211" s="48">
        <v>60.5</v>
      </c>
      <c r="CI211" s="48">
        <v>51.3</v>
      </c>
      <c r="CJ211" s="48">
        <v>58.9</v>
      </c>
      <c r="CK211" s="48">
        <v>68.099999999999994</v>
      </c>
      <c r="CL211" s="48">
        <v>64.3</v>
      </c>
      <c r="CM211" s="49" t="s">
        <v>197</v>
      </c>
      <c r="CN211" s="49" t="s">
        <v>197</v>
      </c>
      <c r="CO211" s="49" t="s">
        <v>197</v>
      </c>
      <c r="CP211" s="49" t="s">
        <v>197</v>
      </c>
      <c r="CQ211" s="49" t="s">
        <v>197</v>
      </c>
      <c r="CR211" s="49" t="s">
        <v>197</v>
      </c>
      <c r="CS211" s="49" t="s">
        <v>197</v>
      </c>
      <c r="CT211" s="49" t="s">
        <v>197</v>
      </c>
      <c r="CU211" s="49" t="s">
        <v>197</v>
      </c>
      <c r="CV211" s="49" t="s">
        <v>197</v>
      </c>
      <c r="CW211" s="48">
        <v>53.2</v>
      </c>
      <c r="CX211" s="48">
        <v>52.2</v>
      </c>
      <c r="CY211" s="48">
        <v>52.6</v>
      </c>
      <c r="CZ211" s="48">
        <v>50.9</v>
      </c>
      <c r="DA211" s="48">
        <v>68.599999999999994</v>
      </c>
      <c r="DB211" s="48">
        <v>155.80000000000001</v>
      </c>
      <c r="DC211" s="48">
        <v>126.1</v>
      </c>
      <c r="DD211" s="48">
        <v>56.7</v>
      </c>
      <c r="DE211" s="48">
        <v>121.5</v>
      </c>
      <c r="DF211" s="48">
        <v>98.6</v>
      </c>
      <c r="DG211" s="48">
        <v>102.5</v>
      </c>
      <c r="DH211" s="48">
        <v>80.3</v>
      </c>
      <c r="DI211" s="48">
        <v>92.7</v>
      </c>
      <c r="DJ211" s="48">
        <v>53.5</v>
      </c>
      <c r="DK211" s="48">
        <v>55.1</v>
      </c>
      <c r="DL211" s="48">
        <v>54.4</v>
      </c>
      <c r="DM211" s="48">
        <v>64.599999999999994</v>
      </c>
      <c r="DN211" s="48">
        <v>73.599999999999994</v>
      </c>
      <c r="DO211" s="48">
        <v>70.2</v>
      </c>
      <c r="DP211" s="49" t="s">
        <v>197</v>
      </c>
      <c r="DQ211" s="49" t="s">
        <v>197</v>
      </c>
      <c r="DR211" s="49" t="s">
        <v>197</v>
      </c>
      <c r="DS211" s="49" t="s">
        <v>197</v>
      </c>
      <c r="DT211" s="49" t="s">
        <v>197</v>
      </c>
      <c r="DU211" s="49" t="s">
        <v>197</v>
      </c>
      <c r="DV211" s="48">
        <v>49.8</v>
      </c>
      <c r="DW211" s="48">
        <v>23.3</v>
      </c>
      <c r="DX211" s="48">
        <v>31.1</v>
      </c>
      <c r="DY211" s="49" t="s">
        <v>197</v>
      </c>
      <c r="DZ211" s="49" t="s">
        <v>197</v>
      </c>
      <c r="EA211" s="49" t="s">
        <v>197</v>
      </c>
      <c r="EB211" s="48" t="e">
        <v>#N/A</v>
      </c>
      <c r="EC211" s="49" t="s">
        <v>197</v>
      </c>
      <c r="ED211" s="48" t="e">
        <v>#N/A</v>
      </c>
      <c r="EE211" s="49" t="s">
        <v>197</v>
      </c>
      <c r="EF211" s="48">
        <v>33.5</v>
      </c>
      <c r="EG211" s="48">
        <v>19.5</v>
      </c>
      <c r="EH211" s="48">
        <v>25.4</v>
      </c>
      <c r="EI211" s="49" t="s">
        <v>197</v>
      </c>
      <c r="EJ211" s="49" t="s">
        <v>197</v>
      </c>
      <c r="EK211" s="49" t="s">
        <v>197</v>
      </c>
      <c r="EL211" s="49" t="s">
        <v>197</v>
      </c>
      <c r="EM211" s="49" t="s">
        <v>197</v>
      </c>
      <c r="EN211" s="49" t="s">
        <v>197</v>
      </c>
      <c r="EO211" s="49" t="s">
        <v>197</v>
      </c>
      <c r="EP211" s="49" t="s">
        <v>197</v>
      </c>
      <c r="EQ211" s="49" t="s">
        <v>197</v>
      </c>
      <c r="ER211" s="49" t="s">
        <v>197</v>
      </c>
      <c r="ES211" s="49" t="s">
        <v>197</v>
      </c>
      <c r="ET211" s="48">
        <v>89.9</v>
      </c>
      <c r="EU211" s="49" t="s">
        <v>197</v>
      </c>
      <c r="EV211" s="48">
        <v>81.7</v>
      </c>
      <c r="EW211" s="48">
        <v>102.5</v>
      </c>
      <c r="EX211" s="48">
        <v>96</v>
      </c>
      <c r="EY211" s="48">
        <v>37.299999999999997</v>
      </c>
      <c r="EZ211" s="48">
        <v>59.4</v>
      </c>
      <c r="FA211" s="48">
        <v>92.2</v>
      </c>
      <c r="FB211" s="48">
        <v>79.2</v>
      </c>
      <c r="FC211" s="49" t="s">
        <v>197</v>
      </c>
      <c r="FD211" s="48">
        <v>58.4</v>
      </c>
      <c r="FE211" s="48">
        <v>63</v>
      </c>
      <c r="FF211" s="48">
        <v>61</v>
      </c>
      <c r="FG211" s="48">
        <v>142</v>
      </c>
      <c r="FH211" s="48">
        <v>154.69999999999999</v>
      </c>
      <c r="FI211" s="48">
        <v>145.69999999999999</v>
      </c>
      <c r="FJ211" s="48">
        <v>114.2</v>
      </c>
      <c r="FK211" s="48">
        <v>71.3</v>
      </c>
      <c r="FL211" s="48">
        <v>90.7</v>
      </c>
      <c r="FM211" s="48">
        <v>67.5</v>
      </c>
      <c r="FN211" s="48">
        <v>78.7</v>
      </c>
      <c r="FO211" s="48">
        <v>72.2</v>
      </c>
      <c r="FP211" s="48">
        <v>71.099999999999994</v>
      </c>
      <c r="FQ211" s="48">
        <v>100.4</v>
      </c>
      <c r="FR211" s="48">
        <v>89.9</v>
      </c>
      <c r="FS211" s="48">
        <v>77.900000000000006</v>
      </c>
      <c r="FT211" s="48">
        <v>54.4</v>
      </c>
      <c r="FU211" s="48">
        <v>69.3</v>
      </c>
      <c r="FV211" s="48">
        <v>102.8</v>
      </c>
      <c r="FW211" s="48">
        <v>104.9</v>
      </c>
      <c r="FX211" s="48">
        <v>71.5</v>
      </c>
      <c r="FY211" s="48">
        <v>93.9</v>
      </c>
      <c r="FZ211" s="48">
        <v>93.7</v>
      </c>
      <c r="GA211" s="48">
        <v>73.900000000000006</v>
      </c>
      <c r="GB211" s="48">
        <v>80.099999999999994</v>
      </c>
      <c r="GC211" s="48">
        <v>78.900000000000006</v>
      </c>
      <c r="GD211" s="48">
        <v>31.6</v>
      </c>
      <c r="GE211" s="48">
        <v>9.5</v>
      </c>
      <c r="GF211" s="48">
        <v>23.7</v>
      </c>
      <c r="GG211" s="48">
        <v>19</v>
      </c>
      <c r="GH211" s="48">
        <v>58</v>
      </c>
      <c r="GI211" s="48">
        <v>57.8</v>
      </c>
      <c r="GJ211" s="49" t="s">
        <v>197</v>
      </c>
      <c r="GK211" s="49" t="s">
        <v>197</v>
      </c>
      <c r="GL211" s="49" t="s">
        <v>197</v>
      </c>
      <c r="GM211" s="48">
        <v>84.1</v>
      </c>
      <c r="GN211" s="48">
        <v>188.2</v>
      </c>
      <c r="GO211" s="48">
        <v>148.4</v>
      </c>
      <c r="GP211" s="48">
        <v>136</v>
      </c>
      <c r="GQ211" s="48">
        <v>60.9</v>
      </c>
      <c r="GR211" s="48">
        <v>88.8</v>
      </c>
      <c r="GS211" s="48">
        <v>367.6</v>
      </c>
      <c r="GT211" s="48">
        <v>174.4</v>
      </c>
      <c r="GU211" s="48">
        <v>216.7</v>
      </c>
      <c r="GV211" s="48">
        <v>26.2</v>
      </c>
      <c r="GW211" s="48">
        <v>67.900000000000006</v>
      </c>
      <c r="GX211" s="48">
        <v>49.4</v>
      </c>
      <c r="GY211" s="48">
        <v>93.7</v>
      </c>
      <c r="GZ211" s="48">
        <v>149</v>
      </c>
      <c r="HA211" s="48">
        <v>122.2</v>
      </c>
      <c r="HB211" s="48">
        <v>78.2</v>
      </c>
      <c r="HC211" s="48">
        <v>88.6</v>
      </c>
      <c r="HD211" s="48">
        <v>85.5</v>
      </c>
      <c r="HE211" s="48" t="e">
        <v>#N/A</v>
      </c>
      <c r="HF211" s="48">
        <v>45.7</v>
      </c>
      <c r="HG211" s="48" t="e">
        <v>#N/A</v>
      </c>
      <c r="HH211" s="48">
        <v>45.5</v>
      </c>
      <c r="HI211" s="48">
        <v>173.6</v>
      </c>
      <c r="HJ211" s="48">
        <v>205.2</v>
      </c>
      <c r="HK211" s="48">
        <v>196.2</v>
      </c>
      <c r="HL211" s="48">
        <v>218.6</v>
      </c>
      <c r="HM211" s="48">
        <v>328.1</v>
      </c>
      <c r="HN211" s="48">
        <v>275.5</v>
      </c>
      <c r="HO211" s="49" t="s">
        <v>197</v>
      </c>
      <c r="HP211" s="49" t="s">
        <v>197</v>
      </c>
      <c r="HQ211" s="49" t="s">
        <v>197</v>
      </c>
      <c r="HR211" s="49" t="s">
        <v>197</v>
      </c>
      <c r="HS211" s="49" t="s">
        <v>197</v>
      </c>
      <c r="HT211" s="49" t="s">
        <v>197</v>
      </c>
      <c r="HU211" s="48">
        <v>74.099999999999994</v>
      </c>
      <c r="HV211" s="48">
        <v>83.5</v>
      </c>
      <c r="HW211" s="48">
        <v>83</v>
      </c>
      <c r="HX211" s="49" t="s">
        <v>197</v>
      </c>
      <c r="HY211" s="49" t="s">
        <v>197</v>
      </c>
      <c r="HZ211" s="48">
        <v>104.7</v>
      </c>
      <c r="IA211" s="48">
        <v>186.7</v>
      </c>
      <c r="IB211" s="48">
        <v>167.2</v>
      </c>
      <c r="IC211" s="48">
        <v>177.9</v>
      </c>
      <c r="ID211" s="48">
        <v>437.6</v>
      </c>
      <c r="IE211" s="49" t="s">
        <v>197</v>
      </c>
      <c r="IF211" s="49" t="s">
        <v>197</v>
      </c>
      <c r="IG211" s="48">
        <v>47</v>
      </c>
      <c r="IH211" s="48">
        <v>94.4</v>
      </c>
      <c r="II211" s="48">
        <v>49.6</v>
      </c>
      <c r="IJ211" s="48">
        <v>33.5</v>
      </c>
      <c r="IK211" s="48">
        <v>411.2</v>
      </c>
      <c r="IL211" s="48">
        <v>34.1</v>
      </c>
      <c r="IM211" s="48">
        <v>32</v>
      </c>
      <c r="IN211" s="48">
        <v>43.9</v>
      </c>
      <c r="IO211" s="48">
        <v>178.7</v>
      </c>
      <c r="IP211" s="49" t="s">
        <v>197</v>
      </c>
      <c r="IQ211" s="48">
        <v>104.2</v>
      </c>
      <c r="IR211" s="48">
        <v>96.2</v>
      </c>
      <c r="IS211" s="48">
        <v>135.9</v>
      </c>
      <c r="IT211" s="48">
        <v>120.7</v>
      </c>
      <c r="IU211" s="48">
        <v>65.400000000000006</v>
      </c>
      <c r="IV211" s="48">
        <v>77.7</v>
      </c>
      <c r="IW211" s="48">
        <v>74.599999999999994</v>
      </c>
      <c r="IX211" s="49" t="s">
        <v>197</v>
      </c>
      <c r="IY211" s="48">
        <v>137.6</v>
      </c>
      <c r="IZ211" s="48">
        <v>109.1</v>
      </c>
      <c r="JA211" s="48">
        <v>43.1</v>
      </c>
      <c r="JB211" s="49" t="s">
        <v>197</v>
      </c>
      <c r="JC211" s="48">
        <v>125.5</v>
      </c>
      <c r="JD211" s="48">
        <v>125.9</v>
      </c>
      <c r="JE211" s="48">
        <v>125.8</v>
      </c>
      <c r="JF211" s="48" t="s">
        <v>87</v>
      </c>
      <c r="JG211" s="48" t="s">
        <v>87</v>
      </c>
      <c r="JH211" s="48">
        <v>113.7</v>
      </c>
      <c r="JI211" s="48">
        <v>110</v>
      </c>
      <c r="JJ211" s="48">
        <v>98.8</v>
      </c>
      <c r="JK211" s="48">
        <v>83.8</v>
      </c>
      <c r="JL211" s="48">
        <v>118</v>
      </c>
      <c r="JM211" s="48">
        <v>92.6</v>
      </c>
      <c r="JN211" s="48">
        <v>94.4</v>
      </c>
      <c r="JO211" s="48">
        <v>27.7</v>
      </c>
    </row>
    <row r="212" spans="1:275">
      <c r="A212" s="45"/>
      <c r="B212" s="46" t="s">
        <v>1949</v>
      </c>
      <c r="C212" s="303" t="s">
        <v>1445</v>
      </c>
      <c r="D212" s="46" t="s">
        <v>113</v>
      </c>
      <c r="E212" s="303" t="s">
        <v>25</v>
      </c>
      <c r="F212" s="47" t="s">
        <v>197</v>
      </c>
      <c r="G212" s="47" t="s">
        <v>197</v>
      </c>
      <c r="H212" s="48">
        <v>120.6</v>
      </c>
      <c r="I212" s="48">
        <v>146.19999999999999</v>
      </c>
      <c r="J212" s="48">
        <v>136.80000000000001</v>
      </c>
      <c r="K212" s="48">
        <v>242</v>
      </c>
      <c r="L212" s="48">
        <v>169.5</v>
      </c>
      <c r="M212" s="48">
        <v>110.6</v>
      </c>
      <c r="N212" s="48">
        <v>162.30000000000001</v>
      </c>
      <c r="O212" s="48">
        <v>269.7</v>
      </c>
      <c r="P212" s="48">
        <v>100.2</v>
      </c>
      <c r="Q212" s="48">
        <v>173.1</v>
      </c>
      <c r="R212" s="48">
        <v>82.1</v>
      </c>
      <c r="S212" s="48">
        <v>150.19999999999999</v>
      </c>
      <c r="T212" s="48">
        <v>142.6</v>
      </c>
      <c r="U212" s="48">
        <v>71</v>
      </c>
      <c r="V212" s="48">
        <v>151.19999999999999</v>
      </c>
      <c r="W212" s="48">
        <v>134.6</v>
      </c>
      <c r="X212" s="48">
        <v>157.80000000000001</v>
      </c>
      <c r="Y212" s="48">
        <v>143.80000000000001</v>
      </c>
      <c r="Z212" s="48">
        <v>201</v>
      </c>
      <c r="AA212" s="48">
        <v>100.9</v>
      </c>
      <c r="AB212" s="48">
        <v>149.19999999999999</v>
      </c>
      <c r="AC212" s="48">
        <v>148.6</v>
      </c>
      <c r="AD212" s="48">
        <v>200.1</v>
      </c>
      <c r="AE212" s="48">
        <v>205.8</v>
      </c>
      <c r="AF212" s="48">
        <v>120.5</v>
      </c>
      <c r="AG212" s="48">
        <v>138.19999999999999</v>
      </c>
      <c r="AH212" s="48">
        <v>111.5</v>
      </c>
      <c r="AI212" s="48">
        <v>414.6</v>
      </c>
      <c r="AJ212" s="48">
        <v>138.5</v>
      </c>
      <c r="AK212" s="48">
        <v>298.7</v>
      </c>
      <c r="AL212" s="48">
        <v>147.5</v>
      </c>
      <c r="AM212" s="48">
        <v>198.9</v>
      </c>
      <c r="AN212" s="48">
        <v>173.6</v>
      </c>
      <c r="AO212" s="48">
        <v>205.8</v>
      </c>
      <c r="AP212" s="48">
        <v>205.4</v>
      </c>
      <c r="AQ212" s="48">
        <v>152.19999999999999</v>
      </c>
      <c r="AR212" s="48">
        <v>176.2</v>
      </c>
      <c r="AS212" s="48">
        <v>612.20000000000005</v>
      </c>
      <c r="AT212" s="48">
        <v>168.3</v>
      </c>
      <c r="AU212" s="48">
        <v>117.4</v>
      </c>
      <c r="AV212" s="48">
        <v>171.8</v>
      </c>
      <c r="AW212" s="48">
        <v>38.1</v>
      </c>
      <c r="AX212" s="48">
        <v>80.400000000000006</v>
      </c>
      <c r="AY212" s="48">
        <v>94.8</v>
      </c>
      <c r="AZ212" s="48">
        <v>163</v>
      </c>
      <c r="BA212" s="48">
        <v>141.4</v>
      </c>
      <c r="BB212" s="48">
        <v>142.4</v>
      </c>
      <c r="BC212" s="48">
        <v>151</v>
      </c>
      <c r="BD212" s="48">
        <v>164.7</v>
      </c>
      <c r="BE212" s="48">
        <v>163.69999999999999</v>
      </c>
      <c r="BF212" s="48">
        <v>150.6</v>
      </c>
      <c r="BG212" s="48">
        <v>157</v>
      </c>
      <c r="BH212" s="48">
        <v>155.6</v>
      </c>
      <c r="BI212" s="48">
        <v>172.6</v>
      </c>
      <c r="BJ212" s="48">
        <v>164.6</v>
      </c>
      <c r="BK212" s="48">
        <v>168.8</v>
      </c>
      <c r="BL212" s="48">
        <v>155.6</v>
      </c>
      <c r="BM212" s="48">
        <v>240.2</v>
      </c>
      <c r="BN212" s="48">
        <v>217.4</v>
      </c>
      <c r="BO212" s="48">
        <v>207.4</v>
      </c>
      <c r="BP212" s="48">
        <v>179.2</v>
      </c>
      <c r="BQ212" s="48">
        <v>179.7</v>
      </c>
      <c r="BR212" s="48">
        <v>181.3</v>
      </c>
      <c r="BS212" s="48">
        <v>179.1</v>
      </c>
      <c r="BT212" s="48">
        <v>180.1</v>
      </c>
      <c r="BU212" s="48">
        <v>107.1</v>
      </c>
      <c r="BV212" s="48">
        <v>139.80000000000001</v>
      </c>
      <c r="BW212" s="48">
        <v>128.80000000000001</v>
      </c>
      <c r="BX212" s="48">
        <v>119.9</v>
      </c>
      <c r="BY212" s="48">
        <v>109.7</v>
      </c>
      <c r="BZ212" s="48">
        <v>116.3</v>
      </c>
      <c r="CA212" s="48">
        <v>98</v>
      </c>
      <c r="CB212" s="48">
        <v>137.6</v>
      </c>
      <c r="CC212" s="48">
        <v>112.5</v>
      </c>
      <c r="CD212" s="48">
        <v>113.5</v>
      </c>
      <c r="CE212" s="48">
        <v>212.4</v>
      </c>
      <c r="CF212" s="48">
        <v>173.7</v>
      </c>
      <c r="CG212" s="48">
        <v>118</v>
      </c>
      <c r="CH212" s="48">
        <v>154.30000000000001</v>
      </c>
      <c r="CI212" s="48">
        <v>136.30000000000001</v>
      </c>
      <c r="CJ212" s="48">
        <v>158.1</v>
      </c>
      <c r="CK212" s="48">
        <v>126.7</v>
      </c>
      <c r="CL212" s="48">
        <v>139.80000000000001</v>
      </c>
      <c r="CM212" s="49" t="s">
        <v>197</v>
      </c>
      <c r="CN212" s="49" t="s">
        <v>197</v>
      </c>
      <c r="CO212" s="49" t="s">
        <v>197</v>
      </c>
      <c r="CP212" s="48">
        <v>88.2</v>
      </c>
      <c r="CQ212" s="48">
        <v>45.8</v>
      </c>
      <c r="CR212" s="48">
        <v>63.3</v>
      </c>
      <c r="CS212" s="48">
        <v>108.4</v>
      </c>
      <c r="CT212" s="48">
        <v>321.39999999999998</v>
      </c>
      <c r="CU212" s="48">
        <v>298.39999999999998</v>
      </c>
      <c r="CV212" s="48">
        <v>307.89999999999998</v>
      </c>
      <c r="CW212" s="48">
        <v>180.6</v>
      </c>
      <c r="CX212" s="48">
        <v>180</v>
      </c>
      <c r="CY212" s="48">
        <v>180.3</v>
      </c>
      <c r="CZ212" s="48">
        <v>180.2</v>
      </c>
      <c r="DA212" s="48">
        <v>103.5</v>
      </c>
      <c r="DB212" s="48">
        <v>206.5</v>
      </c>
      <c r="DC212" s="48">
        <v>171.3</v>
      </c>
      <c r="DD212" s="48">
        <v>60.4</v>
      </c>
      <c r="DE212" s="48">
        <v>98.6</v>
      </c>
      <c r="DF212" s="48">
        <v>85.1</v>
      </c>
      <c r="DG212" s="48">
        <v>139.80000000000001</v>
      </c>
      <c r="DH212" s="48">
        <v>106.9</v>
      </c>
      <c r="DI212" s="48">
        <v>125.3</v>
      </c>
      <c r="DJ212" s="48">
        <v>118.5</v>
      </c>
      <c r="DK212" s="48">
        <v>146.19999999999999</v>
      </c>
      <c r="DL212" s="48">
        <v>133.30000000000001</v>
      </c>
      <c r="DM212" s="48">
        <v>151.30000000000001</v>
      </c>
      <c r="DN212" s="48">
        <v>126.3</v>
      </c>
      <c r="DO212" s="48">
        <v>135.80000000000001</v>
      </c>
      <c r="DP212" s="49" t="s">
        <v>197</v>
      </c>
      <c r="DQ212" s="49" t="s">
        <v>197</v>
      </c>
      <c r="DR212" s="49" t="s">
        <v>197</v>
      </c>
      <c r="DS212" s="48">
        <v>97.8</v>
      </c>
      <c r="DT212" s="48">
        <v>46</v>
      </c>
      <c r="DU212" s="48">
        <v>64.8</v>
      </c>
      <c r="DV212" s="48">
        <v>121.1</v>
      </c>
      <c r="DW212" s="48">
        <v>69.3</v>
      </c>
      <c r="DX212" s="48">
        <v>84.5</v>
      </c>
      <c r="DY212" s="49" t="s">
        <v>197</v>
      </c>
      <c r="DZ212" s="49" t="s">
        <v>197</v>
      </c>
      <c r="EA212" s="49" t="s">
        <v>197</v>
      </c>
      <c r="EB212" s="48" t="e">
        <v>#N/A</v>
      </c>
      <c r="EC212" s="48">
        <v>185.4</v>
      </c>
      <c r="ED212" s="48" t="e">
        <v>#N/A</v>
      </c>
      <c r="EE212" s="48">
        <v>40.5</v>
      </c>
      <c r="EF212" s="48">
        <v>163.1</v>
      </c>
      <c r="EG212" s="48">
        <v>212.4</v>
      </c>
      <c r="EH212" s="48">
        <v>191.6</v>
      </c>
      <c r="EI212" s="48">
        <v>300.60000000000002</v>
      </c>
      <c r="EJ212" s="48">
        <v>243.6</v>
      </c>
      <c r="EK212" s="48">
        <v>263.10000000000002</v>
      </c>
      <c r="EL212" s="49" t="s">
        <v>197</v>
      </c>
      <c r="EM212" s="48">
        <v>134.19999999999999</v>
      </c>
      <c r="EN212" s="48">
        <v>175.1</v>
      </c>
      <c r="EO212" s="48">
        <v>153.69999999999999</v>
      </c>
      <c r="EP212" s="48">
        <v>93.1</v>
      </c>
      <c r="EQ212" s="48">
        <v>59.5</v>
      </c>
      <c r="ER212" s="48">
        <v>79.3</v>
      </c>
      <c r="ES212" s="48">
        <v>221.9</v>
      </c>
      <c r="ET212" s="48">
        <v>198.3</v>
      </c>
      <c r="EU212" s="48">
        <v>148.69999999999999</v>
      </c>
      <c r="EV212" s="48">
        <v>145.4</v>
      </c>
      <c r="EW212" s="48">
        <v>158.19999999999999</v>
      </c>
      <c r="EX212" s="48">
        <v>154.19999999999999</v>
      </c>
      <c r="EY212" s="48">
        <v>189.8</v>
      </c>
      <c r="EZ212" s="48">
        <v>180.4</v>
      </c>
      <c r="FA212" s="48">
        <v>128.4</v>
      </c>
      <c r="FB212" s="48">
        <v>149.1</v>
      </c>
      <c r="FC212" s="48">
        <v>109.5</v>
      </c>
      <c r="FD212" s="48">
        <v>161.30000000000001</v>
      </c>
      <c r="FE212" s="48">
        <v>139.80000000000001</v>
      </c>
      <c r="FF212" s="48">
        <v>149</v>
      </c>
      <c r="FG212" s="48">
        <v>5.0999999999999996</v>
      </c>
      <c r="FH212" s="48">
        <v>23.3</v>
      </c>
      <c r="FI212" s="48">
        <v>10.3</v>
      </c>
      <c r="FJ212" s="48">
        <v>171.6</v>
      </c>
      <c r="FK212" s="48">
        <v>138.5</v>
      </c>
      <c r="FL212" s="48">
        <v>153.5</v>
      </c>
      <c r="FM212" s="48">
        <v>162.69999999999999</v>
      </c>
      <c r="FN212" s="48">
        <v>145.9</v>
      </c>
      <c r="FO212" s="48">
        <v>155.6</v>
      </c>
      <c r="FP212" s="48">
        <v>212.9</v>
      </c>
      <c r="FQ212" s="48">
        <v>127.9</v>
      </c>
      <c r="FR212" s="48">
        <v>158.1</v>
      </c>
      <c r="FS212" s="48">
        <v>156.80000000000001</v>
      </c>
      <c r="FT212" s="48">
        <v>140</v>
      </c>
      <c r="FU212" s="48">
        <v>150.6</v>
      </c>
      <c r="FV212" s="48">
        <v>183.8</v>
      </c>
      <c r="FW212" s="48">
        <v>322.8</v>
      </c>
      <c r="FX212" s="48">
        <v>141.80000000000001</v>
      </c>
      <c r="FY212" s="48">
        <v>158.4</v>
      </c>
      <c r="FZ212" s="48">
        <v>158.19999999999999</v>
      </c>
      <c r="GA212" s="48">
        <v>148</v>
      </c>
      <c r="GB212" s="48">
        <v>148</v>
      </c>
      <c r="GC212" s="48">
        <v>148</v>
      </c>
      <c r="GD212" s="48">
        <v>249.5</v>
      </c>
      <c r="GE212" s="48">
        <v>211</v>
      </c>
      <c r="GF212" s="48">
        <v>235.7</v>
      </c>
      <c r="GG212" s="48">
        <v>149.1</v>
      </c>
      <c r="GH212" s="48">
        <v>236.8</v>
      </c>
      <c r="GI212" s="48">
        <v>236.3</v>
      </c>
      <c r="GJ212" s="48">
        <v>34.6</v>
      </c>
      <c r="GK212" s="48">
        <v>416.3</v>
      </c>
      <c r="GL212" s="48">
        <v>297.2</v>
      </c>
      <c r="GM212" s="48">
        <v>99.4</v>
      </c>
      <c r="GN212" s="48">
        <v>148.80000000000001</v>
      </c>
      <c r="GO212" s="48">
        <v>129.9</v>
      </c>
      <c r="GP212" s="48">
        <v>186.1</v>
      </c>
      <c r="GQ212" s="48">
        <v>143.9</v>
      </c>
      <c r="GR212" s="48">
        <v>159.6</v>
      </c>
      <c r="GS212" s="48">
        <v>155</v>
      </c>
      <c r="GT212" s="48">
        <v>136.80000000000001</v>
      </c>
      <c r="GU212" s="48">
        <v>140.80000000000001</v>
      </c>
      <c r="GV212" s="48">
        <v>79.900000000000006</v>
      </c>
      <c r="GW212" s="48">
        <v>137.6</v>
      </c>
      <c r="GX212" s="48">
        <v>112</v>
      </c>
      <c r="GY212" s="48">
        <v>154.4</v>
      </c>
      <c r="GZ212" s="48">
        <v>160.5</v>
      </c>
      <c r="HA212" s="48">
        <v>157.5</v>
      </c>
      <c r="HB212" s="48">
        <v>156.9</v>
      </c>
      <c r="HC212" s="48">
        <v>151.30000000000001</v>
      </c>
      <c r="HD212" s="48">
        <v>153</v>
      </c>
      <c r="HE212" s="48" t="e">
        <v>#N/A</v>
      </c>
      <c r="HF212" s="48">
        <v>317.39999999999998</v>
      </c>
      <c r="HG212" s="48" t="e">
        <v>#N/A</v>
      </c>
      <c r="HH212" s="48">
        <v>261.89999999999998</v>
      </c>
      <c r="HI212" s="48">
        <v>144.4</v>
      </c>
      <c r="HJ212" s="48">
        <v>169.4</v>
      </c>
      <c r="HK212" s="48">
        <v>162.30000000000001</v>
      </c>
      <c r="HL212" s="48">
        <v>176.8</v>
      </c>
      <c r="HM212" s="48">
        <v>198.2</v>
      </c>
      <c r="HN212" s="48">
        <v>187.9</v>
      </c>
      <c r="HO212" s="48">
        <v>189.4</v>
      </c>
      <c r="HP212" s="48">
        <v>182.4</v>
      </c>
      <c r="HQ212" s="48">
        <v>184.8</v>
      </c>
      <c r="HR212" s="48">
        <v>181.8</v>
      </c>
      <c r="HS212" s="48">
        <v>191.4</v>
      </c>
      <c r="HT212" s="48">
        <v>186.6</v>
      </c>
      <c r="HU212" s="48">
        <v>101.5</v>
      </c>
      <c r="HV212" s="48">
        <v>155.80000000000001</v>
      </c>
      <c r="HW212" s="48">
        <v>152.9</v>
      </c>
      <c r="HX212" s="48">
        <v>190</v>
      </c>
      <c r="HY212" s="48">
        <v>66.099999999999994</v>
      </c>
      <c r="HZ212" s="48">
        <v>92.5</v>
      </c>
      <c r="IA212" s="48">
        <v>92.3</v>
      </c>
      <c r="IB212" s="48">
        <v>168.6</v>
      </c>
      <c r="IC212" s="48">
        <v>126.6</v>
      </c>
      <c r="ID212" s="48">
        <v>111.1</v>
      </c>
      <c r="IE212" s="48">
        <v>33</v>
      </c>
      <c r="IF212" s="48">
        <v>126</v>
      </c>
      <c r="IG212" s="48">
        <v>299.3</v>
      </c>
      <c r="IH212" s="48">
        <v>117.1</v>
      </c>
      <c r="II212" s="48">
        <v>162.6</v>
      </c>
      <c r="IJ212" s="48">
        <v>205.7</v>
      </c>
      <c r="IK212" s="48">
        <v>142.30000000000001</v>
      </c>
      <c r="IL212" s="48">
        <v>148.69999999999999</v>
      </c>
      <c r="IM212" s="48">
        <v>142.4</v>
      </c>
      <c r="IN212" s="48">
        <v>186.7</v>
      </c>
      <c r="IO212" s="48">
        <v>63.4</v>
      </c>
      <c r="IP212" s="49" t="s">
        <v>197</v>
      </c>
      <c r="IQ212" s="48">
        <v>67.400000000000006</v>
      </c>
      <c r="IR212" s="48">
        <v>140.80000000000001</v>
      </c>
      <c r="IS212" s="48">
        <v>117.1</v>
      </c>
      <c r="IT212" s="48">
        <v>126.2</v>
      </c>
      <c r="IU212" s="48">
        <v>194.1</v>
      </c>
      <c r="IV212" s="48">
        <v>266.8</v>
      </c>
      <c r="IW212" s="48">
        <v>248.6</v>
      </c>
      <c r="IX212" s="48">
        <v>573.29999999999995</v>
      </c>
      <c r="IY212" s="48">
        <v>114.8</v>
      </c>
      <c r="IZ212" s="48">
        <v>95.6</v>
      </c>
      <c r="JA212" s="48">
        <v>74.7</v>
      </c>
      <c r="JB212" s="48">
        <v>167.7</v>
      </c>
      <c r="JC212" s="48">
        <v>132.1</v>
      </c>
      <c r="JD212" s="48">
        <v>303.39999999999998</v>
      </c>
      <c r="JE212" s="48">
        <v>261.8</v>
      </c>
      <c r="JF212" s="48">
        <v>248.9</v>
      </c>
      <c r="JG212" s="48">
        <v>168.4</v>
      </c>
      <c r="JH212" s="48">
        <v>270.3</v>
      </c>
      <c r="JI212" s="48">
        <v>188.5</v>
      </c>
      <c r="JJ212" s="48">
        <v>141.6</v>
      </c>
      <c r="JK212" s="48">
        <v>97.1</v>
      </c>
      <c r="JL212" s="48">
        <v>170.7</v>
      </c>
      <c r="JM212" s="48">
        <v>117.4</v>
      </c>
      <c r="JN212" s="48">
        <v>117.1</v>
      </c>
      <c r="JO212" s="48">
        <v>96.4</v>
      </c>
    </row>
    <row r="213" spans="1:275">
      <c r="A213" s="45"/>
      <c r="B213" s="46" t="s">
        <v>1950</v>
      </c>
      <c r="C213" s="303" t="s">
        <v>1446</v>
      </c>
      <c r="D213" s="46" t="s">
        <v>114</v>
      </c>
      <c r="E213" s="303" t="s">
        <v>26</v>
      </c>
      <c r="F213" s="47" t="s">
        <v>197</v>
      </c>
      <c r="G213" s="47" t="s">
        <v>197</v>
      </c>
      <c r="H213" s="48">
        <v>99.5</v>
      </c>
      <c r="I213" s="48">
        <v>100.4</v>
      </c>
      <c r="J213" s="48">
        <v>100.9</v>
      </c>
      <c r="K213" s="48">
        <v>74.099999999999994</v>
      </c>
      <c r="L213" s="48">
        <v>128.1</v>
      </c>
      <c r="M213" s="48">
        <v>88.2</v>
      </c>
      <c r="N213" s="48">
        <v>110.9</v>
      </c>
      <c r="O213" s="48">
        <v>103.8</v>
      </c>
      <c r="P213" s="48">
        <v>75.400000000000006</v>
      </c>
      <c r="Q213" s="48">
        <v>181.9</v>
      </c>
      <c r="R213" s="48">
        <v>78.7</v>
      </c>
      <c r="S213" s="48">
        <v>114.7</v>
      </c>
      <c r="T213" s="48">
        <v>169.3</v>
      </c>
      <c r="U213" s="48">
        <v>26.2</v>
      </c>
      <c r="V213" s="48">
        <v>20.7</v>
      </c>
      <c r="W213" s="48">
        <v>100.5</v>
      </c>
      <c r="X213" s="48">
        <v>161</v>
      </c>
      <c r="Y213" s="48">
        <v>141.5</v>
      </c>
      <c r="Z213" s="48">
        <v>130.80000000000001</v>
      </c>
      <c r="AA213" s="48">
        <v>189.6</v>
      </c>
      <c r="AB213" s="48">
        <v>97.2</v>
      </c>
      <c r="AC213" s="48">
        <v>31.5</v>
      </c>
      <c r="AD213" s="48">
        <v>66.7</v>
      </c>
      <c r="AE213" s="48">
        <v>126.5</v>
      </c>
      <c r="AF213" s="48">
        <v>95.6</v>
      </c>
      <c r="AG213" s="48">
        <v>128.6</v>
      </c>
      <c r="AH213" s="48">
        <v>114.9</v>
      </c>
      <c r="AI213" s="48">
        <v>195.8</v>
      </c>
      <c r="AJ213" s="48">
        <v>83.7</v>
      </c>
      <c r="AK213" s="48">
        <v>137.6</v>
      </c>
      <c r="AL213" s="48">
        <v>208.3</v>
      </c>
      <c r="AM213" s="48">
        <v>78</v>
      </c>
      <c r="AN213" s="48">
        <v>109.1</v>
      </c>
      <c r="AO213" s="48">
        <v>148.5</v>
      </c>
      <c r="AP213" s="48">
        <v>148</v>
      </c>
      <c r="AQ213" s="48">
        <v>143.1</v>
      </c>
      <c r="AR213" s="48">
        <v>77</v>
      </c>
      <c r="AS213" s="49" t="s">
        <v>197</v>
      </c>
      <c r="AT213" s="48">
        <v>107.7</v>
      </c>
      <c r="AU213" s="49" t="s">
        <v>197</v>
      </c>
      <c r="AV213" s="48">
        <v>138.80000000000001</v>
      </c>
      <c r="AW213" s="48">
        <v>133.19999999999999</v>
      </c>
      <c r="AX213" s="48">
        <v>218.3</v>
      </c>
      <c r="AY213" s="48">
        <v>46.2</v>
      </c>
      <c r="AZ213" s="48">
        <v>96.3</v>
      </c>
      <c r="BA213" s="48">
        <v>103.5</v>
      </c>
      <c r="BB213" s="48">
        <v>103.1</v>
      </c>
      <c r="BC213" s="48">
        <v>109.6</v>
      </c>
      <c r="BD213" s="48">
        <v>113.1</v>
      </c>
      <c r="BE213" s="48">
        <v>112.8</v>
      </c>
      <c r="BF213" s="48">
        <v>161.80000000000001</v>
      </c>
      <c r="BG213" s="48">
        <v>116.3</v>
      </c>
      <c r="BH213" s="48">
        <v>126.6</v>
      </c>
      <c r="BI213" s="48">
        <v>142.9</v>
      </c>
      <c r="BJ213" s="48">
        <v>122.1</v>
      </c>
      <c r="BK213" s="48">
        <v>133</v>
      </c>
      <c r="BL213" s="48">
        <v>105.5</v>
      </c>
      <c r="BM213" s="48">
        <v>162.6</v>
      </c>
      <c r="BN213" s="48">
        <v>147</v>
      </c>
      <c r="BO213" s="48">
        <v>325</v>
      </c>
      <c r="BP213" s="48">
        <v>155</v>
      </c>
      <c r="BQ213" s="48">
        <v>174.5</v>
      </c>
      <c r="BR213" s="48">
        <v>180</v>
      </c>
      <c r="BS213" s="48">
        <v>135.6</v>
      </c>
      <c r="BT213" s="48">
        <v>156.4</v>
      </c>
      <c r="BU213" s="48">
        <v>231.7</v>
      </c>
      <c r="BV213" s="48">
        <v>121.4</v>
      </c>
      <c r="BW213" s="48">
        <v>158.80000000000001</v>
      </c>
      <c r="BX213" s="48">
        <v>59.3</v>
      </c>
      <c r="BY213" s="48">
        <v>60.9</v>
      </c>
      <c r="BZ213" s="48">
        <v>59.9</v>
      </c>
      <c r="CA213" s="49" t="s">
        <v>197</v>
      </c>
      <c r="CB213" s="49" t="s">
        <v>197</v>
      </c>
      <c r="CC213" s="49" t="s">
        <v>197</v>
      </c>
      <c r="CD213" s="48">
        <v>159.9</v>
      </c>
      <c r="CE213" s="48">
        <v>162.69999999999999</v>
      </c>
      <c r="CF213" s="48">
        <v>161.6</v>
      </c>
      <c r="CG213" s="48">
        <v>95.7</v>
      </c>
      <c r="CH213" s="48">
        <v>111.4</v>
      </c>
      <c r="CI213" s="48">
        <v>103.6</v>
      </c>
      <c r="CJ213" s="48">
        <v>94.2</v>
      </c>
      <c r="CK213" s="48">
        <v>68.8</v>
      </c>
      <c r="CL213" s="48">
        <v>79.400000000000006</v>
      </c>
      <c r="CM213" s="49" t="s">
        <v>197</v>
      </c>
      <c r="CN213" s="49" t="s">
        <v>197</v>
      </c>
      <c r="CO213" s="49" t="s">
        <v>197</v>
      </c>
      <c r="CP213" s="49" t="s">
        <v>197</v>
      </c>
      <c r="CQ213" s="49" t="s">
        <v>197</v>
      </c>
      <c r="CR213" s="49" t="s">
        <v>197</v>
      </c>
      <c r="CS213" s="49" t="s">
        <v>197</v>
      </c>
      <c r="CT213" s="48">
        <v>185.8</v>
      </c>
      <c r="CU213" s="48">
        <v>200.3</v>
      </c>
      <c r="CV213" s="48">
        <v>194.3</v>
      </c>
      <c r="CW213" s="48">
        <v>129.1</v>
      </c>
      <c r="CX213" s="48">
        <v>131.80000000000001</v>
      </c>
      <c r="CY213" s="48">
        <v>130.6</v>
      </c>
      <c r="CZ213" s="48">
        <v>119.9</v>
      </c>
      <c r="DA213" s="48">
        <v>140.69999999999999</v>
      </c>
      <c r="DB213" s="48">
        <v>153.30000000000001</v>
      </c>
      <c r="DC213" s="48">
        <v>149</v>
      </c>
      <c r="DD213" s="48">
        <v>220.8</v>
      </c>
      <c r="DE213" s="48">
        <v>108.1</v>
      </c>
      <c r="DF213" s="48">
        <v>148</v>
      </c>
      <c r="DG213" s="48">
        <v>58.8</v>
      </c>
      <c r="DH213" s="48">
        <v>44.2</v>
      </c>
      <c r="DI213" s="48">
        <v>52.4</v>
      </c>
      <c r="DJ213" s="48">
        <v>93.2</v>
      </c>
      <c r="DK213" s="48">
        <v>119.4</v>
      </c>
      <c r="DL213" s="48">
        <v>107.2</v>
      </c>
      <c r="DM213" s="48">
        <v>93.6</v>
      </c>
      <c r="DN213" s="48">
        <v>65.5</v>
      </c>
      <c r="DO213" s="48">
        <v>76.2</v>
      </c>
      <c r="DP213" s="48">
        <v>48.4</v>
      </c>
      <c r="DQ213" s="48">
        <v>48</v>
      </c>
      <c r="DR213" s="48">
        <v>48.1</v>
      </c>
      <c r="DS213" s="49" t="s">
        <v>197</v>
      </c>
      <c r="DT213" s="49" t="s">
        <v>197</v>
      </c>
      <c r="DU213" s="49" t="s">
        <v>197</v>
      </c>
      <c r="DV213" s="48">
        <v>156.80000000000001</v>
      </c>
      <c r="DW213" s="48">
        <v>168.4</v>
      </c>
      <c r="DX213" s="48">
        <v>164.9</v>
      </c>
      <c r="DY213" s="49" t="s">
        <v>197</v>
      </c>
      <c r="DZ213" s="49" t="s">
        <v>197</v>
      </c>
      <c r="EA213" s="49" t="s">
        <v>197</v>
      </c>
      <c r="EB213" s="48" t="e">
        <v>#N/A</v>
      </c>
      <c r="EC213" s="48">
        <v>179.2</v>
      </c>
      <c r="ED213" s="48" t="e">
        <v>#N/A</v>
      </c>
      <c r="EE213" s="48">
        <v>98.1</v>
      </c>
      <c r="EF213" s="48">
        <v>169.1</v>
      </c>
      <c r="EG213" s="48">
        <v>89.8</v>
      </c>
      <c r="EH213" s="48">
        <v>123.3</v>
      </c>
      <c r="EI213" s="48">
        <v>253.9</v>
      </c>
      <c r="EJ213" s="48">
        <v>131.30000000000001</v>
      </c>
      <c r="EK213" s="48">
        <v>173.1</v>
      </c>
      <c r="EL213" s="49" t="s">
        <v>197</v>
      </c>
      <c r="EM213" s="48">
        <v>301.3</v>
      </c>
      <c r="EN213" s="48">
        <v>167.4</v>
      </c>
      <c r="EO213" s="48">
        <v>237.4</v>
      </c>
      <c r="EP213" s="48">
        <v>77</v>
      </c>
      <c r="EQ213" s="48">
        <v>105</v>
      </c>
      <c r="ER213" s="48">
        <v>88.5</v>
      </c>
      <c r="ES213" s="49" t="s">
        <v>197</v>
      </c>
      <c r="ET213" s="48">
        <v>118.4</v>
      </c>
      <c r="EU213" s="48">
        <v>260.5</v>
      </c>
      <c r="EV213" s="48">
        <v>112.1</v>
      </c>
      <c r="EW213" s="48">
        <v>124.4</v>
      </c>
      <c r="EX213" s="48">
        <v>120.6</v>
      </c>
      <c r="EY213" s="48">
        <v>242.3</v>
      </c>
      <c r="EZ213" s="48">
        <v>123.5</v>
      </c>
      <c r="FA213" s="48">
        <v>126.5</v>
      </c>
      <c r="FB213" s="48">
        <v>125.3</v>
      </c>
      <c r="FC213" s="48">
        <v>155.6</v>
      </c>
      <c r="FD213" s="48">
        <v>110.4</v>
      </c>
      <c r="FE213" s="48">
        <v>99.8</v>
      </c>
      <c r="FF213" s="48">
        <v>104.4</v>
      </c>
      <c r="FG213" s="48">
        <v>29.7</v>
      </c>
      <c r="FH213" s="48">
        <v>38.4</v>
      </c>
      <c r="FI213" s="48">
        <v>32.200000000000003</v>
      </c>
      <c r="FJ213" s="48">
        <v>43.4</v>
      </c>
      <c r="FK213" s="48">
        <v>79.8</v>
      </c>
      <c r="FL213" s="48">
        <v>63.4</v>
      </c>
      <c r="FM213" s="48">
        <v>155.4</v>
      </c>
      <c r="FN213" s="48">
        <v>137.4</v>
      </c>
      <c r="FO213" s="48">
        <v>147.9</v>
      </c>
      <c r="FP213" s="48">
        <v>73.900000000000006</v>
      </c>
      <c r="FQ213" s="48">
        <v>127.8</v>
      </c>
      <c r="FR213" s="48">
        <v>108.7</v>
      </c>
      <c r="FS213" s="48">
        <v>133</v>
      </c>
      <c r="FT213" s="48">
        <v>158.30000000000001</v>
      </c>
      <c r="FU213" s="48">
        <v>142.30000000000001</v>
      </c>
      <c r="FV213" s="48">
        <v>153.9</v>
      </c>
      <c r="FW213" s="48">
        <v>64.8</v>
      </c>
      <c r="FX213" s="48">
        <v>96.7</v>
      </c>
      <c r="FY213" s="48">
        <v>139.69999999999999</v>
      </c>
      <c r="FZ213" s="48">
        <v>139.30000000000001</v>
      </c>
      <c r="GA213" s="48">
        <v>93.9</v>
      </c>
      <c r="GB213" s="48">
        <v>122.6</v>
      </c>
      <c r="GC213" s="48">
        <v>117.2</v>
      </c>
      <c r="GD213" s="48">
        <v>150.1</v>
      </c>
      <c r="GE213" s="48">
        <v>142.30000000000001</v>
      </c>
      <c r="GF213" s="48">
        <v>147.30000000000001</v>
      </c>
      <c r="GG213" s="48">
        <v>122.7</v>
      </c>
      <c r="GH213" s="48">
        <v>181.2</v>
      </c>
      <c r="GI213" s="48">
        <v>180.8</v>
      </c>
      <c r="GJ213" s="48">
        <v>129.1</v>
      </c>
      <c r="GK213" s="48">
        <v>590.4</v>
      </c>
      <c r="GL213" s="48">
        <v>445</v>
      </c>
      <c r="GM213" s="48">
        <v>170</v>
      </c>
      <c r="GN213" s="48">
        <v>436.1</v>
      </c>
      <c r="GO213" s="48">
        <v>334.1</v>
      </c>
      <c r="GP213" s="48">
        <v>108</v>
      </c>
      <c r="GQ213" s="48">
        <v>133.6</v>
      </c>
      <c r="GR213" s="48">
        <v>124.1</v>
      </c>
      <c r="GS213" s="48">
        <v>66.7</v>
      </c>
      <c r="GT213" s="48">
        <v>63.7</v>
      </c>
      <c r="GU213" s="48">
        <v>64.400000000000006</v>
      </c>
      <c r="GV213" s="48">
        <v>132.9</v>
      </c>
      <c r="GW213" s="48">
        <v>41.8</v>
      </c>
      <c r="GX213" s="48">
        <v>82.2</v>
      </c>
      <c r="GY213" s="48">
        <v>114.7</v>
      </c>
      <c r="GZ213" s="48">
        <v>122.9</v>
      </c>
      <c r="HA213" s="48">
        <v>118.9</v>
      </c>
      <c r="HB213" s="48">
        <v>95.9</v>
      </c>
      <c r="HC213" s="48">
        <v>156.69999999999999</v>
      </c>
      <c r="HD213" s="48">
        <v>138.30000000000001</v>
      </c>
      <c r="HE213" s="48" t="e">
        <v>#N/A</v>
      </c>
      <c r="HF213" s="48">
        <v>170</v>
      </c>
      <c r="HG213" s="48" t="e">
        <v>#N/A</v>
      </c>
      <c r="HH213" s="48">
        <v>140.4</v>
      </c>
      <c r="HI213" s="48">
        <v>62.5</v>
      </c>
      <c r="HJ213" s="48">
        <v>191</v>
      </c>
      <c r="HK213" s="48">
        <v>154.4</v>
      </c>
      <c r="HL213" s="48">
        <v>80.5</v>
      </c>
      <c r="HM213" s="48">
        <v>67.900000000000006</v>
      </c>
      <c r="HN213" s="48">
        <v>73.900000000000006</v>
      </c>
      <c r="HO213" s="48">
        <v>127.4</v>
      </c>
      <c r="HP213" s="48">
        <v>159.9</v>
      </c>
      <c r="HQ213" s="48">
        <v>148.80000000000001</v>
      </c>
      <c r="HR213" s="48">
        <v>135</v>
      </c>
      <c r="HS213" s="48">
        <v>154.6</v>
      </c>
      <c r="HT213" s="48">
        <v>144.69999999999999</v>
      </c>
      <c r="HU213" s="48">
        <v>95.5</v>
      </c>
      <c r="HV213" s="48">
        <v>128.30000000000001</v>
      </c>
      <c r="HW213" s="48">
        <v>126.5</v>
      </c>
      <c r="HX213" s="48">
        <v>139.30000000000001</v>
      </c>
      <c r="HY213" s="49" t="s">
        <v>197</v>
      </c>
      <c r="HZ213" s="48">
        <v>129.30000000000001</v>
      </c>
      <c r="IA213" s="48">
        <v>69</v>
      </c>
      <c r="IB213" s="48">
        <v>47.4</v>
      </c>
      <c r="IC213" s="48">
        <v>59.2</v>
      </c>
      <c r="ID213" s="48">
        <v>101.5</v>
      </c>
      <c r="IE213" s="48">
        <v>198</v>
      </c>
      <c r="IF213" s="48">
        <v>106.4</v>
      </c>
      <c r="IG213" s="48">
        <v>517.1</v>
      </c>
      <c r="IH213" s="48">
        <v>116.9</v>
      </c>
      <c r="II213" s="48">
        <v>71.5</v>
      </c>
      <c r="IJ213" s="48">
        <v>73.099999999999994</v>
      </c>
      <c r="IK213" s="48">
        <v>140.80000000000001</v>
      </c>
      <c r="IL213" s="48">
        <v>122.9</v>
      </c>
      <c r="IM213" s="48">
        <v>267.60000000000002</v>
      </c>
      <c r="IN213" s="48">
        <v>278.8</v>
      </c>
      <c r="IO213" s="48">
        <v>97.7</v>
      </c>
      <c r="IP213" s="49" t="s">
        <v>197</v>
      </c>
      <c r="IQ213" s="48">
        <v>148.9</v>
      </c>
      <c r="IR213" s="48">
        <v>84.9</v>
      </c>
      <c r="IS213" s="48">
        <v>106.4</v>
      </c>
      <c r="IT213" s="48">
        <v>98.2</v>
      </c>
      <c r="IU213" s="48">
        <v>113.7</v>
      </c>
      <c r="IV213" s="48">
        <v>158.80000000000001</v>
      </c>
      <c r="IW213" s="48">
        <v>147.5</v>
      </c>
      <c r="IX213" s="49" t="s">
        <v>197</v>
      </c>
      <c r="IY213" s="48">
        <v>118.5</v>
      </c>
      <c r="IZ213" s="48">
        <v>129.6</v>
      </c>
      <c r="JA213" s="48">
        <v>103.7</v>
      </c>
      <c r="JB213" s="48">
        <v>287.8</v>
      </c>
      <c r="JC213" s="48">
        <v>29.6</v>
      </c>
      <c r="JD213" s="48">
        <v>109.2</v>
      </c>
      <c r="JE213" s="48">
        <v>89.9</v>
      </c>
      <c r="JF213" s="48">
        <v>135.80000000000001</v>
      </c>
      <c r="JG213" s="48">
        <v>90.9</v>
      </c>
      <c r="JH213" s="48">
        <v>207.4</v>
      </c>
      <c r="JI213" s="48">
        <v>97</v>
      </c>
      <c r="JJ213" s="48">
        <v>134.4</v>
      </c>
      <c r="JK213" s="48">
        <v>81.2</v>
      </c>
      <c r="JL213" s="48">
        <v>118.1</v>
      </c>
      <c r="JM213" s="48">
        <v>112.5</v>
      </c>
      <c r="JN213" s="48">
        <v>116.9</v>
      </c>
      <c r="JO213" s="48">
        <v>322.10000000000002</v>
      </c>
    </row>
    <row r="214" spans="1:275">
      <c r="A214" s="45"/>
      <c r="B214" s="46" t="s">
        <v>1951</v>
      </c>
      <c r="C214" s="303" t="s">
        <v>1447</v>
      </c>
      <c r="D214" s="46" t="s">
        <v>114</v>
      </c>
      <c r="E214" s="303" t="s">
        <v>26</v>
      </c>
      <c r="F214" s="47" t="s">
        <v>197</v>
      </c>
      <c r="G214" s="47" t="s">
        <v>197</v>
      </c>
      <c r="H214" s="48">
        <v>86.6</v>
      </c>
      <c r="I214" s="48">
        <v>95.2</v>
      </c>
      <c r="J214" s="48">
        <v>94</v>
      </c>
      <c r="K214" s="48">
        <v>46.1</v>
      </c>
      <c r="L214" s="48">
        <v>128.6</v>
      </c>
      <c r="M214" s="48">
        <v>144.80000000000001</v>
      </c>
      <c r="N214" s="48">
        <v>92.7</v>
      </c>
      <c r="O214" s="49" t="s">
        <v>197</v>
      </c>
      <c r="P214" s="48">
        <v>140.80000000000001</v>
      </c>
      <c r="Q214" s="48">
        <v>70</v>
      </c>
      <c r="R214" s="48">
        <v>104.5</v>
      </c>
      <c r="S214" s="48">
        <v>102.2</v>
      </c>
      <c r="T214" s="48">
        <v>90.3</v>
      </c>
      <c r="U214" s="48">
        <v>86.1</v>
      </c>
      <c r="V214" s="49" t="s">
        <v>197</v>
      </c>
      <c r="W214" s="48">
        <v>90.6</v>
      </c>
      <c r="X214" s="48">
        <v>147.69999999999999</v>
      </c>
      <c r="Y214" s="48">
        <v>137.5</v>
      </c>
      <c r="Z214" s="48">
        <v>101.2</v>
      </c>
      <c r="AA214" s="48">
        <v>164.6</v>
      </c>
      <c r="AB214" s="48">
        <v>94.7</v>
      </c>
      <c r="AC214" s="48">
        <v>46.9</v>
      </c>
      <c r="AD214" s="48">
        <v>137.19999999999999</v>
      </c>
      <c r="AE214" s="48">
        <v>108.2</v>
      </c>
      <c r="AF214" s="48">
        <v>157</v>
      </c>
      <c r="AG214" s="48">
        <v>145</v>
      </c>
      <c r="AH214" s="48">
        <v>145.6</v>
      </c>
      <c r="AI214" s="49" t="s">
        <v>197</v>
      </c>
      <c r="AJ214" s="48">
        <v>173.6</v>
      </c>
      <c r="AK214" s="48">
        <v>32.700000000000003</v>
      </c>
      <c r="AL214" s="49" t="s">
        <v>197</v>
      </c>
      <c r="AM214" s="49" t="s">
        <v>197</v>
      </c>
      <c r="AN214" s="48">
        <v>34.799999999999997</v>
      </c>
      <c r="AO214" s="48">
        <v>70.099999999999994</v>
      </c>
      <c r="AP214" s="48">
        <v>69.7</v>
      </c>
      <c r="AQ214" s="48">
        <v>91</v>
      </c>
      <c r="AR214" s="48">
        <v>115.9</v>
      </c>
      <c r="AS214" s="49" t="s">
        <v>197</v>
      </c>
      <c r="AT214" s="48">
        <v>144.4</v>
      </c>
      <c r="AU214" s="49" t="s">
        <v>197</v>
      </c>
      <c r="AV214" s="48">
        <v>36.5</v>
      </c>
      <c r="AW214" s="49" t="s">
        <v>197</v>
      </c>
      <c r="AX214" s="48">
        <v>123.6</v>
      </c>
      <c r="AY214" s="48">
        <v>5.7</v>
      </c>
      <c r="AZ214" s="48">
        <v>111.3</v>
      </c>
      <c r="BA214" s="48">
        <v>131.30000000000001</v>
      </c>
      <c r="BB214" s="48">
        <v>130.4</v>
      </c>
      <c r="BC214" s="48">
        <v>112.3</v>
      </c>
      <c r="BD214" s="48">
        <v>132</v>
      </c>
      <c r="BE214" s="48">
        <v>130.6</v>
      </c>
      <c r="BF214" s="48">
        <v>107.9</v>
      </c>
      <c r="BG214" s="48">
        <v>167.5</v>
      </c>
      <c r="BH214" s="48">
        <v>154.30000000000001</v>
      </c>
      <c r="BI214" s="48">
        <v>93.9</v>
      </c>
      <c r="BJ214" s="48">
        <v>133.6</v>
      </c>
      <c r="BK214" s="48">
        <v>112.8</v>
      </c>
      <c r="BL214" s="48">
        <v>52.4</v>
      </c>
      <c r="BM214" s="48">
        <v>83.7</v>
      </c>
      <c r="BN214" s="48">
        <v>75.099999999999994</v>
      </c>
      <c r="BO214" s="49" t="s">
        <v>197</v>
      </c>
      <c r="BP214" s="49" t="s">
        <v>197</v>
      </c>
      <c r="BQ214" s="49" t="s">
        <v>197</v>
      </c>
      <c r="BR214" s="49" t="s">
        <v>197</v>
      </c>
      <c r="BS214" s="49" t="s">
        <v>197</v>
      </c>
      <c r="BT214" s="49" t="s">
        <v>197</v>
      </c>
      <c r="BU214" s="48">
        <v>13.8</v>
      </c>
      <c r="BV214" s="48">
        <v>45.6</v>
      </c>
      <c r="BW214" s="48">
        <v>34.799999999999997</v>
      </c>
      <c r="BX214" s="48">
        <v>231.9</v>
      </c>
      <c r="BY214" s="48">
        <v>228.7</v>
      </c>
      <c r="BZ214" s="48">
        <v>230.8</v>
      </c>
      <c r="CA214" s="49" t="s">
        <v>197</v>
      </c>
      <c r="CB214" s="49" t="s">
        <v>197</v>
      </c>
      <c r="CC214" s="49" t="s">
        <v>197</v>
      </c>
      <c r="CD214" s="48">
        <v>49.1</v>
      </c>
      <c r="CE214" s="48">
        <v>76.900000000000006</v>
      </c>
      <c r="CF214" s="48">
        <v>66</v>
      </c>
      <c r="CG214" s="48">
        <v>58.4</v>
      </c>
      <c r="CH214" s="48">
        <v>60</v>
      </c>
      <c r="CI214" s="48">
        <v>59.2</v>
      </c>
      <c r="CJ214" s="48">
        <v>83.2</v>
      </c>
      <c r="CK214" s="48">
        <v>104.9</v>
      </c>
      <c r="CL214" s="48">
        <v>95.9</v>
      </c>
      <c r="CM214" s="49" t="s">
        <v>197</v>
      </c>
      <c r="CN214" s="49" t="s">
        <v>197</v>
      </c>
      <c r="CO214" s="49" t="s">
        <v>197</v>
      </c>
      <c r="CP214" s="49" t="s">
        <v>197</v>
      </c>
      <c r="CQ214" s="49" t="s">
        <v>197</v>
      </c>
      <c r="CR214" s="49" t="s">
        <v>197</v>
      </c>
      <c r="CS214" s="49" t="s">
        <v>197</v>
      </c>
      <c r="CT214" s="49" t="s">
        <v>197</v>
      </c>
      <c r="CU214" s="49" t="s">
        <v>197</v>
      </c>
      <c r="CV214" s="49" t="s">
        <v>197</v>
      </c>
      <c r="CW214" s="49" t="s">
        <v>197</v>
      </c>
      <c r="CX214" s="49" t="s">
        <v>197</v>
      </c>
      <c r="CY214" s="49" t="s">
        <v>197</v>
      </c>
      <c r="CZ214" s="49" t="s">
        <v>197</v>
      </c>
      <c r="DA214" s="48">
        <v>51.5</v>
      </c>
      <c r="DB214" s="48">
        <v>70.2</v>
      </c>
      <c r="DC214" s="48">
        <v>63.8</v>
      </c>
      <c r="DD214" s="49" t="s">
        <v>197</v>
      </c>
      <c r="DE214" s="49" t="s">
        <v>197</v>
      </c>
      <c r="DF214" s="49" t="s">
        <v>197</v>
      </c>
      <c r="DG214" s="48">
        <v>227.7</v>
      </c>
      <c r="DH214" s="48">
        <v>275.5</v>
      </c>
      <c r="DI214" s="48">
        <v>248.7</v>
      </c>
      <c r="DJ214" s="48">
        <v>57.3</v>
      </c>
      <c r="DK214" s="48">
        <v>59.6</v>
      </c>
      <c r="DL214" s="48">
        <v>58.5</v>
      </c>
      <c r="DM214" s="48">
        <v>85.8</v>
      </c>
      <c r="DN214" s="48">
        <v>110.1</v>
      </c>
      <c r="DO214" s="48">
        <v>100.9</v>
      </c>
      <c r="DP214" s="49" t="s">
        <v>197</v>
      </c>
      <c r="DQ214" s="49" t="s">
        <v>197</v>
      </c>
      <c r="DR214" s="49" t="s">
        <v>197</v>
      </c>
      <c r="DS214" s="49" t="s">
        <v>197</v>
      </c>
      <c r="DT214" s="49" t="s">
        <v>197</v>
      </c>
      <c r="DU214" s="49" t="s">
        <v>197</v>
      </c>
      <c r="DV214" s="48">
        <v>23.2</v>
      </c>
      <c r="DW214" s="48">
        <v>19.5</v>
      </c>
      <c r="DX214" s="48">
        <v>20.6</v>
      </c>
      <c r="DY214" s="49" t="s">
        <v>197</v>
      </c>
      <c r="DZ214" s="49" t="s">
        <v>197</v>
      </c>
      <c r="EA214" s="49" t="s">
        <v>197</v>
      </c>
      <c r="EB214" s="48" t="e">
        <v>#N/A</v>
      </c>
      <c r="EC214" s="49" t="s">
        <v>197</v>
      </c>
      <c r="ED214" s="48" t="e">
        <v>#N/A</v>
      </c>
      <c r="EE214" s="48">
        <v>44.9</v>
      </c>
      <c r="EF214" s="48">
        <v>16.600000000000001</v>
      </c>
      <c r="EG214" s="48">
        <v>6.1</v>
      </c>
      <c r="EH214" s="48">
        <v>10.5</v>
      </c>
      <c r="EI214" s="49" t="s">
        <v>197</v>
      </c>
      <c r="EJ214" s="49" t="s">
        <v>197</v>
      </c>
      <c r="EK214" s="49" t="s">
        <v>197</v>
      </c>
      <c r="EL214" s="49" t="s">
        <v>197</v>
      </c>
      <c r="EM214" s="49" t="s">
        <v>197</v>
      </c>
      <c r="EN214" s="49" t="s">
        <v>197</v>
      </c>
      <c r="EO214" s="49" t="s">
        <v>197</v>
      </c>
      <c r="EP214" s="49" t="s">
        <v>197</v>
      </c>
      <c r="EQ214" s="49" t="s">
        <v>197</v>
      </c>
      <c r="ER214" s="49" t="s">
        <v>197</v>
      </c>
      <c r="ES214" s="49" t="s">
        <v>197</v>
      </c>
      <c r="ET214" s="48">
        <v>102.9</v>
      </c>
      <c r="EU214" s="49" t="s">
        <v>197</v>
      </c>
      <c r="EV214" s="48">
        <v>100.1</v>
      </c>
      <c r="EW214" s="48">
        <v>119.1</v>
      </c>
      <c r="EX214" s="48">
        <v>113.2</v>
      </c>
      <c r="EY214" s="48">
        <v>118.5</v>
      </c>
      <c r="EZ214" s="48">
        <v>85.9</v>
      </c>
      <c r="FA214" s="48">
        <v>162.19999999999999</v>
      </c>
      <c r="FB214" s="48">
        <v>131.80000000000001</v>
      </c>
      <c r="FC214" s="48">
        <v>15.6</v>
      </c>
      <c r="FD214" s="48">
        <v>86.1</v>
      </c>
      <c r="FE214" s="48">
        <v>164.7</v>
      </c>
      <c r="FF214" s="48">
        <v>130.9</v>
      </c>
      <c r="FG214" s="48">
        <v>49.2</v>
      </c>
      <c r="FH214" s="48">
        <v>82.9</v>
      </c>
      <c r="FI214" s="48">
        <v>59</v>
      </c>
      <c r="FJ214" s="48">
        <v>44.5</v>
      </c>
      <c r="FK214" s="48">
        <v>151.30000000000001</v>
      </c>
      <c r="FL214" s="48">
        <v>103.1</v>
      </c>
      <c r="FM214" s="48">
        <v>114.9</v>
      </c>
      <c r="FN214" s="48">
        <v>207.3</v>
      </c>
      <c r="FO214" s="48">
        <v>153.5</v>
      </c>
      <c r="FP214" s="48">
        <v>101.1</v>
      </c>
      <c r="FQ214" s="48">
        <v>178.2</v>
      </c>
      <c r="FR214" s="48">
        <v>150.80000000000001</v>
      </c>
      <c r="FS214" s="48">
        <v>95.7</v>
      </c>
      <c r="FT214" s="48">
        <v>232.8</v>
      </c>
      <c r="FU214" s="48">
        <v>146</v>
      </c>
      <c r="FV214" s="48">
        <v>127.1</v>
      </c>
      <c r="FW214" s="48">
        <v>193.1</v>
      </c>
      <c r="FX214" s="48">
        <v>75.2</v>
      </c>
      <c r="FY214" s="48">
        <v>144.6</v>
      </c>
      <c r="FZ214" s="48">
        <v>144</v>
      </c>
      <c r="GA214" s="48">
        <v>92.6</v>
      </c>
      <c r="GB214" s="48">
        <v>86.6</v>
      </c>
      <c r="GC214" s="48">
        <v>87.7</v>
      </c>
      <c r="GD214" s="48">
        <v>271.60000000000002</v>
      </c>
      <c r="GE214" s="48">
        <v>340.1</v>
      </c>
      <c r="GF214" s="48">
        <v>296.2</v>
      </c>
      <c r="GG214" s="48">
        <v>146.1</v>
      </c>
      <c r="GH214" s="48">
        <v>220.1</v>
      </c>
      <c r="GI214" s="48">
        <v>219.6</v>
      </c>
      <c r="GJ214" s="49" t="s">
        <v>197</v>
      </c>
      <c r="GK214" s="49" t="s">
        <v>197</v>
      </c>
      <c r="GL214" s="49" t="s">
        <v>197</v>
      </c>
      <c r="GM214" s="48">
        <v>80.8</v>
      </c>
      <c r="GN214" s="48">
        <v>90.7</v>
      </c>
      <c r="GO214" s="48">
        <v>86.9</v>
      </c>
      <c r="GP214" s="48">
        <v>26.8</v>
      </c>
      <c r="GQ214" s="48">
        <v>230.4</v>
      </c>
      <c r="GR214" s="48">
        <v>154.69999999999999</v>
      </c>
      <c r="GS214" s="48">
        <v>192.3</v>
      </c>
      <c r="GT214" s="48">
        <v>138.80000000000001</v>
      </c>
      <c r="GU214" s="48">
        <v>150.5</v>
      </c>
      <c r="GV214" s="48">
        <v>64.5</v>
      </c>
      <c r="GW214" s="48">
        <v>19.3</v>
      </c>
      <c r="GX214" s="48">
        <v>39.4</v>
      </c>
      <c r="GY214" s="48">
        <v>104.3</v>
      </c>
      <c r="GZ214" s="48">
        <v>153</v>
      </c>
      <c r="HA214" s="48">
        <v>129.30000000000001</v>
      </c>
      <c r="HB214" s="48">
        <v>103.9</v>
      </c>
      <c r="HC214" s="48">
        <v>95.8</v>
      </c>
      <c r="HD214" s="48">
        <v>98.3</v>
      </c>
      <c r="HE214" s="48" t="e">
        <v>#N/A</v>
      </c>
      <c r="HF214" s="49" t="s">
        <v>197</v>
      </c>
      <c r="HG214" s="48" t="e">
        <v>#N/A</v>
      </c>
      <c r="HH214" s="48">
        <v>217.2</v>
      </c>
      <c r="HI214" s="48">
        <v>153.1</v>
      </c>
      <c r="HJ214" s="48">
        <v>111.2</v>
      </c>
      <c r="HK214" s="48">
        <v>123.1</v>
      </c>
      <c r="HL214" s="48">
        <v>113.7</v>
      </c>
      <c r="HM214" s="48">
        <v>167.9</v>
      </c>
      <c r="HN214" s="48">
        <v>141.80000000000001</v>
      </c>
      <c r="HO214" s="49" t="s">
        <v>197</v>
      </c>
      <c r="HP214" s="49" t="s">
        <v>197</v>
      </c>
      <c r="HQ214" s="49" t="s">
        <v>197</v>
      </c>
      <c r="HR214" s="48">
        <v>85.8</v>
      </c>
      <c r="HS214" s="48">
        <v>131.5</v>
      </c>
      <c r="HT214" s="48">
        <v>108.5</v>
      </c>
      <c r="HU214" s="48">
        <v>78.7</v>
      </c>
      <c r="HV214" s="48">
        <v>116.9</v>
      </c>
      <c r="HW214" s="48">
        <v>114.8</v>
      </c>
      <c r="HX214" s="49" t="s">
        <v>197</v>
      </c>
      <c r="HY214" s="49" t="s">
        <v>197</v>
      </c>
      <c r="HZ214" s="48">
        <v>105.4</v>
      </c>
      <c r="IA214" s="49" t="s">
        <v>197</v>
      </c>
      <c r="IB214" s="49" t="s">
        <v>197</v>
      </c>
      <c r="IC214" s="49" t="s">
        <v>197</v>
      </c>
      <c r="ID214" s="48">
        <v>130.80000000000001</v>
      </c>
      <c r="IE214" s="49" t="s">
        <v>197</v>
      </c>
      <c r="IF214" s="48">
        <v>1650.8</v>
      </c>
      <c r="IG214" s="48">
        <v>294.3</v>
      </c>
      <c r="IH214" s="48">
        <v>116.5</v>
      </c>
      <c r="II214" s="49" t="s">
        <v>197</v>
      </c>
      <c r="IJ214" s="49" t="s">
        <v>197</v>
      </c>
      <c r="IK214" s="48">
        <v>215.4</v>
      </c>
      <c r="IL214" s="49" t="s">
        <v>197</v>
      </c>
      <c r="IM214" s="49" t="s">
        <v>197</v>
      </c>
      <c r="IN214" s="49" t="s">
        <v>197</v>
      </c>
      <c r="IO214" s="49" t="s">
        <v>197</v>
      </c>
      <c r="IP214" s="49" t="s">
        <v>197</v>
      </c>
      <c r="IQ214" s="48">
        <v>227.2</v>
      </c>
      <c r="IR214" s="48">
        <v>170.7</v>
      </c>
      <c r="IS214" s="48">
        <v>179.6</v>
      </c>
      <c r="IT214" s="48">
        <v>176.2</v>
      </c>
      <c r="IU214" s="48">
        <v>46.6</v>
      </c>
      <c r="IV214" s="48">
        <v>129</v>
      </c>
      <c r="IW214" s="48">
        <v>108.3</v>
      </c>
      <c r="IX214" s="49" t="s">
        <v>197</v>
      </c>
      <c r="IY214" s="48">
        <v>246.7</v>
      </c>
      <c r="IZ214" s="48">
        <v>214</v>
      </c>
      <c r="JA214" s="48">
        <v>133.9</v>
      </c>
      <c r="JB214" s="49" t="s">
        <v>197</v>
      </c>
      <c r="JC214" s="48">
        <v>38</v>
      </c>
      <c r="JD214" s="48">
        <v>50.6</v>
      </c>
      <c r="JE214" s="48">
        <v>47.5</v>
      </c>
      <c r="JF214" s="48" t="s">
        <v>87</v>
      </c>
      <c r="JG214" s="48" t="s">
        <v>87</v>
      </c>
      <c r="JH214" s="48">
        <v>50.1</v>
      </c>
      <c r="JI214" s="48">
        <v>101</v>
      </c>
      <c r="JJ214" s="48">
        <v>89.5</v>
      </c>
      <c r="JK214" s="48">
        <v>77.400000000000006</v>
      </c>
      <c r="JL214" s="48">
        <v>91.4</v>
      </c>
      <c r="JM214" s="48">
        <v>107.7</v>
      </c>
      <c r="JN214" s="48">
        <v>116.5</v>
      </c>
      <c r="JO214" s="48">
        <v>140.9</v>
      </c>
    </row>
    <row r="215" spans="1:275">
      <c r="A215" s="45"/>
      <c r="B215" s="46" t="s">
        <v>1952</v>
      </c>
      <c r="C215" s="303" t="s">
        <v>1448</v>
      </c>
      <c r="D215" s="46" t="s">
        <v>114</v>
      </c>
      <c r="E215" s="303" t="s">
        <v>26</v>
      </c>
      <c r="F215" s="47" t="s">
        <v>197</v>
      </c>
      <c r="G215" s="47" t="s">
        <v>197</v>
      </c>
      <c r="H215" s="48">
        <v>111</v>
      </c>
      <c r="I215" s="48">
        <v>112.2</v>
      </c>
      <c r="J215" s="48">
        <v>111.2</v>
      </c>
      <c r="K215" s="48">
        <v>40.299999999999997</v>
      </c>
      <c r="L215" s="48">
        <v>103.6</v>
      </c>
      <c r="M215" s="48">
        <v>104.5</v>
      </c>
      <c r="N215" s="48">
        <v>85.8</v>
      </c>
      <c r="O215" s="49" t="s">
        <v>197</v>
      </c>
      <c r="P215" s="48">
        <v>137.5</v>
      </c>
      <c r="Q215" s="49" t="s">
        <v>197</v>
      </c>
      <c r="R215" s="48">
        <v>112.7</v>
      </c>
      <c r="S215" s="48">
        <v>98.9</v>
      </c>
      <c r="T215" s="49" t="s">
        <v>197</v>
      </c>
      <c r="U215" s="48">
        <v>137.30000000000001</v>
      </c>
      <c r="V215" s="49" t="s">
        <v>197</v>
      </c>
      <c r="W215" s="49" t="s">
        <v>197</v>
      </c>
      <c r="X215" s="49" t="s">
        <v>197</v>
      </c>
      <c r="Y215" s="49" t="s">
        <v>197</v>
      </c>
      <c r="Z215" s="48">
        <v>96.6</v>
      </c>
      <c r="AA215" s="48">
        <v>27.3</v>
      </c>
      <c r="AB215" s="48">
        <v>92.3</v>
      </c>
      <c r="AC215" s="49" t="s">
        <v>197</v>
      </c>
      <c r="AD215" s="49" t="s">
        <v>197</v>
      </c>
      <c r="AE215" s="48">
        <v>48.5</v>
      </c>
      <c r="AF215" s="48">
        <v>62.6</v>
      </c>
      <c r="AG215" s="48">
        <v>45.8</v>
      </c>
      <c r="AH215" s="48">
        <v>70.400000000000006</v>
      </c>
      <c r="AI215" s="49" t="s">
        <v>197</v>
      </c>
      <c r="AJ215" s="49" t="s">
        <v>197</v>
      </c>
      <c r="AK215" s="48">
        <v>112.2</v>
      </c>
      <c r="AL215" s="49" t="s">
        <v>197</v>
      </c>
      <c r="AM215" s="49" t="s">
        <v>197</v>
      </c>
      <c r="AN215" s="49" t="s">
        <v>197</v>
      </c>
      <c r="AO215" s="49" t="s">
        <v>197</v>
      </c>
      <c r="AP215" s="49" t="s">
        <v>197</v>
      </c>
      <c r="AQ215" s="49" t="s">
        <v>197</v>
      </c>
      <c r="AR215" s="49" t="s">
        <v>197</v>
      </c>
      <c r="AS215" s="49" t="s">
        <v>197</v>
      </c>
      <c r="AT215" s="48">
        <v>77.2</v>
      </c>
      <c r="AU215" s="49" t="s">
        <v>197</v>
      </c>
      <c r="AV215" s="48">
        <v>65.3</v>
      </c>
      <c r="AW215" s="49" t="s">
        <v>197</v>
      </c>
      <c r="AX215" s="49" t="s">
        <v>197</v>
      </c>
      <c r="AY215" s="49" t="s">
        <v>197</v>
      </c>
      <c r="AZ215" s="48">
        <v>112.5</v>
      </c>
      <c r="BA215" s="48">
        <v>78.8</v>
      </c>
      <c r="BB215" s="48">
        <v>80.3</v>
      </c>
      <c r="BC215" s="48">
        <v>96.7</v>
      </c>
      <c r="BD215" s="48">
        <v>64.400000000000006</v>
      </c>
      <c r="BE215" s="48">
        <v>66.8</v>
      </c>
      <c r="BF215" s="48">
        <v>141.19999999999999</v>
      </c>
      <c r="BG215" s="48">
        <v>93.8</v>
      </c>
      <c r="BH215" s="48">
        <v>104.8</v>
      </c>
      <c r="BI215" s="48">
        <v>80.400000000000006</v>
      </c>
      <c r="BJ215" s="48">
        <v>106.8</v>
      </c>
      <c r="BK215" s="48">
        <v>93</v>
      </c>
      <c r="BL215" s="48">
        <v>50.1</v>
      </c>
      <c r="BM215" s="48">
        <v>104.6</v>
      </c>
      <c r="BN215" s="48">
        <v>89.6</v>
      </c>
      <c r="BO215" s="49" t="s">
        <v>197</v>
      </c>
      <c r="BP215" s="49" t="s">
        <v>197</v>
      </c>
      <c r="BQ215" s="49" t="s">
        <v>197</v>
      </c>
      <c r="BR215" s="49" t="s">
        <v>197</v>
      </c>
      <c r="BS215" s="49" t="s">
        <v>197</v>
      </c>
      <c r="BT215" s="49" t="s">
        <v>197</v>
      </c>
      <c r="BU215" s="49" t="s">
        <v>197</v>
      </c>
      <c r="BV215" s="49" t="s">
        <v>197</v>
      </c>
      <c r="BW215" s="49" t="s">
        <v>197</v>
      </c>
      <c r="BX215" s="49" t="s">
        <v>197</v>
      </c>
      <c r="BY215" s="49" t="s">
        <v>197</v>
      </c>
      <c r="BZ215" s="49" t="s">
        <v>197</v>
      </c>
      <c r="CA215" s="49" t="s">
        <v>197</v>
      </c>
      <c r="CB215" s="49" t="s">
        <v>197</v>
      </c>
      <c r="CC215" s="49" t="s">
        <v>197</v>
      </c>
      <c r="CD215" s="49" t="s">
        <v>197</v>
      </c>
      <c r="CE215" s="49" t="s">
        <v>197</v>
      </c>
      <c r="CF215" s="49" t="s">
        <v>197</v>
      </c>
      <c r="CG215" s="49" t="s">
        <v>197</v>
      </c>
      <c r="CH215" s="49" t="s">
        <v>197</v>
      </c>
      <c r="CI215" s="49" t="s">
        <v>197</v>
      </c>
      <c r="CJ215" s="49" t="s">
        <v>197</v>
      </c>
      <c r="CK215" s="49" t="s">
        <v>197</v>
      </c>
      <c r="CL215" s="49" t="s">
        <v>197</v>
      </c>
      <c r="CM215" s="49" t="s">
        <v>197</v>
      </c>
      <c r="CN215" s="49" t="s">
        <v>197</v>
      </c>
      <c r="CO215" s="49" t="s">
        <v>197</v>
      </c>
      <c r="CP215" s="49" t="s">
        <v>197</v>
      </c>
      <c r="CQ215" s="49" t="s">
        <v>197</v>
      </c>
      <c r="CR215" s="49" t="s">
        <v>197</v>
      </c>
      <c r="CS215" s="49" t="s">
        <v>197</v>
      </c>
      <c r="CT215" s="49" t="s">
        <v>197</v>
      </c>
      <c r="CU215" s="49" t="s">
        <v>197</v>
      </c>
      <c r="CV215" s="49" t="s">
        <v>197</v>
      </c>
      <c r="CW215" s="49" t="s">
        <v>197</v>
      </c>
      <c r="CX215" s="49" t="s">
        <v>197</v>
      </c>
      <c r="CY215" s="49" t="s">
        <v>197</v>
      </c>
      <c r="CZ215" s="49" t="s">
        <v>197</v>
      </c>
      <c r="DA215" s="49" t="s">
        <v>197</v>
      </c>
      <c r="DB215" s="49" t="s">
        <v>197</v>
      </c>
      <c r="DC215" s="49" t="s">
        <v>197</v>
      </c>
      <c r="DD215" s="49" t="s">
        <v>197</v>
      </c>
      <c r="DE215" s="49" t="s">
        <v>197</v>
      </c>
      <c r="DF215" s="49" t="s">
        <v>197</v>
      </c>
      <c r="DG215" s="49" t="s">
        <v>197</v>
      </c>
      <c r="DH215" s="49" t="s">
        <v>197</v>
      </c>
      <c r="DI215" s="49" t="s">
        <v>197</v>
      </c>
      <c r="DJ215" s="49" t="s">
        <v>197</v>
      </c>
      <c r="DK215" s="49" t="s">
        <v>197</v>
      </c>
      <c r="DL215" s="49" t="s">
        <v>197</v>
      </c>
      <c r="DM215" s="49" t="s">
        <v>197</v>
      </c>
      <c r="DN215" s="49" t="s">
        <v>197</v>
      </c>
      <c r="DO215" s="49" t="s">
        <v>197</v>
      </c>
      <c r="DP215" s="49" t="s">
        <v>197</v>
      </c>
      <c r="DQ215" s="49" t="s">
        <v>197</v>
      </c>
      <c r="DR215" s="49" t="s">
        <v>197</v>
      </c>
      <c r="DS215" s="49" t="s">
        <v>197</v>
      </c>
      <c r="DT215" s="49" t="s">
        <v>197</v>
      </c>
      <c r="DU215" s="49" t="s">
        <v>197</v>
      </c>
      <c r="DV215" s="49" t="s">
        <v>197</v>
      </c>
      <c r="DW215" s="49" t="s">
        <v>197</v>
      </c>
      <c r="DX215" s="49" t="s">
        <v>197</v>
      </c>
      <c r="DY215" s="49" t="s">
        <v>197</v>
      </c>
      <c r="DZ215" s="49" t="s">
        <v>197</v>
      </c>
      <c r="EA215" s="49" t="s">
        <v>197</v>
      </c>
      <c r="EB215" s="48" t="e">
        <v>#N/A</v>
      </c>
      <c r="EC215" s="49" t="s">
        <v>197</v>
      </c>
      <c r="ED215" s="48" t="e">
        <v>#N/A</v>
      </c>
      <c r="EE215" s="49" t="s">
        <v>197</v>
      </c>
      <c r="EF215" s="49" t="s">
        <v>197</v>
      </c>
      <c r="EG215" s="49" t="s">
        <v>197</v>
      </c>
      <c r="EH215" s="49" t="s">
        <v>197</v>
      </c>
      <c r="EI215" s="49" t="s">
        <v>197</v>
      </c>
      <c r="EJ215" s="49" t="s">
        <v>197</v>
      </c>
      <c r="EK215" s="49" t="s">
        <v>197</v>
      </c>
      <c r="EL215" s="49" t="s">
        <v>197</v>
      </c>
      <c r="EM215" s="49" t="s">
        <v>197</v>
      </c>
      <c r="EN215" s="49" t="s">
        <v>197</v>
      </c>
      <c r="EO215" s="49" t="s">
        <v>197</v>
      </c>
      <c r="EP215" s="48">
        <v>244.3</v>
      </c>
      <c r="EQ215" s="48">
        <v>96.4</v>
      </c>
      <c r="ER215" s="48">
        <v>183.9</v>
      </c>
      <c r="ES215" s="49" t="s">
        <v>197</v>
      </c>
      <c r="ET215" s="48">
        <v>86.7</v>
      </c>
      <c r="EU215" s="49" t="s">
        <v>197</v>
      </c>
      <c r="EV215" s="48">
        <v>91.8</v>
      </c>
      <c r="EW215" s="48">
        <v>90</v>
      </c>
      <c r="EX215" s="48">
        <v>90.5</v>
      </c>
      <c r="EY215" s="49" t="s">
        <v>197</v>
      </c>
      <c r="EZ215" s="48">
        <v>83.5</v>
      </c>
      <c r="FA215" s="48">
        <v>73.8</v>
      </c>
      <c r="FB215" s="48">
        <v>77.7</v>
      </c>
      <c r="FC215" s="49" t="s">
        <v>197</v>
      </c>
      <c r="FD215" s="48">
        <v>97.2</v>
      </c>
      <c r="FE215" s="48">
        <v>75.599999999999994</v>
      </c>
      <c r="FF215" s="48">
        <v>84.9</v>
      </c>
      <c r="FG215" s="49" t="s">
        <v>197</v>
      </c>
      <c r="FH215" s="49" t="s">
        <v>197</v>
      </c>
      <c r="FI215" s="49" t="s">
        <v>197</v>
      </c>
      <c r="FJ215" s="49" t="s">
        <v>197</v>
      </c>
      <c r="FK215" s="49" t="s">
        <v>197</v>
      </c>
      <c r="FL215" s="49" t="s">
        <v>197</v>
      </c>
      <c r="FM215" s="48">
        <v>89.1</v>
      </c>
      <c r="FN215" s="48">
        <v>90.3</v>
      </c>
      <c r="FO215" s="48">
        <v>89.6</v>
      </c>
      <c r="FP215" s="48">
        <v>106</v>
      </c>
      <c r="FQ215" s="48">
        <v>73.2</v>
      </c>
      <c r="FR215" s="48">
        <v>84.8</v>
      </c>
      <c r="FS215" s="48">
        <v>73.099999999999994</v>
      </c>
      <c r="FT215" s="48">
        <v>83.2</v>
      </c>
      <c r="FU215" s="48">
        <v>76.8</v>
      </c>
      <c r="FV215" s="49" t="s">
        <v>197</v>
      </c>
      <c r="FW215" s="49" t="s">
        <v>197</v>
      </c>
      <c r="FX215" s="48">
        <v>95.1</v>
      </c>
      <c r="FY215" s="48">
        <v>118.2</v>
      </c>
      <c r="FZ215" s="48">
        <v>118</v>
      </c>
      <c r="GA215" s="48">
        <v>91.7</v>
      </c>
      <c r="GB215" s="48">
        <v>111.1</v>
      </c>
      <c r="GC215" s="48">
        <v>107.3</v>
      </c>
      <c r="GD215" s="48">
        <v>37.799999999999997</v>
      </c>
      <c r="GE215" s="48">
        <v>27.7</v>
      </c>
      <c r="GF215" s="48">
        <v>34.299999999999997</v>
      </c>
      <c r="GG215" s="48">
        <v>123.2</v>
      </c>
      <c r="GH215" s="48">
        <v>101.9</v>
      </c>
      <c r="GI215" s="48">
        <v>102</v>
      </c>
      <c r="GJ215" s="49" t="s">
        <v>197</v>
      </c>
      <c r="GK215" s="49" t="s">
        <v>197</v>
      </c>
      <c r="GL215" s="49" t="s">
        <v>197</v>
      </c>
      <c r="GM215" s="48">
        <v>148.69999999999999</v>
      </c>
      <c r="GN215" s="48">
        <v>44.8</v>
      </c>
      <c r="GO215" s="48">
        <v>85.6</v>
      </c>
      <c r="GP215" s="49" t="s">
        <v>197</v>
      </c>
      <c r="GQ215" s="49" t="s">
        <v>197</v>
      </c>
      <c r="GR215" s="49" t="s">
        <v>197</v>
      </c>
      <c r="GS215" s="48">
        <v>11.5</v>
      </c>
      <c r="GT215" s="48">
        <v>75.2</v>
      </c>
      <c r="GU215" s="48">
        <v>61.1</v>
      </c>
      <c r="GV215" s="49" t="s">
        <v>197</v>
      </c>
      <c r="GW215" s="49" t="s">
        <v>197</v>
      </c>
      <c r="GX215" s="49" t="s">
        <v>197</v>
      </c>
      <c r="GY215" s="48">
        <v>88.7</v>
      </c>
      <c r="GZ215" s="48">
        <v>102.5</v>
      </c>
      <c r="HA215" s="48">
        <v>95.8</v>
      </c>
      <c r="HB215" s="48">
        <v>86</v>
      </c>
      <c r="HC215" s="48">
        <v>119</v>
      </c>
      <c r="HD215" s="48">
        <v>109</v>
      </c>
      <c r="HE215" s="48" t="e">
        <v>#N/A</v>
      </c>
      <c r="HF215" s="49" t="s">
        <v>197</v>
      </c>
      <c r="HG215" s="48" t="e">
        <v>#N/A</v>
      </c>
      <c r="HH215" s="49" t="s">
        <v>197</v>
      </c>
      <c r="HI215" s="49" t="s">
        <v>197</v>
      </c>
      <c r="HJ215" s="49" t="s">
        <v>197</v>
      </c>
      <c r="HK215" s="49" t="s">
        <v>197</v>
      </c>
      <c r="HL215" s="49" t="s">
        <v>197</v>
      </c>
      <c r="HM215" s="49" t="s">
        <v>197</v>
      </c>
      <c r="HN215" s="49" t="s">
        <v>197</v>
      </c>
      <c r="HO215" s="49" t="s">
        <v>197</v>
      </c>
      <c r="HP215" s="49" t="s">
        <v>197</v>
      </c>
      <c r="HQ215" s="49" t="s">
        <v>197</v>
      </c>
      <c r="HR215" s="49" t="s">
        <v>197</v>
      </c>
      <c r="HS215" s="49" t="s">
        <v>197</v>
      </c>
      <c r="HT215" s="49" t="s">
        <v>197</v>
      </c>
      <c r="HU215" s="48">
        <v>106.5</v>
      </c>
      <c r="HV215" s="48">
        <v>101.2</v>
      </c>
      <c r="HW215" s="48">
        <v>101.5</v>
      </c>
      <c r="HX215" s="49" t="s">
        <v>197</v>
      </c>
      <c r="HY215" s="49" t="s">
        <v>197</v>
      </c>
      <c r="HZ215" s="48">
        <v>301</v>
      </c>
      <c r="IA215" s="49" t="s">
        <v>197</v>
      </c>
      <c r="IB215" s="49" t="s">
        <v>197</v>
      </c>
      <c r="IC215" s="49" t="s">
        <v>197</v>
      </c>
      <c r="ID215" s="48">
        <v>84.5</v>
      </c>
      <c r="IE215" s="49" t="s">
        <v>197</v>
      </c>
      <c r="IF215" s="49" t="s">
        <v>197</v>
      </c>
      <c r="IG215" s="48">
        <v>59.6</v>
      </c>
      <c r="IH215" s="48">
        <v>66.2</v>
      </c>
      <c r="II215" s="49" t="s">
        <v>197</v>
      </c>
      <c r="IJ215" s="49" t="s">
        <v>197</v>
      </c>
      <c r="IK215" s="49" t="s">
        <v>197</v>
      </c>
      <c r="IL215" s="49" t="s">
        <v>197</v>
      </c>
      <c r="IM215" s="49" t="s">
        <v>197</v>
      </c>
      <c r="IN215" s="49" t="s">
        <v>197</v>
      </c>
      <c r="IO215" s="49" t="s">
        <v>197</v>
      </c>
      <c r="IP215" s="49" t="s">
        <v>197</v>
      </c>
      <c r="IQ215" s="49" t="s">
        <v>197</v>
      </c>
      <c r="IR215" s="48">
        <v>23</v>
      </c>
      <c r="IS215" s="48">
        <v>30.3</v>
      </c>
      <c r="IT215" s="48">
        <v>27.5</v>
      </c>
      <c r="IU215" s="49" t="s">
        <v>197</v>
      </c>
      <c r="IV215" s="49" t="s">
        <v>197</v>
      </c>
      <c r="IW215" s="49" t="s">
        <v>197</v>
      </c>
      <c r="IX215" s="49" t="s">
        <v>197</v>
      </c>
      <c r="IY215" s="49" t="s">
        <v>197</v>
      </c>
      <c r="IZ215" s="49" t="s">
        <v>197</v>
      </c>
      <c r="JA215" s="49" t="s">
        <v>197</v>
      </c>
      <c r="JB215" s="49" t="s">
        <v>197</v>
      </c>
      <c r="JC215" s="49" t="s">
        <v>197</v>
      </c>
      <c r="JD215" s="49" t="s">
        <v>197</v>
      </c>
      <c r="JE215" s="49" t="s">
        <v>197</v>
      </c>
      <c r="JF215" s="49" t="s">
        <v>87</v>
      </c>
      <c r="JG215" s="49" t="s">
        <v>87</v>
      </c>
      <c r="JH215" s="49" t="s">
        <v>87</v>
      </c>
      <c r="JI215" s="49">
        <v>115.3</v>
      </c>
      <c r="JJ215" s="49">
        <v>67.8</v>
      </c>
      <c r="JK215" s="49">
        <v>63.9</v>
      </c>
      <c r="JL215" s="49">
        <v>69.900000000000006</v>
      </c>
      <c r="JM215" s="49">
        <v>76.5</v>
      </c>
      <c r="JN215" s="49">
        <v>66.2</v>
      </c>
      <c r="JO215" s="49">
        <v>53.5</v>
      </c>
    </row>
    <row r="216" spans="1:275">
      <c r="A216" s="45"/>
      <c r="B216" s="46" t="s">
        <v>1953</v>
      </c>
      <c r="C216" s="303" t="s">
        <v>1449</v>
      </c>
      <c r="D216" s="46" t="s">
        <v>114</v>
      </c>
      <c r="E216" s="303" t="s">
        <v>26</v>
      </c>
      <c r="F216" s="47" t="s">
        <v>197</v>
      </c>
      <c r="G216" s="47" t="s">
        <v>197</v>
      </c>
      <c r="H216" s="48">
        <v>104.4</v>
      </c>
      <c r="I216" s="48">
        <v>83.9</v>
      </c>
      <c r="J216" s="48">
        <v>88.3</v>
      </c>
      <c r="K216" s="49" t="s">
        <v>197</v>
      </c>
      <c r="L216" s="49" t="s">
        <v>197</v>
      </c>
      <c r="M216" s="49" t="s">
        <v>197</v>
      </c>
      <c r="N216" s="49" t="s">
        <v>197</v>
      </c>
      <c r="O216" s="49" t="s">
        <v>197</v>
      </c>
      <c r="P216" s="48">
        <v>109.9</v>
      </c>
      <c r="Q216" s="49" t="s">
        <v>197</v>
      </c>
      <c r="R216" s="48">
        <v>79.599999999999994</v>
      </c>
      <c r="S216" s="49" t="s">
        <v>197</v>
      </c>
      <c r="T216" s="49" t="s">
        <v>197</v>
      </c>
      <c r="U216" s="49" t="s">
        <v>197</v>
      </c>
      <c r="V216" s="49" t="s">
        <v>197</v>
      </c>
      <c r="W216" s="49" t="s">
        <v>197</v>
      </c>
      <c r="X216" s="49" t="s">
        <v>197</v>
      </c>
      <c r="Y216" s="49" t="s">
        <v>197</v>
      </c>
      <c r="Z216" s="49" t="s">
        <v>197</v>
      </c>
      <c r="AA216" s="49" t="s">
        <v>197</v>
      </c>
      <c r="AB216" s="49" t="s">
        <v>197</v>
      </c>
      <c r="AC216" s="49" t="s">
        <v>197</v>
      </c>
      <c r="AD216" s="49" t="s">
        <v>197</v>
      </c>
      <c r="AE216" s="49" t="s">
        <v>197</v>
      </c>
      <c r="AF216" s="49" t="s">
        <v>197</v>
      </c>
      <c r="AG216" s="49" t="s">
        <v>197</v>
      </c>
      <c r="AH216" s="49" t="s">
        <v>197</v>
      </c>
      <c r="AI216" s="49" t="s">
        <v>197</v>
      </c>
      <c r="AJ216" s="49" t="s">
        <v>197</v>
      </c>
      <c r="AK216" s="49" t="s">
        <v>197</v>
      </c>
      <c r="AL216" s="49" t="s">
        <v>197</v>
      </c>
      <c r="AM216" s="49" t="s">
        <v>197</v>
      </c>
      <c r="AN216" s="49" t="s">
        <v>197</v>
      </c>
      <c r="AO216" s="49" t="s">
        <v>197</v>
      </c>
      <c r="AP216" s="49" t="s">
        <v>197</v>
      </c>
      <c r="AQ216" s="49" t="s">
        <v>197</v>
      </c>
      <c r="AR216" s="49" t="s">
        <v>197</v>
      </c>
      <c r="AS216" s="49" t="s">
        <v>197</v>
      </c>
      <c r="AT216" s="49" t="s">
        <v>197</v>
      </c>
      <c r="AU216" s="49" t="s">
        <v>197</v>
      </c>
      <c r="AV216" s="49" t="s">
        <v>197</v>
      </c>
      <c r="AW216" s="49" t="s">
        <v>197</v>
      </c>
      <c r="AX216" s="49" t="s">
        <v>197</v>
      </c>
      <c r="AY216" s="49" t="s">
        <v>197</v>
      </c>
      <c r="AZ216" s="48">
        <v>56.7</v>
      </c>
      <c r="BA216" s="48">
        <v>86.2</v>
      </c>
      <c r="BB216" s="48">
        <v>84.9</v>
      </c>
      <c r="BC216" s="48">
        <v>73.400000000000006</v>
      </c>
      <c r="BD216" s="48">
        <v>77.5</v>
      </c>
      <c r="BE216" s="48">
        <v>77.2</v>
      </c>
      <c r="BF216" s="48">
        <v>85.2</v>
      </c>
      <c r="BG216" s="48">
        <v>95.4</v>
      </c>
      <c r="BH216" s="48">
        <v>92.9</v>
      </c>
      <c r="BI216" s="49" t="s">
        <v>197</v>
      </c>
      <c r="BJ216" s="49" t="s">
        <v>197</v>
      </c>
      <c r="BK216" s="49" t="s">
        <v>197</v>
      </c>
      <c r="BL216" s="49" t="s">
        <v>197</v>
      </c>
      <c r="BM216" s="49" t="s">
        <v>197</v>
      </c>
      <c r="BN216" s="49" t="s">
        <v>197</v>
      </c>
      <c r="BO216" s="49" t="s">
        <v>197</v>
      </c>
      <c r="BP216" s="49" t="s">
        <v>197</v>
      </c>
      <c r="BQ216" s="49" t="s">
        <v>197</v>
      </c>
      <c r="BR216" s="49" t="s">
        <v>197</v>
      </c>
      <c r="BS216" s="49" t="s">
        <v>197</v>
      </c>
      <c r="BT216" s="49" t="s">
        <v>197</v>
      </c>
      <c r="BU216" s="49" t="s">
        <v>197</v>
      </c>
      <c r="BV216" s="49" t="s">
        <v>197</v>
      </c>
      <c r="BW216" s="49" t="s">
        <v>197</v>
      </c>
      <c r="BX216" s="49" t="s">
        <v>197</v>
      </c>
      <c r="BY216" s="49" t="s">
        <v>197</v>
      </c>
      <c r="BZ216" s="49" t="s">
        <v>197</v>
      </c>
      <c r="CA216" s="49" t="s">
        <v>197</v>
      </c>
      <c r="CB216" s="49" t="s">
        <v>197</v>
      </c>
      <c r="CC216" s="49" t="s">
        <v>197</v>
      </c>
      <c r="CD216" s="49" t="s">
        <v>197</v>
      </c>
      <c r="CE216" s="49" t="s">
        <v>197</v>
      </c>
      <c r="CF216" s="49" t="s">
        <v>197</v>
      </c>
      <c r="CG216" s="49" t="s">
        <v>197</v>
      </c>
      <c r="CH216" s="49" t="s">
        <v>197</v>
      </c>
      <c r="CI216" s="49" t="s">
        <v>197</v>
      </c>
      <c r="CJ216" s="49" t="s">
        <v>197</v>
      </c>
      <c r="CK216" s="49" t="s">
        <v>197</v>
      </c>
      <c r="CL216" s="49" t="s">
        <v>197</v>
      </c>
      <c r="CM216" s="49" t="s">
        <v>197</v>
      </c>
      <c r="CN216" s="49" t="s">
        <v>197</v>
      </c>
      <c r="CO216" s="49" t="s">
        <v>197</v>
      </c>
      <c r="CP216" s="49" t="s">
        <v>197</v>
      </c>
      <c r="CQ216" s="49" t="s">
        <v>197</v>
      </c>
      <c r="CR216" s="49" t="s">
        <v>197</v>
      </c>
      <c r="CS216" s="49" t="s">
        <v>197</v>
      </c>
      <c r="CT216" s="49" t="s">
        <v>197</v>
      </c>
      <c r="CU216" s="49" t="s">
        <v>197</v>
      </c>
      <c r="CV216" s="49" t="s">
        <v>197</v>
      </c>
      <c r="CW216" s="49" t="s">
        <v>197</v>
      </c>
      <c r="CX216" s="49" t="s">
        <v>197</v>
      </c>
      <c r="CY216" s="49" t="s">
        <v>197</v>
      </c>
      <c r="CZ216" s="49" t="s">
        <v>197</v>
      </c>
      <c r="DA216" s="49" t="s">
        <v>197</v>
      </c>
      <c r="DB216" s="49" t="s">
        <v>197</v>
      </c>
      <c r="DC216" s="49" t="s">
        <v>197</v>
      </c>
      <c r="DD216" s="49" t="s">
        <v>197</v>
      </c>
      <c r="DE216" s="49" t="s">
        <v>197</v>
      </c>
      <c r="DF216" s="49" t="s">
        <v>197</v>
      </c>
      <c r="DG216" s="49" t="s">
        <v>197</v>
      </c>
      <c r="DH216" s="49" t="s">
        <v>197</v>
      </c>
      <c r="DI216" s="49" t="s">
        <v>197</v>
      </c>
      <c r="DJ216" s="49" t="s">
        <v>197</v>
      </c>
      <c r="DK216" s="49" t="s">
        <v>197</v>
      </c>
      <c r="DL216" s="49" t="s">
        <v>197</v>
      </c>
      <c r="DM216" s="49" t="s">
        <v>197</v>
      </c>
      <c r="DN216" s="49" t="s">
        <v>197</v>
      </c>
      <c r="DO216" s="49" t="s">
        <v>197</v>
      </c>
      <c r="DP216" s="49" t="s">
        <v>197</v>
      </c>
      <c r="DQ216" s="49" t="s">
        <v>197</v>
      </c>
      <c r="DR216" s="49" t="s">
        <v>197</v>
      </c>
      <c r="DS216" s="49" t="s">
        <v>197</v>
      </c>
      <c r="DT216" s="49" t="s">
        <v>197</v>
      </c>
      <c r="DU216" s="49" t="s">
        <v>197</v>
      </c>
      <c r="DV216" s="49" t="s">
        <v>197</v>
      </c>
      <c r="DW216" s="49" t="s">
        <v>197</v>
      </c>
      <c r="DX216" s="49" t="s">
        <v>197</v>
      </c>
      <c r="DY216" s="49" t="s">
        <v>197</v>
      </c>
      <c r="DZ216" s="49" t="s">
        <v>197</v>
      </c>
      <c r="EA216" s="49" t="s">
        <v>197</v>
      </c>
      <c r="EB216" s="48" t="e">
        <v>#N/A</v>
      </c>
      <c r="EC216" s="49" t="s">
        <v>197</v>
      </c>
      <c r="ED216" s="48" t="e">
        <v>#N/A</v>
      </c>
      <c r="EE216" s="49" t="s">
        <v>197</v>
      </c>
      <c r="EF216" s="49" t="s">
        <v>197</v>
      </c>
      <c r="EG216" s="49" t="s">
        <v>197</v>
      </c>
      <c r="EH216" s="49" t="s">
        <v>197</v>
      </c>
      <c r="EI216" s="49" t="s">
        <v>197</v>
      </c>
      <c r="EJ216" s="49" t="s">
        <v>197</v>
      </c>
      <c r="EK216" s="49" t="s">
        <v>197</v>
      </c>
      <c r="EL216" s="49" t="s">
        <v>197</v>
      </c>
      <c r="EM216" s="49" t="s">
        <v>197</v>
      </c>
      <c r="EN216" s="49" t="s">
        <v>197</v>
      </c>
      <c r="EO216" s="49" t="s">
        <v>197</v>
      </c>
      <c r="EP216" s="49" t="s">
        <v>197</v>
      </c>
      <c r="EQ216" s="49" t="s">
        <v>197</v>
      </c>
      <c r="ER216" s="49" t="s">
        <v>197</v>
      </c>
      <c r="ES216" s="49" t="s">
        <v>197</v>
      </c>
      <c r="ET216" s="49" t="s">
        <v>197</v>
      </c>
      <c r="EU216" s="49" t="s">
        <v>197</v>
      </c>
      <c r="EV216" s="48">
        <v>68.099999999999994</v>
      </c>
      <c r="EW216" s="48">
        <v>79.8</v>
      </c>
      <c r="EX216" s="48">
        <v>76.099999999999994</v>
      </c>
      <c r="EY216" s="49" t="s">
        <v>197</v>
      </c>
      <c r="EZ216" s="48">
        <v>114.6</v>
      </c>
      <c r="FA216" s="48">
        <v>67.7</v>
      </c>
      <c r="FB216" s="48">
        <v>86.3</v>
      </c>
      <c r="FC216" s="49" t="s">
        <v>197</v>
      </c>
      <c r="FD216" s="48">
        <v>113.1</v>
      </c>
      <c r="FE216" s="48">
        <v>97.3</v>
      </c>
      <c r="FF216" s="48">
        <v>104.1</v>
      </c>
      <c r="FG216" s="49" t="s">
        <v>197</v>
      </c>
      <c r="FH216" s="49" t="s">
        <v>197</v>
      </c>
      <c r="FI216" s="49" t="s">
        <v>197</v>
      </c>
      <c r="FJ216" s="49" t="s">
        <v>197</v>
      </c>
      <c r="FK216" s="49" t="s">
        <v>197</v>
      </c>
      <c r="FL216" s="49" t="s">
        <v>197</v>
      </c>
      <c r="FM216" s="48">
        <v>91.4</v>
      </c>
      <c r="FN216" s="48">
        <v>116</v>
      </c>
      <c r="FO216" s="48">
        <v>101.6</v>
      </c>
      <c r="FP216" s="48">
        <v>139.30000000000001</v>
      </c>
      <c r="FQ216" s="48">
        <v>75.599999999999994</v>
      </c>
      <c r="FR216" s="48">
        <v>98.2</v>
      </c>
      <c r="FS216" s="48">
        <v>34.6</v>
      </c>
      <c r="FT216" s="48">
        <v>85.3</v>
      </c>
      <c r="FU216" s="48">
        <v>53.3</v>
      </c>
      <c r="FV216" s="49" t="s">
        <v>197</v>
      </c>
      <c r="FW216" s="49" t="s">
        <v>197</v>
      </c>
      <c r="FX216" s="48">
        <v>40.299999999999997</v>
      </c>
      <c r="FY216" s="48">
        <v>65.099999999999994</v>
      </c>
      <c r="FZ216" s="48">
        <v>64.900000000000006</v>
      </c>
      <c r="GA216" s="48">
        <v>61.4</v>
      </c>
      <c r="GB216" s="48">
        <v>52.9</v>
      </c>
      <c r="GC216" s="48">
        <v>54.5</v>
      </c>
      <c r="GD216" s="49" t="s">
        <v>197</v>
      </c>
      <c r="GE216" s="49" t="s">
        <v>197</v>
      </c>
      <c r="GF216" s="49" t="s">
        <v>197</v>
      </c>
      <c r="GG216" s="49" t="s">
        <v>197</v>
      </c>
      <c r="GH216" s="49" t="s">
        <v>197</v>
      </c>
      <c r="GI216" s="49" t="s">
        <v>197</v>
      </c>
      <c r="GJ216" s="49" t="s">
        <v>197</v>
      </c>
      <c r="GK216" s="49" t="s">
        <v>197</v>
      </c>
      <c r="GL216" s="49" t="s">
        <v>197</v>
      </c>
      <c r="GM216" s="48">
        <v>45.3</v>
      </c>
      <c r="GN216" s="48">
        <v>79.599999999999994</v>
      </c>
      <c r="GO216" s="48">
        <v>66</v>
      </c>
      <c r="GP216" s="49" t="s">
        <v>197</v>
      </c>
      <c r="GQ216" s="49" t="s">
        <v>197</v>
      </c>
      <c r="GR216" s="49" t="s">
        <v>197</v>
      </c>
      <c r="GS216" s="49" t="s">
        <v>197</v>
      </c>
      <c r="GT216" s="49" t="s">
        <v>197</v>
      </c>
      <c r="GU216" s="49" t="s">
        <v>197</v>
      </c>
      <c r="GV216" s="49" t="s">
        <v>197</v>
      </c>
      <c r="GW216" s="49" t="s">
        <v>197</v>
      </c>
      <c r="GX216" s="49" t="s">
        <v>197</v>
      </c>
      <c r="GY216" s="49" t="s">
        <v>197</v>
      </c>
      <c r="GZ216" s="49" t="s">
        <v>197</v>
      </c>
      <c r="HA216" s="49" t="s">
        <v>197</v>
      </c>
      <c r="HB216" s="49" t="s">
        <v>197</v>
      </c>
      <c r="HC216" s="49" t="s">
        <v>197</v>
      </c>
      <c r="HD216" s="49" t="s">
        <v>197</v>
      </c>
      <c r="HE216" s="48" t="e">
        <v>#N/A</v>
      </c>
      <c r="HF216" s="49" t="s">
        <v>197</v>
      </c>
      <c r="HG216" s="48" t="e">
        <v>#N/A</v>
      </c>
      <c r="HH216" s="49" t="s">
        <v>197</v>
      </c>
      <c r="HI216" s="49" t="s">
        <v>197</v>
      </c>
      <c r="HJ216" s="49" t="s">
        <v>197</v>
      </c>
      <c r="HK216" s="49" t="s">
        <v>197</v>
      </c>
      <c r="HL216" s="49" t="s">
        <v>197</v>
      </c>
      <c r="HM216" s="49" t="s">
        <v>197</v>
      </c>
      <c r="HN216" s="49" t="s">
        <v>197</v>
      </c>
      <c r="HO216" s="49" t="s">
        <v>197</v>
      </c>
      <c r="HP216" s="49" t="s">
        <v>197</v>
      </c>
      <c r="HQ216" s="49" t="s">
        <v>197</v>
      </c>
      <c r="HR216" s="49" t="s">
        <v>197</v>
      </c>
      <c r="HS216" s="49" t="s">
        <v>197</v>
      </c>
      <c r="HT216" s="49" t="s">
        <v>197</v>
      </c>
      <c r="HU216" s="48">
        <v>20.3</v>
      </c>
      <c r="HV216" s="48">
        <v>59</v>
      </c>
      <c r="HW216" s="48">
        <v>56.5</v>
      </c>
      <c r="HX216" s="49" t="s">
        <v>197</v>
      </c>
      <c r="HY216" s="49" t="s">
        <v>197</v>
      </c>
      <c r="HZ216" s="49" t="s">
        <v>197</v>
      </c>
      <c r="IA216" s="49" t="s">
        <v>197</v>
      </c>
      <c r="IB216" s="49" t="s">
        <v>197</v>
      </c>
      <c r="IC216" s="49" t="s">
        <v>197</v>
      </c>
      <c r="ID216" s="48">
        <v>65.900000000000006</v>
      </c>
      <c r="IE216" s="49" t="s">
        <v>197</v>
      </c>
      <c r="IF216" s="49" t="s">
        <v>197</v>
      </c>
      <c r="IG216" s="49" t="s">
        <v>197</v>
      </c>
      <c r="IH216" s="48">
        <v>123</v>
      </c>
      <c r="II216" s="49" t="s">
        <v>197</v>
      </c>
      <c r="IJ216" s="49" t="s">
        <v>197</v>
      </c>
      <c r="IK216" s="49" t="s">
        <v>197</v>
      </c>
      <c r="IL216" s="49" t="s">
        <v>197</v>
      </c>
      <c r="IM216" s="49" t="s">
        <v>197</v>
      </c>
      <c r="IN216" s="49" t="s">
        <v>197</v>
      </c>
      <c r="IO216" s="49" t="s">
        <v>197</v>
      </c>
      <c r="IP216" s="49" t="s">
        <v>197</v>
      </c>
      <c r="IQ216" s="49" t="s">
        <v>197</v>
      </c>
      <c r="IR216" s="48">
        <v>91.9</v>
      </c>
      <c r="IS216" s="48">
        <v>126.5</v>
      </c>
      <c r="IT216" s="48">
        <v>113.1</v>
      </c>
      <c r="IU216" s="49" t="s">
        <v>197</v>
      </c>
      <c r="IV216" s="49" t="s">
        <v>197</v>
      </c>
      <c r="IW216" s="49" t="s">
        <v>197</v>
      </c>
      <c r="IX216" s="49" t="s">
        <v>197</v>
      </c>
      <c r="IY216" s="49" t="s">
        <v>197</v>
      </c>
      <c r="IZ216" s="49" t="s">
        <v>197</v>
      </c>
      <c r="JA216" s="49" t="s">
        <v>197</v>
      </c>
      <c r="JB216" s="49" t="s">
        <v>197</v>
      </c>
      <c r="JC216" s="49" t="s">
        <v>197</v>
      </c>
      <c r="JD216" s="49" t="s">
        <v>197</v>
      </c>
      <c r="JE216" s="49" t="s">
        <v>197</v>
      </c>
      <c r="JF216" s="49" t="s">
        <v>87</v>
      </c>
      <c r="JG216" s="49" t="s">
        <v>87</v>
      </c>
      <c r="JH216" s="49" t="s">
        <v>87</v>
      </c>
      <c r="JI216" s="49">
        <v>86.2</v>
      </c>
      <c r="JJ216" s="49">
        <v>160</v>
      </c>
      <c r="JK216" s="49">
        <v>191.3</v>
      </c>
      <c r="JL216" s="49">
        <v>65.099999999999994</v>
      </c>
      <c r="JM216" s="49">
        <v>134.19999999999999</v>
      </c>
      <c r="JN216" s="49">
        <v>123</v>
      </c>
      <c r="JO216" s="49">
        <v>66.7</v>
      </c>
    </row>
    <row r="217" spans="1:275">
      <c r="A217" s="45"/>
      <c r="B217" s="46" t="s">
        <v>1954</v>
      </c>
      <c r="C217" s="303" t="s">
        <v>1450</v>
      </c>
      <c r="D217" s="46" t="s">
        <v>114</v>
      </c>
      <c r="E217" s="303" t="s">
        <v>26</v>
      </c>
      <c r="F217" s="47" t="s">
        <v>197</v>
      </c>
      <c r="G217" s="47" t="s">
        <v>197</v>
      </c>
      <c r="H217" s="48">
        <v>134.5</v>
      </c>
      <c r="I217" s="48">
        <v>116</v>
      </c>
      <c r="J217" s="48">
        <v>114.8</v>
      </c>
      <c r="K217" s="49" t="s">
        <v>197</v>
      </c>
      <c r="L217" s="49" t="s">
        <v>197</v>
      </c>
      <c r="M217" s="49" t="s">
        <v>197</v>
      </c>
      <c r="N217" s="49" t="s">
        <v>197</v>
      </c>
      <c r="O217" s="49" t="s">
        <v>197</v>
      </c>
      <c r="P217" s="49" t="s">
        <v>197</v>
      </c>
      <c r="Q217" s="49" t="s">
        <v>197</v>
      </c>
      <c r="R217" s="48">
        <v>101.6</v>
      </c>
      <c r="S217" s="48">
        <v>18.2</v>
      </c>
      <c r="T217" s="49" t="s">
        <v>197</v>
      </c>
      <c r="U217" s="49" t="s">
        <v>197</v>
      </c>
      <c r="V217" s="49" t="s">
        <v>197</v>
      </c>
      <c r="W217" s="49" t="s">
        <v>197</v>
      </c>
      <c r="X217" s="49" t="s">
        <v>197</v>
      </c>
      <c r="Y217" s="49" t="s">
        <v>197</v>
      </c>
      <c r="Z217" s="49" t="s">
        <v>197</v>
      </c>
      <c r="AA217" s="49" t="s">
        <v>197</v>
      </c>
      <c r="AB217" s="49" t="s">
        <v>197</v>
      </c>
      <c r="AC217" s="49" t="s">
        <v>197</v>
      </c>
      <c r="AD217" s="49" t="s">
        <v>197</v>
      </c>
      <c r="AE217" s="49" t="s">
        <v>197</v>
      </c>
      <c r="AF217" s="49" t="s">
        <v>197</v>
      </c>
      <c r="AG217" s="49" t="s">
        <v>197</v>
      </c>
      <c r="AH217" s="49" t="s">
        <v>197</v>
      </c>
      <c r="AI217" s="49" t="s">
        <v>197</v>
      </c>
      <c r="AJ217" s="49" t="s">
        <v>197</v>
      </c>
      <c r="AK217" s="49" t="s">
        <v>197</v>
      </c>
      <c r="AL217" s="49" t="s">
        <v>197</v>
      </c>
      <c r="AM217" s="49" t="s">
        <v>197</v>
      </c>
      <c r="AN217" s="49" t="s">
        <v>197</v>
      </c>
      <c r="AO217" s="49" t="s">
        <v>197</v>
      </c>
      <c r="AP217" s="49" t="s">
        <v>197</v>
      </c>
      <c r="AQ217" s="49" t="s">
        <v>197</v>
      </c>
      <c r="AR217" s="49" t="s">
        <v>197</v>
      </c>
      <c r="AS217" s="49" t="s">
        <v>197</v>
      </c>
      <c r="AT217" s="49" t="s">
        <v>197</v>
      </c>
      <c r="AU217" s="49" t="s">
        <v>197</v>
      </c>
      <c r="AV217" s="49" t="s">
        <v>197</v>
      </c>
      <c r="AW217" s="49" t="s">
        <v>197</v>
      </c>
      <c r="AX217" s="49" t="s">
        <v>197</v>
      </c>
      <c r="AY217" s="49" t="s">
        <v>197</v>
      </c>
      <c r="AZ217" s="48">
        <v>37.299999999999997</v>
      </c>
      <c r="BA217" s="48">
        <v>62.2</v>
      </c>
      <c r="BB217" s="48">
        <v>61.1</v>
      </c>
      <c r="BC217" s="48">
        <v>75</v>
      </c>
      <c r="BD217" s="48">
        <v>58</v>
      </c>
      <c r="BE217" s="48">
        <v>59.3</v>
      </c>
      <c r="BF217" s="48">
        <v>55</v>
      </c>
      <c r="BG217" s="48">
        <v>77.5</v>
      </c>
      <c r="BH217" s="48">
        <v>72.099999999999994</v>
      </c>
      <c r="BI217" s="48">
        <v>53.6</v>
      </c>
      <c r="BJ217" s="48">
        <v>86.7</v>
      </c>
      <c r="BK217" s="48">
        <v>69.400000000000006</v>
      </c>
      <c r="BL217" s="49" t="s">
        <v>197</v>
      </c>
      <c r="BM217" s="49" t="s">
        <v>197</v>
      </c>
      <c r="BN217" s="49" t="s">
        <v>197</v>
      </c>
      <c r="BO217" s="49" t="s">
        <v>197</v>
      </c>
      <c r="BP217" s="49" t="s">
        <v>197</v>
      </c>
      <c r="BQ217" s="49" t="s">
        <v>197</v>
      </c>
      <c r="BR217" s="49" t="s">
        <v>197</v>
      </c>
      <c r="BS217" s="49" t="s">
        <v>197</v>
      </c>
      <c r="BT217" s="49" t="s">
        <v>197</v>
      </c>
      <c r="BU217" s="49" t="s">
        <v>197</v>
      </c>
      <c r="BV217" s="49" t="s">
        <v>197</v>
      </c>
      <c r="BW217" s="49" t="s">
        <v>197</v>
      </c>
      <c r="BX217" s="49" t="s">
        <v>197</v>
      </c>
      <c r="BY217" s="49" t="s">
        <v>197</v>
      </c>
      <c r="BZ217" s="49" t="s">
        <v>197</v>
      </c>
      <c r="CA217" s="49" t="s">
        <v>197</v>
      </c>
      <c r="CB217" s="49" t="s">
        <v>197</v>
      </c>
      <c r="CC217" s="49" t="s">
        <v>197</v>
      </c>
      <c r="CD217" s="49" t="s">
        <v>197</v>
      </c>
      <c r="CE217" s="49" t="s">
        <v>197</v>
      </c>
      <c r="CF217" s="49" t="s">
        <v>197</v>
      </c>
      <c r="CG217" s="49" t="s">
        <v>197</v>
      </c>
      <c r="CH217" s="49" t="s">
        <v>197</v>
      </c>
      <c r="CI217" s="49" t="s">
        <v>197</v>
      </c>
      <c r="CJ217" s="49" t="s">
        <v>197</v>
      </c>
      <c r="CK217" s="49" t="s">
        <v>197</v>
      </c>
      <c r="CL217" s="49" t="s">
        <v>197</v>
      </c>
      <c r="CM217" s="49" t="s">
        <v>197</v>
      </c>
      <c r="CN217" s="49" t="s">
        <v>197</v>
      </c>
      <c r="CO217" s="49" t="s">
        <v>197</v>
      </c>
      <c r="CP217" s="49" t="s">
        <v>197</v>
      </c>
      <c r="CQ217" s="49" t="s">
        <v>197</v>
      </c>
      <c r="CR217" s="49" t="s">
        <v>197</v>
      </c>
      <c r="CS217" s="49" t="s">
        <v>197</v>
      </c>
      <c r="CT217" s="49" t="s">
        <v>197</v>
      </c>
      <c r="CU217" s="49" t="s">
        <v>197</v>
      </c>
      <c r="CV217" s="49" t="s">
        <v>197</v>
      </c>
      <c r="CW217" s="49" t="s">
        <v>197</v>
      </c>
      <c r="CX217" s="49" t="s">
        <v>197</v>
      </c>
      <c r="CY217" s="49" t="s">
        <v>197</v>
      </c>
      <c r="CZ217" s="49" t="s">
        <v>197</v>
      </c>
      <c r="DA217" s="49" t="s">
        <v>197</v>
      </c>
      <c r="DB217" s="49" t="s">
        <v>197</v>
      </c>
      <c r="DC217" s="49" t="s">
        <v>197</v>
      </c>
      <c r="DD217" s="49" t="s">
        <v>197</v>
      </c>
      <c r="DE217" s="49" t="s">
        <v>197</v>
      </c>
      <c r="DF217" s="49" t="s">
        <v>197</v>
      </c>
      <c r="DG217" s="49" t="s">
        <v>197</v>
      </c>
      <c r="DH217" s="49" t="s">
        <v>197</v>
      </c>
      <c r="DI217" s="49" t="s">
        <v>197</v>
      </c>
      <c r="DJ217" s="49" t="s">
        <v>197</v>
      </c>
      <c r="DK217" s="49" t="s">
        <v>197</v>
      </c>
      <c r="DL217" s="49" t="s">
        <v>197</v>
      </c>
      <c r="DM217" s="49" t="s">
        <v>197</v>
      </c>
      <c r="DN217" s="49" t="s">
        <v>197</v>
      </c>
      <c r="DO217" s="49" t="s">
        <v>197</v>
      </c>
      <c r="DP217" s="49" t="s">
        <v>197</v>
      </c>
      <c r="DQ217" s="49" t="s">
        <v>197</v>
      </c>
      <c r="DR217" s="49" t="s">
        <v>197</v>
      </c>
      <c r="DS217" s="49" t="s">
        <v>197</v>
      </c>
      <c r="DT217" s="49" t="s">
        <v>197</v>
      </c>
      <c r="DU217" s="49" t="s">
        <v>197</v>
      </c>
      <c r="DV217" s="49" t="s">
        <v>197</v>
      </c>
      <c r="DW217" s="49" t="s">
        <v>197</v>
      </c>
      <c r="DX217" s="49" t="s">
        <v>197</v>
      </c>
      <c r="DY217" s="49" t="s">
        <v>197</v>
      </c>
      <c r="DZ217" s="49" t="s">
        <v>197</v>
      </c>
      <c r="EA217" s="49" t="s">
        <v>197</v>
      </c>
      <c r="EB217" s="48" t="e">
        <v>#N/A</v>
      </c>
      <c r="EC217" s="49" t="s">
        <v>197</v>
      </c>
      <c r="ED217" s="48" t="e">
        <v>#N/A</v>
      </c>
      <c r="EE217" s="49" t="s">
        <v>197</v>
      </c>
      <c r="EF217" s="49" t="s">
        <v>197</v>
      </c>
      <c r="EG217" s="49" t="s">
        <v>197</v>
      </c>
      <c r="EH217" s="49" t="s">
        <v>197</v>
      </c>
      <c r="EI217" s="49" t="s">
        <v>197</v>
      </c>
      <c r="EJ217" s="49" t="s">
        <v>197</v>
      </c>
      <c r="EK217" s="49" t="s">
        <v>197</v>
      </c>
      <c r="EL217" s="49" t="s">
        <v>197</v>
      </c>
      <c r="EM217" s="49" t="s">
        <v>197</v>
      </c>
      <c r="EN217" s="49" t="s">
        <v>197</v>
      </c>
      <c r="EO217" s="49" t="s">
        <v>197</v>
      </c>
      <c r="EP217" s="49" t="s">
        <v>197</v>
      </c>
      <c r="EQ217" s="49" t="s">
        <v>197</v>
      </c>
      <c r="ER217" s="49" t="s">
        <v>197</v>
      </c>
      <c r="ES217" s="49" t="s">
        <v>197</v>
      </c>
      <c r="ET217" s="49" t="s">
        <v>197</v>
      </c>
      <c r="EU217" s="49" t="s">
        <v>197</v>
      </c>
      <c r="EV217" s="48">
        <v>47.8</v>
      </c>
      <c r="EW217" s="48">
        <v>121.6</v>
      </c>
      <c r="EX217" s="48">
        <v>98.1</v>
      </c>
      <c r="EY217" s="49" t="s">
        <v>197</v>
      </c>
      <c r="EZ217" s="48">
        <v>16.8</v>
      </c>
      <c r="FA217" s="48">
        <v>81.5</v>
      </c>
      <c r="FB217" s="48">
        <v>55.8</v>
      </c>
      <c r="FC217" s="49" t="s">
        <v>197</v>
      </c>
      <c r="FD217" s="48">
        <v>21.8</v>
      </c>
      <c r="FE217" s="48">
        <v>86</v>
      </c>
      <c r="FF217" s="48">
        <v>58.3</v>
      </c>
      <c r="FG217" s="49" t="s">
        <v>197</v>
      </c>
      <c r="FH217" s="49" t="s">
        <v>197</v>
      </c>
      <c r="FI217" s="49" t="s">
        <v>197</v>
      </c>
      <c r="FJ217" s="49" t="s">
        <v>197</v>
      </c>
      <c r="FK217" s="49" t="s">
        <v>197</v>
      </c>
      <c r="FL217" s="49" t="s">
        <v>197</v>
      </c>
      <c r="FM217" s="48">
        <v>34.6</v>
      </c>
      <c r="FN217" s="48">
        <v>116.6</v>
      </c>
      <c r="FO217" s="48">
        <v>68.599999999999994</v>
      </c>
      <c r="FP217" s="48">
        <v>16.8</v>
      </c>
      <c r="FQ217" s="48">
        <v>81.7</v>
      </c>
      <c r="FR217" s="48">
        <v>58.7</v>
      </c>
      <c r="FS217" s="48">
        <v>48.1</v>
      </c>
      <c r="FT217" s="48">
        <v>220.7</v>
      </c>
      <c r="FU217" s="48">
        <v>111.7</v>
      </c>
      <c r="FV217" s="49" t="s">
        <v>197</v>
      </c>
      <c r="FW217" s="49" t="s">
        <v>197</v>
      </c>
      <c r="FX217" s="48">
        <v>75.900000000000006</v>
      </c>
      <c r="FY217" s="48">
        <v>89.1</v>
      </c>
      <c r="FZ217" s="48">
        <v>89</v>
      </c>
      <c r="GA217" s="48">
        <v>39.5</v>
      </c>
      <c r="GB217" s="48">
        <v>40</v>
      </c>
      <c r="GC217" s="48">
        <v>39.9</v>
      </c>
      <c r="GD217" s="49" t="s">
        <v>197</v>
      </c>
      <c r="GE217" s="49" t="s">
        <v>197</v>
      </c>
      <c r="GF217" s="49" t="s">
        <v>197</v>
      </c>
      <c r="GG217" s="48">
        <v>11.7</v>
      </c>
      <c r="GH217" s="48">
        <v>48</v>
      </c>
      <c r="GI217" s="48">
        <v>47.8</v>
      </c>
      <c r="GJ217" s="49" t="s">
        <v>197</v>
      </c>
      <c r="GK217" s="49" t="s">
        <v>197</v>
      </c>
      <c r="GL217" s="49" t="s">
        <v>197</v>
      </c>
      <c r="GM217" s="49" t="s">
        <v>197</v>
      </c>
      <c r="GN217" s="49" t="s">
        <v>197</v>
      </c>
      <c r="GO217" s="49" t="s">
        <v>197</v>
      </c>
      <c r="GP217" s="49" t="s">
        <v>197</v>
      </c>
      <c r="GQ217" s="49" t="s">
        <v>197</v>
      </c>
      <c r="GR217" s="49" t="s">
        <v>197</v>
      </c>
      <c r="GS217" s="48">
        <v>173</v>
      </c>
      <c r="GT217" s="48">
        <v>73.7</v>
      </c>
      <c r="GU217" s="48">
        <v>95.6</v>
      </c>
      <c r="GV217" s="49" t="s">
        <v>197</v>
      </c>
      <c r="GW217" s="49" t="s">
        <v>197</v>
      </c>
      <c r="GX217" s="49" t="s">
        <v>197</v>
      </c>
      <c r="GY217" s="49" t="s">
        <v>197</v>
      </c>
      <c r="GZ217" s="49" t="s">
        <v>197</v>
      </c>
      <c r="HA217" s="49" t="s">
        <v>197</v>
      </c>
      <c r="HB217" s="49" t="s">
        <v>197</v>
      </c>
      <c r="HC217" s="49" t="s">
        <v>197</v>
      </c>
      <c r="HD217" s="49" t="s">
        <v>197</v>
      </c>
      <c r="HE217" s="48" t="e">
        <v>#N/A</v>
      </c>
      <c r="HF217" s="49" t="s">
        <v>197</v>
      </c>
      <c r="HG217" s="48" t="e">
        <v>#N/A</v>
      </c>
      <c r="HH217" s="49" t="s">
        <v>197</v>
      </c>
      <c r="HI217" s="49" t="s">
        <v>197</v>
      </c>
      <c r="HJ217" s="49" t="s">
        <v>197</v>
      </c>
      <c r="HK217" s="49" t="s">
        <v>197</v>
      </c>
      <c r="HL217" s="49" t="s">
        <v>197</v>
      </c>
      <c r="HM217" s="49" t="s">
        <v>197</v>
      </c>
      <c r="HN217" s="49" t="s">
        <v>197</v>
      </c>
      <c r="HO217" s="49" t="s">
        <v>197</v>
      </c>
      <c r="HP217" s="49" t="s">
        <v>197</v>
      </c>
      <c r="HQ217" s="49" t="s">
        <v>197</v>
      </c>
      <c r="HR217" s="49" t="s">
        <v>197</v>
      </c>
      <c r="HS217" s="49" t="s">
        <v>197</v>
      </c>
      <c r="HT217" s="49" t="s">
        <v>197</v>
      </c>
      <c r="HU217" s="48">
        <v>199.5</v>
      </c>
      <c r="HV217" s="48">
        <v>118.8</v>
      </c>
      <c r="HW217" s="48">
        <v>123.9</v>
      </c>
      <c r="HX217" s="49" t="s">
        <v>197</v>
      </c>
      <c r="HY217" s="49" t="s">
        <v>197</v>
      </c>
      <c r="HZ217" s="48">
        <v>155.4</v>
      </c>
      <c r="IA217" s="49" t="s">
        <v>197</v>
      </c>
      <c r="IB217" s="49" t="s">
        <v>197</v>
      </c>
      <c r="IC217" s="49" t="s">
        <v>197</v>
      </c>
      <c r="ID217" s="48">
        <v>224.3</v>
      </c>
      <c r="IE217" s="49" t="s">
        <v>197</v>
      </c>
      <c r="IF217" s="49" t="s">
        <v>197</v>
      </c>
      <c r="IG217" s="49" t="s">
        <v>197</v>
      </c>
      <c r="IH217" s="48">
        <v>51.5</v>
      </c>
      <c r="II217" s="49" t="s">
        <v>197</v>
      </c>
      <c r="IJ217" s="49" t="s">
        <v>197</v>
      </c>
      <c r="IK217" s="49" t="s">
        <v>197</v>
      </c>
      <c r="IL217" s="49" t="s">
        <v>197</v>
      </c>
      <c r="IM217" s="49" t="s">
        <v>197</v>
      </c>
      <c r="IN217" s="49" t="s">
        <v>197</v>
      </c>
      <c r="IO217" s="49" t="s">
        <v>197</v>
      </c>
      <c r="IP217" s="49" t="s">
        <v>197</v>
      </c>
      <c r="IQ217" s="49" t="s">
        <v>197</v>
      </c>
      <c r="IR217" s="48">
        <v>24.4</v>
      </c>
      <c r="IS217" s="48">
        <v>41.4</v>
      </c>
      <c r="IT217" s="48">
        <v>34.799999999999997</v>
      </c>
      <c r="IU217" s="49" t="s">
        <v>197</v>
      </c>
      <c r="IV217" s="49" t="s">
        <v>197</v>
      </c>
      <c r="IW217" s="49" t="s">
        <v>197</v>
      </c>
      <c r="IX217" s="49" t="s">
        <v>197</v>
      </c>
      <c r="IY217" s="49" t="s">
        <v>197</v>
      </c>
      <c r="IZ217" s="49" t="s">
        <v>197</v>
      </c>
      <c r="JA217" s="49" t="s">
        <v>197</v>
      </c>
      <c r="JB217" s="49" t="s">
        <v>197</v>
      </c>
      <c r="JC217" s="49" t="s">
        <v>197</v>
      </c>
      <c r="JD217" s="49" t="s">
        <v>197</v>
      </c>
      <c r="JE217" s="49" t="s">
        <v>197</v>
      </c>
      <c r="JF217" s="49" t="s">
        <v>87</v>
      </c>
      <c r="JG217" s="49" t="s">
        <v>87</v>
      </c>
      <c r="JH217" s="49" t="s">
        <v>87</v>
      </c>
      <c r="JI217" s="49">
        <v>46.2</v>
      </c>
      <c r="JJ217" s="49">
        <v>90.4</v>
      </c>
      <c r="JK217" s="49">
        <v>64.8</v>
      </c>
      <c r="JL217" s="49">
        <v>58.2</v>
      </c>
      <c r="JM217" s="49">
        <v>51.8</v>
      </c>
      <c r="JN217" s="49">
        <v>51.5</v>
      </c>
      <c r="JO217" s="49">
        <v>189.8</v>
      </c>
    </row>
    <row r="218" spans="1:275">
      <c r="A218" s="45"/>
      <c r="B218" s="46" t="s">
        <v>1955</v>
      </c>
      <c r="C218" s="303" t="s">
        <v>1451</v>
      </c>
      <c r="D218" s="46" t="s">
        <v>114</v>
      </c>
      <c r="E218" s="303" t="s">
        <v>26</v>
      </c>
      <c r="F218" s="47" t="s">
        <v>197</v>
      </c>
      <c r="G218" s="47" t="s">
        <v>197</v>
      </c>
      <c r="H218" s="48">
        <v>132.1</v>
      </c>
      <c r="I218" s="48">
        <v>137.1</v>
      </c>
      <c r="J218" s="48">
        <v>120.8</v>
      </c>
      <c r="K218" s="48">
        <v>73.099999999999994</v>
      </c>
      <c r="L218" s="49" t="s">
        <v>197</v>
      </c>
      <c r="M218" s="48">
        <v>158.6</v>
      </c>
      <c r="N218" s="49" t="s">
        <v>197</v>
      </c>
      <c r="O218" s="49" t="s">
        <v>197</v>
      </c>
      <c r="P218" s="48">
        <v>200.7</v>
      </c>
      <c r="Q218" s="49" t="s">
        <v>197</v>
      </c>
      <c r="R218" s="48">
        <v>184.3</v>
      </c>
      <c r="S218" s="49" t="s">
        <v>197</v>
      </c>
      <c r="T218" s="49" t="s">
        <v>197</v>
      </c>
      <c r="U218" s="49" t="s">
        <v>197</v>
      </c>
      <c r="V218" s="49" t="s">
        <v>197</v>
      </c>
      <c r="W218" s="49" t="s">
        <v>197</v>
      </c>
      <c r="X218" s="49" t="s">
        <v>197</v>
      </c>
      <c r="Y218" s="49" t="s">
        <v>197</v>
      </c>
      <c r="Z218" s="49" t="s">
        <v>197</v>
      </c>
      <c r="AA218" s="49" t="s">
        <v>197</v>
      </c>
      <c r="AB218" s="49" t="s">
        <v>197</v>
      </c>
      <c r="AC218" s="49" t="s">
        <v>197</v>
      </c>
      <c r="AD218" s="49" t="s">
        <v>197</v>
      </c>
      <c r="AE218" s="49" t="s">
        <v>197</v>
      </c>
      <c r="AF218" s="49" t="s">
        <v>197</v>
      </c>
      <c r="AG218" s="49" t="s">
        <v>197</v>
      </c>
      <c r="AH218" s="49" t="s">
        <v>197</v>
      </c>
      <c r="AI218" s="49" t="s">
        <v>197</v>
      </c>
      <c r="AJ218" s="49" t="s">
        <v>197</v>
      </c>
      <c r="AK218" s="49" t="s">
        <v>197</v>
      </c>
      <c r="AL218" s="49" t="s">
        <v>197</v>
      </c>
      <c r="AM218" s="49" t="s">
        <v>197</v>
      </c>
      <c r="AN218" s="49" t="s">
        <v>197</v>
      </c>
      <c r="AO218" s="49" t="s">
        <v>197</v>
      </c>
      <c r="AP218" s="49" t="s">
        <v>197</v>
      </c>
      <c r="AQ218" s="49" t="s">
        <v>197</v>
      </c>
      <c r="AR218" s="49" t="s">
        <v>197</v>
      </c>
      <c r="AS218" s="49" t="s">
        <v>197</v>
      </c>
      <c r="AT218" s="49" t="s">
        <v>197</v>
      </c>
      <c r="AU218" s="49" t="s">
        <v>197</v>
      </c>
      <c r="AV218" s="49" t="s">
        <v>197</v>
      </c>
      <c r="AW218" s="49" t="s">
        <v>197</v>
      </c>
      <c r="AX218" s="48">
        <v>111.1</v>
      </c>
      <c r="AY218" s="49" t="s">
        <v>197</v>
      </c>
      <c r="AZ218" s="48">
        <v>228.3</v>
      </c>
      <c r="BA218" s="48">
        <v>77.400000000000006</v>
      </c>
      <c r="BB218" s="48">
        <v>84.4</v>
      </c>
      <c r="BC218" s="48">
        <v>117</v>
      </c>
      <c r="BD218" s="48">
        <v>93.4</v>
      </c>
      <c r="BE218" s="48">
        <v>95.3</v>
      </c>
      <c r="BF218" s="48">
        <v>177</v>
      </c>
      <c r="BG218" s="48">
        <v>114.5</v>
      </c>
      <c r="BH218" s="48">
        <v>129.5</v>
      </c>
      <c r="BI218" s="49" t="s">
        <v>197</v>
      </c>
      <c r="BJ218" s="49" t="s">
        <v>197</v>
      </c>
      <c r="BK218" s="49" t="s">
        <v>197</v>
      </c>
      <c r="BL218" s="49" t="s">
        <v>197</v>
      </c>
      <c r="BM218" s="49" t="s">
        <v>197</v>
      </c>
      <c r="BN218" s="49" t="s">
        <v>197</v>
      </c>
      <c r="BO218" s="49" t="s">
        <v>197</v>
      </c>
      <c r="BP218" s="49" t="s">
        <v>197</v>
      </c>
      <c r="BQ218" s="49" t="s">
        <v>197</v>
      </c>
      <c r="BR218" s="49" t="s">
        <v>197</v>
      </c>
      <c r="BS218" s="49" t="s">
        <v>197</v>
      </c>
      <c r="BT218" s="49" t="s">
        <v>197</v>
      </c>
      <c r="BU218" s="49" t="s">
        <v>197</v>
      </c>
      <c r="BV218" s="49" t="s">
        <v>197</v>
      </c>
      <c r="BW218" s="49" t="s">
        <v>197</v>
      </c>
      <c r="BX218" s="49" t="s">
        <v>197</v>
      </c>
      <c r="BY218" s="49" t="s">
        <v>197</v>
      </c>
      <c r="BZ218" s="49" t="s">
        <v>197</v>
      </c>
      <c r="CA218" s="49" t="s">
        <v>197</v>
      </c>
      <c r="CB218" s="49" t="s">
        <v>197</v>
      </c>
      <c r="CC218" s="49" t="s">
        <v>197</v>
      </c>
      <c r="CD218" s="49" t="s">
        <v>197</v>
      </c>
      <c r="CE218" s="49" t="s">
        <v>197</v>
      </c>
      <c r="CF218" s="49" t="s">
        <v>197</v>
      </c>
      <c r="CG218" s="49" t="s">
        <v>197</v>
      </c>
      <c r="CH218" s="49" t="s">
        <v>197</v>
      </c>
      <c r="CI218" s="49" t="s">
        <v>197</v>
      </c>
      <c r="CJ218" s="49" t="s">
        <v>197</v>
      </c>
      <c r="CK218" s="49" t="s">
        <v>197</v>
      </c>
      <c r="CL218" s="49" t="s">
        <v>197</v>
      </c>
      <c r="CM218" s="49" t="s">
        <v>197</v>
      </c>
      <c r="CN218" s="49" t="s">
        <v>197</v>
      </c>
      <c r="CO218" s="49" t="s">
        <v>197</v>
      </c>
      <c r="CP218" s="49" t="s">
        <v>197</v>
      </c>
      <c r="CQ218" s="49" t="s">
        <v>197</v>
      </c>
      <c r="CR218" s="49" t="s">
        <v>197</v>
      </c>
      <c r="CS218" s="49" t="s">
        <v>197</v>
      </c>
      <c r="CT218" s="49" t="s">
        <v>197</v>
      </c>
      <c r="CU218" s="49" t="s">
        <v>197</v>
      </c>
      <c r="CV218" s="49" t="s">
        <v>197</v>
      </c>
      <c r="CW218" s="49" t="s">
        <v>197</v>
      </c>
      <c r="CX218" s="49" t="s">
        <v>197</v>
      </c>
      <c r="CY218" s="49" t="s">
        <v>197</v>
      </c>
      <c r="CZ218" s="49" t="s">
        <v>197</v>
      </c>
      <c r="DA218" s="49" t="s">
        <v>197</v>
      </c>
      <c r="DB218" s="49" t="s">
        <v>197</v>
      </c>
      <c r="DC218" s="49" t="s">
        <v>197</v>
      </c>
      <c r="DD218" s="49" t="s">
        <v>197</v>
      </c>
      <c r="DE218" s="49" t="s">
        <v>197</v>
      </c>
      <c r="DF218" s="49" t="s">
        <v>197</v>
      </c>
      <c r="DG218" s="49" t="s">
        <v>197</v>
      </c>
      <c r="DH218" s="49" t="s">
        <v>197</v>
      </c>
      <c r="DI218" s="49" t="s">
        <v>197</v>
      </c>
      <c r="DJ218" s="49" t="s">
        <v>197</v>
      </c>
      <c r="DK218" s="49" t="s">
        <v>197</v>
      </c>
      <c r="DL218" s="49" t="s">
        <v>197</v>
      </c>
      <c r="DM218" s="49" t="s">
        <v>197</v>
      </c>
      <c r="DN218" s="49" t="s">
        <v>197</v>
      </c>
      <c r="DO218" s="49" t="s">
        <v>197</v>
      </c>
      <c r="DP218" s="49" t="s">
        <v>197</v>
      </c>
      <c r="DQ218" s="49" t="s">
        <v>197</v>
      </c>
      <c r="DR218" s="49" t="s">
        <v>197</v>
      </c>
      <c r="DS218" s="49" t="s">
        <v>197</v>
      </c>
      <c r="DT218" s="49" t="s">
        <v>197</v>
      </c>
      <c r="DU218" s="49" t="s">
        <v>197</v>
      </c>
      <c r="DV218" s="49" t="s">
        <v>197</v>
      </c>
      <c r="DW218" s="49" t="s">
        <v>197</v>
      </c>
      <c r="DX218" s="49" t="s">
        <v>197</v>
      </c>
      <c r="DY218" s="49" t="s">
        <v>197</v>
      </c>
      <c r="DZ218" s="49" t="s">
        <v>197</v>
      </c>
      <c r="EA218" s="49" t="s">
        <v>197</v>
      </c>
      <c r="EB218" s="48" t="e">
        <v>#N/A</v>
      </c>
      <c r="EC218" s="49" t="s">
        <v>197</v>
      </c>
      <c r="ED218" s="48" t="e">
        <v>#N/A</v>
      </c>
      <c r="EE218" s="49" t="s">
        <v>197</v>
      </c>
      <c r="EF218" s="49" t="s">
        <v>197</v>
      </c>
      <c r="EG218" s="49" t="s">
        <v>197</v>
      </c>
      <c r="EH218" s="49" t="s">
        <v>197</v>
      </c>
      <c r="EI218" s="49" t="s">
        <v>197</v>
      </c>
      <c r="EJ218" s="49" t="s">
        <v>197</v>
      </c>
      <c r="EK218" s="49" t="s">
        <v>197</v>
      </c>
      <c r="EL218" s="49" t="s">
        <v>197</v>
      </c>
      <c r="EM218" s="49" t="s">
        <v>197</v>
      </c>
      <c r="EN218" s="49" t="s">
        <v>197</v>
      </c>
      <c r="EO218" s="49" t="s">
        <v>197</v>
      </c>
      <c r="EP218" s="49" t="s">
        <v>197</v>
      </c>
      <c r="EQ218" s="49" t="s">
        <v>197</v>
      </c>
      <c r="ER218" s="49" t="s">
        <v>197</v>
      </c>
      <c r="ES218" s="49" t="s">
        <v>197</v>
      </c>
      <c r="ET218" s="49" t="s">
        <v>197</v>
      </c>
      <c r="EU218" s="49" t="s">
        <v>197</v>
      </c>
      <c r="EV218" s="48">
        <v>65.8</v>
      </c>
      <c r="EW218" s="48">
        <v>87.2</v>
      </c>
      <c r="EX218" s="48">
        <v>80.3</v>
      </c>
      <c r="EY218" s="49" t="s">
        <v>197</v>
      </c>
      <c r="EZ218" s="49" t="s">
        <v>197</v>
      </c>
      <c r="FA218" s="49" t="s">
        <v>197</v>
      </c>
      <c r="FB218" s="49" t="s">
        <v>197</v>
      </c>
      <c r="FC218" s="49" t="s">
        <v>197</v>
      </c>
      <c r="FD218" s="49" t="s">
        <v>197</v>
      </c>
      <c r="FE218" s="49" t="s">
        <v>197</v>
      </c>
      <c r="FF218" s="49" t="s">
        <v>197</v>
      </c>
      <c r="FG218" s="49" t="s">
        <v>197</v>
      </c>
      <c r="FH218" s="49" t="s">
        <v>197</v>
      </c>
      <c r="FI218" s="49" t="s">
        <v>197</v>
      </c>
      <c r="FJ218" s="49" t="s">
        <v>197</v>
      </c>
      <c r="FK218" s="49" t="s">
        <v>197</v>
      </c>
      <c r="FL218" s="49" t="s">
        <v>197</v>
      </c>
      <c r="FM218" s="48">
        <v>122.5</v>
      </c>
      <c r="FN218" s="48">
        <v>107</v>
      </c>
      <c r="FO218" s="48">
        <v>116.1</v>
      </c>
      <c r="FP218" s="49" t="s">
        <v>197</v>
      </c>
      <c r="FQ218" s="49" t="s">
        <v>197</v>
      </c>
      <c r="FR218" s="49" t="s">
        <v>197</v>
      </c>
      <c r="FS218" s="48">
        <v>83.8</v>
      </c>
      <c r="FT218" s="48">
        <v>96.2</v>
      </c>
      <c r="FU218" s="48">
        <v>88.4</v>
      </c>
      <c r="FV218" s="49" t="s">
        <v>197</v>
      </c>
      <c r="FW218" s="49" t="s">
        <v>197</v>
      </c>
      <c r="FX218" s="48">
        <v>69.3</v>
      </c>
      <c r="FY218" s="48">
        <v>115.7</v>
      </c>
      <c r="FZ218" s="48">
        <v>115.2</v>
      </c>
      <c r="GA218" s="48">
        <v>50.4</v>
      </c>
      <c r="GB218" s="48">
        <v>51.1</v>
      </c>
      <c r="GC218" s="48">
        <v>51</v>
      </c>
      <c r="GD218" s="49" t="s">
        <v>197</v>
      </c>
      <c r="GE218" s="49" t="s">
        <v>197</v>
      </c>
      <c r="GF218" s="49" t="s">
        <v>197</v>
      </c>
      <c r="GG218" s="49" t="s">
        <v>197</v>
      </c>
      <c r="GH218" s="49" t="s">
        <v>197</v>
      </c>
      <c r="GI218" s="49" t="s">
        <v>197</v>
      </c>
      <c r="GJ218" s="48">
        <v>221.4</v>
      </c>
      <c r="GK218" s="48">
        <v>129.9</v>
      </c>
      <c r="GL218" s="48">
        <v>160.30000000000001</v>
      </c>
      <c r="GM218" s="49" t="s">
        <v>197</v>
      </c>
      <c r="GN218" s="49" t="s">
        <v>197</v>
      </c>
      <c r="GO218" s="49" t="s">
        <v>197</v>
      </c>
      <c r="GP218" s="49" t="s">
        <v>197</v>
      </c>
      <c r="GQ218" s="49" t="s">
        <v>197</v>
      </c>
      <c r="GR218" s="49" t="s">
        <v>197</v>
      </c>
      <c r="GS218" s="49" t="s">
        <v>197</v>
      </c>
      <c r="GT218" s="49" t="s">
        <v>197</v>
      </c>
      <c r="GU218" s="49" t="s">
        <v>197</v>
      </c>
      <c r="GV218" s="49" t="s">
        <v>197</v>
      </c>
      <c r="GW218" s="49" t="s">
        <v>197</v>
      </c>
      <c r="GX218" s="49" t="s">
        <v>197</v>
      </c>
      <c r="GY218" s="48">
        <v>58.2</v>
      </c>
      <c r="GZ218" s="48">
        <v>70.900000000000006</v>
      </c>
      <c r="HA218" s="48">
        <v>64.7</v>
      </c>
      <c r="HB218" s="49" t="s">
        <v>197</v>
      </c>
      <c r="HC218" s="49" t="s">
        <v>197</v>
      </c>
      <c r="HD218" s="49" t="s">
        <v>197</v>
      </c>
      <c r="HE218" s="48" t="e">
        <v>#N/A</v>
      </c>
      <c r="HF218" s="49" t="s">
        <v>197</v>
      </c>
      <c r="HG218" s="48" t="e">
        <v>#N/A</v>
      </c>
      <c r="HH218" s="49" t="s">
        <v>197</v>
      </c>
      <c r="HI218" s="49" t="s">
        <v>197</v>
      </c>
      <c r="HJ218" s="49" t="s">
        <v>197</v>
      </c>
      <c r="HK218" s="49" t="s">
        <v>197</v>
      </c>
      <c r="HL218" s="49" t="s">
        <v>197</v>
      </c>
      <c r="HM218" s="49" t="s">
        <v>197</v>
      </c>
      <c r="HN218" s="49" t="s">
        <v>197</v>
      </c>
      <c r="HO218" s="49" t="s">
        <v>197</v>
      </c>
      <c r="HP218" s="49" t="s">
        <v>197</v>
      </c>
      <c r="HQ218" s="49" t="s">
        <v>197</v>
      </c>
      <c r="HR218" s="49" t="s">
        <v>197</v>
      </c>
      <c r="HS218" s="49" t="s">
        <v>197</v>
      </c>
      <c r="HT218" s="49" t="s">
        <v>197</v>
      </c>
      <c r="HU218" s="48">
        <v>122</v>
      </c>
      <c r="HV218" s="48">
        <v>104.9</v>
      </c>
      <c r="HW218" s="48">
        <v>105.9</v>
      </c>
      <c r="HX218" s="49" t="s">
        <v>197</v>
      </c>
      <c r="HY218" s="49" t="s">
        <v>197</v>
      </c>
      <c r="HZ218" s="48">
        <v>426.8</v>
      </c>
      <c r="IA218" s="49" t="s">
        <v>197</v>
      </c>
      <c r="IB218" s="49" t="s">
        <v>197</v>
      </c>
      <c r="IC218" s="49" t="s">
        <v>197</v>
      </c>
      <c r="ID218" s="48">
        <v>421.8</v>
      </c>
      <c r="IE218" s="49" t="s">
        <v>197</v>
      </c>
      <c r="IF218" s="49" t="s">
        <v>197</v>
      </c>
      <c r="IG218" s="49" t="s">
        <v>197</v>
      </c>
      <c r="IH218" s="48">
        <v>82.3</v>
      </c>
      <c r="II218" s="49" t="s">
        <v>197</v>
      </c>
      <c r="IJ218" s="49" t="s">
        <v>197</v>
      </c>
      <c r="IK218" s="49" t="s">
        <v>197</v>
      </c>
      <c r="IL218" s="49" t="s">
        <v>197</v>
      </c>
      <c r="IM218" s="49" t="s">
        <v>197</v>
      </c>
      <c r="IN218" s="49" t="s">
        <v>197</v>
      </c>
      <c r="IO218" s="49" t="s">
        <v>197</v>
      </c>
      <c r="IP218" s="49" t="s">
        <v>197</v>
      </c>
      <c r="IQ218" s="48">
        <v>134.80000000000001</v>
      </c>
      <c r="IR218" s="48">
        <v>167.3</v>
      </c>
      <c r="IS218" s="48">
        <v>121.4</v>
      </c>
      <c r="IT218" s="48">
        <v>139.19999999999999</v>
      </c>
      <c r="IU218" s="49" t="s">
        <v>197</v>
      </c>
      <c r="IV218" s="49" t="s">
        <v>197</v>
      </c>
      <c r="IW218" s="49" t="s">
        <v>197</v>
      </c>
      <c r="IX218" s="49" t="s">
        <v>197</v>
      </c>
      <c r="IY218" s="49" t="s">
        <v>197</v>
      </c>
      <c r="IZ218" s="49" t="s">
        <v>197</v>
      </c>
      <c r="JA218" s="49" t="s">
        <v>197</v>
      </c>
      <c r="JB218" s="49" t="s">
        <v>197</v>
      </c>
      <c r="JC218" s="49" t="s">
        <v>197</v>
      </c>
      <c r="JD218" s="49" t="s">
        <v>197</v>
      </c>
      <c r="JE218" s="49" t="s">
        <v>197</v>
      </c>
      <c r="JF218" s="49" t="s">
        <v>87</v>
      </c>
      <c r="JG218" s="49" t="s">
        <v>87</v>
      </c>
      <c r="JH218" s="49" t="s">
        <v>87</v>
      </c>
      <c r="JI218" s="49">
        <v>108.1</v>
      </c>
      <c r="JJ218" s="49">
        <v>88.2</v>
      </c>
      <c r="JK218" s="49">
        <v>102.8</v>
      </c>
      <c r="JL218" s="49">
        <v>53</v>
      </c>
      <c r="JM218" s="49">
        <v>70.8</v>
      </c>
      <c r="JN218" s="49">
        <v>82.3</v>
      </c>
      <c r="JO218" s="49">
        <v>113.8</v>
      </c>
    </row>
    <row r="219" spans="1:275">
      <c r="A219" s="45"/>
      <c r="B219" s="46" t="s">
        <v>1956</v>
      </c>
      <c r="C219" s="303" t="s">
        <v>1452</v>
      </c>
      <c r="D219" s="46" t="s">
        <v>114</v>
      </c>
      <c r="E219" s="303" t="s">
        <v>26</v>
      </c>
      <c r="F219" s="47" t="s">
        <v>197</v>
      </c>
      <c r="G219" s="47" t="s">
        <v>197</v>
      </c>
      <c r="H219" s="48">
        <v>100</v>
      </c>
      <c r="I219" s="48">
        <v>101.7</v>
      </c>
      <c r="J219" s="48">
        <v>100.5</v>
      </c>
      <c r="K219" s="48">
        <v>159.1</v>
      </c>
      <c r="L219" s="48">
        <v>84</v>
      </c>
      <c r="M219" s="48">
        <v>67</v>
      </c>
      <c r="N219" s="48">
        <v>102.5</v>
      </c>
      <c r="O219" s="48">
        <v>82.6</v>
      </c>
      <c r="P219" s="48">
        <v>58.7</v>
      </c>
      <c r="Q219" s="48">
        <v>121.4</v>
      </c>
      <c r="R219" s="48">
        <v>69.2</v>
      </c>
      <c r="S219" s="48">
        <v>111</v>
      </c>
      <c r="T219" s="48">
        <v>92.8</v>
      </c>
      <c r="U219" s="48">
        <v>105.3</v>
      </c>
      <c r="V219" s="48">
        <v>46.2</v>
      </c>
      <c r="W219" s="48">
        <v>102.1</v>
      </c>
      <c r="X219" s="48">
        <v>65.400000000000006</v>
      </c>
      <c r="Y219" s="48">
        <v>97.9</v>
      </c>
      <c r="Z219" s="48">
        <v>131.19999999999999</v>
      </c>
      <c r="AA219" s="48">
        <v>104.4</v>
      </c>
      <c r="AB219" s="48">
        <v>59</v>
      </c>
      <c r="AC219" s="48">
        <v>98.8</v>
      </c>
      <c r="AD219" s="48">
        <v>64.8</v>
      </c>
      <c r="AE219" s="48">
        <v>83.1</v>
      </c>
      <c r="AF219" s="48">
        <v>65.599999999999994</v>
      </c>
      <c r="AG219" s="48">
        <v>71.099999999999994</v>
      </c>
      <c r="AH219" s="48">
        <v>80.099999999999994</v>
      </c>
      <c r="AI219" s="48">
        <v>66.599999999999994</v>
      </c>
      <c r="AJ219" s="48">
        <v>62.7</v>
      </c>
      <c r="AK219" s="48">
        <v>116.5</v>
      </c>
      <c r="AL219" s="48">
        <v>32.799999999999997</v>
      </c>
      <c r="AM219" s="48">
        <v>81.8</v>
      </c>
      <c r="AN219" s="48">
        <v>39.4</v>
      </c>
      <c r="AO219" s="48">
        <v>53.8</v>
      </c>
      <c r="AP219" s="48">
        <v>53.7</v>
      </c>
      <c r="AQ219" s="48">
        <v>103.6</v>
      </c>
      <c r="AR219" s="48">
        <v>88.3</v>
      </c>
      <c r="AS219" s="49" t="s">
        <v>197</v>
      </c>
      <c r="AT219" s="48">
        <v>99.9</v>
      </c>
      <c r="AU219" s="49" t="s">
        <v>197</v>
      </c>
      <c r="AV219" s="48">
        <v>119.1</v>
      </c>
      <c r="AW219" s="48">
        <v>16.7</v>
      </c>
      <c r="AX219" s="49" t="s">
        <v>197</v>
      </c>
      <c r="AY219" s="48">
        <v>15.5</v>
      </c>
      <c r="AZ219" s="48">
        <v>93.3</v>
      </c>
      <c r="BA219" s="48">
        <v>92.5</v>
      </c>
      <c r="BB219" s="48">
        <v>92.6</v>
      </c>
      <c r="BC219" s="48">
        <v>101.7</v>
      </c>
      <c r="BD219" s="48">
        <v>109.4</v>
      </c>
      <c r="BE219" s="48">
        <v>108.8</v>
      </c>
      <c r="BF219" s="48">
        <v>103.3</v>
      </c>
      <c r="BG219" s="48">
        <v>113.2</v>
      </c>
      <c r="BH219" s="48">
        <v>111</v>
      </c>
      <c r="BI219" s="48">
        <v>108.8</v>
      </c>
      <c r="BJ219" s="48">
        <v>130.80000000000001</v>
      </c>
      <c r="BK219" s="48">
        <v>119.3</v>
      </c>
      <c r="BL219" s="48">
        <v>89.3</v>
      </c>
      <c r="BM219" s="48">
        <v>117.6</v>
      </c>
      <c r="BN219" s="48">
        <v>109.9</v>
      </c>
      <c r="BO219" s="49" t="s">
        <v>197</v>
      </c>
      <c r="BP219" s="48">
        <v>88.9</v>
      </c>
      <c r="BQ219" s="48">
        <v>86.5</v>
      </c>
      <c r="BR219" s="48">
        <v>92.6</v>
      </c>
      <c r="BS219" s="48">
        <v>100.5</v>
      </c>
      <c r="BT219" s="48">
        <v>96.8</v>
      </c>
      <c r="BU219" s="48">
        <v>31.8</v>
      </c>
      <c r="BV219" s="48">
        <v>75.400000000000006</v>
      </c>
      <c r="BW219" s="48">
        <v>60.8</v>
      </c>
      <c r="BX219" s="48">
        <v>84.5</v>
      </c>
      <c r="BY219" s="48">
        <v>90.8</v>
      </c>
      <c r="BZ219" s="48">
        <v>86.8</v>
      </c>
      <c r="CA219" s="48">
        <v>46.2</v>
      </c>
      <c r="CB219" s="48">
        <v>62</v>
      </c>
      <c r="CC219" s="48">
        <v>52</v>
      </c>
      <c r="CD219" s="48">
        <v>61.4</v>
      </c>
      <c r="CE219" s="48">
        <v>129.69999999999999</v>
      </c>
      <c r="CF219" s="48">
        <v>103.3</v>
      </c>
      <c r="CG219" s="48">
        <v>98.4</v>
      </c>
      <c r="CH219" s="48">
        <v>214.6</v>
      </c>
      <c r="CI219" s="48">
        <v>157.5</v>
      </c>
      <c r="CJ219" s="48">
        <v>71.099999999999994</v>
      </c>
      <c r="CK219" s="48">
        <v>84.9</v>
      </c>
      <c r="CL219" s="48">
        <v>79.2</v>
      </c>
      <c r="CM219" s="49" t="s">
        <v>197</v>
      </c>
      <c r="CN219" s="49" t="s">
        <v>197</v>
      </c>
      <c r="CO219" s="49" t="s">
        <v>197</v>
      </c>
      <c r="CP219" s="48">
        <v>10.199999999999999</v>
      </c>
      <c r="CQ219" s="48">
        <v>21.6</v>
      </c>
      <c r="CR219" s="48">
        <v>16.899999999999999</v>
      </c>
      <c r="CS219" s="49" t="s">
        <v>197</v>
      </c>
      <c r="CT219" s="48">
        <v>114.5</v>
      </c>
      <c r="CU219" s="48">
        <v>115.3</v>
      </c>
      <c r="CV219" s="48">
        <v>115</v>
      </c>
      <c r="CW219" s="48">
        <v>85.7</v>
      </c>
      <c r="CX219" s="48">
        <v>113.4</v>
      </c>
      <c r="CY219" s="48">
        <v>101.3</v>
      </c>
      <c r="CZ219" s="48">
        <v>111</v>
      </c>
      <c r="DA219" s="48">
        <v>72.2</v>
      </c>
      <c r="DB219" s="48">
        <v>183.9</v>
      </c>
      <c r="DC219" s="48">
        <v>146.30000000000001</v>
      </c>
      <c r="DD219" s="48">
        <v>22.7</v>
      </c>
      <c r="DE219" s="48">
        <v>29.9</v>
      </c>
      <c r="DF219" s="48">
        <v>27.4</v>
      </c>
      <c r="DG219" s="48">
        <v>65.599999999999994</v>
      </c>
      <c r="DH219" s="48">
        <v>92.8</v>
      </c>
      <c r="DI219" s="48">
        <v>77.599999999999994</v>
      </c>
      <c r="DJ219" s="48">
        <v>62</v>
      </c>
      <c r="DK219" s="48">
        <v>43.6</v>
      </c>
      <c r="DL219" s="48">
        <v>52.1</v>
      </c>
      <c r="DM219" s="48">
        <v>72.900000000000006</v>
      </c>
      <c r="DN219" s="48">
        <v>81.7</v>
      </c>
      <c r="DO219" s="48">
        <v>78.400000000000006</v>
      </c>
      <c r="DP219" s="49" t="s">
        <v>197</v>
      </c>
      <c r="DQ219" s="49" t="s">
        <v>197</v>
      </c>
      <c r="DR219" s="49" t="s">
        <v>197</v>
      </c>
      <c r="DS219" s="48">
        <v>9.9</v>
      </c>
      <c r="DT219" s="48">
        <v>16.899999999999999</v>
      </c>
      <c r="DU219" s="48">
        <v>14.3</v>
      </c>
      <c r="DV219" s="48">
        <v>34.9</v>
      </c>
      <c r="DW219" s="48">
        <v>121.8</v>
      </c>
      <c r="DX219" s="48">
        <v>96.6</v>
      </c>
      <c r="DY219" s="48">
        <v>173.4</v>
      </c>
      <c r="DZ219" s="48">
        <v>260.39999999999998</v>
      </c>
      <c r="EA219" s="48">
        <v>226.7</v>
      </c>
      <c r="EB219" s="48" t="e">
        <v>#N/A</v>
      </c>
      <c r="EC219" s="48">
        <v>91.1</v>
      </c>
      <c r="ED219" s="48" t="e">
        <v>#N/A</v>
      </c>
      <c r="EE219" s="48">
        <v>117.3</v>
      </c>
      <c r="EF219" s="48">
        <v>41</v>
      </c>
      <c r="EG219" s="48">
        <v>54</v>
      </c>
      <c r="EH219" s="48">
        <v>48.6</v>
      </c>
      <c r="EI219" s="48">
        <v>160</v>
      </c>
      <c r="EJ219" s="48">
        <v>148.69999999999999</v>
      </c>
      <c r="EK219" s="48">
        <v>152.5</v>
      </c>
      <c r="EL219" s="49" t="s">
        <v>197</v>
      </c>
      <c r="EM219" s="48">
        <v>34.1</v>
      </c>
      <c r="EN219" s="48">
        <v>58.8</v>
      </c>
      <c r="EO219" s="48">
        <v>45.9</v>
      </c>
      <c r="EP219" s="48">
        <v>15.3</v>
      </c>
      <c r="EQ219" s="49" t="s">
        <v>197</v>
      </c>
      <c r="ER219" s="48">
        <v>9</v>
      </c>
      <c r="ES219" s="48">
        <v>33</v>
      </c>
      <c r="ET219" s="48">
        <v>76</v>
      </c>
      <c r="EU219" s="49" t="s">
        <v>197</v>
      </c>
      <c r="EV219" s="48">
        <v>96.7</v>
      </c>
      <c r="EW219" s="48">
        <v>113.3</v>
      </c>
      <c r="EX219" s="48">
        <v>108.2</v>
      </c>
      <c r="EY219" s="48">
        <v>64</v>
      </c>
      <c r="EZ219" s="48">
        <v>129.6</v>
      </c>
      <c r="FA219" s="48">
        <v>78.3</v>
      </c>
      <c r="FB219" s="48">
        <v>98.7</v>
      </c>
      <c r="FC219" s="48">
        <v>119</v>
      </c>
      <c r="FD219" s="48">
        <v>109.2</v>
      </c>
      <c r="FE219" s="48">
        <v>92.7</v>
      </c>
      <c r="FF219" s="48">
        <v>99.8</v>
      </c>
      <c r="FG219" s="48">
        <v>33</v>
      </c>
      <c r="FH219" s="48">
        <v>108.2</v>
      </c>
      <c r="FI219" s="48">
        <v>54.6</v>
      </c>
      <c r="FJ219" s="48">
        <v>74.599999999999994</v>
      </c>
      <c r="FK219" s="48">
        <v>129.4</v>
      </c>
      <c r="FL219" s="48">
        <v>104.7</v>
      </c>
      <c r="FM219" s="48">
        <v>141.5</v>
      </c>
      <c r="FN219" s="48">
        <v>107.9</v>
      </c>
      <c r="FO219" s="48">
        <v>127.4</v>
      </c>
      <c r="FP219" s="48">
        <v>107</v>
      </c>
      <c r="FQ219" s="48">
        <v>79.7</v>
      </c>
      <c r="FR219" s="48">
        <v>89.4</v>
      </c>
      <c r="FS219" s="48">
        <v>117.1</v>
      </c>
      <c r="FT219" s="48">
        <v>133.1</v>
      </c>
      <c r="FU219" s="48">
        <v>123</v>
      </c>
      <c r="FV219" s="48">
        <v>107.7</v>
      </c>
      <c r="FW219" s="48">
        <v>191.2</v>
      </c>
      <c r="FX219" s="48">
        <v>75.2</v>
      </c>
      <c r="FY219" s="48">
        <v>110.9</v>
      </c>
      <c r="FZ219" s="48">
        <v>110.6</v>
      </c>
      <c r="GA219" s="48">
        <v>83</v>
      </c>
      <c r="GB219" s="48">
        <v>85.9</v>
      </c>
      <c r="GC219" s="48">
        <v>85.4</v>
      </c>
      <c r="GD219" s="48">
        <v>218.8</v>
      </c>
      <c r="GE219" s="48">
        <v>186.8</v>
      </c>
      <c r="GF219" s="48">
        <v>207.3</v>
      </c>
      <c r="GG219" s="48">
        <v>189.4</v>
      </c>
      <c r="GH219" s="48">
        <v>203.3</v>
      </c>
      <c r="GI219" s="48">
        <v>203.3</v>
      </c>
      <c r="GJ219" s="48">
        <v>151.30000000000001</v>
      </c>
      <c r="GK219" s="48">
        <v>252.2</v>
      </c>
      <c r="GL219" s="48">
        <v>220.7</v>
      </c>
      <c r="GM219" s="48">
        <v>98.3</v>
      </c>
      <c r="GN219" s="48">
        <v>52.3</v>
      </c>
      <c r="GO219" s="48">
        <v>69.8</v>
      </c>
      <c r="GP219" s="48">
        <v>76.8</v>
      </c>
      <c r="GQ219" s="48">
        <v>140.69999999999999</v>
      </c>
      <c r="GR219" s="48">
        <v>116.9</v>
      </c>
      <c r="GS219" s="48">
        <v>51.3</v>
      </c>
      <c r="GT219" s="48">
        <v>79.900000000000006</v>
      </c>
      <c r="GU219" s="48">
        <v>73.599999999999994</v>
      </c>
      <c r="GV219" s="48">
        <v>147.6</v>
      </c>
      <c r="GW219" s="48">
        <v>41.5</v>
      </c>
      <c r="GX219" s="48">
        <v>88.5</v>
      </c>
      <c r="GY219" s="48">
        <v>103.4</v>
      </c>
      <c r="GZ219" s="48">
        <v>98.7</v>
      </c>
      <c r="HA219" s="48">
        <v>101</v>
      </c>
      <c r="HB219" s="48">
        <v>94.1</v>
      </c>
      <c r="HC219" s="48">
        <v>86.8</v>
      </c>
      <c r="HD219" s="48">
        <v>89</v>
      </c>
      <c r="HE219" s="48" t="e">
        <v>#N/A</v>
      </c>
      <c r="HF219" s="48">
        <v>90.9</v>
      </c>
      <c r="HG219" s="48" t="e">
        <v>#N/A</v>
      </c>
      <c r="HH219" s="48">
        <v>93.7</v>
      </c>
      <c r="HI219" s="48">
        <v>87.2</v>
      </c>
      <c r="HJ219" s="48">
        <v>104.8</v>
      </c>
      <c r="HK219" s="48">
        <v>99.8</v>
      </c>
      <c r="HL219" s="48">
        <v>107.4</v>
      </c>
      <c r="HM219" s="48">
        <v>103.9</v>
      </c>
      <c r="HN219" s="48">
        <v>105.6</v>
      </c>
      <c r="HO219" s="48">
        <v>111</v>
      </c>
      <c r="HP219" s="48">
        <v>107.1</v>
      </c>
      <c r="HQ219" s="48">
        <v>108.4</v>
      </c>
      <c r="HR219" s="48">
        <v>115.7</v>
      </c>
      <c r="HS219" s="48">
        <v>112.9</v>
      </c>
      <c r="HT219" s="48">
        <v>114.3</v>
      </c>
      <c r="HU219" s="48">
        <v>68</v>
      </c>
      <c r="HV219" s="48">
        <v>112.6</v>
      </c>
      <c r="HW219" s="48">
        <v>110.1</v>
      </c>
      <c r="HX219" s="48">
        <v>59.3</v>
      </c>
      <c r="HY219" s="49" t="s">
        <v>197</v>
      </c>
      <c r="HZ219" s="48">
        <v>84.9</v>
      </c>
      <c r="IA219" s="48">
        <v>92.3</v>
      </c>
      <c r="IB219" s="48">
        <v>89.3</v>
      </c>
      <c r="IC219" s="48">
        <v>91</v>
      </c>
      <c r="ID219" s="48">
        <v>167.8</v>
      </c>
      <c r="IE219" s="48">
        <v>18.7</v>
      </c>
      <c r="IF219" s="48">
        <v>213.1</v>
      </c>
      <c r="IG219" s="48">
        <v>170.5</v>
      </c>
      <c r="IH219" s="48">
        <v>133.6</v>
      </c>
      <c r="II219" s="48">
        <v>84.5</v>
      </c>
      <c r="IJ219" s="48">
        <v>50.9</v>
      </c>
      <c r="IK219" s="48">
        <v>205.8</v>
      </c>
      <c r="IL219" s="48">
        <v>134.5</v>
      </c>
      <c r="IM219" s="48">
        <v>335.3</v>
      </c>
      <c r="IN219" s="48">
        <v>470.4</v>
      </c>
      <c r="IO219" s="48">
        <v>79.400000000000006</v>
      </c>
      <c r="IP219" s="48">
        <v>521.6</v>
      </c>
      <c r="IQ219" s="48">
        <v>129</v>
      </c>
      <c r="IR219" s="48">
        <v>77.099999999999994</v>
      </c>
      <c r="IS219" s="48">
        <v>92.3</v>
      </c>
      <c r="IT219" s="48">
        <v>86.5</v>
      </c>
      <c r="IU219" s="48">
        <v>152.69999999999999</v>
      </c>
      <c r="IV219" s="48">
        <v>103.2</v>
      </c>
      <c r="IW219" s="48">
        <v>115.5</v>
      </c>
      <c r="IX219" s="48">
        <v>103</v>
      </c>
      <c r="IY219" s="48">
        <v>118.8</v>
      </c>
      <c r="IZ219" s="48">
        <v>131</v>
      </c>
      <c r="JA219" s="48">
        <v>160.69999999999999</v>
      </c>
      <c r="JB219" s="48">
        <v>78.3</v>
      </c>
      <c r="JC219" s="48">
        <v>64.5</v>
      </c>
      <c r="JD219" s="48">
        <v>57.1</v>
      </c>
      <c r="JE219" s="48">
        <v>58.9</v>
      </c>
      <c r="JF219" s="48">
        <v>232.4</v>
      </c>
      <c r="JG219" s="48">
        <v>115</v>
      </c>
      <c r="JH219" s="48">
        <v>283.39999999999998</v>
      </c>
      <c r="JI219" s="48">
        <v>90.4</v>
      </c>
      <c r="JJ219" s="48">
        <v>154.1</v>
      </c>
      <c r="JK219" s="48">
        <v>136.19999999999999</v>
      </c>
      <c r="JL219" s="48">
        <v>137.19999999999999</v>
      </c>
      <c r="JM219" s="48">
        <v>132.5</v>
      </c>
      <c r="JN219" s="48">
        <v>133.6</v>
      </c>
      <c r="JO219" s="48">
        <v>114.8</v>
      </c>
    </row>
    <row r="220" spans="1:275">
      <c r="A220" s="45"/>
      <c r="B220" s="46" t="s">
        <v>1957</v>
      </c>
      <c r="C220" s="303" t="s">
        <v>1453</v>
      </c>
      <c r="D220" s="46" t="s">
        <v>114</v>
      </c>
      <c r="E220" s="303" t="s">
        <v>26</v>
      </c>
      <c r="F220" s="47" t="s">
        <v>197</v>
      </c>
      <c r="G220" s="47" t="s">
        <v>197</v>
      </c>
      <c r="H220" s="48">
        <v>102.9</v>
      </c>
      <c r="I220" s="48">
        <v>109.2</v>
      </c>
      <c r="J220" s="48">
        <v>106.2</v>
      </c>
      <c r="K220" s="48">
        <v>210.8</v>
      </c>
      <c r="L220" s="48">
        <v>77.599999999999994</v>
      </c>
      <c r="M220" s="48">
        <v>122.9</v>
      </c>
      <c r="N220" s="48">
        <v>122</v>
      </c>
      <c r="O220" s="49" t="s">
        <v>197</v>
      </c>
      <c r="P220" s="48">
        <v>108</v>
      </c>
      <c r="Q220" s="48">
        <v>210.5</v>
      </c>
      <c r="R220" s="48">
        <v>102.1</v>
      </c>
      <c r="S220" s="48">
        <v>109.6</v>
      </c>
      <c r="T220" s="48">
        <v>36.799999999999997</v>
      </c>
      <c r="U220" s="48">
        <v>47.7</v>
      </c>
      <c r="V220" s="48">
        <v>49.5</v>
      </c>
      <c r="W220" s="48">
        <v>59.1</v>
      </c>
      <c r="X220" s="48">
        <v>150.80000000000001</v>
      </c>
      <c r="Y220" s="48">
        <v>180</v>
      </c>
      <c r="Z220" s="48">
        <v>149.9</v>
      </c>
      <c r="AA220" s="48">
        <v>49.1</v>
      </c>
      <c r="AB220" s="48">
        <v>68.3</v>
      </c>
      <c r="AC220" s="49" t="s">
        <v>197</v>
      </c>
      <c r="AD220" s="48">
        <v>33.9</v>
      </c>
      <c r="AE220" s="48">
        <v>79.400000000000006</v>
      </c>
      <c r="AF220" s="48">
        <v>81.599999999999994</v>
      </c>
      <c r="AG220" s="48">
        <v>79.400000000000006</v>
      </c>
      <c r="AH220" s="48">
        <v>64.2</v>
      </c>
      <c r="AI220" s="49" t="s">
        <v>197</v>
      </c>
      <c r="AJ220" s="49" t="s">
        <v>197</v>
      </c>
      <c r="AK220" s="48">
        <v>97</v>
      </c>
      <c r="AL220" s="49" t="s">
        <v>197</v>
      </c>
      <c r="AM220" s="49" t="s">
        <v>197</v>
      </c>
      <c r="AN220" s="48">
        <v>14.8</v>
      </c>
      <c r="AO220" s="48">
        <v>73</v>
      </c>
      <c r="AP220" s="48">
        <v>72.400000000000006</v>
      </c>
      <c r="AQ220" s="48">
        <v>8.8000000000000007</v>
      </c>
      <c r="AR220" s="48">
        <v>105</v>
      </c>
      <c r="AS220" s="49" t="s">
        <v>197</v>
      </c>
      <c r="AT220" s="48">
        <v>90.5</v>
      </c>
      <c r="AU220" s="49" t="s">
        <v>197</v>
      </c>
      <c r="AV220" s="48">
        <v>75.400000000000006</v>
      </c>
      <c r="AW220" s="49" t="s">
        <v>197</v>
      </c>
      <c r="AX220" s="48">
        <v>28.7</v>
      </c>
      <c r="AY220" s="48">
        <v>18.3</v>
      </c>
      <c r="AZ220" s="48">
        <v>136.9</v>
      </c>
      <c r="BA220" s="48">
        <v>102.7</v>
      </c>
      <c r="BB220" s="48">
        <v>104.3</v>
      </c>
      <c r="BC220" s="48">
        <v>117.8</v>
      </c>
      <c r="BD220" s="48">
        <v>111.6</v>
      </c>
      <c r="BE220" s="48">
        <v>112</v>
      </c>
      <c r="BF220" s="48">
        <v>120</v>
      </c>
      <c r="BG220" s="48">
        <v>113.2</v>
      </c>
      <c r="BH220" s="48">
        <v>114.7</v>
      </c>
      <c r="BI220" s="48">
        <v>78.099999999999994</v>
      </c>
      <c r="BJ220" s="48">
        <v>104.6</v>
      </c>
      <c r="BK220" s="48">
        <v>90.8</v>
      </c>
      <c r="BL220" s="48">
        <v>53.1</v>
      </c>
      <c r="BM220" s="48">
        <v>88.1</v>
      </c>
      <c r="BN220" s="48">
        <v>78.5</v>
      </c>
      <c r="BO220" s="49" t="s">
        <v>197</v>
      </c>
      <c r="BP220" s="48">
        <v>41.3</v>
      </c>
      <c r="BQ220" s="48">
        <v>56.7</v>
      </c>
      <c r="BR220" s="49" t="s">
        <v>197</v>
      </c>
      <c r="BS220" s="49" t="s">
        <v>197</v>
      </c>
      <c r="BT220" s="49" t="s">
        <v>197</v>
      </c>
      <c r="BU220" s="48">
        <v>16.2</v>
      </c>
      <c r="BV220" s="48">
        <v>28.2</v>
      </c>
      <c r="BW220" s="48">
        <v>24</v>
      </c>
      <c r="BX220" s="48">
        <v>37.299999999999997</v>
      </c>
      <c r="BY220" s="48">
        <v>39.5</v>
      </c>
      <c r="BZ220" s="48">
        <v>38.1</v>
      </c>
      <c r="CA220" s="49" t="s">
        <v>197</v>
      </c>
      <c r="CB220" s="49" t="s">
        <v>197</v>
      </c>
      <c r="CC220" s="49" t="s">
        <v>197</v>
      </c>
      <c r="CD220" s="48">
        <v>56.4</v>
      </c>
      <c r="CE220" s="48">
        <v>22.6</v>
      </c>
      <c r="CF220" s="48">
        <v>36.1</v>
      </c>
      <c r="CG220" s="48">
        <v>16.899999999999999</v>
      </c>
      <c r="CH220" s="48">
        <v>3.8</v>
      </c>
      <c r="CI220" s="48">
        <v>10.4</v>
      </c>
      <c r="CJ220" s="48">
        <v>65.3</v>
      </c>
      <c r="CK220" s="48">
        <v>73</v>
      </c>
      <c r="CL220" s="48">
        <v>69.8</v>
      </c>
      <c r="CM220" s="49" t="s">
        <v>197</v>
      </c>
      <c r="CN220" s="49" t="s">
        <v>197</v>
      </c>
      <c r="CO220" s="49" t="s">
        <v>197</v>
      </c>
      <c r="CP220" s="49" t="s">
        <v>197</v>
      </c>
      <c r="CQ220" s="49" t="s">
        <v>197</v>
      </c>
      <c r="CR220" s="49" t="s">
        <v>197</v>
      </c>
      <c r="CS220" s="49" t="s">
        <v>197</v>
      </c>
      <c r="CT220" s="49" t="s">
        <v>197</v>
      </c>
      <c r="CU220" s="49" t="s">
        <v>197</v>
      </c>
      <c r="CV220" s="49" t="s">
        <v>197</v>
      </c>
      <c r="CW220" s="48">
        <v>76.5</v>
      </c>
      <c r="CX220" s="48">
        <v>73.099999999999994</v>
      </c>
      <c r="CY220" s="48">
        <v>74.599999999999994</v>
      </c>
      <c r="CZ220" s="48">
        <v>82</v>
      </c>
      <c r="DA220" s="48">
        <v>100.5</v>
      </c>
      <c r="DB220" s="48">
        <v>86.4</v>
      </c>
      <c r="DC220" s="48">
        <v>91.3</v>
      </c>
      <c r="DD220" s="49" t="s">
        <v>197</v>
      </c>
      <c r="DE220" s="49" t="s">
        <v>197</v>
      </c>
      <c r="DF220" s="49" t="s">
        <v>197</v>
      </c>
      <c r="DG220" s="49" t="s">
        <v>197</v>
      </c>
      <c r="DH220" s="49" t="s">
        <v>197</v>
      </c>
      <c r="DI220" s="49" t="s">
        <v>197</v>
      </c>
      <c r="DJ220" s="48">
        <v>20.9</v>
      </c>
      <c r="DK220" s="48">
        <v>6.6</v>
      </c>
      <c r="DL220" s="48">
        <v>13.4</v>
      </c>
      <c r="DM220" s="48">
        <v>75.5</v>
      </c>
      <c r="DN220" s="48">
        <v>98.7</v>
      </c>
      <c r="DO220" s="48">
        <v>89.8</v>
      </c>
      <c r="DP220" s="49" t="s">
        <v>197</v>
      </c>
      <c r="DQ220" s="49" t="s">
        <v>197</v>
      </c>
      <c r="DR220" s="49" t="s">
        <v>197</v>
      </c>
      <c r="DS220" s="49" t="s">
        <v>197</v>
      </c>
      <c r="DT220" s="49" t="s">
        <v>197</v>
      </c>
      <c r="DU220" s="49" t="s">
        <v>197</v>
      </c>
      <c r="DV220" s="49" t="s">
        <v>197</v>
      </c>
      <c r="DW220" s="49" t="s">
        <v>197</v>
      </c>
      <c r="DX220" s="49" t="s">
        <v>197</v>
      </c>
      <c r="DY220" s="49" t="s">
        <v>197</v>
      </c>
      <c r="DZ220" s="49" t="s">
        <v>197</v>
      </c>
      <c r="EA220" s="49" t="s">
        <v>197</v>
      </c>
      <c r="EB220" s="48" t="e">
        <v>#N/A</v>
      </c>
      <c r="EC220" s="49" t="s">
        <v>197</v>
      </c>
      <c r="ED220" s="48" t="e">
        <v>#N/A</v>
      </c>
      <c r="EE220" s="49" t="s">
        <v>197</v>
      </c>
      <c r="EF220" s="49" t="s">
        <v>197</v>
      </c>
      <c r="EG220" s="49" t="s">
        <v>197</v>
      </c>
      <c r="EH220" s="49" t="s">
        <v>197</v>
      </c>
      <c r="EI220" s="48">
        <v>126.7</v>
      </c>
      <c r="EJ220" s="48">
        <v>96.1</v>
      </c>
      <c r="EK220" s="48">
        <v>106.5</v>
      </c>
      <c r="EL220" s="49" t="s">
        <v>197</v>
      </c>
      <c r="EM220" s="49" t="s">
        <v>197</v>
      </c>
      <c r="EN220" s="49" t="s">
        <v>197</v>
      </c>
      <c r="EO220" s="49" t="s">
        <v>197</v>
      </c>
      <c r="EP220" s="49" t="s">
        <v>197</v>
      </c>
      <c r="EQ220" s="49" t="s">
        <v>197</v>
      </c>
      <c r="ER220" s="49" t="s">
        <v>197</v>
      </c>
      <c r="ES220" s="49" t="s">
        <v>197</v>
      </c>
      <c r="ET220" s="48">
        <v>87.7</v>
      </c>
      <c r="EU220" s="49" t="s">
        <v>197</v>
      </c>
      <c r="EV220" s="48">
        <v>96.5</v>
      </c>
      <c r="EW220" s="48">
        <v>92.6</v>
      </c>
      <c r="EX220" s="48">
        <v>93.8</v>
      </c>
      <c r="EY220" s="49" t="s">
        <v>197</v>
      </c>
      <c r="EZ220" s="48">
        <v>91.3</v>
      </c>
      <c r="FA220" s="48">
        <v>87</v>
      </c>
      <c r="FB220" s="48">
        <v>88.7</v>
      </c>
      <c r="FC220" s="49" t="s">
        <v>197</v>
      </c>
      <c r="FD220" s="48">
        <v>102.3</v>
      </c>
      <c r="FE220" s="48">
        <v>107.5</v>
      </c>
      <c r="FF220" s="48">
        <v>105.3</v>
      </c>
      <c r="FG220" s="48">
        <v>97.2</v>
      </c>
      <c r="FH220" s="48">
        <v>331.8</v>
      </c>
      <c r="FI220" s="48">
        <v>164.6</v>
      </c>
      <c r="FJ220" s="48">
        <v>34.799999999999997</v>
      </c>
      <c r="FK220" s="48">
        <v>49</v>
      </c>
      <c r="FL220" s="48">
        <v>42.6</v>
      </c>
      <c r="FM220" s="48">
        <v>72.5</v>
      </c>
      <c r="FN220" s="48">
        <v>104.8</v>
      </c>
      <c r="FO220" s="48">
        <v>86</v>
      </c>
      <c r="FP220" s="48">
        <v>117</v>
      </c>
      <c r="FQ220" s="48">
        <v>75.7</v>
      </c>
      <c r="FR220" s="48">
        <v>90.4</v>
      </c>
      <c r="FS220" s="48">
        <v>83.9</v>
      </c>
      <c r="FT220" s="48">
        <v>81.5</v>
      </c>
      <c r="FU220" s="48">
        <v>83</v>
      </c>
      <c r="FV220" s="48">
        <v>97.2</v>
      </c>
      <c r="FW220" s="48">
        <v>67.5</v>
      </c>
      <c r="FX220" s="48">
        <v>50.4</v>
      </c>
      <c r="FY220" s="48">
        <v>109.2</v>
      </c>
      <c r="FZ220" s="48">
        <v>108.6</v>
      </c>
      <c r="GA220" s="48">
        <v>94.4</v>
      </c>
      <c r="GB220" s="48">
        <v>86.4</v>
      </c>
      <c r="GC220" s="48">
        <v>87.9</v>
      </c>
      <c r="GD220" s="48">
        <v>78.3</v>
      </c>
      <c r="GE220" s="48">
        <v>24.5</v>
      </c>
      <c r="GF220" s="48">
        <v>59.2</v>
      </c>
      <c r="GG220" s="48">
        <v>45.4</v>
      </c>
      <c r="GH220" s="48">
        <v>142.6</v>
      </c>
      <c r="GI220" s="48">
        <v>141.9</v>
      </c>
      <c r="GJ220" s="49" t="s">
        <v>197</v>
      </c>
      <c r="GK220" s="49" t="s">
        <v>197</v>
      </c>
      <c r="GL220" s="49" t="s">
        <v>197</v>
      </c>
      <c r="GM220" s="48">
        <v>105.3</v>
      </c>
      <c r="GN220" s="48">
        <v>92</v>
      </c>
      <c r="GO220" s="48">
        <v>97.1</v>
      </c>
      <c r="GP220" s="48">
        <v>80.599999999999994</v>
      </c>
      <c r="GQ220" s="48">
        <v>134.6</v>
      </c>
      <c r="GR220" s="48">
        <v>114.6</v>
      </c>
      <c r="GS220" s="48">
        <v>7.8</v>
      </c>
      <c r="GT220" s="48">
        <v>39.299999999999997</v>
      </c>
      <c r="GU220" s="48">
        <v>32.4</v>
      </c>
      <c r="GV220" s="49" t="s">
        <v>197</v>
      </c>
      <c r="GW220" s="49" t="s">
        <v>197</v>
      </c>
      <c r="GX220" s="49" t="s">
        <v>197</v>
      </c>
      <c r="GY220" s="48">
        <v>104.7</v>
      </c>
      <c r="GZ220" s="48">
        <v>118.3</v>
      </c>
      <c r="HA220" s="48">
        <v>111.7</v>
      </c>
      <c r="HB220" s="48">
        <v>96.7</v>
      </c>
      <c r="HC220" s="48">
        <v>81.8</v>
      </c>
      <c r="HD220" s="48">
        <v>86.4</v>
      </c>
      <c r="HE220" s="48" t="e">
        <v>#N/A</v>
      </c>
      <c r="HF220" s="49" t="s">
        <v>197</v>
      </c>
      <c r="HG220" s="48" t="e">
        <v>#N/A</v>
      </c>
      <c r="HH220" s="48">
        <v>74.2</v>
      </c>
      <c r="HI220" s="49" t="s">
        <v>197</v>
      </c>
      <c r="HJ220" s="49" t="s">
        <v>197</v>
      </c>
      <c r="HK220" s="49" t="s">
        <v>197</v>
      </c>
      <c r="HL220" s="48">
        <v>60.8</v>
      </c>
      <c r="HM220" s="48">
        <v>83.5</v>
      </c>
      <c r="HN220" s="48">
        <v>72.5</v>
      </c>
      <c r="HO220" s="48">
        <v>64.2</v>
      </c>
      <c r="HP220" s="48">
        <v>54.7</v>
      </c>
      <c r="HQ220" s="48">
        <v>57.9</v>
      </c>
      <c r="HR220" s="48">
        <v>74.8</v>
      </c>
      <c r="HS220" s="48">
        <v>76</v>
      </c>
      <c r="HT220" s="48">
        <v>75.400000000000006</v>
      </c>
      <c r="HU220" s="48">
        <v>59.1</v>
      </c>
      <c r="HV220" s="48">
        <v>94.5</v>
      </c>
      <c r="HW220" s="48">
        <v>92.5</v>
      </c>
      <c r="HX220" s="48">
        <v>105.2</v>
      </c>
      <c r="HY220" s="49" t="s">
        <v>197</v>
      </c>
      <c r="HZ220" s="48">
        <v>127.2</v>
      </c>
      <c r="IA220" s="48">
        <v>56.6</v>
      </c>
      <c r="IB220" s="48">
        <v>127.5</v>
      </c>
      <c r="IC220" s="48">
        <v>88.7</v>
      </c>
      <c r="ID220" s="48">
        <v>81.3</v>
      </c>
      <c r="IE220" s="48">
        <v>174.6</v>
      </c>
      <c r="IF220" s="49" t="s">
        <v>197</v>
      </c>
      <c r="IG220" s="48">
        <v>98.8</v>
      </c>
      <c r="IH220" s="48">
        <v>95.7</v>
      </c>
      <c r="II220" s="49" t="s">
        <v>197</v>
      </c>
      <c r="IJ220" s="49" t="s">
        <v>197</v>
      </c>
      <c r="IK220" s="49" t="s">
        <v>197</v>
      </c>
      <c r="IL220" s="49" t="s">
        <v>197</v>
      </c>
      <c r="IM220" s="48">
        <v>190.5</v>
      </c>
      <c r="IN220" s="48">
        <v>170.9</v>
      </c>
      <c r="IO220" s="49" t="s">
        <v>197</v>
      </c>
      <c r="IP220" s="49" t="s">
        <v>197</v>
      </c>
      <c r="IQ220" s="48">
        <v>35.9</v>
      </c>
      <c r="IR220" s="48">
        <v>121.7</v>
      </c>
      <c r="IS220" s="48">
        <v>97.4</v>
      </c>
      <c r="IT220" s="48">
        <v>106.7</v>
      </c>
      <c r="IU220" s="48">
        <v>52.4</v>
      </c>
      <c r="IV220" s="48">
        <v>68.5</v>
      </c>
      <c r="IW220" s="48">
        <v>64.5</v>
      </c>
      <c r="IX220" s="49" t="s">
        <v>197</v>
      </c>
      <c r="IY220" s="49" t="s">
        <v>197</v>
      </c>
      <c r="IZ220" s="49" t="s">
        <v>197</v>
      </c>
      <c r="JA220" s="49" t="s">
        <v>197</v>
      </c>
      <c r="JB220" s="49" t="s">
        <v>197</v>
      </c>
      <c r="JC220" s="48">
        <v>19.8</v>
      </c>
      <c r="JD220" s="48">
        <v>31.3</v>
      </c>
      <c r="JE220" s="48">
        <v>28.5</v>
      </c>
      <c r="JF220" s="48">
        <v>125.8</v>
      </c>
      <c r="JG220" s="48">
        <v>7.2</v>
      </c>
      <c r="JH220" s="48">
        <v>21</v>
      </c>
      <c r="JI220" s="48">
        <v>182.3</v>
      </c>
      <c r="JJ220" s="48">
        <v>83.4</v>
      </c>
      <c r="JK220" s="48">
        <v>87.4</v>
      </c>
      <c r="JL220" s="48">
        <v>72.599999999999994</v>
      </c>
      <c r="JM220" s="48">
        <v>100.9</v>
      </c>
      <c r="JN220" s="48">
        <v>95.7</v>
      </c>
      <c r="JO220" s="48">
        <v>331.8</v>
      </c>
    </row>
    <row r="221" spans="1:275">
      <c r="A221" s="45"/>
      <c r="B221" s="46" t="s">
        <v>1958</v>
      </c>
      <c r="C221" s="303" t="s">
        <v>1454</v>
      </c>
      <c r="D221" s="46" t="s">
        <v>130</v>
      </c>
      <c r="E221" s="303" t="s">
        <v>131</v>
      </c>
      <c r="F221" s="47" t="s">
        <v>197</v>
      </c>
      <c r="G221" s="47" t="s">
        <v>197</v>
      </c>
      <c r="H221" s="48">
        <v>124.4</v>
      </c>
      <c r="I221" s="48">
        <v>103.3</v>
      </c>
      <c r="J221" s="48">
        <v>105.1</v>
      </c>
      <c r="K221" s="49" t="s">
        <v>197</v>
      </c>
      <c r="L221" s="48">
        <v>147.80000000000001</v>
      </c>
      <c r="M221" s="48">
        <v>94.5</v>
      </c>
      <c r="N221" s="48">
        <v>89.6</v>
      </c>
      <c r="O221" s="49" t="s">
        <v>197</v>
      </c>
      <c r="P221" s="48">
        <v>111.2</v>
      </c>
      <c r="Q221" s="49" t="s">
        <v>197</v>
      </c>
      <c r="R221" s="48">
        <v>102.1</v>
      </c>
      <c r="S221" s="48">
        <v>82.4</v>
      </c>
      <c r="T221" s="48">
        <v>119.3</v>
      </c>
      <c r="U221" s="48">
        <v>53.1</v>
      </c>
      <c r="V221" s="49" t="s">
        <v>197</v>
      </c>
      <c r="W221" s="48">
        <v>59.9</v>
      </c>
      <c r="X221" s="48">
        <v>145.19999999999999</v>
      </c>
      <c r="Y221" s="48">
        <v>63.1</v>
      </c>
      <c r="Z221" s="48">
        <v>112.6</v>
      </c>
      <c r="AA221" s="48">
        <v>97.2</v>
      </c>
      <c r="AB221" s="49" t="s">
        <v>197</v>
      </c>
      <c r="AC221" s="48">
        <v>219.7</v>
      </c>
      <c r="AD221" s="49" t="s">
        <v>197</v>
      </c>
      <c r="AE221" s="48">
        <v>78</v>
      </c>
      <c r="AF221" s="49" t="s">
        <v>197</v>
      </c>
      <c r="AG221" s="48">
        <v>70.400000000000006</v>
      </c>
      <c r="AH221" s="48">
        <v>68.400000000000006</v>
      </c>
      <c r="AI221" s="49" t="s">
        <v>197</v>
      </c>
      <c r="AJ221" s="49" t="s">
        <v>197</v>
      </c>
      <c r="AK221" s="49" t="s">
        <v>197</v>
      </c>
      <c r="AL221" s="49" t="s">
        <v>197</v>
      </c>
      <c r="AM221" s="49" t="s">
        <v>197</v>
      </c>
      <c r="AN221" s="48">
        <v>16.3</v>
      </c>
      <c r="AO221" s="48">
        <v>95.8</v>
      </c>
      <c r="AP221" s="48">
        <v>95</v>
      </c>
      <c r="AQ221" s="48">
        <v>47.9</v>
      </c>
      <c r="AR221" s="48">
        <v>60.9</v>
      </c>
      <c r="AS221" s="49" t="s">
        <v>197</v>
      </c>
      <c r="AT221" s="48">
        <v>68.8</v>
      </c>
      <c r="AU221" s="49" t="s">
        <v>197</v>
      </c>
      <c r="AV221" s="48">
        <v>51.8</v>
      </c>
      <c r="AW221" s="48">
        <v>128.6</v>
      </c>
      <c r="AX221" s="48">
        <v>73.900000000000006</v>
      </c>
      <c r="AY221" s="49" t="s">
        <v>197</v>
      </c>
      <c r="AZ221" s="48">
        <v>90.9</v>
      </c>
      <c r="BA221" s="48">
        <v>68.400000000000006</v>
      </c>
      <c r="BB221" s="48">
        <v>69.400000000000006</v>
      </c>
      <c r="BC221" s="48">
        <v>75.2</v>
      </c>
      <c r="BD221" s="48">
        <v>81</v>
      </c>
      <c r="BE221" s="48">
        <v>80.599999999999994</v>
      </c>
      <c r="BF221" s="48">
        <v>105.3</v>
      </c>
      <c r="BG221" s="48">
        <v>99.4</v>
      </c>
      <c r="BH221" s="48">
        <v>100.7</v>
      </c>
      <c r="BI221" s="48">
        <v>35.1</v>
      </c>
      <c r="BJ221" s="48">
        <v>54.1</v>
      </c>
      <c r="BK221" s="48">
        <v>44.2</v>
      </c>
      <c r="BL221" s="48">
        <v>46.8</v>
      </c>
      <c r="BM221" s="48">
        <v>71.400000000000006</v>
      </c>
      <c r="BN221" s="48">
        <v>64.7</v>
      </c>
      <c r="BO221" s="49" t="s">
        <v>197</v>
      </c>
      <c r="BP221" s="49" t="s">
        <v>197</v>
      </c>
      <c r="BQ221" s="49" t="s">
        <v>197</v>
      </c>
      <c r="BR221" s="48">
        <v>51.6</v>
      </c>
      <c r="BS221" s="48">
        <v>62.7</v>
      </c>
      <c r="BT221" s="48">
        <v>57.5</v>
      </c>
      <c r="BU221" s="49" t="s">
        <v>197</v>
      </c>
      <c r="BV221" s="49" t="s">
        <v>197</v>
      </c>
      <c r="BW221" s="49" t="s">
        <v>197</v>
      </c>
      <c r="BX221" s="48">
        <v>191</v>
      </c>
      <c r="BY221" s="48">
        <v>332.2</v>
      </c>
      <c r="BZ221" s="48">
        <v>241.1</v>
      </c>
      <c r="CA221" s="49" t="s">
        <v>197</v>
      </c>
      <c r="CB221" s="49" t="s">
        <v>197</v>
      </c>
      <c r="CC221" s="49" t="s">
        <v>197</v>
      </c>
      <c r="CD221" s="49" t="s">
        <v>197</v>
      </c>
      <c r="CE221" s="49" t="s">
        <v>197</v>
      </c>
      <c r="CF221" s="49" t="s">
        <v>197</v>
      </c>
      <c r="CG221" s="49" t="s">
        <v>197</v>
      </c>
      <c r="CH221" s="49" t="s">
        <v>197</v>
      </c>
      <c r="CI221" s="49" t="s">
        <v>197</v>
      </c>
      <c r="CJ221" s="49" t="s">
        <v>197</v>
      </c>
      <c r="CK221" s="49" t="s">
        <v>197</v>
      </c>
      <c r="CL221" s="49" t="s">
        <v>197</v>
      </c>
      <c r="CM221" s="49" t="s">
        <v>197</v>
      </c>
      <c r="CN221" s="49" t="s">
        <v>197</v>
      </c>
      <c r="CO221" s="49" t="s">
        <v>197</v>
      </c>
      <c r="CP221" s="49" t="s">
        <v>197</v>
      </c>
      <c r="CQ221" s="49" t="s">
        <v>197</v>
      </c>
      <c r="CR221" s="49" t="s">
        <v>197</v>
      </c>
      <c r="CS221" s="49" t="s">
        <v>197</v>
      </c>
      <c r="CT221" s="49" t="s">
        <v>197</v>
      </c>
      <c r="CU221" s="49" t="s">
        <v>197</v>
      </c>
      <c r="CV221" s="49" t="s">
        <v>197</v>
      </c>
      <c r="CW221" s="48">
        <v>59.9</v>
      </c>
      <c r="CX221" s="48">
        <v>67.7</v>
      </c>
      <c r="CY221" s="48">
        <v>64.3</v>
      </c>
      <c r="CZ221" s="48">
        <v>69.2</v>
      </c>
      <c r="DA221" s="48">
        <v>130.69999999999999</v>
      </c>
      <c r="DB221" s="48">
        <v>169.7</v>
      </c>
      <c r="DC221" s="48">
        <v>156.19999999999999</v>
      </c>
      <c r="DD221" s="48">
        <v>131.9</v>
      </c>
      <c r="DE221" s="48">
        <v>99.6</v>
      </c>
      <c r="DF221" s="48">
        <v>111.1</v>
      </c>
      <c r="DG221" s="48">
        <v>369.2</v>
      </c>
      <c r="DH221" s="48">
        <v>438.2</v>
      </c>
      <c r="DI221" s="48">
        <v>399.3</v>
      </c>
      <c r="DJ221" s="49" t="s">
        <v>197</v>
      </c>
      <c r="DK221" s="49" t="s">
        <v>197</v>
      </c>
      <c r="DL221" s="49" t="s">
        <v>197</v>
      </c>
      <c r="DM221" s="49" t="s">
        <v>197</v>
      </c>
      <c r="DN221" s="49" t="s">
        <v>197</v>
      </c>
      <c r="DO221" s="49" t="s">
        <v>197</v>
      </c>
      <c r="DP221" s="49" t="s">
        <v>197</v>
      </c>
      <c r="DQ221" s="49" t="s">
        <v>197</v>
      </c>
      <c r="DR221" s="49" t="s">
        <v>197</v>
      </c>
      <c r="DS221" s="49" t="s">
        <v>197</v>
      </c>
      <c r="DT221" s="49" t="s">
        <v>197</v>
      </c>
      <c r="DU221" s="49" t="s">
        <v>197</v>
      </c>
      <c r="DV221" s="49" t="s">
        <v>197</v>
      </c>
      <c r="DW221" s="49" t="s">
        <v>197</v>
      </c>
      <c r="DX221" s="49" t="s">
        <v>197</v>
      </c>
      <c r="DY221" s="49" t="s">
        <v>197</v>
      </c>
      <c r="DZ221" s="49" t="s">
        <v>197</v>
      </c>
      <c r="EA221" s="49" t="s">
        <v>197</v>
      </c>
      <c r="EB221" s="48" t="e">
        <v>#N/A</v>
      </c>
      <c r="EC221" s="49" t="s">
        <v>197</v>
      </c>
      <c r="ED221" s="48" t="e">
        <v>#N/A</v>
      </c>
      <c r="EE221" s="49" t="s">
        <v>197</v>
      </c>
      <c r="EF221" s="49" t="s">
        <v>197</v>
      </c>
      <c r="EG221" s="49" t="s">
        <v>197</v>
      </c>
      <c r="EH221" s="49" t="s">
        <v>197</v>
      </c>
      <c r="EI221" s="49" t="s">
        <v>197</v>
      </c>
      <c r="EJ221" s="49" t="s">
        <v>197</v>
      </c>
      <c r="EK221" s="49" t="s">
        <v>197</v>
      </c>
      <c r="EL221" s="49" t="s">
        <v>197</v>
      </c>
      <c r="EM221" s="49" t="s">
        <v>197</v>
      </c>
      <c r="EN221" s="49" t="s">
        <v>197</v>
      </c>
      <c r="EO221" s="49" t="s">
        <v>197</v>
      </c>
      <c r="EP221" s="49" t="s">
        <v>197</v>
      </c>
      <c r="EQ221" s="49" t="s">
        <v>197</v>
      </c>
      <c r="ER221" s="49" t="s">
        <v>197</v>
      </c>
      <c r="ES221" s="49" t="s">
        <v>197</v>
      </c>
      <c r="ET221" s="48">
        <v>108.6</v>
      </c>
      <c r="EU221" s="49" t="s">
        <v>197</v>
      </c>
      <c r="EV221" s="48">
        <v>92.1</v>
      </c>
      <c r="EW221" s="48">
        <v>128.69999999999999</v>
      </c>
      <c r="EX221" s="48">
        <v>117.3</v>
      </c>
      <c r="EY221" s="49" t="s">
        <v>197</v>
      </c>
      <c r="EZ221" s="48">
        <v>96.3</v>
      </c>
      <c r="FA221" s="48">
        <v>132.30000000000001</v>
      </c>
      <c r="FB221" s="48">
        <v>118</v>
      </c>
      <c r="FC221" s="49" t="s">
        <v>197</v>
      </c>
      <c r="FD221" s="48">
        <v>95.7</v>
      </c>
      <c r="FE221" s="48">
        <v>66.8</v>
      </c>
      <c r="FF221" s="48">
        <v>79.2</v>
      </c>
      <c r="FG221" s="49" t="s">
        <v>197</v>
      </c>
      <c r="FH221" s="49" t="s">
        <v>197</v>
      </c>
      <c r="FI221" s="49" t="s">
        <v>197</v>
      </c>
      <c r="FJ221" s="48">
        <v>38.4</v>
      </c>
      <c r="FK221" s="48">
        <v>49.4</v>
      </c>
      <c r="FL221" s="48">
        <v>44.4</v>
      </c>
      <c r="FM221" s="48">
        <v>83.7</v>
      </c>
      <c r="FN221" s="48">
        <v>108.9</v>
      </c>
      <c r="FO221" s="48">
        <v>94.2</v>
      </c>
      <c r="FP221" s="48">
        <v>117.2</v>
      </c>
      <c r="FQ221" s="48">
        <v>117.7</v>
      </c>
      <c r="FR221" s="48">
        <v>117.5</v>
      </c>
      <c r="FS221" s="48">
        <v>25.5</v>
      </c>
      <c r="FT221" s="48">
        <v>60.4</v>
      </c>
      <c r="FU221" s="48">
        <v>38.299999999999997</v>
      </c>
      <c r="FV221" s="48">
        <v>60.2</v>
      </c>
      <c r="FW221" s="49" t="s">
        <v>197</v>
      </c>
      <c r="FX221" s="48">
        <v>151</v>
      </c>
      <c r="FY221" s="48">
        <v>148.80000000000001</v>
      </c>
      <c r="FZ221" s="48">
        <v>148.9</v>
      </c>
      <c r="GA221" s="48">
        <v>77.3</v>
      </c>
      <c r="GB221" s="48">
        <v>121.4</v>
      </c>
      <c r="GC221" s="48">
        <v>112.9</v>
      </c>
      <c r="GD221" s="49" t="s">
        <v>197</v>
      </c>
      <c r="GE221" s="49" t="s">
        <v>197</v>
      </c>
      <c r="GF221" s="49" t="s">
        <v>197</v>
      </c>
      <c r="GG221" s="48">
        <v>118.3</v>
      </c>
      <c r="GH221" s="48">
        <v>88.1</v>
      </c>
      <c r="GI221" s="48">
        <v>88.3</v>
      </c>
      <c r="GJ221" s="48">
        <v>73.2</v>
      </c>
      <c r="GK221" s="48">
        <v>120.6</v>
      </c>
      <c r="GL221" s="48">
        <v>105.5</v>
      </c>
      <c r="GM221" s="48">
        <v>126.7</v>
      </c>
      <c r="GN221" s="48">
        <v>23.4</v>
      </c>
      <c r="GO221" s="48">
        <v>63.3</v>
      </c>
      <c r="GP221" s="48">
        <v>54.9</v>
      </c>
      <c r="GQ221" s="48">
        <v>34.5</v>
      </c>
      <c r="GR221" s="48">
        <v>42.1</v>
      </c>
      <c r="GS221" s="48">
        <v>221</v>
      </c>
      <c r="GT221" s="48">
        <v>453.8</v>
      </c>
      <c r="GU221" s="48">
        <v>402.8</v>
      </c>
      <c r="GV221" s="48">
        <v>81.900000000000006</v>
      </c>
      <c r="GW221" s="48">
        <v>82.9</v>
      </c>
      <c r="GX221" s="48">
        <v>82.4</v>
      </c>
      <c r="GY221" s="48">
        <v>80.400000000000006</v>
      </c>
      <c r="GZ221" s="48">
        <v>105.8</v>
      </c>
      <c r="HA221" s="48">
        <v>93.5</v>
      </c>
      <c r="HB221" s="48">
        <v>56.2</v>
      </c>
      <c r="HC221" s="48">
        <v>68.099999999999994</v>
      </c>
      <c r="HD221" s="48">
        <v>64.5</v>
      </c>
      <c r="HE221" s="48" t="e">
        <v>#N/A</v>
      </c>
      <c r="HF221" s="49" t="s">
        <v>197</v>
      </c>
      <c r="HG221" s="48" t="e">
        <v>#N/A</v>
      </c>
      <c r="HH221" s="49" t="s">
        <v>197</v>
      </c>
      <c r="HI221" s="49" t="s">
        <v>197</v>
      </c>
      <c r="HJ221" s="49" t="s">
        <v>197</v>
      </c>
      <c r="HK221" s="49" t="s">
        <v>197</v>
      </c>
      <c r="HL221" s="49" t="s">
        <v>197</v>
      </c>
      <c r="HM221" s="49" t="s">
        <v>197</v>
      </c>
      <c r="HN221" s="49" t="s">
        <v>197</v>
      </c>
      <c r="HO221" s="49" t="s">
        <v>197</v>
      </c>
      <c r="HP221" s="49" t="s">
        <v>197</v>
      </c>
      <c r="HQ221" s="49" t="s">
        <v>197</v>
      </c>
      <c r="HR221" s="49" t="s">
        <v>197</v>
      </c>
      <c r="HS221" s="49" t="s">
        <v>197</v>
      </c>
      <c r="HT221" s="49" t="s">
        <v>197</v>
      </c>
      <c r="HU221" s="48">
        <v>148.5</v>
      </c>
      <c r="HV221" s="48">
        <v>150.1</v>
      </c>
      <c r="HW221" s="48">
        <v>150</v>
      </c>
      <c r="HX221" s="48">
        <v>128.5</v>
      </c>
      <c r="HY221" s="49" t="s">
        <v>197</v>
      </c>
      <c r="HZ221" s="48">
        <v>17</v>
      </c>
      <c r="IA221" s="49" t="s">
        <v>197</v>
      </c>
      <c r="IB221" s="49" t="s">
        <v>197</v>
      </c>
      <c r="IC221" s="49" t="s">
        <v>197</v>
      </c>
      <c r="ID221" s="48">
        <v>27.6</v>
      </c>
      <c r="IE221" s="48">
        <v>125.8</v>
      </c>
      <c r="IF221" s="49" t="s">
        <v>197</v>
      </c>
      <c r="IG221" s="49" t="s">
        <v>197</v>
      </c>
      <c r="IH221" s="48">
        <v>115.3</v>
      </c>
      <c r="II221" s="49" t="s">
        <v>197</v>
      </c>
      <c r="IJ221" s="49" t="s">
        <v>197</v>
      </c>
      <c r="IK221" s="48">
        <v>925.6</v>
      </c>
      <c r="IL221" s="48">
        <v>1790.2</v>
      </c>
      <c r="IM221" s="49" t="s">
        <v>197</v>
      </c>
      <c r="IN221" s="49" t="s">
        <v>197</v>
      </c>
      <c r="IO221" s="49" t="s">
        <v>197</v>
      </c>
      <c r="IP221" s="49" t="s">
        <v>197</v>
      </c>
      <c r="IQ221" s="48">
        <v>35.200000000000003</v>
      </c>
      <c r="IR221" s="48">
        <v>35.200000000000003</v>
      </c>
      <c r="IS221" s="48">
        <v>93</v>
      </c>
      <c r="IT221" s="48">
        <v>70.900000000000006</v>
      </c>
      <c r="IU221" s="48">
        <v>57.6</v>
      </c>
      <c r="IV221" s="48">
        <v>96</v>
      </c>
      <c r="IW221" s="48">
        <v>86.3</v>
      </c>
      <c r="IX221" s="48">
        <v>52.4</v>
      </c>
      <c r="IY221" s="49" t="s">
        <v>197</v>
      </c>
      <c r="IZ221" s="49" t="s">
        <v>197</v>
      </c>
      <c r="JA221" s="49" t="s">
        <v>197</v>
      </c>
      <c r="JB221" s="49" t="s">
        <v>197</v>
      </c>
      <c r="JC221" s="48">
        <v>60.5</v>
      </c>
      <c r="JD221" s="48">
        <v>105.7</v>
      </c>
      <c r="JE221" s="48">
        <v>94.8</v>
      </c>
      <c r="JF221" s="48" t="s">
        <v>87</v>
      </c>
      <c r="JG221" s="48">
        <v>12.7</v>
      </c>
      <c r="JH221" s="48">
        <v>160.80000000000001</v>
      </c>
      <c r="JI221" s="48">
        <v>74.2</v>
      </c>
      <c r="JJ221" s="48">
        <v>111.7</v>
      </c>
      <c r="JK221" s="48">
        <v>69.400000000000006</v>
      </c>
      <c r="JL221" s="48">
        <v>148.80000000000001</v>
      </c>
      <c r="JM221" s="48">
        <v>120.2</v>
      </c>
      <c r="JN221" s="48">
        <v>115.3</v>
      </c>
      <c r="JO221" s="48">
        <v>189.6</v>
      </c>
    </row>
    <row r="222" spans="1:275">
      <c r="A222" s="45"/>
      <c r="B222" s="46" t="s">
        <v>1959</v>
      </c>
      <c r="C222" s="303" t="s">
        <v>1455</v>
      </c>
      <c r="D222" s="46" t="s">
        <v>130</v>
      </c>
      <c r="E222" s="303" t="s">
        <v>131</v>
      </c>
      <c r="F222" s="47" t="s">
        <v>197</v>
      </c>
      <c r="G222" s="47" t="s">
        <v>197</v>
      </c>
      <c r="H222" s="48">
        <v>106.8</v>
      </c>
      <c r="I222" s="48">
        <v>99.2</v>
      </c>
      <c r="J222" s="48">
        <v>90.9</v>
      </c>
      <c r="K222" s="49" t="s">
        <v>197</v>
      </c>
      <c r="L222" s="48">
        <v>232.4</v>
      </c>
      <c r="M222" s="48">
        <v>178.7</v>
      </c>
      <c r="N222" s="48">
        <v>186.5</v>
      </c>
      <c r="O222" s="49" t="s">
        <v>197</v>
      </c>
      <c r="P222" s="48">
        <v>174.4</v>
      </c>
      <c r="Q222" s="49" t="s">
        <v>197</v>
      </c>
      <c r="R222" s="48">
        <v>140.6</v>
      </c>
      <c r="S222" s="48">
        <v>124.6</v>
      </c>
      <c r="T222" s="48">
        <v>132.6</v>
      </c>
      <c r="U222" s="49" t="s">
        <v>197</v>
      </c>
      <c r="V222" s="49" t="s">
        <v>197</v>
      </c>
      <c r="W222" s="48">
        <v>365.3</v>
      </c>
      <c r="X222" s="48">
        <v>406.2</v>
      </c>
      <c r="Y222" s="48">
        <v>212.4</v>
      </c>
      <c r="Z222" s="48">
        <v>251.5</v>
      </c>
      <c r="AA222" s="48">
        <v>237.9</v>
      </c>
      <c r="AB222" s="48">
        <v>160.1</v>
      </c>
      <c r="AC222" s="48">
        <v>57.2</v>
      </c>
      <c r="AD222" s="49" t="s">
        <v>197</v>
      </c>
      <c r="AE222" s="48">
        <v>126.7</v>
      </c>
      <c r="AF222" s="48">
        <v>190.6</v>
      </c>
      <c r="AG222" s="48">
        <v>85.5</v>
      </c>
      <c r="AH222" s="48">
        <v>183.6</v>
      </c>
      <c r="AI222" s="49" t="s">
        <v>197</v>
      </c>
      <c r="AJ222" s="49" t="s">
        <v>197</v>
      </c>
      <c r="AK222" s="48">
        <v>326.3</v>
      </c>
      <c r="AL222" s="49" t="s">
        <v>197</v>
      </c>
      <c r="AM222" s="49" t="s">
        <v>197</v>
      </c>
      <c r="AN222" s="49" t="s">
        <v>197</v>
      </c>
      <c r="AO222" s="49" t="s">
        <v>197</v>
      </c>
      <c r="AP222" s="49" t="s">
        <v>197</v>
      </c>
      <c r="AQ222" s="49" t="s">
        <v>197</v>
      </c>
      <c r="AR222" s="48">
        <v>106.1</v>
      </c>
      <c r="AS222" s="49" t="s">
        <v>197</v>
      </c>
      <c r="AT222" s="48">
        <v>206.1</v>
      </c>
      <c r="AU222" s="49" t="s">
        <v>197</v>
      </c>
      <c r="AV222" s="48">
        <v>327</v>
      </c>
      <c r="AW222" s="49" t="s">
        <v>197</v>
      </c>
      <c r="AX222" s="49" t="s">
        <v>197</v>
      </c>
      <c r="AY222" s="48">
        <v>19.2</v>
      </c>
      <c r="AZ222" s="48">
        <v>196.8</v>
      </c>
      <c r="BA222" s="48">
        <v>173.2</v>
      </c>
      <c r="BB222" s="48">
        <v>174.3</v>
      </c>
      <c r="BC222" s="48">
        <v>114.5</v>
      </c>
      <c r="BD222" s="48">
        <v>152</v>
      </c>
      <c r="BE222" s="48">
        <v>149.19999999999999</v>
      </c>
      <c r="BF222" s="48">
        <v>89.5</v>
      </c>
      <c r="BG222" s="48">
        <v>95.6</v>
      </c>
      <c r="BH222" s="48">
        <v>94.2</v>
      </c>
      <c r="BI222" s="48">
        <v>163.6</v>
      </c>
      <c r="BJ222" s="48">
        <v>233.2</v>
      </c>
      <c r="BK222" s="48">
        <v>196.8</v>
      </c>
      <c r="BL222" s="48">
        <v>202.8</v>
      </c>
      <c r="BM222" s="48">
        <v>159.1</v>
      </c>
      <c r="BN222" s="48">
        <v>171.1</v>
      </c>
      <c r="BO222" s="49" t="s">
        <v>197</v>
      </c>
      <c r="BP222" s="49" t="s">
        <v>197</v>
      </c>
      <c r="BQ222" s="49" t="s">
        <v>197</v>
      </c>
      <c r="BR222" s="48">
        <v>321.2</v>
      </c>
      <c r="BS222" s="48">
        <v>172.9</v>
      </c>
      <c r="BT222" s="48">
        <v>243.4</v>
      </c>
      <c r="BU222" s="49" t="s">
        <v>197</v>
      </c>
      <c r="BV222" s="49" t="s">
        <v>197</v>
      </c>
      <c r="BW222" s="49" t="s">
        <v>197</v>
      </c>
      <c r="BX222" s="48">
        <v>454.8</v>
      </c>
      <c r="BY222" s="48">
        <v>376.3</v>
      </c>
      <c r="BZ222" s="48">
        <v>427.2</v>
      </c>
      <c r="CA222" s="49" t="s">
        <v>197</v>
      </c>
      <c r="CB222" s="49" t="s">
        <v>197</v>
      </c>
      <c r="CC222" s="49" t="s">
        <v>197</v>
      </c>
      <c r="CD222" s="49" t="s">
        <v>197</v>
      </c>
      <c r="CE222" s="49" t="s">
        <v>197</v>
      </c>
      <c r="CF222" s="49" t="s">
        <v>197</v>
      </c>
      <c r="CG222" s="48">
        <v>422.4</v>
      </c>
      <c r="CH222" s="48">
        <v>567.5</v>
      </c>
      <c r="CI222" s="48">
        <v>493.7</v>
      </c>
      <c r="CJ222" s="49" t="s">
        <v>197</v>
      </c>
      <c r="CK222" s="49" t="s">
        <v>197</v>
      </c>
      <c r="CL222" s="49" t="s">
        <v>197</v>
      </c>
      <c r="CM222" s="49" t="s">
        <v>197</v>
      </c>
      <c r="CN222" s="49" t="s">
        <v>197</v>
      </c>
      <c r="CO222" s="49" t="s">
        <v>197</v>
      </c>
      <c r="CP222" s="49" t="s">
        <v>197</v>
      </c>
      <c r="CQ222" s="49" t="s">
        <v>197</v>
      </c>
      <c r="CR222" s="49" t="s">
        <v>197</v>
      </c>
      <c r="CS222" s="49" t="s">
        <v>197</v>
      </c>
      <c r="CT222" s="49" t="s">
        <v>197</v>
      </c>
      <c r="CU222" s="49" t="s">
        <v>197</v>
      </c>
      <c r="CV222" s="49" t="s">
        <v>197</v>
      </c>
      <c r="CW222" s="48">
        <v>258.89999999999998</v>
      </c>
      <c r="CX222" s="48">
        <v>197.8</v>
      </c>
      <c r="CY222" s="48">
        <v>225.1</v>
      </c>
      <c r="CZ222" s="48">
        <v>188.2</v>
      </c>
      <c r="DA222" s="48">
        <v>155.1</v>
      </c>
      <c r="DB222" s="48">
        <v>121.4</v>
      </c>
      <c r="DC222" s="48">
        <v>133.5</v>
      </c>
      <c r="DD222" s="49" t="s">
        <v>197</v>
      </c>
      <c r="DE222" s="49" t="s">
        <v>197</v>
      </c>
      <c r="DF222" s="49" t="s">
        <v>197</v>
      </c>
      <c r="DG222" s="49" t="s">
        <v>197</v>
      </c>
      <c r="DH222" s="49" t="s">
        <v>197</v>
      </c>
      <c r="DI222" s="49" t="s">
        <v>197</v>
      </c>
      <c r="DJ222" s="48">
        <v>253.3</v>
      </c>
      <c r="DK222" s="48">
        <v>271.3</v>
      </c>
      <c r="DL222" s="48">
        <v>262.7</v>
      </c>
      <c r="DM222" s="48">
        <v>135.4</v>
      </c>
      <c r="DN222" s="48">
        <v>124.5</v>
      </c>
      <c r="DO222" s="48">
        <v>128.69999999999999</v>
      </c>
      <c r="DP222" s="49" t="s">
        <v>197</v>
      </c>
      <c r="DQ222" s="49" t="s">
        <v>197</v>
      </c>
      <c r="DR222" s="49" t="s">
        <v>197</v>
      </c>
      <c r="DS222" s="49" t="s">
        <v>197</v>
      </c>
      <c r="DT222" s="49" t="s">
        <v>197</v>
      </c>
      <c r="DU222" s="49" t="s">
        <v>197</v>
      </c>
      <c r="DV222" s="49" t="s">
        <v>197</v>
      </c>
      <c r="DW222" s="49" t="s">
        <v>197</v>
      </c>
      <c r="DX222" s="49" t="s">
        <v>197</v>
      </c>
      <c r="DY222" s="49" t="s">
        <v>197</v>
      </c>
      <c r="DZ222" s="49" t="s">
        <v>197</v>
      </c>
      <c r="EA222" s="49" t="s">
        <v>197</v>
      </c>
      <c r="EB222" s="48" t="e">
        <v>#N/A</v>
      </c>
      <c r="EC222" s="49" t="s">
        <v>197</v>
      </c>
      <c r="ED222" s="48" t="e">
        <v>#N/A</v>
      </c>
      <c r="EE222" s="49" t="s">
        <v>197</v>
      </c>
      <c r="EF222" s="49" t="s">
        <v>197</v>
      </c>
      <c r="EG222" s="49" t="s">
        <v>197</v>
      </c>
      <c r="EH222" s="49" t="s">
        <v>197</v>
      </c>
      <c r="EI222" s="49" t="s">
        <v>197</v>
      </c>
      <c r="EJ222" s="49" t="s">
        <v>197</v>
      </c>
      <c r="EK222" s="49" t="s">
        <v>197</v>
      </c>
      <c r="EL222" s="49" t="s">
        <v>197</v>
      </c>
      <c r="EM222" s="49" t="s">
        <v>197</v>
      </c>
      <c r="EN222" s="49" t="s">
        <v>197</v>
      </c>
      <c r="EO222" s="49" t="s">
        <v>197</v>
      </c>
      <c r="EP222" s="49" t="s">
        <v>197</v>
      </c>
      <c r="EQ222" s="49" t="s">
        <v>197</v>
      </c>
      <c r="ER222" s="49" t="s">
        <v>197</v>
      </c>
      <c r="ES222" s="49" t="s">
        <v>197</v>
      </c>
      <c r="ET222" s="48">
        <v>111.9</v>
      </c>
      <c r="EU222" s="49" t="s">
        <v>197</v>
      </c>
      <c r="EV222" s="48">
        <v>151.80000000000001</v>
      </c>
      <c r="EW222" s="48">
        <v>136.4</v>
      </c>
      <c r="EX222" s="48">
        <v>141.30000000000001</v>
      </c>
      <c r="EY222" s="49" t="s">
        <v>197</v>
      </c>
      <c r="EZ222" s="48">
        <v>224.7</v>
      </c>
      <c r="FA222" s="48">
        <v>169.9</v>
      </c>
      <c r="FB222" s="48">
        <v>191.7</v>
      </c>
      <c r="FC222" s="49" t="s">
        <v>197</v>
      </c>
      <c r="FD222" s="48">
        <v>226</v>
      </c>
      <c r="FE222" s="48">
        <v>202.2</v>
      </c>
      <c r="FF222" s="48">
        <v>212.5</v>
      </c>
      <c r="FG222" s="49" t="s">
        <v>197</v>
      </c>
      <c r="FH222" s="49" t="s">
        <v>197</v>
      </c>
      <c r="FI222" s="49" t="s">
        <v>197</v>
      </c>
      <c r="FJ222" s="49" t="s">
        <v>197</v>
      </c>
      <c r="FK222" s="49" t="s">
        <v>197</v>
      </c>
      <c r="FL222" s="49" t="s">
        <v>197</v>
      </c>
      <c r="FM222" s="48">
        <v>162.5</v>
      </c>
      <c r="FN222" s="48">
        <v>194.6</v>
      </c>
      <c r="FO222" s="48">
        <v>175.8</v>
      </c>
      <c r="FP222" s="48">
        <v>295.89999999999998</v>
      </c>
      <c r="FQ222" s="48">
        <v>187.9</v>
      </c>
      <c r="FR222" s="48">
        <v>226.3</v>
      </c>
      <c r="FS222" s="48">
        <v>178</v>
      </c>
      <c r="FT222" s="48">
        <v>227.7</v>
      </c>
      <c r="FU222" s="48">
        <v>196.3</v>
      </c>
      <c r="FV222" s="48">
        <v>180.9</v>
      </c>
      <c r="FW222" s="49" t="s">
        <v>197</v>
      </c>
      <c r="FX222" s="48">
        <v>98.8</v>
      </c>
      <c r="FY222" s="48">
        <v>111.4</v>
      </c>
      <c r="FZ222" s="48">
        <v>111.3</v>
      </c>
      <c r="GA222" s="48">
        <v>165.1</v>
      </c>
      <c r="GB222" s="48">
        <v>157.19999999999999</v>
      </c>
      <c r="GC222" s="48">
        <v>158.69999999999999</v>
      </c>
      <c r="GD222" s="48">
        <v>208.5</v>
      </c>
      <c r="GE222" s="48">
        <v>363.5</v>
      </c>
      <c r="GF222" s="48">
        <v>263.3</v>
      </c>
      <c r="GG222" s="49" t="s">
        <v>197</v>
      </c>
      <c r="GH222" s="48">
        <v>18.7</v>
      </c>
      <c r="GI222" s="48">
        <v>18.600000000000001</v>
      </c>
      <c r="GJ222" s="49" t="s">
        <v>197</v>
      </c>
      <c r="GK222" s="49" t="s">
        <v>197</v>
      </c>
      <c r="GL222" s="49" t="s">
        <v>197</v>
      </c>
      <c r="GM222" s="48">
        <v>103.7</v>
      </c>
      <c r="GN222" s="48">
        <v>209</v>
      </c>
      <c r="GO222" s="48">
        <v>167.7</v>
      </c>
      <c r="GP222" s="48">
        <v>135.80000000000001</v>
      </c>
      <c r="GQ222" s="48">
        <v>147.5</v>
      </c>
      <c r="GR222" s="48">
        <v>143.19999999999999</v>
      </c>
      <c r="GS222" s="48">
        <v>15.1</v>
      </c>
      <c r="GT222" s="48">
        <v>8.5</v>
      </c>
      <c r="GU222" s="48">
        <v>10</v>
      </c>
      <c r="GV222" s="49" t="s">
        <v>197</v>
      </c>
      <c r="GW222" s="49" t="s">
        <v>197</v>
      </c>
      <c r="GX222" s="49" t="s">
        <v>197</v>
      </c>
      <c r="GY222" s="48">
        <v>174.6</v>
      </c>
      <c r="GZ222" s="48">
        <v>189</v>
      </c>
      <c r="HA222" s="48">
        <v>182</v>
      </c>
      <c r="HB222" s="48">
        <v>180.5</v>
      </c>
      <c r="HC222" s="48">
        <v>236.7</v>
      </c>
      <c r="HD222" s="48">
        <v>219.7</v>
      </c>
      <c r="HE222" s="48" t="e">
        <v>#N/A</v>
      </c>
      <c r="HF222" s="49" t="s">
        <v>197</v>
      </c>
      <c r="HG222" s="48" t="e">
        <v>#N/A</v>
      </c>
      <c r="HH222" s="49" t="s">
        <v>197</v>
      </c>
      <c r="HI222" s="49" t="s">
        <v>197</v>
      </c>
      <c r="HJ222" s="49" t="s">
        <v>197</v>
      </c>
      <c r="HK222" s="49" t="s">
        <v>197</v>
      </c>
      <c r="HL222" s="49" t="s">
        <v>197</v>
      </c>
      <c r="HM222" s="49" t="s">
        <v>197</v>
      </c>
      <c r="HN222" s="49" t="s">
        <v>197</v>
      </c>
      <c r="HO222" s="49" t="s">
        <v>197</v>
      </c>
      <c r="HP222" s="49" t="s">
        <v>197</v>
      </c>
      <c r="HQ222" s="49" t="s">
        <v>197</v>
      </c>
      <c r="HR222" s="49" t="s">
        <v>197</v>
      </c>
      <c r="HS222" s="49" t="s">
        <v>197</v>
      </c>
      <c r="HT222" s="49" t="s">
        <v>197</v>
      </c>
      <c r="HU222" s="48">
        <v>51.8</v>
      </c>
      <c r="HV222" s="48">
        <v>104.3</v>
      </c>
      <c r="HW222" s="48">
        <v>101.2</v>
      </c>
      <c r="HX222" s="49" t="s">
        <v>197</v>
      </c>
      <c r="HY222" s="49" t="s">
        <v>197</v>
      </c>
      <c r="HZ222" s="49" t="s">
        <v>197</v>
      </c>
      <c r="IA222" s="49" t="s">
        <v>197</v>
      </c>
      <c r="IB222" s="49" t="s">
        <v>197</v>
      </c>
      <c r="IC222" s="49" t="s">
        <v>197</v>
      </c>
      <c r="ID222" s="48">
        <v>110.5</v>
      </c>
      <c r="IE222" s="49" t="s">
        <v>197</v>
      </c>
      <c r="IF222" s="49" t="s">
        <v>197</v>
      </c>
      <c r="IG222" s="49" t="s">
        <v>197</v>
      </c>
      <c r="IH222" s="48">
        <v>126</v>
      </c>
      <c r="II222" s="49" t="s">
        <v>197</v>
      </c>
      <c r="IJ222" s="49" t="s">
        <v>197</v>
      </c>
      <c r="IK222" s="49" t="s">
        <v>197</v>
      </c>
      <c r="IL222" s="49" t="s">
        <v>197</v>
      </c>
      <c r="IM222" s="49" t="s">
        <v>197</v>
      </c>
      <c r="IN222" s="49" t="s">
        <v>197</v>
      </c>
      <c r="IO222" s="49" t="s">
        <v>197</v>
      </c>
      <c r="IP222" s="49" t="s">
        <v>197</v>
      </c>
      <c r="IQ222" s="48">
        <v>82</v>
      </c>
      <c r="IR222" s="48">
        <v>256.60000000000002</v>
      </c>
      <c r="IS222" s="48">
        <v>218.6</v>
      </c>
      <c r="IT222" s="48">
        <v>233.2</v>
      </c>
      <c r="IU222" s="48">
        <v>132</v>
      </c>
      <c r="IV222" s="48">
        <v>142.6</v>
      </c>
      <c r="IW222" s="48">
        <v>139.9</v>
      </c>
      <c r="IX222" s="49" t="s">
        <v>197</v>
      </c>
      <c r="IY222" s="49" t="s">
        <v>197</v>
      </c>
      <c r="IZ222" s="49" t="s">
        <v>197</v>
      </c>
      <c r="JA222" s="49" t="s">
        <v>197</v>
      </c>
      <c r="JB222" s="49" t="s">
        <v>197</v>
      </c>
      <c r="JC222" s="48">
        <v>439.6</v>
      </c>
      <c r="JD222" s="48">
        <v>168.6</v>
      </c>
      <c r="JE222" s="48">
        <v>234.6</v>
      </c>
      <c r="JF222" s="48" t="s">
        <v>87</v>
      </c>
      <c r="JG222" s="48" t="s">
        <v>87</v>
      </c>
      <c r="JH222" s="48" t="s">
        <v>87</v>
      </c>
      <c r="JI222" s="48">
        <v>44.6</v>
      </c>
      <c r="JJ222" s="48">
        <v>139.9</v>
      </c>
      <c r="JK222" s="48">
        <v>146.1</v>
      </c>
      <c r="JL222" s="48">
        <v>89.3</v>
      </c>
      <c r="JM222" s="48">
        <v>136.69999999999999</v>
      </c>
      <c r="JN222" s="48">
        <v>126</v>
      </c>
      <c r="JO222" s="48" t="s">
        <v>87</v>
      </c>
    </row>
    <row r="223" spans="1:275">
      <c r="A223" s="45"/>
      <c r="B223" s="46" t="s">
        <v>1960</v>
      </c>
      <c r="C223" s="303" t="s">
        <v>1456</v>
      </c>
      <c r="D223" s="46" t="s">
        <v>130</v>
      </c>
      <c r="E223" s="303" t="s">
        <v>131</v>
      </c>
      <c r="F223" s="47" t="s">
        <v>197</v>
      </c>
      <c r="G223" s="47" t="s">
        <v>197</v>
      </c>
      <c r="H223" s="48">
        <v>97.6</v>
      </c>
      <c r="I223" s="48">
        <v>84.8</v>
      </c>
      <c r="J223" s="48">
        <v>85.6</v>
      </c>
      <c r="K223" s="49" t="s">
        <v>197</v>
      </c>
      <c r="L223" s="48">
        <v>63.3</v>
      </c>
      <c r="M223" s="48">
        <v>130.1</v>
      </c>
      <c r="N223" s="48">
        <v>95.8</v>
      </c>
      <c r="O223" s="49" t="s">
        <v>197</v>
      </c>
      <c r="P223" s="48">
        <v>138.5</v>
      </c>
      <c r="Q223" s="49" t="s">
        <v>197</v>
      </c>
      <c r="R223" s="48">
        <v>117.2</v>
      </c>
      <c r="S223" s="48">
        <v>69.7</v>
      </c>
      <c r="T223" s="48">
        <v>36.1</v>
      </c>
      <c r="U223" s="48">
        <v>54.8</v>
      </c>
      <c r="V223" s="49" t="s">
        <v>197</v>
      </c>
      <c r="W223" s="49" t="s">
        <v>197</v>
      </c>
      <c r="X223" s="49" t="s">
        <v>197</v>
      </c>
      <c r="Y223" s="49" t="s">
        <v>197</v>
      </c>
      <c r="Z223" s="48">
        <v>45</v>
      </c>
      <c r="AA223" s="48">
        <v>53.8</v>
      </c>
      <c r="AB223" s="48">
        <v>91.8</v>
      </c>
      <c r="AC223" s="49" t="s">
        <v>197</v>
      </c>
      <c r="AD223" s="49" t="s">
        <v>197</v>
      </c>
      <c r="AE223" s="48">
        <v>54.6</v>
      </c>
      <c r="AF223" s="48">
        <v>60.7</v>
      </c>
      <c r="AG223" s="48">
        <v>24.5</v>
      </c>
      <c r="AH223" s="48">
        <v>107</v>
      </c>
      <c r="AI223" s="49" t="s">
        <v>197</v>
      </c>
      <c r="AJ223" s="49" t="s">
        <v>197</v>
      </c>
      <c r="AK223" s="49" t="s">
        <v>197</v>
      </c>
      <c r="AL223" s="49" t="s">
        <v>197</v>
      </c>
      <c r="AM223" s="49" t="s">
        <v>197</v>
      </c>
      <c r="AN223" s="49" t="s">
        <v>197</v>
      </c>
      <c r="AO223" s="49" t="s">
        <v>197</v>
      </c>
      <c r="AP223" s="49" t="s">
        <v>197</v>
      </c>
      <c r="AQ223" s="48">
        <v>262.89999999999998</v>
      </c>
      <c r="AR223" s="48">
        <v>39.700000000000003</v>
      </c>
      <c r="AS223" s="49" t="s">
        <v>197</v>
      </c>
      <c r="AT223" s="48">
        <v>73.400000000000006</v>
      </c>
      <c r="AU223" s="49" t="s">
        <v>197</v>
      </c>
      <c r="AV223" s="48">
        <v>14.4</v>
      </c>
      <c r="AW223" s="49" t="s">
        <v>197</v>
      </c>
      <c r="AX223" s="49" t="s">
        <v>197</v>
      </c>
      <c r="AY223" s="49" t="s">
        <v>197</v>
      </c>
      <c r="AZ223" s="48">
        <v>56.4</v>
      </c>
      <c r="BA223" s="48">
        <v>72.7</v>
      </c>
      <c r="BB223" s="48">
        <v>72</v>
      </c>
      <c r="BC223" s="48">
        <v>62.8</v>
      </c>
      <c r="BD223" s="48">
        <v>72.2</v>
      </c>
      <c r="BE223" s="48">
        <v>71.5</v>
      </c>
      <c r="BF223" s="48">
        <v>68.599999999999994</v>
      </c>
      <c r="BG223" s="48">
        <v>85.4</v>
      </c>
      <c r="BH223" s="48">
        <v>81.599999999999994</v>
      </c>
      <c r="BI223" s="48">
        <v>88.8</v>
      </c>
      <c r="BJ223" s="48">
        <v>178.2</v>
      </c>
      <c r="BK223" s="48">
        <v>131.6</v>
      </c>
      <c r="BL223" s="49" t="s">
        <v>197</v>
      </c>
      <c r="BM223" s="49" t="s">
        <v>197</v>
      </c>
      <c r="BN223" s="49" t="s">
        <v>197</v>
      </c>
      <c r="BO223" s="49" t="s">
        <v>197</v>
      </c>
      <c r="BP223" s="49" t="s">
        <v>197</v>
      </c>
      <c r="BQ223" s="49" t="s">
        <v>197</v>
      </c>
      <c r="BR223" s="49" t="s">
        <v>197</v>
      </c>
      <c r="BS223" s="49" t="s">
        <v>197</v>
      </c>
      <c r="BT223" s="49" t="s">
        <v>197</v>
      </c>
      <c r="BU223" s="49" t="s">
        <v>197</v>
      </c>
      <c r="BV223" s="49" t="s">
        <v>197</v>
      </c>
      <c r="BW223" s="49" t="s">
        <v>197</v>
      </c>
      <c r="BX223" s="49" t="s">
        <v>197</v>
      </c>
      <c r="BY223" s="49" t="s">
        <v>197</v>
      </c>
      <c r="BZ223" s="49" t="s">
        <v>197</v>
      </c>
      <c r="CA223" s="49" t="s">
        <v>197</v>
      </c>
      <c r="CB223" s="49" t="s">
        <v>197</v>
      </c>
      <c r="CC223" s="49" t="s">
        <v>197</v>
      </c>
      <c r="CD223" s="49" t="s">
        <v>197</v>
      </c>
      <c r="CE223" s="49" t="s">
        <v>197</v>
      </c>
      <c r="CF223" s="49" t="s">
        <v>197</v>
      </c>
      <c r="CG223" s="49" t="s">
        <v>197</v>
      </c>
      <c r="CH223" s="49" t="s">
        <v>197</v>
      </c>
      <c r="CI223" s="49" t="s">
        <v>197</v>
      </c>
      <c r="CJ223" s="49" t="s">
        <v>197</v>
      </c>
      <c r="CK223" s="49" t="s">
        <v>197</v>
      </c>
      <c r="CL223" s="49" t="s">
        <v>197</v>
      </c>
      <c r="CM223" s="49" t="s">
        <v>197</v>
      </c>
      <c r="CN223" s="49" t="s">
        <v>197</v>
      </c>
      <c r="CO223" s="49" t="s">
        <v>197</v>
      </c>
      <c r="CP223" s="49" t="s">
        <v>197</v>
      </c>
      <c r="CQ223" s="49" t="s">
        <v>197</v>
      </c>
      <c r="CR223" s="49" t="s">
        <v>197</v>
      </c>
      <c r="CS223" s="49" t="s">
        <v>197</v>
      </c>
      <c r="CT223" s="49" t="s">
        <v>197</v>
      </c>
      <c r="CU223" s="49" t="s">
        <v>197</v>
      </c>
      <c r="CV223" s="49" t="s">
        <v>197</v>
      </c>
      <c r="CW223" s="49" t="s">
        <v>197</v>
      </c>
      <c r="CX223" s="49" t="s">
        <v>197</v>
      </c>
      <c r="CY223" s="49" t="s">
        <v>197</v>
      </c>
      <c r="CZ223" s="49" t="s">
        <v>197</v>
      </c>
      <c r="DA223" s="49" t="s">
        <v>197</v>
      </c>
      <c r="DB223" s="49" t="s">
        <v>197</v>
      </c>
      <c r="DC223" s="49" t="s">
        <v>197</v>
      </c>
      <c r="DD223" s="49" t="s">
        <v>197</v>
      </c>
      <c r="DE223" s="49" t="s">
        <v>197</v>
      </c>
      <c r="DF223" s="49" t="s">
        <v>197</v>
      </c>
      <c r="DG223" s="49" t="s">
        <v>197</v>
      </c>
      <c r="DH223" s="49" t="s">
        <v>197</v>
      </c>
      <c r="DI223" s="49" t="s">
        <v>197</v>
      </c>
      <c r="DJ223" s="49" t="s">
        <v>197</v>
      </c>
      <c r="DK223" s="49" t="s">
        <v>197</v>
      </c>
      <c r="DL223" s="49" t="s">
        <v>197</v>
      </c>
      <c r="DM223" s="49" t="s">
        <v>197</v>
      </c>
      <c r="DN223" s="49" t="s">
        <v>197</v>
      </c>
      <c r="DO223" s="49" t="s">
        <v>197</v>
      </c>
      <c r="DP223" s="49" t="s">
        <v>197</v>
      </c>
      <c r="DQ223" s="49" t="s">
        <v>197</v>
      </c>
      <c r="DR223" s="49" t="s">
        <v>197</v>
      </c>
      <c r="DS223" s="49" t="s">
        <v>197</v>
      </c>
      <c r="DT223" s="49" t="s">
        <v>197</v>
      </c>
      <c r="DU223" s="49" t="s">
        <v>197</v>
      </c>
      <c r="DV223" s="49" t="s">
        <v>197</v>
      </c>
      <c r="DW223" s="49" t="s">
        <v>197</v>
      </c>
      <c r="DX223" s="49" t="s">
        <v>197</v>
      </c>
      <c r="DY223" s="49" t="s">
        <v>197</v>
      </c>
      <c r="DZ223" s="49" t="s">
        <v>197</v>
      </c>
      <c r="EA223" s="49" t="s">
        <v>197</v>
      </c>
      <c r="EB223" s="48" t="e">
        <v>#N/A</v>
      </c>
      <c r="EC223" s="49" t="s">
        <v>197</v>
      </c>
      <c r="ED223" s="48" t="e">
        <v>#N/A</v>
      </c>
      <c r="EE223" s="49" t="s">
        <v>197</v>
      </c>
      <c r="EF223" s="49" t="s">
        <v>197</v>
      </c>
      <c r="EG223" s="49" t="s">
        <v>197</v>
      </c>
      <c r="EH223" s="49" t="s">
        <v>197</v>
      </c>
      <c r="EI223" s="49" t="s">
        <v>197</v>
      </c>
      <c r="EJ223" s="49" t="s">
        <v>197</v>
      </c>
      <c r="EK223" s="49" t="s">
        <v>197</v>
      </c>
      <c r="EL223" s="49" t="s">
        <v>197</v>
      </c>
      <c r="EM223" s="49" t="s">
        <v>197</v>
      </c>
      <c r="EN223" s="49" t="s">
        <v>197</v>
      </c>
      <c r="EO223" s="49" t="s">
        <v>197</v>
      </c>
      <c r="EP223" s="49" t="s">
        <v>197</v>
      </c>
      <c r="EQ223" s="49" t="s">
        <v>197</v>
      </c>
      <c r="ER223" s="49" t="s">
        <v>197</v>
      </c>
      <c r="ES223" s="49" t="s">
        <v>197</v>
      </c>
      <c r="ET223" s="48">
        <v>55.4</v>
      </c>
      <c r="EU223" s="49" t="s">
        <v>197</v>
      </c>
      <c r="EV223" s="48">
        <v>76.099999999999994</v>
      </c>
      <c r="EW223" s="48">
        <v>91.5</v>
      </c>
      <c r="EX223" s="48">
        <v>86.7</v>
      </c>
      <c r="EY223" s="49" t="s">
        <v>197</v>
      </c>
      <c r="EZ223" s="48">
        <v>88.4</v>
      </c>
      <c r="FA223" s="48">
        <v>73.3</v>
      </c>
      <c r="FB223" s="48">
        <v>79.3</v>
      </c>
      <c r="FC223" s="49" t="s">
        <v>197</v>
      </c>
      <c r="FD223" s="48">
        <v>104.7</v>
      </c>
      <c r="FE223" s="48">
        <v>86.1</v>
      </c>
      <c r="FF223" s="48">
        <v>94.1</v>
      </c>
      <c r="FG223" s="48">
        <v>14.7</v>
      </c>
      <c r="FH223" s="48">
        <v>12.1</v>
      </c>
      <c r="FI223" s="48">
        <v>13.9</v>
      </c>
      <c r="FJ223" s="49" t="s">
        <v>197</v>
      </c>
      <c r="FK223" s="49" t="s">
        <v>197</v>
      </c>
      <c r="FL223" s="49" t="s">
        <v>197</v>
      </c>
      <c r="FM223" s="48">
        <v>53.1</v>
      </c>
      <c r="FN223" s="48">
        <v>73.5</v>
      </c>
      <c r="FO223" s="48">
        <v>61.6</v>
      </c>
      <c r="FP223" s="48">
        <v>0.8</v>
      </c>
      <c r="FQ223" s="48">
        <v>33.5</v>
      </c>
      <c r="FR223" s="48">
        <v>21.9</v>
      </c>
      <c r="FS223" s="48">
        <v>75</v>
      </c>
      <c r="FT223" s="48">
        <v>99.8</v>
      </c>
      <c r="FU223" s="48">
        <v>84.2</v>
      </c>
      <c r="FV223" s="48">
        <v>56.3</v>
      </c>
      <c r="FW223" s="49" t="s">
        <v>197</v>
      </c>
      <c r="FX223" s="48">
        <v>72.2</v>
      </c>
      <c r="FY223" s="48">
        <v>116.2</v>
      </c>
      <c r="FZ223" s="48">
        <v>115.8</v>
      </c>
      <c r="GA223" s="48">
        <v>68.099999999999994</v>
      </c>
      <c r="GB223" s="48">
        <v>68</v>
      </c>
      <c r="GC223" s="48">
        <v>68</v>
      </c>
      <c r="GD223" s="49" t="s">
        <v>197</v>
      </c>
      <c r="GE223" s="49" t="s">
        <v>197</v>
      </c>
      <c r="GF223" s="49" t="s">
        <v>197</v>
      </c>
      <c r="GG223" s="48">
        <v>43.8</v>
      </c>
      <c r="GH223" s="48">
        <v>114.5</v>
      </c>
      <c r="GI223" s="48">
        <v>114</v>
      </c>
      <c r="GJ223" s="49" t="s">
        <v>197</v>
      </c>
      <c r="GK223" s="49" t="s">
        <v>197</v>
      </c>
      <c r="GL223" s="49" t="s">
        <v>197</v>
      </c>
      <c r="GM223" s="48">
        <v>61.4</v>
      </c>
      <c r="GN223" s="48">
        <v>58.3</v>
      </c>
      <c r="GO223" s="48">
        <v>59.5</v>
      </c>
      <c r="GP223" s="49" t="s">
        <v>197</v>
      </c>
      <c r="GQ223" s="49" t="s">
        <v>197</v>
      </c>
      <c r="GR223" s="49" t="s">
        <v>197</v>
      </c>
      <c r="GS223" s="49" t="s">
        <v>197</v>
      </c>
      <c r="GT223" s="49" t="s">
        <v>197</v>
      </c>
      <c r="GU223" s="49" t="s">
        <v>197</v>
      </c>
      <c r="GV223" s="49" t="s">
        <v>197</v>
      </c>
      <c r="GW223" s="49" t="s">
        <v>197</v>
      </c>
      <c r="GX223" s="49" t="s">
        <v>197</v>
      </c>
      <c r="GY223" s="48">
        <v>77.2</v>
      </c>
      <c r="GZ223" s="48">
        <v>72.3</v>
      </c>
      <c r="HA223" s="48">
        <v>74.7</v>
      </c>
      <c r="HB223" s="48">
        <v>56.5</v>
      </c>
      <c r="HC223" s="48">
        <v>59</v>
      </c>
      <c r="HD223" s="48">
        <v>58.3</v>
      </c>
      <c r="HE223" s="48" t="e">
        <v>#N/A</v>
      </c>
      <c r="HF223" s="49" t="s">
        <v>197</v>
      </c>
      <c r="HG223" s="48" t="e">
        <v>#N/A</v>
      </c>
      <c r="HH223" s="49" t="s">
        <v>197</v>
      </c>
      <c r="HI223" s="49" t="s">
        <v>197</v>
      </c>
      <c r="HJ223" s="49" t="s">
        <v>197</v>
      </c>
      <c r="HK223" s="49" t="s">
        <v>197</v>
      </c>
      <c r="HL223" s="49" t="s">
        <v>197</v>
      </c>
      <c r="HM223" s="49" t="s">
        <v>197</v>
      </c>
      <c r="HN223" s="49" t="s">
        <v>197</v>
      </c>
      <c r="HO223" s="49" t="s">
        <v>197</v>
      </c>
      <c r="HP223" s="49" t="s">
        <v>197</v>
      </c>
      <c r="HQ223" s="49" t="s">
        <v>197</v>
      </c>
      <c r="HR223" s="49" t="s">
        <v>197</v>
      </c>
      <c r="HS223" s="49" t="s">
        <v>197</v>
      </c>
      <c r="HT223" s="49" t="s">
        <v>197</v>
      </c>
      <c r="HU223" s="48">
        <v>62.2</v>
      </c>
      <c r="HV223" s="48">
        <v>107</v>
      </c>
      <c r="HW223" s="48">
        <v>104.4</v>
      </c>
      <c r="HX223" s="49" t="s">
        <v>197</v>
      </c>
      <c r="HY223" s="49" t="s">
        <v>197</v>
      </c>
      <c r="HZ223" s="49" t="s">
        <v>197</v>
      </c>
      <c r="IA223" s="49" t="s">
        <v>197</v>
      </c>
      <c r="IB223" s="49" t="s">
        <v>197</v>
      </c>
      <c r="IC223" s="49" t="s">
        <v>197</v>
      </c>
      <c r="ID223" s="48">
        <v>72.3</v>
      </c>
      <c r="IE223" s="49" t="s">
        <v>197</v>
      </c>
      <c r="IF223" s="49" t="s">
        <v>197</v>
      </c>
      <c r="IG223" s="48">
        <v>49.5</v>
      </c>
      <c r="IH223" s="48">
        <v>87.9</v>
      </c>
      <c r="II223" s="49" t="s">
        <v>197</v>
      </c>
      <c r="IJ223" s="49" t="s">
        <v>197</v>
      </c>
      <c r="IK223" s="48">
        <v>65</v>
      </c>
      <c r="IL223" s="49" t="s">
        <v>197</v>
      </c>
      <c r="IM223" s="49" t="s">
        <v>197</v>
      </c>
      <c r="IN223" s="49" t="s">
        <v>197</v>
      </c>
      <c r="IO223" s="49" t="s">
        <v>197</v>
      </c>
      <c r="IP223" s="49" t="s">
        <v>197</v>
      </c>
      <c r="IQ223" s="49" t="s">
        <v>197</v>
      </c>
      <c r="IR223" s="48">
        <v>52.9</v>
      </c>
      <c r="IS223" s="48">
        <v>100.1</v>
      </c>
      <c r="IT223" s="48">
        <v>82</v>
      </c>
      <c r="IU223" s="48">
        <v>178.6</v>
      </c>
      <c r="IV223" s="48">
        <v>97.8</v>
      </c>
      <c r="IW223" s="48">
        <v>118.1</v>
      </c>
      <c r="IX223" s="49" t="s">
        <v>197</v>
      </c>
      <c r="IY223" s="49" t="s">
        <v>197</v>
      </c>
      <c r="IZ223" s="49" t="s">
        <v>197</v>
      </c>
      <c r="JA223" s="49" t="s">
        <v>197</v>
      </c>
      <c r="JB223" s="49" t="s">
        <v>197</v>
      </c>
      <c r="JC223" s="48">
        <v>164</v>
      </c>
      <c r="JD223" s="48">
        <v>88.3</v>
      </c>
      <c r="JE223" s="48">
        <v>106.7</v>
      </c>
      <c r="JF223" s="48" t="s">
        <v>87</v>
      </c>
      <c r="JG223" s="48" t="s">
        <v>87</v>
      </c>
      <c r="JH223" s="48" t="s">
        <v>87</v>
      </c>
      <c r="JI223" s="48">
        <v>89.2</v>
      </c>
      <c r="JJ223" s="48">
        <v>127</v>
      </c>
      <c r="JK223" s="48">
        <v>57.7</v>
      </c>
      <c r="JL223" s="48">
        <v>86.1</v>
      </c>
      <c r="JM223" s="48">
        <v>88.6</v>
      </c>
      <c r="JN223" s="48">
        <v>87.9</v>
      </c>
      <c r="JO223" s="48">
        <v>158.4</v>
      </c>
    </row>
    <row r="224" spans="1:275">
      <c r="A224" s="45"/>
      <c r="B224" s="46" t="s">
        <v>1961</v>
      </c>
      <c r="C224" s="303" t="s">
        <v>1457</v>
      </c>
      <c r="D224" s="46" t="s">
        <v>130</v>
      </c>
      <c r="E224" s="303" t="s">
        <v>131</v>
      </c>
      <c r="F224" s="47" t="s">
        <v>197</v>
      </c>
      <c r="G224" s="47" t="s">
        <v>197</v>
      </c>
      <c r="H224" s="48">
        <v>86.1</v>
      </c>
      <c r="I224" s="48">
        <v>112</v>
      </c>
      <c r="J224" s="48">
        <v>103</v>
      </c>
      <c r="K224" s="48">
        <v>116.9</v>
      </c>
      <c r="L224" s="48">
        <v>135.19999999999999</v>
      </c>
      <c r="M224" s="48">
        <v>58.3</v>
      </c>
      <c r="N224" s="48">
        <v>138.30000000000001</v>
      </c>
      <c r="O224" s="49" t="s">
        <v>197</v>
      </c>
      <c r="P224" s="48">
        <v>119.4</v>
      </c>
      <c r="Q224" s="48">
        <v>313.8</v>
      </c>
      <c r="R224" s="48">
        <v>87.2</v>
      </c>
      <c r="S224" s="48">
        <v>121.1</v>
      </c>
      <c r="T224" s="48">
        <v>69.5</v>
      </c>
      <c r="U224" s="49" t="s">
        <v>197</v>
      </c>
      <c r="V224" s="49" t="s">
        <v>197</v>
      </c>
      <c r="W224" s="49" t="s">
        <v>197</v>
      </c>
      <c r="X224" s="49" t="s">
        <v>197</v>
      </c>
      <c r="Y224" s="49" t="s">
        <v>197</v>
      </c>
      <c r="Z224" s="48">
        <v>49.9</v>
      </c>
      <c r="AA224" s="48">
        <v>62.3</v>
      </c>
      <c r="AB224" s="48">
        <v>136.9</v>
      </c>
      <c r="AC224" s="49" t="s">
        <v>197</v>
      </c>
      <c r="AD224" s="49" t="s">
        <v>197</v>
      </c>
      <c r="AE224" s="48">
        <v>75.2</v>
      </c>
      <c r="AF224" s="48">
        <v>93.2</v>
      </c>
      <c r="AG224" s="48">
        <v>64.8</v>
      </c>
      <c r="AH224" s="48">
        <v>104.2</v>
      </c>
      <c r="AI224" s="49" t="s">
        <v>197</v>
      </c>
      <c r="AJ224" s="49" t="s">
        <v>197</v>
      </c>
      <c r="AK224" s="49" t="s">
        <v>197</v>
      </c>
      <c r="AL224" s="49" t="s">
        <v>197</v>
      </c>
      <c r="AM224" s="49" t="s">
        <v>197</v>
      </c>
      <c r="AN224" s="49" t="s">
        <v>197</v>
      </c>
      <c r="AO224" s="49" t="s">
        <v>197</v>
      </c>
      <c r="AP224" s="49" t="s">
        <v>197</v>
      </c>
      <c r="AQ224" s="49" t="s">
        <v>197</v>
      </c>
      <c r="AR224" s="48">
        <v>73</v>
      </c>
      <c r="AS224" s="49" t="s">
        <v>197</v>
      </c>
      <c r="AT224" s="48">
        <v>146.6</v>
      </c>
      <c r="AU224" s="49" t="s">
        <v>197</v>
      </c>
      <c r="AV224" s="48">
        <v>192.5</v>
      </c>
      <c r="AW224" s="49" t="s">
        <v>197</v>
      </c>
      <c r="AX224" s="49" t="s">
        <v>197</v>
      </c>
      <c r="AY224" s="48">
        <v>481.7</v>
      </c>
      <c r="AZ224" s="48">
        <v>87.6</v>
      </c>
      <c r="BA224" s="48">
        <v>115.6</v>
      </c>
      <c r="BB224" s="48">
        <v>114.3</v>
      </c>
      <c r="BC224" s="48">
        <v>128.6</v>
      </c>
      <c r="BD224" s="48">
        <v>124.6</v>
      </c>
      <c r="BE224" s="48">
        <v>124.9</v>
      </c>
      <c r="BF224" s="48">
        <v>80.900000000000006</v>
      </c>
      <c r="BG224" s="48">
        <v>100.7</v>
      </c>
      <c r="BH224" s="48">
        <v>96.3</v>
      </c>
      <c r="BI224" s="48">
        <v>95.1</v>
      </c>
      <c r="BJ224" s="48">
        <v>102.6</v>
      </c>
      <c r="BK224" s="48">
        <v>98.7</v>
      </c>
      <c r="BL224" s="48">
        <v>176.8</v>
      </c>
      <c r="BM224" s="48">
        <v>317.7</v>
      </c>
      <c r="BN224" s="48">
        <v>279.10000000000002</v>
      </c>
      <c r="BO224" s="49" t="s">
        <v>197</v>
      </c>
      <c r="BP224" s="49" t="s">
        <v>197</v>
      </c>
      <c r="BQ224" s="49" t="s">
        <v>197</v>
      </c>
      <c r="BR224" s="48">
        <v>160.1</v>
      </c>
      <c r="BS224" s="48">
        <v>139</v>
      </c>
      <c r="BT224" s="48">
        <v>148.9</v>
      </c>
      <c r="BU224" s="49" t="s">
        <v>197</v>
      </c>
      <c r="BV224" s="49" t="s">
        <v>197</v>
      </c>
      <c r="BW224" s="49" t="s">
        <v>197</v>
      </c>
      <c r="BX224" s="48">
        <v>334.8</v>
      </c>
      <c r="BY224" s="48">
        <v>248</v>
      </c>
      <c r="BZ224" s="48">
        <v>303.89999999999998</v>
      </c>
      <c r="CA224" s="49" t="s">
        <v>197</v>
      </c>
      <c r="CB224" s="49" t="s">
        <v>197</v>
      </c>
      <c r="CC224" s="49" t="s">
        <v>197</v>
      </c>
      <c r="CD224" s="48">
        <v>91.3</v>
      </c>
      <c r="CE224" s="48">
        <v>85.1</v>
      </c>
      <c r="CF224" s="48">
        <v>87.5</v>
      </c>
      <c r="CG224" s="49" t="s">
        <v>197</v>
      </c>
      <c r="CH224" s="49" t="s">
        <v>197</v>
      </c>
      <c r="CI224" s="49" t="s">
        <v>197</v>
      </c>
      <c r="CJ224" s="49" t="s">
        <v>197</v>
      </c>
      <c r="CK224" s="49" t="s">
        <v>197</v>
      </c>
      <c r="CL224" s="49" t="s">
        <v>197</v>
      </c>
      <c r="CM224" s="49" t="s">
        <v>197</v>
      </c>
      <c r="CN224" s="49" t="s">
        <v>197</v>
      </c>
      <c r="CO224" s="49" t="s">
        <v>197</v>
      </c>
      <c r="CP224" s="49" t="s">
        <v>197</v>
      </c>
      <c r="CQ224" s="49" t="s">
        <v>197</v>
      </c>
      <c r="CR224" s="49" t="s">
        <v>197</v>
      </c>
      <c r="CS224" s="49" t="s">
        <v>197</v>
      </c>
      <c r="CT224" s="49" t="s">
        <v>197</v>
      </c>
      <c r="CU224" s="49" t="s">
        <v>197</v>
      </c>
      <c r="CV224" s="49" t="s">
        <v>197</v>
      </c>
      <c r="CW224" s="48">
        <v>207</v>
      </c>
      <c r="CX224" s="48">
        <v>150.9</v>
      </c>
      <c r="CY224" s="48">
        <v>175.6</v>
      </c>
      <c r="CZ224" s="49" t="s">
        <v>197</v>
      </c>
      <c r="DA224" s="48">
        <v>92.8</v>
      </c>
      <c r="DB224" s="48">
        <v>83.9</v>
      </c>
      <c r="DC224" s="48">
        <v>87</v>
      </c>
      <c r="DD224" s="48">
        <v>112.3</v>
      </c>
      <c r="DE224" s="48">
        <v>10.3</v>
      </c>
      <c r="DF224" s="48">
        <v>46.6</v>
      </c>
      <c r="DG224" s="49" t="s">
        <v>197</v>
      </c>
      <c r="DH224" s="49" t="s">
        <v>197</v>
      </c>
      <c r="DI224" s="49" t="s">
        <v>197</v>
      </c>
      <c r="DJ224" s="49" t="s">
        <v>197</v>
      </c>
      <c r="DK224" s="49" t="s">
        <v>197</v>
      </c>
      <c r="DL224" s="49" t="s">
        <v>197</v>
      </c>
      <c r="DM224" s="49" t="s">
        <v>197</v>
      </c>
      <c r="DN224" s="49" t="s">
        <v>197</v>
      </c>
      <c r="DO224" s="49" t="s">
        <v>197</v>
      </c>
      <c r="DP224" s="49" t="s">
        <v>197</v>
      </c>
      <c r="DQ224" s="49" t="s">
        <v>197</v>
      </c>
      <c r="DR224" s="49" t="s">
        <v>197</v>
      </c>
      <c r="DS224" s="49" t="s">
        <v>197</v>
      </c>
      <c r="DT224" s="49" t="s">
        <v>197</v>
      </c>
      <c r="DU224" s="49" t="s">
        <v>197</v>
      </c>
      <c r="DV224" s="49" t="s">
        <v>197</v>
      </c>
      <c r="DW224" s="49" t="s">
        <v>197</v>
      </c>
      <c r="DX224" s="49" t="s">
        <v>197</v>
      </c>
      <c r="DY224" s="49" t="s">
        <v>197</v>
      </c>
      <c r="DZ224" s="49" t="s">
        <v>197</v>
      </c>
      <c r="EA224" s="49" t="s">
        <v>197</v>
      </c>
      <c r="EB224" s="48" t="e">
        <v>#N/A</v>
      </c>
      <c r="EC224" s="49" t="s">
        <v>197</v>
      </c>
      <c r="ED224" s="48" t="e">
        <v>#N/A</v>
      </c>
      <c r="EE224" s="49" t="s">
        <v>197</v>
      </c>
      <c r="EF224" s="49" t="s">
        <v>197</v>
      </c>
      <c r="EG224" s="49" t="s">
        <v>197</v>
      </c>
      <c r="EH224" s="49" t="s">
        <v>197</v>
      </c>
      <c r="EI224" s="49" t="s">
        <v>197</v>
      </c>
      <c r="EJ224" s="49" t="s">
        <v>197</v>
      </c>
      <c r="EK224" s="49" t="s">
        <v>197</v>
      </c>
      <c r="EL224" s="49" t="s">
        <v>197</v>
      </c>
      <c r="EM224" s="49" t="s">
        <v>197</v>
      </c>
      <c r="EN224" s="49" t="s">
        <v>197</v>
      </c>
      <c r="EO224" s="49" t="s">
        <v>197</v>
      </c>
      <c r="EP224" s="49" t="s">
        <v>197</v>
      </c>
      <c r="EQ224" s="49" t="s">
        <v>197</v>
      </c>
      <c r="ER224" s="49" t="s">
        <v>197</v>
      </c>
      <c r="ES224" s="49" t="s">
        <v>197</v>
      </c>
      <c r="ET224" s="48">
        <v>122.6</v>
      </c>
      <c r="EU224" s="49" t="s">
        <v>197</v>
      </c>
      <c r="EV224" s="48">
        <v>111.1</v>
      </c>
      <c r="EW224" s="48">
        <v>120.5</v>
      </c>
      <c r="EX224" s="48">
        <v>117.6</v>
      </c>
      <c r="EY224" s="49" t="s">
        <v>197</v>
      </c>
      <c r="EZ224" s="48">
        <v>24.1</v>
      </c>
      <c r="FA224" s="48">
        <v>86.6</v>
      </c>
      <c r="FB224" s="48">
        <v>61.7</v>
      </c>
      <c r="FC224" s="49" t="s">
        <v>197</v>
      </c>
      <c r="FD224" s="48">
        <v>36.299999999999997</v>
      </c>
      <c r="FE224" s="48">
        <v>78.900000000000006</v>
      </c>
      <c r="FF224" s="48">
        <v>60.6</v>
      </c>
      <c r="FG224" s="48">
        <v>187</v>
      </c>
      <c r="FH224" s="48">
        <v>11.8</v>
      </c>
      <c r="FI224" s="48">
        <v>136.5</v>
      </c>
      <c r="FJ224" s="48">
        <v>382.5</v>
      </c>
      <c r="FK224" s="48">
        <v>61</v>
      </c>
      <c r="FL224" s="48">
        <v>206</v>
      </c>
      <c r="FM224" s="48">
        <v>149.6</v>
      </c>
      <c r="FN224" s="48">
        <v>133.6</v>
      </c>
      <c r="FO224" s="48">
        <v>142.9</v>
      </c>
      <c r="FP224" s="48">
        <v>24.1</v>
      </c>
      <c r="FQ224" s="48">
        <v>87.7</v>
      </c>
      <c r="FR224" s="48">
        <v>65.099999999999994</v>
      </c>
      <c r="FS224" s="48">
        <v>130.9</v>
      </c>
      <c r="FT224" s="48">
        <v>133.4</v>
      </c>
      <c r="FU224" s="48">
        <v>131.80000000000001</v>
      </c>
      <c r="FV224" s="48">
        <v>116.4</v>
      </c>
      <c r="FW224" s="48">
        <v>126.7</v>
      </c>
      <c r="FX224" s="48">
        <v>82.8</v>
      </c>
      <c r="FY224" s="48">
        <v>131.6</v>
      </c>
      <c r="FZ224" s="48">
        <v>131.19999999999999</v>
      </c>
      <c r="GA224" s="48">
        <v>120.2</v>
      </c>
      <c r="GB224" s="48">
        <v>87.1</v>
      </c>
      <c r="GC224" s="48">
        <v>93.4</v>
      </c>
      <c r="GD224" s="49" t="s">
        <v>197</v>
      </c>
      <c r="GE224" s="49" t="s">
        <v>197</v>
      </c>
      <c r="GF224" s="49" t="s">
        <v>197</v>
      </c>
      <c r="GG224" s="48">
        <v>199.6</v>
      </c>
      <c r="GH224" s="48">
        <v>173.7</v>
      </c>
      <c r="GI224" s="48">
        <v>173.8</v>
      </c>
      <c r="GJ224" s="49" t="s">
        <v>197</v>
      </c>
      <c r="GK224" s="49" t="s">
        <v>197</v>
      </c>
      <c r="GL224" s="49" t="s">
        <v>197</v>
      </c>
      <c r="GM224" s="48">
        <v>268.89999999999998</v>
      </c>
      <c r="GN224" s="48">
        <v>18.7</v>
      </c>
      <c r="GO224" s="48">
        <v>114.8</v>
      </c>
      <c r="GP224" s="48">
        <v>362.2</v>
      </c>
      <c r="GQ224" s="48">
        <v>70.599999999999994</v>
      </c>
      <c r="GR224" s="48">
        <v>178.9</v>
      </c>
      <c r="GS224" s="48">
        <v>33.9</v>
      </c>
      <c r="GT224" s="48">
        <v>78.5</v>
      </c>
      <c r="GU224" s="48">
        <v>68.7</v>
      </c>
      <c r="GV224" s="48">
        <v>15</v>
      </c>
      <c r="GW224" s="48">
        <v>101.4</v>
      </c>
      <c r="GX224" s="48">
        <v>63</v>
      </c>
      <c r="GY224" s="48">
        <v>110.1</v>
      </c>
      <c r="GZ224" s="48">
        <v>158.19999999999999</v>
      </c>
      <c r="HA224" s="48">
        <v>134.80000000000001</v>
      </c>
      <c r="HB224" s="48">
        <v>102</v>
      </c>
      <c r="HC224" s="48">
        <v>86.6</v>
      </c>
      <c r="HD224" s="48">
        <v>91.2</v>
      </c>
      <c r="HE224" s="48" t="e">
        <v>#N/A</v>
      </c>
      <c r="HF224" s="49" t="s">
        <v>197</v>
      </c>
      <c r="HG224" s="48" t="e">
        <v>#N/A</v>
      </c>
      <c r="HH224" s="48">
        <v>476.9</v>
      </c>
      <c r="HI224" s="49" t="s">
        <v>197</v>
      </c>
      <c r="HJ224" s="49" t="s">
        <v>197</v>
      </c>
      <c r="HK224" s="49" t="s">
        <v>197</v>
      </c>
      <c r="HL224" s="49" t="s">
        <v>197</v>
      </c>
      <c r="HM224" s="49" t="s">
        <v>197</v>
      </c>
      <c r="HN224" s="49" t="s">
        <v>197</v>
      </c>
      <c r="HO224" s="49" t="s">
        <v>197</v>
      </c>
      <c r="HP224" s="49" t="s">
        <v>197</v>
      </c>
      <c r="HQ224" s="49" t="s">
        <v>197</v>
      </c>
      <c r="HR224" s="49" t="s">
        <v>197</v>
      </c>
      <c r="HS224" s="49" t="s">
        <v>197</v>
      </c>
      <c r="HT224" s="49" t="s">
        <v>197</v>
      </c>
      <c r="HU224" s="48">
        <v>102.5</v>
      </c>
      <c r="HV224" s="48">
        <v>110.6</v>
      </c>
      <c r="HW224" s="48">
        <v>110.2</v>
      </c>
      <c r="HX224" s="49" t="s">
        <v>197</v>
      </c>
      <c r="HY224" s="49" t="s">
        <v>197</v>
      </c>
      <c r="HZ224" s="49" t="s">
        <v>197</v>
      </c>
      <c r="IA224" s="49" t="s">
        <v>197</v>
      </c>
      <c r="IB224" s="49" t="s">
        <v>197</v>
      </c>
      <c r="IC224" s="49" t="s">
        <v>197</v>
      </c>
      <c r="ID224" s="48">
        <v>64.900000000000006</v>
      </c>
      <c r="IE224" s="49" t="s">
        <v>197</v>
      </c>
      <c r="IF224" s="49" t="s">
        <v>197</v>
      </c>
      <c r="IG224" s="48">
        <v>68.2</v>
      </c>
      <c r="IH224" s="48">
        <v>86.7</v>
      </c>
      <c r="II224" s="49" t="s">
        <v>197</v>
      </c>
      <c r="IJ224" s="49" t="s">
        <v>197</v>
      </c>
      <c r="IK224" s="49" t="s">
        <v>197</v>
      </c>
      <c r="IL224" s="49" t="s">
        <v>197</v>
      </c>
      <c r="IM224" s="49" t="s">
        <v>197</v>
      </c>
      <c r="IN224" s="49" t="s">
        <v>197</v>
      </c>
      <c r="IO224" s="49" t="s">
        <v>197</v>
      </c>
      <c r="IP224" s="49" t="s">
        <v>197</v>
      </c>
      <c r="IQ224" s="48">
        <v>155</v>
      </c>
      <c r="IR224" s="48">
        <v>76.599999999999994</v>
      </c>
      <c r="IS224" s="48">
        <v>43.8</v>
      </c>
      <c r="IT224" s="48">
        <v>56.3</v>
      </c>
      <c r="IU224" s="48">
        <v>1.2</v>
      </c>
      <c r="IV224" s="48">
        <v>69.099999999999994</v>
      </c>
      <c r="IW224" s="48">
        <v>52.1</v>
      </c>
      <c r="IX224" s="49" t="s">
        <v>197</v>
      </c>
      <c r="IY224" s="49" t="s">
        <v>197</v>
      </c>
      <c r="IZ224" s="49" t="s">
        <v>197</v>
      </c>
      <c r="JA224" s="49" t="s">
        <v>197</v>
      </c>
      <c r="JB224" s="49" t="s">
        <v>197</v>
      </c>
      <c r="JC224" s="49" t="s">
        <v>197</v>
      </c>
      <c r="JD224" s="49" t="s">
        <v>197</v>
      </c>
      <c r="JE224" s="49" t="s">
        <v>197</v>
      </c>
      <c r="JF224" s="49" t="s">
        <v>87</v>
      </c>
      <c r="JG224" s="49" t="s">
        <v>87</v>
      </c>
      <c r="JH224" s="49">
        <v>43.9</v>
      </c>
      <c r="JI224" s="49">
        <v>104.9</v>
      </c>
      <c r="JJ224" s="49">
        <v>113</v>
      </c>
      <c r="JK224" s="49">
        <v>87.4</v>
      </c>
      <c r="JL224" s="49">
        <v>73</v>
      </c>
      <c r="JM224" s="49">
        <v>85.3</v>
      </c>
      <c r="JN224" s="49">
        <v>86.7</v>
      </c>
      <c r="JO224" s="49">
        <v>62.8</v>
      </c>
    </row>
    <row r="225" spans="1:275">
      <c r="A225" s="45"/>
      <c r="B225" s="46" t="s">
        <v>1962</v>
      </c>
      <c r="C225" s="303" t="s">
        <v>1458</v>
      </c>
      <c r="D225" s="46" t="s">
        <v>130</v>
      </c>
      <c r="E225" s="303" t="s">
        <v>131</v>
      </c>
      <c r="F225" s="47" t="s">
        <v>197</v>
      </c>
      <c r="G225" s="47" t="s">
        <v>197</v>
      </c>
      <c r="H225" s="48">
        <v>90.4</v>
      </c>
      <c r="I225" s="48">
        <v>99.7</v>
      </c>
      <c r="J225" s="48">
        <v>104.4</v>
      </c>
      <c r="K225" s="49" t="s">
        <v>197</v>
      </c>
      <c r="L225" s="49" t="s">
        <v>197</v>
      </c>
      <c r="M225" s="49" t="s">
        <v>197</v>
      </c>
      <c r="N225" s="49" t="s">
        <v>197</v>
      </c>
      <c r="O225" s="49" t="s">
        <v>197</v>
      </c>
      <c r="P225" s="49" t="s">
        <v>197</v>
      </c>
      <c r="Q225" s="49" t="s">
        <v>197</v>
      </c>
      <c r="R225" s="49" t="s">
        <v>197</v>
      </c>
      <c r="S225" s="49" t="s">
        <v>197</v>
      </c>
      <c r="T225" s="49" t="s">
        <v>197</v>
      </c>
      <c r="U225" s="49" t="s">
        <v>197</v>
      </c>
      <c r="V225" s="49" t="s">
        <v>197</v>
      </c>
      <c r="W225" s="49" t="s">
        <v>197</v>
      </c>
      <c r="X225" s="49" t="s">
        <v>197</v>
      </c>
      <c r="Y225" s="49" t="s">
        <v>197</v>
      </c>
      <c r="Z225" s="49" t="s">
        <v>197</v>
      </c>
      <c r="AA225" s="49" t="s">
        <v>197</v>
      </c>
      <c r="AB225" s="49" t="s">
        <v>197</v>
      </c>
      <c r="AC225" s="49" t="s">
        <v>197</v>
      </c>
      <c r="AD225" s="49" t="s">
        <v>197</v>
      </c>
      <c r="AE225" s="49" t="s">
        <v>197</v>
      </c>
      <c r="AF225" s="49" t="s">
        <v>197</v>
      </c>
      <c r="AG225" s="49" t="s">
        <v>197</v>
      </c>
      <c r="AH225" s="49" t="s">
        <v>197</v>
      </c>
      <c r="AI225" s="49" t="s">
        <v>197</v>
      </c>
      <c r="AJ225" s="49" t="s">
        <v>197</v>
      </c>
      <c r="AK225" s="49" t="s">
        <v>197</v>
      </c>
      <c r="AL225" s="49" t="s">
        <v>197</v>
      </c>
      <c r="AM225" s="49" t="s">
        <v>197</v>
      </c>
      <c r="AN225" s="49" t="s">
        <v>197</v>
      </c>
      <c r="AO225" s="49" t="s">
        <v>197</v>
      </c>
      <c r="AP225" s="49" t="s">
        <v>197</v>
      </c>
      <c r="AQ225" s="49" t="s">
        <v>197</v>
      </c>
      <c r="AR225" s="49" t="s">
        <v>197</v>
      </c>
      <c r="AS225" s="49" t="s">
        <v>197</v>
      </c>
      <c r="AT225" s="49" t="s">
        <v>197</v>
      </c>
      <c r="AU225" s="49" t="s">
        <v>197</v>
      </c>
      <c r="AV225" s="49" t="s">
        <v>197</v>
      </c>
      <c r="AW225" s="49" t="s">
        <v>197</v>
      </c>
      <c r="AX225" s="49" t="s">
        <v>197</v>
      </c>
      <c r="AY225" s="49" t="s">
        <v>197</v>
      </c>
      <c r="AZ225" s="48">
        <v>21.2</v>
      </c>
      <c r="BA225" s="48">
        <v>37.4</v>
      </c>
      <c r="BB225" s="48">
        <v>36.6</v>
      </c>
      <c r="BC225" s="48">
        <v>38.299999999999997</v>
      </c>
      <c r="BD225" s="48">
        <v>44.6</v>
      </c>
      <c r="BE225" s="48">
        <v>44.2</v>
      </c>
      <c r="BF225" s="48">
        <v>31.5</v>
      </c>
      <c r="BG225" s="48">
        <v>21.1</v>
      </c>
      <c r="BH225" s="48">
        <v>23.7</v>
      </c>
      <c r="BI225" s="49" t="s">
        <v>197</v>
      </c>
      <c r="BJ225" s="49" t="s">
        <v>197</v>
      </c>
      <c r="BK225" s="49" t="s">
        <v>197</v>
      </c>
      <c r="BL225" s="49" t="s">
        <v>197</v>
      </c>
      <c r="BM225" s="49" t="s">
        <v>197</v>
      </c>
      <c r="BN225" s="49" t="s">
        <v>197</v>
      </c>
      <c r="BO225" s="49" t="s">
        <v>197</v>
      </c>
      <c r="BP225" s="49" t="s">
        <v>197</v>
      </c>
      <c r="BQ225" s="49" t="s">
        <v>197</v>
      </c>
      <c r="BR225" s="49" t="s">
        <v>197</v>
      </c>
      <c r="BS225" s="49" t="s">
        <v>197</v>
      </c>
      <c r="BT225" s="49" t="s">
        <v>197</v>
      </c>
      <c r="BU225" s="49" t="s">
        <v>197</v>
      </c>
      <c r="BV225" s="49" t="s">
        <v>197</v>
      </c>
      <c r="BW225" s="49" t="s">
        <v>197</v>
      </c>
      <c r="BX225" s="49" t="s">
        <v>197</v>
      </c>
      <c r="BY225" s="49" t="s">
        <v>197</v>
      </c>
      <c r="BZ225" s="49" t="s">
        <v>197</v>
      </c>
      <c r="CA225" s="49" t="s">
        <v>197</v>
      </c>
      <c r="CB225" s="49" t="s">
        <v>197</v>
      </c>
      <c r="CC225" s="49" t="s">
        <v>197</v>
      </c>
      <c r="CD225" s="49" t="s">
        <v>197</v>
      </c>
      <c r="CE225" s="49" t="s">
        <v>197</v>
      </c>
      <c r="CF225" s="49" t="s">
        <v>197</v>
      </c>
      <c r="CG225" s="49" t="s">
        <v>197</v>
      </c>
      <c r="CH225" s="49" t="s">
        <v>197</v>
      </c>
      <c r="CI225" s="49" t="s">
        <v>197</v>
      </c>
      <c r="CJ225" s="49" t="s">
        <v>197</v>
      </c>
      <c r="CK225" s="49" t="s">
        <v>197</v>
      </c>
      <c r="CL225" s="49" t="s">
        <v>197</v>
      </c>
      <c r="CM225" s="49" t="s">
        <v>197</v>
      </c>
      <c r="CN225" s="49" t="s">
        <v>197</v>
      </c>
      <c r="CO225" s="49" t="s">
        <v>197</v>
      </c>
      <c r="CP225" s="49" t="s">
        <v>197</v>
      </c>
      <c r="CQ225" s="49" t="s">
        <v>197</v>
      </c>
      <c r="CR225" s="49" t="s">
        <v>197</v>
      </c>
      <c r="CS225" s="49" t="s">
        <v>197</v>
      </c>
      <c r="CT225" s="49" t="s">
        <v>197</v>
      </c>
      <c r="CU225" s="49" t="s">
        <v>197</v>
      </c>
      <c r="CV225" s="49" t="s">
        <v>197</v>
      </c>
      <c r="CW225" s="49" t="s">
        <v>197</v>
      </c>
      <c r="CX225" s="49" t="s">
        <v>197</v>
      </c>
      <c r="CY225" s="49" t="s">
        <v>197</v>
      </c>
      <c r="CZ225" s="49" t="s">
        <v>197</v>
      </c>
      <c r="DA225" s="49" t="s">
        <v>197</v>
      </c>
      <c r="DB225" s="49" t="s">
        <v>197</v>
      </c>
      <c r="DC225" s="49" t="s">
        <v>197</v>
      </c>
      <c r="DD225" s="49" t="s">
        <v>197</v>
      </c>
      <c r="DE225" s="49" t="s">
        <v>197</v>
      </c>
      <c r="DF225" s="49" t="s">
        <v>197</v>
      </c>
      <c r="DG225" s="49" t="s">
        <v>197</v>
      </c>
      <c r="DH225" s="49" t="s">
        <v>197</v>
      </c>
      <c r="DI225" s="49" t="s">
        <v>197</v>
      </c>
      <c r="DJ225" s="49" t="s">
        <v>197</v>
      </c>
      <c r="DK225" s="49" t="s">
        <v>197</v>
      </c>
      <c r="DL225" s="49" t="s">
        <v>197</v>
      </c>
      <c r="DM225" s="49" t="s">
        <v>197</v>
      </c>
      <c r="DN225" s="49" t="s">
        <v>197</v>
      </c>
      <c r="DO225" s="49" t="s">
        <v>197</v>
      </c>
      <c r="DP225" s="49" t="s">
        <v>197</v>
      </c>
      <c r="DQ225" s="49" t="s">
        <v>197</v>
      </c>
      <c r="DR225" s="49" t="s">
        <v>197</v>
      </c>
      <c r="DS225" s="49" t="s">
        <v>197</v>
      </c>
      <c r="DT225" s="49" t="s">
        <v>197</v>
      </c>
      <c r="DU225" s="49" t="s">
        <v>197</v>
      </c>
      <c r="DV225" s="49" t="s">
        <v>197</v>
      </c>
      <c r="DW225" s="49" t="s">
        <v>197</v>
      </c>
      <c r="DX225" s="49" t="s">
        <v>197</v>
      </c>
      <c r="DY225" s="49" t="s">
        <v>197</v>
      </c>
      <c r="DZ225" s="49" t="s">
        <v>197</v>
      </c>
      <c r="EA225" s="49" t="s">
        <v>197</v>
      </c>
      <c r="EB225" s="48" t="e">
        <v>#N/A</v>
      </c>
      <c r="EC225" s="49" t="s">
        <v>197</v>
      </c>
      <c r="ED225" s="48" t="e">
        <v>#N/A</v>
      </c>
      <c r="EE225" s="49" t="s">
        <v>197</v>
      </c>
      <c r="EF225" s="49" t="s">
        <v>197</v>
      </c>
      <c r="EG225" s="49" t="s">
        <v>197</v>
      </c>
      <c r="EH225" s="49" t="s">
        <v>197</v>
      </c>
      <c r="EI225" s="49" t="s">
        <v>197</v>
      </c>
      <c r="EJ225" s="49" t="s">
        <v>197</v>
      </c>
      <c r="EK225" s="49" t="s">
        <v>197</v>
      </c>
      <c r="EL225" s="49" t="s">
        <v>197</v>
      </c>
      <c r="EM225" s="49" t="s">
        <v>197</v>
      </c>
      <c r="EN225" s="49" t="s">
        <v>197</v>
      </c>
      <c r="EO225" s="49" t="s">
        <v>197</v>
      </c>
      <c r="EP225" s="49" t="s">
        <v>197</v>
      </c>
      <c r="EQ225" s="49" t="s">
        <v>197</v>
      </c>
      <c r="ER225" s="49" t="s">
        <v>197</v>
      </c>
      <c r="ES225" s="49" t="s">
        <v>197</v>
      </c>
      <c r="ET225" s="49" t="s">
        <v>197</v>
      </c>
      <c r="EU225" s="49" t="s">
        <v>197</v>
      </c>
      <c r="EV225" s="48">
        <v>67</v>
      </c>
      <c r="EW225" s="48">
        <v>64.3</v>
      </c>
      <c r="EX225" s="48">
        <v>65.099999999999994</v>
      </c>
      <c r="EY225" s="49" t="s">
        <v>197</v>
      </c>
      <c r="EZ225" s="49" t="s">
        <v>197</v>
      </c>
      <c r="FA225" s="49" t="s">
        <v>197</v>
      </c>
      <c r="FB225" s="49" t="s">
        <v>197</v>
      </c>
      <c r="FC225" s="49" t="s">
        <v>197</v>
      </c>
      <c r="FD225" s="49" t="s">
        <v>197</v>
      </c>
      <c r="FE225" s="49" t="s">
        <v>197</v>
      </c>
      <c r="FF225" s="49" t="s">
        <v>197</v>
      </c>
      <c r="FG225" s="49" t="s">
        <v>197</v>
      </c>
      <c r="FH225" s="49" t="s">
        <v>197</v>
      </c>
      <c r="FI225" s="49" t="s">
        <v>197</v>
      </c>
      <c r="FJ225" s="49" t="s">
        <v>197</v>
      </c>
      <c r="FK225" s="49" t="s">
        <v>197</v>
      </c>
      <c r="FL225" s="49" t="s">
        <v>197</v>
      </c>
      <c r="FM225" s="49" t="s">
        <v>197</v>
      </c>
      <c r="FN225" s="49" t="s">
        <v>197</v>
      </c>
      <c r="FO225" s="49" t="s">
        <v>197</v>
      </c>
      <c r="FP225" s="49" t="s">
        <v>197</v>
      </c>
      <c r="FQ225" s="49" t="s">
        <v>197</v>
      </c>
      <c r="FR225" s="49" t="s">
        <v>197</v>
      </c>
      <c r="FS225" s="49" t="s">
        <v>197</v>
      </c>
      <c r="FT225" s="49" t="s">
        <v>197</v>
      </c>
      <c r="FU225" s="49" t="s">
        <v>197</v>
      </c>
      <c r="FV225" s="49" t="s">
        <v>197</v>
      </c>
      <c r="FW225" s="49" t="s">
        <v>197</v>
      </c>
      <c r="FX225" s="48">
        <v>23.4</v>
      </c>
      <c r="FY225" s="48">
        <v>47.9</v>
      </c>
      <c r="FZ225" s="48">
        <v>47.6</v>
      </c>
      <c r="GA225" s="48">
        <v>61.8</v>
      </c>
      <c r="GB225" s="48">
        <v>59.9</v>
      </c>
      <c r="GC225" s="48">
        <v>60.3</v>
      </c>
      <c r="GD225" s="49" t="s">
        <v>197</v>
      </c>
      <c r="GE225" s="49" t="s">
        <v>197</v>
      </c>
      <c r="GF225" s="49" t="s">
        <v>197</v>
      </c>
      <c r="GG225" s="49" t="s">
        <v>197</v>
      </c>
      <c r="GH225" s="49" t="s">
        <v>197</v>
      </c>
      <c r="GI225" s="49" t="s">
        <v>197</v>
      </c>
      <c r="GJ225" s="49" t="s">
        <v>197</v>
      </c>
      <c r="GK225" s="49" t="s">
        <v>197</v>
      </c>
      <c r="GL225" s="49" t="s">
        <v>197</v>
      </c>
      <c r="GM225" s="49" t="s">
        <v>197</v>
      </c>
      <c r="GN225" s="49" t="s">
        <v>197</v>
      </c>
      <c r="GO225" s="49" t="s">
        <v>197</v>
      </c>
      <c r="GP225" s="49" t="s">
        <v>197</v>
      </c>
      <c r="GQ225" s="49" t="s">
        <v>197</v>
      </c>
      <c r="GR225" s="49" t="s">
        <v>197</v>
      </c>
      <c r="GS225" s="49" t="s">
        <v>197</v>
      </c>
      <c r="GT225" s="49" t="s">
        <v>197</v>
      </c>
      <c r="GU225" s="49" t="s">
        <v>197</v>
      </c>
      <c r="GV225" s="49" t="s">
        <v>197</v>
      </c>
      <c r="GW225" s="49" t="s">
        <v>197</v>
      </c>
      <c r="GX225" s="49" t="s">
        <v>197</v>
      </c>
      <c r="GY225" s="49" t="s">
        <v>197</v>
      </c>
      <c r="GZ225" s="49" t="s">
        <v>197</v>
      </c>
      <c r="HA225" s="49" t="s">
        <v>197</v>
      </c>
      <c r="HB225" s="49" t="s">
        <v>197</v>
      </c>
      <c r="HC225" s="49" t="s">
        <v>197</v>
      </c>
      <c r="HD225" s="49" t="s">
        <v>197</v>
      </c>
      <c r="HE225" s="48" t="e">
        <v>#N/A</v>
      </c>
      <c r="HF225" s="49" t="s">
        <v>197</v>
      </c>
      <c r="HG225" s="48" t="e">
        <v>#N/A</v>
      </c>
      <c r="HH225" s="49" t="s">
        <v>197</v>
      </c>
      <c r="HI225" s="49" t="s">
        <v>197</v>
      </c>
      <c r="HJ225" s="49" t="s">
        <v>197</v>
      </c>
      <c r="HK225" s="49" t="s">
        <v>197</v>
      </c>
      <c r="HL225" s="49" t="s">
        <v>197</v>
      </c>
      <c r="HM225" s="49" t="s">
        <v>197</v>
      </c>
      <c r="HN225" s="49" t="s">
        <v>197</v>
      </c>
      <c r="HO225" s="49" t="s">
        <v>197</v>
      </c>
      <c r="HP225" s="49" t="s">
        <v>197</v>
      </c>
      <c r="HQ225" s="49" t="s">
        <v>197</v>
      </c>
      <c r="HR225" s="49" t="s">
        <v>197</v>
      </c>
      <c r="HS225" s="49" t="s">
        <v>197</v>
      </c>
      <c r="HT225" s="49" t="s">
        <v>197</v>
      </c>
      <c r="HU225" s="48">
        <v>5.0999999999999996</v>
      </c>
      <c r="HV225" s="48">
        <v>44.9</v>
      </c>
      <c r="HW225" s="48">
        <v>42.3</v>
      </c>
      <c r="HX225" s="49" t="s">
        <v>197</v>
      </c>
      <c r="HY225" s="49" t="s">
        <v>197</v>
      </c>
      <c r="HZ225" s="49" t="s">
        <v>197</v>
      </c>
      <c r="IA225" s="49" t="s">
        <v>197</v>
      </c>
      <c r="IB225" s="49" t="s">
        <v>197</v>
      </c>
      <c r="IC225" s="49" t="s">
        <v>197</v>
      </c>
      <c r="ID225" s="48">
        <v>39.6</v>
      </c>
      <c r="IE225" s="49" t="s">
        <v>197</v>
      </c>
      <c r="IF225" s="49" t="s">
        <v>197</v>
      </c>
      <c r="IG225" s="49" t="s">
        <v>197</v>
      </c>
      <c r="IH225" s="48">
        <v>63.8</v>
      </c>
      <c r="II225" s="49" t="s">
        <v>197</v>
      </c>
      <c r="IJ225" s="49" t="s">
        <v>197</v>
      </c>
      <c r="IK225" s="49" t="s">
        <v>197</v>
      </c>
      <c r="IL225" s="49" t="s">
        <v>197</v>
      </c>
      <c r="IM225" s="49" t="s">
        <v>197</v>
      </c>
      <c r="IN225" s="49" t="s">
        <v>197</v>
      </c>
      <c r="IO225" s="49" t="s">
        <v>197</v>
      </c>
      <c r="IP225" s="49" t="s">
        <v>197</v>
      </c>
      <c r="IQ225" s="49" t="s">
        <v>197</v>
      </c>
      <c r="IR225" s="48">
        <v>119.8</v>
      </c>
      <c r="IS225" s="48">
        <v>73.3</v>
      </c>
      <c r="IT225" s="48">
        <v>91.4</v>
      </c>
      <c r="IU225" s="49" t="s">
        <v>197</v>
      </c>
      <c r="IV225" s="49" t="s">
        <v>197</v>
      </c>
      <c r="IW225" s="49" t="s">
        <v>197</v>
      </c>
      <c r="IX225" s="49" t="s">
        <v>197</v>
      </c>
      <c r="IY225" s="49" t="s">
        <v>197</v>
      </c>
      <c r="IZ225" s="49" t="s">
        <v>197</v>
      </c>
      <c r="JA225" s="49" t="s">
        <v>197</v>
      </c>
      <c r="JB225" s="49" t="s">
        <v>197</v>
      </c>
      <c r="JC225" s="49" t="s">
        <v>197</v>
      </c>
      <c r="JD225" s="49" t="s">
        <v>197</v>
      </c>
      <c r="JE225" s="49" t="s">
        <v>197</v>
      </c>
      <c r="JF225" s="49" t="s">
        <v>87</v>
      </c>
      <c r="JG225" s="49" t="s">
        <v>87</v>
      </c>
      <c r="JH225" s="49" t="s">
        <v>87</v>
      </c>
      <c r="JI225" s="49">
        <v>79</v>
      </c>
      <c r="JJ225" s="49">
        <v>66.7</v>
      </c>
      <c r="JK225" s="49">
        <v>54.5</v>
      </c>
      <c r="JL225" s="49">
        <v>34</v>
      </c>
      <c r="JM225" s="49">
        <v>43.9</v>
      </c>
      <c r="JN225" s="49">
        <v>63.8</v>
      </c>
      <c r="JO225" s="49" t="s">
        <v>87</v>
      </c>
    </row>
    <row r="226" spans="1:275">
      <c r="A226" s="45"/>
      <c r="B226" s="46" t="s">
        <v>1963</v>
      </c>
      <c r="C226" s="303" t="s">
        <v>1459</v>
      </c>
      <c r="D226" s="46" t="s">
        <v>132</v>
      </c>
      <c r="E226" s="303" t="s">
        <v>27</v>
      </c>
      <c r="F226" s="47" t="s">
        <v>197</v>
      </c>
      <c r="G226" s="47" t="s">
        <v>197</v>
      </c>
      <c r="H226" s="48">
        <v>143.1</v>
      </c>
      <c r="I226" s="48">
        <v>133.80000000000001</v>
      </c>
      <c r="J226" s="48">
        <v>136.5</v>
      </c>
      <c r="K226" s="48">
        <v>173.7</v>
      </c>
      <c r="L226" s="48">
        <v>213.2</v>
      </c>
      <c r="M226" s="48">
        <v>40.9</v>
      </c>
      <c r="N226" s="48">
        <v>226.8</v>
      </c>
      <c r="O226" s="48">
        <v>305</v>
      </c>
      <c r="P226" s="48">
        <v>35.799999999999997</v>
      </c>
      <c r="Q226" s="48">
        <v>413.5</v>
      </c>
      <c r="R226" s="48">
        <v>44.5</v>
      </c>
      <c r="S226" s="48">
        <v>183.8</v>
      </c>
      <c r="T226" s="48">
        <v>106.5</v>
      </c>
      <c r="U226" s="48">
        <v>145.19999999999999</v>
      </c>
      <c r="V226" s="49" t="s">
        <v>197</v>
      </c>
      <c r="W226" s="49" t="s">
        <v>197</v>
      </c>
      <c r="X226" s="49" t="s">
        <v>197</v>
      </c>
      <c r="Y226" s="49" t="s">
        <v>197</v>
      </c>
      <c r="Z226" s="48">
        <v>126</v>
      </c>
      <c r="AA226" s="48">
        <v>94.4</v>
      </c>
      <c r="AB226" s="48">
        <v>246.4</v>
      </c>
      <c r="AC226" s="48">
        <v>258.5</v>
      </c>
      <c r="AD226" s="48">
        <v>162.4</v>
      </c>
      <c r="AE226" s="48">
        <v>106.1</v>
      </c>
      <c r="AF226" s="48">
        <v>129.30000000000001</v>
      </c>
      <c r="AG226" s="48">
        <v>83.9</v>
      </c>
      <c r="AH226" s="48">
        <v>125.8</v>
      </c>
      <c r="AI226" s="48">
        <v>699</v>
      </c>
      <c r="AJ226" s="48">
        <v>180.3</v>
      </c>
      <c r="AK226" s="48">
        <v>37.299999999999997</v>
      </c>
      <c r="AL226" s="49" t="s">
        <v>197</v>
      </c>
      <c r="AM226" s="49" t="s">
        <v>197</v>
      </c>
      <c r="AN226" s="48">
        <v>41.2</v>
      </c>
      <c r="AO226" s="48">
        <v>261.60000000000002</v>
      </c>
      <c r="AP226" s="48">
        <v>259.39999999999998</v>
      </c>
      <c r="AQ226" s="48">
        <v>111</v>
      </c>
      <c r="AR226" s="48">
        <v>106.7</v>
      </c>
      <c r="AS226" s="49" t="s">
        <v>197</v>
      </c>
      <c r="AT226" s="48">
        <v>138</v>
      </c>
      <c r="AU226" s="49" t="s">
        <v>197</v>
      </c>
      <c r="AV226" s="48">
        <v>139</v>
      </c>
      <c r="AW226" s="48">
        <v>52.9</v>
      </c>
      <c r="AX226" s="48">
        <v>60.3</v>
      </c>
      <c r="AY226" s="49" t="s">
        <v>197</v>
      </c>
      <c r="AZ226" s="48">
        <v>196.2</v>
      </c>
      <c r="BA226" s="48">
        <v>144.19999999999999</v>
      </c>
      <c r="BB226" s="48">
        <v>146.6</v>
      </c>
      <c r="BC226" s="48">
        <v>117.2</v>
      </c>
      <c r="BD226" s="48">
        <v>133.9</v>
      </c>
      <c r="BE226" s="48">
        <v>132.69999999999999</v>
      </c>
      <c r="BF226" s="48">
        <v>151.19999999999999</v>
      </c>
      <c r="BG226" s="48">
        <v>148.30000000000001</v>
      </c>
      <c r="BH226" s="48">
        <v>149</v>
      </c>
      <c r="BI226" s="48">
        <v>133.5</v>
      </c>
      <c r="BJ226" s="48">
        <v>167.2</v>
      </c>
      <c r="BK226" s="48">
        <v>149.6</v>
      </c>
      <c r="BL226" s="48">
        <v>142.30000000000001</v>
      </c>
      <c r="BM226" s="48">
        <v>149.69999999999999</v>
      </c>
      <c r="BN226" s="48">
        <v>147.69999999999999</v>
      </c>
      <c r="BO226" s="49" t="s">
        <v>197</v>
      </c>
      <c r="BP226" s="49" t="s">
        <v>197</v>
      </c>
      <c r="BQ226" s="49" t="s">
        <v>197</v>
      </c>
      <c r="BR226" s="48">
        <v>141.80000000000001</v>
      </c>
      <c r="BS226" s="48">
        <v>129.5</v>
      </c>
      <c r="BT226" s="48">
        <v>135.30000000000001</v>
      </c>
      <c r="BU226" s="48">
        <v>128</v>
      </c>
      <c r="BV226" s="48">
        <v>82.4</v>
      </c>
      <c r="BW226" s="48">
        <v>98.3</v>
      </c>
      <c r="BX226" s="49" t="s">
        <v>197</v>
      </c>
      <c r="BY226" s="49" t="s">
        <v>197</v>
      </c>
      <c r="BZ226" s="49" t="s">
        <v>197</v>
      </c>
      <c r="CA226" s="49" t="s">
        <v>197</v>
      </c>
      <c r="CB226" s="49" t="s">
        <v>197</v>
      </c>
      <c r="CC226" s="49" t="s">
        <v>197</v>
      </c>
      <c r="CD226" s="48">
        <v>180.1</v>
      </c>
      <c r="CE226" s="48">
        <v>141.1</v>
      </c>
      <c r="CF226" s="48">
        <v>156.69999999999999</v>
      </c>
      <c r="CG226" s="49" t="s">
        <v>197</v>
      </c>
      <c r="CH226" s="49" t="s">
        <v>197</v>
      </c>
      <c r="CI226" s="49" t="s">
        <v>197</v>
      </c>
      <c r="CJ226" s="48">
        <v>69.099999999999994</v>
      </c>
      <c r="CK226" s="48">
        <v>95</v>
      </c>
      <c r="CL226" s="48">
        <v>84.1</v>
      </c>
      <c r="CM226" s="49" t="s">
        <v>197</v>
      </c>
      <c r="CN226" s="49" t="s">
        <v>197</v>
      </c>
      <c r="CO226" s="49" t="s">
        <v>197</v>
      </c>
      <c r="CP226" s="49" t="s">
        <v>197</v>
      </c>
      <c r="CQ226" s="49" t="s">
        <v>197</v>
      </c>
      <c r="CR226" s="49" t="s">
        <v>197</v>
      </c>
      <c r="CS226" s="49" t="s">
        <v>197</v>
      </c>
      <c r="CT226" s="49" t="s">
        <v>197</v>
      </c>
      <c r="CU226" s="49" t="s">
        <v>197</v>
      </c>
      <c r="CV226" s="49" t="s">
        <v>197</v>
      </c>
      <c r="CW226" s="48">
        <v>139.6</v>
      </c>
      <c r="CX226" s="48">
        <v>131.9</v>
      </c>
      <c r="CY226" s="48">
        <v>135.30000000000001</v>
      </c>
      <c r="CZ226" s="48">
        <v>130.19999999999999</v>
      </c>
      <c r="DA226" s="48">
        <v>180.5</v>
      </c>
      <c r="DB226" s="48">
        <v>135.5</v>
      </c>
      <c r="DC226" s="48">
        <v>151.30000000000001</v>
      </c>
      <c r="DD226" s="48">
        <v>55.1</v>
      </c>
      <c r="DE226" s="48">
        <v>49</v>
      </c>
      <c r="DF226" s="48">
        <v>51.2</v>
      </c>
      <c r="DG226" s="49" t="s">
        <v>197</v>
      </c>
      <c r="DH226" s="49" t="s">
        <v>197</v>
      </c>
      <c r="DI226" s="49" t="s">
        <v>197</v>
      </c>
      <c r="DJ226" s="49" t="s">
        <v>197</v>
      </c>
      <c r="DK226" s="49" t="s">
        <v>197</v>
      </c>
      <c r="DL226" s="49" t="s">
        <v>197</v>
      </c>
      <c r="DM226" s="48">
        <v>76.8</v>
      </c>
      <c r="DN226" s="48">
        <v>93.7</v>
      </c>
      <c r="DO226" s="48">
        <v>87.2</v>
      </c>
      <c r="DP226" s="49" t="s">
        <v>197</v>
      </c>
      <c r="DQ226" s="49" t="s">
        <v>197</v>
      </c>
      <c r="DR226" s="49" t="s">
        <v>197</v>
      </c>
      <c r="DS226" s="49" t="s">
        <v>197</v>
      </c>
      <c r="DT226" s="49" t="s">
        <v>197</v>
      </c>
      <c r="DU226" s="49" t="s">
        <v>197</v>
      </c>
      <c r="DV226" s="48">
        <v>119.9</v>
      </c>
      <c r="DW226" s="48">
        <v>224.3</v>
      </c>
      <c r="DX226" s="48">
        <v>192.7</v>
      </c>
      <c r="DY226" s="49" t="s">
        <v>197</v>
      </c>
      <c r="DZ226" s="49" t="s">
        <v>197</v>
      </c>
      <c r="EA226" s="49" t="s">
        <v>197</v>
      </c>
      <c r="EB226" s="48" t="e">
        <v>#N/A</v>
      </c>
      <c r="EC226" s="49" t="s">
        <v>197</v>
      </c>
      <c r="ED226" s="48" t="e">
        <v>#N/A</v>
      </c>
      <c r="EE226" s="49" t="s">
        <v>197</v>
      </c>
      <c r="EF226" s="48">
        <v>38.700000000000003</v>
      </c>
      <c r="EG226" s="48">
        <v>106.3</v>
      </c>
      <c r="EH226" s="48">
        <v>77.400000000000006</v>
      </c>
      <c r="EI226" s="49" t="s">
        <v>197</v>
      </c>
      <c r="EJ226" s="49" t="s">
        <v>197</v>
      </c>
      <c r="EK226" s="49" t="s">
        <v>197</v>
      </c>
      <c r="EL226" s="48">
        <v>37.799999999999997</v>
      </c>
      <c r="EM226" s="49" t="s">
        <v>197</v>
      </c>
      <c r="EN226" s="49" t="s">
        <v>197</v>
      </c>
      <c r="EO226" s="49" t="s">
        <v>197</v>
      </c>
      <c r="EP226" s="49" t="s">
        <v>197</v>
      </c>
      <c r="EQ226" s="49" t="s">
        <v>197</v>
      </c>
      <c r="ER226" s="49" t="s">
        <v>197</v>
      </c>
      <c r="ES226" s="49" t="s">
        <v>197</v>
      </c>
      <c r="ET226" s="48">
        <v>131</v>
      </c>
      <c r="EU226" s="49" t="s">
        <v>197</v>
      </c>
      <c r="EV226" s="48">
        <v>144.9</v>
      </c>
      <c r="EW226" s="48">
        <v>178.9</v>
      </c>
      <c r="EX226" s="48">
        <v>168.2</v>
      </c>
      <c r="EY226" s="48">
        <v>285.89999999999998</v>
      </c>
      <c r="EZ226" s="48">
        <v>55.1</v>
      </c>
      <c r="FA226" s="48">
        <v>125.1</v>
      </c>
      <c r="FB226" s="48">
        <v>97.3</v>
      </c>
      <c r="FC226" s="49" t="s">
        <v>197</v>
      </c>
      <c r="FD226" s="48">
        <v>68.5</v>
      </c>
      <c r="FE226" s="48">
        <v>90.4</v>
      </c>
      <c r="FF226" s="48">
        <v>81</v>
      </c>
      <c r="FG226" s="49" t="s">
        <v>197</v>
      </c>
      <c r="FH226" s="49" t="s">
        <v>197</v>
      </c>
      <c r="FI226" s="49" t="s">
        <v>197</v>
      </c>
      <c r="FJ226" s="48">
        <v>116.2</v>
      </c>
      <c r="FK226" s="48">
        <v>361.8</v>
      </c>
      <c r="FL226" s="48">
        <v>251.3</v>
      </c>
      <c r="FM226" s="48">
        <v>103.2</v>
      </c>
      <c r="FN226" s="48">
        <v>160.30000000000001</v>
      </c>
      <c r="FO226" s="48">
        <v>127</v>
      </c>
      <c r="FP226" s="48">
        <v>55.9</v>
      </c>
      <c r="FQ226" s="48">
        <v>130.19999999999999</v>
      </c>
      <c r="FR226" s="48">
        <v>103.8</v>
      </c>
      <c r="FS226" s="48">
        <v>159.69999999999999</v>
      </c>
      <c r="FT226" s="48">
        <v>167.3</v>
      </c>
      <c r="FU226" s="48">
        <v>162.5</v>
      </c>
      <c r="FV226" s="48">
        <v>165.6</v>
      </c>
      <c r="FW226" s="48">
        <v>222.5</v>
      </c>
      <c r="FX226" s="48">
        <v>132.5</v>
      </c>
      <c r="FY226" s="48">
        <v>135.6</v>
      </c>
      <c r="FZ226" s="48">
        <v>135.6</v>
      </c>
      <c r="GA226" s="48">
        <v>160</v>
      </c>
      <c r="GB226" s="48">
        <v>169.5</v>
      </c>
      <c r="GC226" s="48">
        <v>167.6</v>
      </c>
      <c r="GD226" s="48">
        <v>116.5</v>
      </c>
      <c r="GE226" s="48">
        <v>124.4</v>
      </c>
      <c r="GF226" s="48">
        <v>119.3</v>
      </c>
      <c r="GG226" s="48">
        <v>260.2</v>
      </c>
      <c r="GH226" s="48">
        <v>184.3</v>
      </c>
      <c r="GI226" s="48">
        <v>184.8</v>
      </c>
      <c r="GJ226" s="49" t="s">
        <v>197</v>
      </c>
      <c r="GK226" s="49" t="s">
        <v>197</v>
      </c>
      <c r="GL226" s="49" t="s">
        <v>197</v>
      </c>
      <c r="GM226" s="48">
        <v>155.6</v>
      </c>
      <c r="GN226" s="48">
        <v>47.3</v>
      </c>
      <c r="GO226" s="48">
        <v>89.3</v>
      </c>
      <c r="GP226" s="48">
        <v>114.2</v>
      </c>
      <c r="GQ226" s="48">
        <v>265.8</v>
      </c>
      <c r="GR226" s="48">
        <v>209.6</v>
      </c>
      <c r="GS226" s="48">
        <v>21.4</v>
      </c>
      <c r="GT226" s="48">
        <v>319.60000000000002</v>
      </c>
      <c r="GU226" s="48">
        <v>254.2</v>
      </c>
      <c r="GV226" s="48">
        <v>55.6</v>
      </c>
      <c r="GW226" s="48">
        <v>142.80000000000001</v>
      </c>
      <c r="GX226" s="48">
        <v>104.2</v>
      </c>
      <c r="GY226" s="48">
        <v>139.4</v>
      </c>
      <c r="GZ226" s="48">
        <v>160.5</v>
      </c>
      <c r="HA226" s="48">
        <v>150.19999999999999</v>
      </c>
      <c r="HB226" s="48">
        <v>146</v>
      </c>
      <c r="HC226" s="48">
        <v>105.6</v>
      </c>
      <c r="HD226" s="48">
        <v>117.8</v>
      </c>
      <c r="HE226" s="48" t="e">
        <v>#N/A</v>
      </c>
      <c r="HF226" s="49" t="s">
        <v>197</v>
      </c>
      <c r="HG226" s="48" t="e">
        <v>#N/A</v>
      </c>
      <c r="HH226" s="48">
        <v>34.299999999999997</v>
      </c>
      <c r="HI226" s="48">
        <v>119.1</v>
      </c>
      <c r="HJ226" s="48">
        <v>73</v>
      </c>
      <c r="HK226" s="48">
        <v>86.2</v>
      </c>
      <c r="HL226" s="48">
        <v>119.3</v>
      </c>
      <c r="HM226" s="48">
        <v>111.2</v>
      </c>
      <c r="HN226" s="48">
        <v>115.1</v>
      </c>
      <c r="HO226" s="49" t="s">
        <v>197</v>
      </c>
      <c r="HP226" s="49" t="s">
        <v>197</v>
      </c>
      <c r="HQ226" s="49" t="s">
        <v>197</v>
      </c>
      <c r="HR226" s="49" t="s">
        <v>197</v>
      </c>
      <c r="HS226" s="49" t="s">
        <v>197</v>
      </c>
      <c r="HT226" s="49" t="s">
        <v>197</v>
      </c>
      <c r="HU226" s="48">
        <v>96.1</v>
      </c>
      <c r="HV226" s="48">
        <v>171.6</v>
      </c>
      <c r="HW226" s="48">
        <v>167.1</v>
      </c>
      <c r="HX226" s="49" t="s">
        <v>197</v>
      </c>
      <c r="HY226" s="49" t="s">
        <v>197</v>
      </c>
      <c r="HZ226" s="48">
        <v>109</v>
      </c>
      <c r="IA226" s="49" t="s">
        <v>197</v>
      </c>
      <c r="IB226" s="49" t="s">
        <v>197</v>
      </c>
      <c r="IC226" s="49" t="s">
        <v>197</v>
      </c>
      <c r="ID226" s="48">
        <v>355.7</v>
      </c>
      <c r="IE226" s="49" t="s">
        <v>197</v>
      </c>
      <c r="IF226" s="49" t="s">
        <v>197</v>
      </c>
      <c r="IG226" s="49" t="s">
        <v>197</v>
      </c>
      <c r="IH226" s="48">
        <v>128.30000000000001</v>
      </c>
      <c r="II226" s="48">
        <v>5.6</v>
      </c>
      <c r="IJ226" s="48">
        <v>8.3000000000000007</v>
      </c>
      <c r="IK226" s="49" t="s">
        <v>197</v>
      </c>
      <c r="IL226" s="49" t="s">
        <v>197</v>
      </c>
      <c r="IM226" s="49" t="s">
        <v>197</v>
      </c>
      <c r="IN226" s="49" t="s">
        <v>197</v>
      </c>
      <c r="IO226" s="49" t="s">
        <v>197</v>
      </c>
      <c r="IP226" s="49" t="s">
        <v>197</v>
      </c>
      <c r="IQ226" s="48">
        <v>65.7</v>
      </c>
      <c r="IR226" s="48">
        <v>102.2</v>
      </c>
      <c r="IS226" s="48">
        <v>59.8</v>
      </c>
      <c r="IT226" s="48">
        <v>76.099999999999994</v>
      </c>
      <c r="IU226" s="48">
        <v>14.7</v>
      </c>
      <c r="IV226" s="48">
        <v>29.8</v>
      </c>
      <c r="IW226" s="48">
        <v>25.9</v>
      </c>
      <c r="IX226" s="49" t="s">
        <v>197</v>
      </c>
      <c r="IY226" s="49" t="s">
        <v>197</v>
      </c>
      <c r="IZ226" s="49" t="s">
        <v>197</v>
      </c>
      <c r="JA226" s="49" t="s">
        <v>197</v>
      </c>
      <c r="JB226" s="49" t="s">
        <v>197</v>
      </c>
      <c r="JC226" s="49" t="s">
        <v>197</v>
      </c>
      <c r="JD226" s="49" t="s">
        <v>197</v>
      </c>
      <c r="JE226" s="49" t="s">
        <v>197</v>
      </c>
      <c r="JF226" s="49">
        <v>382</v>
      </c>
      <c r="JG226" s="49" t="s">
        <v>87</v>
      </c>
      <c r="JH226" s="49">
        <v>64.8</v>
      </c>
      <c r="JI226" s="49">
        <v>119.4</v>
      </c>
      <c r="JJ226" s="49">
        <v>186.4</v>
      </c>
      <c r="JK226" s="49">
        <v>106.9</v>
      </c>
      <c r="JL226" s="49">
        <v>150.9</v>
      </c>
      <c r="JM226" s="49">
        <v>134.9</v>
      </c>
      <c r="JN226" s="49">
        <v>128.30000000000001</v>
      </c>
      <c r="JO226" s="49">
        <v>89.5</v>
      </c>
    </row>
    <row r="227" spans="1:275">
      <c r="A227" s="45"/>
      <c r="B227" s="46" t="s">
        <v>1964</v>
      </c>
      <c r="C227" s="303" t="s">
        <v>1460</v>
      </c>
      <c r="D227" s="46" t="s">
        <v>132</v>
      </c>
      <c r="E227" s="303" t="s">
        <v>27</v>
      </c>
      <c r="F227" s="47" t="s">
        <v>197</v>
      </c>
      <c r="G227" s="47" t="s">
        <v>197</v>
      </c>
      <c r="H227" s="48">
        <v>173.6</v>
      </c>
      <c r="I227" s="48">
        <v>135.6</v>
      </c>
      <c r="J227" s="48">
        <v>135.6</v>
      </c>
      <c r="K227" s="49" t="s">
        <v>197</v>
      </c>
      <c r="L227" s="49" t="s">
        <v>197</v>
      </c>
      <c r="M227" s="49" t="s">
        <v>197</v>
      </c>
      <c r="N227" s="49" t="s">
        <v>197</v>
      </c>
      <c r="O227" s="49" t="s">
        <v>197</v>
      </c>
      <c r="P227" s="49" t="s">
        <v>197</v>
      </c>
      <c r="Q227" s="49" t="s">
        <v>197</v>
      </c>
      <c r="R227" s="49" t="s">
        <v>197</v>
      </c>
      <c r="S227" s="49" t="s">
        <v>197</v>
      </c>
      <c r="T227" s="49" t="s">
        <v>197</v>
      </c>
      <c r="U227" s="49" t="s">
        <v>197</v>
      </c>
      <c r="V227" s="49" t="s">
        <v>197</v>
      </c>
      <c r="W227" s="49" t="s">
        <v>197</v>
      </c>
      <c r="X227" s="49" t="s">
        <v>197</v>
      </c>
      <c r="Y227" s="49" t="s">
        <v>197</v>
      </c>
      <c r="Z227" s="49" t="s">
        <v>197</v>
      </c>
      <c r="AA227" s="49" t="s">
        <v>197</v>
      </c>
      <c r="AB227" s="49" t="s">
        <v>197</v>
      </c>
      <c r="AC227" s="49" t="s">
        <v>197</v>
      </c>
      <c r="AD227" s="49" t="s">
        <v>197</v>
      </c>
      <c r="AE227" s="49" t="s">
        <v>197</v>
      </c>
      <c r="AF227" s="49" t="s">
        <v>197</v>
      </c>
      <c r="AG227" s="49" t="s">
        <v>197</v>
      </c>
      <c r="AH227" s="49" t="s">
        <v>197</v>
      </c>
      <c r="AI227" s="49" t="s">
        <v>197</v>
      </c>
      <c r="AJ227" s="49" t="s">
        <v>197</v>
      </c>
      <c r="AK227" s="49" t="s">
        <v>197</v>
      </c>
      <c r="AL227" s="49" t="s">
        <v>197</v>
      </c>
      <c r="AM227" s="49" t="s">
        <v>197</v>
      </c>
      <c r="AN227" s="49" t="s">
        <v>197</v>
      </c>
      <c r="AO227" s="49" t="s">
        <v>197</v>
      </c>
      <c r="AP227" s="49" t="s">
        <v>197</v>
      </c>
      <c r="AQ227" s="49" t="s">
        <v>197</v>
      </c>
      <c r="AR227" s="49" t="s">
        <v>197</v>
      </c>
      <c r="AS227" s="49" t="s">
        <v>197</v>
      </c>
      <c r="AT227" s="49" t="s">
        <v>197</v>
      </c>
      <c r="AU227" s="49" t="s">
        <v>197</v>
      </c>
      <c r="AV227" s="49" t="s">
        <v>197</v>
      </c>
      <c r="AW227" s="49" t="s">
        <v>197</v>
      </c>
      <c r="AX227" s="49" t="s">
        <v>197</v>
      </c>
      <c r="AY227" s="49" t="s">
        <v>197</v>
      </c>
      <c r="AZ227" s="48">
        <v>94.4</v>
      </c>
      <c r="BA227" s="48">
        <v>87.7</v>
      </c>
      <c r="BB227" s="48">
        <v>88</v>
      </c>
      <c r="BC227" s="48">
        <v>54.1</v>
      </c>
      <c r="BD227" s="48">
        <v>59.1</v>
      </c>
      <c r="BE227" s="48">
        <v>58.7</v>
      </c>
      <c r="BF227" s="48">
        <v>88.8</v>
      </c>
      <c r="BG227" s="48">
        <v>82.8</v>
      </c>
      <c r="BH227" s="48">
        <v>84.1</v>
      </c>
      <c r="BI227" s="49" t="s">
        <v>197</v>
      </c>
      <c r="BJ227" s="49" t="s">
        <v>197</v>
      </c>
      <c r="BK227" s="49" t="s">
        <v>197</v>
      </c>
      <c r="BL227" s="49" t="s">
        <v>197</v>
      </c>
      <c r="BM227" s="49" t="s">
        <v>197</v>
      </c>
      <c r="BN227" s="49" t="s">
        <v>197</v>
      </c>
      <c r="BO227" s="49" t="s">
        <v>197</v>
      </c>
      <c r="BP227" s="49" t="s">
        <v>197</v>
      </c>
      <c r="BQ227" s="49" t="s">
        <v>197</v>
      </c>
      <c r="BR227" s="49" t="s">
        <v>197</v>
      </c>
      <c r="BS227" s="49" t="s">
        <v>197</v>
      </c>
      <c r="BT227" s="49" t="s">
        <v>197</v>
      </c>
      <c r="BU227" s="49" t="s">
        <v>197</v>
      </c>
      <c r="BV227" s="49" t="s">
        <v>197</v>
      </c>
      <c r="BW227" s="49" t="s">
        <v>197</v>
      </c>
      <c r="BX227" s="49" t="s">
        <v>197</v>
      </c>
      <c r="BY227" s="49" t="s">
        <v>197</v>
      </c>
      <c r="BZ227" s="49" t="s">
        <v>197</v>
      </c>
      <c r="CA227" s="49" t="s">
        <v>197</v>
      </c>
      <c r="CB227" s="49" t="s">
        <v>197</v>
      </c>
      <c r="CC227" s="49" t="s">
        <v>197</v>
      </c>
      <c r="CD227" s="49" t="s">
        <v>197</v>
      </c>
      <c r="CE227" s="49" t="s">
        <v>197</v>
      </c>
      <c r="CF227" s="49" t="s">
        <v>197</v>
      </c>
      <c r="CG227" s="49" t="s">
        <v>197</v>
      </c>
      <c r="CH227" s="49" t="s">
        <v>197</v>
      </c>
      <c r="CI227" s="49" t="s">
        <v>197</v>
      </c>
      <c r="CJ227" s="49" t="s">
        <v>197</v>
      </c>
      <c r="CK227" s="49" t="s">
        <v>197</v>
      </c>
      <c r="CL227" s="49" t="s">
        <v>197</v>
      </c>
      <c r="CM227" s="49" t="s">
        <v>197</v>
      </c>
      <c r="CN227" s="49" t="s">
        <v>197</v>
      </c>
      <c r="CO227" s="49" t="s">
        <v>197</v>
      </c>
      <c r="CP227" s="49" t="s">
        <v>197</v>
      </c>
      <c r="CQ227" s="49" t="s">
        <v>197</v>
      </c>
      <c r="CR227" s="49" t="s">
        <v>197</v>
      </c>
      <c r="CS227" s="49" t="s">
        <v>197</v>
      </c>
      <c r="CT227" s="49" t="s">
        <v>197</v>
      </c>
      <c r="CU227" s="49" t="s">
        <v>197</v>
      </c>
      <c r="CV227" s="49" t="s">
        <v>197</v>
      </c>
      <c r="CW227" s="49" t="s">
        <v>197</v>
      </c>
      <c r="CX227" s="49" t="s">
        <v>197</v>
      </c>
      <c r="CY227" s="49" t="s">
        <v>197</v>
      </c>
      <c r="CZ227" s="49" t="s">
        <v>197</v>
      </c>
      <c r="DA227" s="49" t="s">
        <v>197</v>
      </c>
      <c r="DB227" s="49" t="s">
        <v>197</v>
      </c>
      <c r="DC227" s="49" t="s">
        <v>197</v>
      </c>
      <c r="DD227" s="49" t="s">
        <v>197</v>
      </c>
      <c r="DE227" s="49" t="s">
        <v>197</v>
      </c>
      <c r="DF227" s="49" t="s">
        <v>197</v>
      </c>
      <c r="DG227" s="49" t="s">
        <v>197</v>
      </c>
      <c r="DH227" s="49" t="s">
        <v>197</v>
      </c>
      <c r="DI227" s="49" t="s">
        <v>197</v>
      </c>
      <c r="DJ227" s="49" t="s">
        <v>197</v>
      </c>
      <c r="DK227" s="49" t="s">
        <v>197</v>
      </c>
      <c r="DL227" s="49" t="s">
        <v>197</v>
      </c>
      <c r="DM227" s="49" t="s">
        <v>197</v>
      </c>
      <c r="DN227" s="49" t="s">
        <v>197</v>
      </c>
      <c r="DO227" s="49" t="s">
        <v>197</v>
      </c>
      <c r="DP227" s="49" t="s">
        <v>197</v>
      </c>
      <c r="DQ227" s="49" t="s">
        <v>197</v>
      </c>
      <c r="DR227" s="49" t="s">
        <v>197</v>
      </c>
      <c r="DS227" s="49" t="s">
        <v>197</v>
      </c>
      <c r="DT227" s="49" t="s">
        <v>197</v>
      </c>
      <c r="DU227" s="49" t="s">
        <v>197</v>
      </c>
      <c r="DV227" s="49" t="s">
        <v>197</v>
      </c>
      <c r="DW227" s="49" t="s">
        <v>197</v>
      </c>
      <c r="DX227" s="49" t="s">
        <v>197</v>
      </c>
      <c r="DY227" s="49" t="s">
        <v>197</v>
      </c>
      <c r="DZ227" s="49" t="s">
        <v>197</v>
      </c>
      <c r="EA227" s="49" t="s">
        <v>197</v>
      </c>
      <c r="EB227" s="48" t="e">
        <v>#N/A</v>
      </c>
      <c r="EC227" s="49" t="s">
        <v>197</v>
      </c>
      <c r="ED227" s="48" t="e">
        <v>#N/A</v>
      </c>
      <c r="EE227" s="49" t="s">
        <v>197</v>
      </c>
      <c r="EF227" s="49" t="s">
        <v>197</v>
      </c>
      <c r="EG227" s="49" t="s">
        <v>197</v>
      </c>
      <c r="EH227" s="49" t="s">
        <v>197</v>
      </c>
      <c r="EI227" s="49" t="s">
        <v>197</v>
      </c>
      <c r="EJ227" s="49" t="s">
        <v>197</v>
      </c>
      <c r="EK227" s="49" t="s">
        <v>197</v>
      </c>
      <c r="EL227" s="49" t="s">
        <v>197</v>
      </c>
      <c r="EM227" s="49" t="s">
        <v>197</v>
      </c>
      <c r="EN227" s="49" t="s">
        <v>197</v>
      </c>
      <c r="EO227" s="49" t="s">
        <v>197</v>
      </c>
      <c r="EP227" s="49" t="s">
        <v>197</v>
      </c>
      <c r="EQ227" s="49" t="s">
        <v>197</v>
      </c>
      <c r="ER227" s="49" t="s">
        <v>197</v>
      </c>
      <c r="ES227" s="49" t="s">
        <v>197</v>
      </c>
      <c r="ET227" s="49" t="s">
        <v>197</v>
      </c>
      <c r="EU227" s="49" t="s">
        <v>197</v>
      </c>
      <c r="EV227" s="48">
        <v>58</v>
      </c>
      <c r="EW227" s="48">
        <v>87.7</v>
      </c>
      <c r="EX227" s="48">
        <v>78.5</v>
      </c>
      <c r="EY227" s="49" t="s">
        <v>197</v>
      </c>
      <c r="EZ227" s="49" t="s">
        <v>197</v>
      </c>
      <c r="FA227" s="49" t="s">
        <v>197</v>
      </c>
      <c r="FB227" s="49" t="s">
        <v>197</v>
      </c>
      <c r="FC227" s="49" t="s">
        <v>197</v>
      </c>
      <c r="FD227" s="49" t="s">
        <v>197</v>
      </c>
      <c r="FE227" s="49" t="s">
        <v>197</v>
      </c>
      <c r="FF227" s="49" t="s">
        <v>197</v>
      </c>
      <c r="FG227" s="49" t="s">
        <v>197</v>
      </c>
      <c r="FH227" s="49" t="s">
        <v>197</v>
      </c>
      <c r="FI227" s="49" t="s">
        <v>197</v>
      </c>
      <c r="FJ227" s="49" t="s">
        <v>197</v>
      </c>
      <c r="FK227" s="49" t="s">
        <v>197</v>
      </c>
      <c r="FL227" s="49" t="s">
        <v>197</v>
      </c>
      <c r="FM227" s="48">
        <v>34.6</v>
      </c>
      <c r="FN227" s="48">
        <v>68.2</v>
      </c>
      <c r="FO227" s="48">
        <v>48.7</v>
      </c>
      <c r="FP227" s="49" t="s">
        <v>197</v>
      </c>
      <c r="FQ227" s="49" t="s">
        <v>197</v>
      </c>
      <c r="FR227" s="49" t="s">
        <v>197</v>
      </c>
      <c r="FS227" s="49" t="s">
        <v>197</v>
      </c>
      <c r="FT227" s="49" t="s">
        <v>197</v>
      </c>
      <c r="FU227" s="49" t="s">
        <v>197</v>
      </c>
      <c r="FV227" s="49" t="s">
        <v>197</v>
      </c>
      <c r="FW227" s="49" t="s">
        <v>197</v>
      </c>
      <c r="FX227" s="48">
        <v>79.8</v>
      </c>
      <c r="FY227" s="48">
        <v>58.6</v>
      </c>
      <c r="FZ227" s="48">
        <v>58.8</v>
      </c>
      <c r="GA227" s="48">
        <v>58.4</v>
      </c>
      <c r="GB227" s="48">
        <v>96.3</v>
      </c>
      <c r="GC227" s="48">
        <v>89.1</v>
      </c>
      <c r="GD227" s="49" t="s">
        <v>197</v>
      </c>
      <c r="GE227" s="49" t="s">
        <v>197</v>
      </c>
      <c r="GF227" s="49" t="s">
        <v>197</v>
      </c>
      <c r="GG227" s="49" t="s">
        <v>197</v>
      </c>
      <c r="GH227" s="49" t="s">
        <v>197</v>
      </c>
      <c r="GI227" s="49" t="s">
        <v>197</v>
      </c>
      <c r="GJ227" s="49" t="s">
        <v>197</v>
      </c>
      <c r="GK227" s="49" t="s">
        <v>197</v>
      </c>
      <c r="GL227" s="49" t="s">
        <v>197</v>
      </c>
      <c r="GM227" s="49" t="s">
        <v>197</v>
      </c>
      <c r="GN227" s="49" t="s">
        <v>197</v>
      </c>
      <c r="GO227" s="49" t="s">
        <v>197</v>
      </c>
      <c r="GP227" s="49" t="s">
        <v>197</v>
      </c>
      <c r="GQ227" s="49" t="s">
        <v>197</v>
      </c>
      <c r="GR227" s="49" t="s">
        <v>197</v>
      </c>
      <c r="GS227" s="49" t="s">
        <v>197</v>
      </c>
      <c r="GT227" s="49" t="s">
        <v>197</v>
      </c>
      <c r="GU227" s="49" t="s">
        <v>197</v>
      </c>
      <c r="GV227" s="49" t="s">
        <v>197</v>
      </c>
      <c r="GW227" s="49" t="s">
        <v>197</v>
      </c>
      <c r="GX227" s="49" t="s">
        <v>197</v>
      </c>
      <c r="GY227" s="49" t="s">
        <v>197</v>
      </c>
      <c r="GZ227" s="49" t="s">
        <v>197</v>
      </c>
      <c r="HA227" s="49" t="s">
        <v>197</v>
      </c>
      <c r="HB227" s="49" t="s">
        <v>197</v>
      </c>
      <c r="HC227" s="49" t="s">
        <v>197</v>
      </c>
      <c r="HD227" s="49" t="s">
        <v>197</v>
      </c>
      <c r="HE227" s="48" t="e">
        <v>#N/A</v>
      </c>
      <c r="HF227" s="49" t="s">
        <v>197</v>
      </c>
      <c r="HG227" s="48" t="e">
        <v>#N/A</v>
      </c>
      <c r="HH227" s="49" t="s">
        <v>197</v>
      </c>
      <c r="HI227" s="49" t="s">
        <v>197</v>
      </c>
      <c r="HJ227" s="49" t="s">
        <v>197</v>
      </c>
      <c r="HK227" s="49" t="s">
        <v>197</v>
      </c>
      <c r="HL227" s="49" t="s">
        <v>197</v>
      </c>
      <c r="HM227" s="49" t="s">
        <v>197</v>
      </c>
      <c r="HN227" s="49" t="s">
        <v>197</v>
      </c>
      <c r="HO227" s="49" t="s">
        <v>197</v>
      </c>
      <c r="HP227" s="49" t="s">
        <v>197</v>
      </c>
      <c r="HQ227" s="49" t="s">
        <v>197</v>
      </c>
      <c r="HR227" s="49" t="s">
        <v>197</v>
      </c>
      <c r="HS227" s="49" t="s">
        <v>197</v>
      </c>
      <c r="HT227" s="49" t="s">
        <v>197</v>
      </c>
      <c r="HU227" s="48">
        <v>47.3</v>
      </c>
      <c r="HV227" s="48">
        <v>83.8</v>
      </c>
      <c r="HW227" s="48">
        <v>81.8</v>
      </c>
      <c r="HX227" s="49" t="s">
        <v>197</v>
      </c>
      <c r="HY227" s="49" t="s">
        <v>197</v>
      </c>
      <c r="HZ227" s="49" t="s">
        <v>197</v>
      </c>
      <c r="IA227" s="49" t="s">
        <v>197</v>
      </c>
      <c r="IB227" s="49" t="s">
        <v>197</v>
      </c>
      <c r="IC227" s="49" t="s">
        <v>197</v>
      </c>
      <c r="ID227" s="48">
        <v>16.2</v>
      </c>
      <c r="IE227" s="49" t="s">
        <v>197</v>
      </c>
      <c r="IF227" s="49" t="s">
        <v>197</v>
      </c>
      <c r="IG227" s="49" t="s">
        <v>197</v>
      </c>
      <c r="IH227" s="48">
        <v>108</v>
      </c>
      <c r="II227" s="49" t="s">
        <v>197</v>
      </c>
      <c r="IJ227" s="49" t="s">
        <v>197</v>
      </c>
      <c r="IK227" s="49" t="s">
        <v>197</v>
      </c>
      <c r="IL227" s="49" t="s">
        <v>197</v>
      </c>
      <c r="IM227" s="49" t="s">
        <v>197</v>
      </c>
      <c r="IN227" s="49" t="s">
        <v>197</v>
      </c>
      <c r="IO227" s="49" t="s">
        <v>197</v>
      </c>
      <c r="IP227" s="49" t="s">
        <v>197</v>
      </c>
      <c r="IQ227" s="49" t="s">
        <v>197</v>
      </c>
      <c r="IR227" s="48">
        <v>142.19999999999999</v>
      </c>
      <c r="IS227" s="48">
        <v>70.900000000000006</v>
      </c>
      <c r="IT227" s="48">
        <v>98.1</v>
      </c>
      <c r="IU227" s="49" t="s">
        <v>197</v>
      </c>
      <c r="IV227" s="49" t="s">
        <v>197</v>
      </c>
      <c r="IW227" s="49" t="s">
        <v>197</v>
      </c>
      <c r="IX227" s="49" t="s">
        <v>197</v>
      </c>
      <c r="IY227" s="49" t="s">
        <v>197</v>
      </c>
      <c r="IZ227" s="49" t="s">
        <v>197</v>
      </c>
      <c r="JA227" s="49" t="s">
        <v>197</v>
      </c>
      <c r="JB227" s="49" t="s">
        <v>197</v>
      </c>
      <c r="JC227" s="49" t="s">
        <v>197</v>
      </c>
      <c r="JD227" s="49" t="s">
        <v>197</v>
      </c>
      <c r="JE227" s="49" t="s">
        <v>197</v>
      </c>
      <c r="JF227" s="49" t="s">
        <v>87</v>
      </c>
      <c r="JG227" s="49" t="s">
        <v>87</v>
      </c>
      <c r="JH227" s="49" t="s">
        <v>87</v>
      </c>
      <c r="JI227" s="49">
        <v>82.9</v>
      </c>
      <c r="JJ227" s="49">
        <v>168.8</v>
      </c>
      <c r="JK227" s="49">
        <v>141.1</v>
      </c>
      <c r="JL227" s="49">
        <v>102.2</v>
      </c>
      <c r="JM227" s="49">
        <v>98.2</v>
      </c>
      <c r="JN227" s="49">
        <v>108</v>
      </c>
      <c r="JO227" s="49" t="s">
        <v>87</v>
      </c>
    </row>
    <row r="228" spans="1:275">
      <c r="A228" s="45"/>
      <c r="B228" s="46" t="s">
        <v>1965</v>
      </c>
      <c r="C228" s="303" t="s">
        <v>1461</v>
      </c>
      <c r="D228" s="46" t="s">
        <v>132</v>
      </c>
      <c r="E228" s="303" t="s">
        <v>27</v>
      </c>
      <c r="F228" s="47" t="s">
        <v>197</v>
      </c>
      <c r="G228" s="47" t="s">
        <v>197</v>
      </c>
      <c r="H228" s="48">
        <v>81.7</v>
      </c>
      <c r="I228" s="48">
        <v>80.400000000000006</v>
      </c>
      <c r="J228" s="48">
        <v>77.8</v>
      </c>
      <c r="K228" s="49" t="s">
        <v>197</v>
      </c>
      <c r="L228" s="49" t="s">
        <v>197</v>
      </c>
      <c r="M228" s="49" t="s">
        <v>197</v>
      </c>
      <c r="N228" s="49" t="s">
        <v>197</v>
      </c>
      <c r="O228" s="49" t="s">
        <v>197</v>
      </c>
      <c r="P228" s="49" t="s">
        <v>197</v>
      </c>
      <c r="Q228" s="49" t="s">
        <v>197</v>
      </c>
      <c r="R228" s="49" t="s">
        <v>197</v>
      </c>
      <c r="S228" s="49" t="s">
        <v>197</v>
      </c>
      <c r="T228" s="49" t="s">
        <v>197</v>
      </c>
      <c r="U228" s="49" t="s">
        <v>197</v>
      </c>
      <c r="V228" s="49" t="s">
        <v>197</v>
      </c>
      <c r="W228" s="49" t="s">
        <v>197</v>
      </c>
      <c r="X228" s="49" t="s">
        <v>197</v>
      </c>
      <c r="Y228" s="49" t="s">
        <v>197</v>
      </c>
      <c r="Z228" s="48">
        <v>74.599999999999994</v>
      </c>
      <c r="AA228" s="48">
        <v>953.9</v>
      </c>
      <c r="AB228" s="48">
        <v>191.7</v>
      </c>
      <c r="AC228" s="49" t="s">
        <v>197</v>
      </c>
      <c r="AD228" s="49" t="s">
        <v>197</v>
      </c>
      <c r="AE228" s="48">
        <v>195.8</v>
      </c>
      <c r="AF228" s="48">
        <v>219</v>
      </c>
      <c r="AG228" s="49" t="s">
        <v>197</v>
      </c>
      <c r="AH228" s="48">
        <v>135.9</v>
      </c>
      <c r="AI228" s="49" t="s">
        <v>197</v>
      </c>
      <c r="AJ228" s="49" t="s">
        <v>197</v>
      </c>
      <c r="AK228" s="49" t="s">
        <v>197</v>
      </c>
      <c r="AL228" s="49" t="s">
        <v>197</v>
      </c>
      <c r="AM228" s="49" t="s">
        <v>197</v>
      </c>
      <c r="AN228" s="49" t="s">
        <v>197</v>
      </c>
      <c r="AO228" s="49" t="s">
        <v>197</v>
      </c>
      <c r="AP228" s="49" t="s">
        <v>197</v>
      </c>
      <c r="AQ228" s="49" t="s">
        <v>197</v>
      </c>
      <c r="AR228" s="49" t="s">
        <v>197</v>
      </c>
      <c r="AS228" s="49" t="s">
        <v>197</v>
      </c>
      <c r="AT228" s="49" t="s">
        <v>197</v>
      </c>
      <c r="AU228" s="49" t="s">
        <v>197</v>
      </c>
      <c r="AV228" s="49" t="s">
        <v>197</v>
      </c>
      <c r="AW228" s="49" t="s">
        <v>197</v>
      </c>
      <c r="AX228" s="49" t="s">
        <v>197</v>
      </c>
      <c r="AY228" s="49" t="s">
        <v>197</v>
      </c>
      <c r="AZ228" s="48">
        <v>50.4</v>
      </c>
      <c r="BA228" s="48">
        <v>74.900000000000006</v>
      </c>
      <c r="BB228" s="48">
        <v>73.7</v>
      </c>
      <c r="BC228" s="48">
        <v>67.900000000000006</v>
      </c>
      <c r="BD228" s="48">
        <v>79.7</v>
      </c>
      <c r="BE228" s="48">
        <v>78.8</v>
      </c>
      <c r="BF228" s="48">
        <v>114.2</v>
      </c>
      <c r="BG228" s="48">
        <v>101.4</v>
      </c>
      <c r="BH228" s="48">
        <v>104.4</v>
      </c>
      <c r="BI228" s="49" t="s">
        <v>197</v>
      </c>
      <c r="BJ228" s="49" t="s">
        <v>197</v>
      </c>
      <c r="BK228" s="49" t="s">
        <v>197</v>
      </c>
      <c r="BL228" s="49" t="s">
        <v>197</v>
      </c>
      <c r="BM228" s="49" t="s">
        <v>197</v>
      </c>
      <c r="BN228" s="49" t="s">
        <v>197</v>
      </c>
      <c r="BO228" s="49" t="s">
        <v>197</v>
      </c>
      <c r="BP228" s="49" t="s">
        <v>197</v>
      </c>
      <c r="BQ228" s="49" t="s">
        <v>197</v>
      </c>
      <c r="BR228" s="49" t="s">
        <v>197</v>
      </c>
      <c r="BS228" s="49" t="s">
        <v>197</v>
      </c>
      <c r="BT228" s="49" t="s">
        <v>197</v>
      </c>
      <c r="BU228" s="49" t="s">
        <v>197</v>
      </c>
      <c r="BV228" s="49" t="s">
        <v>197</v>
      </c>
      <c r="BW228" s="49" t="s">
        <v>197</v>
      </c>
      <c r="BX228" s="49" t="s">
        <v>197</v>
      </c>
      <c r="BY228" s="49" t="s">
        <v>197</v>
      </c>
      <c r="BZ228" s="49" t="s">
        <v>197</v>
      </c>
      <c r="CA228" s="49" t="s">
        <v>197</v>
      </c>
      <c r="CB228" s="49" t="s">
        <v>197</v>
      </c>
      <c r="CC228" s="49" t="s">
        <v>197</v>
      </c>
      <c r="CD228" s="49" t="s">
        <v>197</v>
      </c>
      <c r="CE228" s="49" t="s">
        <v>197</v>
      </c>
      <c r="CF228" s="49" t="s">
        <v>197</v>
      </c>
      <c r="CG228" s="49" t="s">
        <v>197</v>
      </c>
      <c r="CH228" s="49" t="s">
        <v>197</v>
      </c>
      <c r="CI228" s="49" t="s">
        <v>197</v>
      </c>
      <c r="CJ228" s="49" t="s">
        <v>197</v>
      </c>
      <c r="CK228" s="49" t="s">
        <v>197</v>
      </c>
      <c r="CL228" s="49" t="s">
        <v>197</v>
      </c>
      <c r="CM228" s="49" t="s">
        <v>197</v>
      </c>
      <c r="CN228" s="49" t="s">
        <v>197</v>
      </c>
      <c r="CO228" s="49" t="s">
        <v>197</v>
      </c>
      <c r="CP228" s="49" t="s">
        <v>197</v>
      </c>
      <c r="CQ228" s="49" t="s">
        <v>197</v>
      </c>
      <c r="CR228" s="49" t="s">
        <v>197</v>
      </c>
      <c r="CS228" s="49" t="s">
        <v>197</v>
      </c>
      <c r="CT228" s="49" t="s">
        <v>197</v>
      </c>
      <c r="CU228" s="49" t="s">
        <v>197</v>
      </c>
      <c r="CV228" s="49" t="s">
        <v>197</v>
      </c>
      <c r="CW228" s="49" t="s">
        <v>197</v>
      </c>
      <c r="CX228" s="49" t="s">
        <v>197</v>
      </c>
      <c r="CY228" s="49" t="s">
        <v>197</v>
      </c>
      <c r="CZ228" s="49" t="s">
        <v>197</v>
      </c>
      <c r="DA228" s="49" t="s">
        <v>197</v>
      </c>
      <c r="DB228" s="49" t="s">
        <v>197</v>
      </c>
      <c r="DC228" s="49" t="s">
        <v>197</v>
      </c>
      <c r="DD228" s="49" t="s">
        <v>197</v>
      </c>
      <c r="DE228" s="49" t="s">
        <v>197</v>
      </c>
      <c r="DF228" s="49" t="s">
        <v>197</v>
      </c>
      <c r="DG228" s="49" t="s">
        <v>197</v>
      </c>
      <c r="DH228" s="49" t="s">
        <v>197</v>
      </c>
      <c r="DI228" s="49" t="s">
        <v>197</v>
      </c>
      <c r="DJ228" s="49" t="s">
        <v>197</v>
      </c>
      <c r="DK228" s="49" t="s">
        <v>197</v>
      </c>
      <c r="DL228" s="49" t="s">
        <v>197</v>
      </c>
      <c r="DM228" s="49" t="s">
        <v>197</v>
      </c>
      <c r="DN228" s="49" t="s">
        <v>197</v>
      </c>
      <c r="DO228" s="49" t="s">
        <v>197</v>
      </c>
      <c r="DP228" s="49" t="s">
        <v>197</v>
      </c>
      <c r="DQ228" s="49" t="s">
        <v>197</v>
      </c>
      <c r="DR228" s="49" t="s">
        <v>197</v>
      </c>
      <c r="DS228" s="49" t="s">
        <v>197</v>
      </c>
      <c r="DT228" s="49" t="s">
        <v>197</v>
      </c>
      <c r="DU228" s="49" t="s">
        <v>197</v>
      </c>
      <c r="DV228" s="49" t="s">
        <v>197</v>
      </c>
      <c r="DW228" s="49" t="s">
        <v>197</v>
      </c>
      <c r="DX228" s="49" t="s">
        <v>197</v>
      </c>
      <c r="DY228" s="49" t="s">
        <v>197</v>
      </c>
      <c r="DZ228" s="49" t="s">
        <v>197</v>
      </c>
      <c r="EA228" s="49" t="s">
        <v>197</v>
      </c>
      <c r="EB228" s="48" t="e">
        <v>#N/A</v>
      </c>
      <c r="EC228" s="49" t="s">
        <v>197</v>
      </c>
      <c r="ED228" s="48" t="e">
        <v>#N/A</v>
      </c>
      <c r="EE228" s="49" t="s">
        <v>197</v>
      </c>
      <c r="EF228" s="49" t="s">
        <v>197</v>
      </c>
      <c r="EG228" s="49" t="s">
        <v>197</v>
      </c>
      <c r="EH228" s="49" t="s">
        <v>197</v>
      </c>
      <c r="EI228" s="49" t="s">
        <v>197</v>
      </c>
      <c r="EJ228" s="49" t="s">
        <v>197</v>
      </c>
      <c r="EK228" s="49" t="s">
        <v>197</v>
      </c>
      <c r="EL228" s="49" t="s">
        <v>197</v>
      </c>
      <c r="EM228" s="49" t="s">
        <v>197</v>
      </c>
      <c r="EN228" s="49" t="s">
        <v>197</v>
      </c>
      <c r="EO228" s="49" t="s">
        <v>197</v>
      </c>
      <c r="EP228" s="49" t="s">
        <v>197</v>
      </c>
      <c r="EQ228" s="49" t="s">
        <v>197</v>
      </c>
      <c r="ER228" s="49" t="s">
        <v>197</v>
      </c>
      <c r="ES228" s="49" t="s">
        <v>197</v>
      </c>
      <c r="ET228" s="48">
        <v>95.7</v>
      </c>
      <c r="EU228" s="49" t="s">
        <v>197</v>
      </c>
      <c r="EV228" s="48">
        <v>88.7</v>
      </c>
      <c r="EW228" s="48">
        <v>104.8</v>
      </c>
      <c r="EX228" s="48">
        <v>99.7</v>
      </c>
      <c r="EY228" s="49" t="s">
        <v>197</v>
      </c>
      <c r="EZ228" s="48">
        <v>277.39999999999998</v>
      </c>
      <c r="FA228" s="48">
        <v>165.2</v>
      </c>
      <c r="FB228" s="48">
        <v>209.8</v>
      </c>
      <c r="FC228" s="49" t="s">
        <v>197</v>
      </c>
      <c r="FD228" s="48">
        <v>164.6</v>
      </c>
      <c r="FE228" s="48">
        <v>179.5</v>
      </c>
      <c r="FF228" s="48">
        <v>173.1</v>
      </c>
      <c r="FG228" s="49" t="s">
        <v>197</v>
      </c>
      <c r="FH228" s="49" t="s">
        <v>197</v>
      </c>
      <c r="FI228" s="49" t="s">
        <v>197</v>
      </c>
      <c r="FJ228" s="49" t="s">
        <v>197</v>
      </c>
      <c r="FK228" s="49" t="s">
        <v>197</v>
      </c>
      <c r="FL228" s="49" t="s">
        <v>197</v>
      </c>
      <c r="FM228" s="48">
        <v>110.1</v>
      </c>
      <c r="FN228" s="48">
        <v>99.3</v>
      </c>
      <c r="FO228" s="48">
        <v>105.6</v>
      </c>
      <c r="FP228" s="48">
        <v>367.5</v>
      </c>
      <c r="FQ228" s="48">
        <v>180.8</v>
      </c>
      <c r="FR228" s="48">
        <v>247.1</v>
      </c>
      <c r="FS228" s="48">
        <v>55.9</v>
      </c>
      <c r="FT228" s="48">
        <v>82.4</v>
      </c>
      <c r="FU228" s="48">
        <v>65.7</v>
      </c>
      <c r="FV228" s="49" t="s">
        <v>197</v>
      </c>
      <c r="FW228" s="49" t="s">
        <v>197</v>
      </c>
      <c r="FX228" s="48">
        <v>126.8</v>
      </c>
      <c r="FY228" s="48">
        <v>178.1</v>
      </c>
      <c r="FZ228" s="48">
        <v>177.5</v>
      </c>
      <c r="GA228" s="48">
        <v>71.900000000000006</v>
      </c>
      <c r="GB228" s="48">
        <v>152.69999999999999</v>
      </c>
      <c r="GC228" s="48">
        <v>137</v>
      </c>
      <c r="GD228" s="49" t="s">
        <v>197</v>
      </c>
      <c r="GE228" s="49" t="s">
        <v>197</v>
      </c>
      <c r="GF228" s="49" t="s">
        <v>197</v>
      </c>
      <c r="GG228" s="49" t="s">
        <v>197</v>
      </c>
      <c r="GH228" s="48">
        <v>191.9</v>
      </c>
      <c r="GI228" s="48">
        <v>190.5</v>
      </c>
      <c r="GJ228" s="49" t="s">
        <v>197</v>
      </c>
      <c r="GK228" s="49" t="s">
        <v>197</v>
      </c>
      <c r="GL228" s="49" t="s">
        <v>197</v>
      </c>
      <c r="GM228" s="49" t="s">
        <v>197</v>
      </c>
      <c r="GN228" s="49" t="s">
        <v>197</v>
      </c>
      <c r="GO228" s="49" t="s">
        <v>197</v>
      </c>
      <c r="GP228" s="49" t="s">
        <v>197</v>
      </c>
      <c r="GQ228" s="49" t="s">
        <v>197</v>
      </c>
      <c r="GR228" s="49" t="s">
        <v>197</v>
      </c>
      <c r="GS228" s="48">
        <v>67.2</v>
      </c>
      <c r="GT228" s="48">
        <v>38</v>
      </c>
      <c r="GU228" s="48">
        <v>44.5</v>
      </c>
      <c r="GV228" s="49" t="s">
        <v>197</v>
      </c>
      <c r="GW228" s="49" t="s">
        <v>197</v>
      </c>
      <c r="GX228" s="49" t="s">
        <v>197</v>
      </c>
      <c r="GY228" s="49" t="s">
        <v>197</v>
      </c>
      <c r="GZ228" s="49" t="s">
        <v>197</v>
      </c>
      <c r="HA228" s="49" t="s">
        <v>197</v>
      </c>
      <c r="HB228" s="49" t="s">
        <v>197</v>
      </c>
      <c r="HC228" s="49" t="s">
        <v>197</v>
      </c>
      <c r="HD228" s="49" t="s">
        <v>197</v>
      </c>
      <c r="HE228" s="48" t="e">
        <v>#N/A</v>
      </c>
      <c r="HF228" s="49" t="s">
        <v>197</v>
      </c>
      <c r="HG228" s="48" t="e">
        <v>#N/A</v>
      </c>
      <c r="HH228" s="49" t="s">
        <v>197</v>
      </c>
      <c r="HI228" s="49" t="s">
        <v>197</v>
      </c>
      <c r="HJ228" s="49" t="s">
        <v>197</v>
      </c>
      <c r="HK228" s="49" t="s">
        <v>197</v>
      </c>
      <c r="HL228" s="49" t="s">
        <v>197</v>
      </c>
      <c r="HM228" s="49" t="s">
        <v>197</v>
      </c>
      <c r="HN228" s="49" t="s">
        <v>197</v>
      </c>
      <c r="HO228" s="49" t="s">
        <v>197</v>
      </c>
      <c r="HP228" s="49" t="s">
        <v>197</v>
      </c>
      <c r="HQ228" s="49" t="s">
        <v>197</v>
      </c>
      <c r="HR228" s="49" t="s">
        <v>197</v>
      </c>
      <c r="HS228" s="49" t="s">
        <v>197</v>
      </c>
      <c r="HT228" s="49" t="s">
        <v>197</v>
      </c>
      <c r="HU228" s="48">
        <v>78.2</v>
      </c>
      <c r="HV228" s="48">
        <v>117.6</v>
      </c>
      <c r="HW228" s="48">
        <v>115.2</v>
      </c>
      <c r="HX228" s="49" t="s">
        <v>197</v>
      </c>
      <c r="HY228" s="49" t="s">
        <v>197</v>
      </c>
      <c r="HZ228" s="49" t="s">
        <v>197</v>
      </c>
      <c r="IA228" s="49" t="s">
        <v>197</v>
      </c>
      <c r="IB228" s="49" t="s">
        <v>197</v>
      </c>
      <c r="IC228" s="49" t="s">
        <v>197</v>
      </c>
      <c r="ID228" s="48">
        <v>59.5</v>
      </c>
      <c r="IE228" s="49" t="s">
        <v>197</v>
      </c>
      <c r="IF228" s="49" t="s">
        <v>197</v>
      </c>
      <c r="IG228" s="49" t="s">
        <v>197</v>
      </c>
      <c r="IH228" s="48">
        <v>92.7</v>
      </c>
      <c r="II228" s="49" t="s">
        <v>197</v>
      </c>
      <c r="IJ228" s="49" t="s">
        <v>197</v>
      </c>
      <c r="IK228" s="49" t="s">
        <v>197</v>
      </c>
      <c r="IL228" s="49" t="s">
        <v>197</v>
      </c>
      <c r="IM228" s="49" t="s">
        <v>197</v>
      </c>
      <c r="IN228" s="49" t="s">
        <v>197</v>
      </c>
      <c r="IO228" s="49" t="s">
        <v>197</v>
      </c>
      <c r="IP228" s="49" t="s">
        <v>197</v>
      </c>
      <c r="IQ228" s="49" t="s">
        <v>197</v>
      </c>
      <c r="IR228" s="49" t="s">
        <v>197</v>
      </c>
      <c r="IS228" s="49" t="s">
        <v>197</v>
      </c>
      <c r="IT228" s="49" t="s">
        <v>197</v>
      </c>
      <c r="IU228" s="49" t="s">
        <v>197</v>
      </c>
      <c r="IV228" s="49" t="s">
        <v>197</v>
      </c>
      <c r="IW228" s="49" t="s">
        <v>197</v>
      </c>
      <c r="IX228" s="49" t="s">
        <v>197</v>
      </c>
      <c r="IY228" s="49" t="s">
        <v>197</v>
      </c>
      <c r="IZ228" s="49" t="s">
        <v>197</v>
      </c>
      <c r="JA228" s="49" t="s">
        <v>197</v>
      </c>
      <c r="JB228" s="49" t="s">
        <v>197</v>
      </c>
      <c r="JC228" s="49" t="s">
        <v>197</v>
      </c>
      <c r="JD228" s="49" t="s">
        <v>197</v>
      </c>
      <c r="JE228" s="49" t="s">
        <v>197</v>
      </c>
      <c r="JF228" s="49" t="s">
        <v>87</v>
      </c>
      <c r="JG228" s="49" t="s">
        <v>87</v>
      </c>
      <c r="JH228" s="49" t="s">
        <v>87</v>
      </c>
      <c r="JI228" s="49">
        <v>137.5</v>
      </c>
      <c r="JJ228" s="49">
        <v>121.1</v>
      </c>
      <c r="JK228" s="49">
        <v>93.5</v>
      </c>
      <c r="JL228" s="49">
        <v>88.5</v>
      </c>
      <c r="JM228" s="49">
        <v>94</v>
      </c>
      <c r="JN228" s="49">
        <v>92.7</v>
      </c>
      <c r="JO228" s="49" t="s">
        <v>87</v>
      </c>
    </row>
    <row r="229" spans="1:275">
      <c r="A229" s="45"/>
      <c r="B229" s="46" t="s">
        <v>1966</v>
      </c>
      <c r="C229" s="303" t="s">
        <v>1462</v>
      </c>
      <c r="D229" s="46" t="s">
        <v>132</v>
      </c>
      <c r="E229" s="303" t="s">
        <v>27</v>
      </c>
      <c r="F229" s="47" t="s">
        <v>197</v>
      </c>
      <c r="G229" s="47" t="s">
        <v>197</v>
      </c>
      <c r="H229" s="48">
        <v>69.8</v>
      </c>
      <c r="I229" s="48">
        <v>74.2</v>
      </c>
      <c r="J229" s="48">
        <v>66.900000000000006</v>
      </c>
      <c r="K229" s="49" t="s">
        <v>197</v>
      </c>
      <c r="L229" s="49" t="s">
        <v>197</v>
      </c>
      <c r="M229" s="49" t="s">
        <v>197</v>
      </c>
      <c r="N229" s="49" t="s">
        <v>197</v>
      </c>
      <c r="O229" s="49" t="s">
        <v>197</v>
      </c>
      <c r="P229" s="49" t="s">
        <v>197</v>
      </c>
      <c r="Q229" s="49" t="s">
        <v>197</v>
      </c>
      <c r="R229" s="49" t="s">
        <v>197</v>
      </c>
      <c r="S229" s="48">
        <v>99.8</v>
      </c>
      <c r="T229" s="49" t="s">
        <v>197</v>
      </c>
      <c r="U229" s="49" t="s">
        <v>197</v>
      </c>
      <c r="V229" s="49" t="s">
        <v>197</v>
      </c>
      <c r="W229" s="49" t="s">
        <v>197</v>
      </c>
      <c r="X229" s="49" t="s">
        <v>197</v>
      </c>
      <c r="Y229" s="49" t="s">
        <v>197</v>
      </c>
      <c r="Z229" s="49" t="s">
        <v>197</v>
      </c>
      <c r="AA229" s="49" t="s">
        <v>197</v>
      </c>
      <c r="AB229" s="49" t="s">
        <v>197</v>
      </c>
      <c r="AC229" s="49" t="s">
        <v>197</v>
      </c>
      <c r="AD229" s="49" t="s">
        <v>197</v>
      </c>
      <c r="AE229" s="49" t="s">
        <v>197</v>
      </c>
      <c r="AF229" s="49" t="s">
        <v>197</v>
      </c>
      <c r="AG229" s="49" t="s">
        <v>197</v>
      </c>
      <c r="AH229" s="49" t="s">
        <v>197</v>
      </c>
      <c r="AI229" s="49" t="s">
        <v>197</v>
      </c>
      <c r="AJ229" s="49" t="s">
        <v>197</v>
      </c>
      <c r="AK229" s="49" t="s">
        <v>197</v>
      </c>
      <c r="AL229" s="49" t="s">
        <v>197</v>
      </c>
      <c r="AM229" s="49" t="s">
        <v>197</v>
      </c>
      <c r="AN229" s="49" t="s">
        <v>197</v>
      </c>
      <c r="AO229" s="49" t="s">
        <v>197</v>
      </c>
      <c r="AP229" s="49" t="s">
        <v>197</v>
      </c>
      <c r="AQ229" s="49" t="s">
        <v>197</v>
      </c>
      <c r="AR229" s="49" t="s">
        <v>197</v>
      </c>
      <c r="AS229" s="49" t="s">
        <v>197</v>
      </c>
      <c r="AT229" s="49" t="s">
        <v>197</v>
      </c>
      <c r="AU229" s="49" t="s">
        <v>197</v>
      </c>
      <c r="AV229" s="49" t="s">
        <v>197</v>
      </c>
      <c r="AW229" s="49" t="s">
        <v>197</v>
      </c>
      <c r="AX229" s="49" t="s">
        <v>197</v>
      </c>
      <c r="AY229" s="49" t="s">
        <v>197</v>
      </c>
      <c r="AZ229" s="48">
        <v>32.4</v>
      </c>
      <c r="BA229" s="48">
        <v>39.4</v>
      </c>
      <c r="BB229" s="48">
        <v>39.1</v>
      </c>
      <c r="BC229" s="48">
        <v>46.1</v>
      </c>
      <c r="BD229" s="48">
        <v>27.7</v>
      </c>
      <c r="BE229" s="48">
        <v>29.1</v>
      </c>
      <c r="BF229" s="48">
        <v>91.7</v>
      </c>
      <c r="BG229" s="48">
        <v>55.8</v>
      </c>
      <c r="BH229" s="48">
        <v>64.3</v>
      </c>
      <c r="BI229" s="49" t="s">
        <v>197</v>
      </c>
      <c r="BJ229" s="49" t="s">
        <v>197</v>
      </c>
      <c r="BK229" s="49" t="s">
        <v>197</v>
      </c>
      <c r="BL229" s="49" t="s">
        <v>197</v>
      </c>
      <c r="BM229" s="49" t="s">
        <v>197</v>
      </c>
      <c r="BN229" s="49" t="s">
        <v>197</v>
      </c>
      <c r="BO229" s="49" t="s">
        <v>197</v>
      </c>
      <c r="BP229" s="49" t="s">
        <v>197</v>
      </c>
      <c r="BQ229" s="49" t="s">
        <v>197</v>
      </c>
      <c r="BR229" s="49" t="s">
        <v>197</v>
      </c>
      <c r="BS229" s="49" t="s">
        <v>197</v>
      </c>
      <c r="BT229" s="49" t="s">
        <v>197</v>
      </c>
      <c r="BU229" s="49" t="s">
        <v>197</v>
      </c>
      <c r="BV229" s="49" t="s">
        <v>197</v>
      </c>
      <c r="BW229" s="49" t="s">
        <v>197</v>
      </c>
      <c r="BX229" s="49" t="s">
        <v>197</v>
      </c>
      <c r="BY229" s="49" t="s">
        <v>197</v>
      </c>
      <c r="BZ229" s="49" t="s">
        <v>197</v>
      </c>
      <c r="CA229" s="49" t="s">
        <v>197</v>
      </c>
      <c r="CB229" s="49" t="s">
        <v>197</v>
      </c>
      <c r="CC229" s="49" t="s">
        <v>197</v>
      </c>
      <c r="CD229" s="49" t="s">
        <v>197</v>
      </c>
      <c r="CE229" s="49" t="s">
        <v>197</v>
      </c>
      <c r="CF229" s="49" t="s">
        <v>197</v>
      </c>
      <c r="CG229" s="49" t="s">
        <v>197</v>
      </c>
      <c r="CH229" s="49" t="s">
        <v>197</v>
      </c>
      <c r="CI229" s="49" t="s">
        <v>197</v>
      </c>
      <c r="CJ229" s="49" t="s">
        <v>197</v>
      </c>
      <c r="CK229" s="49" t="s">
        <v>197</v>
      </c>
      <c r="CL229" s="49" t="s">
        <v>197</v>
      </c>
      <c r="CM229" s="49" t="s">
        <v>197</v>
      </c>
      <c r="CN229" s="49" t="s">
        <v>197</v>
      </c>
      <c r="CO229" s="49" t="s">
        <v>197</v>
      </c>
      <c r="CP229" s="49" t="s">
        <v>197</v>
      </c>
      <c r="CQ229" s="49" t="s">
        <v>197</v>
      </c>
      <c r="CR229" s="49" t="s">
        <v>197</v>
      </c>
      <c r="CS229" s="49" t="s">
        <v>197</v>
      </c>
      <c r="CT229" s="49" t="s">
        <v>197</v>
      </c>
      <c r="CU229" s="49" t="s">
        <v>197</v>
      </c>
      <c r="CV229" s="49" t="s">
        <v>197</v>
      </c>
      <c r="CW229" s="49" t="s">
        <v>197</v>
      </c>
      <c r="CX229" s="49" t="s">
        <v>197</v>
      </c>
      <c r="CY229" s="49" t="s">
        <v>197</v>
      </c>
      <c r="CZ229" s="49" t="s">
        <v>197</v>
      </c>
      <c r="DA229" s="49" t="s">
        <v>197</v>
      </c>
      <c r="DB229" s="49" t="s">
        <v>197</v>
      </c>
      <c r="DC229" s="49" t="s">
        <v>197</v>
      </c>
      <c r="DD229" s="49" t="s">
        <v>197</v>
      </c>
      <c r="DE229" s="49" t="s">
        <v>197</v>
      </c>
      <c r="DF229" s="49" t="s">
        <v>197</v>
      </c>
      <c r="DG229" s="49" t="s">
        <v>197</v>
      </c>
      <c r="DH229" s="49" t="s">
        <v>197</v>
      </c>
      <c r="DI229" s="49" t="s">
        <v>197</v>
      </c>
      <c r="DJ229" s="49" t="s">
        <v>197</v>
      </c>
      <c r="DK229" s="49" t="s">
        <v>197</v>
      </c>
      <c r="DL229" s="49" t="s">
        <v>197</v>
      </c>
      <c r="DM229" s="49" t="s">
        <v>197</v>
      </c>
      <c r="DN229" s="49" t="s">
        <v>197</v>
      </c>
      <c r="DO229" s="49" t="s">
        <v>197</v>
      </c>
      <c r="DP229" s="49" t="s">
        <v>197</v>
      </c>
      <c r="DQ229" s="49" t="s">
        <v>197</v>
      </c>
      <c r="DR229" s="49" t="s">
        <v>197</v>
      </c>
      <c r="DS229" s="49" t="s">
        <v>197</v>
      </c>
      <c r="DT229" s="49" t="s">
        <v>197</v>
      </c>
      <c r="DU229" s="49" t="s">
        <v>197</v>
      </c>
      <c r="DV229" s="49" t="s">
        <v>197</v>
      </c>
      <c r="DW229" s="49" t="s">
        <v>197</v>
      </c>
      <c r="DX229" s="49" t="s">
        <v>197</v>
      </c>
      <c r="DY229" s="49" t="s">
        <v>197</v>
      </c>
      <c r="DZ229" s="49" t="s">
        <v>197</v>
      </c>
      <c r="EA229" s="49" t="s">
        <v>197</v>
      </c>
      <c r="EB229" s="48" t="e">
        <v>#N/A</v>
      </c>
      <c r="EC229" s="49" t="s">
        <v>197</v>
      </c>
      <c r="ED229" s="48" t="e">
        <v>#N/A</v>
      </c>
      <c r="EE229" s="49" t="s">
        <v>197</v>
      </c>
      <c r="EF229" s="49" t="s">
        <v>197</v>
      </c>
      <c r="EG229" s="49" t="s">
        <v>197</v>
      </c>
      <c r="EH229" s="49" t="s">
        <v>197</v>
      </c>
      <c r="EI229" s="49" t="s">
        <v>197</v>
      </c>
      <c r="EJ229" s="49" t="s">
        <v>197</v>
      </c>
      <c r="EK229" s="49" t="s">
        <v>197</v>
      </c>
      <c r="EL229" s="49" t="s">
        <v>197</v>
      </c>
      <c r="EM229" s="49" t="s">
        <v>197</v>
      </c>
      <c r="EN229" s="49" t="s">
        <v>197</v>
      </c>
      <c r="EO229" s="49" t="s">
        <v>197</v>
      </c>
      <c r="EP229" s="49" t="s">
        <v>197</v>
      </c>
      <c r="EQ229" s="49" t="s">
        <v>197</v>
      </c>
      <c r="ER229" s="49" t="s">
        <v>197</v>
      </c>
      <c r="ES229" s="49" t="s">
        <v>197</v>
      </c>
      <c r="ET229" s="49" t="s">
        <v>197</v>
      </c>
      <c r="EU229" s="49" t="s">
        <v>197</v>
      </c>
      <c r="EV229" s="48">
        <v>38.700000000000003</v>
      </c>
      <c r="EW229" s="48">
        <v>86.1</v>
      </c>
      <c r="EX229" s="48">
        <v>71.099999999999994</v>
      </c>
      <c r="EY229" s="49" t="s">
        <v>197</v>
      </c>
      <c r="EZ229" s="49" t="s">
        <v>197</v>
      </c>
      <c r="FA229" s="49" t="s">
        <v>197</v>
      </c>
      <c r="FB229" s="49" t="s">
        <v>197</v>
      </c>
      <c r="FC229" s="49" t="s">
        <v>197</v>
      </c>
      <c r="FD229" s="49" t="s">
        <v>197</v>
      </c>
      <c r="FE229" s="49" t="s">
        <v>197</v>
      </c>
      <c r="FF229" s="49" t="s">
        <v>197</v>
      </c>
      <c r="FG229" s="49" t="s">
        <v>197</v>
      </c>
      <c r="FH229" s="49" t="s">
        <v>197</v>
      </c>
      <c r="FI229" s="49" t="s">
        <v>197</v>
      </c>
      <c r="FJ229" s="49" t="s">
        <v>197</v>
      </c>
      <c r="FK229" s="49" t="s">
        <v>197</v>
      </c>
      <c r="FL229" s="49" t="s">
        <v>197</v>
      </c>
      <c r="FM229" s="48">
        <v>7.4</v>
      </c>
      <c r="FN229" s="48">
        <v>9.8000000000000007</v>
      </c>
      <c r="FO229" s="48">
        <v>8.4</v>
      </c>
      <c r="FP229" s="49" t="s">
        <v>197</v>
      </c>
      <c r="FQ229" s="49" t="s">
        <v>197</v>
      </c>
      <c r="FR229" s="49" t="s">
        <v>197</v>
      </c>
      <c r="FS229" s="49" t="s">
        <v>197</v>
      </c>
      <c r="FT229" s="49" t="s">
        <v>197</v>
      </c>
      <c r="FU229" s="49" t="s">
        <v>197</v>
      </c>
      <c r="FV229" s="49" t="s">
        <v>197</v>
      </c>
      <c r="FW229" s="49" t="s">
        <v>197</v>
      </c>
      <c r="FX229" s="48">
        <v>15.9</v>
      </c>
      <c r="FY229" s="48">
        <v>27.9</v>
      </c>
      <c r="FZ229" s="48">
        <v>27.7</v>
      </c>
      <c r="GA229" s="48">
        <v>32.1</v>
      </c>
      <c r="GB229" s="48">
        <v>75.900000000000006</v>
      </c>
      <c r="GC229" s="48">
        <v>67.400000000000006</v>
      </c>
      <c r="GD229" s="49" t="s">
        <v>197</v>
      </c>
      <c r="GE229" s="49" t="s">
        <v>197</v>
      </c>
      <c r="GF229" s="49" t="s">
        <v>197</v>
      </c>
      <c r="GG229" s="49" t="s">
        <v>197</v>
      </c>
      <c r="GH229" s="49" t="s">
        <v>197</v>
      </c>
      <c r="GI229" s="49" t="s">
        <v>197</v>
      </c>
      <c r="GJ229" s="49" t="s">
        <v>197</v>
      </c>
      <c r="GK229" s="49" t="s">
        <v>197</v>
      </c>
      <c r="GL229" s="49" t="s">
        <v>197</v>
      </c>
      <c r="GM229" s="49" t="s">
        <v>197</v>
      </c>
      <c r="GN229" s="49" t="s">
        <v>197</v>
      </c>
      <c r="GO229" s="49" t="s">
        <v>197</v>
      </c>
      <c r="GP229" s="49" t="s">
        <v>197</v>
      </c>
      <c r="GQ229" s="49" t="s">
        <v>197</v>
      </c>
      <c r="GR229" s="49" t="s">
        <v>197</v>
      </c>
      <c r="GS229" s="49" t="s">
        <v>197</v>
      </c>
      <c r="GT229" s="49" t="s">
        <v>197</v>
      </c>
      <c r="GU229" s="49" t="s">
        <v>197</v>
      </c>
      <c r="GV229" s="49" t="s">
        <v>197</v>
      </c>
      <c r="GW229" s="49" t="s">
        <v>197</v>
      </c>
      <c r="GX229" s="49" t="s">
        <v>197</v>
      </c>
      <c r="GY229" s="49" t="s">
        <v>197</v>
      </c>
      <c r="GZ229" s="49" t="s">
        <v>197</v>
      </c>
      <c r="HA229" s="49" t="s">
        <v>197</v>
      </c>
      <c r="HB229" s="49" t="s">
        <v>197</v>
      </c>
      <c r="HC229" s="49" t="s">
        <v>197</v>
      </c>
      <c r="HD229" s="49" t="s">
        <v>197</v>
      </c>
      <c r="HE229" s="48" t="e">
        <v>#N/A</v>
      </c>
      <c r="HF229" s="49" t="s">
        <v>197</v>
      </c>
      <c r="HG229" s="48" t="e">
        <v>#N/A</v>
      </c>
      <c r="HH229" s="49" t="s">
        <v>197</v>
      </c>
      <c r="HI229" s="49" t="s">
        <v>197</v>
      </c>
      <c r="HJ229" s="49" t="s">
        <v>197</v>
      </c>
      <c r="HK229" s="49" t="s">
        <v>197</v>
      </c>
      <c r="HL229" s="49" t="s">
        <v>197</v>
      </c>
      <c r="HM229" s="49" t="s">
        <v>197</v>
      </c>
      <c r="HN229" s="49" t="s">
        <v>197</v>
      </c>
      <c r="HO229" s="49" t="s">
        <v>197</v>
      </c>
      <c r="HP229" s="49" t="s">
        <v>197</v>
      </c>
      <c r="HQ229" s="49" t="s">
        <v>197</v>
      </c>
      <c r="HR229" s="49" t="s">
        <v>197</v>
      </c>
      <c r="HS229" s="49" t="s">
        <v>197</v>
      </c>
      <c r="HT229" s="49" t="s">
        <v>197</v>
      </c>
      <c r="HU229" s="48">
        <v>191.7</v>
      </c>
      <c r="HV229" s="48">
        <v>87.6</v>
      </c>
      <c r="HW229" s="48">
        <v>93.9</v>
      </c>
      <c r="HX229" s="49" t="s">
        <v>197</v>
      </c>
      <c r="HY229" s="49" t="s">
        <v>197</v>
      </c>
      <c r="HZ229" s="49" t="s">
        <v>197</v>
      </c>
      <c r="IA229" s="49" t="s">
        <v>197</v>
      </c>
      <c r="IB229" s="49" t="s">
        <v>197</v>
      </c>
      <c r="IC229" s="49" t="s">
        <v>197</v>
      </c>
      <c r="ID229" s="48">
        <v>193.9</v>
      </c>
      <c r="IE229" s="49" t="s">
        <v>197</v>
      </c>
      <c r="IF229" s="49" t="s">
        <v>197</v>
      </c>
      <c r="IG229" s="49" t="s">
        <v>197</v>
      </c>
      <c r="IH229" s="48">
        <v>26</v>
      </c>
      <c r="II229" s="49" t="s">
        <v>197</v>
      </c>
      <c r="IJ229" s="49" t="s">
        <v>197</v>
      </c>
      <c r="IK229" s="49" t="s">
        <v>197</v>
      </c>
      <c r="IL229" s="49" t="s">
        <v>197</v>
      </c>
      <c r="IM229" s="49" t="s">
        <v>197</v>
      </c>
      <c r="IN229" s="49" t="s">
        <v>197</v>
      </c>
      <c r="IO229" s="49" t="s">
        <v>197</v>
      </c>
      <c r="IP229" s="49" t="s">
        <v>197</v>
      </c>
      <c r="IQ229" s="49" t="s">
        <v>197</v>
      </c>
      <c r="IR229" s="48">
        <v>116.3</v>
      </c>
      <c r="IS229" s="48">
        <v>56.3</v>
      </c>
      <c r="IT229" s="48">
        <v>79.5</v>
      </c>
      <c r="IU229" s="49" t="s">
        <v>197</v>
      </c>
      <c r="IV229" s="49" t="s">
        <v>197</v>
      </c>
      <c r="IW229" s="49" t="s">
        <v>197</v>
      </c>
      <c r="IX229" s="49" t="s">
        <v>197</v>
      </c>
      <c r="IY229" s="49" t="s">
        <v>197</v>
      </c>
      <c r="IZ229" s="49" t="s">
        <v>197</v>
      </c>
      <c r="JA229" s="49" t="s">
        <v>197</v>
      </c>
      <c r="JB229" s="49" t="s">
        <v>197</v>
      </c>
      <c r="JC229" s="49" t="s">
        <v>197</v>
      </c>
      <c r="JD229" s="49" t="s">
        <v>197</v>
      </c>
      <c r="JE229" s="49" t="s">
        <v>197</v>
      </c>
      <c r="JF229" s="49" t="s">
        <v>87</v>
      </c>
      <c r="JG229" s="49" t="s">
        <v>87</v>
      </c>
      <c r="JH229" s="49" t="s">
        <v>87</v>
      </c>
      <c r="JI229" s="49">
        <v>63.5</v>
      </c>
      <c r="JJ229" s="49">
        <v>155.9</v>
      </c>
      <c r="JK229" s="49">
        <v>31</v>
      </c>
      <c r="JL229" s="49">
        <v>51.6</v>
      </c>
      <c r="JM229" s="49">
        <v>24.3</v>
      </c>
      <c r="JN229" s="49">
        <v>26</v>
      </c>
      <c r="JO229" s="49" t="s">
        <v>87</v>
      </c>
    </row>
    <row r="230" spans="1:275">
      <c r="A230" s="45"/>
      <c r="B230" s="46" t="s">
        <v>1967</v>
      </c>
      <c r="C230" s="303" t="s">
        <v>1463</v>
      </c>
      <c r="D230" s="46" t="s">
        <v>132</v>
      </c>
      <c r="E230" s="303" t="s">
        <v>27</v>
      </c>
      <c r="F230" s="47" t="s">
        <v>197</v>
      </c>
      <c r="G230" s="47" t="s">
        <v>197</v>
      </c>
      <c r="H230" s="48">
        <v>63</v>
      </c>
      <c r="I230" s="48">
        <v>128.6</v>
      </c>
      <c r="J230" s="48">
        <v>116.3</v>
      </c>
      <c r="K230" s="49" t="s">
        <v>197</v>
      </c>
      <c r="L230" s="49" t="s">
        <v>197</v>
      </c>
      <c r="M230" s="49" t="s">
        <v>197</v>
      </c>
      <c r="N230" s="49" t="s">
        <v>197</v>
      </c>
      <c r="O230" s="49" t="s">
        <v>197</v>
      </c>
      <c r="P230" s="49" t="s">
        <v>197</v>
      </c>
      <c r="Q230" s="49" t="s">
        <v>197</v>
      </c>
      <c r="R230" s="49" t="s">
        <v>197</v>
      </c>
      <c r="S230" s="49" t="s">
        <v>197</v>
      </c>
      <c r="T230" s="49" t="s">
        <v>197</v>
      </c>
      <c r="U230" s="49" t="s">
        <v>197</v>
      </c>
      <c r="V230" s="49" t="s">
        <v>197</v>
      </c>
      <c r="W230" s="49" t="s">
        <v>197</v>
      </c>
      <c r="X230" s="49" t="s">
        <v>197</v>
      </c>
      <c r="Y230" s="49" t="s">
        <v>197</v>
      </c>
      <c r="Z230" s="49" t="s">
        <v>197</v>
      </c>
      <c r="AA230" s="49" t="s">
        <v>197</v>
      </c>
      <c r="AB230" s="49" t="s">
        <v>197</v>
      </c>
      <c r="AC230" s="49" t="s">
        <v>197</v>
      </c>
      <c r="AD230" s="49" t="s">
        <v>197</v>
      </c>
      <c r="AE230" s="49" t="s">
        <v>197</v>
      </c>
      <c r="AF230" s="49" t="s">
        <v>197</v>
      </c>
      <c r="AG230" s="49" t="s">
        <v>197</v>
      </c>
      <c r="AH230" s="49" t="s">
        <v>197</v>
      </c>
      <c r="AI230" s="49" t="s">
        <v>197</v>
      </c>
      <c r="AJ230" s="49" t="s">
        <v>197</v>
      </c>
      <c r="AK230" s="49" t="s">
        <v>197</v>
      </c>
      <c r="AL230" s="49" t="s">
        <v>197</v>
      </c>
      <c r="AM230" s="49" t="s">
        <v>197</v>
      </c>
      <c r="AN230" s="49" t="s">
        <v>197</v>
      </c>
      <c r="AO230" s="49" t="s">
        <v>197</v>
      </c>
      <c r="AP230" s="49" t="s">
        <v>197</v>
      </c>
      <c r="AQ230" s="49" t="s">
        <v>197</v>
      </c>
      <c r="AR230" s="49" t="s">
        <v>197</v>
      </c>
      <c r="AS230" s="49" t="s">
        <v>197</v>
      </c>
      <c r="AT230" s="48">
        <v>69</v>
      </c>
      <c r="AU230" s="49" t="s">
        <v>197</v>
      </c>
      <c r="AV230" s="49" t="s">
        <v>197</v>
      </c>
      <c r="AW230" s="49" t="s">
        <v>197</v>
      </c>
      <c r="AX230" s="49" t="s">
        <v>197</v>
      </c>
      <c r="AY230" s="49" t="s">
        <v>197</v>
      </c>
      <c r="AZ230" s="48">
        <v>81.7</v>
      </c>
      <c r="BA230" s="48">
        <v>76.5</v>
      </c>
      <c r="BB230" s="48">
        <v>76.7</v>
      </c>
      <c r="BC230" s="48">
        <v>75.7</v>
      </c>
      <c r="BD230" s="48">
        <v>66.5</v>
      </c>
      <c r="BE230" s="48">
        <v>67.2</v>
      </c>
      <c r="BF230" s="48">
        <v>84.7</v>
      </c>
      <c r="BG230" s="48">
        <v>81.900000000000006</v>
      </c>
      <c r="BH230" s="48">
        <v>82.6</v>
      </c>
      <c r="BI230" s="49" t="s">
        <v>197</v>
      </c>
      <c r="BJ230" s="49" t="s">
        <v>197</v>
      </c>
      <c r="BK230" s="49" t="s">
        <v>197</v>
      </c>
      <c r="BL230" s="49" t="s">
        <v>197</v>
      </c>
      <c r="BM230" s="49" t="s">
        <v>197</v>
      </c>
      <c r="BN230" s="49" t="s">
        <v>197</v>
      </c>
      <c r="BO230" s="49" t="s">
        <v>197</v>
      </c>
      <c r="BP230" s="49" t="s">
        <v>197</v>
      </c>
      <c r="BQ230" s="49" t="s">
        <v>197</v>
      </c>
      <c r="BR230" s="49" t="s">
        <v>197</v>
      </c>
      <c r="BS230" s="49" t="s">
        <v>197</v>
      </c>
      <c r="BT230" s="49" t="s">
        <v>197</v>
      </c>
      <c r="BU230" s="49" t="s">
        <v>197</v>
      </c>
      <c r="BV230" s="49" t="s">
        <v>197</v>
      </c>
      <c r="BW230" s="49" t="s">
        <v>197</v>
      </c>
      <c r="BX230" s="49" t="s">
        <v>197</v>
      </c>
      <c r="BY230" s="49" t="s">
        <v>197</v>
      </c>
      <c r="BZ230" s="49" t="s">
        <v>197</v>
      </c>
      <c r="CA230" s="49" t="s">
        <v>197</v>
      </c>
      <c r="CB230" s="49" t="s">
        <v>197</v>
      </c>
      <c r="CC230" s="49" t="s">
        <v>197</v>
      </c>
      <c r="CD230" s="49" t="s">
        <v>197</v>
      </c>
      <c r="CE230" s="49" t="s">
        <v>197</v>
      </c>
      <c r="CF230" s="49" t="s">
        <v>197</v>
      </c>
      <c r="CG230" s="49" t="s">
        <v>197</v>
      </c>
      <c r="CH230" s="49" t="s">
        <v>197</v>
      </c>
      <c r="CI230" s="49" t="s">
        <v>197</v>
      </c>
      <c r="CJ230" s="49" t="s">
        <v>197</v>
      </c>
      <c r="CK230" s="49" t="s">
        <v>197</v>
      </c>
      <c r="CL230" s="49" t="s">
        <v>197</v>
      </c>
      <c r="CM230" s="49" t="s">
        <v>197</v>
      </c>
      <c r="CN230" s="49" t="s">
        <v>197</v>
      </c>
      <c r="CO230" s="49" t="s">
        <v>197</v>
      </c>
      <c r="CP230" s="49" t="s">
        <v>197</v>
      </c>
      <c r="CQ230" s="49" t="s">
        <v>197</v>
      </c>
      <c r="CR230" s="49" t="s">
        <v>197</v>
      </c>
      <c r="CS230" s="49" t="s">
        <v>197</v>
      </c>
      <c r="CT230" s="49" t="s">
        <v>197</v>
      </c>
      <c r="CU230" s="49" t="s">
        <v>197</v>
      </c>
      <c r="CV230" s="49" t="s">
        <v>197</v>
      </c>
      <c r="CW230" s="49" t="s">
        <v>197</v>
      </c>
      <c r="CX230" s="49" t="s">
        <v>197</v>
      </c>
      <c r="CY230" s="49" t="s">
        <v>197</v>
      </c>
      <c r="CZ230" s="49" t="s">
        <v>197</v>
      </c>
      <c r="DA230" s="49" t="s">
        <v>197</v>
      </c>
      <c r="DB230" s="49" t="s">
        <v>197</v>
      </c>
      <c r="DC230" s="49" t="s">
        <v>197</v>
      </c>
      <c r="DD230" s="49" t="s">
        <v>197</v>
      </c>
      <c r="DE230" s="49" t="s">
        <v>197</v>
      </c>
      <c r="DF230" s="49" t="s">
        <v>197</v>
      </c>
      <c r="DG230" s="49" t="s">
        <v>197</v>
      </c>
      <c r="DH230" s="49" t="s">
        <v>197</v>
      </c>
      <c r="DI230" s="49" t="s">
        <v>197</v>
      </c>
      <c r="DJ230" s="49" t="s">
        <v>197</v>
      </c>
      <c r="DK230" s="49" t="s">
        <v>197</v>
      </c>
      <c r="DL230" s="49" t="s">
        <v>197</v>
      </c>
      <c r="DM230" s="49" t="s">
        <v>197</v>
      </c>
      <c r="DN230" s="49" t="s">
        <v>197</v>
      </c>
      <c r="DO230" s="49" t="s">
        <v>197</v>
      </c>
      <c r="DP230" s="49" t="s">
        <v>197</v>
      </c>
      <c r="DQ230" s="49" t="s">
        <v>197</v>
      </c>
      <c r="DR230" s="49" t="s">
        <v>197</v>
      </c>
      <c r="DS230" s="49" t="s">
        <v>197</v>
      </c>
      <c r="DT230" s="49" t="s">
        <v>197</v>
      </c>
      <c r="DU230" s="49" t="s">
        <v>197</v>
      </c>
      <c r="DV230" s="49" t="s">
        <v>197</v>
      </c>
      <c r="DW230" s="49" t="s">
        <v>197</v>
      </c>
      <c r="DX230" s="49" t="s">
        <v>197</v>
      </c>
      <c r="DY230" s="49" t="s">
        <v>197</v>
      </c>
      <c r="DZ230" s="49" t="s">
        <v>197</v>
      </c>
      <c r="EA230" s="49" t="s">
        <v>197</v>
      </c>
      <c r="EB230" s="48" t="e">
        <v>#N/A</v>
      </c>
      <c r="EC230" s="49" t="s">
        <v>197</v>
      </c>
      <c r="ED230" s="48" t="e">
        <v>#N/A</v>
      </c>
      <c r="EE230" s="49" t="s">
        <v>197</v>
      </c>
      <c r="EF230" s="49" t="s">
        <v>197</v>
      </c>
      <c r="EG230" s="49" t="s">
        <v>197</v>
      </c>
      <c r="EH230" s="49" t="s">
        <v>197</v>
      </c>
      <c r="EI230" s="49" t="s">
        <v>197</v>
      </c>
      <c r="EJ230" s="49" t="s">
        <v>197</v>
      </c>
      <c r="EK230" s="49" t="s">
        <v>197</v>
      </c>
      <c r="EL230" s="49" t="s">
        <v>197</v>
      </c>
      <c r="EM230" s="49" t="s">
        <v>197</v>
      </c>
      <c r="EN230" s="49" t="s">
        <v>197</v>
      </c>
      <c r="EO230" s="49" t="s">
        <v>197</v>
      </c>
      <c r="EP230" s="49" t="s">
        <v>197</v>
      </c>
      <c r="EQ230" s="49" t="s">
        <v>197</v>
      </c>
      <c r="ER230" s="49" t="s">
        <v>197</v>
      </c>
      <c r="ES230" s="49" t="s">
        <v>197</v>
      </c>
      <c r="ET230" s="49" t="s">
        <v>197</v>
      </c>
      <c r="EU230" s="49" t="s">
        <v>197</v>
      </c>
      <c r="EV230" s="48">
        <v>65</v>
      </c>
      <c r="EW230" s="48">
        <v>133.4</v>
      </c>
      <c r="EX230" s="48">
        <v>111.8</v>
      </c>
      <c r="EY230" s="49" t="s">
        <v>197</v>
      </c>
      <c r="EZ230" s="48">
        <v>13.9</v>
      </c>
      <c r="FA230" s="48">
        <v>103.1</v>
      </c>
      <c r="FB230" s="48">
        <v>67.7</v>
      </c>
      <c r="FC230" s="49" t="s">
        <v>197</v>
      </c>
      <c r="FD230" s="48">
        <v>10</v>
      </c>
      <c r="FE230" s="48">
        <v>110.8</v>
      </c>
      <c r="FF230" s="48">
        <v>67.3</v>
      </c>
      <c r="FG230" s="49" t="s">
        <v>197</v>
      </c>
      <c r="FH230" s="49" t="s">
        <v>197</v>
      </c>
      <c r="FI230" s="49" t="s">
        <v>197</v>
      </c>
      <c r="FJ230" s="49" t="s">
        <v>197</v>
      </c>
      <c r="FK230" s="49" t="s">
        <v>197</v>
      </c>
      <c r="FL230" s="49" t="s">
        <v>197</v>
      </c>
      <c r="FM230" s="48">
        <v>13.5</v>
      </c>
      <c r="FN230" s="48">
        <v>73.2</v>
      </c>
      <c r="FO230" s="48">
        <v>38.299999999999997</v>
      </c>
      <c r="FP230" s="48">
        <v>14</v>
      </c>
      <c r="FQ230" s="48">
        <v>112.5</v>
      </c>
      <c r="FR230" s="48">
        <v>77.5</v>
      </c>
      <c r="FS230" s="48">
        <v>24.5</v>
      </c>
      <c r="FT230" s="48">
        <v>118</v>
      </c>
      <c r="FU230" s="48">
        <v>59</v>
      </c>
      <c r="FV230" s="48">
        <v>39.799999999999997</v>
      </c>
      <c r="FW230" s="49" t="s">
        <v>197</v>
      </c>
      <c r="FX230" s="48">
        <v>80.2</v>
      </c>
      <c r="FY230" s="48">
        <v>71.7</v>
      </c>
      <c r="FZ230" s="48">
        <v>71.8</v>
      </c>
      <c r="GA230" s="48">
        <v>69.8</v>
      </c>
      <c r="GB230" s="48">
        <v>63.3</v>
      </c>
      <c r="GC230" s="48">
        <v>64.599999999999994</v>
      </c>
      <c r="GD230" s="49" t="s">
        <v>197</v>
      </c>
      <c r="GE230" s="49" t="s">
        <v>197</v>
      </c>
      <c r="GF230" s="49" t="s">
        <v>197</v>
      </c>
      <c r="GG230" s="49" t="s">
        <v>197</v>
      </c>
      <c r="GH230" s="49" t="s">
        <v>197</v>
      </c>
      <c r="GI230" s="49" t="s">
        <v>197</v>
      </c>
      <c r="GJ230" s="49" t="s">
        <v>197</v>
      </c>
      <c r="GK230" s="49" t="s">
        <v>197</v>
      </c>
      <c r="GL230" s="49" t="s">
        <v>197</v>
      </c>
      <c r="GM230" s="49" t="s">
        <v>197</v>
      </c>
      <c r="GN230" s="49" t="s">
        <v>197</v>
      </c>
      <c r="GO230" s="49" t="s">
        <v>197</v>
      </c>
      <c r="GP230" s="49" t="s">
        <v>197</v>
      </c>
      <c r="GQ230" s="49" t="s">
        <v>197</v>
      </c>
      <c r="GR230" s="49" t="s">
        <v>197</v>
      </c>
      <c r="GS230" s="49" t="s">
        <v>197</v>
      </c>
      <c r="GT230" s="49" t="s">
        <v>197</v>
      </c>
      <c r="GU230" s="49" t="s">
        <v>197</v>
      </c>
      <c r="GV230" s="49" t="s">
        <v>197</v>
      </c>
      <c r="GW230" s="49" t="s">
        <v>197</v>
      </c>
      <c r="GX230" s="49" t="s">
        <v>197</v>
      </c>
      <c r="GY230" s="49" t="s">
        <v>197</v>
      </c>
      <c r="GZ230" s="49" t="s">
        <v>197</v>
      </c>
      <c r="HA230" s="49" t="s">
        <v>197</v>
      </c>
      <c r="HB230" s="49" t="s">
        <v>197</v>
      </c>
      <c r="HC230" s="49" t="s">
        <v>197</v>
      </c>
      <c r="HD230" s="49" t="s">
        <v>197</v>
      </c>
      <c r="HE230" s="48" t="e">
        <v>#N/A</v>
      </c>
      <c r="HF230" s="49" t="s">
        <v>197</v>
      </c>
      <c r="HG230" s="48" t="e">
        <v>#N/A</v>
      </c>
      <c r="HH230" s="49" t="s">
        <v>197</v>
      </c>
      <c r="HI230" s="49" t="s">
        <v>197</v>
      </c>
      <c r="HJ230" s="49" t="s">
        <v>197</v>
      </c>
      <c r="HK230" s="49" t="s">
        <v>197</v>
      </c>
      <c r="HL230" s="49" t="s">
        <v>197</v>
      </c>
      <c r="HM230" s="49" t="s">
        <v>197</v>
      </c>
      <c r="HN230" s="49" t="s">
        <v>197</v>
      </c>
      <c r="HO230" s="49" t="s">
        <v>197</v>
      </c>
      <c r="HP230" s="49" t="s">
        <v>197</v>
      </c>
      <c r="HQ230" s="49" t="s">
        <v>197</v>
      </c>
      <c r="HR230" s="49" t="s">
        <v>197</v>
      </c>
      <c r="HS230" s="49" t="s">
        <v>197</v>
      </c>
      <c r="HT230" s="49" t="s">
        <v>197</v>
      </c>
      <c r="HU230" s="48">
        <v>312.2</v>
      </c>
      <c r="HV230" s="48">
        <v>136.30000000000001</v>
      </c>
      <c r="HW230" s="48">
        <v>147.1</v>
      </c>
      <c r="HX230" s="49" t="s">
        <v>197</v>
      </c>
      <c r="HY230" s="49" t="s">
        <v>197</v>
      </c>
      <c r="HZ230" s="49" t="s">
        <v>197</v>
      </c>
      <c r="IA230" s="49" t="s">
        <v>197</v>
      </c>
      <c r="IB230" s="49" t="s">
        <v>197</v>
      </c>
      <c r="IC230" s="49" t="s">
        <v>197</v>
      </c>
      <c r="ID230" s="49" t="s">
        <v>197</v>
      </c>
      <c r="IE230" s="49" t="s">
        <v>197</v>
      </c>
      <c r="IF230" s="49" t="s">
        <v>197</v>
      </c>
      <c r="IG230" s="49" t="s">
        <v>197</v>
      </c>
      <c r="IH230" s="48">
        <v>72.7</v>
      </c>
      <c r="II230" s="49" t="s">
        <v>197</v>
      </c>
      <c r="IJ230" s="49" t="s">
        <v>197</v>
      </c>
      <c r="IK230" s="49" t="s">
        <v>197</v>
      </c>
      <c r="IL230" s="49" t="s">
        <v>197</v>
      </c>
      <c r="IM230" s="49" t="s">
        <v>197</v>
      </c>
      <c r="IN230" s="49" t="s">
        <v>197</v>
      </c>
      <c r="IO230" s="49" t="s">
        <v>197</v>
      </c>
      <c r="IP230" s="49" t="s">
        <v>197</v>
      </c>
      <c r="IQ230" s="49" t="s">
        <v>197</v>
      </c>
      <c r="IR230" s="48">
        <v>113.7</v>
      </c>
      <c r="IS230" s="48">
        <v>48.1</v>
      </c>
      <c r="IT230" s="48">
        <v>73.400000000000006</v>
      </c>
      <c r="IU230" s="49" t="s">
        <v>197</v>
      </c>
      <c r="IV230" s="49" t="s">
        <v>197</v>
      </c>
      <c r="IW230" s="49" t="s">
        <v>197</v>
      </c>
      <c r="IX230" s="49" t="s">
        <v>197</v>
      </c>
      <c r="IY230" s="49" t="s">
        <v>197</v>
      </c>
      <c r="IZ230" s="49" t="s">
        <v>197</v>
      </c>
      <c r="JA230" s="49" t="s">
        <v>197</v>
      </c>
      <c r="JB230" s="49" t="s">
        <v>197</v>
      </c>
      <c r="JC230" s="48">
        <v>514.29999999999995</v>
      </c>
      <c r="JD230" s="48">
        <v>155.30000000000001</v>
      </c>
      <c r="JE230" s="48">
        <v>242.9</v>
      </c>
      <c r="JF230" s="48" t="s">
        <v>87</v>
      </c>
      <c r="JG230" s="48" t="s">
        <v>87</v>
      </c>
      <c r="JH230" s="48" t="s">
        <v>87</v>
      </c>
      <c r="JI230" s="48">
        <v>129.80000000000001</v>
      </c>
      <c r="JJ230" s="48">
        <v>160.6</v>
      </c>
      <c r="JK230" s="48">
        <v>107.8</v>
      </c>
      <c r="JL230" s="48">
        <v>70.599999999999994</v>
      </c>
      <c r="JM230" s="48">
        <v>50.8</v>
      </c>
      <c r="JN230" s="48">
        <v>72.7</v>
      </c>
      <c r="JO230" s="48" t="s">
        <v>87</v>
      </c>
    </row>
    <row r="231" spans="1:275">
      <c r="A231" s="45"/>
      <c r="B231" s="46" t="s">
        <v>1968</v>
      </c>
      <c r="C231" s="303" t="s">
        <v>1464</v>
      </c>
      <c r="D231" s="46" t="s">
        <v>132</v>
      </c>
      <c r="E231" s="303" t="s">
        <v>27</v>
      </c>
      <c r="F231" s="47" t="s">
        <v>197</v>
      </c>
      <c r="G231" s="47" t="s">
        <v>197</v>
      </c>
      <c r="H231" s="48">
        <v>112.3</v>
      </c>
      <c r="I231" s="48">
        <v>130.6</v>
      </c>
      <c r="J231" s="48">
        <v>107.8</v>
      </c>
      <c r="K231" s="49" t="s">
        <v>197</v>
      </c>
      <c r="L231" s="48">
        <v>139.5</v>
      </c>
      <c r="M231" s="48">
        <v>96.4</v>
      </c>
      <c r="N231" s="49" t="s">
        <v>197</v>
      </c>
      <c r="O231" s="49" t="s">
        <v>197</v>
      </c>
      <c r="P231" s="49" t="s">
        <v>197</v>
      </c>
      <c r="Q231" s="49" t="s">
        <v>197</v>
      </c>
      <c r="R231" s="48">
        <v>32.1</v>
      </c>
      <c r="S231" s="48">
        <v>143</v>
      </c>
      <c r="T231" s="49" t="s">
        <v>197</v>
      </c>
      <c r="U231" s="48">
        <v>185.3</v>
      </c>
      <c r="V231" s="49" t="s">
        <v>197</v>
      </c>
      <c r="W231" s="49" t="s">
        <v>197</v>
      </c>
      <c r="X231" s="49" t="s">
        <v>197</v>
      </c>
      <c r="Y231" s="49" t="s">
        <v>197</v>
      </c>
      <c r="Z231" s="48">
        <v>152</v>
      </c>
      <c r="AA231" s="48">
        <v>532.70000000000005</v>
      </c>
      <c r="AB231" s="49" t="s">
        <v>197</v>
      </c>
      <c r="AC231" s="48">
        <v>84</v>
      </c>
      <c r="AD231" s="49" t="s">
        <v>197</v>
      </c>
      <c r="AE231" s="48">
        <v>127.1</v>
      </c>
      <c r="AF231" s="48">
        <v>96.7</v>
      </c>
      <c r="AG231" s="48">
        <v>53.2</v>
      </c>
      <c r="AH231" s="48">
        <v>73.3</v>
      </c>
      <c r="AI231" s="49" t="s">
        <v>197</v>
      </c>
      <c r="AJ231" s="49" t="s">
        <v>197</v>
      </c>
      <c r="AK231" s="49" t="s">
        <v>197</v>
      </c>
      <c r="AL231" s="49" t="s">
        <v>197</v>
      </c>
      <c r="AM231" s="49" t="s">
        <v>197</v>
      </c>
      <c r="AN231" s="49" t="s">
        <v>197</v>
      </c>
      <c r="AO231" s="49" t="s">
        <v>197</v>
      </c>
      <c r="AP231" s="49" t="s">
        <v>197</v>
      </c>
      <c r="AQ231" s="49" t="s">
        <v>197</v>
      </c>
      <c r="AR231" s="49" t="s">
        <v>197</v>
      </c>
      <c r="AS231" s="49" t="s">
        <v>197</v>
      </c>
      <c r="AT231" s="49" t="s">
        <v>197</v>
      </c>
      <c r="AU231" s="49" t="s">
        <v>197</v>
      </c>
      <c r="AV231" s="49" t="s">
        <v>197</v>
      </c>
      <c r="AW231" s="49" t="s">
        <v>197</v>
      </c>
      <c r="AX231" s="49" t="s">
        <v>197</v>
      </c>
      <c r="AY231" s="49" t="s">
        <v>197</v>
      </c>
      <c r="AZ231" s="48">
        <v>125.1</v>
      </c>
      <c r="BA231" s="48">
        <v>153.30000000000001</v>
      </c>
      <c r="BB231" s="48">
        <v>152</v>
      </c>
      <c r="BC231" s="48">
        <v>81.099999999999994</v>
      </c>
      <c r="BD231" s="48">
        <v>64.900000000000006</v>
      </c>
      <c r="BE231" s="48">
        <v>66.099999999999994</v>
      </c>
      <c r="BF231" s="48">
        <v>108.1</v>
      </c>
      <c r="BG231" s="48">
        <v>106.6</v>
      </c>
      <c r="BH231" s="48">
        <v>106.9</v>
      </c>
      <c r="BI231" s="48">
        <v>135.9</v>
      </c>
      <c r="BJ231" s="48">
        <v>91.9</v>
      </c>
      <c r="BK231" s="48">
        <v>114.9</v>
      </c>
      <c r="BL231" s="49" t="s">
        <v>197</v>
      </c>
      <c r="BM231" s="49" t="s">
        <v>197</v>
      </c>
      <c r="BN231" s="49" t="s">
        <v>197</v>
      </c>
      <c r="BO231" s="49" t="s">
        <v>197</v>
      </c>
      <c r="BP231" s="49" t="s">
        <v>197</v>
      </c>
      <c r="BQ231" s="49" t="s">
        <v>197</v>
      </c>
      <c r="BR231" s="49" t="s">
        <v>197</v>
      </c>
      <c r="BS231" s="49" t="s">
        <v>197</v>
      </c>
      <c r="BT231" s="49" t="s">
        <v>197</v>
      </c>
      <c r="BU231" s="49" t="s">
        <v>197</v>
      </c>
      <c r="BV231" s="49" t="s">
        <v>197</v>
      </c>
      <c r="BW231" s="49" t="s">
        <v>197</v>
      </c>
      <c r="BX231" s="49" t="s">
        <v>197</v>
      </c>
      <c r="BY231" s="49" t="s">
        <v>197</v>
      </c>
      <c r="BZ231" s="49" t="s">
        <v>197</v>
      </c>
      <c r="CA231" s="49" t="s">
        <v>197</v>
      </c>
      <c r="CB231" s="49" t="s">
        <v>197</v>
      </c>
      <c r="CC231" s="49" t="s">
        <v>197</v>
      </c>
      <c r="CD231" s="49" t="s">
        <v>197</v>
      </c>
      <c r="CE231" s="49" t="s">
        <v>197</v>
      </c>
      <c r="CF231" s="49" t="s">
        <v>197</v>
      </c>
      <c r="CG231" s="49" t="s">
        <v>197</v>
      </c>
      <c r="CH231" s="49" t="s">
        <v>197</v>
      </c>
      <c r="CI231" s="49" t="s">
        <v>197</v>
      </c>
      <c r="CJ231" s="49" t="s">
        <v>197</v>
      </c>
      <c r="CK231" s="49" t="s">
        <v>197</v>
      </c>
      <c r="CL231" s="49" t="s">
        <v>197</v>
      </c>
      <c r="CM231" s="49" t="s">
        <v>197</v>
      </c>
      <c r="CN231" s="49" t="s">
        <v>197</v>
      </c>
      <c r="CO231" s="49" t="s">
        <v>197</v>
      </c>
      <c r="CP231" s="49" t="s">
        <v>197</v>
      </c>
      <c r="CQ231" s="49" t="s">
        <v>197</v>
      </c>
      <c r="CR231" s="49" t="s">
        <v>197</v>
      </c>
      <c r="CS231" s="49" t="s">
        <v>197</v>
      </c>
      <c r="CT231" s="49" t="s">
        <v>197</v>
      </c>
      <c r="CU231" s="49" t="s">
        <v>197</v>
      </c>
      <c r="CV231" s="49" t="s">
        <v>197</v>
      </c>
      <c r="CW231" s="49" t="s">
        <v>197</v>
      </c>
      <c r="CX231" s="49" t="s">
        <v>197</v>
      </c>
      <c r="CY231" s="49" t="s">
        <v>197</v>
      </c>
      <c r="CZ231" s="49" t="s">
        <v>197</v>
      </c>
      <c r="DA231" s="49" t="s">
        <v>197</v>
      </c>
      <c r="DB231" s="49" t="s">
        <v>197</v>
      </c>
      <c r="DC231" s="49" t="s">
        <v>197</v>
      </c>
      <c r="DD231" s="49" t="s">
        <v>197</v>
      </c>
      <c r="DE231" s="49" t="s">
        <v>197</v>
      </c>
      <c r="DF231" s="49" t="s">
        <v>197</v>
      </c>
      <c r="DG231" s="49" t="s">
        <v>197</v>
      </c>
      <c r="DH231" s="49" t="s">
        <v>197</v>
      </c>
      <c r="DI231" s="49" t="s">
        <v>197</v>
      </c>
      <c r="DJ231" s="49" t="s">
        <v>197</v>
      </c>
      <c r="DK231" s="49" t="s">
        <v>197</v>
      </c>
      <c r="DL231" s="49" t="s">
        <v>197</v>
      </c>
      <c r="DM231" s="49" t="s">
        <v>197</v>
      </c>
      <c r="DN231" s="49" t="s">
        <v>197</v>
      </c>
      <c r="DO231" s="49" t="s">
        <v>197</v>
      </c>
      <c r="DP231" s="49" t="s">
        <v>197</v>
      </c>
      <c r="DQ231" s="49" t="s">
        <v>197</v>
      </c>
      <c r="DR231" s="49" t="s">
        <v>197</v>
      </c>
      <c r="DS231" s="49" t="s">
        <v>197</v>
      </c>
      <c r="DT231" s="49" t="s">
        <v>197</v>
      </c>
      <c r="DU231" s="49" t="s">
        <v>197</v>
      </c>
      <c r="DV231" s="49" t="s">
        <v>197</v>
      </c>
      <c r="DW231" s="49" t="s">
        <v>197</v>
      </c>
      <c r="DX231" s="49" t="s">
        <v>197</v>
      </c>
      <c r="DY231" s="49" t="s">
        <v>197</v>
      </c>
      <c r="DZ231" s="49" t="s">
        <v>197</v>
      </c>
      <c r="EA231" s="49" t="s">
        <v>197</v>
      </c>
      <c r="EB231" s="48" t="e">
        <v>#N/A</v>
      </c>
      <c r="EC231" s="49" t="s">
        <v>197</v>
      </c>
      <c r="ED231" s="48" t="e">
        <v>#N/A</v>
      </c>
      <c r="EE231" s="49" t="s">
        <v>197</v>
      </c>
      <c r="EF231" s="49" t="s">
        <v>197</v>
      </c>
      <c r="EG231" s="49" t="s">
        <v>197</v>
      </c>
      <c r="EH231" s="49" t="s">
        <v>197</v>
      </c>
      <c r="EI231" s="49" t="s">
        <v>197</v>
      </c>
      <c r="EJ231" s="49" t="s">
        <v>197</v>
      </c>
      <c r="EK231" s="49" t="s">
        <v>197</v>
      </c>
      <c r="EL231" s="49" t="s">
        <v>197</v>
      </c>
      <c r="EM231" s="49" t="s">
        <v>197</v>
      </c>
      <c r="EN231" s="49" t="s">
        <v>197</v>
      </c>
      <c r="EO231" s="49" t="s">
        <v>197</v>
      </c>
      <c r="EP231" s="49" t="s">
        <v>197</v>
      </c>
      <c r="EQ231" s="49" t="s">
        <v>197</v>
      </c>
      <c r="ER231" s="49" t="s">
        <v>197</v>
      </c>
      <c r="ES231" s="49" t="s">
        <v>197</v>
      </c>
      <c r="ET231" s="48">
        <v>79.7</v>
      </c>
      <c r="EU231" s="49" t="s">
        <v>197</v>
      </c>
      <c r="EV231" s="48">
        <v>92.6</v>
      </c>
      <c r="EW231" s="48">
        <v>112.2</v>
      </c>
      <c r="EX231" s="48">
        <v>106</v>
      </c>
      <c r="EY231" s="49" t="s">
        <v>197</v>
      </c>
      <c r="EZ231" s="48">
        <v>69.099999999999994</v>
      </c>
      <c r="FA231" s="48">
        <v>93.2</v>
      </c>
      <c r="FB231" s="48">
        <v>83.6</v>
      </c>
      <c r="FC231" s="49" t="s">
        <v>197</v>
      </c>
      <c r="FD231" s="48">
        <v>80.7</v>
      </c>
      <c r="FE231" s="48">
        <v>97.7</v>
      </c>
      <c r="FF231" s="48">
        <v>90.4</v>
      </c>
      <c r="FG231" s="49" t="s">
        <v>197</v>
      </c>
      <c r="FH231" s="49" t="s">
        <v>197</v>
      </c>
      <c r="FI231" s="49" t="s">
        <v>197</v>
      </c>
      <c r="FJ231" s="49" t="s">
        <v>197</v>
      </c>
      <c r="FK231" s="49" t="s">
        <v>197</v>
      </c>
      <c r="FL231" s="49" t="s">
        <v>197</v>
      </c>
      <c r="FM231" s="48">
        <v>109.4</v>
      </c>
      <c r="FN231" s="48">
        <v>98</v>
      </c>
      <c r="FO231" s="48">
        <v>104.6</v>
      </c>
      <c r="FP231" s="48">
        <v>83.3</v>
      </c>
      <c r="FQ231" s="48">
        <v>101.5</v>
      </c>
      <c r="FR231" s="48">
        <v>95.1</v>
      </c>
      <c r="FS231" s="48">
        <v>325.3</v>
      </c>
      <c r="FT231" s="48">
        <v>260.2</v>
      </c>
      <c r="FU231" s="48">
        <v>301.3</v>
      </c>
      <c r="FV231" s="49" t="s">
        <v>197</v>
      </c>
      <c r="FW231" s="49" t="s">
        <v>197</v>
      </c>
      <c r="FX231" s="48">
        <v>89</v>
      </c>
      <c r="FY231" s="48">
        <v>173.9</v>
      </c>
      <c r="FZ231" s="48">
        <v>173.1</v>
      </c>
      <c r="GA231" s="48">
        <v>101.4</v>
      </c>
      <c r="GB231" s="48">
        <v>86.4</v>
      </c>
      <c r="GC231" s="48">
        <v>89.3</v>
      </c>
      <c r="GD231" s="49" t="s">
        <v>197</v>
      </c>
      <c r="GE231" s="49" t="s">
        <v>197</v>
      </c>
      <c r="GF231" s="49" t="s">
        <v>197</v>
      </c>
      <c r="GG231" s="48">
        <v>238.7</v>
      </c>
      <c r="GH231" s="48">
        <v>399.7</v>
      </c>
      <c r="GI231" s="48">
        <v>398.6</v>
      </c>
      <c r="GJ231" s="49" t="s">
        <v>197</v>
      </c>
      <c r="GK231" s="49" t="s">
        <v>197</v>
      </c>
      <c r="GL231" s="49" t="s">
        <v>197</v>
      </c>
      <c r="GM231" s="49" t="s">
        <v>197</v>
      </c>
      <c r="GN231" s="49" t="s">
        <v>197</v>
      </c>
      <c r="GO231" s="49" t="s">
        <v>197</v>
      </c>
      <c r="GP231" s="49" t="s">
        <v>197</v>
      </c>
      <c r="GQ231" s="49" t="s">
        <v>197</v>
      </c>
      <c r="GR231" s="49" t="s">
        <v>197</v>
      </c>
      <c r="GS231" s="49" t="s">
        <v>197</v>
      </c>
      <c r="GT231" s="49" t="s">
        <v>197</v>
      </c>
      <c r="GU231" s="49" t="s">
        <v>197</v>
      </c>
      <c r="GV231" s="49" t="s">
        <v>197</v>
      </c>
      <c r="GW231" s="49" t="s">
        <v>197</v>
      </c>
      <c r="GX231" s="49" t="s">
        <v>197</v>
      </c>
      <c r="GY231" s="48">
        <v>102.8</v>
      </c>
      <c r="GZ231" s="48">
        <v>78.8</v>
      </c>
      <c r="HA231" s="48">
        <v>90.6</v>
      </c>
      <c r="HB231" s="48">
        <v>112.9</v>
      </c>
      <c r="HC231" s="48">
        <v>106.2</v>
      </c>
      <c r="HD231" s="48">
        <v>108.3</v>
      </c>
      <c r="HE231" s="48" t="e">
        <v>#N/A</v>
      </c>
      <c r="HF231" s="49" t="s">
        <v>197</v>
      </c>
      <c r="HG231" s="48" t="e">
        <v>#N/A</v>
      </c>
      <c r="HH231" s="49" t="s">
        <v>197</v>
      </c>
      <c r="HI231" s="49" t="s">
        <v>197</v>
      </c>
      <c r="HJ231" s="49" t="s">
        <v>197</v>
      </c>
      <c r="HK231" s="49" t="s">
        <v>197</v>
      </c>
      <c r="HL231" s="49" t="s">
        <v>197</v>
      </c>
      <c r="HM231" s="49" t="s">
        <v>197</v>
      </c>
      <c r="HN231" s="49" t="s">
        <v>197</v>
      </c>
      <c r="HO231" s="49" t="s">
        <v>197</v>
      </c>
      <c r="HP231" s="49" t="s">
        <v>197</v>
      </c>
      <c r="HQ231" s="49" t="s">
        <v>197</v>
      </c>
      <c r="HR231" s="49" t="s">
        <v>197</v>
      </c>
      <c r="HS231" s="49" t="s">
        <v>197</v>
      </c>
      <c r="HT231" s="49" t="s">
        <v>197</v>
      </c>
      <c r="HU231" s="48">
        <v>53.7</v>
      </c>
      <c r="HV231" s="48">
        <v>129.30000000000001</v>
      </c>
      <c r="HW231" s="48">
        <v>124.7</v>
      </c>
      <c r="HX231" s="49" t="s">
        <v>197</v>
      </c>
      <c r="HY231" s="49" t="s">
        <v>197</v>
      </c>
      <c r="HZ231" s="49" t="s">
        <v>197</v>
      </c>
      <c r="IA231" s="49" t="s">
        <v>197</v>
      </c>
      <c r="IB231" s="49" t="s">
        <v>197</v>
      </c>
      <c r="IC231" s="49" t="s">
        <v>197</v>
      </c>
      <c r="ID231" s="48">
        <v>65.3</v>
      </c>
      <c r="IE231" s="49" t="s">
        <v>197</v>
      </c>
      <c r="IF231" s="49" t="s">
        <v>197</v>
      </c>
      <c r="IG231" s="49" t="s">
        <v>197</v>
      </c>
      <c r="IH231" s="48">
        <v>33.200000000000003</v>
      </c>
      <c r="II231" s="49" t="s">
        <v>197</v>
      </c>
      <c r="IJ231" s="49" t="s">
        <v>197</v>
      </c>
      <c r="IK231" s="49" t="s">
        <v>197</v>
      </c>
      <c r="IL231" s="49" t="s">
        <v>197</v>
      </c>
      <c r="IM231" s="49" t="s">
        <v>197</v>
      </c>
      <c r="IN231" s="49" t="s">
        <v>197</v>
      </c>
      <c r="IO231" s="49" t="s">
        <v>197</v>
      </c>
      <c r="IP231" s="49" t="s">
        <v>197</v>
      </c>
      <c r="IQ231" s="49" t="s">
        <v>197</v>
      </c>
      <c r="IR231" s="48">
        <v>49.1</v>
      </c>
      <c r="IS231" s="48">
        <v>36</v>
      </c>
      <c r="IT231" s="48">
        <v>41.1</v>
      </c>
      <c r="IU231" s="49" t="s">
        <v>197</v>
      </c>
      <c r="IV231" s="49" t="s">
        <v>197</v>
      </c>
      <c r="IW231" s="49" t="s">
        <v>197</v>
      </c>
      <c r="IX231" s="49" t="s">
        <v>197</v>
      </c>
      <c r="IY231" s="49" t="s">
        <v>197</v>
      </c>
      <c r="IZ231" s="49" t="s">
        <v>197</v>
      </c>
      <c r="JA231" s="49" t="s">
        <v>197</v>
      </c>
      <c r="JB231" s="49" t="s">
        <v>197</v>
      </c>
      <c r="JC231" s="49" t="s">
        <v>197</v>
      </c>
      <c r="JD231" s="49" t="s">
        <v>197</v>
      </c>
      <c r="JE231" s="49" t="s">
        <v>197</v>
      </c>
      <c r="JF231" s="49" t="s">
        <v>87</v>
      </c>
      <c r="JG231" s="49" t="s">
        <v>87</v>
      </c>
      <c r="JH231" s="49" t="s">
        <v>87</v>
      </c>
      <c r="JI231" s="49">
        <v>66.599999999999994</v>
      </c>
      <c r="JJ231" s="49">
        <v>90.5</v>
      </c>
      <c r="JK231" s="49">
        <v>54.1</v>
      </c>
      <c r="JL231" s="49">
        <v>89.4</v>
      </c>
      <c r="JM231" s="49">
        <v>35.200000000000003</v>
      </c>
      <c r="JN231" s="49">
        <v>33.200000000000003</v>
      </c>
      <c r="JO231" s="49" t="s">
        <v>87</v>
      </c>
    </row>
    <row r="232" spans="1:275">
      <c r="A232" s="45"/>
      <c r="B232" s="46" t="s">
        <v>1969</v>
      </c>
      <c r="C232" s="303" t="s">
        <v>1465</v>
      </c>
      <c r="D232" s="46" t="s">
        <v>132</v>
      </c>
      <c r="E232" s="303" t="s">
        <v>27</v>
      </c>
      <c r="F232" s="47" t="s">
        <v>197</v>
      </c>
      <c r="G232" s="47" t="s">
        <v>197</v>
      </c>
      <c r="H232" s="48">
        <v>112.2</v>
      </c>
      <c r="I232" s="48">
        <v>108.1</v>
      </c>
      <c r="J232" s="48">
        <v>108.4</v>
      </c>
      <c r="K232" s="49" t="s">
        <v>197</v>
      </c>
      <c r="L232" s="49" t="s">
        <v>197</v>
      </c>
      <c r="M232" s="49" t="s">
        <v>197</v>
      </c>
      <c r="N232" s="49" t="s">
        <v>197</v>
      </c>
      <c r="O232" s="49" t="s">
        <v>197</v>
      </c>
      <c r="P232" s="49" t="s">
        <v>197</v>
      </c>
      <c r="Q232" s="49" t="s">
        <v>197</v>
      </c>
      <c r="R232" s="49" t="s">
        <v>197</v>
      </c>
      <c r="S232" s="49" t="s">
        <v>197</v>
      </c>
      <c r="T232" s="49" t="s">
        <v>197</v>
      </c>
      <c r="U232" s="49" t="s">
        <v>197</v>
      </c>
      <c r="V232" s="49" t="s">
        <v>197</v>
      </c>
      <c r="W232" s="49" t="s">
        <v>197</v>
      </c>
      <c r="X232" s="49" t="s">
        <v>197</v>
      </c>
      <c r="Y232" s="49" t="s">
        <v>197</v>
      </c>
      <c r="Z232" s="49" t="s">
        <v>197</v>
      </c>
      <c r="AA232" s="49" t="s">
        <v>197</v>
      </c>
      <c r="AB232" s="49" t="s">
        <v>197</v>
      </c>
      <c r="AC232" s="49" t="s">
        <v>197</v>
      </c>
      <c r="AD232" s="49" t="s">
        <v>197</v>
      </c>
      <c r="AE232" s="49" t="s">
        <v>197</v>
      </c>
      <c r="AF232" s="49" t="s">
        <v>197</v>
      </c>
      <c r="AG232" s="49" t="s">
        <v>197</v>
      </c>
      <c r="AH232" s="49" t="s">
        <v>197</v>
      </c>
      <c r="AI232" s="49" t="s">
        <v>197</v>
      </c>
      <c r="AJ232" s="49" t="s">
        <v>197</v>
      </c>
      <c r="AK232" s="49" t="s">
        <v>197</v>
      </c>
      <c r="AL232" s="49" t="s">
        <v>197</v>
      </c>
      <c r="AM232" s="49" t="s">
        <v>197</v>
      </c>
      <c r="AN232" s="49" t="s">
        <v>197</v>
      </c>
      <c r="AO232" s="49" t="s">
        <v>197</v>
      </c>
      <c r="AP232" s="49" t="s">
        <v>197</v>
      </c>
      <c r="AQ232" s="49" t="s">
        <v>197</v>
      </c>
      <c r="AR232" s="49" t="s">
        <v>197</v>
      </c>
      <c r="AS232" s="49" t="s">
        <v>197</v>
      </c>
      <c r="AT232" s="49" t="s">
        <v>197</v>
      </c>
      <c r="AU232" s="49" t="s">
        <v>197</v>
      </c>
      <c r="AV232" s="49" t="s">
        <v>197</v>
      </c>
      <c r="AW232" s="49" t="s">
        <v>197</v>
      </c>
      <c r="AX232" s="49" t="s">
        <v>197</v>
      </c>
      <c r="AY232" s="49" t="s">
        <v>197</v>
      </c>
      <c r="AZ232" s="48">
        <v>74.599999999999994</v>
      </c>
      <c r="BA232" s="48">
        <v>110.5</v>
      </c>
      <c r="BB232" s="48">
        <v>108.8</v>
      </c>
      <c r="BC232" s="48">
        <v>85.8</v>
      </c>
      <c r="BD232" s="48">
        <v>73.599999999999994</v>
      </c>
      <c r="BE232" s="48">
        <v>74.599999999999994</v>
      </c>
      <c r="BF232" s="48">
        <v>126.6</v>
      </c>
      <c r="BG232" s="48">
        <v>98.1</v>
      </c>
      <c r="BH232" s="48">
        <v>105.1</v>
      </c>
      <c r="BI232" s="49" t="s">
        <v>197</v>
      </c>
      <c r="BJ232" s="49" t="s">
        <v>197</v>
      </c>
      <c r="BK232" s="49" t="s">
        <v>197</v>
      </c>
      <c r="BL232" s="49" t="s">
        <v>197</v>
      </c>
      <c r="BM232" s="49" t="s">
        <v>197</v>
      </c>
      <c r="BN232" s="49" t="s">
        <v>197</v>
      </c>
      <c r="BO232" s="49" t="s">
        <v>197</v>
      </c>
      <c r="BP232" s="49" t="s">
        <v>197</v>
      </c>
      <c r="BQ232" s="49" t="s">
        <v>197</v>
      </c>
      <c r="BR232" s="49" t="s">
        <v>197</v>
      </c>
      <c r="BS232" s="49" t="s">
        <v>197</v>
      </c>
      <c r="BT232" s="49" t="s">
        <v>197</v>
      </c>
      <c r="BU232" s="49" t="s">
        <v>197</v>
      </c>
      <c r="BV232" s="49" t="s">
        <v>197</v>
      </c>
      <c r="BW232" s="49" t="s">
        <v>197</v>
      </c>
      <c r="BX232" s="49" t="s">
        <v>197</v>
      </c>
      <c r="BY232" s="49" t="s">
        <v>197</v>
      </c>
      <c r="BZ232" s="49" t="s">
        <v>197</v>
      </c>
      <c r="CA232" s="49" t="s">
        <v>197</v>
      </c>
      <c r="CB232" s="49" t="s">
        <v>197</v>
      </c>
      <c r="CC232" s="49" t="s">
        <v>197</v>
      </c>
      <c r="CD232" s="49" t="s">
        <v>197</v>
      </c>
      <c r="CE232" s="49" t="s">
        <v>197</v>
      </c>
      <c r="CF232" s="49" t="s">
        <v>197</v>
      </c>
      <c r="CG232" s="49" t="s">
        <v>197</v>
      </c>
      <c r="CH232" s="49" t="s">
        <v>197</v>
      </c>
      <c r="CI232" s="49" t="s">
        <v>197</v>
      </c>
      <c r="CJ232" s="49" t="s">
        <v>197</v>
      </c>
      <c r="CK232" s="49" t="s">
        <v>197</v>
      </c>
      <c r="CL232" s="49" t="s">
        <v>197</v>
      </c>
      <c r="CM232" s="49" t="s">
        <v>197</v>
      </c>
      <c r="CN232" s="49" t="s">
        <v>197</v>
      </c>
      <c r="CO232" s="49" t="s">
        <v>197</v>
      </c>
      <c r="CP232" s="49" t="s">
        <v>197</v>
      </c>
      <c r="CQ232" s="49" t="s">
        <v>197</v>
      </c>
      <c r="CR232" s="49" t="s">
        <v>197</v>
      </c>
      <c r="CS232" s="49" t="s">
        <v>197</v>
      </c>
      <c r="CT232" s="49" t="s">
        <v>197</v>
      </c>
      <c r="CU232" s="49" t="s">
        <v>197</v>
      </c>
      <c r="CV232" s="49" t="s">
        <v>197</v>
      </c>
      <c r="CW232" s="49" t="s">
        <v>197</v>
      </c>
      <c r="CX232" s="49" t="s">
        <v>197</v>
      </c>
      <c r="CY232" s="49" t="s">
        <v>197</v>
      </c>
      <c r="CZ232" s="49" t="s">
        <v>197</v>
      </c>
      <c r="DA232" s="49" t="s">
        <v>197</v>
      </c>
      <c r="DB232" s="49" t="s">
        <v>197</v>
      </c>
      <c r="DC232" s="49" t="s">
        <v>197</v>
      </c>
      <c r="DD232" s="49" t="s">
        <v>197</v>
      </c>
      <c r="DE232" s="49" t="s">
        <v>197</v>
      </c>
      <c r="DF232" s="49" t="s">
        <v>197</v>
      </c>
      <c r="DG232" s="49" t="s">
        <v>197</v>
      </c>
      <c r="DH232" s="49" t="s">
        <v>197</v>
      </c>
      <c r="DI232" s="49" t="s">
        <v>197</v>
      </c>
      <c r="DJ232" s="49" t="s">
        <v>197</v>
      </c>
      <c r="DK232" s="49" t="s">
        <v>197</v>
      </c>
      <c r="DL232" s="49" t="s">
        <v>197</v>
      </c>
      <c r="DM232" s="49" t="s">
        <v>197</v>
      </c>
      <c r="DN232" s="49" t="s">
        <v>197</v>
      </c>
      <c r="DO232" s="49" t="s">
        <v>197</v>
      </c>
      <c r="DP232" s="49" t="s">
        <v>197</v>
      </c>
      <c r="DQ232" s="49" t="s">
        <v>197</v>
      </c>
      <c r="DR232" s="49" t="s">
        <v>197</v>
      </c>
      <c r="DS232" s="49" t="s">
        <v>197</v>
      </c>
      <c r="DT232" s="49" t="s">
        <v>197</v>
      </c>
      <c r="DU232" s="49" t="s">
        <v>197</v>
      </c>
      <c r="DV232" s="49" t="s">
        <v>197</v>
      </c>
      <c r="DW232" s="49" t="s">
        <v>197</v>
      </c>
      <c r="DX232" s="49" t="s">
        <v>197</v>
      </c>
      <c r="DY232" s="49" t="s">
        <v>197</v>
      </c>
      <c r="DZ232" s="49" t="s">
        <v>197</v>
      </c>
      <c r="EA232" s="49" t="s">
        <v>197</v>
      </c>
      <c r="EB232" s="48" t="e">
        <v>#N/A</v>
      </c>
      <c r="EC232" s="49" t="s">
        <v>197</v>
      </c>
      <c r="ED232" s="48" t="e">
        <v>#N/A</v>
      </c>
      <c r="EE232" s="49" t="s">
        <v>197</v>
      </c>
      <c r="EF232" s="49" t="s">
        <v>197</v>
      </c>
      <c r="EG232" s="49" t="s">
        <v>197</v>
      </c>
      <c r="EH232" s="49" t="s">
        <v>197</v>
      </c>
      <c r="EI232" s="49" t="s">
        <v>197</v>
      </c>
      <c r="EJ232" s="49" t="s">
        <v>197</v>
      </c>
      <c r="EK232" s="49" t="s">
        <v>197</v>
      </c>
      <c r="EL232" s="49" t="s">
        <v>197</v>
      </c>
      <c r="EM232" s="49" t="s">
        <v>197</v>
      </c>
      <c r="EN232" s="49" t="s">
        <v>197</v>
      </c>
      <c r="EO232" s="49" t="s">
        <v>197</v>
      </c>
      <c r="EP232" s="49" t="s">
        <v>197</v>
      </c>
      <c r="EQ232" s="49" t="s">
        <v>197</v>
      </c>
      <c r="ER232" s="49" t="s">
        <v>197</v>
      </c>
      <c r="ES232" s="49" t="s">
        <v>197</v>
      </c>
      <c r="ET232" s="49" t="s">
        <v>197</v>
      </c>
      <c r="EU232" s="49" t="s">
        <v>197</v>
      </c>
      <c r="EV232" s="48">
        <v>42.6</v>
      </c>
      <c r="EW232" s="48">
        <v>72.400000000000006</v>
      </c>
      <c r="EX232" s="48">
        <v>62.8</v>
      </c>
      <c r="EY232" s="49" t="s">
        <v>197</v>
      </c>
      <c r="EZ232" s="49" t="s">
        <v>197</v>
      </c>
      <c r="FA232" s="49" t="s">
        <v>197</v>
      </c>
      <c r="FB232" s="49" t="s">
        <v>197</v>
      </c>
      <c r="FC232" s="49" t="s">
        <v>197</v>
      </c>
      <c r="FD232" s="48">
        <v>22.4</v>
      </c>
      <c r="FE232" s="48">
        <v>66.2</v>
      </c>
      <c r="FF232" s="48">
        <v>47.2</v>
      </c>
      <c r="FG232" s="49" t="s">
        <v>197</v>
      </c>
      <c r="FH232" s="49" t="s">
        <v>197</v>
      </c>
      <c r="FI232" s="49" t="s">
        <v>197</v>
      </c>
      <c r="FJ232" s="49" t="s">
        <v>197</v>
      </c>
      <c r="FK232" s="49" t="s">
        <v>197</v>
      </c>
      <c r="FL232" s="49" t="s">
        <v>197</v>
      </c>
      <c r="FM232" s="48">
        <v>20</v>
      </c>
      <c r="FN232" s="48">
        <v>43.8</v>
      </c>
      <c r="FO232" s="48">
        <v>29.8</v>
      </c>
      <c r="FP232" s="49" t="s">
        <v>197</v>
      </c>
      <c r="FQ232" s="49" t="s">
        <v>197</v>
      </c>
      <c r="FR232" s="49" t="s">
        <v>197</v>
      </c>
      <c r="FS232" s="48">
        <v>33.299999999999997</v>
      </c>
      <c r="FT232" s="48">
        <v>9.4</v>
      </c>
      <c r="FU232" s="48">
        <v>24.4</v>
      </c>
      <c r="FV232" s="49" t="s">
        <v>197</v>
      </c>
      <c r="FW232" s="49" t="s">
        <v>197</v>
      </c>
      <c r="FX232" s="48">
        <v>45</v>
      </c>
      <c r="FY232" s="48">
        <v>132.19999999999999</v>
      </c>
      <c r="FZ232" s="48">
        <v>131.19999999999999</v>
      </c>
      <c r="GA232" s="48">
        <v>33.299999999999997</v>
      </c>
      <c r="GB232" s="48">
        <v>81.900000000000006</v>
      </c>
      <c r="GC232" s="48">
        <v>72.3</v>
      </c>
      <c r="GD232" s="49" t="s">
        <v>197</v>
      </c>
      <c r="GE232" s="49" t="s">
        <v>197</v>
      </c>
      <c r="GF232" s="49" t="s">
        <v>197</v>
      </c>
      <c r="GG232" s="49" t="s">
        <v>197</v>
      </c>
      <c r="GH232" s="49" t="s">
        <v>197</v>
      </c>
      <c r="GI232" s="49" t="s">
        <v>197</v>
      </c>
      <c r="GJ232" s="49" t="s">
        <v>197</v>
      </c>
      <c r="GK232" s="49" t="s">
        <v>197</v>
      </c>
      <c r="GL232" s="49" t="s">
        <v>197</v>
      </c>
      <c r="GM232" s="49" t="s">
        <v>197</v>
      </c>
      <c r="GN232" s="49" t="s">
        <v>197</v>
      </c>
      <c r="GO232" s="49" t="s">
        <v>197</v>
      </c>
      <c r="GP232" s="49" t="s">
        <v>197</v>
      </c>
      <c r="GQ232" s="49" t="s">
        <v>197</v>
      </c>
      <c r="GR232" s="49" t="s">
        <v>197</v>
      </c>
      <c r="GS232" s="49" t="s">
        <v>197</v>
      </c>
      <c r="GT232" s="49" t="s">
        <v>197</v>
      </c>
      <c r="GU232" s="49" t="s">
        <v>197</v>
      </c>
      <c r="GV232" s="49" t="s">
        <v>197</v>
      </c>
      <c r="GW232" s="49" t="s">
        <v>197</v>
      </c>
      <c r="GX232" s="49" t="s">
        <v>197</v>
      </c>
      <c r="GY232" s="49" t="s">
        <v>197</v>
      </c>
      <c r="GZ232" s="49" t="s">
        <v>197</v>
      </c>
      <c r="HA232" s="49" t="s">
        <v>197</v>
      </c>
      <c r="HB232" s="49" t="s">
        <v>197</v>
      </c>
      <c r="HC232" s="49" t="s">
        <v>197</v>
      </c>
      <c r="HD232" s="49" t="s">
        <v>197</v>
      </c>
      <c r="HE232" s="48" t="e">
        <v>#N/A</v>
      </c>
      <c r="HF232" s="49" t="s">
        <v>197</v>
      </c>
      <c r="HG232" s="48" t="e">
        <v>#N/A</v>
      </c>
      <c r="HH232" s="49" t="s">
        <v>197</v>
      </c>
      <c r="HI232" s="49" t="s">
        <v>197</v>
      </c>
      <c r="HJ232" s="49" t="s">
        <v>197</v>
      </c>
      <c r="HK232" s="49" t="s">
        <v>197</v>
      </c>
      <c r="HL232" s="49" t="s">
        <v>197</v>
      </c>
      <c r="HM232" s="49" t="s">
        <v>197</v>
      </c>
      <c r="HN232" s="49" t="s">
        <v>197</v>
      </c>
      <c r="HO232" s="49" t="s">
        <v>197</v>
      </c>
      <c r="HP232" s="49" t="s">
        <v>197</v>
      </c>
      <c r="HQ232" s="49" t="s">
        <v>197</v>
      </c>
      <c r="HR232" s="49" t="s">
        <v>197</v>
      </c>
      <c r="HS232" s="49" t="s">
        <v>197</v>
      </c>
      <c r="HT232" s="49" t="s">
        <v>197</v>
      </c>
      <c r="HU232" s="48">
        <v>45.1</v>
      </c>
      <c r="HV232" s="48">
        <v>98.1</v>
      </c>
      <c r="HW232" s="48">
        <v>94.5</v>
      </c>
      <c r="HX232" s="49" t="s">
        <v>197</v>
      </c>
      <c r="HY232" s="49" t="s">
        <v>197</v>
      </c>
      <c r="HZ232" s="49" t="s">
        <v>197</v>
      </c>
      <c r="IA232" s="49" t="s">
        <v>197</v>
      </c>
      <c r="IB232" s="49" t="s">
        <v>197</v>
      </c>
      <c r="IC232" s="49" t="s">
        <v>197</v>
      </c>
      <c r="ID232" s="49" t="s">
        <v>197</v>
      </c>
      <c r="IE232" s="49" t="s">
        <v>197</v>
      </c>
      <c r="IF232" s="49" t="s">
        <v>197</v>
      </c>
      <c r="IG232" s="49" t="s">
        <v>197</v>
      </c>
      <c r="IH232" s="48">
        <v>38.299999999999997</v>
      </c>
      <c r="II232" s="49" t="s">
        <v>197</v>
      </c>
      <c r="IJ232" s="49" t="s">
        <v>197</v>
      </c>
      <c r="IK232" s="49" t="s">
        <v>197</v>
      </c>
      <c r="IL232" s="49" t="s">
        <v>197</v>
      </c>
      <c r="IM232" s="49" t="s">
        <v>197</v>
      </c>
      <c r="IN232" s="49" t="s">
        <v>197</v>
      </c>
      <c r="IO232" s="49" t="s">
        <v>197</v>
      </c>
      <c r="IP232" s="49" t="s">
        <v>197</v>
      </c>
      <c r="IQ232" s="49" t="s">
        <v>197</v>
      </c>
      <c r="IR232" s="49" t="s">
        <v>197</v>
      </c>
      <c r="IS232" s="49" t="s">
        <v>197</v>
      </c>
      <c r="IT232" s="49" t="s">
        <v>197</v>
      </c>
      <c r="IU232" s="49" t="s">
        <v>197</v>
      </c>
      <c r="IV232" s="49" t="s">
        <v>197</v>
      </c>
      <c r="IW232" s="49" t="s">
        <v>197</v>
      </c>
      <c r="IX232" s="49" t="s">
        <v>197</v>
      </c>
      <c r="IY232" s="49" t="s">
        <v>197</v>
      </c>
      <c r="IZ232" s="49" t="s">
        <v>197</v>
      </c>
      <c r="JA232" s="49" t="s">
        <v>197</v>
      </c>
      <c r="JB232" s="49" t="s">
        <v>197</v>
      </c>
      <c r="JC232" s="49" t="s">
        <v>197</v>
      </c>
      <c r="JD232" s="49" t="s">
        <v>197</v>
      </c>
      <c r="JE232" s="49" t="s">
        <v>197</v>
      </c>
      <c r="JF232" s="49" t="s">
        <v>87</v>
      </c>
      <c r="JG232" s="49" t="s">
        <v>87</v>
      </c>
      <c r="JH232" s="49" t="s">
        <v>87</v>
      </c>
      <c r="JI232" s="49">
        <v>4.8</v>
      </c>
      <c r="JJ232" s="49">
        <v>86.7</v>
      </c>
      <c r="JK232" s="49">
        <v>56.6</v>
      </c>
      <c r="JL232" s="49">
        <v>68.7</v>
      </c>
      <c r="JM232" s="49">
        <v>28.1</v>
      </c>
      <c r="JN232" s="49">
        <v>38.299999999999997</v>
      </c>
      <c r="JO232" s="49" t="s">
        <v>87</v>
      </c>
    </row>
    <row r="233" spans="1:275">
      <c r="A233" s="45"/>
      <c r="B233" s="46" t="s">
        <v>1970</v>
      </c>
      <c r="C233" s="303" t="s">
        <v>1329</v>
      </c>
      <c r="D233" s="46" t="s">
        <v>115</v>
      </c>
      <c r="E233" s="303" t="s">
        <v>28</v>
      </c>
      <c r="F233" s="47" t="s">
        <v>197</v>
      </c>
      <c r="G233" s="47" t="s">
        <v>197</v>
      </c>
      <c r="H233" s="48">
        <v>132.6</v>
      </c>
      <c r="I233" s="48">
        <v>118.7</v>
      </c>
      <c r="J233" s="48">
        <v>118.3</v>
      </c>
      <c r="K233" s="49" t="s">
        <v>197</v>
      </c>
      <c r="L233" s="48">
        <v>108.4</v>
      </c>
      <c r="M233" s="48">
        <v>183.2</v>
      </c>
      <c r="N233" s="48">
        <v>242.1</v>
      </c>
      <c r="O233" s="49" t="s">
        <v>197</v>
      </c>
      <c r="P233" s="48">
        <v>87.5</v>
      </c>
      <c r="Q233" s="49" t="s">
        <v>197</v>
      </c>
      <c r="R233" s="48">
        <v>119.1</v>
      </c>
      <c r="S233" s="48">
        <v>100.6</v>
      </c>
      <c r="T233" s="49" t="s">
        <v>197</v>
      </c>
      <c r="U233" s="48">
        <v>55.9</v>
      </c>
      <c r="V233" s="49" t="s">
        <v>197</v>
      </c>
      <c r="W233" s="48">
        <v>135.4</v>
      </c>
      <c r="X233" s="49" t="s">
        <v>197</v>
      </c>
      <c r="Y233" s="48">
        <v>155.80000000000001</v>
      </c>
      <c r="Z233" s="48">
        <v>72.900000000000006</v>
      </c>
      <c r="AA233" s="48">
        <v>76.7</v>
      </c>
      <c r="AB233" s="48">
        <v>74.5</v>
      </c>
      <c r="AC233" s="49" t="s">
        <v>197</v>
      </c>
      <c r="AD233" s="49" t="s">
        <v>197</v>
      </c>
      <c r="AE233" s="48">
        <v>81</v>
      </c>
      <c r="AF233" s="48">
        <v>66</v>
      </c>
      <c r="AG233" s="48">
        <v>94.5</v>
      </c>
      <c r="AH233" s="48">
        <v>87.6</v>
      </c>
      <c r="AI233" s="49" t="s">
        <v>197</v>
      </c>
      <c r="AJ233" s="49" t="s">
        <v>197</v>
      </c>
      <c r="AK233" s="48">
        <v>169.8</v>
      </c>
      <c r="AL233" s="49" t="s">
        <v>197</v>
      </c>
      <c r="AM233" s="49" t="s">
        <v>197</v>
      </c>
      <c r="AN233" s="48">
        <v>2179.1</v>
      </c>
      <c r="AO233" s="48">
        <v>107.7</v>
      </c>
      <c r="AP233" s="48">
        <v>129.19999999999999</v>
      </c>
      <c r="AQ233" s="48">
        <v>47.6</v>
      </c>
      <c r="AR233" s="48">
        <v>173.7</v>
      </c>
      <c r="AS233" s="49" t="s">
        <v>197</v>
      </c>
      <c r="AT233" s="48">
        <v>104.1</v>
      </c>
      <c r="AU233" s="49" t="s">
        <v>197</v>
      </c>
      <c r="AV233" s="49" t="s">
        <v>197</v>
      </c>
      <c r="AW233" s="49" t="s">
        <v>197</v>
      </c>
      <c r="AX233" s="49" t="s">
        <v>197</v>
      </c>
      <c r="AY233" s="48">
        <v>739.6</v>
      </c>
      <c r="AZ233" s="48">
        <v>129.4</v>
      </c>
      <c r="BA233" s="48">
        <v>112.4</v>
      </c>
      <c r="BB233" s="48">
        <v>113.2</v>
      </c>
      <c r="BC233" s="48">
        <v>118.9</v>
      </c>
      <c r="BD233" s="48">
        <v>121.4</v>
      </c>
      <c r="BE233" s="48">
        <v>121.2</v>
      </c>
      <c r="BF233" s="48">
        <v>83.8</v>
      </c>
      <c r="BG233" s="48">
        <v>67.7</v>
      </c>
      <c r="BH233" s="48">
        <v>71.5</v>
      </c>
      <c r="BI233" s="48">
        <v>145.1</v>
      </c>
      <c r="BJ233" s="48">
        <v>141.69999999999999</v>
      </c>
      <c r="BK233" s="48">
        <v>143.5</v>
      </c>
      <c r="BL233" s="48">
        <v>175</v>
      </c>
      <c r="BM233" s="48">
        <v>68.2</v>
      </c>
      <c r="BN233" s="48">
        <v>97.6</v>
      </c>
      <c r="BO233" s="49" t="s">
        <v>197</v>
      </c>
      <c r="BP233" s="49" t="s">
        <v>197</v>
      </c>
      <c r="BQ233" s="49" t="s">
        <v>197</v>
      </c>
      <c r="BR233" s="49" t="s">
        <v>197</v>
      </c>
      <c r="BS233" s="49" t="s">
        <v>197</v>
      </c>
      <c r="BT233" s="49" t="s">
        <v>197</v>
      </c>
      <c r="BU233" s="49" t="s">
        <v>197</v>
      </c>
      <c r="BV233" s="49" t="s">
        <v>197</v>
      </c>
      <c r="BW233" s="49" t="s">
        <v>197</v>
      </c>
      <c r="BX233" s="48">
        <v>164.7</v>
      </c>
      <c r="BY233" s="48">
        <v>146.6</v>
      </c>
      <c r="BZ233" s="48">
        <v>158.4</v>
      </c>
      <c r="CA233" s="49" t="s">
        <v>197</v>
      </c>
      <c r="CB233" s="49" t="s">
        <v>197</v>
      </c>
      <c r="CC233" s="49" t="s">
        <v>197</v>
      </c>
      <c r="CD233" s="48">
        <v>79</v>
      </c>
      <c r="CE233" s="48">
        <v>51.3</v>
      </c>
      <c r="CF233" s="48">
        <v>62.5</v>
      </c>
      <c r="CG233" s="48">
        <v>313.89999999999998</v>
      </c>
      <c r="CH233" s="48">
        <v>431.6</v>
      </c>
      <c r="CI233" s="48">
        <v>372</v>
      </c>
      <c r="CJ233" s="48">
        <v>104.5</v>
      </c>
      <c r="CK233" s="48">
        <v>95.1</v>
      </c>
      <c r="CL233" s="48">
        <v>99.2</v>
      </c>
      <c r="CM233" s="49" t="s">
        <v>197</v>
      </c>
      <c r="CN233" s="49" t="s">
        <v>197</v>
      </c>
      <c r="CO233" s="49" t="s">
        <v>197</v>
      </c>
      <c r="CP233" s="49" t="s">
        <v>197</v>
      </c>
      <c r="CQ233" s="49" t="s">
        <v>197</v>
      </c>
      <c r="CR233" s="49" t="s">
        <v>197</v>
      </c>
      <c r="CS233" s="49" t="s">
        <v>197</v>
      </c>
      <c r="CT233" s="49" t="s">
        <v>197</v>
      </c>
      <c r="CU233" s="49" t="s">
        <v>197</v>
      </c>
      <c r="CV233" s="49" t="s">
        <v>197</v>
      </c>
      <c r="CW233" s="48">
        <v>68.099999999999994</v>
      </c>
      <c r="CX233" s="48">
        <v>61.7</v>
      </c>
      <c r="CY233" s="48">
        <v>64.599999999999994</v>
      </c>
      <c r="CZ233" s="49" t="s">
        <v>197</v>
      </c>
      <c r="DA233" s="48">
        <v>72.599999999999994</v>
      </c>
      <c r="DB233" s="48">
        <v>51.2</v>
      </c>
      <c r="DC233" s="48">
        <v>58.8</v>
      </c>
      <c r="DD233" s="49" t="s">
        <v>197</v>
      </c>
      <c r="DE233" s="49" t="s">
        <v>197</v>
      </c>
      <c r="DF233" s="49" t="s">
        <v>197</v>
      </c>
      <c r="DG233" s="48">
        <v>88.2</v>
      </c>
      <c r="DH233" s="48">
        <v>76.900000000000006</v>
      </c>
      <c r="DI233" s="48">
        <v>83.3</v>
      </c>
      <c r="DJ233" s="48">
        <v>349.7</v>
      </c>
      <c r="DK233" s="48">
        <v>562.1</v>
      </c>
      <c r="DL233" s="48">
        <v>460.8</v>
      </c>
      <c r="DM233" s="48">
        <v>113.8</v>
      </c>
      <c r="DN233" s="48">
        <v>99.3</v>
      </c>
      <c r="DO233" s="48">
        <v>104.9</v>
      </c>
      <c r="DP233" s="49" t="s">
        <v>197</v>
      </c>
      <c r="DQ233" s="49" t="s">
        <v>197</v>
      </c>
      <c r="DR233" s="49" t="s">
        <v>197</v>
      </c>
      <c r="DS233" s="49" t="s">
        <v>197</v>
      </c>
      <c r="DT233" s="49" t="s">
        <v>197</v>
      </c>
      <c r="DU233" s="49" t="s">
        <v>197</v>
      </c>
      <c r="DV233" s="49" t="s">
        <v>197</v>
      </c>
      <c r="DW233" s="49" t="s">
        <v>197</v>
      </c>
      <c r="DX233" s="49" t="s">
        <v>197</v>
      </c>
      <c r="DY233" s="49" t="s">
        <v>197</v>
      </c>
      <c r="DZ233" s="49" t="s">
        <v>197</v>
      </c>
      <c r="EA233" s="49" t="s">
        <v>197</v>
      </c>
      <c r="EB233" s="48" t="e">
        <v>#N/A</v>
      </c>
      <c r="EC233" s="49" t="s">
        <v>197</v>
      </c>
      <c r="ED233" s="48" t="e">
        <v>#N/A</v>
      </c>
      <c r="EE233" s="49" t="s">
        <v>197</v>
      </c>
      <c r="EF233" s="49" t="s">
        <v>197</v>
      </c>
      <c r="EG233" s="49" t="s">
        <v>197</v>
      </c>
      <c r="EH233" s="49" t="s">
        <v>197</v>
      </c>
      <c r="EI233" s="49" t="s">
        <v>197</v>
      </c>
      <c r="EJ233" s="49" t="s">
        <v>197</v>
      </c>
      <c r="EK233" s="49" t="s">
        <v>197</v>
      </c>
      <c r="EL233" s="49" t="s">
        <v>197</v>
      </c>
      <c r="EM233" s="49" t="s">
        <v>197</v>
      </c>
      <c r="EN233" s="49" t="s">
        <v>197</v>
      </c>
      <c r="EO233" s="49" t="s">
        <v>197</v>
      </c>
      <c r="EP233" s="49" t="s">
        <v>197</v>
      </c>
      <c r="EQ233" s="49" t="s">
        <v>197</v>
      </c>
      <c r="ER233" s="49" t="s">
        <v>197</v>
      </c>
      <c r="ES233" s="49" t="s">
        <v>197</v>
      </c>
      <c r="ET233" s="48">
        <v>152.69999999999999</v>
      </c>
      <c r="EU233" s="49" t="s">
        <v>197</v>
      </c>
      <c r="EV233" s="48">
        <v>98.2</v>
      </c>
      <c r="EW233" s="48">
        <v>64.099999999999994</v>
      </c>
      <c r="EX233" s="48">
        <v>74.8</v>
      </c>
      <c r="EY233" s="48">
        <v>142.19999999999999</v>
      </c>
      <c r="EZ233" s="48">
        <v>134.9</v>
      </c>
      <c r="FA233" s="48">
        <v>83.6</v>
      </c>
      <c r="FB233" s="48">
        <v>104</v>
      </c>
      <c r="FC233" s="49" t="s">
        <v>197</v>
      </c>
      <c r="FD233" s="48">
        <v>121.2</v>
      </c>
      <c r="FE233" s="48">
        <v>20.5</v>
      </c>
      <c r="FF233" s="48">
        <v>63.8</v>
      </c>
      <c r="FG233" s="49" t="s">
        <v>197</v>
      </c>
      <c r="FH233" s="49" t="s">
        <v>197</v>
      </c>
      <c r="FI233" s="49" t="s">
        <v>197</v>
      </c>
      <c r="FJ233" s="49" t="s">
        <v>197</v>
      </c>
      <c r="FK233" s="49" t="s">
        <v>197</v>
      </c>
      <c r="FL233" s="49" t="s">
        <v>197</v>
      </c>
      <c r="FM233" s="48">
        <v>168.8</v>
      </c>
      <c r="FN233" s="48">
        <v>133.1</v>
      </c>
      <c r="FO233" s="48">
        <v>154</v>
      </c>
      <c r="FP233" s="48">
        <v>173.5</v>
      </c>
      <c r="FQ233" s="48">
        <v>90.3</v>
      </c>
      <c r="FR233" s="48">
        <v>119.8</v>
      </c>
      <c r="FS233" s="48">
        <v>217.2</v>
      </c>
      <c r="FT233" s="48">
        <v>120.8</v>
      </c>
      <c r="FU233" s="48">
        <v>181.7</v>
      </c>
      <c r="FV233" s="48">
        <v>67.099999999999994</v>
      </c>
      <c r="FW233" s="49" t="s">
        <v>197</v>
      </c>
      <c r="FX233" s="48">
        <v>79.400000000000006</v>
      </c>
      <c r="FY233" s="48">
        <v>91.6</v>
      </c>
      <c r="FZ233" s="48">
        <v>91.5</v>
      </c>
      <c r="GA233" s="48">
        <v>120.7</v>
      </c>
      <c r="GB233" s="48">
        <v>106.9</v>
      </c>
      <c r="GC233" s="48">
        <v>109.6</v>
      </c>
      <c r="GD233" s="49" t="s">
        <v>197</v>
      </c>
      <c r="GE233" s="49" t="s">
        <v>197</v>
      </c>
      <c r="GF233" s="49" t="s">
        <v>197</v>
      </c>
      <c r="GG233" s="48">
        <v>67.599999999999994</v>
      </c>
      <c r="GH233" s="48">
        <v>144.69999999999999</v>
      </c>
      <c r="GI233" s="48">
        <v>144.19999999999999</v>
      </c>
      <c r="GJ233" s="49" t="s">
        <v>197</v>
      </c>
      <c r="GK233" s="49" t="s">
        <v>197</v>
      </c>
      <c r="GL233" s="49" t="s">
        <v>197</v>
      </c>
      <c r="GM233" s="48">
        <v>170.9</v>
      </c>
      <c r="GN233" s="48">
        <v>148</v>
      </c>
      <c r="GO233" s="48">
        <v>156.9</v>
      </c>
      <c r="GP233" s="48">
        <v>125.4</v>
      </c>
      <c r="GQ233" s="48">
        <v>88.2</v>
      </c>
      <c r="GR233" s="48">
        <v>102</v>
      </c>
      <c r="GS233" s="49" t="s">
        <v>197</v>
      </c>
      <c r="GT233" s="49" t="s">
        <v>197</v>
      </c>
      <c r="GU233" s="49" t="s">
        <v>197</v>
      </c>
      <c r="GV233" s="49" t="s">
        <v>197</v>
      </c>
      <c r="GW233" s="49" t="s">
        <v>197</v>
      </c>
      <c r="GX233" s="49" t="s">
        <v>197</v>
      </c>
      <c r="GY233" s="48">
        <v>115</v>
      </c>
      <c r="GZ233" s="48">
        <v>115.8</v>
      </c>
      <c r="HA233" s="48">
        <v>115.4</v>
      </c>
      <c r="HB233" s="48">
        <v>134.9</v>
      </c>
      <c r="HC233" s="48">
        <v>126.1</v>
      </c>
      <c r="HD233" s="48">
        <v>128.80000000000001</v>
      </c>
      <c r="HE233" s="48" t="e">
        <v>#N/A</v>
      </c>
      <c r="HF233" s="49" t="s">
        <v>197</v>
      </c>
      <c r="HG233" s="48" t="e">
        <v>#N/A</v>
      </c>
      <c r="HH233" s="48">
        <v>26.2</v>
      </c>
      <c r="HI233" s="49" t="s">
        <v>197</v>
      </c>
      <c r="HJ233" s="49" t="s">
        <v>197</v>
      </c>
      <c r="HK233" s="49" t="s">
        <v>197</v>
      </c>
      <c r="HL233" s="48">
        <v>162.30000000000001</v>
      </c>
      <c r="HM233" s="48">
        <v>146.30000000000001</v>
      </c>
      <c r="HN233" s="48">
        <v>154</v>
      </c>
      <c r="HO233" s="49" t="s">
        <v>197</v>
      </c>
      <c r="HP233" s="49" t="s">
        <v>197</v>
      </c>
      <c r="HQ233" s="49" t="s">
        <v>197</v>
      </c>
      <c r="HR233" s="49" t="s">
        <v>197</v>
      </c>
      <c r="HS233" s="49" t="s">
        <v>197</v>
      </c>
      <c r="HT233" s="49" t="s">
        <v>197</v>
      </c>
      <c r="HU233" s="48">
        <v>30</v>
      </c>
      <c r="HV233" s="48">
        <v>68.7</v>
      </c>
      <c r="HW233" s="48">
        <v>66.400000000000006</v>
      </c>
      <c r="HX233" s="49" t="s">
        <v>197</v>
      </c>
      <c r="HY233" s="49" t="s">
        <v>197</v>
      </c>
      <c r="HZ233" s="48">
        <v>404.2</v>
      </c>
      <c r="IA233" s="48">
        <v>133.19999999999999</v>
      </c>
      <c r="IB233" s="48">
        <v>385.3</v>
      </c>
      <c r="IC233" s="48">
        <v>248</v>
      </c>
      <c r="ID233" s="48">
        <v>92.5</v>
      </c>
      <c r="IE233" s="49" t="s">
        <v>197</v>
      </c>
      <c r="IF233" s="49" t="s">
        <v>197</v>
      </c>
      <c r="IG233" s="49" t="s">
        <v>197</v>
      </c>
      <c r="IH233" s="48">
        <v>80.900000000000006</v>
      </c>
      <c r="II233" s="49" t="s">
        <v>197</v>
      </c>
      <c r="IJ233" s="49" t="s">
        <v>197</v>
      </c>
      <c r="IK233" s="49" t="s">
        <v>197</v>
      </c>
      <c r="IL233" s="49" t="s">
        <v>197</v>
      </c>
      <c r="IM233" s="49" t="s">
        <v>197</v>
      </c>
      <c r="IN233" s="49" t="s">
        <v>197</v>
      </c>
      <c r="IO233" s="49" t="s">
        <v>197</v>
      </c>
      <c r="IP233" s="49" t="s">
        <v>197</v>
      </c>
      <c r="IQ233" s="49" t="s">
        <v>197</v>
      </c>
      <c r="IR233" s="48">
        <v>305.7</v>
      </c>
      <c r="IS233" s="48">
        <v>170.3</v>
      </c>
      <c r="IT233" s="48">
        <v>222.5</v>
      </c>
      <c r="IU233" s="48">
        <v>108.3</v>
      </c>
      <c r="IV233" s="48">
        <v>234.3</v>
      </c>
      <c r="IW233" s="48">
        <v>202.3</v>
      </c>
      <c r="IX233" s="49" t="s">
        <v>197</v>
      </c>
      <c r="IY233" s="49" t="s">
        <v>197</v>
      </c>
      <c r="IZ233" s="49" t="s">
        <v>197</v>
      </c>
      <c r="JA233" s="49" t="s">
        <v>197</v>
      </c>
      <c r="JB233" s="49" t="s">
        <v>197</v>
      </c>
      <c r="JC233" s="48">
        <v>129.19999999999999</v>
      </c>
      <c r="JD233" s="48">
        <v>56.8</v>
      </c>
      <c r="JE233" s="48">
        <v>74.5</v>
      </c>
      <c r="JF233" s="48" t="s">
        <v>87</v>
      </c>
      <c r="JG233" s="48" t="s">
        <v>87</v>
      </c>
      <c r="JH233" s="48" t="s">
        <v>87</v>
      </c>
      <c r="JI233" s="48">
        <v>111.3</v>
      </c>
      <c r="JJ233" s="48">
        <v>88.1</v>
      </c>
      <c r="JK233" s="48">
        <v>83.8</v>
      </c>
      <c r="JL233" s="48">
        <v>89.4</v>
      </c>
      <c r="JM233" s="48">
        <v>74</v>
      </c>
      <c r="JN233" s="48">
        <v>80.900000000000006</v>
      </c>
      <c r="JO233" s="48" t="s">
        <v>87</v>
      </c>
    </row>
    <row r="234" spans="1:275">
      <c r="A234" s="45"/>
      <c r="B234" s="46" t="s">
        <v>1971</v>
      </c>
      <c r="C234" s="303" t="s">
        <v>1466</v>
      </c>
      <c r="D234" s="46" t="s">
        <v>115</v>
      </c>
      <c r="E234" s="303" t="s">
        <v>28</v>
      </c>
      <c r="F234" s="47" t="s">
        <v>197</v>
      </c>
      <c r="G234" s="47" t="s">
        <v>197</v>
      </c>
      <c r="H234" s="48">
        <v>138.30000000000001</v>
      </c>
      <c r="I234" s="48">
        <v>171</v>
      </c>
      <c r="J234" s="48">
        <v>154.6</v>
      </c>
      <c r="K234" s="49" t="s">
        <v>197</v>
      </c>
      <c r="L234" s="49" t="s">
        <v>197</v>
      </c>
      <c r="M234" s="48">
        <v>94.9</v>
      </c>
      <c r="N234" s="49" t="s">
        <v>197</v>
      </c>
      <c r="O234" s="49" t="s">
        <v>197</v>
      </c>
      <c r="P234" s="49" t="s">
        <v>197</v>
      </c>
      <c r="Q234" s="49" t="s">
        <v>197</v>
      </c>
      <c r="R234" s="48">
        <v>57</v>
      </c>
      <c r="S234" s="48">
        <v>122.3</v>
      </c>
      <c r="T234" s="49" t="s">
        <v>197</v>
      </c>
      <c r="U234" s="48">
        <v>170.7</v>
      </c>
      <c r="V234" s="49" t="s">
        <v>197</v>
      </c>
      <c r="W234" s="49" t="s">
        <v>197</v>
      </c>
      <c r="X234" s="49" t="s">
        <v>197</v>
      </c>
      <c r="Y234" s="49" t="s">
        <v>197</v>
      </c>
      <c r="Z234" s="49" t="s">
        <v>197</v>
      </c>
      <c r="AA234" s="49" t="s">
        <v>197</v>
      </c>
      <c r="AB234" s="49" t="s">
        <v>197</v>
      </c>
      <c r="AC234" s="49" t="s">
        <v>197</v>
      </c>
      <c r="AD234" s="49" t="s">
        <v>197</v>
      </c>
      <c r="AE234" s="49" t="s">
        <v>197</v>
      </c>
      <c r="AF234" s="49" t="s">
        <v>197</v>
      </c>
      <c r="AG234" s="49" t="s">
        <v>197</v>
      </c>
      <c r="AH234" s="49" t="s">
        <v>197</v>
      </c>
      <c r="AI234" s="49" t="s">
        <v>197</v>
      </c>
      <c r="AJ234" s="49" t="s">
        <v>197</v>
      </c>
      <c r="AK234" s="49" t="s">
        <v>197</v>
      </c>
      <c r="AL234" s="49" t="s">
        <v>197</v>
      </c>
      <c r="AM234" s="49" t="s">
        <v>197</v>
      </c>
      <c r="AN234" s="49" t="s">
        <v>197</v>
      </c>
      <c r="AO234" s="49" t="s">
        <v>197</v>
      </c>
      <c r="AP234" s="49" t="s">
        <v>197</v>
      </c>
      <c r="AQ234" s="49" t="s">
        <v>197</v>
      </c>
      <c r="AR234" s="49" t="s">
        <v>197</v>
      </c>
      <c r="AS234" s="49" t="s">
        <v>197</v>
      </c>
      <c r="AT234" s="49" t="s">
        <v>197</v>
      </c>
      <c r="AU234" s="49" t="s">
        <v>197</v>
      </c>
      <c r="AV234" s="49" t="s">
        <v>197</v>
      </c>
      <c r="AW234" s="49" t="s">
        <v>197</v>
      </c>
      <c r="AX234" s="49" t="s">
        <v>197</v>
      </c>
      <c r="AY234" s="49" t="s">
        <v>197</v>
      </c>
      <c r="AZ234" s="48">
        <v>70.900000000000006</v>
      </c>
      <c r="BA234" s="48">
        <v>79.7</v>
      </c>
      <c r="BB234" s="48">
        <v>79.3</v>
      </c>
      <c r="BC234" s="48">
        <v>150.6</v>
      </c>
      <c r="BD234" s="48">
        <v>89.6</v>
      </c>
      <c r="BE234" s="48">
        <v>94.2</v>
      </c>
      <c r="BF234" s="48">
        <v>94.6</v>
      </c>
      <c r="BG234" s="48">
        <v>83.3</v>
      </c>
      <c r="BH234" s="48">
        <v>86</v>
      </c>
      <c r="BI234" s="49" t="s">
        <v>197</v>
      </c>
      <c r="BJ234" s="49" t="s">
        <v>197</v>
      </c>
      <c r="BK234" s="49" t="s">
        <v>197</v>
      </c>
      <c r="BL234" s="49" t="s">
        <v>197</v>
      </c>
      <c r="BM234" s="49" t="s">
        <v>197</v>
      </c>
      <c r="BN234" s="49" t="s">
        <v>197</v>
      </c>
      <c r="BO234" s="49" t="s">
        <v>197</v>
      </c>
      <c r="BP234" s="49" t="s">
        <v>197</v>
      </c>
      <c r="BQ234" s="49" t="s">
        <v>197</v>
      </c>
      <c r="BR234" s="49" t="s">
        <v>197</v>
      </c>
      <c r="BS234" s="49" t="s">
        <v>197</v>
      </c>
      <c r="BT234" s="49" t="s">
        <v>197</v>
      </c>
      <c r="BU234" s="49" t="s">
        <v>197</v>
      </c>
      <c r="BV234" s="49" t="s">
        <v>197</v>
      </c>
      <c r="BW234" s="49" t="s">
        <v>197</v>
      </c>
      <c r="BX234" s="49" t="s">
        <v>197</v>
      </c>
      <c r="BY234" s="49" t="s">
        <v>197</v>
      </c>
      <c r="BZ234" s="49" t="s">
        <v>197</v>
      </c>
      <c r="CA234" s="49" t="s">
        <v>197</v>
      </c>
      <c r="CB234" s="49" t="s">
        <v>197</v>
      </c>
      <c r="CC234" s="49" t="s">
        <v>197</v>
      </c>
      <c r="CD234" s="49" t="s">
        <v>197</v>
      </c>
      <c r="CE234" s="49" t="s">
        <v>197</v>
      </c>
      <c r="CF234" s="49" t="s">
        <v>197</v>
      </c>
      <c r="CG234" s="49" t="s">
        <v>197</v>
      </c>
      <c r="CH234" s="49" t="s">
        <v>197</v>
      </c>
      <c r="CI234" s="49" t="s">
        <v>197</v>
      </c>
      <c r="CJ234" s="49" t="s">
        <v>197</v>
      </c>
      <c r="CK234" s="49" t="s">
        <v>197</v>
      </c>
      <c r="CL234" s="49" t="s">
        <v>197</v>
      </c>
      <c r="CM234" s="49" t="s">
        <v>197</v>
      </c>
      <c r="CN234" s="49" t="s">
        <v>197</v>
      </c>
      <c r="CO234" s="49" t="s">
        <v>197</v>
      </c>
      <c r="CP234" s="49" t="s">
        <v>197</v>
      </c>
      <c r="CQ234" s="49" t="s">
        <v>197</v>
      </c>
      <c r="CR234" s="49" t="s">
        <v>197</v>
      </c>
      <c r="CS234" s="49" t="s">
        <v>197</v>
      </c>
      <c r="CT234" s="49" t="s">
        <v>197</v>
      </c>
      <c r="CU234" s="49" t="s">
        <v>197</v>
      </c>
      <c r="CV234" s="49" t="s">
        <v>197</v>
      </c>
      <c r="CW234" s="49" t="s">
        <v>197</v>
      </c>
      <c r="CX234" s="49" t="s">
        <v>197</v>
      </c>
      <c r="CY234" s="49" t="s">
        <v>197</v>
      </c>
      <c r="CZ234" s="49" t="s">
        <v>197</v>
      </c>
      <c r="DA234" s="49" t="s">
        <v>197</v>
      </c>
      <c r="DB234" s="49" t="s">
        <v>197</v>
      </c>
      <c r="DC234" s="49" t="s">
        <v>197</v>
      </c>
      <c r="DD234" s="49" t="s">
        <v>197</v>
      </c>
      <c r="DE234" s="49" t="s">
        <v>197</v>
      </c>
      <c r="DF234" s="49" t="s">
        <v>197</v>
      </c>
      <c r="DG234" s="49" t="s">
        <v>197</v>
      </c>
      <c r="DH234" s="49" t="s">
        <v>197</v>
      </c>
      <c r="DI234" s="49" t="s">
        <v>197</v>
      </c>
      <c r="DJ234" s="49" t="s">
        <v>197</v>
      </c>
      <c r="DK234" s="49" t="s">
        <v>197</v>
      </c>
      <c r="DL234" s="49" t="s">
        <v>197</v>
      </c>
      <c r="DM234" s="49" t="s">
        <v>197</v>
      </c>
      <c r="DN234" s="49" t="s">
        <v>197</v>
      </c>
      <c r="DO234" s="49" t="s">
        <v>197</v>
      </c>
      <c r="DP234" s="49" t="s">
        <v>197</v>
      </c>
      <c r="DQ234" s="49" t="s">
        <v>197</v>
      </c>
      <c r="DR234" s="49" t="s">
        <v>197</v>
      </c>
      <c r="DS234" s="49" t="s">
        <v>197</v>
      </c>
      <c r="DT234" s="49" t="s">
        <v>197</v>
      </c>
      <c r="DU234" s="49" t="s">
        <v>197</v>
      </c>
      <c r="DV234" s="49" t="s">
        <v>197</v>
      </c>
      <c r="DW234" s="49" t="s">
        <v>197</v>
      </c>
      <c r="DX234" s="49" t="s">
        <v>197</v>
      </c>
      <c r="DY234" s="49" t="s">
        <v>197</v>
      </c>
      <c r="DZ234" s="49" t="s">
        <v>197</v>
      </c>
      <c r="EA234" s="49" t="s">
        <v>197</v>
      </c>
      <c r="EB234" s="48" t="e">
        <v>#N/A</v>
      </c>
      <c r="EC234" s="49" t="s">
        <v>197</v>
      </c>
      <c r="ED234" s="48" t="e">
        <v>#N/A</v>
      </c>
      <c r="EE234" s="49" t="s">
        <v>197</v>
      </c>
      <c r="EF234" s="49" t="s">
        <v>197</v>
      </c>
      <c r="EG234" s="49" t="s">
        <v>197</v>
      </c>
      <c r="EH234" s="49" t="s">
        <v>197</v>
      </c>
      <c r="EI234" s="49" t="s">
        <v>197</v>
      </c>
      <c r="EJ234" s="49" t="s">
        <v>197</v>
      </c>
      <c r="EK234" s="49" t="s">
        <v>197</v>
      </c>
      <c r="EL234" s="49" t="s">
        <v>197</v>
      </c>
      <c r="EM234" s="49" t="s">
        <v>197</v>
      </c>
      <c r="EN234" s="49" t="s">
        <v>197</v>
      </c>
      <c r="EO234" s="49" t="s">
        <v>197</v>
      </c>
      <c r="EP234" s="49" t="s">
        <v>197</v>
      </c>
      <c r="EQ234" s="49" t="s">
        <v>197</v>
      </c>
      <c r="ER234" s="49" t="s">
        <v>197</v>
      </c>
      <c r="ES234" s="49" t="s">
        <v>197</v>
      </c>
      <c r="ET234" s="49" t="s">
        <v>197</v>
      </c>
      <c r="EU234" s="49" t="s">
        <v>197</v>
      </c>
      <c r="EV234" s="48">
        <v>61.9</v>
      </c>
      <c r="EW234" s="48">
        <v>52.8</v>
      </c>
      <c r="EX234" s="48">
        <v>55.7</v>
      </c>
      <c r="EY234" s="49" t="s">
        <v>197</v>
      </c>
      <c r="EZ234" s="48">
        <v>108.8</v>
      </c>
      <c r="FA234" s="48">
        <v>54.7</v>
      </c>
      <c r="FB234" s="48">
        <v>76.2</v>
      </c>
      <c r="FC234" s="49" t="s">
        <v>197</v>
      </c>
      <c r="FD234" s="48">
        <v>91.3</v>
      </c>
      <c r="FE234" s="48">
        <v>53.9</v>
      </c>
      <c r="FF234" s="48">
        <v>70</v>
      </c>
      <c r="FG234" s="49" t="s">
        <v>197</v>
      </c>
      <c r="FH234" s="49" t="s">
        <v>197</v>
      </c>
      <c r="FI234" s="49" t="s">
        <v>197</v>
      </c>
      <c r="FJ234" s="49" t="s">
        <v>197</v>
      </c>
      <c r="FK234" s="49" t="s">
        <v>197</v>
      </c>
      <c r="FL234" s="49" t="s">
        <v>197</v>
      </c>
      <c r="FM234" s="48">
        <v>35.6</v>
      </c>
      <c r="FN234" s="48">
        <v>41.2</v>
      </c>
      <c r="FO234" s="48">
        <v>37.9</v>
      </c>
      <c r="FP234" s="49" t="s">
        <v>197</v>
      </c>
      <c r="FQ234" s="49" t="s">
        <v>197</v>
      </c>
      <c r="FR234" s="49" t="s">
        <v>197</v>
      </c>
      <c r="FS234" s="48">
        <v>56.6</v>
      </c>
      <c r="FT234" s="48">
        <v>71.599999999999994</v>
      </c>
      <c r="FU234" s="48">
        <v>62.1</v>
      </c>
      <c r="FV234" s="49" t="s">
        <v>197</v>
      </c>
      <c r="FW234" s="49" t="s">
        <v>197</v>
      </c>
      <c r="FX234" s="48">
        <v>62.9</v>
      </c>
      <c r="FY234" s="48">
        <v>62.3</v>
      </c>
      <c r="FZ234" s="48">
        <v>62.3</v>
      </c>
      <c r="GA234" s="48">
        <v>81</v>
      </c>
      <c r="GB234" s="48">
        <v>90.7</v>
      </c>
      <c r="GC234" s="48">
        <v>88.8</v>
      </c>
      <c r="GD234" s="49" t="s">
        <v>197</v>
      </c>
      <c r="GE234" s="49" t="s">
        <v>197</v>
      </c>
      <c r="GF234" s="49" t="s">
        <v>197</v>
      </c>
      <c r="GG234" s="49" t="s">
        <v>197</v>
      </c>
      <c r="GH234" s="48">
        <v>76.7</v>
      </c>
      <c r="GI234" s="48">
        <v>76.099999999999994</v>
      </c>
      <c r="GJ234" s="49" t="s">
        <v>197</v>
      </c>
      <c r="GK234" s="49" t="s">
        <v>197</v>
      </c>
      <c r="GL234" s="49" t="s">
        <v>197</v>
      </c>
      <c r="GM234" s="49" t="s">
        <v>197</v>
      </c>
      <c r="GN234" s="49" t="s">
        <v>197</v>
      </c>
      <c r="GO234" s="49" t="s">
        <v>197</v>
      </c>
      <c r="GP234" s="49" t="s">
        <v>197</v>
      </c>
      <c r="GQ234" s="49" t="s">
        <v>197</v>
      </c>
      <c r="GR234" s="49" t="s">
        <v>197</v>
      </c>
      <c r="GS234" s="49" t="s">
        <v>197</v>
      </c>
      <c r="GT234" s="49" t="s">
        <v>197</v>
      </c>
      <c r="GU234" s="49" t="s">
        <v>197</v>
      </c>
      <c r="GV234" s="49" t="s">
        <v>197</v>
      </c>
      <c r="GW234" s="49" t="s">
        <v>197</v>
      </c>
      <c r="GX234" s="49" t="s">
        <v>197</v>
      </c>
      <c r="GY234" s="49" t="s">
        <v>197</v>
      </c>
      <c r="GZ234" s="49" t="s">
        <v>197</v>
      </c>
      <c r="HA234" s="49" t="s">
        <v>197</v>
      </c>
      <c r="HB234" s="49" t="s">
        <v>197</v>
      </c>
      <c r="HC234" s="49" t="s">
        <v>197</v>
      </c>
      <c r="HD234" s="49" t="s">
        <v>197</v>
      </c>
      <c r="HE234" s="48" t="e">
        <v>#N/A</v>
      </c>
      <c r="HF234" s="49" t="s">
        <v>197</v>
      </c>
      <c r="HG234" s="48" t="e">
        <v>#N/A</v>
      </c>
      <c r="HH234" s="49" t="s">
        <v>197</v>
      </c>
      <c r="HI234" s="49" t="s">
        <v>197</v>
      </c>
      <c r="HJ234" s="49" t="s">
        <v>197</v>
      </c>
      <c r="HK234" s="49" t="s">
        <v>197</v>
      </c>
      <c r="HL234" s="49" t="s">
        <v>197</v>
      </c>
      <c r="HM234" s="49" t="s">
        <v>197</v>
      </c>
      <c r="HN234" s="49" t="s">
        <v>197</v>
      </c>
      <c r="HO234" s="49" t="s">
        <v>197</v>
      </c>
      <c r="HP234" s="49" t="s">
        <v>197</v>
      </c>
      <c r="HQ234" s="49" t="s">
        <v>197</v>
      </c>
      <c r="HR234" s="49" t="s">
        <v>197</v>
      </c>
      <c r="HS234" s="49" t="s">
        <v>197</v>
      </c>
      <c r="HT234" s="49" t="s">
        <v>197</v>
      </c>
      <c r="HU234" s="48">
        <v>83.6</v>
      </c>
      <c r="HV234" s="48">
        <v>63.7</v>
      </c>
      <c r="HW234" s="48">
        <v>65</v>
      </c>
      <c r="HX234" s="49" t="s">
        <v>197</v>
      </c>
      <c r="HY234" s="49" t="s">
        <v>197</v>
      </c>
      <c r="HZ234" s="49" t="s">
        <v>197</v>
      </c>
      <c r="IA234" s="49" t="s">
        <v>197</v>
      </c>
      <c r="IB234" s="49" t="s">
        <v>197</v>
      </c>
      <c r="IC234" s="49" t="s">
        <v>197</v>
      </c>
      <c r="ID234" s="48">
        <v>134.80000000000001</v>
      </c>
      <c r="IE234" s="49" t="s">
        <v>197</v>
      </c>
      <c r="IF234" s="49" t="s">
        <v>197</v>
      </c>
      <c r="IG234" s="48">
        <v>169.6</v>
      </c>
      <c r="IH234" s="48">
        <v>44</v>
      </c>
      <c r="II234" s="49" t="s">
        <v>197</v>
      </c>
      <c r="IJ234" s="49" t="s">
        <v>197</v>
      </c>
      <c r="IK234" s="49" t="s">
        <v>197</v>
      </c>
      <c r="IL234" s="49" t="s">
        <v>197</v>
      </c>
      <c r="IM234" s="49" t="s">
        <v>197</v>
      </c>
      <c r="IN234" s="49" t="s">
        <v>197</v>
      </c>
      <c r="IO234" s="49" t="s">
        <v>197</v>
      </c>
      <c r="IP234" s="49" t="s">
        <v>197</v>
      </c>
      <c r="IQ234" s="49" t="s">
        <v>197</v>
      </c>
      <c r="IR234" s="48">
        <v>63.2</v>
      </c>
      <c r="IS234" s="48">
        <v>78.2</v>
      </c>
      <c r="IT234" s="48">
        <v>72.400000000000006</v>
      </c>
      <c r="IU234" s="49" t="s">
        <v>197</v>
      </c>
      <c r="IV234" s="49" t="s">
        <v>197</v>
      </c>
      <c r="IW234" s="49" t="s">
        <v>197</v>
      </c>
      <c r="IX234" s="49" t="s">
        <v>197</v>
      </c>
      <c r="IY234" s="49" t="s">
        <v>197</v>
      </c>
      <c r="IZ234" s="49" t="s">
        <v>197</v>
      </c>
      <c r="JA234" s="49" t="s">
        <v>197</v>
      </c>
      <c r="JB234" s="49" t="s">
        <v>197</v>
      </c>
      <c r="JC234" s="49" t="s">
        <v>197</v>
      </c>
      <c r="JD234" s="49" t="s">
        <v>197</v>
      </c>
      <c r="JE234" s="49" t="s">
        <v>197</v>
      </c>
      <c r="JF234" s="49" t="s">
        <v>87</v>
      </c>
      <c r="JG234" s="49" t="s">
        <v>87</v>
      </c>
      <c r="JH234" s="49" t="s">
        <v>87</v>
      </c>
      <c r="JI234" s="49">
        <v>38.200000000000003</v>
      </c>
      <c r="JJ234" s="49">
        <v>82.4</v>
      </c>
      <c r="JK234" s="49">
        <v>113.3</v>
      </c>
      <c r="JL234" s="49">
        <v>70.8</v>
      </c>
      <c r="JM234" s="49">
        <v>61.3</v>
      </c>
      <c r="JN234" s="49">
        <v>44</v>
      </c>
      <c r="JO234" s="49" t="s">
        <v>87</v>
      </c>
    </row>
    <row r="235" spans="1:275">
      <c r="A235" s="45"/>
      <c r="B235" s="46" t="s">
        <v>1972</v>
      </c>
      <c r="C235" s="303" t="s">
        <v>1333</v>
      </c>
      <c r="D235" s="46" t="s">
        <v>115</v>
      </c>
      <c r="E235" s="303" t="s">
        <v>28</v>
      </c>
      <c r="F235" s="47" t="s">
        <v>197</v>
      </c>
      <c r="G235" s="47" t="s">
        <v>197</v>
      </c>
      <c r="H235" s="48">
        <v>149</v>
      </c>
      <c r="I235" s="48">
        <v>137.30000000000001</v>
      </c>
      <c r="J235" s="48">
        <v>136.4</v>
      </c>
      <c r="K235" s="48">
        <v>63.4</v>
      </c>
      <c r="L235" s="48">
        <v>145</v>
      </c>
      <c r="M235" s="48">
        <v>148.6</v>
      </c>
      <c r="N235" s="48">
        <v>155.30000000000001</v>
      </c>
      <c r="O235" s="49" t="s">
        <v>197</v>
      </c>
      <c r="P235" s="48">
        <v>174.8</v>
      </c>
      <c r="Q235" s="48">
        <v>98.9</v>
      </c>
      <c r="R235" s="48">
        <v>164.8</v>
      </c>
      <c r="S235" s="48">
        <v>127.3</v>
      </c>
      <c r="T235" s="49" t="s">
        <v>197</v>
      </c>
      <c r="U235" s="48">
        <v>211.2</v>
      </c>
      <c r="V235" s="49" t="s">
        <v>197</v>
      </c>
      <c r="W235" s="49" t="s">
        <v>197</v>
      </c>
      <c r="X235" s="49" t="s">
        <v>197</v>
      </c>
      <c r="Y235" s="49" t="s">
        <v>197</v>
      </c>
      <c r="Z235" s="48">
        <v>167.9</v>
      </c>
      <c r="AA235" s="48">
        <v>73.599999999999994</v>
      </c>
      <c r="AB235" s="48">
        <v>89.5</v>
      </c>
      <c r="AC235" s="49" t="s">
        <v>197</v>
      </c>
      <c r="AD235" s="49" t="s">
        <v>197</v>
      </c>
      <c r="AE235" s="48">
        <v>108.8</v>
      </c>
      <c r="AF235" s="48">
        <v>125</v>
      </c>
      <c r="AG235" s="48">
        <v>37.9</v>
      </c>
      <c r="AH235" s="48">
        <v>149.1</v>
      </c>
      <c r="AI235" s="49" t="s">
        <v>197</v>
      </c>
      <c r="AJ235" s="49" t="s">
        <v>197</v>
      </c>
      <c r="AK235" s="49" t="s">
        <v>197</v>
      </c>
      <c r="AL235" s="49" t="s">
        <v>197</v>
      </c>
      <c r="AM235" s="49" t="s">
        <v>197</v>
      </c>
      <c r="AN235" s="49" t="s">
        <v>197</v>
      </c>
      <c r="AO235" s="49" t="s">
        <v>197</v>
      </c>
      <c r="AP235" s="49" t="s">
        <v>197</v>
      </c>
      <c r="AQ235" s="49" t="s">
        <v>197</v>
      </c>
      <c r="AR235" s="49" t="s">
        <v>197</v>
      </c>
      <c r="AS235" s="49" t="s">
        <v>197</v>
      </c>
      <c r="AT235" s="48">
        <v>157</v>
      </c>
      <c r="AU235" s="49" t="s">
        <v>197</v>
      </c>
      <c r="AV235" s="48">
        <v>198.2</v>
      </c>
      <c r="AW235" s="49" t="s">
        <v>197</v>
      </c>
      <c r="AX235" s="49" t="s">
        <v>197</v>
      </c>
      <c r="AY235" s="49" t="s">
        <v>197</v>
      </c>
      <c r="AZ235" s="48">
        <v>143.80000000000001</v>
      </c>
      <c r="BA235" s="48">
        <v>121.5</v>
      </c>
      <c r="BB235" s="48">
        <v>122.5</v>
      </c>
      <c r="BC235" s="48">
        <v>152.80000000000001</v>
      </c>
      <c r="BD235" s="48">
        <v>143.9</v>
      </c>
      <c r="BE235" s="48">
        <v>144.6</v>
      </c>
      <c r="BF235" s="48">
        <v>76.7</v>
      </c>
      <c r="BG235" s="48">
        <v>55.5</v>
      </c>
      <c r="BH235" s="48">
        <v>60.5</v>
      </c>
      <c r="BI235" s="48">
        <v>215.3</v>
      </c>
      <c r="BJ235" s="48">
        <v>165.3</v>
      </c>
      <c r="BK235" s="48">
        <v>191.5</v>
      </c>
      <c r="BL235" s="48">
        <v>503.3</v>
      </c>
      <c r="BM235" s="48">
        <v>252.4</v>
      </c>
      <c r="BN235" s="48">
        <v>321.60000000000002</v>
      </c>
      <c r="BO235" s="49" t="s">
        <v>197</v>
      </c>
      <c r="BP235" s="49" t="s">
        <v>197</v>
      </c>
      <c r="BQ235" s="49" t="s">
        <v>197</v>
      </c>
      <c r="BR235" s="49" t="s">
        <v>197</v>
      </c>
      <c r="BS235" s="49" t="s">
        <v>197</v>
      </c>
      <c r="BT235" s="49" t="s">
        <v>197</v>
      </c>
      <c r="BU235" s="49" t="s">
        <v>197</v>
      </c>
      <c r="BV235" s="49" t="s">
        <v>197</v>
      </c>
      <c r="BW235" s="49" t="s">
        <v>197</v>
      </c>
      <c r="BX235" s="49" t="s">
        <v>197</v>
      </c>
      <c r="BY235" s="49" t="s">
        <v>197</v>
      </c>
      <c r="BZ235" s="49" t="s">
        <v>197</v>
      </c>
      <c r="CA235" s="49" t="s">
        <v>197</v>
      </c>
      <c r="CB235" s="49" t="s">
        <v>197</v>
      </c>
      <c r="CC235" s="49" t="s">
        <v>197</v>
      </c>
      <c r="CD235" s="49" t="s">
        <v>197</v>
      </c>
      <c r="CE235" s="49" t="s">
        <v>197</v>
      </c>
      <c r="CF235" s="49" t="s">
        <v>197</v>
      </c>
      <c r="CG235" s="49" t="s">
        <v>197</v>
      </c>
      <c r="CH235" s="49" t="s">
        <v>197</v>
      </c>
      <c r="CI235" s="49" t="s">
        <v>197</v>
      </c>
      <c r="CJ235" s="49" t="s">
        <v>197</v>
      </c>
      <c r="CK235" s="49" t="s">
        <v>197</v>
      </c>
      <c r="CL235" s="49" t="s">
        <v>197</v>
      </c>
      <c r="CM235" s="49" t="s">
        <v>197</v>
      </c>
      <c r="CN235" s="49" t="s">
        <v>197</v>
      </c>
      <c r="CO235" s="49" t="s">
        <v>197</v>
      </c>
      <c r="CP235" s="49" t="s">
        <v>197</v>
      </c>
      <c r="CQ235" s="49" t="s">
        <v>197</v>
      </c>
      <c r="CR235" s="49" t="s">
        <v>197</v>
      </c>
      <c r="CS235" s="49" t="s">
        <v>197</v>
      </c>
      <c r="CT235" s="49" t="s">
        <v>197</v>
      </c>
      <c r="CU235" s="49" t="s">
        <v>197</v>
      </c>
      <c r="CV235" s="49" t="s">
        <v>197</v>
      </c>
      <c r="CW235" s="49" t="s">
        <v>197</v>
      </c>
      <c r="CX235" s="49" t="s">
        <v>197</v>
      </c>
      <c r="CY235" s="49" t="s">
        <v>197</v>
      </c>
      <c r="CZ235" s="49" t="s">
        <v>197</v>
      </c>
      <c r="DA235" s="49" t="s">
        <v>197</v>
      </c>
      <c r="DB235" s="49" t="s">
        <v>197</v>
      </c>
      <c r="DC235" s="49" t="s">
        <v>197</v>
      </c>
      <c r="DD235" s="49" t="s">
        <v>197</v>
      </c>
      <c r="DE235" s="49" t="s">
        <v>197</v>
      </c>
      <c r="DF235" s="49" t="s">
        <v>197</v>
      </c>
      <c r="DG235" s="49" t="s">
        <v>197</v>
      </c>
      <c r="DH235" s="49" t="s">
        <v>197</v>
      </c>
      <c r="DI235" s="49" t="s">
        <v>197</v>
      </c>
      <c r="DJ235" s="49" t="s">
        <v>197</v>
      </c>
      <c r="DK235" s="49" t="s">
        <v>197</v>
      </c>
      <c r="DL235" s="49" t="s">
        <v>197</v>
      </c>
      <c r="DM235" s="49" t="s">
        <v>197</v>
      </c>
      <c r="DN235" s="49" t="s">
        <v>197</v>
      </c>
      <c r="DO235" s="49" t="s">
        <v>197</v>
      </c>
      <c r="DP235" s="49" t="s">
        <v>197</v>
      </c>
      <c r="DQ235" s="49" t="s">
        <v>197</v>
      </c>
      <c r="DR235" s="49" t="s">
        <v>197</v>
      </c>
      <c r="DS235" s="49" t="s">
        <v>197</v>
      </c>
      <c r="DT235" s="49" t="s">
        <v>197</v>
      </c>
      <c r="DU235" s="49" t="s">
        <v>197</v>
      </c>
      <c r="DV235" s="49" t="s">
        <v>197</v>
      </c>
      <c r="DW235" s="49" t="s">
        <v>197</v>
      </c>
      <c r="DX235" s="49" t="s">
        <v>197</v>
      </c>
      <c r="DY235" s="49" t="s">
        <v>197</v>
      </c>
      <c r="DZ235" s="49" t="s">
        <v>197</v>
      </c>
      <c r="EA235" s="49" t="s">
        <v>197</v>
      </c>
      <c r="EB235" s="48" t="e">
        <v>#N/A</v>
      </c>
      <c r="EC235" s="49" t="s">
        <v>197</v>
      </c>
      <c r="ED235" s="48" t="e">
        <v>#N/A</v>
      </c>
      <c r="EE235" s="49" t="s">
        <v>197</v>
      </c>
      <c r="EF235" s="49" t="s">
        <v>197</v>
      </c>
      <c r="EG235" s="49" t="s">
        <v>197</v>
      </c>
      <c r="EH235" s="49" t="s">
        <v>197</v>
      </c>
      <c r="EI235" s="49" t="s">
        <v>197</v>
      </c>
      <c r="EJ235" s="49" t="s">
        <v>197</v>
      </c>
      <c r="EK235" s="49" t="s">
        <v>197</v>
      </c>
      <c r="EL235" s="49" t="s">
        <v>197</v>
      </c>
      <c r="EM235" s="49" t="s">
        <v>197</v>
      </c>
      <c r="EN235" s="49" t="s">
        <v>197</v>
      </c>
      <c r="EO235" s="49" t="s">
        <v>197</v>
      </c>
      <c r="EP235" s="49" t="s">
        <v>197</v>
      </c>
      <c r="EQ235" s="49" t="s">
        <v>197</v>
      </c>
      <c r="ER235" s="49" t="s">
        <v>197</v>
      </c>
      <c r="ES235" s="49" t="s">
        <v>197</v>
      </c>
      <c r="ET235" s="48">
        <v>283.8</v>
      </c>
      <c r="EU235" s="49" t="s">
        <v>197</v>
      </c>
      <c r="EV235" s="48">
        <v>139.6</v>
      </c>
      <c r="EW235" s="48">
        <v>79.2</v>
      </c>
      <c r="EX235" s="48">
        <v>98.2</v>
      </c>
      <c r="EY235" s="49" t="s">
        <v>197</v>
      </c>
      <c r="EZ235" s="48">
        <v>126.8</v>
      </c>
      <c r="FA235" s="48">
        <v>99.3</v>
      </c>
      <c r="FB235" s="48">
        <v>110.2</v>
      </c>
      <c r="FC235" s="49" t="s">
        <v>197</v>
      </c>
      <c r="FD235" s="48">
        <v>164.9</v>
      </c>
      <c r="FE235" s="48">
        <v>94.1</v>
      </c>
      <c r="FF235" s="48">
        <v>124.6</v>
      </c>
      <c r="FG235" s="48">
        <v>417.8</v>
      </c>
      <c r="FH235" s="48">
        <v>90.6</v>
      </c>
      <c r="FI235" s="48">
        <v>324.7</v>
      </c>
      <c r="FJ235" s="49" t="s">
        <v>197</v>
      </c>
      <c r="FK235" s="49" t="s">
        <v>197</v>
      </c>
      <c r="FL235" s="49" t="s">
        <v>197</v>
      </c>
      <c r="FM235" s="48">
        <v>159.1</v>
      </c>
      <c r="FN235" s="48">
        <v>118.2</v>
      </c>
      <c r="FO235" s="48">
        <v>142.1</v>
      </c>
      <c r="FP235" s="48">
        <v>107.8</v>
      </c>
      <c r="FQ235" s="48">
        <v>57.9</v>
      </c>
      <c r="FR235" s="48">
        <v>75.599999999999994</v>
      </c>
      <c r="FS235" s="48">
        <v>144.69999999999999</v>
      </c>
      <c r="FT235" s="48">
        <v>149.4</v>
      </c>
      <c r="FU235" s="48">
        <v>146.4</v>
      </c>
      <c r="FV235" s="48">
        <v>180.8</v>
      </c>
      <c r="FW235" s="48">
        <v>45.5</v>
      </c>
      <c r="FX235" s="48">
        <v>208.9</v>
      </c>
      <c r="FY235" s="48">
        <v>76.7</v>
      </c>
      <c r="FZ235" s="48">
        <v>78</v>
      </c>
      <c r="GA235" s="48">
        <v>182.1</v>
      </c>
      <c r="GB235" s="48">
        <v>130.5</v>
      </c>
      <c r="GC235" s="48">
        <v>140.5</v>
      </c>
      <c r="GD235" s="48">
        <v>26.5</v>
      </c>
      <c r="GE235" s="49" t="s">
        <v>197</v>
      </c>
      <c r="GF235" s="48">
        <v>17.2</v>
      </c>
      <c r="GG235" s="48">
        <v>423.8</v>
      </c>
      <c r="GH235" s="48">
        <v>168.8</v>
      </c>
      <c r="GI235" s="48">
        <v>170.6</v>
      </c>
      <c r="GJ235" s="49" t="s">
        <v>197</v>
      </c>
      <c r="GK235" s="49" t="s">
        <v>197</v>
      </c>
      <c r="GL235" s="49" t="s">
        <v>197</v>
      </c>
      <c r="GM235" s="48">
        <v>992.6</v>
      </c>
      <c r="GN235" s="48">
        <v>140.6</v>
      </c>
      <c r="GO235" s="48">
        <v>473.5</v>
      </c>
      <c r="GP235" s="48">
        <v>288.5</v>
      </c>
      <c r="GQ235" s="48">
        <v>9.9</v>
      </c>
      <c r="GR235" s="48">
        <v>113.3</v>
      </c>
      <c r="GS235" s="48">
        <v>120.4</v>
      </c>
      <c r="GT235" s="48">
        <v>64.099999999999994</v>
      </c>
      <c r="GU235" s="48">
        <v>76.5</v>
      </c>
      <c r="GV235" s="49" t="s">
        <v>197</v>
      </c>
      <c r="GW235" s="49" t="s">
        <v>197</v>
      </c>
      <c r="GX235" s="49" t="s">
        <v>197</v>
      </c>
      <c r="GY235" s="48">
        <v>147.80000000000001</v>
      </c>
      <c r="GZ235" s="48">
        <v>111.5</v>
      </c>
      <c r="HA235" s="48">
        <v>129.19999999999999</v>
      </c>
      <c r="HB235" s="48">
        <v>203.8</v>
      </c>
      <c r="HC235" s="48">
        <v>239.5</v>
      </c>
      <c r="HD235" s="48">
        <v>228.6</v>
      </c>
      <c r="HE235" s="48" t="e">
        <v>#N/A</v>
      </c>
      <c r="HF235" s="49" t="s">
        <v>197</v>
      </c>
      <c r="HG235" s="48" t="e">
        <v>#N/A</v>
      </c>
      <c r="HH235" s="49" t="s">
        <v>197</v>
      </c>
      <c r="HI235" s="49" t="s">
        <v>197</v>
      </c>
      <c r="HJ235" s="49" t="s">
        <v>197</v>
      </c>
      <c r="HK235" s="49" t="s">
        <v>197</v>
      </c>
      <c r="HL235" s="49" t="s">
        <v>197</v>
      </c>
      <c r="HM235" s="49" t="s">
        <v>197</v>
      </c>
      <c r="HN235" s="49" t="s">
        <v>197</v>
      </c>
      <c r="HO235" s="49" t="s">
        <v>197</v>
      </c>
      <c r="HP235" s="49" t="s">
        <v>197</v>
      </c>
      <c r="HQ235" s="49" t="s">
        <v>197</v>
      </c>
      <c r="HR235" s="49" t="s">
        <v>197</v>
      </c>
      <c r="HS235" s="49" t="s">
        <v>197</v>
      </c>
      <c r="HT235" s="49" t="s">
        <v>197</v>
      </c>
      <c r="HU235" s="48">
        <v>104.1</v>
      </c>
      <c r="HV235" s="48">
        <v>63</v>
      </c>
      <c r="HW235" s="48">
        <v>65.5</v>
      </c>
      <c r="HX235" s="49" t="s">
        <v>197</v>
      </c>
      <c r="HY235" s="49" t="s">
        <v>197</v>
      </c>
      <c r="HZ235" s="48">
        <v>259.5</v>
      </c>
      <c r="IA235" s="48">
        <v>137.1</v>
      </c>
      <c r="IB235" s="48">
        <v>94.2</v>
      </c>
      <c r="IC235" s="48">
        <v>117.5</v>
      </c>
      <c r="ID235" s="48">
        <v>58.5</v>
      </c>
      <c r="IE235" s="49" t="s">
        <v>197</v>
      </c>
      <c r="IF235" s="49" t="s">
        <v>197</v>
      </c>
      <c r="IG235" s="48">
        <v>214.1</v>
      </c>
      <c r="IH235" s="48">
        <v>110.2</v>
      </c>
      <c r="II235" s="49" t="s">
        <v>197</v>
      </c>
      <c r="IJ235" s="49" t="s">
        <v>197</v>
      </c>
      <c r="IK235" s="49" t="s">
        <v>197</v>
      </c>
      <c r="IL235" s="49" t="s">
        <v>197</v>
      </c>
      <c r="IM235" s="49" t="s">
        <v>197</v>
      </c>
      <c r="IN235" s="49" t="s">
        <v>197</v>
      </c>
      <c r="IO235" s="49" t="s">
        <v>197</v>
      </c>
      <c r="IP235" s="49" t="s">
        <v>197</v>
      </c>
      <c r="IQ235" s="48">
        <v>66.5</v>
      </c>
      <c r="IR235" s="48">
        <v>173.1</v>
      </c>
      <c r="IS235" s="48">
        <v>141.69999999999999</v>
      </c>
      <c r="IT235" s="48">
        <v>153.80000000000001</v>
      </c>
      <c r="IU235" s="48">
        <v>263.8</v>
      </c>
      <c r="IV235" s="48">
        <v>352.8</v>
      </c>
      <c r="IW235" s="48">
        <v>330.2</v>
      </c>
      <c r="IX235" s="49" t="s">
        <v>197</v>
      </c>
      <c r="IY235" s="49" t="s">
        <v>197</v>
      </c>
      <c r="IZ235" s="49" t="s">
        <v>197</v>
      </c>
      <c r="JA235" s="49" t="s">
        <v>197</v>
      </c>
      <c r="JB235" s="49" t="s">
        <v>197</v>
      </c>
      <c r="JC235" s="48">
        <v>113.2</v>
      </c>
      <c r="JD235" s="48">
        <v>91.2</v>
      </c>
      <c r="JE235" s="48">
        <v>96.6</v>
      </c>
      <c r="JF235" s="48" t="s">
        <v>87</v>
      </c>
      <c r="JG235" s="48" t="s">
        <v>87</v>
      </c>
      <c r="JH235" s="48">
        <v>97.7</v>
      </c>
      <c r="JI235" s="48">
        <v>153.69999999999999</v>
      </c>
      <c r="JJ235" s="48">
        <v>165.6</v>
      </c>
      <c r="JK235" s="48">
        <v>199.7</v>
      </c>
      <c r="JL235" s="48">
        <v>118.9</v>
      </c>
      <c r="JM235" s="48">
        <v>99</v>
      </c>
      <c r="JN235" s="48">
        <v>110.2</v>
      </c>
      <c r="JO235" s="48">
        <v>245.8</v>
      </c>
    </row>
    <row r="236" spans="1:275">
      <c r="A236" s="45"/>
      <c r="B236" s="46" t="s">
        <v>1973</v>
      </c>
      <c r="C236" s="303" t="s">
        <v>1467</v>
      </c>
      <c r="D236" s="46" t="s">
        <v>116</v>
      </c>
      <c r="E236" s="303" t="s">
        <v>29</v>
      </c>
      <c r="F236" s="47" t="s">
        <v>197</v>
      </c>
      <c r="G236" s="47" t="s">
        <v>197</v>
      </c>
      <c r="H236" s="48">
        <v>161.30000000000001</v>
      </c>
      <c r="I236" s="48">
        <v>109.4</v>
      </c>
      <c r="J236" s="48">
        <v>121.2</v>
      </c>
      <c r="K236" s="49" t="s">
        <v>197</v>
      </c>
      <c r="L236" s="48">
        <v>104.8</v>
      </c>
      <c r="M236" s="48">
        <v>104</v>
      </c>
      <c r="N236" s="49" t="s">
        <v>197</v>
      </c>
      <c r="O236" s="49" t="s">
        <v>197</v>
      </c>
      <c r="P236" s="48">
        <v>76.5</v>
      </c>
      <c r="Q236" s="49" t="s">
        <v>197</v>
      </c>
      <c r="R236" s="48">
        <v>134</v>
      </c>
      <c r="S236" s="48">
        <v>93.3</v>
      </c>
      <c r="T236" s="48">
        <v>110.6</v>
      </c>
      <c r="U236" s="49" t="s">
        <v>197</v>
      </c>
      <c r="V236" s="49" t="s">
        <v>197</v>
      </c>
      <c r="W236" s="48">
        <v>154.1</v>
      </c>
      <c r="X236" s="49" t="s">
        <v>197</v>
      </c>
      <c r="Y236" s="49" t="s">
        <v>197</v>
      </c>
      <c r="Z236" s="48">
        <v>204.4</v>
      </c>
      <c r="AA236" s="48">
        <v>215.2</v>
      </c>
      <c r="AB236" s="49" t="s">
        <v>197</v>
      </c>
      <c r="AC236" s="48">
        <v>36.700000000000003</v>
      </c>
      <c r="AD236" s="49" t="s">
        <v>197</v>
      </c>
      <c r="AE236" s="48">
        <v>146.6</v>
      </c>
      <c r="AF236" s="48">
        <v>111.4</v>
      </c>
      <c r="AG236" s="49" t="s">
        <v>197</v>
      </c>
      <c r="AH236" s="48">
        <v>103.6</v>
      </c>
      <c r="AI236" s="49" t="s">
        <v>197</v>
      </c>
      <c r="AJ236" s="49" t="s">
        <v>197</v>
      </c>
      <c r="AK236" s="49" t="s">
        <v>197</v>
      </c>
      <c r="AL236" s="49" t="s">
        <v>197</v>
      </c>
      <c r="AM236" s="49" t="s">
        <v>197</v>
      </c>
      <c r="AN236" s="49" t="s">
        <v>197</v>
      </c>
      <c r="AO236" s="49" t="s">
        <v>197</v>
      </c>
      <c r="AP236" s="49" t="s">
        <v>197</v>
      </c>
      <c r="AQ236" s="48">
        <v>51.1</v>
      </c>
      <c r="AR236" s="48">
        <v>194.6</v>
      </c>
      <c r="AS236" s="49" t="s">
        <v>197</v>
      </c>
      <c r="AT236" s="48">
        <v>92.1</v>
      </c>
      <c r="AU236" s="49" t="s">
        <v>197</v>
      </c>
      <c r="AV236" s="48">
        <v>71.400000000000006</v>
      </c>
      <c r="AW236" s="49" t="s">
        <v>197</v>
      </c>
      <c r="AX236" s="49" t="s">
        <v>197</v>
      </c>
      <c r="AY236" s="49" t="s">
        <v>197</v>
      </c>
      <c r="AZ236" s="48">
        <v>173.7</v>
      </c>
      <c r="BA236" s="48">
        <v>102.9</v>
      </c>
      <c r="BB236" s="48">
        <v>106.2</v>
      </c>
      <c r="BC236" s="48">
        <v>90.5</v>
      </c>
      <c r="BD236" s="48">
        <v>88.1</v>
      </c>
      <c r="BE236" s="48">
        <v>88.3</v>
      </c>
      <c r="BF236" s="48">
        <v>81.3</v>
      </c>
      <c r="BG236" s="48">
        <v>85</v>
      </c>
      <c r="BH236" s="48">
        <v>84.1</v>
      </c>
      <c r="BI236" s="49" t="s">
        <v>197</v>
      </c>
      <c r="BJ236" s="49" t="s">
        <v>197</v>
      </c>
      <c r="BK236" s="49" t="s">
        <v>197</v>
      </c>
      <c r="BL236" s="49" t="s">
        <v>197</v>
      </c>
      <c r="BM236" s="49" t="s">
        <v>197</v>
      </c>
      <c r="BN236" s="49" t="s">
        <v>197</v>
      </c>
      <c r="BO236" s="49" t="s">
        <v>197</v>
      </c>
      <c r="BP236" s="49" t="s">
        <v>197</v>
      </c>
      <c r="BQ236" s="49" t="s">
        <v>197</v>
      </c>
      <c r="BR236" s="49" t="s">
        <v>197</v>
      </c>
      <c r="BS236" s="49" t="s">
        <v>197</v>
      </c>
      <c r="BT236" s="49" t="s">
        <v>197</v>
      </c>
      <c r="BU236" s="49" t="s">
        <v>197</v>
      </c>
      <c r="BV236" s="49" t="s">
        <v>197</v>
      </c>
      <c r="BW236" s="49" t="s">
        <v>197</v>
      </c>
      <c r="BX236" s="49" t="s">
        <v>197</v>
      </c>
      <c r="BY236" s="49" t="s">
        <v>197</v>
      </c>
      <c r="BZ236" s="49" t="s">
        <v>197</v>
      </c>
      <c r="CA236" s="49" t="s">
        <v>197</v>
      </c>
      <c r="CB236" s="49" t="s">
        <v>197</v>
      </c>
      <c r="CC236" s="49" t="s">
        <v>197</v>
      </c>
      <c r="CD236" s="48">
        <v>370.1</v>
      </c>
      <c r="CE236" s="48">
        <v>154.80000000000001</v>
      </c>
      <c r="CF236" s="48">
        <v>241.9</v>
      </c>
      <c r="CG236" s="49" t="s">
        <v>197</v>
      </c>
      <c r="CH236" s="49" t="s">
        <v>197</v>
      </c>
      <c r="CI236" s="49" t="s">
        <v>197</v>
      </c>
      <c r="CJ236" s="48">
        <v>77.8</v>
      </c>
      <c r="CK236" s="48">
        <v>53.6</v>
      </c>
      <c r="CL236" s="48">
        <v>63.9</v>
      </c>
      <c r="CM236" s="49" t="s">
        <v>197</v>
      </c>
      <c r="CN236" s="49" t="s">
        <v>197</v>
      </c>
      <c r="CO236" s="49" t="s">
        <v>197</v>
      </c>
      <c r="CP236" s="49" t="s">
        <v>197</v>
      </c>
      <c r="CQ236" s="49" t="s">
        <v>197</v>
      </c>
      <c r="CR236" s="49" t="s">
        <v>197</v>
      </c>
      <c r="CS236" s="49" t="s">
        <v>197</v>
      </c>
      <c r="CT236" s="49" t="s">
        <v>197</v>
      </c>
      <c r="CU236" s="49" t="s">
        <v>197</v>
      </c>
      <c r="CV236" s="49" t="s">
        <v>197</v>
      </c>
      <c r="CW236" s="49" t="s">
        <v>197</v>
      </c>
      <c r="CX236" s="49" t="s">
        <v>197</v>
      </c>
      <c r="CY236" s="49" t="s">
        <v>197</v>
      </c>
      <c r="CZ236" s="49" t="s">
        <v>197</v>
      </c>
      <c r="DA236" s="48">
        <v>362.5</v>
      </c>
      <c r="DB236" s="48">
        <v>169.1</v>
      </c>
      <c r="DC236" s="48">
        <v>237.9</v>
      </c>
      <c r="DD236" s="49" t="s">
        <v>197</v>
      </c>
      <c r="DE236" s="49" t="s">
        <v>197</v>
      </c>
      <c r="DF236" s="49" t="s">
        <v>197</v>
      </c>
      <c r="DG236" s="49" t="s">
        <v>197</v>
      </c>
      <c r="DH236" s="49" t="s">
        <v>197</v>
      </c>
      <c r="DI236" s="49" t="s">
        <v>197</v>
      </c>
      <c r="DJ236" s="49" t="s">
        <v>197</v>
      </c>
      <c r="DK236" s="49" t="s">
        <v>197</v>
      </c>
      <c r="DL236" s="49" t="s">
        <v>197</v>
      </c>
      <c r="DM236" s="48">
        <v>80.7</v>
      </c>
      <c r="DN236" s="48">
        <v>56.1</v>
      </c>
      <c r="DO236" s="48">
        <v>65.599999999999994</v>
      </c>
      <c r="DP236" s="49" t="s">
        <v>197</v>
      </c>
      <c r="DQ236" s="49" t="s">
        <v>197</v>
      </c>
      <c r="DR236" s="49" t="s">
        <v>197</v>
      </c>
      <c r="DS236" s="49" t="s">
        <v>197</v>
      </c>
      <c r="DT236" s="49" t="s">
        <v>197</v>
      </c>
      <c r="DU236" s="49" t="s">
        <v>197</v>
      </c>
      <c r="DV236" s="48">
        <v>175.2</v>
      </c>
      <c r="DW236" s="48">
        <v>351</v>
      </c>
      <c r="DX236" s="48">
        <v>296.8</v>
      </c>
      <c r="DY236" s="49" t="s">
        <v>197</v>
      </c>
      <c r="DZ236" s="49" t="s">
        <v>197</v>
      </c>
      <c r="EA236" s="49" t="s">
        <v>197</v>
      </c>
      <c r="EB236" s="48" t="e">
        <v>#N/A</v>
      </c>
      <c r="EC236" s="49" t="s">
        <v>197</v>
      </c>
      <c r="ED236" s="48" t="e">
        <v>#N/A</v>
      </c>
      <c r="EE236" s="49" t="s">
        <v>197</v>
      </c>
      <c r="EF236" s="49" t="s">
        <v>197</v>
      </c>
      <c r="EG236" s="49" t="s">
        <v>197</v>
      </c>
      <c r="EH236" s="49" t="s">
        <v>197</v>
      </c>
      <c r="EI236" s="49" t="s">
        <v>197</v>
      </c>
      <c r="EJ236" s="49" t="s">
        <v>197</v>
      </c>
      <c r="EK236" s="49" t="s">
        <v>197</v>
      </c>
      <c r="EL236" s="49" t="s">
        <v>197</v>
      </c>
      <c r="EM236" s="49" t="s">
        <v>197</v>
      </c>
      <c r="EN236" s="49" t="s">
        <v>197</v>
      </c>
      <c r="EO236" s="49" t="s">
        <v>197</v>
      </c>
      <c r="EP236" s="49" t="s">
        <v>197</v>
      </c>
      <c r="EQ236" s="49" t="s">
        <v>197</v>
      </c>
      <c r="ER236" s="49" t="s">
        <v>197</v>
      </c>
      <c r="ES236" s="49" t="s">
        <v>197</v>
      </c>
      <c r="ET236" s="48">
        <v>150</v>
      </c>
      <c r="EU236" s="49" t="s">
        <v>197</v>
      </c>
      <c r="EV236" s="48">
        <v>93.6</v>
      </c>
      <c r="EW236" s="48">
        <v>64.2</v>
      </c>
      <c r="EX236" s="48">
        <v>73.5</v>
      </c>
      <c r="EY236" s="49" t="s">
        <v>197</v>
      </c>
      <c r="EZ236" s="48">
        <v>88.5</v>
      </c>
      <c r="FA236" s="48">
        <v>112.1</v>
      </c>
      <c r="FB236" s="48">
        <v>102.7</v>
      </c>
      <c r="FC236" s="49" t="s">
        <v>197</v>
      </c>
      <c r="FD236" s="48">
        <v>94.2</v>
      </c>
      <c r="FE236" s="48">
        <v>87.8</v>
      </c>
      <c r="FF236" s="48">
        <v>90.6</v>
      </c>
      <c r="FG236" s="49" t="s">
        <v>197</v>
      </c>
      <c r="FH236" s="49" t="s">
        <v>197</v>
      </c>
      <c r="FI236" s="49" t="s">
        <v>197</v>
      </c>
      <c r="FJ236" s="49" t="s">
        <v>197</v>
      </c>
      <c r="FK236" s="49" t="s">
        <v>197</v>
      </c>
      <c r="FL236" s="49" t="s">
        <v>197</v>
      </c>
      <c r="FM236" s="48">
        <v>79.900000000000006</v>
      </c>
      <c r="FN236" s="48">
        <v>69.2</v>
      </c>
      <c r="FO236" s="48">
        <v>75.400000000000006</v>
      </c>
      <c r="FP236" s="48">
        <v>95.3</v>
      </c>
      <c r="FQ236" s="48">
        <v>107.6</v>
      </c>
      <c r="FR236" s="48">
        <v>103.3</v>
      </c>
      <c r="FS236" s="48">
        <v>132.6</v>
      </c>
      <c r="FT236" s="48">
        <v>115.8</v>
      </c>
      <c r="FU236" s="48">
        <v>126.4</v>
      </c>
      <c r="FV236" s="48">
        <v>135.5</v>
      </c>
      <c r="FW236" s="49" t="s">
        <v>197</v>
      </c>
      <c r="FX236" s="48">
        <v>69.599999999999994</v>
      </c>
      <c r="FY236" s="48">
        <v>56.4</v>
      </c>
      <c r="FZ236" s="48">
        <v>56.5</v>
      </c>
      <c r="GA236" s="48">
        <v>105.9</v>
      </c>
      <c r="GB236" s="48">
        <v>85.1</v>
      </c>
      <c r="GC236" s="48">
        <v>89.1</v>
      </c>
      <c r="GD236" s="49" t="s">
        <v>197</v>
      </c>
      <c r="GE236" s="49" t="s">
        <v>197</v>
      </c>
      <c r="GF236" s="49" t="s">
        <v>197</v>
      </c>
      <c r="GG236" s="49" t="s">
        <v>197</v>
      </c>
      <c r="GH236" s="48">
        <v>19</v>
      </c>
      <c r="GI236" s="48">
        <v>18.8</v>
      </c>
      <c r="GJ236" s="49" t="s">
        <v>197</v>
      </c>
      <c r="GK236" s="49" t="s">
        <v>197</v>
      </c>
      <c r="GL236" s="49" t="s">
        <v>197</v>
      </c>
      <c r="GM236" s="49" t="s">
        <v>197</v>
      </c>
      <c r="GN236" s="49" t="s">
        <v>197</v>
      </c>
      <c r="GO236" s="49" t="s">
        <v>197</v>
      </c>
      <c r="GP236" s="48">
        <v>154.19999999999999</v>
      </c>
      <c r="GQ236" s="48">
        <v>74.5</v>
      </c>
      <c r="GR236" s="48">
        <v>104.1</v>
      </c>
      <c r="GS236" s="48">
        <v>119.5</v>
      </c>
      <c r="GT236" s="48">
        <v>220.9</v>
      </c>
      <c r="GU236" s="48">
        <v>198.6</v>
      </c>
      <c r="GV236" s="48">
        <v>237.9</v>
      </c>
      <c r="GW236" s="48">
        <v>63.4</v>
      </c>
      <c r="GX236" s="48">
        <v>140.9</v>
      </c>
      <c r="GY236" s="48">
        <v>101.4</v>
      </c>
      <c r="GZ236" s="48">
        <v>63.4</v>
      </c>
      <c r="HA236" s="48">
        <v>82</v>
      </c>
      <c r="HB236" s="48">
        <v>110</v>
      </c>
      <c r="HC236" s="48">
        <v>102.3</v>
      </c>
      <c r="HD236" s="48">
        <v>104.7</v>
      </c>
      <c r="HE236" s="48" t="e">
        <v>#N/A</v>
      </c>
      <c r="HF236" s="49" t="s">
        <v>197</v>
      </c>
      <c r="HG236" s="48" t="e">
        <v>#N/A</v>
      </c>
      <c r="HH236" s="49" t="s">
        <v>197</v>
      </c>
      <c r="HI236" s="49" t="s">
        <v>197</v>
      </c>
      <c r="HJ236" s="49" t="s">
        <v>197</v>
      </c>
      <c r="HK236" s="49" t="s">
        <v>197</v>
      </c>
      <c r="HL236" s="49" t="s">
        <v>197</v>
      </c>
      <c r="HM236" s="49" t="s">
        <v>197</v>
      </c>
      <c r="HN236" s="49" t="s">
        <v>197</v>
      </c>
      <c r="HO236" s="49" t="s">
        <v>197</v>
      </c>
      <c r="HP236" s="49" t="s">
        <v>197</v>
      </c>
      <c r="HQ236" s="49" t="s">
        <v>197</v>
      </c>
      <c r="HR236" s="49" t="s">
        <v>197</v>
      </c>
      <c r="HS236" s="49" t="s">
        <v>197</v>
      </c>
      <c r="HT236" s="49" t="s">
        <v>197</v>
      </c>
      <c r="HU236" s="48">
        <v>67.7</v>
      </c>
      <c r="HV236" s="48">
        <v>61.8</v>
      </c>
      <c r="HW236" s="48">
        <v>62.1</v>
      </c>
      <c r="HX236" s="49" t="s">
        <v>197</v>
      </c>
      <c r="HY236" s="49" t="s">
        <v>197</v>
      </c>
      <c r="HZ236" s="48">
        <v>228.2</v>
      </c>
      <c r="IA236" s="48">
        <v>78.599999999999994</v>
      </c>
      <c r="IB236" s="48">
        <v>231.7</v>
      </c>
      <c r="IC236" s="48">
        <v>148.4</v>
      </c>
      <c r="ID236" s="48">
        <v>114.9</v>
      </c>
      <c r="IE236" s="49" t="s">
        <v>197</v>
      </c>
      <c r="IF236" s="49" t="s">
        <v>197</v>
      </c>
      <c r="IG236" s="48">
        <v>186.8</v>
      </c>
      <c r="IH236" s="48">
        <v>52.1</v>
      </c>
      <c r="II236" s="49" t="s">
        <v>197</v>
      </c>
      <c r="IJ236" s="49" t="s">
        <v>197</v>
      </c>
      <c r="IK236" s="49" t="s">
        <v>197</v>
      </c>
      <c r="IL236" s="49" t="s">
        <v>197</v>
      </c>
      <c r="IM236" s="49" t="s">
        <v>197</v>
      </c>
      <c r="IN236" s="49" t="s">
        <v>197</v>
      </c>
      <c r="IO236" s="49" t="s">
        <v>197</v>
      </c>
      <c r="IP236" s="49" t="s">
        <v>197</v>
      </c>
      <c r="IQ236" s="49" t="s">
        <v>197</v>
      </c>
      <c r="IR236" s="48">
        <v>158.69999999999999</v>
      </c>
      <c r="IS236" s="48">
        <v>124</v>
      </c>
      <c r="IT236" s="48">
        <v>137.4</v>
      </c>
      <c r="IU236" s="48">
        <v>112.8</v>
      </c>
      <c r="IV236" s="48">
        <v>154.80000000000001</v>
      </c>
      <c r="IW236" s="48">
        <v>144.19999999999999</v>
      </c>
      <c r="IX236" s="49" t="s">
        <v>197</v>
      </c>
      <c r="IY236" s="49" t="s">
        <v>197</v>
      </c>
      <c r="IZ236" s="49" t="s">
        <v>197</v>
      </c>
      <c r="JA236" s="49" t="s">
        <v>197</v>
      </c>
      <c r="JB236" s="49" t="s">
        <v>197</v>
      </c>
      <c r="JC236" s="48">
        <v>82.3</v>
      </c>
      <c r="JD236" s="48">
        <v>25</v>
      </c>
      <c r="JE236" s="48">
        <v>39</v>
      </c>
      <c r="JF236" s="48" t="s">
        <v>87</v>
      </c>
      <c r="JG236" s="48" t="s">
        <v>87</v>
      </c>
      <c r="JH236" s="48">
        <v>23.9</v>
      </c>
      <c r="JI236" s="48">
        <v>157.19999999999999</v>
      </c>
      <c r="JJ236" s="48">
        <v>104.3</v>
      </c>
      <c r="JK236" s="48">
        <v>70.7</v>
      </c>
      <c r="JL236" s="48">
        <v>109.3</v>
      </c>
      <c r="JM236" s="48">
        <v>85.6</v>
      </c>
      <c r="JN236" s="48">
        <v>52.1</v>
      </c>
      <c r="JO236" s="48">
        <v>435</v>
      </c>
    </row>
    <row r="237" spans="1:275">
      <c r="A237" s="45"/>
      <c r="B237" s="46" t="s">
        <v>1974</v>
      </c>
      <c r="C237" s="303" t="s">
        <v>1468</v>
      </c>
      <c r="D237" s="46" t="s">
        <v>116</v>
      </c>
      <c r="E237" s="303" t="s">
        <v>29</v>
      </c>
      <c r="F237" s="47" t="s">
        <v>197</v>
      </c>
      <c r="G237" s="47" t="s">
        <v>197</v>
      </c>
      <c r="H237" s="49" t="s">
        <v>197</v>
      </c>
      <c r="I237" s="48">
        <v>33.299999999999997</v>
      </c>
      <c r="J237" s="48">
        <v>43.8</v>
      </c>
      <c r="K237" s="49" t="s">
        <v>197</v>
      </c>
      <c r="L237" s="48">
        <v>28.7</v>
      </c>
      <c r="M237" s="49" t="s">
        <v>197</v>
      </c>
      <c r="N237" s="49" t="s">
        <v>197</v>
      </c>
      <c r="O237" s="49" t="s">
        <v>197</v>
      </c>
      <c r="P237" s="49" t="s">
        <v>197</v>
      </c>
      <c r="Q237" s="49" t="s">
        <v>197</v>
      </c>
      <c r="R237" s="49" t="s">
        <v>197</v>
      </c>
      <c r="S237" s="49" t="s">
        <v>197</v>
      </c>
      <c r="T237" s="49" t="s">
        <v>197</v>
      </c>
      <c r="U237" s="49" t="s">
        <v>197</v>
      </c>
      <c r="V237" s="49" t="s">
        <v>197</v>
      </c>
      <c r="W237" s="49" t="s">
        <v>197</v>
      </c>
      <c r="X237" s="49" t="s">
        <v>197</v>
      </c>
      <c r="Y237" s="49" t="s">
        <v>197</v>
      </c>
      <c r="Z237" s="49" t="s">
        <v>197</v>
      </c>
      <c r="AA237" s="49" t="s">
        <v>197</v>
      </c>
      <c r="AB237" s="49" t="s">
        <v>197</v>
      </c>
      <c r="AC237" s="49" t="s">
        <v>197</v>
      </c>
      <c r="AD237" s="49" t="s">
        <v>197</v>
      </c>
      <c r="AE237" s="49" t="s">
        <v>197</v>
      </c>
      <c r="AF237" s="49" t="s">
        <v>197</v>
      </c>
      <c r="AG237" s="49" t="s">
        <v>197</v>
      </c>
      <c r="AH237" s="49" t="s">
        <v>197</v>
      </c>
      <c r="AI237" s="49" t="s">
        <v>197</v>
      </c>
      <c r="AJ237" s="49" t="s">
        <v>197</v>
      </c>
      <c r="AK237" s="49" t="s">
        <v>197</v>
      </c>
      <c r="AL237" s="49" t="s">
        <v>197</v>
      </c>
      <c r="AM237" s="49" t="s">
        <v>197</v>
      </c>
      <c r="AN237" s="49" t="s">
        <v>197</v>
      </c>
      <c r="AO237" s="49" t="s">
        <v>197</v>
      </c>
      <c r="AP237" s="49" t="s">
        <v>197</v>
      </c>
      <c r="AQ237" s="49" t="s">
        <v>197</v>
      </c>
      <c r="AR237" s="49" t="s">
        <v>197</v>
      </c>
      <c r="AS237" s="49" t="s">
        <v>197</v>
      </c>
      <c r="AT237" s="49" t="s">
        <v>197</v>
      </c>
      <c r="AU237" s="49" t="s">
        <v>197</v>
      </c>
      <c r="AV237" s="49" t="s">
        <v>197</v>
      </c>
      <c r="AW237" s="49" t="s">
        <v>197</v>
      </c>
      <c r="AX237" s="49" t="s">
        <v>197</v>
      </c>
      <c r="AY237" s="49" t="s">
        <v>197</v>
      </c>
      <c r="AZ237" s="48">
        <v>54.9</v>
      </c>
      <c r="BA237" s="48">
        <v>51.1</v>
      </c>
      <c r="BB237" s="48">
        <v>51.3</v>
      </c>
      <c r="BC237" s="48">
        <v>42.2</v>
      </c>
      <c r="BD237" s="48">
        <v>22.2</v>
      </c>
      <c r="BE237" s="48">
        <v>23.8</v>
      </c>
      <c r="BF237" s="48">
        <v>70.3</v>
      </c>
      <c r="BG237" s="48">
        <v>34.9</v>
      </c>
      <c r="BH237" s="48">
        <v>43.9</v>
      </c>
      <c r="BI237" s="49" t="s">
        <v>197</v>
      </c>
      <c r="BJ237" s="49" t="s">
        <v>197</v>
      </c>
      <c r="BK237" s="49" t="s">
        <v>197</v>
      </c>
      <c r="BL237" s="49" t="s">
        <v>197</v>
      </c>
      <c r="BM237" s="49" t="s">
        <v>197</v>
      </c>
      <c r="BN237" s="49" t="s">
        <v>197</v>
      </c>
      <c r="BO237" s="49" t="s">
        <v>197</v>
      </c>
      <c r="BP237" s="49" t="s">
        <v>197</v>
      </c>
      <c r="BQ237" s="49" t="s">
        <v>197</v>
      </c>
      <c r="BR237" s="49" t="s">
        <v>197</v>
      </c>
      <c r="BS237" s="49" t="s">
        <v>197</v>
      </c>
      <c r="BT237" s="49" t="s">
        <v>197</v>
      </c>
      <c r="BU237" s="49" t="s">
        <v>197</v>
      </c>
      <c r="BV237" s="49" t="s">
        <v>197</v>
      </c>
      <c r="BW237" s="49" t="s">
        <v>197</v>
      </c>
      <c r="BX237" s="49" t="s">
        <v>197</v>
      </c>
      <c r="BY237" s="49" t="s">
        <v>197</v>
      </c>
      <c r="BZ237" s="49" t="s">
        <v>197</v>
      </c>
      <c r="CA237" s="49" t="s">
        <v>197</v>
      </c>
      <c r="CB237" s="49" t="s">
        <v>197</v>
      </c>
      <c r="CC237" s="49" t="s">
        <v>197</v>
      </c>
      <c r="CD237" s="49" t="s">
        <v>197</v>
      </c>
      <c r="CE237" s="49" t="s">
        <v>197</v>
      </c>
      <c r="CF237" s="49" t="s">
        <v>197</v>
      </c>
      <c r="CG237" s="49" t="s">
        <v>197</v>
      </c>
      <c r="CH237" s="49" t="s">
        <v>197</v>
      </c>
      <c r="CI237" s="49" t="s">
        <v>197</v>
      </c>
      <c r="CJ237" s="49" t="s">
        <v>197</v>
      </c>
      <c r="CK237" s="49" t="s">
        <v>197</v>
      </c>
      <c r="CL237" s="49" t="s">
        <v>197</v>
      </c>
      <c r="CM237" s="49" t="s">
        <v>197</v>
      </c>
      <c r="CN237" s="49" t="s">
        <v>197</v>
      </c>
      <c r="CO237" s="49" t="s">
        <v>197</v>
      </c>
      <c r="CP237" s="49" t="s">
        <v>197</v>
      </c>
      <c r="CQ237" s="49" t="s">
        <v>197</v>
      </c>
      <c r="CR237" s="49" t="s">
        <v>197</v>
      </c>
      <c r="CS237" s="49" t="s">
        <v>197</v>
      </c>
      <c r="CT237" s="49" t="s">
        <v>197</v>
      </c>
      <c r="CU237" s="49" t="s">
        <v>197</v>
      </c>
      <c r="CV237" s="49" t="s">
        <v>197</v>
      </c>
      <c r="CW237" s="49" t="s">
        <v>197</v>
      </c>
      <c r="CX237" s="49" t="s">
        <v>197</v>
      </c>
      <c r="CY237" s="49" t="s">
        <v>197</v>
      </c>
      <c r="CZ237" s="49" t="s">
        <v>197</v>
      </c>
      <c r="DA237" s="49" t="s">
        <v>197</v>
      </c>
      <c r="DB237" s="49" t="s">
        <v>197</v>
      </c>
      <c r="DC237" s="49" t="s">
        <v>197</v>
      </c>
      <c r="DD237" s="49" t="s">
        <v>197</v>
      </c>
      <c r="DE237" s="49" t="s">
        <v>197</v>
      </c>
      <c r="DF237" s="49" t="s">
        <v>197</v>
      </c>
      <c r="DG237" s="49" t="s">
        <v>197</v>
      </c>
      <c r="DH237" s="49" t="s">
        <v>197</v>
      </c>
      <c r="DI237" s="49" t="s">
        <v>197</v>
      </c>
      <c r="DJ237" s="49" t="s">
        <v>197</v>
      </c>
      <c r="DK237" s="49" t="s">
        <v>197</v>
      </c>
      <c r="DL237" s="49" t="s">
        <v>197</v>
      </c>
      <c r="DM237" s="49" t="s">
        <v>197</v>
      </c>
      <c r="DN237" s="49" t="s">
        <v>197</v>
      </c>
      <c r="DO237" s="49" t="s">
        <v>197</v>
      </c>
      <c r="DP237" s="49" t="s">
        <v>197</v>
      </c>
      <c r="DQ237" s="49" t="s">
        <v>197</v>
      </c>
      <c r="DR237" s="49" t="s">
        <v>197</v>
      </c>
      <c r="DS237" s="49" t="s">
        <v>197</v>
      </c>
      <c r="DT237" s="49" t="s">
        <v>197</v>
      </c>
      <c r="DU237" s="49" t="s">
        <v>197</v>
      </c>
      <c r="DV237" s="49" t="s">
        <v>197</v>
      </c>
      <c r="DW237" s="49" t="s">
        <v>197</v>
      </c>
      <c r="DX237" s="49" t="s">
        <v>197</v>
      </c>
      <c r="DY237" s="49" t="s">
        <v>197</v>
      </c>
      <c r="DZ237" s="49" t="s">
        <v>197</v>
      </c>
      <c r="EA237" s="49" t="s">
        <v>197</v>
      </c>
      <c r="EB237" s="48" t="e">
        <v>#N/A</v>
      </c>
      <c r="EC237" s="49" t="s">
        <v>197</v>
      </c>
      <c r="ED237" s="48" t="e">
        <v>#N/A</v>
      </c>
      <c r="EE237" s="49" t="s">
        <v>197</v>
      </c>
      <c r="EF237" s="49" t="s">
        <v>197</v>
      </c>
      <c r="EG237" s="49" t="s">
        <v>197</v>
      </c>
      <c r="EH237" s="49" t="s">
        <v>197</v>
      </c>
      <c r="EI237" s="49" t="s">
        <v>197</v>
      </c>
      <c r="EJ237" s="49" t="s">
        <v>197</v>
      </c>
      <c r="EK237" s="49" t="s">
        <v>197</v>
      </c>
      <c r="EL237" s="49" t="s">
        <v>197</v>
      </c>
      <c r="EM237" s="49" t="s">
        <v>197</v>
      </c>
      <c r="EN237" s="49" t="s">
        <v>197</v>
      </c>
      <c r="EO237" s="49" t="s">
        <v>197</v>
      </c>
      <c r="EP237" s="49" t="s">
        <v>197</v>
      </c>
      <c r="EQ237" s="49" t="s">
        <v>197</v>
      </c>
      <c r="ER237" s="49" t="s">
        <v>197</v>
      </c>
      <c r="ES237" s="49" t="s">
        <v>197</v>
      </c>
      <c r="ET237" s="49" t="s">
        <v>197</v>
      </c>
      <c r="EU237" s="49" t="s">
        <v>197</v>
      </c>
      <c r="EV237" s="48">
        <v>28.4</v>
      </c>
      <c r="EW237" s="48">
        <v>40.700000000000003</v>
      </c>
      <c r="EX237" s="48">
        <v>36.700000000000003</v>
      </c>
      <c r="EY237" s="49" t="s">
        <v>197</v>
      </c>
      <c r="EZ237" s="49" t="s">
        <v>197</v>
      </c>
      <c r="FA237" s="49" t="s">
        <v>197</v>
      </c>
      <c r="FB237" s="49" t="s">
        <v>197</v>
      </c>
      <c r="FC237" s="49" t="s">
        <v>197</v>
      </c>
      <c r="FD237" s="49" t="s">
        <v>197</v>
      </c>
      <c r="FE237" s="49" t="s">
        <v>197</v>
      </c>
      <c r="FF237" s="49" t="s">
        <v>197</v>
      </c>
      <c r="FG237" s="49" t="s">
        <v>197</v>
      </c>
      <c r="FH237" s="49" t="s">
        <v>197</v>
      </c>
      <c r="FI237" s="49" t="s">
        <v>197</v>
      </c>
      <c r="FJ237" s="49" t="s">
        <v>197</v>
      </c>
      <c r="FK237" s="49" t="s">
        <v>197</v>
      </c>
      <c r="FL237" s="49" t="s">
        <v>197</v>
      </c>
      <c r="FM237" s="48">
        <v>6.8</v>
      </c>
      <c r="FN237" s="48">
        <v>9.8000000000000007</v>
      </c>
      <c r="FO237" s="48">
        <v>8.1</v>
      </c>
      <c r="FP237" s="49" t="s">
        <v>197</v>
      </c>
      <c r="FQ237" s="49" t="s">
        <v>197</v>
      </c>
      <c r="FR237" s="49" t="s">
        <v>197</v>
      </c>
      <c r="FS237" s="49" t="s">
        <v>197</v>
      </c>
      <c r="FT237" s="49" t="s">
        <v>197</v>
      </c>
      <c r="FU237" s="49" t="s">
        <v>197</v>
      </c>
      <c r="FV237" s="49" t="s">
        <v>197</v>
      </c>
      <c r="FW237" s="49" t="s">
        <v>197</v>
      </c>
      <c r="FX237" s="48">
        <v>76.3</v>
      </c>
      <c r="FY237" s="48">
        <v>26.4</v>
      </c>
      <c r="FZ237" s="48">
        <v>27</v>
      </c>
      <c r="GA237" s="48">
        <v>40.9</v>
      </c>
      <c r="GB237" s="48">
        <v>70.5</v>
      </c>
      <c r="GC237" s="48">
        <v>64.599999999999994</v>
      </c>
      <c r="GD237" s="49" t="s">
        <v>197</v>
      </c>
      <c r="GE237" s="49" t="s">
        <v>197</v>
      </c>
      <c r="GF237" s="49" t="s">
        <v>197</v>
      </c>
      <c r="GG237" s="49" t="s">
        <v>197</v>
      </c>
      <c r="GH237" s="49" t="s">
        <v>197</v>
      </c>
      <c r="GI237" s="49" t="s">
        <v>197</v>
      </c>
      <c r="GJ237" s="49" t="s">
        <v>197</v>
      </c>
      <c r="GK237" s="49" t="s">
        <v>197</v>
      </c>
      <c r="GL237" s="49" t="s">
        <v>197</v>
      </c>
      <c r="GM237" s="49" t="s">
        <v>197</v>
      </c>
      <c r="GN237" s="49" t="s">
        <v>197</v>
      </c>
      <c r="GO237" s="49" t="s">
        <v>197</v>
      </c>
      <c r="GP237" s="49" t="s">
        <v>197</v>
      </c>
      <c r="GQ237" s="49" t="s">
        <v>197</v>
      </c>
      <c r="GR237" s="49" t="s">
        <v>197</v>
      </c>
      <c r="GS237" s="49" t="s">
        <v>197</v>
      </c>
      <c r="GT237" s="49" t="s">
        <v>197</v>
      </c>
      <c r="GU237" s="49" t="s">
        <v>197</v>
      </c>
      <c r="GV237" s="49" t="s">
        <v>197</v>
      </c>
      <c r="GW237" s="49" t="s">
        <v>197</v>
      </c>
      <c r="GX237" s="49" t="s">
        <v>197</v>
      </c>
      <c r="GY237" s="49" t="s">
        <v>197</v>
      </c>
      <c r="GZ237" s="49" t="s">
        <v>197</v>
      </c>
      <c r="HA237" s="49" t="s">
        <v>197</v>
      </c>
      <c r="HB237" s="49" t="s">
        <v>197</v>
      </c>
      <c r="HC237" s="49" t="s">
        <v>197</v>
      </c>
      <c r="HD237" s="49" t="s">
        <v>197</v>
      </c>
      <c r="HE237" s="48" t="e">
        <v>#N/A</v>
      </c>
      <c r="HF237" s="49" t="s">
        <v>197</v>
      </c>
      <c r="HG237" s="48" t="e">
        <v>#N/A</v>
      </c>
      <c r="HH237" s="49" t="s">
        <v>197</v>
      </c>
      <c r="HI237" s="49" t="s">
        <v>197</v>
      </c>
      <c r="HJ237" s="49" t="s">
        <v>197</v>
      </c>
      <c r="HK237" s="49" t="s">
        <v>197</v>
      </c>
      <c r="HL237" s="49" t="s">
        <v>197</v>
      </c>
      <c r="HM237" s="49" t="s">
        <v>197</v>
      </c>
      <c r="HN237" s="49" t="s">
        <v>197</v>
      </c>
      <c r="HO237" s="49" t="s">
        <v>197</v>
      </c>
      <c r="HP237" s="49" t="s">
        <v>197</v>
      </c>
      <c r="HQ237" s="49" t="s">
        <v>197</v>
      </c>
      <c r="HR237" s="49" t="s">
        <v>197</v>
      </c>
      <c r="HS237" s="49" t="s">
        <v>197</v>
      </c>
      <c r="HT237" s="49" t="s">
        <v>197</v>
      </c>
      <c r="HU237" s="48">
        <v>67.7</v>
      </c>
      <c r="HV237" s="48">
        <v>42.8</v>
      </c>
      <c r="HW237" s="48">
        <v>44.5</v>
      </c>
      <c r="HX237" s="49" t="s">
        <v>197</v>
      </c>
      <c r="HY237" s="49" t="s">
        <v>197</v>
      </c>
      <c r="HZ237" s="49" t="s">
        <v>197</v>
      </c>
      <c r="IA237" s="49" t="s">
        <v>197</v>
      </c>
      <c r="IB237" s="49" t="s">
        <v>197</v>
      </c>
      <c r="IC237" s="49" t="s">
        <v>197</v>
      </c>
      <c r="ID237" s="48">
        <v>98.4</v>
      </c>
      <c r="IE237" s="49" t="s">
        <v>197</v>
      </c>
      <c r="IF237" s="49" t="s">
        <v>197</v>
      </c>
      <c r="IG237" s="49" t="s">
        <v>197</v>
      </c>
      <c r="IH237" s="48">
        <v>49.8</v>
      </c>
      <c r="II237" s="49" t="s">
        <v>197</v>
      </c>
      <c r="IJ237" s="49" t="s">
        <v>197</v>
      </c>
      <c r="IK237" s="49" t="s">
        <v>197</v>
      </c>
      <c r="IL237" s="49" t="s">
        <v>197</v>
      </c>
      <c r="IM237" s="49" t="s">
        <v>197</v>
      </c>
      <c r="IN237" s="49" t="s">
        <v>197</v>
      </c>
      <c r="IO237" s="49" t="s">
        <v>197</v>
      </c>
      <c r="IP237" s="49" t="s">
        <v>197</v>
      </c>
      <c r="IQ237" s="49" t="s">
        <v>197</v>
      </c>
      <c r="IR237" s="48">
        <v>17.399999999999999</v>
      </c>
      <c r="IS237" s="48">
        <v>12.1</v>
      </c>
      <c r="IT237" s="48">
        <v>14.2</v>
      </c>
      <c r="IU237" s="49" t="s">
        <v>197</v>
      </c>
      <c r="IV237" s="49" t="s">
        <v>197</v>
      </c>
      <c r="IW237" s="49" t="s">
        <v>197</v>
      </c>
      <c r="IX237" s="49" t="s">
        <v>197</v>
      </c>
      <c r="IY237" s="49" t="s">
        <v>197</v>
      </c>
      <c r="IZ237" s="49" t="s">
        <v>197</v>
      </c>
      <c r="JA237" s="49" t="s">
        <v>197</v>
      </c>
      <c r="JB237" s="49" t="s">
        <v>197</v>
      </c>
      <c r="JC237" s="49" t="s">
        <v>197</v>
      </c>
      <c r="JD237" s="49" t="s">
        <v>197</v>
      </c>
      <c r="JE237" s="49" t="s">
        <v>197</v>
      </c>
      <c r="JF237" s="49" t="s">
        <v>87</v>
      </c>
      <c r="JG237" s="49" t="s">
        <v>87</v>
      </c>
      <c r="JH237" s="49" t="s">
        <v>87</v>
      </c>
      <c r="JI237" s="49">
        <v>29</v>
      </c>
      <c r="JJ237" s="49">
        <v>136.30000000000001</v>
      </c>
      <c r="JK237" s="49">
        <v>169.3</v>
      </c>
      <c r="JL237" s="49">
        <v>102.2</v>
      </c>
      <c r="JM237" s="49">
        <v>54.4</v>
      </c>
      <c r="JN237" s="49">
        <v>49.8</v>
      </c>
      <c r="JO237" s="49" t="s">
        <v>87</v>
      </c>
    </row>
    <row r="238" spans="1:275">
      <c r="A238" s="45"/>
      <c r="B238" s="46" t="s">
        <v>1975</v>
      </c>
      <c r="C238" s="303" t="s">
        <v>1469</v>
      </c>
      <c r="D238" s="46" t="s">
        <v>116</v>
      </c>
      <c r="E238" s="303" t="s">
        <v>29</v>
      </c>
      <c r="F238" s="47" t="s">
        <v>197</v>
      </c>
      <c r="G238" s="47" t="s">
        <v>197</v>
      </c>
      <c r="H238" s="48">
        <v>155.6</v>
      </c>
      <c r="I238" s="48">
        <v>116.6</v>
      </c>
      <c r="J238" s="48">
        <v>126.5</v>
      </c>
      <c r="K238" s="49" t="s">
        <v>197</v>
      </c>
      <c r="L238" s="48">
        <v>146.80000000000001</v>
      </c>
      <c r="M238" s="48">
        <v>78.099999999999994</v>
      </c>
      <c r="N238" s="48">
        <v>146.6</v>
      </c>
      <c r="O238" s="49" t="s">
        <v>197</v>
      </c>
      <c r="P238" s="49" t="s">
        <v>197</v>
      </c>
      <c r="Q238" s="48">
        <v>276.5</v>
      </c>
      <c r="R238" s="48">
        <v>81.2</v>
      </c>
      <c r="S238" s="48">
        <v>145.5</v>
      </c>
      <c r="T238" s="48">
        <v>111.3</v>
      </c>
      <c r="U238" s="49" t="s">
        <v>197</v>
      </c>
      <c r="V238" s="49" t="s">
        <v>197</v>
      </c>
      <c r="W238" s="49" t="s">
        <v>197</v>
      </c>
      <c r="X238" s="49" t="s">
        <v>197</v>
      </c>
      <c r="Y238" s="49" t="s">
        <v>197</v>
      </c>
      <c r="Z238" s="48">
        <v>171.8</v>
      </c>
      <c r="AA238" s="48">
        <v>115.3</v>
      </c>
      <c r="AB238" s="49" t="s">
        <v>197</v>
      </c>
      <c r="AC238" s="48">
        <v>54.6</v>
      </c>
      <c r="AD238" s="49" t="s">
        <v>197</v>
      </c>
      <c r="AE238" s="49" t="s">
        <v>197</v>
      </c>
      <c r="AF238" s="49" t="s">
        <v>197</v>
      </c>
      <c r="AG238" s="49" t="s">
        <v>197</v>
      </c>
      <c r="AH238" s="48">
        <v>127.2</v>
      </c>
      <c r="AI238" s="49" t="s">
        <v>197</v>
      </c>
      <c r="AJ238" s="49" t="s">
        <v>197</v>
      </c>
      <c r="AK238" s="49" t="s">
        <v>197</v>
      </c>
      <c r="AL238" s="49" t="s">
        <v>197</v>
      </c>
      <c r="AM238" s="49" t="s">
        <v>197</v>
      </c>
      <c r="AN238" s="49" t="s">
        <v>197</v>
      </c>
      <c r="AO238" s="48">
        <v>146.6</v>
      </c>
      <c r="AP238" s="48">
        <v>145.1</v>
      </c>
      <c r="AQ238" s="49" t="s">
        <v>197</v>
      </c>
      <c r="AR238" s="49" t="s">
        <v>197</v>
      </c>
      <c r="AS238" s="49" t="s">
        <v>197</v>
      </c>
      <c r="AT238" s="49" t="s">
        <v>197</v>
      </c>
      <c r="AU238" s="49" t="s">
        <v>197</v>
      </c>
      <c r="AV238" s="49" t="s">
        <v>197</v>
      </c>
      <c r="AW238" s="49" t="s">
        <v>197</v>
      </c>
      <c r="AX238" s="49" t="s">
        <v>197</v>
      </c>
      <c r="AY238" s="49" t="s">
        <v>197</v>
      </c>
      <c r="AZ238" s="48">
        <v>69.599999999999994</v>
      </c>
      <c r="BA238" s="48">
        <v>130.9</v>
      </c>
      <c r="BB238" s="48">
        <v>128.1</v>
      </c>
      <c r="BC238" s="48">
        <v>68.8</v>
      </c>
      <c r="BD238" s="48">
        <v>138.9</v>
      </c>
      <c r="BE238" s="48">
        <v>133.5</v>
      </c>
      <c r="BF238" s="48">
        <v>60</v>
      </c>
      <c r="BG238" s="48">
        <v>56.2</v>
      </c>
      <c r="BH238" s="48">
        <v>57.1</v>
      </c>
      <c r="BI238" s="49" t="s">
        <v>197</v>
      </c>
      <c r="BJ238" s="49" t="s">
        <v>197</v>
      </c>
      <c r="BK238" s="49" t="s">
        <v>197</v>
      </c>
      <c r="BL238" s="49" t="s">
        <v>197</v>
      </c>
      <c r="BM238" s="49" t="s">
        <v>197</v>
      </c>
      <c r="BN238" s="49" t="s">
        <v>197</v>
      </c>
      <c r="BO238" s="49" t="s">
        <v>197</v>
      </c>
      <c r="BP238" s="49" t="s">
        <v>197</v>
      </c>
      <c r="BQ238" s="49" t="s">
        <v>197</v>
      </c>
      <c r="BR238" s="49" t="s">
        <v>197</v>
      </c>
      <c r="BS238" s="49" t="s">
        <v>197</v>
      </c>
      <c r="BT238" s="49" t="s">
        <v>197</v>
      </c>
      <c r="BU238" s="49" t="s">
        <v>197</v>
      </c>
      <c r="BV238" s="49" t="s">
        <v>197</v>
      </c>
      <c r="BW238" s="49" t="s">
        <v>197</v>
      </c>
      <c r="BX238" s="49" t="s">
        <v>197</v>
      </c>
      <c r="BY238" s="49" t="s">
        <v>197</v>
      </c>
      <c r="BZ238" s="49" t="s">
        <v>197</v>
      </c>
      <c r="CA238" s="49" t="s">
        <v>197</v>
      </c>
      <c r="CB238" s="49" t="s">
        <v>197</v>
      </c>
      <c r="CC238" s="49" t="s">
        <v>197</v>
      </c>
      <c r="CD238" s="49" t="s">
        <v>197</v>
      </c>
      <c r="CE238" s="49" t="s">
        <v>197</v>
      </c>
      <c r="CF238" s="49" t="s">
        <v>197</v>
      </c>
      <c r="CG238" s="49" t="s">
        <v>197</v>
      </c>
      <c r="CH238" s="49" t="s">
        <v>197</v>
      </c>
      <c r="CI238" s="49" t="s">
        <v>197</v>
      </c>
      <c r="CJ238" s="49" t="s">
        <v>197</v>
      </c>
      <c r="CK238" s="49" t="s">
        <v>197</v>
      </c>
      <c r="CL238" s="49" t="s">
        <v>197</v>
      </c>
      <c r="CM238" s="49" t="s">
        <v>197</v>
      </c>
      <c r="CN238" s="49" t="s">
        <v>197</v>
      </c>
      <c r="CO238" s="49" t="s">
        <v>197</v>
      </c>
      <c r="CP238" s="49" t="s">
        <v>197</v>
      </c>
      <c r="CQ238" s="49" t="s">
        <v>197</v>
      </c>
      <c r="CR238" s="49" t="s">
        <v>197</v>
      </c>
      <c r="CS238" s="49" t="s">
        <v>197</v>
      </c>
      <c r="CT238" s="49" t="s">
        <v>197</v>
      </c>
      <c r="CU238" s="49" t="s">
        <v>197</v>
      </c>
      <c r="CV238" s="49" t="s">
        <v>197</v>
      </c>
      <c r="CW238" s="49" t="s">
        <v>197</v>
      </c>
      <c r="CX238" s="49" t="s">
        <v>197</v>
      </c>
      <c r="CY238" s="49" t="s">
        <v>197</v>
      </c>
      <c r="CZ238" s="49" t="s">
        <v>197</v>
      </c>
      <c r="DA238" s="49" t="s">
        <v>197</v>
      </c>
      <c r="DB238" s="49" t="s">
        <v>197</v>
      </c>
      <c r="DC238" s="49" t="s">
        <v>197</v>
      </c>
      <c r="DD238" s="49" t="s">
        <v>197</v>
      </c>
      <c r="DE238" s="49" t="s">
        <v>197</v>
      </c>
      <c r="DF238" s="49" t="s">
        <v>197</v>
      </c>
      <c r="DG238" s="49" t="s">
        <v>197</v>
      </c>
      <c r="DH238" s="49" t="s">
        <v>197</v>
      </c>
      <c r="DI238" s="49" t="s">
        <v>197</v>
      </c>
      <c r="DJ238" s="49" t="s">
        <v>197</v>
      </c>
      <c r="DK238" s="49" t="s">
        <v>197</v>
      </c>
      <c r="DL238" s="49" t="s">
        <v>197</v>
      </c>
      <c r="DM238" s="49" t="s">
        <v>197</v>
      </c>
      <c r="DN238" s="49" t="s">
        <v>197</v>
      </c>
      <c r="DO238" s="49" t="s">
        <v>197</v>
      </c>
      <c r="DP238" s="49" t="s">
        <v>197</v>
      </c>
      <c r="DQ238" s="49" t="s">
        <v>197</v>
      </c>
      <c r="DR238" s="49" t="s">
        <v>197</v>
      </c>
      <c r="DS238" s="49" t="s">
        <v>197</v>
      </c>
      <c r="DT238" s="49" t="s">
        <v>197</v>
      </c>
      <c r="DU238" s="49" t="s">
        <v>197</v>
      </c>
      <c r="DV238" s="49" t="s">
        <v>197</v>
      </c>
      <c r="DW238" s="49" t="s">
        <v>197</v>
      </c>
      <c r="DX238" s="49" t="s">
        <v>197</v>
      </c>
      <c r="DY238" s="49" t="s">
        <v>197</v>
      </c>
      <c r="DZ238" s="49" t="s">
        <v>197</v>
      </c>
      <c r="EA238" s="49" t="s">
        <v>197</v>
      </c>
      <c r="EB238" s="48" t="e">
        <v>#N/A</v>
      </c>
      <c r="EC238" s="49" t="s">
        <v>197</v>
      </c>
      <c r="ED238" s="48" t="e">
        <v>#N/A</v>
      </c>
      <c r="EE238" s="49" t="s">
        <v>197</v>
      </c>
      <c r="EF238" s="49" t="s">
        <v>197</v>
      </c>
      <c r="EG238" s="49" t="s">
        <v>197</v>
      </c>
      <c r="EH238" s="49" t="s">
        <v>197</v>
      </c>
      <c r="EI238" s="49" t="s">
        <v>197</v>
      </c>
      <c r="EJ238" s="49" t="s">
        <v>197</v>
      </c>
      <c r="EK238" s="49" t="s">
        <v>197</v>
      </c>
      <c r="EL238" s="49" t="s">
        <v>197</v>
      </c>
      <c r="EM238" s="49" t="s">
        <v>197</v>
      </c>
      <c r="EN238" s="49" t="s">
        <v>197</v>
      </c>
      <c r="EO238" s="49" t="s">
        <v>197</v>
      </c>
      <c r="EP238" s="49" t="s">
        <v>197</v>
      </c>
      <c r="EQ238" s="49" t="s">
        <v>197</v>
      </c>
      <c r="ER238" s="49" t="s">
        <v>197</v>
      </c>
      <c r="ES238" s="49" t="s">
        <v>197</v>
      </c>
      <c r="ET238" s="48">
        <v>110.4</v>
      </c>
      <c r="EU238" s="49" t="s">
        <v>197</v>
      </c>
      <c r="EV238" s="48">
        <v>173.5</v>
      </c>
      <c r="EW238" s="48">
        <v>96.7</v>
      </c>
      <c r="EX238" s="48">
        <v>121</v>
      </c>
      <c r="EY238" s="49" t="s">
        <v>197</v>
      </c>
      <c r="EZ238" s="48">
        <v>132.30000000000001</v>
      </c>
      <c r="FA238" s="48">
        <v>115</v>
      </c>
      <c r="FB238" s="48">
        <v>121.9</v>
      </c>
      <c r="FC238" s="49" t="s">
        <v>197</v>
      </c>
      <c r="FD238" s="48">
        <v>156.69999999999999</v>
      </c>
      <c r="FE238" s="48">
        <v>144.30000000000001</v>
      </c>
      <c r="FF238" s="48">
        <v>149.6</v>
      </c>
      <c r="FG238" s="49" t="s">
        <v>197</v>
      </c>
      <c r="FH238" s="49" t="s">
        <v>197</v>
      </c>
      <c r="FI238" s="49" t="s">
        <v>197</v>
      </c>
      <c r="FJ238" s="49" t="s">
        <v>197</v>
      </c>
      <c r="FK238" s="49" t="s">
        <v>197</v>
      </c>
      <c r="FL238" s="49" t="s">
        <v>197</v>
      </c>
      <c r="FM238" s="48">
        <v>222.9</v>
      </c>
      <c r="FN238" s="48">
        <v>211.9</v>
      </c>
      <c r="FO238" s="48">
        <v>218.4</v>
      </c>
      <c r="FP238" s="48">
        <v>176.8</v>
      </c>
      <c r="FQ238" s="48">
        <v>129.30000000000001</v>
      </c>
      <c r="FR238" s="48">
        <v>146.19999999999999</v>
      </c>
      <c r="FS238" s="48">
        <v>256.89999999999998</v>
      </c>
      <c r="FT238" s="48">
        <v>202.4</v>
      </c>
      <c r="FU238" s="48">
        <v>236.9</v>
      </c>
      <c r="FV238" s="49" t="s">
        <v>197</v>
      </c>
      <c r="FW238" s="49" t="s">
        <v>197</v>
      </c>
      <c r="FX238" s="48">
        <v>153.69999999999999</v>
      </c>
      <c r="FY238" s="48">
        <v>95.7</v>
      </c>
      <c r="FZ238" s="48">
        <v>96.2</v>
      </c>
      <c r="GA238" s="48">
        <v>173.4</v>
      </c>
      <c r="GB238" s="48">
        <v>124.5</v>
      </c>
      <c r="GC238" s="48">
        <v>134</v>
      </c>
      <c r="GD238" s="49" t="s">
        <v>197</v>
      </c>
      <c r="GE238" s="49" t="s">
        <v>197</v>
      </c>
      <c r="GF238" s="49" t="s">
        <v>197</v>
      </c>
      <c r="GG238" s="48">
        <v>284.60000000000002</v>
      </c>
      <c r="GH238" s="48">
        <v>133</v>
      </c>
      <c r="GI238" s="48">
        <v>134.1</v>
      </c>
      <c r="GJ238" s="49" t="s">
        <v>197</v>
      </c>
      <c r="GK238" s="49" t="s">
        <v>197</v>
      </c>
      <c r="GL238" s="49" t="s">
        <v>197</v>
      </c>
      <c r="GM238" s="49" t="s">
        <v>197</v>
      </c>
      <c r="GN238" s="49" t="s">
        <v>197</v>
      </c>
      <c r="GO238" s="49" t="s">
        <v>197</v>
      </c>
      <c r="GP238" s="49" t="s">
        <v>197</v>
      </c>
      <c r="GQ238" s="49" t="s">
        <v>197</v>
      </c>
      <c r="GR238" s="49" t="s">
        <v>197</v>
      </c>
      <c r="GS238" s="48">
        <v>75.8</v>
      </c>
      <c r="GT238" s="48">
        <v>10.7</v>
      </c>
      <c r="GU238" s="48">
        <v>25.1</v>
      </c>
      <c r="GV238" s="49" t="s">
        <v>197</v>
      </c>
      <c r="GW238" s="49" t="s">
        <v>197</v>
      </c>
      <c r="GX238" s="49" t="s">
        <v>197</v>
      </c>
      <c r="GY238" s="48">
        <v>193.7</v>
      </c>
      <c r="GZ238" s="48">
        <v>176.1</v>
      </c>
      <c r="HA238" s="48">
        <v>184.7</v>
      </c>
      <c r="HB238" s="48">
        <v>224.4</v>
      </c>
      <c r="HC238" s="48">
        <v>201.5</v>
      </c>
      <c r="HD238" s="48">
        <v>208.5</v>
      </c>
      <c r="HE238" s="48" t="e">
        <v>#N/A</v>
      </c>
      <c r="HF238" s="49" t="s">
        <v>197</v>
      </c>
      <c r="HG238" s="48" t="e">
        <v>#N/A</v>
      </c>
      <c r="HH238" s="49" t="s">
        <v>197</v>
      </c>
      <c r="HI238" s="49" t="s">
        <v>197</v>
      </c>
      <c r="HJ238" s="49" t="s">
        <v>197</v>
      </c>
      <c r="HK238" s="49" t="s">
        <v>197</v>
      </c>
      <c r="HL238" s="49" t="s">
        <v>197</v>
      </c>
      <c r="HM238" s="49" t="s">
        <v>197</v>
      </c>
      <c r="HN238" s="49" t="s">
        <v>197</v>
      </c>
      <c r="HO238" s="49" t="s">
        <v>197</v>
      </c>
      <c r="HP238" s="49" t="s">
        <v>197</v>
      </c>
      <c r="HQ238" s="49" t="s">
        <v>197</v>
      </c>
      <c r="HR238" s="49" t="s">
        <v>197</v>
      </c>
      <c r="HS238" s="49" t="s">
        <v>197</v>
      </c>
      <c r="HT238" s="49" t="s">
        <v>197</v>
      </c>
      <c r="HU238" s="48">
        <v>81</v>
      </c>
      <c r="HV238" s="48">
        <v>72.400000000000006</v>
      </c>
      <c r="HW238" s="48">
        <v>72.900000000000006</v>
      </c>
      <c r="HX238" s="49" t="s">
        <v>197</v>
      </c>
      <c r="HY238" s="49" t="s">
        <v>197</v>
      </c>
      <c r="HZ238" s="49" t="s">
        <v>197</v>
      </c>
      <c r="IA238" s="49" t="s">
        <v>197</v>
      </c>
      <c r="IB238" s="49" t="s">
        <v>197</v>
      </c>
      <c r="IC238" s="49" t="s">
        <v>197</v>
      </c>
      <c r="ID238" s="48">
        <v>76.900000000000006</v>
      </c>
      <c r="IE238" s="49" t="s">
        <v>197</v>
      </c>
      <c r="IF238" s="49" t="s">
        <v>197</v>
      </c>
      <c r="IG238" s="49" t="s">
        <v>197</v>
      </c>
      <c r="IH238" s="48">
        <v>108</v>
      </c>
      <c r="II238" s="49" t="s">
        <v>197</v>
      </c>
      <c r="IJ238" s="49" t="s">
        <v>197</v>
      </c>
      <c r="IK238" s="49" t="s">
        <v>197</v>
      </c>
      <c r="IL238" s="49" t="s">
        <v>197</v>
      </c>
      <c r="IM238" s="49" t="s">
        <v>197</v>
      </c>
      <c r="IN238" s="49" t="s">
        <v>197</v>
      </c>
      <c r="IO238" s="49" t="s">
        <v>197</v>
      </c>
      <c r="IP238" s="49" t="s">
        <v>197</v>
      </c>
      <c r="IQ238" s="48">
        <v>185.3</v>
      </c>
      <c r="IR238" s="48">
        <v>173.9</v>
      </c>
      <c r="IS238" s="48">
        <v>127</v>
      </c>
      <c r="IT238" s="48">
        <v>145.1</v>
      </c>
      <c r="IU238" s="48">
        <v>10.1</v>
      </c>
      <c r="IV238" s="48">
        <v>134.30000000000001</v>
      </c>
      <c r="IW238" s="48">
        <v>102.6</v>
      </c>
      <c r="IX238" s="49" t="s">
        <v>197</v>
      </c>
      <c r="IY238" s="49" t="s">
        <v>197</v>
      </c>
      <c r="IZ238" s="49" t="s">
        <v>197</v>
      </c>
      <c r="JA238" s="49" t="s">
        <v>197</v>
      </c>
      <c r="JB238" s="49" t="s">
        <v>197</v>
      </c>
      <c r="JC238" s="49" t="s">
        <v>197</v>
      </c>
      <c r="JD238" s="49" t="s">
        <v>197</v>
      </c>
      <c r="JE238" s="49" t="s">
        <v>197</v>
      </c>
      <c r="JF238" s="49" t="s">
        <v>87</v>
      </c>
      <c r="JG238" s="49" t="s">
        <v>87</v>
      </c>
      <c r="JH238" s="49" t="s">
        <v>87</v>
      </c>
      <c r="JI238" s="49">
        <v>125.6</v>
      </c>
      <c r="JJ238" s="49">
        <v>214.7</v>
      </c>
      <c r="JK238" s="49">
        <v>208.6</v>
      </c>
      <c r="JL238" s="49">
        <v>130.5</v>
      </c>
      <c r="JM238" s="49">
        <v>115.3</v>
      </c>
      <c r="JN238" s="49">
        <v>108</v>
      </c>
      <c r="JO238" s="49" t="s">
        <v>87</v>
      </c>
    </row>
    <row r="239" spans="1:275">
      <c r="A239" s="45"/>
      <c r="B239" s="46" t="s">
        <v>1976</v>
      </c>
      <c r="C239" s="303" t="s">
        <v>1470</v>
      </c>
      <c r="D239" s="46" t="s">
        <v>116</v>
      </c>
      <c r="E239" s="303" t="s">
        <v>29</v>
      </c>
      <c r="F239" s="47" t="s">
        <v>197</v>
      </c>
      <c r="G239" s="47" t="s">
        <v>197</v>
      </c>
      <c r="H239" s="48">
        <v>130.69999999999999</v>
      </c>
      <c r="I239" s="48">
        <v>79.099999999999994</v>
      </c>
      <c r="J239" s="48">
        <v>88.6</v>
      </c>
      <c r="K239" s="49" t="s">
        <v>197</v>
      </c>
      <c r="L239" s="49" t="s">
        <v>197</v>
      </c>
      <c r="M239" s="49" t="s">
        <v>197</v>
      </c>
      <c r="N239" s="49" t="s">
        <v>197</v>
      </c>
      <c r="O239" s="49" t="s">
        <v>197</v>
      </c>
      <c r="P239" s="49" t="s">
        <v>197</v>
      </c>
      <c r="Q239" s="49" t="s">
        <v>197</v>
      </c>
      <c r="R239" s="49" t="s">
        <v>197</v>
      </c>
      <c r="S239" s="49" t="s">
        <v>197</v>
      </c>
      <c r="T239" s="49" t="s">
        <v>197</v>
      </c>
      <c r="U239" s="49" t="s">
        <v>197</v>
      </c>
      <c r="V239" s="49" t="s">
        <v>197</v>
      </c>
      <c r="W239" s="49" t="s">
        <v>197</v>
      </c>
      <c r="X239" s="49" t="s">
        <v>197</v>
      </c>
      <c r="Y239" s="49" t="s">
        <v>197</v>
      </c>
      <c r="Z239" s="49" t="s">
        <v>197</v>
      </c>
      <c r="AA239" s="49" t="s">
        <v>197</v>
      </c>
      <c r="AB239" s="49" t="s">
        <v>197</v>
      </c>
      <c r="AC239" s="49" t="s">
        <v>197</v>
      </c>
      <c r="AD239" s="49" t="s">
        <v>197</v>
      </c>
      <c r="AE239" s="49" t="s">
        <v>197</v>
      </c>
      <c r="AF239" s="49" t="s">
        <v>197</v>
      </c>
      <c r="AG239" s="49" t="s">
        <v>197</v>
      </c>
      <c r="AH239" s="49" t="s">
        <v>197</v>
      </c>
      <c r="AI239" s="49" t="s">
        <v>197</v>
      </c>
      <c r="AJ239" s="49" t="s">
        <v>197</v>
      </c>
      <c r="AK239" s="49" t="s">
        <v>197</v>
      </c>
      <c r="AL239" s="49" t="s">
        <v>197</v>
      </c>
      <c r="AM239" s="49" t="s">
        <v>197</v>
      </c>
      <c r="AN239" s="49" t="s">
        <v>197</v>
      </c>
      <c r="AO239" s="49" t="s">
        <v>197</v>
      </c>
      <c r="AP239" s="49" t="s">
        <v>197</v>
      </c>
      <c r="AQ239" s="49" t="s">
        <v>197</v>
      </c>
      <c r="AR239" s="49" t="s">
        <v>197</v>
      </c>
      <c r="AS239" s="49" t="s">
        <v>197</v>
      </c>
      <c r="AT239" s="49" t="s">
        <v>197</v>
      </c>
      <c r="AU239" s="49" t="s">
        <v>197</v>
      </c>
      <c r="AV239" s="49" t="s">
        <v>197</v>
      </c>
      <c r="AW239" s="49" t="s">
        <v>197</v>
      </c>
      <c r="AX239" s="49" t="s">
        <v>197</v>
      </c>
      <c r="AY239" s="49" t="s">
        <v>197</v>
      </c>
      <c r="AZ239" s="48">
        <v>48.1</v>
      </c>
      <c r="BA239" s="48">
        <v>62.1</v>
      </c>
      <c r="BB239" s="48">
        <v>61.5</v>
      </c>
      <c r="BC239" s="48">
        <v>57.4</v>
      </c>
      <c r="BD239" s="48">
        <v>50</v>
      </c>
      <c r="BE239" s="48">
        <v>50.6</v>
      </c>
      <c r="BF239" s="48">
        <v>40.299999999999997</v>
      </c>
      <c r="BG239" s="48">
        <v>67.900000000000006</v>
      </c>
      <c r="BH239" s="48">
        <v>60.9</v>
      </c>
      <c r="BI239" s="49" t="s">
        <v>197</v>
      </c>
      <c r="BJ239" s="49" t="s">
        <v>197</v>
      </c>
      <c r="BK239" s="49" t="s">
        <v>197</v>
      </c>
      <c r="BL239" s="49" t="s">
        <v>197</v>
      </c>
      <c r="BM239" s="49" t="s">
        <v>197</v>
      </c>
      <c r="BN239" s="49" t="s">
        <v>197</v>
      </c>
      <c r="BO239" s="49" t="s">
        <v>197</v>
      </c>
      <c r="BP239" s="49" t="s">
        <v>197</v>
      </c>
      <c r="BQ239" s="49" t="s">
        <v>197</v>
      </c>
      <c r="BR239" s="49" t="s">
        <v>197</v>
      </c>
      <c r="BS239" s="49" t="s">
        <v>197</v>
      </c>
      <c r="BT239" s="49" t="s">
        <v>197</v>
      </c>
      <c r="BU239" s="49" t="s">
        <v>197</v>
      </c>
      <c r="BV239" s="49" t="s">
        <v>197</v>
      </c>
      <c r="BW239" s="49" t="s">
        <v>197</v>
      </c>
      <c r="BX239" s="49" t="s">
        <v>197</v>
      </c>
      <c r="BY239" s="49" t="s">
        <v>197</v>
      </c>
      <c r="BZ239" s="49" t="s">
        <v>197</v>
      </c>
      <c r="CA239" s="49" t="s">
        <v>197</v>
      </c>
      <c r="CB239" s="49" t="s">
        <v>197</v>
      </c>
      <c r="CC239" s="49" t="s">
        <v>197</v>
      </c>
      <c r="CD239" s="49" t="s">
        <v>197</v>
      </c>
      <c r="CE239" s="49" t="s">
        <v>197</v>
      </c>
      <c r="CF239" s="49" t="s">
        <v>197</v>
      </c>
      <c r="CG239" s="49" t="s">
        <v>197</v>
      </c>
      <c r="CH239" s="49" t="s">
        <v>197</v>
      </c>
      <c r="CI239" s="49" t="s">
        <v>197</v>
      </c>
      <c r="CJ239" s="49" t="s">
        <v>197</v>
      </c>
      <c r="CK239" s="49" t="s">
        <v>197</v>
      </c>
      <c r="CL239" s="49" t="s">
        <v>197</v>
      </c>
      <c r="CM239" s="49" t="s">
        <v>197</v>
      </c>
      <c r="CN239" s="49" t="s">
        <v>197</v>
      </c>
      <c r="CO239" s="49" t="s">
        <v>197</v>
      </c>
      <c r="CP239" s="49" t="s">
        <v>197</v>
      </c>
      <c r="CQ239" s="49" t="s">
        <v>197</v>
      </c>
      <c r="CR239" s="49" t="s">
        <v>197</v>
      </c>
      <c r="CS239" s="49" t="s">
        <v>197</v>
      </c>
      <c r="CT239" s="49" t="s">
        <v>197</v>
      </c>
      <c r="CU239" s="49" t="s">
        <v>197</v>
      </c>
      <c r="CV239" s="49" t="s">
        <v>197</v>
      </c>
      <c r="CW239" s="49" t="s">
        <v>197</v>
      </c>
      <c r="CX239" s="49" t="s">
        <v>197</v>
      </c>
      <c r="CY239" s="49" t="s">
        <v>197</v>
      </c>
      <c r="CZ239" s="49" t="s">
        <v>197</v>
      </c>
      <c r="DA239" s="49" t="s">
        <v>197</v>
      </c>
      <c r="DB239" s="49" t="s">
        <v>197</v>
      </c>
      <c r="DC239" s="49" t="s">
        <v>197</v>
      </c>
      <c r="DD239" s="49" t="s">
        <v>197</v>
      </c>
      <c r="DE239" s="49" t="s">
        <v>197</v>
      </c>
      <c r="DF239" s="49" t="s">
        <v>197</v>
      </c>
      <c r="DG239" s="49" t="s">
        <v>197</v>
      </c>
      <c r="DH239" s="49" t="s">
        <v>197</v>
      </c>
      <c r="DI239" s="49" t="s">
        <v>197</v>
      </c>
      <c r="DJ239" s="49" t="s">
        <v>197</v>
      </c>
      <c r="DK239" s="49" t="s">
        <v>197</v>
      </c>
      <c r="DL239" s="49" t="s">
        <v>197</v>
      </c>
      <c r="DM239" s="49" t="s">
        <v>197</v>
      </c>
      <c r="DN239" s="49" t="s">
        <v>197</v>
      </c>
      <c r="DO239" s="49" t="s">
        <v>197</v>
      </c>
      <c r="DP239" s="49" t="s">
        <v>197</v>
      </c>
      <c r="DQ239" s="49" t="s">
        <v>197</v>
      </c>
      <c r="DR239" s="49" t="s">
        <v>197</v>
      </c>
      <c r="DS239" s="49" t="s">
        <v>197</v>
      </c>
      <c r="DT239" s="49" t="s">
        <v>197</v>
      </c>
      <c r="DU239" s="49" t="s">
        <v>197</v>
      </c>
      <c r="DV239" s="49" t="s">
        <v>197</v>
      </c>
      <c r="DW239" s="49" t="s">
        <v>197</v>
      </c>
      <c r="DX239" s="49" t="s">
        <v>197</v>
      </c>
      <c r="DY239" s="49" t="s">
        <v>197</v>
      </c>
      <c r="DZ239" s="49" t="s">
        <v>197</v>
      </c>
      <c r="EA239" s="49" t="s">
        <v>197</v>
      </c>
      <c r="EB239" s="48" t="e">
        <v>#N/A</v>
      </c>
      <c r="EC239" s="49" t="s">
        <v>197</v>
      </c>
      <c r="ED239" s="48" t="e">
        <v>#N/A</v>
      </c>
      <c r="EE239" s="49" t="s">
        <v>197</v>
      </c>
      <c r="EF239" s="49" t="s">
        <v>197</v>
      </c>
      <c r="EG239" s="49" t="s">
        <v>197</v>
      </c>
      <c r="EH239" s="49" t="s">
        <v>197</v>
      </c>
      <c r="EI239" s="49" t="s">
        <v>197</v>
      </c>
      <c r="EJ239" s="49" t="s">
        <v>197</v>
      </c>
      <c r="EK239" s="49" t="s">
        <v>197</v>
      </c>
      <c r="EL239" s="49" t="s">
        <v>197</v>
      </c>
      <c r="EM239" s="49" t="s">
        <v>197</v>
      </c>
      <c r="EN239" s="49" t="s">
        <v>197</v>
      </c>
      <c r="EO239" s="49" t="s">
        <v>197</v>
      </c>
      <c r="EP239" s="49" t="s">
        <v>197</v>
      </c>
      <c r="EQ239" s="49" t="s">
        <v>197</v>
      </c>
      <c r="ER239" s="49" t="s">
        <v>197</v>
      </c>
      <c r="ES239" s="49" t="s">
        <v>197</v>
      </c>
      <c r="ET239" s="49" t="s">
        <v>197</v>
      </c>
      <c r="EU239" s="49" t="s">
        <v>197</v>
      </c>
      <c r="EV239" s="48">
        <v>41</v>
      </c>
      <c r="EW239" s="48">
        <v>61.3</v>
      </c>
      <c r="EX239" s="48">
        <v>54.7</v>
      </c>
      <c r="EY239" s="49" t="s">
        <v>197</v>
      </c>
      <c r="EZ239" s="49" t="s">
        <v>197</v>
      </c>
      <c r="FA239" s="49" t="s">
        <v>197</v>
      </c>
      <c r="FB239" s="49" t="s">
        <v>197</v>
      </c>
      <c r="FC239" s="49" t="s">
        <v>197</v>
      </c>
      <c r="FD239" s="49" t="s">
        <v>197</v>
      </c>
      <c r="FE239" s="49" t="s">
        <v>197</v>
      </c>
      <c r="FF239" s="49" t="s">
        <v>197</v>
      </c>
      <c r="FG239" s="49" t="s">
        <v>197</v>
      </c>
      <c r="FH239" s="49" t="s">
        <v>197</v>
      </c>
      <c r="FI239" s="49" t="s">
        <v>197</v>
      </c>
      <c r="FJ239" s="49" t="s">
        <v>197</v>
      </c>
      <c r="FK239" s="49" t="s">
        <v>197</v>
      </c>
      <c r="FL239" s="49" t="s">
        <v>197</v>
      </c>
      <c r="FM239" s="48">
        <v>10.5</v>
      </c>
      <c r="FN239" s="48">
        <v>19.399999999999999</v>
      </c>
      <c r="FO239" s="48">
        <v>14.2</v>
      </c>
      <c r="FP239" s="49" t="s">
        <v>197</v>
      </c>
      <c r="FQ239" s="49" t="s">
        <v>197</v>
      </c>
      <c r="FR239" s="49" t="s">
        <v>197</v>
      </c>
      <c r="FS239" s="48">
        <v>16.100000000000001</v>
      </c>
      <c r="FT239" s="48">
        <v>15.7</v>
      </c>
      <c r="FU239" s="48">
        <v>15.9</v>
      </c>
      <c r="FV239" s="49" t="s">
        <v>197</v>
      </c>
      <c r="FW239" s="49" t="s">
        <v>197</v>
      </c>
      <c r="FX239" s="48">
        <v>15.6</v>
      </c>
      <c r="FY239" s="48">
        <v>23.7</v>
      </c>
      <c r="FZ239" s="48">
        <v>23.6</v>
      </c>
      <c r="GA239" s="48">
        <v>29.1</v>
      </c>
      <c r="GB239" s="48">
        <v>89.5</v>
      </c>
      <c r="GC239" s="48">
        <v>77.5</v>
      </c>
      <c r="GD239" s="49" t="s">
        <v>197</v>
      </c>
      <c r="GE239" s="49" t="s">
        <v>197</v>
      </c>
      <c r="GF239" s="49" t="s">
        <v>197</v>
      </c>
      <c r="GG239" s="49" t="s">
        <v>197</v>
      </c>
      <c r="GH239" s="49" t="s">
        <v>197</v>
      </c>
      <c r="GI239" s="49" t="s">
        <v>197</v>
      </c>
      <c r="GJ239" s="49" t="s">
        <v>197</v>
      </c>
      <c r="GK239" s="49" t="s">
        <v>197</v>
      </c>
      <c r="GL239" s="49" t="s">
        <v>197</v>
      </c>
      <c r="GM239" s="49" t="s">
        <v>197</v>
      </c>
      <c r="GN239" s="49" t="s">
        <v>197</v>
      </c>
      <c r="GO239" s="49" t="s">
        <v>197</v>
      </c>
      <c r="GP239" s="49" t="s">
        <v>197</v>
      </c>
      <c r="GQ239" s="49" t="s">
        <v>197</v>
      </c>
      <c r="GR239" s="49" t="s">
        <v>197</v>
      </c>
      <c r="GS239" s="49" t="s">
        <v>197</v>
      </c>
      <c r="GT239" s="49" t="s">
        <v>197</v>
      </c>
      <c r="GU239" s="49" t="s">
        <v>197</v>
      </c>
      <c r="GV239" s="49" t="s">
        <v>197</v>
      </c>
      <c r="GW239" s="49" t="s">
        <v>197</v>
      </c>
      <c r="GX239" s="49" t="s">
        <v>197</v>
      </c>
      <c r="GY239" s="49" t="s">
        <v>197</v>
      </c>
      <c r="GZ239" s="49" t="s">
        <v>197</v>
      </c>
      <c r="HA239" s="49" t="s">
        <v>197</v>
      </c>
      <c r="HB239" s="49" t="s">
        <v>197</v>
      </c>
      <c r="HC239" s="49" t="s">
        <v>197</v>
      </c>
      <c r="HD239" s="49" t="s">
        <v>197</v>
      </c>
      <c r="HE239" s="48" t="e">
        <v>#N/A</v>
      </c>
      <c r="HF239" s="49" t="s">
        <v>197</v>
      </c>
      <c r="HG239" s="48" t="e">
        <v>#N/A</v>
      </c>
      <c r="HH239" s="49" t="s">
        <v>197</v>
      </c>
      <c r="HI239" s="49" t="s">
        <v>197</v>
      </c>
      <c r="HJ239" s="49" t="s">
        <v>197</v>
      </c>
      <c r="HK239" s="49" t="s">
        <v>197</v>
      </c>
      <c r="HL239" s="49" t="s">
        <v>197</v>
      </c>
      <c r="HM239" s="49" t="s">
        <v>197</v>
      </c>
      <c r="HN239" s="49" t="s">
        <v>197</v>
      </c>
      <c r="HO239" s="49" t="s">
        <v>197</v>
      </c>
      <c r="HP239" s="49" t="s">
        <v>197</v>
      </c>
      <c r="HQ239" s="49" t="s">
        <v>197</v>
      </c>
      <c r="HR239" s="49" t="s">
        <v>197</v>
      </c>
      <c r="HS239" s="49" t="s">
        <v>197</v>
      </c>
      <c r="HT239" s="49" t="s">
        <v>197</v>
      </c>
      <c r="HU239" s="48">
        <v>204.9</v>
      </c>
      <c r="HV239" s="48">
        <v>82.2</v>
      </c>
      <c r="HW239" s="48">
        <v>90.8</v>
      </c>
      <c r="HX239" s="49" t="s">
        <v>197</v>
      </c>
      <c r="HY239" s="49" t="s">
        <v>197</v>
      </c>
      <c r="HZ239" s="49" t="s">
        <v>197</v>
      </c>
      <c r="IA239" s="49" t="s">
        <v>197</v>
      </c>
      <c r="IB239" s="49" t="s">
        <v>197</v>
      </c>
      <c r="IC239" s="49" t="s">
        <v>197</v>
      </c>
      <c r="ID239" s="48">
        <v>134.80000000000001</v>
      </c>
      <c r="IE239" s="49" t="s">
        <v>197</v>
      </c>
      <c r="IF239" s="49" t="s">
        <v>197</v>
      </c>
      <c r="IG239" s="49" t="s">
        <v>197</v>
      </c>
      <c r="IH239" s="48">
        <v>87.3</v>
      </c>
      <c r="II239" s="49" t="s">
        <v>197</v>
      </c>
      <c r="IJ239" s="49" t="s">
        <v>197</v>
      </c>
      <c r="IK239" s="49" t="s">
        <v>197</v>
      </c>
      <c r="IL239" s="49" t="s">
        <v>197</v>
      </c>
      <c r="IM239" s="49" t="s">
        <v>197</v>
      </c>
      <c r="IN239" s="49" t="s">
        <v>197</v>
      </c>
      <c r="IO239" s="49" t="s">
        <v>197</v>
      </c>
      <c r="IP239" s="49" t="s">
        <v>197</v>
      </c>
      <c r="IQ239" s="49" t="s">
        <v>197</v>
      </c>
      <c r="IR239" s="49" t="s">
        <v>197</v>
      </c>
      <c r="IS239" s="49" t="s">
        <v>197</v>
      </c>
      <c r="IT239" s="49" t="s">
        <v>197</v>
      </c>
      <c r="IU239" s="49" t="s">
        <v>197</v>
      </c>
      <c r="IV239" s="49" t="s">
        <v>197</v>
      </c>
      <c r="IW239" s="49" t="s">
        <v>197</v>
      </c>
      <c r="IX239" s="49" t="s">
        <v>197</v>
      </c>
      <c r="IY239" s="49" t="s">
        <v>197</v>
      </c>
      <c r="IZ239" s="49" t="s">
        <v>197</v>
      </c>
      <c r="JA239" s="49" t="s">
        <v>197</v>
      </c>
      <c r="JB239" s="49" t="s">
        <v>197</v>
      </c>
      <c r="JC239" s="49" t="s">
        <v>197</v>
      </c>
      <c r="JD239" s="49" t="s">
        <v>197</v>
      </c>
      <c r="JE239" s="49" t="s">
        <v>197</v>
      </c>
      <c r="JF239" s="49" t="s">
        <v>87</v>
      </c>
      <c r="JG239" s="49" t="s">
        <v>87</v>
      </c>
      <c r="JH239" s="49" t="s">
        <v>87</v>
      </c>
      <c r="JI239" s="49" t="s">
        <v>87</v>
      </c>
      <c r="JJ239" s="49">
        <v>175.5</v>
      </c>
      <c r="JK239" s="49">
        <v>240.8</v>
      </c>
      <c r="JL239" s="49">
        <v>144.1</v>
      </c>
      <c r="JM239" s="49">
        <v>60.6</v>
      </c>
      <c r="JN239" s="49">
        <v>87.3</v>
      </c>
      <c r="JO239" s="49" t="s">
        <v>87</v>
      </c>
    </row>
    <row r="240" spans="1:275">
      <c r="A240" s="45"/>
      <c r="B240" s="46" t="s">
        <v>1977</v>
      </c>
      <c r="C240" s="303" t="s">
        <v>1471</v>
      </c>
      <c r="D240" s="46" t="s">
        <v>116</v>
      </c>
      <c r="E240" s="303" t="s">
        <v>29</v>
      </c>
      <c r="F240" s="47" t="s">
        <v>197</v>
      </c>
      <c r="G240" s="47" t="s">
        <v>197</v>
      </c>
      <c r="H240" s="48">
        <v>85.4</v>
      </c>
      <c r="I240" s="48">
        <v>112.3</v>
      </c>
      <c r="J240" s="48">
        <v>109.9</v>
      </c>
      <c r="K240" s="49" t="s">
        <v>197</v>
      </c>
      <c r="L240" s="49" t="s">
        <v>197</v>
      </c>
      <c r="M240" s="49" t="s">
        <v>197</v>
      </c>
      <c r="N240" s="49" t="s">
        <v>197</v>
      </c>
      <c r="O240" s="49" t="s">
        <v>197</v>
      </c>
      <c r="P240" s="49" t="s">
        <v>197</v>
      </c>
      <c r="Q240" s="49" t="s">
        <v>197</v>
      </c>
      <c r="R240" s="49" t="s">
        <v>197</v>
      </c>
      <c r="S240" s="49" t="s">
        <v>197</v>
      </c>
      <c r="T240" s="49" t="s">
        <v>197</v>
      </c>
      <c r="U240" s="49" t="s">
        <v>197</v>
      </c>
      <c r="V240" s="49" t="s">
        <v>197</v>
      </c>
      <c r="W240" s="49" t="s">
        <v>197</v>
      </c>
      <c r="X240" s="49" t="s">
        <v>197</v>
      </c>
      <c r="Y240" s="49" t="s">
        <v>197</v>
      </c>
      <c r="Z240" s="49" t="s">
        <v>197</v>
      </c>
      <c r="AA240" s="49" t="s">
        <v>197</v>
      </c>
      <c r="AB240" s="49" t="s">
        <v>197</v>
      </c>
      <c r="AC240" s="49" t="s">
        <v>197</v>
      </c>
      <c r="AD240" s="49" t="s">
        <v>197</v>
      </c>
      <c r="AE240" s="49" t="s">
        <v>197</v>
      </c>
      <c r="AF240" s="49" t="s">
        <v>197</v>
      </c>
      <c r="AG240" s="49" t="s">
        <v>197</v>
      </c>
      <c r="AH240" s="49" t="s">
        <v>197</v>
      </c>
      <c r="AI240" s="49" t="s">
        <v>197</v>
      </c>
      <c r="AJ240" s="49" t="s">
        <v>197</v>
      </c>
      <c r="AK240" s="49" t="s">
        <v>197</v>
      </c>
      <c r="AL240" s="49" t="s">
        <v>197</v>
      </c>
      <c r="AM240" s="49" t="s">
        <v>197</v>
      </c>
      <c r="AN240" s="49" t="s">
        <v>197</v>
      </c>
      <c r="AO240" s="49" t="s">
        <v>197</v>
      </c>
      <c r="AP240" s="49" t="s">
        <v>197</v>
      </c>
      <c r="AQ240" s="49" t="s">
        <v>197</v>
      </c>
      <c r="AR240" s="49" t="s">
        <v>197</v>
      </c>
      <c r="AS240" s="49" t="s">
        <v>197</v>
      </c>
      <c r="AT240" s="49" t="s">
        <v>197</v>
      </c>
      <c r="AU240" s="49" t="s">
        <v>197</v>
      </c>
      <c r="AV240" s="49" t="s">
        <v>197</v>
      </c>
      <c r="AW240" s="49" t="s">
        <v>197</v>
      </c>
      <c r="AX240" s="49" t="s">
        <v>197</v>
      </c>
      <c r="AY240" s="49" t="s">
        <v>197</v>
      </c>
      <c r="AZ240" s="48">
        <v>92.3</v>
      </c>
      <c r="BA240" s="48">
        <v>94.3</v>
      </c>
      <c r="BB240" s="48">
        <v>94.2</v>
      </c>
      <c r="BC240" s="48">
        <v>66.599999999999994</v>
      </c>
      <c r="BD240" s="48">
        <v>108.3</v>
      </c>
      <c r="BE240" s="48">
        <v>105</v>
      </c>
      <c r="BF240" s="48">
        <v>63.8</v>
      </c>
      <c r="BG240" s="48">
        <v>102.2</v>
      </c>
      <c r="BH240" s="48">
        <v>92.8</v>
      </c>
      <c r="BI240" s="49" t="s">
        <v>197</v>
      </c>
      <c r="BJ240" s="49" t="s">
        <v>197</v>
      </c>
      <c r="BK240" s="49" t="s">
        <v>197</v>
      </c>
      <c r="BL240" s="49" t="s">
        <v>197</v>
      </c>
      <c r="BM240" s="49" t="s">
        <v>197</v>
      </c>
      <c r="BN240" s="49" t="s">
        <v>197</v>
      </c>
      <c r="BO240" s="49" t="s">
        <v>197</v>
      </c>
      <c r="BP240" s="49" t="s">
        <v>197</v>
      </c>
      <c r="BQ240" s="49" t="s">
        <v>197</v>
      </c>
      <c r="BR240" s="49" t="s">
        <v>197</v>
      </c>
      <c r="BS240" s="49" t="s">
        <v>197</v>
      </c>
      <c r="BT240" s="49" t="s">
        <v>197</v>
      </c>
      <c r="BU240" s="49" t="s">
        <v>197</v>
      </c>
      <c r="BV240" s="49" t="s">
        <v>197</v>
      </c>
      <c r="BW240" s="49" t="s">
        <v>197</v>
      </c>
      <c r="BX240" s="49" t="s">
        <v>197</v>
      </c>
      <c r="BY240" s="49" t="s">
        <v>197</v>
      </c>
      <c r="BZ240" s="49" t="s">
        <v>197</v>
      </c>
      <c r="CA240" s="49" t="s">
        <v>197</v>
      </c>
      <c r="CB240" s="49" t="s">
        <v>197</v>
      </c>
      <c r="CC240" s="49" t="s">
        <v>197</v>
      </c>
      <c r="CD240" s="49" t="s">
        <v>197</v>
      </c>
      <c r="CE240" s="49" t="s">
        <v>197</v>
      </c>
      <c r="CF240" s="49" t="s">
        <v>197</v>
      </c>
      <c r="CG240" s="49" t="s">
        <v>197</v>
      </c>
      <c r="CH240" s="49" t="s">
        <v>197</v>
      </c>
      <c r="CI240" s="49" t="s">
        <v>197</v>
      </c>
      <c r="CJ240" s="49" t="s">
        <v>197</v>
      </c>
      <c r="CK240" s="49" t="s">
        <v>197</v>
      </c>
      <c r="CL240" s="49" t="s">
        <v>197</v>
      </c>
      <c r="CM240" s="49" t="s">
        <v>197</v>
      </c>
      <c r="CN240" s="49" t="s">
        <v>197</v>
      </c>
      <c r="CO240" s="49" t="s">
        <v>197</v>
      </c>
      <c r="CP240" s="49" t="s">
        <v>197</v>
      </c>
      <c r="CQ240" s="49" t="s">
        <v>197</v>
      </c>
      <c r="CR240" s="49" t="s">
        <v>197</v>
      </c>
      <c r="CS240" s="49" t="s">
        <v>197</v>
      </c>
      <c r="CT240" s="49" t="s">
        <v>197</v>
      </c>
      <c r="CU240" s="49" t="s">
        <v>197</v>
      </c>
      <c r="CV240" s="49" t="s">
        <v>197</v>
      </c>
      <c r="CW240" s="49" t="s">
        <v>197</v>
      </c>
      <c r="CX240" s="49" t="s">
        <v>197</v>
      </c>
      <c r="CY240" s="49" t="s">
        <v>197</v>
      </c>
      <c r="CZ240" s="49" t="s">
        <v>197</v>
      </c>
      <c r="DA240" s="49" t="s">
        <v>197</v>
      </c>
      <c r="DB240" s="49" t="s">
        <v>197</v>
      </c>
      <c r="DC240" s="49" t="s">
        <v>197</v>
      </c>
      <c r="DD240" s="49" t="s">
        <v>197</v>
      </c>
      <c r="DE240" s="49" t="s">
        <v>197</v>
      </c>
      <c r="DF240" s="49" t="s">
        <v>197</v>
      </c>
      <c r="DG240" s="49" t="s">
        <v>197</v>
      </c>
      <c r="DH240" s="49" t="s">
        <v>197</v>
      </c>
      <c r="DI240" s="49" t="s">
        <v>197</v>
      </c>
      <c r="DJ240" s="49" t="s">
        <v>197</v>
      </c>
      <c r="DK240" s="49" t="s">
        <v>197</v>
      </c>
      <c r="DL240" s="49" t="s">
        <v>197</v>
      </c>
      <c r="DM240" s="49" t="s">
        <v>197</v>
      </c>
      <c r="DN240" s="49" t="s">
        <v>197</v>
      </c>
      <c r="DO240" s="49" t="s">
        <v>197</v>
      </c>
      <c r="DP240" s="49" t="s">
        <v>197</v>
      </c>
      <c r="DQ240" s="49" t="s">
        <v>197</v>
      </c>
      <c r="DR240" s="49" t="s">
        <v>197</v>
      </c>
      <c r="DS240" s="49" t="s">
        <v>197</v>
      </c>
      <c r="DT240" s="49" t="s">
        <v>197</v>
      </c>
      <c r="DU240" s="49" t="s">
        <v>197</v>
      </c>
      <c r="DV240" s="49" t="s">
        <v>197</v>
      </c>
      <c r="DW240" s="49" t="s">
        <v>197</v>
      </c>
      <c r="DX240" s="49" t="s">
        <v>197</v>
      </c>
      <c r="DY240" s="49" t="s">
        <v>197</v>
      </c>
      <c r="DZ240" s="49" t="s">
        <v>197</v>
      </c>
      <c r="EA240" s="49" t="s">
        <v>197</v>
      </c>
      <c r="EB240" s="48" t="e">
        <v>#N/A</v>
      </c>
      <c r="EC240" s="49" t="s">
        <v>197</v>
      </c>
      <c r="ED240" s="48" t="e">
        <v>#N/A</v>
      </c>
      <c r="EE240" s="49" t="s">
        <v>197</v>
      </c>
      <c r="EF240" s="49" t="s">
        <v>197</v>
      </c>
      <c r="EG240" s="49" t="s">
        <v>197</v>
      </c>
      <c r="EH240" s="49" t="s">
        <v>197</v>
      </c>
      <c r="EI240" s="49" t="s">
        <v>197</v>
      </c>
      <c r="EJ240" s="49" t="s">
        <v>197</v>
      </c>
      <c r="EK240" s="49" t="s">
        <v>197</v>
      </c>
      <c r="EL240" s="49" t="s">
        <v>197</v>
      </c>
      <c r="EM240" s="49" t="s">
        <v>197</v>
      </c>
      <c r="EN240" s="49" t="s">
        <v>197</v>
      </c>
      <c r="EO240" s="49" t="s">
        <v>197</v>
      </c>
      <c r="EP240" s="49" t="s">
        <v>197</v>
      </c>
      <c r="EQ240" s="49" t="s">
        <v>197</v>
      </c>
      <c r="ER240" s="49" t="s">
        <v>197</v>
      </c>
      <c r="ES240" s="49" t="s">
        <v>197</v>
      </c>
      <c r="ET240" s="49" t="s">
        <v>197</v>
      </c>
      <c r="EU240" s="49" t="s">
        <v>197</v>
      </c>
      <c r="EV240" s="48">
        <v>57.4</v>
      </c>
      <c r="EW240" s="48">
        <v>78.599999999999994</v>
      </c>
      <c r="EX240" s="48">
        <v>71.8</v>
      </c>
      <c r="EY240" s="49" t="s">
        <v>197</v>
      </c>
      <c r="EZ240" s="49" t="s">
        <v>197</v>
      </c>
      <c r="FA240" s="49" t="s">
        <v>197</v>
      </c>
      <c r="FB240" s="49" t="s">
        <v>197</v>
      </c>
      <c r="FC240" s="49" t="s">
        <v>197</v>
      </c>
      <c r="FD240" s="49" t="s">
        <v>197</v>
      </c>
      <c r="FE240" s="49" t="s">
        <v>197</v>
      </c>
      <c r="FF240" s="49" t="s">
        <v>197</v>
      </c>
      <c r="FG240" s="49" t="s">
        <v>197</v>
      </c>
      <c r="FH240" s="49" t="s">
        <v>197</v>
      </c>
      <c r="FI240" s="49" t="s">
        <v>197</v>
      </c>
      <c r="FJ240" s="49" t="s">
        <v>197</v>
      </c>
      <c r="FK240" s="49" t="s">
        <v>197</v>
      </c>
      <c r="FL240" s="49" t="s">
        <v>197</v>
      </c>
      <c r="FM240" s="48">
        <v>117.3</v>
      </c>
      <c r="FN240" s="48">
        <v>103.2</v>
      </c>
      <c r="FO240" s="48">
        <v>111.5</v>
      </c>
      <c r="FP240" s="49" t="s">
        <v>197</v>
      </c>
      <c r="FQ240" s="49" t="s">
        <v>197</v>
      </c>
      <c r="FR240" s="49" t="s">
        <v>197</v>
      </c>
      <c r="FS240" s="49" t="s">
        <v>197</v>
      </c>
      <c r="FT240" s="49" t="s">
        <v>197</v>
      </c>
      <c r="FU240" s="49" t="s">
        <v>197</v>
      </c>
      <c r="FV240" s="49" t="s">
        <v>197</v>
      </c>
      <c r="FW240" s="49" t="s">
        <v>197</v>
      </c>
      <c r="FX240" s="48">
        <v>121.4</v>
      </c>
      <c r="FY240" s="48">
        <v>112.1</v>
      </c>
      <c r="FZ240" s="48">
        <v>112.2</v>
      </c>
      <c r="GA240" s="48">
        <v>50.8</v>
      </c>
      <c r="GB240" s="48">
        <v>66.3</v>
      </c>
      <c r="GC240" s="48">
        <v>63.2</v>
      </c>
      <c r="GD240" s="49" t="s">
        <v>197</v>
      </c>
      <c r="GE240" s="49" t="s">
        <v>197</v>
      </c>
      <c r="GF240" s="49" t="s">
        <v>197</v>
      </c>
      <c r="GG240" s="49" t="s">
        <v>197</v>
      </c>
      <c r="GH240" s="49" t="s">
        <v>197</v>
      </c>
      <c r="GI240" s="49" t="s">
        <v>197</v>
      </c>
      <c r="GJ240" s="49" t="s">
        <v>197</v>
      </c>
      <c r="GK240" s="49" t="s">
        <v>197</v>
      </c>
      <c r="GL240" s="49" t="s">
        <v>197</v>
      </c>
      <c r="GM240" s="49" t="s">
        <v>197</v>
      </c>
      <c r="GN240" s="49" t="s">
        <v>197</v>
      </c>
      <c r="GO240" s="49" t="s">
        <v>197</v>
      </c>
      <c r="GP240" s="49" t="s">
        <v>197</v>
      </c>
      <c r="GQ240" s="49" t="s">
        <v>197</v>
      </c>
      <c r="GR240" s="49" t="s">
        <v>197</v>
      </c>
      <c r="GS240" s="49" t="s">
        <v>197</v>
      </c>
      <c r="GT240" s="49" t="s">
        <v>197</v>
      </c>
      <c r="GU240" s="49" t="s">
        <v>197</v>
      </c>
      <c r="GV240" s="49" t="s">
        <v>197</v>
      </c>
      <c r="GW240" s="49" t="s">
        <v>197</v>
      </c>
      <c r="GX240" s="49" t="s">
        <v>197</v>
      </c>
      <c r="GY240" s="49" t="s">
        <v>197</v>
      </c>
      <c r="GZ240" s="49" t="s">
        <v>197</v>
      </c>
      <c r="HA240" s="49" t="s">
        <v>197</v>
      </c>
      <c r="HB240" s="49" t="s">
        <v>197</v>
      </c>
      <c r="HC240" s="49" t="s">
        <v>197</v>
      </c>
      <c r="HD240" s="49" t="s">
        <v>197</v>
      </c>
      <c r="HE240" s="48" t="e">
        <v>#N/A</v>
      </c>
      <c r="HF240" s="49" t="s">
        <v>197</v>
      </c>
      <c r="HG240" s="48" t="e">
        <v>#N/A</v>
      </c>
      <c r="HH240" s="49" t="s">
        <v>197</v>
      </c>
      <c r="HI240" s="49" t="s">
        <v>197</v>
      </c>
      <c r="HJ240" s="49" t="s">
        <v>197</v>
      </c>
      <c r="HK240" s="49" t="s">
        <v>197</v>
      </c>
      <c r="HL240" s="49" t="s">
        <v>197</v>
      </c>
      <c r="HM240" s="49" t="s">
        <v>197</v>
      </c>
      <c r="HN240" s="49" t="s">
        <v>197</v>
      </c>
      <c r="HO240" s="49" t="s">
        <v>197</v>
      </c>
      <c r="HP240" s="49" t="s">
        <v>197</v>
      </c>
      <c r="HQ240" s="49" t="s">
        <v>197</v>
      </c>
      <c r="HR240" s="49" t="s">
        <v>197</v>
      </c>
      <c r="HS240" s="49" t="s">
        <v>197</v>
      </c>
      <c r="HT240" s="49" t="s">
        <v>197</v>
      </c>
      <c r="HU240" s="48">
        <v>10.5</v>
      </c>
      <c r="HV240" s="48">
        <v>85.3</v>
      </c>
      <c r="HW240" s="48">
        <v>80.400000000000006</v>
      </c>
      <c r="HX240" s="49" t="s">
        <v>197</v>
      </c>
      <c r="HY240" s="49" t="s">
        <v>197</v>
      </c>
      <c r="HZ240" s="49" t="s">
        <v>197</v>
      </c>
      <c r="IA240" s="49" t="s">
        <v>197</v>
      </c>
      <c r="IB240" s="49" t="s">
        <v>197</v>
      </c>
      <c r="IC240" s="49" t="s">
        <v>197</v>
      </c>
      <c r="ID240" s="48">
        <v>14.2</v>
      </c>
      <c r="IE240" s="49" t="s">
        <v>197</v>
      </c>
      <c r="IF240" s="49" t="s">
        <v>197</v>
      </c>
      <c r="IG240" s="49" t="s">
        <v>197</v>
      </c>
      <c r="IH240" s="48">
        <v>87.1</v>
      </c>
      <c r="II240" s="49" t="s">
        <v>197</v>
      </c>
      <c r="IJ240" s="49" t="s">
        <v>197</v>
      </c>
      <c r="IK240" s="49" t="s">
        <v>197</v>
      </c>
      <c r="IL240" s="49" t="s">
        <v>197</v>
      </c>
      <c r="IM240" s="49" t="s">
        <v>197</v>
      </c>
      <c r="IN240" s="49" t="s">
        <v>197</v>
      </c>
      <c r="IO240" s="49" t="s">
        <v>197</v>
      </c>
      <c r="IP240" s="49" t="s">
        <v>197</v>
      </c>
      <c r="IQ240" s="49" t="s">
        <v>197</v>
      </c>
      <c r="IR240" s="49" t="s">
        <v>197</v>
      </c>
      <c r="IS240" s="49" t="s">
        <v>197</v>
      </c>
      <c r="IT240" s="49" t="s">
        <v>197</v>
      </c>
      <c r="IU240" s="49" t="s">
        <v>197</v>
      </c>
      <c r="IV240" s="49" t="s">
        <v>197</v>
      </c>
      <c r="IW240" s="49" t="s">
        <v>197</v>
      </c>
      <c r="IX240" s="49" t="s">
        <v>197</v>
      </c>
      <c r="IY240" s="49" t="s">
        <v>197</v>
      </c>
      <c r="IZ240" s="49" t="s">
        <v>197</v>
      </c>
      <c r="JA240" s="49" t="s">
        <v>197</v>
      </c>
      <c r="JB240" s="49" t="s">
        <v>197</v>
      </c>
      <c r="JC240" s="49" t="s">
        <v>197</v>
      </c>
      <c r="JD240" s="49" t="s">
        <v>197</v>
      </c>
      <c r="JE240" s="49" t="s">
        <v>197</v>
      </c>
      <c r="JF240" s="49" t="s">
        <v>87</v>
      </c>
      <c r="JG240" s="49" t="s">
        <v>87</v>
      </c>
      <c r="JH240" s="49" t="s">
        <v>87</v>
      </c>
      <c r="JI240" s="49" t="s">
        <v>87</v>
      </c>
      <c r="JJ240" s="49">
        <v>115.6</v>
      </c>
      <c r="JK240" s="49">
        <v>173.7</v>
      </c>
      <c r="JL240" s="49">
        <v>88.4</v>
      </c>
      <c r="JM240" s="49">
        <v>53.9</v>
      </c>
      <c r="JN240" s="49">
        <v>87.1</v>
      </c>
      <c r="JO240" s="49" t="s">
        <v>87</v>
      </c>
    </row>
    <row r="241" spans="1:275">
      <c r="A241" s="45"/>
      <c r="B241" s="46" t="s">
        <v>1978</v>
      </c>
      <c r="C241" s="303" t="s">
        <v>1472</v>
      </c>
      <c r="D241" s="46" t="s">
        <v>116</v>
      </c>
      <c r="E241" s="303" t="s">
        <v>29</v>
      </c>
      <c r="F241" s="47" t="s">
        <v>197</v>
      </c>
      <c r="G241" s="47" t="s">
        <v>197</v>
      </c>
      <c r="H241" s="48">
        <v>125.8</v>
      </c>
      <c r="I241" s="48">
        <v>191.1</v>
      </c>
      <c r="J241" s="48">
        <v>175.5</v>
      </c>
      <c r="K241" s="49" t="s">
        <v>197</v>
      </c>
      <c r="L241" s="49" t="s">
        <v>197</v>
      </c>
      <c r="M241" s="49" t="s">
        <v>197</v>
      </c>
      <c r="N241" s="49" t="s">
        <v>197</v>
      </c>
      <c r="O241" s="49" t="s">
        <v>197</v>
      </c>
      <c r="P241" s="49" t="s">
        <v>197</v>
      </c>
      <c r="Q241" s="49" t="s">
        <v>197</v>
      </c>
      <c r="R241" s="49" t="s">
        <v>197</v>
      </c>
      <c r="S241" s="49" t="s">
        <v>197</v>
      </c>
      <c r="T241" s="49" t="s">
        <v>197</v>
      </c>
      <c r="U241" s="49" t="s">
        <v>197</v>
      </c>
      <c r="V241" s="49" t="s">
        <v>197</v>
      </c>
      <c r="W241" s="49" t="s">
        <v>197</v>
      </c>
      <c r="X241" s="49" t="s">
        <v>197</v>
      </c>
      <c r="Y241" s="49" t="s">
        <v>197</v>
      </c>
      <c r="Z241" s="49" t="s">
        <v>197</v>
      </c>
      <c r="AA241" s="49" t="s">
        <v>197</v>
      </c>
      <c r="AB241" s="49" t="s">
        <v>197</v>
      </c>
      <c r="AC241" s="49" t="s">
        <v>197</v>
      </c>
      <c r="AD241" s="49" t="s">
        <v>197</v>
      </c>
      <c r="AE241" s="49" t="s">
        <v>197</v>
      </c>
      <c r="AF241" s="49" t="s">
        <v>197</v>
      </c>
      <c r="AG241" s="49" t="s">
        <v>197</v>
      </c>
      <c r="AH241" s="49" t="s">
        <v>197</v>
      </c>
      <c r="AI241" s="49" t="s">
        <v>197</v>
      </c>
      <c r="AJ241" s="49" t="s">
        <v>197</v>
      </c>
      <c r="AK241" s="49" t="s">
        <v>197</v>
      </c>
      <c r="AL241" s="49" t="s">
        <v>197</v>
      </c>
      <c r="AM241" s="49" t="s">
        <v>197</v>
      </c>
      <c r="AN241" s="49" t="s">
        <v>197</v>
      </c>
      <c r="AO241" s="49" t="s">
        <v>197</v>
      </c>
      <c r="AP241" s="49" t="s">
        <v>197</v>
      </c>
      <c r="AQ241" s="49" t="s">
        <v>197</v>
      </c>
      <c r="AR241" s="49" t="s">
        <v>197</v>
      </c>
      <c r="AS241" s="49" t="s">
        <v>197</v>
      </c>
      <c r="AT241" s="49" t="s">
        <v>197</v>
      </c>
      <c r="AU241" s="49" t="s">
        <v>197</v>
      </c>
      <c r="AV241" s="49" t="s">
        <v>197</v>
      </c>
      <c r="AW241" s="49" t="s">
        <v>197</v>
      </c>
      <c r="AX241" s="49" t="s">
        <v>197</v>
      </c>
      <c r="AY241" s="49" t="s">
        <v>197</v>
      </c>
      <c r="AZ241" s="48">
        <v>153.4</v>
      </c>
      <c r="BA241" s="48">
        <v>133.30000000000001</v>
      </c>
      <c r="BB241" s="48">
        <v>134.19999999999999</v>
      </c>
      <c r="BC241" s="48">
        <v>91.9</v>
      </c>
      <c r="BD241" s="48">
        <v>79.8</v>
      </c>
      <c r="BE241" s="48">
        <v>80.7</v>
      </c>
      <c r="BF241" s="48">
        <v>84.1</v>
      </c>
      <c r="BG241" s="48">
        <v>66.900000000000006</v>
      </c>
      <c r="BH241" s="48">
        <v>71.099999999999994</v>
      </c>
      <c r="BI241" s="49" t="s">
        <v>197</v>
      </c>
      <c r="BJ241" s="49" t="s">
        <v>197</v>
      </c>
      <c r="BK241" s="49" t="s">
        <v>197</v>
      </c>
      <c r="BL241" s="49" t="s">
        <v>197</v>
      </c>
      <c r="BM241" s="49" t="s">
        <v>197</v>
      </c>
      <c r="BN241" s="49" t="s">
        <v>197</v>
      </c>
      <c r="BO241" s="49" t="s">
        <v>197</v>
      </c>
      <c r="BP241" s="49" t="s">
        <v>197</v>
      </c>
      <c r="BQ241" s="49" t="s">
        <v>197</v>
      </c>
      <c r="BR241" s="49" t="s">
        <v>197</v>
      </c>
      <c r="BS241" s="49" t="s">
        <v>197</v>
      </c>
      <c r="BT241" s="49" t="s">
        <v>197</v>
      </c>
      <c r="BU241" s="49" t="s">
        <v>197</v>
      </c>
      <c r="BV241" s="49" t="s">
        <v>197</v>
      </c>
      <c r="BW241" s="49" t="s">
        <v>197</v>
      </c>
      <c r="BX241" s="49" t="s">
        <v>197</v>
      </c>
      <c r="BY241" s="49" t="s">
        <v>197</v>
      </c>
      <c r="BZ241" s="49" t="s">
        <v>197</v>
      </c>
      <c r="CA241" s="49" t="s">
        <v>197</v>
      </c>
      <c r="CB241" s="49" t="s">
        <v>197</v>
      </c>
      <c r="CC241" s="49" t="s">
        <v>197</v>
      </c>
      <c r="CD241" s="49" t="s">
        <v>197</v>
      </c>
      <c r="CE241" s="49" t="s">
        <v>197</v>
      </c>
      <c r="CF241" s="49" t="s">
        <v>197</v>
      </c>
      <c r="CG241" s="49" t="s">
        <v>197</v>
      </c>
      <c r="CH241" s="49" t="s">
        <v>197</v>
      </c>
      <c r="CI241" s="49" t="s">
        <v>197</v>
      </c>
      <c r="CJ241" s="49" t="s">
        <v>197</v>
      </c>
      <c r="CK241" s="49" t="s">
        <v>197</v>
      </c>
      <c r="CL241" s="49" t="s">
        <v>197</v>
      </c>
      <c r="CM241" s="49" t="s">
        <v>197</v>
      </c>
      <c r="CN241" s="49" t="s">
        <v>197</v>
      </c>
      <c r="CO241" s="49" t="s">
        <v>197</v>
      </c>
      <c r="CP241" s="49" t="s">
        <v>197</v>
      </c>
      <c r="CQ241" s="49" t="s">
        <v>197</v>
      </c>
      <c r="CR241" s="49" t="s">
        <v>197</v>
      </c>
      <c r="CS241" s="49" t="s">
        <v>197</v>
      </c>
      <c r="CT241" s="49" t="s">
        <v>197</v>
      </c>
      <c r="CU241" s="49" t="s">
        <v>197</v>
      </c>
      <c r="CV241" s="49" t="s">
        <v>197</v>
      </c>
      <c r="CW241" s="49" t="s">
        <v>197</v>
      </c>
      <c r="CX241" s="49" t="s">
        <v>197</v>
      </c>
      <c r="CY241" s="49" t="s">
        <v>197</v>
      </c>
      <c r="CZ241" s="49" t="s">
        <v>197</v>
      </c>
      <c r="DA241" s="49" t="s">
        <v>197</v>
      </c>
      <c r="DB241" s="49" t="s">
        <v>197</v>
      </c>
      <c r="DC241" s="49" t="s">
        <v>197</v>
      </c>
      <c r="DD241" s="49" t="s">
        <v>197</v>
      </c>
      <c r="DE241" s="49" t="s">
        <v>197</v>
      </c>
      <c r="DF241" s="49" t="s">
        <v>197</v>
      </c>
      <c r="DG241" s="49" t="s">
        <v>197</v>
      </c>
      <c r="DH241" s="49" t="s">
        <v>197</v>
      </c>
      <c r="DI241" s="49" t="s">
        <v>197</v>
      </c>
      <c r="DJ241" s="49" t="s">
        <v>197</v>
      </c>
      <c r="DK241" s="49" t="s">
        <v>197</v>
      </c>
      <c r="DL241" s="49" t="s">
        <v>197</v>
      </c>
      <c r="DM241" s="49" t="s">
        <v>197</v>
      </c>
      <c r="DN241" s="49" t="s">
        <v>197</v>
      </c>
      <c r="DO241" s="49" t="s">
        <v>197</v>
      </c>
      <c r="DP241" s="49" t="s">
        <v>197</v>
      </c>
      <c r="DQ241" s="49" t="s">
        <v>197</v>
      </c>
      <c r="DR241" s="49" t="s">
        <v>197</v>
      </c>
      <c r="DS241" s="49" t="s">
        <v>197</v>
      </c>
      <c r="DT241" s="49" t="s">
        <v>197</v>
      </c>
      <c r="DU241" s="49" t="s">
        <v>197</v>
      </c>
      <c r="DV241" s="49" t="s">
        <v>197</v>
      </c>
      <c r="DW241" s="49" t="s">
        <v>197</v>
      </c>
      <c r="DX241" s="49" t="s">
        <v>197</v>
      </c>
      <c r="DY241" s="49" t="s">
        <v>197</v>
      </c>
      <c r="DZ241" s="49" t="s">
        <v>197</v>
      </c>
      <c r="EA241" s="49" t="s">
        <v>197</v>
      </c>
      <c r="EB241" s="48" t="e">
        <v>#N/A</v>
      </c>
      <c r="EC241" s="49" t="s">
        <v>197</v>
      </c>
      <c r="ED241" s="48" t="e">
        <v>#N/A</v>
      </c>
      <c r="EE241" s="49" t="s">
        <v>197</v>
      </c>
      <c r="EF241" s="49" t="s">
        <v>197</v>
      </c>
      <c r="EG241" s="49" t="s">
        <v>197</v>
      </c>
      <c r="EH241" s="49" t="s">
        <v>197</v>
      </c>
      <c r="EI241" s="49" t="s">
        <v>197</v>
      </c>
      <c r="EJ241" s="49" t="s">
        <v>197</v>
      </c>
      <c r="EK241" s="49" t="s">
        <v>197</v>
      </c>
      <c r="EL241" s="49" t="s">
        <v>197</v>
      </c>
      <c r="EM241" s="49" t="s">
        <v>197</v>
      </c>
      <c r="EN241" s="49" t="s">
        <v>197</v>
      </c>
      <c r="EO241" s="49" t="s">
        <v>197</v>
      </c>
      <c r="EP241" s="49" t="s">
        <v>197</v>
      </c>
      <c r="EQ241" s="49" t="s">
        <v>197</v>
      </c>
      <c r="ER241" s="49" t="s">
        <v>197</v>
      </c>
      <c r="ES241" s="49" t="s">
        <v>197</v>
      </c>
      <c r="ET241" s="48">
        <v>179.6</v>
      </c>
      <c r="EU241" s="49" t="s">
        <v>197</v>
      </c>
      <c r="EV241" s="48">
        <v>61.1</v>
      </c>
      <c r="EW241" s="48">
        <v>64.7</v>
      </c>
      <c r="EX241" s="48">
        <v>63.5</v>
      </c>
      <c r="EY241" s="49" t="s">
        <v>197</v>
      </c>
      <c r="EZ241" s="49" t="s">
        <v>197</v>
      </c>
      <c r="FA241" s="49" t="s">
        <v>197</v>
      </c>
      <c r="FB241" s="49" t="s">
        <v>197</v>
      </c>
      <c r="FC241" s="49" t="s">
        <v>197</v>
      </c>
      <c r="FD241" s="49" t="s">
        <v>197</v>
      </c>
      <c r="FE241" s="49" t="s">
        <v>197</v>
      </c>
      <c r="FF241" s="49" t="s">
        <v>197</v>
      </c>
      <c r="FG241" s="49" t="s">
        <v>197</v>
      </c>
      <c r="FH241" s="49" t="s">
        <v>197</v>
      </c>
      <c r="FI241" s="49" t="s">
        <v>197</v>
      </c>
      <c r="FJ241" s="49" t="s">
        <v>197</v>
      </c>
      <c r="FK241" s="49" t="s">
        <v>197</v>
      </c>
      <c r="FL241" s="49" t="s">
        <v>197</v>
      </c>
      <c r="FM241" s="48">
        <v>49.3</v>
      </c>
      <c r="FN241" s="48">
        <v>20.2</v>
      </c>
      <c r="FO241" s="48">
        <v>37.299999999999997</v>
      </c>
      <c r="FP241" s="49" t="s">
        <v>197</v>
      </c>
      <c r="FQ241" s="49" t="s">
        <v>197</v>
      </c>
      <c r="FR241" s="49" t="s">
        <v>197</v>
      </c>
      <c r="FS241" s="49" t="s">
        <v>197</v>
      </c>
      <c r="FT241" s="49" t="s">
        <v>197</v>
      </c>
      <c r="FU241" s="49" t="s">
        <v>197</v>
      </c>
      <c r="FV241" s="49" t="s">
        <v>197</v>
      </c>
      <c r="FW241" s="49" t="s">
        <v>197</v>
      </c>
      <c r="FX241" s="48">
        <v>130.6</v>
      </c>
      <c r="FY241" s="48">
        <v>102.4</v>
      </c>
      <c r="FZ241" s="48">
        <v>102.8</v>
      </c>
      <c r="GA241" s="48">
        <v>72.900000000000006</v>
      </c>
      <c r="GB241" s="48">
        <v>73.099999999999994</v>
      </c>
      <c r="GC241" s="48">
        <v>73</v>
      </c>
      <c r="GD241" s="49" t="s">
        <v>197</v>
      </c>
      <c r="GE241" s="49" t="s">
        <v>197</v>
      </c>
      <c r="GF241" s="49" t="s">
        <v>197</v>
      </c>
      <c r="GG241" s="49" t="s">
        <v>197</v>
      </c>
      <c r="GH241" s="49" t="s">
        <v>197</v>
      </c>
      <c r="GI241" s="49" t="s">
        <v>197</v>
      </c>
      <c r="GJ241" s="49" t="s">
        <v>197</v>
      </c>
      <c r="GK241" s="49" t="s">
        <v>197</v>
      </c>
      <c r="GL241" s="49" t="s">
        <v>197</v>
      </c>
      <c r="GM241" s="49" t="s">
        <v>197</v>
      </c>
      <c r="GN241" s="49" t="s">
        <v>197</v>
      </c>
      <c r="GO241" s="49" t="s">
        <v>197</v>
      </c>
      <c r="GP241" s="49" t="s">
        <v>197</v>
      </c>
      <c r="GQ241" s="49" t="s">
        <v>197</v>
      </c>
      <c r="GR241" s="49" t="s">
        <v>197</v>
      </c>
      <c r="GS241" s="49" t="s">
        <v>197</v>
      </c>
      <c r="GT241" s="49" t="s">
        <v>197</v>
      </c>
      <c r="GU241" s="49" t="s">
        <v>197</v>
      </c>
      <c r="GV241" s="49" t="s">
        <v>197</v>
      </c>
      <c r="GW241" s="49" t="s">
        <v>197</v>
      </c>
      <c r="GX241" s="49" t="s">
        <v>197</v>
      </c>
      <c r="GY241" s="49" t="s">
        <v>197</v>
      </c>
      <c r="GZ241" s="49" t="s">
        <v>197</v>
      </c>
      <c r="HA241" s="49" t="s">
        <v>197</v>
      </c>
      <c r="HB241" s="49" t="s">
        <v>197</v>
      </c>
      <c r="HC241" s="49" t="s">
        <v>197</v>
      </c>
      <c r="HD241" s="49" t="s">
        <v>197</v>
      </c>
      <c r="HE241" s="48" t="e">
        <v>#N/A</v>
      </c>
      <c r="HF241" s="49" t="s">
        <v>197</v>
      </c>
      <c r="HG241" s="48" t="e">
        <v>#N/A</v>
      </c>
      <c r="HH241" s="49" t="s">
        <v>197</v>
      </c>
      <c r="HI241" s="49" t="s">
        <v>197</v>
      </c>
      <c r="HJ241" s="49" t="s">
        <v>197</v>
      </c>
      <c r="HK241" s="49" t="s">
        <v>197</v>
      </c>
      <c r="HL241" s="49" t="s">
        <v>197</v>
      </c>
      <c r="HM241" s="49" t="s">
        <v>197</v>
      </c>
      <c r="HN241" s="49" t="s">
        <v>197</v>
      </c>
      <c r="HO241" s="49" t="s">
        <v>197</v>
      </c>
      <c r="HP241" s="49" t="s">
        <v>197</v>
      </c>
      <c r="HQ241" s="49" t="s">
        <v>197</v>
      </c>
      <c r="HR241" s="49" t="s">
        <v>197</v>
      </c>
      <c r="HS241" s="49" t="s">
        <v>197</v>
      </c>
      <c r="HT241" s="49" t="s">
        <v>197</v>
      </c>
      <c r="HU241" s="48">
        <v>8.9</v>
      </c>
      <c r="HV241" s="48">
        <v>72.5</v>
      </c>
      <c r="HW241" s="48">
        <v>68.2</v>
      </c>
      <c r="HX241" s="49" t="s">
        <v>197</v>
      </c>
      <c r="HY241" s="49" t="s">
        <v>197</v>
      </c>
      <c r="HZ241" s="49" t="s">
        <v>197</v>
      </c>
      <c r="IA241" s="49" t="s">
        <v>197</v>
      </c>
      <c r="IB241" s="49" t="s">
        <v>197</v>
      </c>
      <c r="IC241" s="49" t="s">
        <v>197</v>
      </c>
      <c r="ID241" s="48">
        <v>104.1</v>
      </c>
      <c r="IE241" s="49" t="s">
        <v>197</v>
      </c>
      <c r="IF241" s="49" t="s">
        <v>197</v>
      </c>
      <c r="IG241" s="49" t="s">
        <v>197</v>
      </c>
      <c r="IH241" s="48">
        <v>65.2</v>
      </c>
      <c r="II241" s="49" t="s">
        <v>197</v>
      </c>
      <c r="IJ241" s="49" t="s">
        <v>197</v>
      </c>
      <c r="IK241" s="49" t="s">
        <v>197</v>
      </c>
      <c r="IL241" s="49" t="s">
        <v>197</v>
      </c>
      <c r="IM241" s="49" t="s">
        <v>197</v>
      </c>
      <c r="IN241" s="49" t="s">
        <v>197</v>
      </c>
      <c r="IO241" s="49" t="s">
        <v>197</v>
      </c>
      <c r="IP241" s="49" t="s">
        <v>197</v>
      </c>
      <c r="IQ241" s="49" t="s">
        <v>197</v>
      </c>
      <c r="IR241" s="48">
        <v>5.5</v>
      </c>
      <c r="IS241" s="48">
        <v>0.9</v>
      </c>
      <c r="IT241" s="48">
        <v>2.7</v>
      </c>
      <c r="IU241" s="49" t="s">
        <v>197</v>
      </c>
      <c r="IV241" s="49" t="s">
        <v>197</v>
      </c>
      <c r="IW241" s="49" t="s">
        <v>197</v>
      </c>
      <c r="IX241" s="49" t="s">
        <v>197</v>
      </c>
      <c r="IY241" s="49" t="s">
        <v>197</v>
      </c>
      <c r="IZ241" s="49" t="s">
        <v>197</v>
      </c>
      <c r="JA241" s="49" t="s">
        <v>197</v>
      </c>
      <c r="JB241" s="49" t="s">
        <v>197</v>
      </c>
      <c r="JC241" s="49" t="s">
        <v>197</v>
      </c>
      <c r="JD241" s="49" t="s">
        <v>197</v>
      </c>
      <c r="JE241" s="49" t="s">
        <v>197</v>
      </c>
      <c r="JF241" s="49" t="s">
        <v>87</v>
      </c>
      <c r="JG241" s="49" t="s">
        <v>87</v>
      </c>
      <c r="JH241" s="49" t="s">
        <v>87</v>
      </c>
      <c r="JI241" s="49" t="s">
        <v>87</v>
      </c>
      <c r="JJ241" s="49">
        <v>92.5</v>
      </c>
      <c r="JK241" s="49">
        <v>70.599999999999994</v>
      </c>
      <c r="JL241" s="49">
        <v>107.2</v>
      </c>
      <c r="JM241" s="49">
        <v>39.1</v>
      </c>
      <c r="JN241" s="49">
        <v>65.2</v>
      </c>
      <c r="JO241" s="49">
        <v>327.9</v>
      </c>
    </row>
    <row r="242" spans="1:275">
      <c r="A242" s="45"/>
      <c r="B242" s="46" t="s">
        <v>1979</v>
      </c>
      <c r="C242" s="303" t="s">
        <v>1473</v>
      </c>
      <c r="D242" s="46" t="s">
        <v>116</v>
      </c>
      <c r="E242" s="303" t="s">
        <v>29</v>
      </c>
      <c r="F242" s="47" t="s">
        <v>197</v>
      </c>
      <c r="G242" s="47" t="s">
        <v>197</v>
      </c>
      <c r="H242" s="49" t="s">
        <v>197</v>
      </c>
      <c r="I242" s="48">
        <v>72.599999999999994</v>
      </c>
      <c r="J242" s="48">
        <v>77.5</v>
      </c>
      <c r="K242" s="49" t="s">
        <v>197</v>
      </c>
      <c r="L242" s="49" t="s">
        <v>197</v>
      </c>
      <c r="M242" s="49" t="s">
        <v>197</v>
      </c>
      <c r="N242" s="49" t="s">
        <v>197</v>
      </c>
      <c r="O242" s="49" t="s">
        <v>197</v>
      </c>
      <c r="P242" s="49" t="s">
        <v>197</v>
      </c>
      <c r="Q242" s="49" t="s">
        <v>197</v>
      </c>
      <c r="R242" s="49" t="s">
        <v>197</v>
      </c>
      <c r="S242" s="49" t="s">
        <v>197</v>
      </c>
      <c r="T242" s="49" t="s">
        <v>197</v>
      </c>
      <c r="U242" s="49" t="s">
        <v>197</v>
      </c>
      <c r="V242" s="49" t="s">
        <v>197</v>
      </c>
      <c r="W242" s="49" t="s">
        <v>197</v>
      </c>
      <c r="X242" s="49" t="s">
        <v>197</v>
      </c>
      <c r="Y242" s="49" t="s">
        <v>197</v>
      </c>
      <c r="Z242" s="49" t="s">
        <v>197</v>
      </c>
      <c r="AA242" s="49" t="s">
        <v>197</v>
      </c>
      <c r="AB242" s="49" t="s">
        <v>197</v>
      </c>
      <c r="AC242" s="49" t="s">
        <v>197</v>
      </c>
      <c r="AD242" s="49" t="s">
        <v>197</v>
      </c>
      <c r="AE242" s="49" t="s">
        <v>197</v>
      </c>
      <c r="AF242" s="49" t="s">
        <v>197</v>
      </c>
      <c r="AG242" s="49" t="s">
        <v>197</v>
      </c>
      <c r="AH242" s="49" t="s">
        <v>197</v>
      </c>
      <c r="AI242" s="49" t="s">
        <v>197</v>
      </c>
      <c r="AJ242" s="49" t="s">
        <v>197</v>
      </c>
      <c r="AK242" s="49" t="s">
        <v>197</v>
      </c>
      <c r="AL242" s="49" t="s">
        <v>197</v>
      </c>
      <c r="AM242" s="49" t="s">
        <v>197</v>
      </c>
      <c r="AN242" s="49" t="s">
        <v>197</v>
      </c>
      <c r="AO242" s="49" t="s">
        <v>197</v>
      </c>
      <c r="AP242" s="49" t="s">
        <v>197</v>
      </c>
      <c r="AQ242" s="49" t="s">
        <v>197</v>
      </c>
      <c r="AR242" s="49" t="s">
        <v>197</v>
      </c>
      <c r="AS242" s="49" t="s">
        <v>197</v>
      </c>
      <c r="AT242" s="49" t="s">
        <v>197</v>
      </c>
      <c r="AU242" s="49" t="s">
        <v>197</v>
      </c>
      <c r="AV242" s="49" t="s">
        <v>197</v>
      </c>
      <c r="AW242" s="49" t="s">
        <v>197</v>
      </c>
      <c r="AX242" s="49" t="s">
        <v>197</v>
      </c>
      <c r="AY242" s="49" t="s">
        <v>197</v>
      </c>
      <c r="AZ242" s="48">
        <v>43.1</v>
      </c>
      <c r="BA242" s="48">
        <v>65.5</v>
      </c>
      <c r="BB242" s="48">
        <v>64.400000000000006</v>
      </c>
      <c r="BC242" s="48">
        <v>63.5</v>
      </c>
      <c r="BD242" s="48">
        <v>44.4</v>
      </c>
      <c r="BE242" s="48">
        <v>45.9</v>
      </c>
      <c r="BF242" s="48">
        <v>117</v>
      </c>
      <c r="BG242" s="48">
        <v>63.2</v>
      </c>
      <c r="BH242" s="48">
        <v>76.599999999999994</v>
      </c>
      <c r="BI242" s="49" t="s">
        <v>197</v>
      </c>
      <c r="BJ242" s="49" t="s">
        <v>197</v>
      </c>
      <c r="BK242" s="49" t="s">
        <v>197</v>
      </c>
      <c r="BL242" s="49" t="s">
        <v>197</v>
      </c>
      <c r="BM242" s="49" t="s">
        <v>197</v>
      </c>
      <c r="BN242" s="49" t="s">
        <v>197</v>
      </c>
      <c r="BO242" s="49" t="s">
        <v>197</v>
      </c>
      <c r="BP242" s="49" t="s">
        <v>197</v>
      </c>
      <c r="BQ242" s="49" t="s">
        <v>197</v>
      </c>
      <c r="BR242" s="49" t="s">
        <v>197</v>
      </c>
      <c r="BS242" s="49" t="s">
        <v>197</v>
      </c>
      <c r="BT242" s="49" t="s">
        <v>197</v>
      </c>
      <c r="BU242" s="49" t="s">
        <v>197</v>
      </c>
      <c r="BV242" s="49" t="s">
        <v>197</v>
      </c>
      <c r="BW242" s="49" t="s">
        <v>197</v>
      </c>
      <c r="BX242" s="49" t="s">
        <v>197</v>
      </c>
      <c r="BY242" s="49" t="s">
        <v>197</v>
      </c>
      <c r="BZ242" s="49" t="s">
        <v>197</v>
      </c>
      <c r="CA242" s="49" t="s">
        <v>197</v>
      </c>
      <c r="CB242" s="49" t="s">
        <v>197</v>
      </c>
      <c r="CC242" s="49" t="s">
        <v>197</v>
      </c>
      <c r="CD242" s="49" t="s">
        <v>197</v>
      </c>
      <c r="CE242" s="49" t="s">
        <v>197</v>
      </c>
      <c r="CF242" s="49" t="s">
        <v>197</v>
      </c>
      <c r="CG242" s="49" t="s">
        <v>197</v>
      </c>
      <c r="CH242" s="49" t="s">
        <v>197</v>
      </c>
      <c r="CI242" s="49" t="s">
        <v>197</v>
      </c>
      <c r="CJ242" s="49" t="s">
        <v>197</v>
      </c>
      <c r="CK242" s="49" t="s">
        <v>197</v>
      </c>
      <c r="CL242" s="49" t="s">
        <v>197</v>
      </c>
      <c r="CM242" s="49" t="s">
        <v>197</v>
      </c>
      <c r="CN242" s="49" t="s">
        <v>197</v>
      </c>
      <c r="CO242" s="49" t="s">
        <v>197</v>
      </c>
      <c r="CP242" s="49" t="s">
        <v>197</v>
      </c>
      <c r="CQ242" s="49" t="s">
        <v>197</v>
      </c>
      <c r="CR242" s="49" t="s">
        <v>197</v>
      </c>
      <c r="CS242" s="49" t="s">
        <v>197</v>
      </c>
      <c r="CT242" s="49" t="s">
        <v>197</v>
      </c>
      <c r="CU242" s="49" t="s">
        <v>197</v>
      </c>
      <c r="CV242" s="49" t="s">
        <v>197</v>
      </c>
      <c r="CW242" s="49" t="s">
        <v>197</v>
      </c>
      <c r="CX242" s="49" t="s">
        <v>197</v>
      </c>
      <c r="CY242" s="49" t="s">
        <v>197</v>
      </c>
      <c r="CZ242" s="49" t="s">
        <v>197</v>
      </c>
      <c r="DA242" s="49" t="s">
        <v>197</v>
      </c>
      <c r="DB242" s="49" t="s">
        <v>197</v>
      </c>
      <c r="DC242" s="49" t="s">
        <v>197</v>
      </c>
      <c r="DD242" s="49" t="s">
        <v>197</v>
      </c>
      <c r="DE242" s="49" t="s">
        <v>197</v>
      </c>
      <c r="DF242" s="49" t="s">
        <v>197</v>
      </c>
      <c r="DG242" s="49" t="s">
        <v>197</v>
      </c>
      <c r="DH242" s="49" t="s">
        <v>197</v>
      </c>
      <c r="DI242" s="49" t="s">
        <v>197</v>
      </c>
      <c r="DJ242" s="49" t="s">
        <v>197</v>
      </c>
      <c r="DK242" s="49" t="s">
        <v>197</v>
      </c>
      <c r="DL242" s="49" t="s">
        <v>197</v>
      </c>
      <c r="DM242" s="49" t="s">
        <v>197</v>
      </c>
      <c r="DN242" s="49" t="s">
        <v>197</v>
      </c>
      <c r="DO242" s="49" t="s">
        <v>197</v>
      </c>
      <c r="DP242" s="49" t="s">
        <v>197</v>
      </c>
      <c r="DQ242" s="49" t="s">
        <v>197</v>
      </c>
      <c r="DR242" s="49" t="s">
        <v>197</v>
      </c>
      <c r="DS242" s="49" t="s">
        <v>197</v>
      </c>
      <c r="DT242" s="49" t="s">
        <v>197</v>
      </c>
      <c r="DU242" s="49" t="s">
        <v>197</v>
      </c>
      <c r="DV242" s="49" t="s">
        <v>197</v>
      </c>
      <c r="DW242" s="49" t="s">
        <v>197</v>
      </c>
      <c r="DX242" s="49" t="s">
        <v>197</v>
      </c>
      <c r="DY242" s="49" t="s">
        <v>197</v>
      </c>
      <c r="DZ242" s="49" t="s">
        <v>197</v>
      </c>
      <c r="EA242" s="49" t="s">
        <v>197</v>
      </c>
      <c r="EB242" s="48" t="e">
        <v>#N/A</v>
      </c>
      <c r="EC242" s="49" t="s">
        <v>197</v>
      </c>
      <c r="ED242" s="48" t="e">
        <v>#N/A</v>
      </c>
      <c r="EE242" s="49" t="s">
        <v>197</v>
      </c>
      <c r="EF242" s="49" t="s">
        <v>197</v>
      </c>
      <c r="EG242" s="49" t="s">
        <v>197</v>
      </c>
      <c r="EH242" s="49" t="s">
        <v>197</v>
      </c>
      <c r="EI242" s="49" t="s">
        <v>197</v>
      </c>
      <c r="EJ242" s="49" t="s">
        <v>197</v>
      </c>
      <c r="EK242" s="49" t="s">
        <v>197</v>
      </c>
      <c r="EL242" s="49" t="s">
        <v>197</v>
      </c>
      <c r="EM242" s="49" t="s">
        <v>197</v>
      </c>
      <c r="EN242" s="49" t="s">
        <v>197</v>
      </c>
      <c r="EO242" s="49" t="s">
        <v>197</v>
      </c>
      <c r="EP242" s="49" t="s">
        <v>197</v>
      </c>
      <c r="EQ242" s="49" t="s">
        <v>197</v>
      </c>
      <c r="ER242" s="49" t="s">
        <v>197</v>
      </c>
      <c r="ES242" s="49" t="s">
        <v>197</v>
      </c>
      <c r="ET242" s="49" t="s">
        <v>197</v>
      </c>
      <c r="EU242" s="49" t="s">
        <v>197</v>
      </c>
      <c r="EV242" s="48">
        <v>42.9</v>
      </c>
      <c r="EW242" s="48">
        <v>76.2</v>
      </c>
      <c r="EX242" s="48">
        <v>65.400000000000006</v>
      </c>
      <c r="EY242" s="49" t="s">
        <v>197</v>
      </c>
      <c r="EZ242" s="49" t="s">
        <v>197</v>
      </c>
      <c r="FA242" s="49" t="s">
        <v>197</v>
      </c>
      <c r="FB242" s="49" t="s">
        <v>197</v>
      </c>
      <c r="FC242" s="49" t="s">
        <v>197</v>
      </c>
      <c r="FD242" s="49" t="s">
        <v>197</v>
      </c>
      <c r="FE242" s="49" t="s">
        <v>197</v>
      </c>
      <c r="FF242" s="49" t="s">
        <v>197</v>
      </c>
      <c r="FG242" s="49" t="s">
        <v>197</v>
      </c>
      <c r="FH242" s="49" t="s">
        <v>197</v>
      </c>
      <c r="FI242" s="49" t="s">
        <v>197</v>
      </c>
      <c r="FJ242" s="49" t="s">
        <v>197</v>
      </c>
      <c r="FK242" s="49" t="s">
        <v>197</v>
      </c>
      <c r="FL242" s="49" t="s">
        <v>197</v>
      </c>
      <c r="FM242" s="49" t="s">
        <v>197</v>
      </c>
      <c r="FN242" s="49" t="s">
        <v>197</v>
      </c>
      <c r="FO242" s="49" t="s">
        <v>197</v>
      </c>
      <c r="FP242" s="49" t="s">
        <v>197</v>
      </c>
      <c r="FQ242" s="49" t="s">
        <v>197</v>
      </c>
      <c r="FR242" s="49" t="s">
        <v>197</v>
      </c>
      <c r="FS242" s="49" t="s">
        <v>197</v>
      </c>
      <c r="FT242" s="49" t="s">
        <v>197</v>
      </c>
      <c r="FU242" s="49" t="s">
        <v>197</v>
      </c>
      <c r="FV242" s="49" t="s">
        <v>197</v>
      </c>
      <c r="FW242" s="49" t="s">
        <v>197</v>
      </c>
      <c r="FX242" s="48">
        <v>86.8</v>
      </c>
      <c r="FY242" s="48">
        <v>30.8</v>
      </c>
      <c r="FZ242" s="48">
        <v>31.5</v>
      </c>
      <c r="GA242" s="48">
        <v>55.1</v>
      </c>
      <c r="GB242" s="48">
        <v>43.8</v>
      </c>
      <c r="GC242" s="48">
        <v>46.1</v>
      </c>
      <c r="GD242" s="49" t="s">
        <v>197</v>
      </c>
      <c r="GE242" s="49" t="s">
        <v>197</v>
      </c>
      <c r="GF242" s="49" t="s">
        <v>197</v>
      </c>
      <c r="GG242" s="49" t="s">
        <v>197</v>
      </c>
      <c r="GH242" s="49" t="s">
        <v>197</v>
      </c>
      <c r="GI242" s="49" t="s">
        <v>197</v>
      </c>
      <c r="GJ242" s="49" t="s">
        <v>197</v>
      </c>
      <c r="GK242" s="49" t="s">
        <v>197</v>
      </c>
      <c r="GL242" s="49" t="s">
        <v>197</v>
      </c>
      <c r="GM242" s="49" t="s">
        <v>197</v>
      </c>
      <c r="GN242" s="49" t="s">
        <v>197</v>
      </c>
      <c r="GO242" s="49" t="s">
        <v>197</v>
      </c>
      <c r="GP242" s="49" t="s">
        <v>197</v>
      </c>
      <c r="GQ242" s="49" t="s">
        <v>197</v>
      </c>
      <c r="GR242" s="49" t="s">
        <v>197</v>
      </c>
      <c r="GS242" s="49" t="s">
        <v>197</v>
      </c>
      <c r="GT242" s="49" t="s">
        <v>197</v>
      </c>
      <c r="GU242" s="49" t="s">
        <v>197</v>
      </c>
      <c r="GV242" s="49" t="s">
        <v>197</v>
      </c>
      <c r="GW242" s="49" t="s">
        <v>197</v>
      </c>
      <c r="GX242" s="49" t="s">
        <v>197</v>
      </c>
      <c r="GY242" s="49" t="s">
        <v>197</v>
      </c>
      <c r="GZ242" s="49" t="s">
        <v>197</v>
      </c>
      <c r="HA242" s="49" t="s">
        <v>197</v>
      </c>
      <c r="HB242" s="49" t="s">
        <v>197</v>
      </c>
      <c r="HC242" s="49" t="s">
        <v>197</v>
      </c>
      <c r="HD242" s="49" t="s">
        <v>197</v>
      </c>
      <c r="HE242" s="48" t="e">
        <v>#N/A</v>
      </c>
      <c r="HF242" s="49" t="s">
        <v>197</v>
      </c>
      <c r="HG242" s="48" t="e">
        <v>#N/A</v>
      </c>
      <c r="HH242" s="49" t="s">
        <v>197</v>
      </c>
      <c r="HI242" s="49" t="s">
        <v>197</v>
      </c>
      <c r="HJ242" s="49" t="s">
        <v>197</v>
      </c>
      <c r="HK242" s="49" t="s">
        <v>197</v>
      </c>
      <c r="HL242" s="49" t="s">
        <v>197</v>
      </c>
      <c r="HM242" s="49" t="s">
        <v>197</v>
      </c>
      <c r="HN242" s="49" t="s">
        <v>197</v>
      </c>
      <c r="HO242" s="49" t="s">
        <v>197</v>
      </c>
      <c r="HP242" s="49" t="s">
        <v>197</v>
      </c>
      <c r="HQ242" s="49" t="s">
        <v>197</v>
      </c>
      <c r="HR242" s="49" t="s">
        <v>197</v>
      </c>
      <c r="HS242" s="49" t="s">
        <v>197</v>
      </c>
      <c r="HT242" s="49" t="s">
        <v>197</v>
      </c>
      <c r="HU242" s="48">
        <v>227</v>
      </c>
      <c r="HV242" s="48">
        <v>80.8</v>
      </c>
      <c r="HW242" s="48">
        <v>91</v>
      </c>
      <c r="HX242" s="49" t="s">
        <v>197</v>
      </c>
      <c r="HY242" s="49" t="s">
        <v>197</v>
      </c>
      <c r="HZ242" s="49" t="s">
        <v>197</v>
      </c>
      <c r="IA242" s="49" t="s">
        <v>197</v>
      </c>
      <c r="IB242" s="49" t="s">
        <v>197</v>
      </c>
      <c r="IC242" s="49" t="s">
        <v>197</v>
      </c>
      <c r="ID242" s="48">
        <v>132.4</v>
      </c>
      <c r="IE242" s="49" t="s">
        <v>197</v>
      </c>
      <c r="IF242" s="49" t="s">
        <v>197</v>
      </c>
      <c r="IG242" s="49" t="s">
        <v>197</v>
      </c>
      <c r="IH242" s="48">
        <v>161</v>
      </c>
      <c r="II242" s="49" t="s">
        <v>197</v>
      </c>
      <c r="IJ242" s="49" t="s">
        <v>197</v>
      </c>
      <c r="IK242" s="49" t="s">
        <v>197</v>
      </c>
      <c r="IL242" s="49" t="s">
        <v>197</v>
      </c>
      <c r="IM242" s="49" t="s">
        <v>197</v>
      </c>
      <c r="IN242" s="49" t="s">
        <v>197</v>
      </c>
      <c r="IO242" s="49" t="s">
        <v>197</v>
      </c>
      <c r="IP242" s="49" t="s">
        <v>197</v>
      </c>
      <c r="IQ242" s="49" t="s">
        <v>197</v>
      </c>
      <c r="IR242" s="49" t="s">
        <v>197</v>
      </c>
      <c r="IS242" s="49" t="s">
        <v>197</v>
      </c>
      <c r="IT242" s="49" t="s">
        <v>197</v>
      </c>
      <c r="IU242" s="49" t="s">
        <v>197</v>
      </c>
      <c r="IV242" s="49" t="s">
        <v>197</v>
      </c>
      <c r="IW242" s="49" t="s">
        <v>197</v>
      </c>
      <c r="IX242" s="49" t="s">
        <v>197</v>
      </c>
      <c r="IY242" s="49" t="s">
        <v>197</v>
      </c>
      <c r="IZ242" s="49" t="s">
        <v>197</v>
      </c>
      <c r="JA242" s="49" t="s">
        <v>197</v>
      </c>
      <c r="JB242" s="49" t="s">
        <v>197</v>
      </c>
      <c r="JC242" s="49" t="s">
        <v>197</v>
      </c>
      <c r="JD242" s="49" t="s">
        <v>197</v>
      </c>
      <c r="JE242" s="49" t="s">
        <v>197</v>
      </c>
      <c r="JF242" s="49" t="s">
        <v>87</v>
      </c>
      <c r="JG242" s="49" t="s">
        <v>87</v>
      </c>
      <c r="JH242" s="49" t="s">
        <v>87</v>
      </c>
      <c r="JI242" s="49" t="s">
        <v>87</v>
      </c>
      <c r="JJ242" s="49">
        <v>108.7</v>
      </c>
      <c r="JK242" s="49">
        <v>133.6</v>
      </c>
      <c r="JL242" s="49">
        <v>63.4</v>
      </c>
      <c r="JM242" s="49">
        <v>148.4</v>
      </c>
      <c r="JN242" s="49">
        <v>161</v>
      </c>
      <c r="JO242" s="49" t="s">
        <v>87</v>
      </c>
    </row>
    <row r="243" spans="1:275">
      <c r="A243" s="45"/>
      <c r="B243" s="46" t="s">
        <v>1980</v>
      </c>
      <c r="C243" s="303" t="s">
        <v>1474</v>
      </c>
      <c r="D243" s="46" t="s">
        <v>117</v>
      </c>
      <c r="E243" s="303" t="s">
        <v>30</v>
      </c>
      <c r="F243" s="47" t="s">
        <v>197</v>
      </c>
      <c r="G243" s="47" t="s">
        <v>197</v>
      </c>
      <c r="H243" s="48">
        <v>132.4</v>
      </c>
      <c r="I243" s="48">
        <v>124.4</v>
      </c>
      <c r="J243" s="48">
        <v>124.8</v>
      </c>
      <c r="K243" s="48">
        <v>191.4</v>
      </c>
      <c r="L243" s="48">
        <v>125.8</v>
      </c>
      <c r="M243" s="48">
        <v>111.8</v>
      </c>
      <c r="N243" s="48">
        <v>117.6</v>
      </c>
      <c r="O243" s="48">
        <v>223.3</v>
      </c>
      <c r="P243" s="48">
        <v>116.1</v>
      </c>
      <c r="Q243" s="48">
        <v>87.1</v>
      </c>
      <c r="R243" s="48">
        <v>92.5</v>
      </c>
      <c r="S243" s="48">
        <v>107.5</v>
      </c>
      <c r="T243" s="48">
        <v>107.2</v>
      </c>
      <c r="U243" s="48">
        <v>88.5</v>
      </c>
      <c r="V243" s="48">
        <v>99.1</v>
      </c>
      <c r="W243" s="48">
        <v>208.9</v>
      </c>
      <c r="X243" s="48">
        <v>310.89999999999998</v>
      </c>
      <c r="Y243" s="48">
        <v>141.5</v>
      </c>
      <c r="Z243" s="48">
        <v>116</v>
      </c>
      <c r="AA243" s="48">
        <v>174.2</v>
      </c>
      <c r="AB243" s="48">
        <v>129.30000000000001</v>
      </c>
      <c r="AC243" s="48">
        <v>28.8</v>
      </c>
      <c r="AD243" s="48">
        <v>72.7</v>
      </c>
      <c r="AE243" s="48">
        <v>113.7</v>
      </c>
      <c r="AF243" s="48">
        <v>97</v>
      </c>
      <c r="AG243" s="48">
        <v>226.7</v>
      </c>
      <c r="AH243" s="48">
        <v>111.4</v>
      </c>
      <c r="AI243" s="48">
        <v>366.8</v>
      </c>
      <c r="AJ243" s="48">
        <v>156.80000000000001</v>
      </c>
      <c r="AK243" s="48">
        <v>44.9</v>
      </c>
      <c r="AL243" s="48">
        <v>199.7</v>
      </c>
      <c r="AM243" s="48">
        <v>183.2</v>
      </c>
      <c r="AN243" s="48">
        <v>436.4</v>
      </c>
      <c r="AO243" s="48">
        <v>207.6</v>
      </c>
      <c r="AP243" s="48">
        <v>210</v>
      </c>
      <c r="AQ243" s="48">
        <v>100.8</v>
      </c>
      <c r="AR243" s="48">
        <v>94.2</v>
      </c>
      <c r="AS243" s="49" t="s">
        <v>197</v>
      </c>
      <c r="AT243" s="48">
        <v>117</v>
      </c>
      <c r="AU243" s="49" t="s">
        <v>197</v>
      </c>
      <c r="AV243" s="48">
        <v>103</v>
      </c>
      <c r="AW243" s="49" t="s">
        <v>197</v>
      </c>
      <c r="AX243" s="49" t="s">
        <v>197</v>
      </c>
      <c r="AY243" s="48">
        <v>31</v>
      </c>
      <c r="AZ243" s="48">
        <v>142.69999999999999</v>
      </c>
      <c r="BA243" s="48">
        <v>113.9</v>
      </c>
      <c r="BB243" s="48">
        <v>115.3</v>
      </c>
      <c r="BC243" s="48">
        <v>133.80000000000001</v>
      </c>
      <c r="BD243" s="48">
        <v>100.1</v>
      </c>
      <c r="BE243" s="48">
        <v>102.7</v>
      </c>
      <c r="BF243" s="48">
        <v>127.4</v>
      </c>
      <c r="BG243" s="48">
        <v>90.4</v>
      </c>
      <c r="BH243" s="48">
        <v>98.9</v>
      </c>
      <c r="BI243" s="48">
        <v>138.19999999999999</v>
      </c>
      <c r="BJ243" s="48">
        <v>103.5</v>
      </c>
      <c r="BK243" s="48">
        <v>121.7</v>
      </c>
      <c r="BL243" s="48">
        <v>183.1</v>
      </c>
      <c r="BM243" s="48">
        <v>115.5</v>
      </c>
      <c r="BN243" s="48">
        <v>134</v>
      </c>
      <c r="BO243" s="49" t="s">
        <v>197</v>
      </c>
      <c r="BP243" s="49" t="s">
        <v>197</v>
      </c>
      <c r="BQ243" s="49" t="s">
        <v>197</v>
      </c>
      <c r="BR243" s="48">
        <v>187.3</v>
      </c>
      <c r="BS243" s="48">
        <v>107.6</v>
      </c>
      <c r="BT243" s="48">
        <v>145.19999999999999</v>
      </c>
      <c r="BU243" s="48">
        <v>86.4</v>
      </c>
      <c r="BV243" s="48">
        <v>50.2</v>
      </c>
      <c r="BW243" s="48">
        <v>62.7</v>
      </c>
      <c r="BX243" s="48">
        <v>241.7</v>
      </c>
      <c r="BY243" s="48">
        <v>113.1</v>
      </c>
      <c r="BZ243" s="48">
        <v>196.1</v>
      </c>
      <c r="CA243" s="49" t="s">
        <v>197</v>
      </c>
      <c r="CB243" s="49" t="s">
        <v>197</v>
      </c>
      <c r="CC243" s="49" t="s">
        <v>197</v>
      </c>
      <c r="CD243" s="48">
        <v>93.3</v>
      </c>
      <c r="CE243" s="48">
        <v>159.5</v>
      </c>
      <c r="CF243" s="48">
        <v>133.19999999999999</v>
      </c>
      <c r="CG243" s="48">
        <v>95.1</v>
      </c>
      <c r="CH243" s="48">
        <v>53</v>
      </c>
      <c r="CI243" s="48">
        <v>74.099999999999994</v>
      </c>
      <c r="CJ243" s="48">
        <v>105.4</v>
      </c>
      <c r="CK243" s="48">
        <v>59.3</v>
      </c>
      <c r="CL243" s="48">
        <v>78.7</v>
      </c>
      <c r="CM243" s="49" t="s">
        <v>197</v>
      </c>
      <c r="CN243" s="49" t="s">
        <v>197</v>
      </c>
      <c r="CO243" s="49" t="s">
        <v>197</v>
      </c>
      <c r="CP243" s="49" t="s">
        <v>197</v>
      </c>
      <c r="CQ243" s="49" t="s">
        <v>197</v>
      </c>
      <c r="CR243" s="49" t="s">
        <v>197</v>
      </c>
      <c r="CS243" s="49" t="s">
        <v>197</v>
      </c>
      <c r="CT243" s="48">
        <v>121.7</v>
      </c>
      <c r="CU243" s="48">
        <v>83.3</v>
      </c>
      <c r="CV243" s="48">
        <v>99</v>
      </c>
      <c r="CW243" s="48">
        <v>152.80000000000001</v>
      </c>
      <c r="CX243" s="48">
        <v>100</v>
      </c>
      <c r="CY243" s="48">
        <v>123.4</v>
      </c>
      <c r="CZ243" s="48">
        <v>105.4</v>
      </c>
      <c r="DA243" s="48">
        <v>100.7</v>
      </c>
      <c r="DB243" s="48">
        <v>160</v>
      </c>
      <c r="DC243" s="48">
        <v>139.30000000000001</v>
      </c>
      <c r="DD243" s="48">
        <v>114.9</v>
      </c>
      <c r="DE243" s="48">
        <v>31.2</v>
      </c>
      <c r="DF243" s="48">
        <v>61.3</v>
      </c>
      <c r="DG243" s="48">
        <v>195</v>
      </c>
      <c r="DH243" s="48">
        <v>93.1</v>
      </c>
      <c r="DI243" s="48">
        <v>150.6</v>
      </c>
      <c r="DJ243" s="48">
        <v>99.1</v>
      </c>
      <c r="DK243" s="48">
        <v>58.8</v>
      </c>
      <c r="DL243" s="48">
        <v>77.8</v>
      </c>
      <c r="DM243" s="48">
        <v>120</v>
      </c>
      <c r="DN243" s="48">
        <v>63.7</v>
      </c>
      <c r="DO243" s="48">
        <v>85.3</v>
      </c>
      <c r="DP243" s="49" t="s">
        <v>197</v>
      </c>
      <c r="DQ243" s="49" t="s">
        <v>197</v>
      </c>
      <c r="DR243" s="49" t="s">
        <v>197</v>
      </c>
      <c r="DS243" s="49" t="s">
        <v>197</v>
      </c>
      <c r="DT243" s="49" t="s">
        <v>197</v>
      </c>
      <c r="DU243" s="49" t="s">
        <v>197</v>
      </c>
      <c r="DV243" s="48">
        <v>78.900000000000006</v>
      </c>
      <c r="DW243" s="48">
        <v>115</v>
      </c>
      <c r="DX243" s="48">
        <v>104.1</v>
      </c>
      <c r="DY243" s="49" t="s">
        <v>197</v>
      </c>
      <c r="DZ243" s="49" t="s">
        <v>197</v>
      </c>
      <c r="EA243" s="49" t="s">
        <v>197</v>
      </c>
      <c r="EB243" s="48" t="e">
        <v>#N/A</v>
      </c>
      <c r="EC243" s="48">
        <v>145.80000000000001</v>
      </c>
      <c r="ED243" s="48" t="e">
        <v>#N/A</v>
      </c>
      <c r="EE243" s="48">
        <v>36</v>
      </c>
      <c r="EF243" s="48">
        <v>78.400000000000006</v>
      </c>
      <c r="EG243" s="48">
        <v>92.7</v>
      </c>
      <c r="EH243" s="48">
        <v>86.6</v>
      </c>
      <c r="EI243" s="48">
        <v>48.1</v>
      </c>
      <c r="EJ243" s="48">
        <v>83.1</v>
      </c>
      <c r="EK243" s="48">
        <v>71.2</v>
      </c>
      <c r="EL243" s="49" t="s">
        <v>197</v>
      </c>
      <c r="EM243" s="48">
        <v>466</v>
      </c>
      <c r="EN243" s="48">
        <v>57.9</v>
      </c>
      <c r="EO243" s="48">
        <v>270.8</v>
      </c>
      <c r="EP243" s="48">
        <v>123.4</v>
      </c>
      <c r="EQ243" s="48">
        <v>115.1</v>
      </c>
      <c r="ER243" s="48">
        <v>120</v>
      </c>
      <c r="ES243" s="49" t="s">
        <v>197</v>
      </c>
      <c r="ET243" s="48">
        <v>74.7</v>
      </c>
      <c r="EU243" s="49" t="s">
        <v>197</v>
      </c>
      <c r="EV243" s="48">
        <v>138.6</v>
      </c>
      <c r="EW243" s="48">
        <v>104.2</v>
      </c>
      <c r="EX243" s="48">
        <v>115</v>
      </c>
      <c r="EY243" s="48">
        <v>216.1</v>
      </c>
      <c r="EZ243" s="48">
        <v>90.8</v>
      </c>
      <c r="FA243" s="48">
        <v>91.1</v>
      </c>
      <c r="FB243" s="48">
        <v>91</v>
      </c>
      <c r="FC243" s="48">
        <v>133.19999999999999</v>
      </c>
      <c r="FD243" s="48">
        <v>115.4</v>
      </c>
      <c r="FE243" s="48">
        <v>104.3</v>
      </c>
      <c r="FF243" s="48">
        <v>109.1</v>
      </c>
      <c r="FG243" s="48">
        <v>36.299999999999997</v>
      </c>
      <c r="FH243" s="48">
        <v>40.200000000000003</v>
      </c>
      <c r="FI243" s="48">
        <v>37.4</v>
      </c>
      <c r="FJ243" s="48">
        <v>255.2</v>
      </c>
      <c r="FK243" s="48">
        <v>74.5</v>
      </c>
      <c r="FL243" s="48">
        <v>155.9</v>
      </c>
      <c r="FM243" s="48">
        <v>128.4</v>
      </c>
      <c r="FN243" s="48">
        <v>108.8</v>
      </c>
      <c r="FO243" s="48">
        <v>120.2</v>
      </c>
      <c r="FP243" s="48">
        <v>87.1</v>
      </c>
      <c r="FQ243" s="48">
        <v>94.4</v>
      </c>
      <c r="FR243" s="48">
        <v>91.8</v>
      </c>
      <c r="FS243" s="48">
        <v>150.4</v>
      </c>
      <c r="FT243" s="48">
        <v>133.69999999999999</v>
      </c>
      <c r="FU243" s="48">
        <v>144.30000000000001</v>
      </c>
      <c r="FV243" s="48">
        <v>161.30000000000001</v>
      </c>
      <c r="FW243" s="48">
        <v>138.30000000000001</v>
      </c>
      <c r="FX243" s="48">
        <v>146.69999999999999</v>
      </c>
      <c r="FY243" s="48">
        <v>141.6</v>
      </c>
      <c r="FZ243" s="48">
        <v>141.69999999999999</v>
      </c>
      <c r="GA243" s="48">
        <v>133.9</v>
      </c>
      <c r="GB243" s="48">
        <v>108.2</v>
      </c>
      <c r="GC243" s="48">
        <v>113.1</v>
      </c>
      <c r="GD243" s="48">
        <v>102.3</v>
      </c>
      <c r="GE243" s="48">
        <v>86.2</v>
      </c>
      <c r="GF243" s="48">
        <v>96.6</v>
      </c>
      <c r="GG243" s="48">
        <v>116</v>
      </c>
      <c r="GH243" s="48">
        <v>245.4</v>
      </c>
      <c r="GI243" s="48">
        <v>244.6</v>
      </c>
      <c r="GJ243" s="48">
        <v>961.4</v>
      </c>
      <c r="GK243" s="48">
        <v>641.9</v>
      </c>
      <c r="GL243" s="48">
        <v>743.6</v>
      </c>
      <c r="GM243" s="48">
        <v>158.69999999999999</v>
      </c>
      <c r="GN243" s="48">
        <v>97.9</v>
      </c>
      <c r="GO243" s="48">
        <v>121.4</v>
      </c>
      <c r="GP243" s="48">
        <v>131.69999999999999</v>
      </c>
      <c r="GQ243" s="48">
        <v>99</v>
      </c>
      <c r="GR243" s="48">
        <v>111.1</v>
      </c>
      <c r="GS243" s="48">
        <v>61.6</v>
      </c>
      <c r="GT243" s="48">
        <v>29.5</v>
      </c>
      <c r="GU243" s="48">
        <v>36.6</v>
      </c>
      <c r="GV243" s="48">
        <v>88.5</v>
      </c>
      <c r="GW243" s="48">
        <v>85.7</v>
      </c>
      <c r="GX243" s="48">
        <v>86.9</v>
      </c>
      <c r="GY243" s="48">
        <v>136.4</v>
      </c>
      <c r="GZ243" s="48">
        <v>128.30000000000001</v>
      </c>
      <c r="HA243" s="48">
        <v>132.30000000000001</v>
      </c>
      <c r="HB243" s="48">
        <v>149.19999999999999</v>
      </c>
      <c r="HC243" s="48">
        <v>126.5</v>
      </c>
      <c r="HD243" s="48">
        <v>133.4</v>
      </c>
      <c r="HE243" s="48" t="e">
        <v>#N/A</v>
      </c>
      <c r="HF243" s="49" t="s">
        <v>197</v>
      </c>
      <c r="HG243" s="48" t="e">
        <v>#N/A</v>
      </c>
      <c r="HH243" s="48">
        <v>11</v>
      </c>
      <c r="HI243" s="48">
        <v>240.6</v>
      </c>
      <c r="HJ243" s="48">
        <v>212.9</v>
      </c>
      <c r="HK243" s="48">
        <v>220.8</v>
      </c>
      <c r="HL243" s="48">
        <v>197.3</v>
      </c>
      <c r="HM243" s="48">
        <v>137</v>
      </c>
      <c r="HN243" s="48">
        <v>166.2</v>
      </c>
      <c r="HO243" s="48">
        <v>134.4</v>
      </c>
      <c r="HP243" s="48">
        <v>107.6</v>
      </c>
      <c r="HQ243" s="48">
        <v>116.7</v>
      </c>
      <c r="HR243" s="48">
        <v>130.5</v>
      </c>
      <c r="HS243" s="48">
        <v>144.19999999999999</v>
      </c>
      <c r="HT243" s="48">
        <v>137.30000000000001</v>
      </c>
      <c r="HU243" s="48">
        <v>140</v>
      </c>
      <c r="HV243" s="48">
        <v>116</v>
      </c>
      <c r="HW243" s="48">
        <v>117.4</v>
      </c>
      <c r="HX243" s="48">
        <v>133.19999999999999</v>
      </c>
      <c r="HY243" s="49" t="s">
        <v>197</v>
      </c>
      <c r="HZ243" s="48">
        <v>301.8</v>
      </c>
      <c r="IA243" s="48">
        <v>35.799999999999997</v>
      </c>
      <c r="IB243" s="48">
        <v>36.299999999999997</v>
      </c>
      <c r="IC243" s="48">
        <v>36</v>
      </c>
      <c r="ID243" s="48">
        <v>24.1</v>
      </c>
      <c r="IE243" s="49" t="s">
        <v>197</v>
      </c>
      <c r="IF243" s="49" t="s">
        <v>197</v>
      </c>
      <c r="IG243" s="48">
        <v>229.8</v>
      </c>
      <c r="IH243" s="48">
        <v>85.5</v>
      </c>
      <c r="II243" s="49" t="s">
        <v>197</v>
      </c>
      <c r="IJ243" s="49" t="s">
        <v>197</v>
      </c>
      <c r="IK243" s="48">
        <v>27.8</v>
      </c>
      <c r="IL243" s="49" t="s">
        <v>197</v>
      </c>
      <c r="IM243" s="48">
        <v>48.7</v>
      </c>
      <c r="IN243" s="48">
        <v>36.299999999999997</v>
      </c>
      <c r="IO243" s="49" t="s">
        <v>197</v>
      </c>
      <c r="IP243" s="49" t="s">
        <v>197</v>
      </c>
      <c r="IQ243" s="48">
        <v>64.8</v>
      </c>
      <c r="IR243" s="48">
        <v>100.2</v>
      </c>
      <c r="IS243" s="48">
        <v>83.1</v>
      </c>
      <c r="IT243" s="48">
        <v>89.7</v>
      </c>
      <c r="IU243" s="48">
        <v>200</v>
      </c>
      <c r="IV243" s="48">
        <v>159.6</v>
      </c>
      <c r="IW243" s="48">
        <v>169.7</v>
      </c>
      <c r="IX243" s="48">
        <v>203.5</v>
      </c>
      <c r="IY243" s="48">
        <v>165.6</v>
      </c>
      <c r="IZ243" s="48">
        <v>192</v>
      </c>
      <c r="JA243" s="48">
        <v>255.6</v>
      </c>
      <c r="JB243" s="49" t="s">
        <v>197</v>
      </c>
      <c r="JC243" s="48">
        <v>56.5</v>
      </c>
      <c r="JD243" s="48">
        <v>26.1</v>
      </c>
      <c r="JE243" s="48">
        <v>33.5</v>
      </c>
      <c r="JF243" s="48">
        <v>185.4</v>
      </c>
      <c r="JG243" s="48">
        <v>200.4</v>
      </c>
      <c r="JH243" s="48">
        <v>75.099999999999994</v>
      </c>
      <c r="JI243" s="48">
        <v>128.6</v>
      </c>
      <c r="JJ243" s="48">
        <v>96</v>
      </c>
      <c r="JK243" s="48">
        <v>97.1</v>
      </c>
      <c r="JL243" s="48">
        <v>108.8</v>
      </c>
      <c r="JM243" s="48">
        <v>87.4</v>
      </c>
      <c r="JN243" s="48">
        <v>85.5</v>
      </c>
      <c r="JO243" s="48">
        <v>81.900000000000006</v>
      </c>
    </row>
    <row r="244" spans="1:275">
      <c r="A244" s="45"/>
      <c r="B244" s="46" t="s">
        <v>1981</v>
      </c>
      <c r="C244" s="303" t="s">
        <v>1475</v>
      </c>
      <c r="D244" s="46" t="s">
        <v>117</v>
      </c>
      <c r="E244" s="303" t="s">
        <v>30</v>
      </c>
      <c r="F244" s="47" t="s">
        <v>197</v>
      </c>
      <c r="G244" s="47" t="s">
        <v>197</v>
      </c>
      <c r="H244" s="48">
        <v>123.3</v>
      </c>
      <c r="I244" s="48">
        <v>107</v>
      </c>
      <c r="J244" s="48">
        <v>105.1</v>
      </c>
      <c r="K244" s="49" t="s">
        <v>197</v>
      </c>
      <c r="L244" s="48">
        <v>114.3</v>
      </c>
      <c r="M244" s="48">
        <v>120.9</v>
      </c>
      <c r="N244" s="48">
        <v>97.7</v>
      </c>
      <c r="O244" s="49" t="s">
        <v>197</v>
      </c>
      <c r="P244" s="48">
        <v>109.1</v>
      </c>
      <c r="Q244" s="48">
        <v>56.7</v>
      </c>
      <c r="R244" s="48">
        <v>104.7</v>
      </c>
      <c r="S244" s="48">
        <v>93.1</v>
      </c>
      <c r="T244" s="48">
        <v>140.4</v>
      </c>
      <c r="U244" s="48">
        <v>111</v>
      </c>
      <c r="V244" s="48">
        <v>154.80000000000001</v>
      </c>
      <c r="W244" s="48">
        <v>145.6</v>
      </c>
      <c r="X244" s="49" t="s">
        <v>197</v>
      </c>
      <c r="Y244" s="48">
        <v>92.5</v>
      </c>
      <c r="Z244" s="48">
        <v>100.5</v>
      </c>
      <c r="AA244" s="48">
        <v>79.099999999999994</v>
      </c>
      <c r="AB244" s="48">
        <v>110.2</v>
      </c>
      <c r="AC244" s="48">
        <v>15.7</v>
      </c>
      <c r="AD244" s="48">
        <v>133.19999999999999</v>
      </c>
      <c r="AE244" s="48">
        <v>145.5</v>
      </c>
      <c r="AF244" s="48">
        <v>84.2</v>
      </c>
      <c r="AG244" s="48">
        <v>116.7</v>
      </c>
      <c r="AH244" s="48">
        <v>97.6</v>
      </c>
      <c r="AI244" s="49" t="s">
        <v>197</v>
      </c>
      <c r="AJ244" s="49" t="s">
        <v>197</v>
      </c>
      <c r="AK244" s="48">
        <v>153</v>
      </c>
      <c r="AL244" s="49" t="s">
        <v>197</v>
      </c>
      <c r="AM244" s="49" t="s">
        <v>197</v>
      </c>
      <c r="AN244" s="48">
        <v>69.7</v>
      </c>
      <c r="AO244" s="48">
        <v>141.19999999999999</v>
      </c>
      <c r="AP244" s="48">
        <v>140.5</v>
      </c>
      <c r="AQ244" s="48">
        <v>679.1</v>
      </c>
      <c r="AR244" s="48">
        <v>8.6</v>
      </c>
      <c r="AS244" s="49" t="s">
        <v>197</v>
      </c>
      <c r="AT244" s="48">
        <v>120.1</v>
      </c>
      <c r="AU244" s="49" t="s">
        <v>197</v>
      </c>
      <c r="AV244" s="48">
        <v>201.5</v>
      </c>
      <c r="AW244" s="48">
        <v>28.8</v>
      </c>
      <c r="AX244" s="48">
        <v>14.8</v>
      </c>
      <c r="AY244" s="48">
        <v>171.6</v>
      </c>
      <c r="AZ244" s="48">
        <v>147</v>
      </c>
      <c r="BA244" s="48">
        <v>116.1</v>
      </c>
      <c r="BB244" s="48">
        <v>117.5</v>
      </c>
      <c r="BC244" s="48">
        <v>122.2</v>
      </c>
      <c r="BD244" s="48">
        <v>112.5</v>
      </c>
      <c r="BE244" s="48">
        <v>113.3</v>
      </c>
      <c r="BF244" s="48">
        <v>136.4</v>
      </c>
      <c r="BG244" s="48">
        <v>91.1</v>
      </c>
      <c r="BH244" s="48">
        <v>101.6</v>
      </c>
      <c r="BI244" s="48">
        <v>182</v>
      </c>
      <c r="BJ244" s="48">
        <v>175.7</v>
      </c>
      <c r="BK244" s="48">
        <v>179</v>
      </c>
      <c r="BL244" s="48">
        <v>114.8</v>
      </c>
      <c r="BM244" s="48">
        <v>92.1</v>
      </c>
      <c r="BN244" s="48">
        <v>98.4</v>
      </c>
      <c r="BO244" s="49" t="s">
        <v>197</v>
      </c>
      <c r="BP244" s="49" t="s">
        <v>197</v>
      </c>
      <c r="BQ244" s="49" t="s">
        <v>197</v>
      </c>
      <c r="BR244" s="48">
        <v>111.6</v>
      </c>
      <c r="BS244" s="48">
        <v>109.7</v>
      </c>
      <c r="BT244" s="48">
        <v>110.6</v>
      </c>
      <c r="BU244" s="48">
        <v>437.2</v>
      </c>
      <c r="BV244" s="48">
        <v>106.7</v>
      </c>
      <c r="BW244" s="48">
        <v>222.8</v>
      </c>
      <c r="BX244" s="48">
        <v>33</v>
      </c>
      <c r="BY244" s="48">
        <v>20.7</v>
      </c>
      <c r="BZ244" s="48">
        <v>28.7</v>
      </c>
      <c r="CA244" s="49" t="s">
        <v>197</v>
      </c>
      <c r="CB244" s="49" t="s">
        <v>197</v>
      </c>
      <c r="CC244" s="49" t="s">
        <v>197</v>
      </c>
      <c r="CD244" s="48">
        <v>148.1</v>
      </c>
      <c r="CE244" s="48">
        <v>150.4</v>
      </c>
      <c r="CF244" s="48">
        <v>149.5</v>
      </c>
      <c r="CG244" s="48">
        <v>41.6</v>
      </c>
      <c r="CH244" s="48">
        <v>20.100000000000001</v>
      </c>
      <c r="CI244" s="48">
        <v>31</v>
      </c>
      <c r="CJ244" s="48">
        <v>115.5</v>
      </c>
      <c r="CK244" s="48">
        <v>69.8</v>
      </c>
      <c r="CL244" s="48">
        <v>89.2</v>
      </c>
      <c r="CM244" s="49" t="s">
        <v>197</v>
      </c>
      <c r="CN244" s="49" t="s">
        <v>197</v>
      </c>
      <c r="CO244" s="49" t="s">
        <v>197</v>
      </c>
      <c r="CP244" s="49" t="s">
        <v>197</v>
      </c>
      <c r="CQ244" s="49" t="s">
        <v>197</v>
      </c>
      <c r="CR244" s="49" t="s">
        <v>197</v>
      </c>
      <c r="CS244" s="49" t="s">
        <v>197</v>
      </c>
      <c r="CT244" s="49" t="s">
        <v>197</v>
      </c>
      <c r="CU244" s="49" t="s">
        <v>197</v>
      </c>
      <c r="CV244" s="49" t="s">
        <v>197</v>
      </c>
      <c r="CW244" s="48">
        <v>127.1</v>
      </c>
      <c r="CX244" s="48">
        <v>103.8</v>
      </c>
      <c r="CY244" s="48">
        <v>114.2</v>
      </c>
      <c r="CZ244" s="49" t="s">
        <v>197</v>
      </c>
      <c r="DA244" s="48">
        <v>107.7</v>
      </c>
      <c r="DB244" s="48">
        <v>122.9</v>
      </c>
      <c r="DC244" s="48">
        <v>117.5</v>
      </c>
      <c r="DD244" s="48">
        <v>119.4</v>
      </c>
      <c r="DE244" s="48">
        <v>68.599999999999994</v>
      </c>
      <c r="DF244" s="48">
        <v>87.1</v>
      </c>
      <c r="DG244" s="48">
        <v>131.4</v>
      </c>
      <c r="DH244" s="48">
        <v>67.599999999999994</v>
      </c>
      <c r="DI244" s="48">
        <v>103.9</v>
      </c>
      <c r="DJ244" s="48">
        <v>126.2</v>
      </c>
      <c r="DK244" s="48">
        <v>43.1</v>
      </c>
      <c r="DL244" s="48">
        <v>82.7</v>
      </c>
      <c r="DM244" s="48">
        <v>118.2</v>
      </c>
      <c r="DN244" s="48">
        <v>67</v>
      </c>
      <c r="DO244" s="48">
        <v>86.8</v>
      </c>
      <c r="DP244" s="49" t="s">
        <v>197</v>
      </c>
      <c r="DQ244" s="49" t="s">
        <v>197</v>
      </c>
      <c r="DR244" s="49" t="s">
        <v>197</v>
      </c>
      <c r="DS244" s="49" t="s">
        <v>197</v>
      </c>
      <c r="DT244" s="49" t="s">
        <v>197</v>
      </c>
      <c r="DU244" s="49" t="s">
        <v>197</v>
      </c>
      <c r="DV244" s="48">
        <v>121.7</v>
      </c>
      <c r="DW244" s="48">
        <v>90.6</v>
      </c>
      <c r="DX244" s="48">
        <v>100.1</v>
      </c>
      <c r="DY244" s="49" t="s">
        <v>197</v>
      </c>
      <c r="DZ244" s="49" t="s">
        <v>197</v>
      </c>
      <c r="EA244" s="49" t="s">
        <v>197</v>
      </c>
      <c r="EB244" s="48" t="e">
        <v>#N/A</v>
      </c>
      <c r="EC244" s="49" t="s">
        <v>197</v>
      </c>
      <c r="ED244" s="48" t="e">
        <v>#N/A</v>
      </c>
      <c r="EE244" s="49" t="s">
        <v>197</v>
      </c>
      <c r="EF244" s="49" t="s">
        <v>197</v>
      </c>
      <c r="EG244" s="49" t="s">
        <v>197</v>
      </c>
      <c r="EH244" s="49" t="s">
        <v>197</v>
      </c>
      <c r="EI244" s="49" t="s">
        <v>197</v>
      </c>
      <c r="EJ244" s="49" t="s">
        <v>197</v>
      </c>
      <c r="EK244" s="49" t="s">
        <v>197</v>
      </c>
      <c r="EL244" s="49" t="s">
        <v>197</v>
      </c>
      <c r="EM244" s="49" t="s">
        <v>197</v>
      </c>
      <c r="EN244" s="49" t="s">
        <v>197</v>
      </c>
      <c r="EO244" s="49" t="s">
        <v>197</v>
      </c>
      <c r="EP244" s="49" t="s">
        <v>197</v>
      </c>
      <c r="EQ244" s="49" t="s">
        <v>197</v>
      </c>
      <c r="ER244" s="49" t="s">
        <v>197</v>
      </c>
      <c r="ES244" s="49" t="s">
        <v>197</v>
      </c>
      <c r="ET244" s="48">
        <v>136.9</v>
      </c>
      <c r="EU244" s="49" t="s">
        <v>197</v>
      </c>
      <c r="EV244" s="48">
        <v>127.5</v>
      </c>
      <c r="EW244" s="48">
        <v>103.8</v>
      </c>
      <c r="EX244" s="48">
        <v>111.3</v>
      </c>
      <c r="EY244" s="48">
        <v>213.9</v>
      </c>
      <c r="EZ244" s="48">
        <v>166.9</v>
      </c>
      <c r="FA244" s="48">
        <v>92.8</v>
      </c>
      <c r="FB244" s="48">
        <v>122.3</v>
      </c>
      <c r="FC244" s="48">
        <v>31.7</v>
      </c>
      <c r="FD244" s="48">
        <v>171.8</v>
      </c>
      <c r="FE244" s="48">
        <v>99.1</v>
      </c>
      <c r="FF244" s="48">
        <v>130.4</v>
      </c>
      <c r="FG244" s="48">
        <v>233.9</v>
      </c>
      <c r="FH244" s="48">
        <v>106.5</v>
      </c>
      <c r="FI244" s="48">
        <v>197.4</v>
      </c>
      <c r="FJ244" s="48">
        <v>13</v>
      </c>
      <c r="FK244" s="48">
        <v>15.4</v>
      </c>
      <c r="FL244" s="48">
        <v>14.3</v>
      </c>
      <c r="FM244" s="48">
        <v>155.69999999999999</v>
      </c>
      <c r="FN244" s="48">
        <v>114.1</v>
      </c>
      <c r="FO244" s="48">
        <v>138.4</v>
      </c>
      <c r="FP244" s="48">
        <v>215.8</v>
      </c>
      <c r="FQ244" s="48">
        <v>102.8</v>
      </c>
      <c r="FR244" s="48">
        <v>142.9</v>
      </c>
      <c r="FS244" s="48">
        <v>104</v>
      </c>
      <c r="FT244" s="48">
        <v>96.3</v>
      </c>
      <c r="FU244" s="48">
        <v>101.2</v>
      </c>
      <c r="FV244" s="48">
        <v>124.5</v>
      </c>
      <c r="FW244" s="48">
        <v>186</v>
      </c>
      <c r="FX244" s="48">
        <v>86.9</v>
      </c>
      <c r="FY244" s="48">
        <v>100.1</v>
      </c>
      <c r="FZ244" s="48">
        <v>100</v>
      </c>
      <c r="GA244" s="48">
        <v>121.6</v>
      </c>
      <c r="GB244" s="48">
        <v>96.9</v>
      </c>
      <c r="GC244" s="48">
        <v>101.6</v>
      </c>
      <c r="GD244" s="49" t="s">
        <v>197</v>
      </c>
      <c r="GE244" s="49" t="s">
        <v>197</v>
      </c>
      <c r="GF244" s="49" t="s">
        <v>197</v>
      </c>
      <c r="GG244" s="48">
        <v>162.80000000000001</v>
      </c>
      <c r="GH244" s="48">
        <v>127.3</v>
      </c>
      <c r="GI244" s="48">
        <v>127.5</v>
      </c>
      <c r="GJ244" s="48">
        <v>147</v>
      </c>
      <c r="GK244" s="48">
        <v>373.4</v>
      </c>
      <c r="GL244" s="48">
        <v>300.8</v>
      </c>
      <c r="GM244" s="48">
        <v>64.099999999999994</v>
      </c>
      <c r="GN244" s="48">
        <v>112.4</v>
      </c>
      <c r="GO244" s="48">
        <v>93.6</v>
      </c>
      <c r="GP244" s="48">
        <v>78.099999999999994</v>
      </c>
      <c r="GQ244" s="48">
        <v>70.599999999999994</v>
      </c>
      <c r="GR244" s="48">
        <v>73.400000000000006</v>
      </c>
      <c r="GS244" s="48">
        <v>18.5</v>
      </c>
      <c r="GT244" s="48">
        <v>30</v>
      </c>
      <c r="GU244" s="48">
        <v>27.5</v>
      </c>
      <c r="GV244" s="48">
        <v>191.9</v>
      </c>
      <c r="GW244" s="48">
        <v>265.3</v>
      </c>
      <c r="GX244" s="48">
        <v>232.8</v>
      </c>
      <c r="GY244" s="48">
        <v>122.2</v>
      </c>
      <c r="GZ244" s="48">
        <v>96.3</v>
      </c>
      <c r="HA244" s="48">
        <v>109</v>
      </c>
      <c r="HB244" s="48">
        <v>137.80000000000001</v>
      </c>
      <c r="HC244" s="48">
        <v>90.2</v>
      </c>
      <c r="HD244" s="48">
        <v>104.6</v>
      </c>
      <c r="HE244" s="48" t="e">
        <v>#N/A</v>
      </c>
      <c r="HF244" s="48">
        <v>112.1</v>
      </c>
      <c r="HG244" s="48" t="e">
        <v>#N/A</v>
      </c>
      <c r="HH244" s="48">
        <v>170.2</v>
      </c>
      <c r="HI244" s="48">
        <v>9.3000000000000007</v>
      </c>
      <c r="HJ244" s="48">
        <v>4.8</v>
      </c>
      <c r="HK244" s="48">
        <v>6.1</v>
      </c>
      <c r="HL244" s="48">
        <v>3.6</v>
      </c>
      <c r="HM244" s="48">
        <v>8.6999999999999993</v>
      </c>
      <c r="HN244" s="48">
        <v>6.2</v>
      </c>
      <c r="HO244" s="48">
        <v>276.39999999999998</v>
      </c>
      <c r="HP244" s="48">
        <v>102.1</v>
      </c>
      <c r="HQ244" s="48">
        <v>161.6</v>
      </c>
      <c r="HR244" s="48">
        <v>237.5</v>
      </c>
      <c r="HS244" s="48">
        <v>199.3</v>
      </c>
      <c r="HT244" s="48">
        <v>218.6</v>
      </c>
      <c r="HU244" s="48">
        <v>129.9</v>
      </c>
      <c r="HV244" s="48">
        <v>103.5</v>
      </c>
      <c r="HW244" s="48">
        <v>105</v>
      </c>
      <c r="HX244" s="49" t="s">
        <v>197</v>
      </c>
      <c r="HY244" s="49" t="s">
        <v>197</v>
      </c>
      <c r="HZ244" s="48">
        <v>315.60000000000002</v>
      </c>
      <c r="IA244" s="49" t="s">
        <v>197</v>
      </c>
      <c r="IB244" s="49" t="s">
        <v>197</v>
      </c>
      <c r="IC244" s="49" t="s">
        <v>197</v>
      </c>
      <c r="ID244" s="48">
        <v>63.6</v>
      </c>
      <c r="IE244" s="49" t="s">
        <v>197</v>
      </c>
      <c r="IF244" s="49" t="s">
        <v>197</v>
      </c>
      <c r="IG244" s="48">
        <v>169.9</v>
      </c>
      <c r="IH244" s="48">
        <v>75.3</v>
      </c>
      <c r="II244" s="49" t="s">
        <v>197</v>
      </c>
      <c r="IJ244" s="49" t="s">
        <v>197</v>
      </c>
      <c r="IK244" s="49" t="s">
        <v>197</v>
      </c>
      <c r="IL244" s="49" t="s">
        <v>197</v>
      </c>
      <c r="IM244" s="49" t="s">
        <v>197</v>
      </c>
      <c r="IN244" s="48">
        <v>67.5</v>
      </c>
      <c r="IO244" s="48">
        <v>33</v>
      </c>
      <c r="IP244" s="49" t="s">
        <v>197</v>
      </c>
      <c r="IQ244" s="48">
        <v>78.7</v>
      </c>
      <c r="IR244" s="48">
        <v>107.2</v>
      </c>
      <c r="IS244" s="48">
        <v>77.3</v>
      </c>
      <c r="IT244" s="48">
        <v>88.8</v>
      </c>
      <c r="IU244" s="48">
        <v>61.6</v>
      </c>
      <c r="IV244" s="48">
        <v>68.8</v>
      </c>
      <c r="IW244" s="48">
        <v>66.900000000000006</v>
      </c>
      <c r="IX244" s="49" t="s">
        <v>197</v>
      </c>
      <c r="IY244" s="49" t="s">
        <v>197</v>
      </c>
      <c r="IZ244" s="49" t="s">
        <v>197</v>
      </c>
      <c r="JA244" s="49" t="s">
        <v>197</v>
      </c>
      <c r="JB244" s="49" t="s">
        <v>197</v>
      </c>
      <c r="JC244" s="48">
        <v>21.1</v>
      </c>
      <c r="JD244" s="48">
        <v>59</v>
      </c>
      <c r="JE244" s="48">
        <v>49.7</v>
      </c>
      <c r="JF244" s="48">
        <v>20.8</v>
      </c>
      <c r="JG244" s="48">
        <v>136.4</v>
      </c>
      <c r="JH244" s="48">
        <v>44</v>
      </c>
      <c r="JI244" s="48">
        <v>112.3</v>
      </c>
      <c r="JJ244" s="48">
        <v>71.7</v>
      </c>
      <c r="JK244" s="48">
        <v>76.900000000000006</v>
      </c>
      <c r="JL244" s="48">
        <v>87.2</v>
      </c>
      <c r="JM244" s="48">
        <v>79.3</v>
      </c>
      <c r="JN244" s="48">
        <v>75.3</v>
      </c>
      <c r="JO244" s="48">
        <v>29.4</v>
      </c>
    </row>
    <row r="245" spans="1:275">
      <c r="A245" s="45"/>
      <c r="B245" s="46" t="s">
        <v>1982</v>
      </c>
      <c r="C245" s="303" t="s">
        <v>1476</v>
      </c>
      <c r="D245" s="46" t="s">
        <v>117</v>
      </c>
      <c r="E245" s="303" t="s">
        <v>30</v>
      </c>
      <c r="F245" s="47" t="s">
        <v>197</v>
      </c>
      <c r="G245" s="47" t="s">
        <v>197</v>
      </c>
      <c r="H245" s="48">
        <v>119.1</v>
      </c>
      <c r="I245" s="48">
        <v>124.5</v>
      </c>
      <c r="J245" s="48">
        <v>137.9</v>
      </c>
      <c r="K245" s="49" t="s">
        <v>197</v>
      </c>
      <c r="L245" s="49" t="s">
        <v>197</v>
      </c>
      <c r="M245" s="49" t="s">
        <v>197</v>
      </c>
      <c r="N245" s="49" t="s">
        <v>197</v>
      </c>
      <c r="O245" s="49" t="s">
        <v>197</v>
      </c>
      <c r="P245" s="49" t="s">
        <v>197</v>
      </c>
      <c r="Q245" s="49" t="s">
        <v>197</v>
      </c>
      <c r="R245" s="49" t="s">
        <v>197</v>
      </c>
      <c r="S245" s="49" t="s">
        <v>197</v>
      </c>
      <c r="T245" s="49" t="s">
        <v>197</v>
      </c>
      <c r="U245" s="49" t="s">
        <v>197</v>
      </c>
      <c r="V245" s="49" t="s">
        <v>197</v>
      </c>
      <c r="W245" s="49" t="s">
        <v>197</v>
      </c>
      <c r="X245" s="49" t="s">
        <v>197</v>
      </c>
      <c r="Y245" s="49" t="s">
        <v>197</v>
      </c>
      <c r="Z245" s="49" t="s">
        <v>197</v>
      </c>
      <c r="AA245" s="49" t="s">
        <v>197</v>
      </c>
      <c r="AB245" s="49" t="s">
        <v>197</v>
      </c>
      <c r="AC245" s="49" t="s">
        <v>197</v>
      </c>
      <c r="AD245" s="49" t="s">
        <v>197</v>
      </c>
      <c r="AE245" s="49" t="s">
        <v>197</v>
      </c>
      <c r="AF245" s="49" t="s">
        <v>197</v>
      </c>
      <c r="AG245" s="49" t="s">
        <v>197</v>
      </c>
      <c r="AH245" s="49" t="s">
        <v>197</v>
      </c>
      <c r="AI245" s="49" t="s">
        <v>197</v>
      </c>
      <c r="AJ245" s="49" t="s">
        <v>197</v>
      </c>
      <c r="AK245" s="49" t="s">
        <v>197</v>
      </c>
      <c r="AL245" s="49" t="s">
        <v>197</v>
      </c>
      <c r="AM245" s="49" t="s">
        <v>197</v>
      </c>
      <c r="AN245" s="49" t="s">
        <v>197</v>
      </c>
      <c r="AO245" s="49" t="s">
        <v>197</v>
      </c>
      <c r="AP245" s="49" t="s">
        <v>197</v>
      </c>
      <c r="AQ245" s="49" t="s">
        <v>197</v>
      </c>
      <c r="AR245" s="49" t="s">
        <v>197</v>
      </c>
      <c r="AS245" s="49" t="s">
        <v>197</v>
      </c>
      <c r="AT245" s="49" t="s">
        <v>197</v>
      </c>
      <c r="AU245" s="49" t="s">
        <v>197</v>
      </c>
      <c r="AV245" s="49" t="s">
        <v>197</v>
      </c>
      <c r="AW245" s="49" t="s">
        <v>197</v>
      </c>
      <c r="AX245" s="49" t="s">
        <v>197</v>
      </c>
      <c r="AY245" s="49" t="s">
        <v>197</v>
      </c>
      <c r="AZ245" s="48">
        <v>59.3</v>
      </c>
      <c r="BA245" s="48">
        <v>48.3</v>
      </c>
      <c r="BB245" s="48">
        <v>48.9</v>
      </c>
      <c r="BC245" s="48">
        <v>35.9</v>
      </c>
      <c r="BD245" s="48">
        <v>26.4</v>
      </c>
      <c r="BE245" s="48">
        <v>27.2</v>
      </c>
      <c r="BF245" s="48">
        <v>46.7</v>
      </c>
      <c r="BG245" s="48">
        <v>31.5</v>
      </c>
      <c r="BH245" s="48">
        <v>35.4</v>
      </c>
      <c r="BI245" s="49" t="s">
        <v>197</v>
      </c>
      <c r="BJ245" s="49" t="s">
        <v>197</v>
      </c>
      <c r="BK245" s="49" t="s">
        <v>197</v>
      </c>
      <c r="BL245" s="49" t="s">
        <v>197</v>
      </c>
      <c r="BM245" s="49" t="s">
        <v>197</v>
      </c>
      <c r="BN245" s="49" t="s">
        <v>197</v>
      </c>
      <c r="BO245" s="49" t="s">
        <v>197</v>
      </c>
      <c r="BP245" s="49" t="s">
        <v>197</v>
      </c>
      <c r="BQ245" s="49" t="s">
        <v>197</v>
      </c>
      <c r="BR245" s="49" t="s">
        <v>197</v>
      </c>
      <c r="BS245" s="49" t="s">
        <v>197</v>
      </c>
      <c r="BT245" s="49" t="s">
        <v>197</v>
      </c>
      <c r="BU245" s="49" t="s">
        <v>197</v>
      </c>
      <c r="BV245" s="49" t="s">
        <v>197</v>
      </c>
      <c r="BW245" s="49" t="s">
        <v>197</v>
      </c>
      <c r="BX245" s="49" t="s">
        <v>197</v>
      </c>
      <c r="BY245" s="49" t="s">
        <v>197</v>
      </c>
      <c r="BZ245" s="49" t="s">
        <v>197</v>
      </c>
      <c r="CA245" s="49" t="s">
        <v>197</v>
      </c>
      <c r="CB245" s="49" t="s">
        <v>197</v>
      </c>
      <c r="CC245" s="49" t="s">
        <v>197</v>
      </c>
      <c r="CD245" s="49" t="s">
        <v>197</v>
      </c>
      <c r="CE245" s="49" t="s">
        <v>197</v>
      </c>
      <c r="CF245" s="49" t="s">
        <v>197</v>
      </c>
      <c r="CG245" s="49" t="s">
        <v>197</v>
      </c>
      <c r="CH245" s="49" t="s">
        <v>197</v>
      </c>
      <c r="CI245" s="49" t="s">
        <v>197</v>
      </c>
      <c r="CJ245" s="49" t="s">
        <v>197</v>
      </c>
      <c r="CK245" s="49" t="s">
        <v>197</v>
      </c>
      <c r="CL245" s="49" t="s">
        <v>197</v>
      </c>
      <c r="CM245" s="49" t="s">
        <v>197</v>
      </c>
      <c r="CN245" s="49" t="s">
        <v>197</v>
      </c>
      <c r="CO245" s="49" t="s">
        <v>197</v>
      </c>
      <c r="CP245" s="49" t="s">
        <v>197</v>
      </c>
      <c r="CQ245" s="49" t="s">
        <v>197</v>
      </c>
      <c r="CR245" s="49" t="s">
        <v>197</v>
      </c>
      <c r="CS245" s="49" t="s">
        <v>197</v>
      </c>
      <c r="CT245" s="49" t="s">
        <v>197</v>
      </c>
      <c r="CU245" s="49" t="s">
        <v>197</v>
      </c>
      <c r="CV245" s="49" t="s">
        <v>197</v>
      </c>
      <c r="CW245" s="49" t="s">
        <v>197</v>
      </c>
      <c r="CX245" s="49" t="s">
        <v>197</v>
      </c>
      <c r="CY245" s="49" t="s">
        <v>197</v>
      </c>
      <c r="CZ245" s="49" t="s">
        <v>197</v>
      </c>
      <c r="DA245" s="49" t="s">
        <v>197</v>
      </c>
      <c r="DB245" s="49" t="s">
        <v>197</v>
      </c>
      <c r="DC245" s="49" t="s">
        <v>197</v>
      </c>
      <c r="DD245" s="49" t="s">
        <v>197</v>
      </c>
      <c r="DE245" s="49" t="s">
        <v>197</v>
      </c>
      <c r="DF245" s="49" t="s">
        <v>197</v>
      </c>
      <c r="DG245" s="49" t="s">
        <v>197</v>
      </c>
      <c r="DH245" s="49" t="s">
        <v>197</v>
      </c>
      <c r="DI245" s="49" t="s">
        <v>197</v>
      </c>
      <c r="DJ245" s="49" t="s">
        <v>197</v>
      </c>
      <c r="DK245" s="49" t="s">
        <v>197</v>
      </c>
      <c r="DL245" s="49" t="s">
        <v>197</v>
      </c>
      <c r="DM245" s="49" t="s">
        <v>197</v>
      </c>
      <c r="DN245" s="49" t="s">
        <v>197</v>
      </c>
      <c r="DO245" s="49" t="s">
        <v>197</v>
      </c>
      <c r="DP245" s="49" t="s">
        <v>197</v>
      </c>
      <c r="DQ245" s="49" t="s">
        <v>197</v>
      </c>
      <c r="DR245" s="49" t="s">
        <v>197</v>
      </c>
      <c r="DS245" s="49" t="s">
        <v>197</v>
      </c>
      <c r="DT245" s="49" t="s">
        <v>197</v>
      </c>
      <c r="DU245" s="49" t="s">
        <v>197</v>
      </c>
      <c r="DV245" s="49" t="s">
        <v>197</v>
      </c>
      <c r="DW245" s="49" t="s">
        <v>197</v>
      </c>
      <c r="DX245" s="49" t="s">
        <v>197</v>
      </c>
      <c r="DY245" s="49" t="s">
        <v>197</v>
      </c>
      <c r="DZ245" s="49" t="s">
        <v>197</v>
      </c>
      <c r="EA245" s="49" t="s">
        <v>197</v>
      </c>
      <c r="EB245" s="48" t="e">
        <v>#N/A</v>
      </c>
      <c r="EC245" s="49" t="s">
        <v>197</v>
      </c>
      <c r="ED245" s="48" t="e">
        <v>#N/A</v>
      </c>
      <c r="EE245" s="49" t="s">
        <v>197</v>
      </c>
      <c r="EF245" s="49" t="s">
        <v>197</v>
      </c>
      <c r="EG245" s="49" t="s">
        <v>197</v>
      </c>
      <c r="EH245" s="49" t="s">
        <v>197</v>
      </c>
      <c r="EI245" s="49" t="s">
        <v>197</v>
      </c>
      <c r="EJ245" s="49" t="s">
        <v>197</v>
      </c>
      <c r="EK245" s="49" t="s">
        <v>197</v>
      </c>
      <c r="EL245" s="49" t="s">
        <v>197</v>
      </c>
      <c r="EM245" s="49" t="s">
        <v>197</v>
      </c>
      <c r="EN245" s="49" t="s">
        <v>197</v>
      </c>
      <c r="EO245" s="49" t="s">
        <v>197</v>
      </c>
      <c r="EP245" s="49" t="s">
        <v>197</v>
      </c>
      <c r="EQ245" s="49" t="s">
        <v>197</v>
      </c>
      <c r="ER245" s="49" t="s">
        <v>197</v>
      </c>
      <c r="ES245" s="49" t="s">
        <v>197</v>
      </c>
      <c r="ET245" s="49" t="s">
        <v>197</v>
      </c>
      <c r="EU245" s="49" t="s">
        <v>197</v>
      </c>
      <c r="EV245" s="48">
        <v>18</v>
      </c>
      <c r="EW245" s="48">
        <v>58.7</v>
      </c>
      <c r="EX245" s="48">
        <v>45.4</v>
      </c>
      <c r="EY245" s="49" t="s">
        <v>197</v>
      </c>
      <c r="EZ245" s="49" t="s">
        <v>197</v>
      </c>
      <c r="FA245" s="49" t="s">
        <v>197</v>
      </c>
      <c r="FB245" s="49" t="s">
        <v>197</v>
      </c>
      <c r="FC245" s="49" t="s">
        <v>197</v>
      </c>
      <c r="FD245" s="48">
        <v>22.9</v>
      </c>
      <c r="FE245" s="48">
        <v>7.5</v>
      </c>
      <c r="FF245" s="48">
        <v>14.2</v>
      </c>
      <c r="FG245" s="48">
        <v>115.2</v>
      </c>
      <c r="FH245" s="48">
        <v>59.4</v>
      </c>
      <c r="FI245" s="48">
        <v>99.7</v>
      </c>
      <c r="FJ245" s="49" t="s">
        <v>197</v>
      </c>
      <c r="FK245" s="49" t="s">
        <v>197</v>
      </c>
      <c r="FL245" s="49" t="s">
        <v>197</v>
      </c>
      <c r="FM245" s="48">
        <v>2.7</v>
      </c>
      <c r="FN245" s="48">
        <v>13.6</v>
      </c>
      <c r="FO245" s="48">
        <v>7.2</v>
      </c>
      <c r="FP245" s="49" t="s">
        <v>197</v>
      </c>
      <c r="FQ245" s="49" t="s">
        <v>197</v>
      </c>
      <c r="FR245" s="49" t="s">
        <v>197</v>
      </c>
      <c r="FS245" s="49" t="s">
        <v>197</v>
      </c>
      <c r="FT245" s="49" t="s">
        <v>197</v>
      </c>
      <c r="FU245" s="49" t="s">
        <v>197</v>
      </c>
      <c r="FV245" s="49" t="s">
        <v>197</v>
      </c>
      <c r="FW245" s="49" t="s">
        <v>197</v>
      </c>
      <c r="FX245" s="48">
        <v>14</v>
      </c>
      <c r="FY245" s="48">
        <v>65.3</v>
      </c>
      <c r="FZ245" s="48">
        <v>64.7</v>
      </c>
      <c r="GA245" s="48">
        <v>13.2</v>
      </c>
      <c r="GB245" s="48">
        <v>57.3</v>
      </c>
      <c r="GC245" s="48">
        <v>48.5</v>
      </c>
      <c r="GD245" s="49" t="s">
        <v>197</v>
      </c>
      <c r="GE245" s="49" t="s">
        <v>197</v>
      </c>
      <c r="GF245" s="49" t="s">
        <v>197</v>
      </c>
      <c r="GG245" s="48">
        <v>38.799999999999997</v>
      </c>
      <c r="GH245" s="48">
        <v>173.2</v>
      </c>
      <c r="GI245" s="48">
        <v>172.1</v>
      </c>
      <c r="GJ245" s="49" t="s">
        <v>197</v>
      </c>
      <c r="GK245" s="49" t="s">
        <v>197</v>
      </c>
      <c r="GL245" s="49" t="s">
        <v>197</v>
      </c>
      <c r="GM245" s="49" t="s">
        <v>197</v>
      </c>
      <c r="GN245" s="49" t="s">
        <v>197</v>
      </c>
      <c r="GO245" s="49" t="s">
        <v>197</v>
      </c>
      <c r="GP245" s="49" t="s">
        <v>197</v>
      </c>
      <c r="GQ245" s="49" t="s">
        <v>197</v>
      </c>
      <c r="GR245" s="49" t="s">
        <v>197</v>
      </c>
      <c r="GS245" s="49" t="s">
        <v>197</v>
      </c>
      <c r="GT245" s="49" t="s">
        <v>197</v>
      </c>
      <c r="GU245" s="49" t="s">
        <v>197</v>
      </c>
      <c r="GV245" s="49" t="s">
        <v>197</v>
      </c>
      <c r="GW245" s="49" t="s">
        <v>197</v>
      </c>
      <c r="GX245" s="49" t="s">
        <v>197</v>
      </c>
      <c r="GY245" s="49" t="s">
        <v>197</v>
      </c>
      <c r="GZ245" s="49" t="s">
        <v>197</v>
      </c>
      <c r="HA245" s="49" t="s">
        <v>197</v>
      </c>
      <c r="HB245" s="49" t="s">
        <v>197</v>
      </c>
      <c r="HC245" s="49" t="s">
        <v>197</v>
      </c>
      <c r="HD245" s="49" t="s">
        <v>197</v>
      </c>
      <c r="HE245" s="48" t="e">
        <v>#N/A</v>
      </c>
      <c r="HF245" s="49" t="s">
        <v>197</v>
      </c>
      <c r="HG245" s="48" t="e">
        <v>#N/A</v>
      </c>
      <c r="HH245" s="49" t="s">
        <v>197</v>
      </c>
      <c r="HI245" s="49" t="s">
        <v>197</v>
      </c>
      <c r="HJ245" s="49" t="s">
        <v>197</v>
      </c>
      <c r="HK245" s="49" t="s">
        <v>197</v>
      </c>
      <c r="HL245" s="49" t="s">
        <v>197</v>
      </c>
      <c r="HM245" s="49" t="s">
        <v>197</v>
      </c>
      <c r="HN245" s="49" t="s">
        <v>197</v>
      </c>
      <c r="HO245" s="49" t="s">
        <v>197</v>
      </c>
      <c r="HP245" s="49" t="s">
        <v>197</v>
      </c>
      <c r="HQ245" s="49" t="s">
        <v>197</v>
      </c>
      <c r="HR245" s="49" t="s">
        <v>197</v>
      </c>
      <c r="HS245" s="49" t="s">
        <v>197</v>
      </c>
      <c r="HT245" s="49" t="s">
        <v>197</v>
      </c>
      <c r="HU245" s="48">
        <v>73.900000000000006</v>
      </c>
      <c r="HV245" s="48">
        <v>80.400000000000006</v>
      </c>
      <c r="HW245" s="48">
        <v>79.900000000000006</v>
      </c>
      <c r="HX245" s="49" t="s">
        <v>197</v>
      </c>
      <c r="HY245" s="49" t="s">
        <v>197</v>
      </c>
      <c r="HZ245" s="49" t="s">
        <v>197</v>
      </c>
      <c r="IA245" s="49" t="s">
        <v>197</v>
      </c>
      <c r="IB245" s="49" t="s">
        <v>197</v>
      </c>
      <c r="IC245" s="49" t="s">
        <v>197</v>
      </c>
      <c r="ID245" s="48">
        <v>65</v>
      </c>
      <c r="IE245" s="49" t="s">
        <v>197</v>
      </c>
      <c r="IF245" s="49" t="s">
        <v>197</v>
      </c>
      <c r="IG245" s="49" t="s">
        <v>197</v>
      </c>
      <c r="IH245" s="49" t="s">
        <v>197</v>
      </c>
      <c r="II245" s="49" t="s">
        <v>197</v>
      </c>
      <c r="IJ245" s="49" t="s">
        <v>197</v>
      </c>
      <c r="IK245" s="49" t="s">
        <v>197</v>
      </c>
      <c r="IL245" s="49" t="s">
        <v>197</v>
      </c>
      <c r="IM245" s="49" t="s">
        <v>197</v>
      </c>
      <c r="IN245" s="49" t="s">
        <v>197</v>
      </c>
      <c r="IO245" s="49" t="s">
        <v>197</v>
      </c>
      <c r="IP245" s="49" t="s">
        <v>197</v>
      </c>
      <c r="IQ245" s="49" t="s">
        <v>197</v>
      </c>
      <c r="IR245" s="48">
        <v>106.6</v>
      </c>
      <c r="IS245" s="48">
        <v>39.6</v>
      </c>
      <c r="IT245" s="48">
        <v>65.900000000000006</v>
      </c>
      <c r="IU245" s="49" t="s">
        <v>197</v>
      </c>
      <c r="IV245" s="49" t="s">
        <v>197</v>
      </c>
      <c r="IW245" s="49" t="s">
        <v>197</v>
      </c>
      <c r="IX245" s="49" t="s">
        <v>197</v>
      </c>
      <c r="IY245" s="49" t="s">
        <v>197</v>
      </c>
      <c r="IZ245" s="49" t="s">
        <v>197</v>
      </c>
      <c r="JA245" s="49" t="s">
        <v>197</v>
      </c>
      <c r="JB245" s="49" t="s">
        <v>197</v>
      </c>
      <c r="JC245" s="49" t="s">
        <v>197</v>
      </c>
      <c r="JD245" s="49" t="s">
        <v>197</v>
      </c>
      <c r="JE245" s="49" t="s">
        <v>197</v>
      </c>
      <c r="JF245" s="49" t="s">
        <v>87</v>
      </c>
      <c r="JG245" s="49" t="s">
        <v>87</v>
      </c>
      <c r="JH245" s="49" t="s">
        <v>87</v>
      </c>
      <c r="JI245" s="49">
        <v>51.7</v>
      </c>
      <c r="JJ245" s="49">
        <v>59.1</v>
      </c>
      <c r="JK245" s="49">
        <v>58.2</v>
      </c>
      <c r="JL245" s="49">
        <v>30.6</v>
      </c>
      <c r="JM245" s="49">
        <v>8.1</v>
      </c>
      <c r="JN245" s="49" t="s">
        <v>87</v>
      </c>
      <c r="JO245" s="49" t="s">
        <v>87</v>
      </c>
    </row>
    <row r="246" spans="1:275">
      <c r="A246" s="45"/>
      <c r="B246" s="46" t="s">
        <v>1983</v>
      </c>
      <c r="C246" s="303" t="s">
        <v>1477</v>
      </c>
      <c r="D246" s="46" t="s">
        <v>117</v>
      </c>
      <c r="E246" s="303" t="s">
        <v>30</v>
      </c>
      <c r="F246" s="47" t="s">
        <v>197</v>
      </c>
      <c r="G246" s="47" t="s">
        <v>197</v>
      </c>
      <c r="H246" s="48">
        <v>171.2</v>
      </c>
      <c r="I246" s="48">
        <v>107.1</v>
      </c>
      <c r="J246" s="48">
        <v>119.2</v>
      </c>
      <c r="K246" s="49" t="s">
        <v>197</v>
      </c>
      <c r="L246" s="49" t="s">
        <v>197</v>
      </c>
      <c r="M246" s="49" t="s">
        <v>197</v>
      </c>
      <c r="N246" s="49" t="s">
        <v>197</v>
      </c>
      <c r="O246" s="49" t="s">
        <v>197</v>
      </c>
      <c r="P246" s="49" t="s">
        <v>197</v>
      </c>
      <c r="Q246" s="49" t="s">
        <v>197</v>
      </c>
      <c r="R246" s="49" t="s">
        <v>197</v>
      </c>
      <c r="S246" s="49" t="s">
        <v>197</v>
      </c>
      <c r="T246" s="49" t="s">
        <v>197</v>
      </c>
      <c r="U246" s="49" t="s">
        <v>197</v>
      </c>
      <c r="V246" s="49" t="s">
        <v>197</v>
      </c>
      <c r="W246" s="49" t="s">
        <v>197</v>
      </c>
      <c r="X246" s="49" t="s">
        <v>197</v>
      </c>
      <c r="Y246" s="49" t="s">
        <v>197</v>
      </c>
      <c r="Z246" s="49" t="s">
        <v>197</v>
      </c>
      <c r="AA246" s="49" t="s">
        <v>197</v>
      </c>
      <c r="AB246" s="49" t="s">
        <v>197</v>
      </c>
      <c r="AC246" s="49" t="s">
        <v>197</v>
      </c>
      <c r="AD246" s="49" t="s">
        <v>197</v>
      </c>
      <c r="AE246" s="49" t="s">
        <v>197</v>
      </c>
      <c r="AF246" s="49" t="s">
        <v>197</v>
      </c>
      <c r="AG246" s="49" t="s">
        <v>197</v>
      </c>
      <c r="AH246" s="49" t="s">
        <v>197</v>
      </c>
      <c r="AI246" s="49" t="s">
        <v>197</v>
      </c>
      <c r="AJ246" s="49" t="s">
        <v>197</v>
      </c>
      <c r="AK246" s="49" t="s">
        <v>197</v>
      </c>
      <c r="AL246" s="49" t="s">
        <v>197</v>
      </c>
      <c r="AM246" s="49" t="s">
        <v>197</v>
      </c>
      <c r="AN246" s="49" t="s">
        <v>197</v>
      </c>
      <c r="AO246" s="49" t="s">
        <v>197</v>
      </c>
      <c r="AP246" s="49" t="s">
        <v>197</v>
      </c>
      <c r="AQ246" s="49" t="s">
        <v>197</v>
      </c>
      <c r="AR246" s="49" t="s">
        <v>197</v>
      </c>
      <c r="AS246" s="49" t="s">
        <v>197</v>
      </c>
      <c r="AT246" s="49" t="s">
        <v>197</v>
      </c>
      <c r="AU246" s="49" t="s">
        <v>197</v>
      </c>
      <c r="AV246" s="49" t="s">
        <v>197</v>
      </c>
      <c r="AW246" s="49" t="s">
        <v>197</v>
      </c>
      <c r="AX246" s="49" t="s">
        <v>197</v>
      </c>
      <c r="AY246" s="49" t="s">
        <v>197</v>
      </c>
      <c r="AZ246" s="48">
        <v>112.1</v>
      </c>
      <c r="BA246" s="48">
        <v>75.900000000000006</v>
      </c>
      <c r="BB246" s="48">
        <v>77.599999999999994</v>
      </c>
      <c r="BC246" s="48">
        <v>29.1</v>
      </c>
      <c r="BD246" s="48">
        <v>33.4</v>
      </c>
      <c r="BE246" s="48">
        <v>33.1</v>
      </c>
      <c r="BF246" s="48">
        <v>38.200000000000003</v>
      </c>
      <c r="BG246" s="48">
        <v>26.6</v>
      </c>
      <c r="BH246" s="48">
        <v>29.5</v>
      </c>
      <c r="BI246" s="49" t="s">
        <v>197</v>
      </c>
      <c r="BJ246" s="49" t="s">
        <v>197</v>
      </c>
      <c r="BK246" s="49" t="s">
        <v>197</v>
      </c>
      <c r="BL246" s="49" t="s">
        <v>197</v>
      </c>
      <c r="BM246" s="49" t="s">
        <v>197</v>
      </c>
      <c r="BN246" s="49" t="s">
        <v>197</v>
      </c>
      <c r="BO246" s="49" t="s">
        <v>197</v>
      </c>
      <c r="BP246" s="49" t="s">
        <v>197</v>
      </c>
      <c r="BQ246" s="49" t="s">
        <v>197</v>
      </c>
      <c r="BR246" s="49" t="s">
        <v>197</v>
      </c>
      <c r="BS246" s="49" t="s">
        <v>197</v>
      </c>
      <c r="BT246" s="49" t="s">
        <v>197</v>
      </c>
      <c r="BU246" s="49" t="s">
        <v>197</v>
      </c>
      <c r="BV246" s="49" t="s">
        <v>197</v>
      </c>
      <c r="BW246" s="49" t="s">
        <v>197</v>
      </c>
      <c r="BX246" s="49" t="s">
        <v>197</v>
      </c>
      <c r="BY246" s="49" t="s">
        <v>197</v>
      </c>
      <c r="BZ246" s="49" t="s">
        <v>197</v>
      </c>
      <c r="CA246" s="49" t="s">
        <v>197</v>
      </c>
      <c r="CB246" s="49" t="s">
        <v>197</v>
      </c>
      <c r="CC246" s="49" t="s">
        <v>197</v>
      </c>
      <c r="CD246" s="49" t="s">
        <v>197</v>
      </c>
      <c r="CE246" s="49" t="s">
        <v>197</v>
      </c>
      <c r="CF246" s="49" t="s">
        <v>197</v>
      </c>
      <c r="CG246" s="49" t="s">
        <v>197</v>
      </c>
      <c r="CH246" s="49" t="s">
        <v>197</v>
      </c>
      <c r="CI246" s="49" t="s">
        <v>197</v>
      </c>
      <c r="CJ246" s="49" t="s">
        <v>197</v>
      </c>
      <c r="CK246" s="49" t="s">
        <v>197</v>
      </c>
      <c r="CL246" s="49" t="s">
        <v>197</v>
      </c>
      <c r="CM246" s="49" t="s">
        <v>197</v>
      </c>
      <c r="CN246" s="49" t="s">
        <v>197</v>
      </c>
      <c r="CO246" s="49" t="s">
        <v>197</v>
      </c>
      <c r="CP246" s="49" t="s">
        <v>197</v>
      </c>
      <c r="CQ246" s="49" t="s">
        <v>197</v>
      </c>
      <c r="CR246" s="49" t="s">
        <v>197</v>
      </c>
      <c r="CS246" s="49" t="s">
        <v>197</v>
      </c>
      <c r="CT246" s="49" t="s">
        <v>197</v>
      </c>
      <c r="CU246" s="49" t="s">
        <v>197</v>
      </c>
      <c r="CV246" s="49" t="s">
        <v>197</v>
      </c>
      <c r="CW246" s="49" t="s">
        <v>197</v>
      </c>
      <c r="CX246" s="49" t="s">
        <v>197</v>
      </c>
      <c r="CY246" s="49" t="s">
        <v>197</v>
      </c>
      <c r="CZ246" s="49" t="s">
        <v>197</v>
      </c>
      <c r="DA246" s="49" t="s">
        <v>197</v>
      </c>
      <c r="DB246" s="49" t="s">
        <v>197</v>
      </c>
      <c r="DC246" s="49" t="s">
        <v>197</v>
      </c>
      <c r="DD246" s="49" t="s">
        <v>197</v>
      </c>
      <c r="DE246" s="49" t="s">
        <v>197</v>
      </c>
      <c r="DF246" s="49" t="s">
        <v>197</v>
      </c>
      <c r="DG246" s="49" t="s">
        <v>197</v>
      </c>
      <c r="DH246" s="49" t="s">
        <v>197</v>
      </c>
      <c r="DI246" s="49" t="s">
        <v>197</v>
      </c>
      <c r="DJ246" s="49" t="s">
        <v>197</v>
      </c>
      <c r="DK246" s="49" t="s">
        <v>197</v>
      </c>
      <c r="DL246" s="49" t="s">
        <v>197</v>
      </c>
      <c r="DM246" s="49" t="s">
        <v>197</v>
      </c>
      <c r="DN246" s="49" t="s">
        <v>197</v>
      </c>
      <c r="DO246" s="49" t="s">
        <v>197</v>
      </c>
      <c r="DP246" s="49" t="s">
        <v>197</v>
      </c>
      <c r="DQ246" s="49" t="s">
        <v>197</v>
      </c>
      <c r="DR246" s="49" t="s">
        <v>197</v>
      </c>
      <c r="DS246" s="49" t="s">
        <v>197</v>
      </c>
      <c r="DT246" s="49" t="s">
        <v>197</v>
      </c>
      <c r="DU246" s="49" t="s">
        <v>197</v>
      </c>
      <c r="DV246" s="49" t="s">
        <v>197</v>
      </c>
      <c r="DW246" s="49" t="s">
        <v>197</v>
      </c>
      <c r="DX246" s="49" t="s">
        <v>197</v>
      </c>
      <c r="DY246" s="49" t="s">
        <v>197</v>
      </c>
      <c r="DZ246" s="49" t="s">
        <v>197</v>
      </c>
      <c r="EA246" s="49" t="s">
        <v>197</v>
      </c>
      <c r="EB246" s="48" t="e">
        <v>#N/A</v>
      </c>
      <c r="EC246" s="49" t="s">
        <v>197</v>
      </c>
      <c r="ED246" s="48" t="e">
        <v>#N/A</v>
      </c>
      <c r="EE246" s="49" t="s">
        <v>197</v>
      </c>
      <c r="EF246" s="49" t="s">
        <v>197</v>
      </c>
      <c r="EG246" s="49" t="s">
        <v>197</v>
      </c>
      <c r="EH246" s="49" t="s">
        <v>197</v>
      </c>
      <c r="EI246" s="49" t="s">
        <v>197</v>
      </c>
      <c r="EJ246" s="49" t="s">
        <v>197</v>
      </c>
      <c r="EK246" s="49" t="s">
        <v>197</v>
      </c>
      <c r="EL246" s="49" t="s">
        <v>197</v>
      </c>
      <c r="EM246" s="49" t="s">
        <v>197</v>
      </c>
      <c r="EN246" s="49" t="s">
        <v>197</v>
      </c>
      <c r="EO246" s="49" t="s">
        <v>197</v>
      </c>
      <c r="EP246" s="49" t="s">
        <v>197</v>
      </c>
      <c r="EQ246" s="49" t="s">
        <v>197</v>
      </c>
      <c r="ER246" s="49" t="s">
        <v>197</v>
      </c>
      <c r="ES246" s="49" t="s">
        <v>197</v>
      </c>
      <c r="ET246" s="49" t="s">
        <v>197</v>
      </c>
      <c r="EU246" s="49" t="s">
        <v>197</v>
      </c>
      <c r="EV246" s="48">
        <v>32</v>
      </c>
      <c r="EW246" s="48">
        <v>64.8</v>
      </c>
      <c r="EX246" s="48">
        <v>54.2</v>
      </c>
      <c r="EY246" s="49" t="s">
        <v>197</v>
      </c>
      <c r="EZ246" s="48">
        <v>9.3000000000000007</v>
      </c>
      <c r="FA246" s="48">
        <v>39.799999999999997</v>
      </c>
      <c r="FB246" s="48">
        <v>27.7</v>
      </c>
      <c r="FC246" s="49" t="s">
        <v>197</v>
      </c>
      <c r="FD246" s="48">
        <v>8.6999999999999993</v>
      </c>
      <c r="FE246" s="48">
        <v>43.1</v>
      </c>
      <c r="FF246" s="48">
        <v>28.2</v>
      </c>
      <c r="FG246" s="49" t="s">
        <v>197</v>
      </c>
      <c r="FH246" s="49" t="s">
        <v>197</v>
      </c>
      <c r="FI246" s="49" t="s">
        <v>197</v>
      </c>
      <c r="FJ246" s="49" t="s">
        <v>197</v>
      </c>
      <c r="FK246" s="49" t="s">
        <v>197</v>
      </c>
      <c r="FL246" s="49" t="s">
        <v>197</v>
      </c>
      <c r="FM246" s="48">
        <v>13.3</v>
      </c>
      <c r="FN246" s="48">
        <v>58.8</v>
      </c>
      <c r="FO246" s="48">
        <v>32.1</v>
      </c>
      <c r="FP246" s="48">
        <v>12.5</v>
      </c>
      <c r="FQ246" s="48">
        <v>44.4</v>
      </c>
      <c r="FR246" s="48">
        <v>33.1</v>
      </c>
      <c r="FS246" s="49" t="s">
        <v>197</v>
      </c>
      <c r="FT246" s="49" t="s">
        <v>197</v>
      </c>
      <c r="FU246" s="49" t="s">
        <v>197</v>
      </c>
      <c r="FV246" s="49" t="s">
        <v>197</v>
      </c>
      <c r="FW246" s="49" t="s">
        <v>197</v>
      </c>
      <c r="FX246" s="49" t="s">
        <v>197</v>
      </c>
      <c r="FY246" s="49" t="s">
        <v>197</v>
      </c>
      <c r="FZ246" s="49" t="s">
        <v>197</v>
      </c>
      <c r="GA246" s="48">
        <v>24.4</v>
      </c>
      <c r="GB246" s="48">
        <v>54.1</v>
      </c>
      <c r="GC246" s="48">
        <v>48.2</v>
      </c>
      <c r="GD246" s="49" t="s">
        <v>197</v>
      </c>
      <c r="GE246" s="49" t="s">
        <v>197</v>
      </c>
      <c r="GF246" s="49" t="s">
        <v>197</v>
      </c>
      <c r="GG246" s="49" t="s">
        <v>197</v>
      </c>
      <c r="GH246" s="49" t="s">
        <v>197</v>
      </c>
      <c r="GI246" s="49" t="s">
        <v>197</v>
      </c>
      <c r="GJ246" s="49" t="s">
        <v>197</v>
      </c>
      <c r="GK246" s="49" t="s">
        <v>197</v>
      </c>
      <c r="GL246" s="49" t="s">
        <v>197</v>
      </c>
      <c r="GM246" s="49" t="s">
        <v>197</v>
      </c>
      <c r="GN246" s="49" t="s">
        <v>197</v>
      </c>
      <c r="GO246" s="49" t="s">
        <v>197</v>
      </c>
      <c r="GP246" s="49" t="s">
        <v>197</v>
      </c>
      <c r="GQ246" s="49" t="s">
        <v>197</v>
      </c>
      <c r="GR246" s="49" t="s">
        <v>197</v>
      </c>
      <c r="GS246" s="49" t="s">
        <v>197</v>
      </c>
      <c r="GT246" s="49" t="s">
        <v>197</v>
      </c>
      <c r="GU246" s="49" t="s">
        <v>197</v>
      </c>
      <c r="GV246" s="49" t="s">
        <v>197</v>
      </c>
      <c r="GW246" s="49" t="s">
        <v>197</v>
      </c>
      <c r="GX246" s="49" t="s">
        <v>197</v>
      </c>
      <c r="GY246" s="49" t="s">
        <v>197</v>
      </c>
      <c r="GZ246" s="49" t="s">
        <v>197</v>
      </c>
      <c r="HA246" s="49" t="s">
        <v>197</v>
      </c>
      <c r="HB246" s="49" t="s">
        <v>197</v>
      </c>
      <c r="HC246" s="49" t="s">
        <v>197</v>
      </c>
      <c r="HD246" s="49" t="s">
        <v>197</v>
      </c>
      <c r="HE246" s="48" t="e">
        <v>#N/A</v>
      </c>
      <c r="HF246" s="49" t="s">
        <v>197</v>
      </c>
      <c r="HG246" s="48" t="e">
        <v>#N/A</v>
      </c>
      <c r="HH246" s="49" t="s">
        <v>197</v>
      </c>
      <c r="HI246" s="49" t="s">
        <v>197</v>
      </c>
      <c r="HJ246" s="49" t="s">
        <v>197</v>
      </c>
      <c r="HK246" s="49" t="s">
        <v>197</v>
      </c>
      <c r="HL246" s="49" t="s">
        <v>197</v>
      </c>
      <c r="HM246" s="49" t="s">
        <v>197</v>
      </c>
      <c r="HN246" s="49" t="s">
        <v>197</v>
      </c>
      <c r="HO246" s="49" t="s">
        <v>197</v>
      </c>
      <c r="HP246" s="49" t="s">
        <v>197</v>
      </c>
      <c r="HQ246" s="49" t="s">
        <v>197</v>
      </c>
      <c r="HR246" s="49" t="s">
        <v>197</v>
      </c>
      <c r="HS246" s="49" t="s">
        <v>197</v>
      </c>
      <c r="HT246" s="49" t="s">
        <v>197</v>
      </c>
      <c r="HU246" s="48">
        <v>158.1</v>
      </c>
      <c r="HV246" s="48">
        <v>96.3</v>
      </c>
      <c r="HW246" s="48">
        <v>100.5</v>
      </c>
      <c r="HX246" s="49" t="s">
        <v>197</v>
      </c>
      <c r="HY246" s="49" t="s">
        <v>197</v>
      </c>
      <c r="HZ246" s="49" t="s">
        <v>197</v>
      </c>
      <c r="IA246" s="49" t="s">
        <v>197</v>
      </c>
      <c r="IB246" s="49" t="s">
        <v>197</v>
      </c>
      <c r="IC246" s="49" t="s">
        <v>197</v>
      </c>
      <c r="ID246" s="49" t="s">
        <v>197</v>
      </c>
      <c r="IE246" s="49" t="s">
        <v>197</v>
      </c>
      <c r="IF246" s="49" t="s">
        <v>197</v>
      </c>
      <c r="IG246" s="49" t="s">
        <v>197</v>
      </c>
      <c r="IH246" s="48">
        <v>27.3</v>
      </c>
      <c r="II246" s="49" t="s">
        <v>197</v>
      </c>
      <c r="IJ246" s="49" t="s">
        <v>197</v>
      </c>
      <c r="IK246" s="49" t="s">
        <v>197</v>
      </c>
      <c r="IL246" s="49" t="s">
        <v>197</v>
      </c>
      <c r="IM246" s="49" t="s">
        <v>197</v>
      </c>
      <c r="IN246" s="49" t="s">
        <v>197</v>
      </c>
      <c r="IO246" s="49" t="s">
        <v>197</v>
      </c>
      <c r="IP246" s="49" t="s">
        <v>197</v>
      </c>
      <c r="IQ246" s="49" t="s">
        <v>197</v>
      </c>
      <c r="IR246" s="48">
        <v>85.4</v>
      </c>
      <c r="IS246" s="48">
        <v>85</v>
      </c>
      <c r="IT246" s="48">
        <v>85.2</v>
      </c>
      <c r="IU246" s="49" t="s">
        <v>197</v>
      </c>
      <c r="IV246" s="49" t="s">
        <v>197</v>
      </c>
      <c r="IW246" s="49" t="s">
        <v>197</v>
      </c>
      <c r="IX246" s="49" t="s">
        <v>197</v>
      </c>
      <c r="IY246" s="49" t="s">
        <v>197</v>
      </c>
      <c r="IZ246" s="49" t="s">
        <v>197</v>
      </c>
      <c r="JA246" s="49" t="s">
        <v>197</v>
      </c>
      <c r="JB246" s="49" t="s">
        <v>197</v>
      </c>
      <c r="JC246" s="49" t="s">
        <v>197</v>
      </c>
      <c r="JD246" s="49" t="s">
        <v>197</v>
      </c>
      <c r="JE246" s="49" t="s">
        <v>197</v>
      </c>
      <c r="JF246" s="49" t="s">
        <v>87</v>
      </c>
      <c r="JG246" s="49" t="s">
        <v>87</v>
      </c>
      <c r="JH246" s="49" t="s">
        <v>87</v>
      </c>
      <c r="JI246" s="49">
        <v>54.4</v>
      </c>
      <c r="JJ246" s="49">
        <v>49.1</v>
      </c>
      <c r="JK246" s="49">
        <v>83.7</v>
      </c>
      <c r="JL246" s="49">
        <v>67.599999999999994</v>
      </c>
      <c r="JM246" s="49">
        <v>28.4</v>
      </c>
      <c r="JN246" s="49">
        <v>27.3</v>
      </c>
      <c r="JO246" s="49" t="s">
        <v>87</v>
      </c>
    </row>
    <row r="247" spans="1:275">
      <c r="A247" s="45"/>
      <c r="B247" s="46" t="s">
        <v>1984</v>
      </c>
      <c r="C247" s="303" t="s">
        <v>1478</v>
      </c>
      <c r="D247" s="46" t="s">
        <v>117</v>
      </c>
      <c r="E247" s="303" t="s">
        <v>30</v>
      </c>
      <c r="F247" s="47" t="s">
        <v>197</v>
      </c>
      <c r="G247" s="47" t="s">
        <v>197</v>
      </c>
      <c r="H247" s="48">
        <v>153.69999999999999</v>
      </c>
      <c r="I247" s="48">
        <v>113.6</v>
      </c>
      <c r="J247" s="48">
        <v>119.4</v>
      </c>
      <c r="K247" s="49" t="s">
        <v>197</v>
      </c>
      <c r="L247" s="49" t="s">
        <v>197</v>
      </c>
      <c r="M247" s="49" t="s">
        <v>197</v>
      </c>
      <c r="N247" s="49" t="s">
        <v>197</v>
      </c>
      <c r="O247" s="49" t="s">
        <v>197</v>
      </c>
      <c r="P247" s="49" t="s">
        <v>197</v>
      </c>
      <c r="Q247" s="49" t="s">
        <v>197</v>
      </c>
      <c r="R247" s="49" t="s">
        <v>197</v>
      </c>
      <c r="S247" s="49" t="s">
        <v>197</v>
      </c>
      <c r="T247" s="49" t="s">
        <v>197</v>
      </c>
      <c r="U247" s="49" t="s">
        <v>197</v>
      </c>
      <c r="V247" s="49" t="s">
        <v>197</v>
      </c>
      <c r="W247" s="49" t="s">
        <v>197</v>
      </c>
      <c r="X247" s="49" t="s">
        <v>197</v>
      </c>
      <c r="Y247" s="49" t="s">
        <v>197</v>
      </c>
      <c r="Z247" s="49" t="s">
        <v>197</v>
      </c>
      <c r="AA247" s="49" t="s">
        <v>197</v>
      </c>
      <c r="AB247" s="49" t="s">
        <v>197</v>
      </c>
      <c r="AC247" s="49" t="s">
        <v>197</v>
      </c>
      <c r="AD247" s="49" t="s">
        <v>197</v>
      </c>
      <c r="AE247" s="49" t="s">
        <v>197</v>
      </c>
      <c r="AF247" s="49" t="s">
        <v>197</v>
      </c>
      <c r="AG247" s="49" t="s">
        <v>197</v>
      </c>
      <c r="AH247" s="49" t="s">
        <v>197</v>
      </c>
      <c r="AI247" s="49" t="s">
        <v>197</v>
      </c>
      <c r="AJ247" s="49" t="s">
        <v>197</v>
      </c>
      <c r="AK247" s="49" t="s">
        <v>197</v>
      </c>
      <c r="AL247" s="49" t="s">
        <v>197</v>
      </c>
      <c r="AM247" s="49" t="s">
        <v>197</v>
      </c>
      <c r="AN247" s="49" t="s">
        <v>197</v>
      </c>
      <c r="AO247" s="49" t="s">
        <v>197</v>
      </c>
      <c r="AP247" s="49" t="s">
        <v>197</v>
      </c>
      <c r="AQ247" s="49" t="s">
        <v>197</v>
      </c>
      <c r="AR247" s="49" t="s">
        <v>197</v>
      </c>
      <c r="AS247" s="49" t="s">
        <v>197</v>
      </c>
      <c r="AT247" s="49" t="s">
        <v>197</v>
      </c>
      <c r="AU247" s="49" t="s">
        <v>197</v>
      </c>
      <c r="AV247" s="49" t="s">
        <v>197</v>
      </c>
      <c r="AW247" s="49" t="s">
        <v>197</v>
      </c>
      <c r="AX247" s="49" t="s">
        <v>197</v>
      </c>
      <c r="AY247" s="49" t="s">
        <v>197</v>
      </c>
      <c r="AZ247" s="48">
        <v>59.6</v>
      </c>
      <c r="BA247" s="48">
        <v>76.400000000000006</v>
      </c>
      <c r="BB247" s="48">
        <v>75.599999999999994</v>
      </c>
      <c r="BC247" s="48">
        <v>67</v>
      </c>
      <c r="BD247" s="48">
        <v>76.099999999999994</v>
      </c>
      <c r="BE247" s="48">
        <v>75.400000000000006</v>
      </c>
      <c r="BF247" s="48">
        <v>77.400000000000006</v>
      </c>
      <c r="BG247" s="48">
        <v>67.599999999999994</v>
      </c>
      <c r="BH247" s="48">
        <v>70</v>
      </c>
      <c r="BI247" s="49" t="s">
        <v>197</v>
      </c>
      <c r="BJ247" s="49" t="s">
        <v>197</v>
      </c>
      <c r="BK247" s="49" t="s">
        <v>197</v>
      </c>
      <c r="BL247" s="49" t="s">
        <v>197</v>
      </c>
      <c r="BM247" s="49" t="s">
        <v>197</v>
      </c>
      <c r="BN247" s="49" t="s">
        <v>197</v>
      </c>
      <c r="BO247" s="49" t="s">
        <v>197</v>
      </c>
      <c r="BP247" s="49" t="s">
        <v>197</v>
      </c>
      <c r="BQ247" s="49" t="s">
        <v>197</v>
      </c>
      <c r="BR247" s="49" t="s">
        <v>197</v>
      </c>
      <c r="BS247" s="49" t="s">
        <v>197</v>
      </c>
      <c r="BT247" s="49" t="s">
        <v>197</v>
      </c>
      <c r="BU247" s="49" t="s">
        <v>197</v>
      </c>
      <c r="BV247" s="49" t="s">
        <v>197</v>
      </c>
      <c r="BW247" s="49" t="s">
        <v>197</v>
      </c>
      <c r="BX247" s="49" t="s">
        <v>197</v>
      </c>
      <c r="BY247" s="49" t="s">
        <v>197</v>
      </c>
      <c r="BZ247" s="49" t="s">
        <v>197</v>
      </c>
      <c r="CA247" s="49" t="s">
        <v>197</v>
      </c>
      <c r="CB247" s="49" t="s">
        <v>197</v>
      </c>
      <c r="CC247" s="49" t="s">
        <v>197</v>
      </c>
      <c r="CD247" s="49" t="s">
        <v>197</v>
      </c>
      <c r="CE247" s="49" t="s">
        <v>197</v>
      </c>
      <c r="CF247" s="49" t="s">
        <v>197</v>
      </c>
      <c r="CG247" s="49" t="s">
        <v>197</v>
      </c>
      <c r="CH247" s="49" t="s">
        <v>197</v>
      </c>
      <c r="CI247" s="49" t="s">
        <v>197</v>
      </c>
      <c r="CJ247" s="49" t="s">
        <v>197</v>
      </c>
      <c r="CK247" s="49" t="s">
        <v>197</v>
      </c>
      <c r="CL247" s="49" t="s">
        <v>197</v>
      </c>
      <c r="CM247" s="49" t="s">
        <v>197</v>
      </c>
      <c r="CN247" s="49" t="s">
        <v>197</v>
      </c>
      <c r="CO247" s="49" t="s">
        <v>197</v>
      </c>
      <c r="CP247" s="49" t="s">
        <v>197</v>
      </c>
      <c r="CQ247" s="49" t="s">
        <v>197</v>
      </c>
      <c r="CR247" s="49" t="s">
        <v>197</v>
      </c>
      <c r="CS247" s="49" t="s">
        <v>197</v>
      </c>
      <c r="CT247" s="49" t="s">
        <v>197</v>
      </c>
      <c r="CU247" s="49" t="s">
        <v>197</v>
      </c>
      <c r="CV247" s="49" t="s">
        <v>197</v>
      </c>
      <c r="CW247" s="49" t="s">
        <v>197</v>
      </c>
      <c r="CX247" s="49" t="s">
        <v>197</v>
      </c>
      <c r="CY247" s="49" t="s">
        <v>197</v>
      </c>
      <c r="CZ247" s="49" t="s">
        <v>197</v>
      </c>
      <c r="DA247" s="49" t="s">
        <v>197</v>
      </c>
      <c r="DB247" s="49" t="s">
        <v>197</v>
      </c>
      <c r="DC247" s="49" t="s">
        <v>197</v>
      </c>
      <c r="DD247" s="49" t="s">
        <v>197</v>
      </c>
      <c r="DE247" s="49" t="s">
        <v>197</v>
      </c>
      <c r="DF247" s="49" t="s">
        <v>197</v>
      </c>
      <c r="DG247" s="49" t="s">
        <v>197</v>
      </c>
      <c r="DH247" s="49" t="s">
        <v>197</v>
      </c>
      <c r="DI247" s="49" t="s">
        <v>197</v>
      </c>
      <c r="DJ247" s="49" t="s">
        <v>197</v>
      </c>
      <c r="DK247" s="49" t="s">
        <v>197</v>
      </c>
      <c r="DL247" s="49" t="s">
        <v>197</v>
      </c>
      <c r="DM247" s="49" t="s">
        <v>197</v>
      </c>
      <c r="DN247" s="49" t="s">
        <v>197</v>
      </c>
      <c r="DO247" s="49" t="s">
        <v>197</v>
      </c>
      <c r="DP247" s="49" t="s">
        <v>197</v>
      </c>
      <c r="DQ247" s="49" t="s">
        <v>197</v>
      </c>
      <c r="DR247" s="49" t="s">
        <v>197</v>
      </c>
      <c r="DS247" s="49" t="s">
        <v>197</v>
      </c>
      <c r="DT247" s="49" t="s">
        <v>197</v>
      </c>
      <c r="DU247" s="49" t="s">
        <v>197</v>
      </c>
      <c r="DV247" s="49" t="s">
        <v>197</v>
      </c>
      <c r="DW247" s="49" t="s">
        <v>197</v>
      </c>
      <c r="DX247" s="49" t="s">
        <v>197</v>
      </c>
      <c r="DY247" s="49" t="s">
        <v>197</v>
      </c>
      <c r="DZ247" s="49" t="s">
        <v>197</v>
      </c>
      <c r="EA247" s="49" t="s">
        <v>197</v>
      </c>
      <c r="EB247" s="48" t="e">
        <v>#N/A</v>
      </c>
      <c r="EC247" s="49" t="s">
        <v>197</v>
      </c>
      <c r="ED247" s="48" t="e">
        <v>#N/A</v>
      </c>
      <c r="EE247" s="49" t="s">
        <v>197</v>
      </c>
      <c r="EF247" s="49" t="s">
        <v>197</v>
      </c>
      <c r="EG247" s="49" t="s">
        <v>197</v>
      </c>
      <c r="EH247" s="49" t="s">
        <v>197</v>
      </c>
      <c r="EI247" s="49" t="s">
        <v>197</v>
      </c>
      <c r="EJ247" s="49" t="s">
        <v>197</v>
      </c>
      <c r="EK247" s="49" t="s">
        <v>197</v>
      </c>
      <c r="EL247" s="49" t="s">
        <v>197</v>
      </c>
      <c r="EM247" s="49" t="s">
        <v>197</v>
      </c>
      <c r="EN247" s="49" t="s">
        <v>197</v>
      </c>
      <c r="EO247" s="49" t="s">
        <v>197</v>
      </c>
      <c r="EP247" s="49" t="s">
        <v>197</v>
      </c>
      <c r="EQ247" s="49" t="s">
        <v>197</v>
      </c>
      <c r="ER247" s="49" t="s">
        <v>197</v>
      </c>
      <c r="ES247" s="49" t="s">
        <v>197</v>
      </c>
      <c r="ET247" s="49" t="s">
        <v>197</v>
      </c>
      <c r="EU247" s="49" t="s">
        <v>197</v>
      </c>
      <c r="EV247" s="48">
        <v>76.5</v>
      </c>
      <c r="EW247" s="48">
        <v>76.900000000000006</v>
      </c>
      <c r="EX247" s="48">
        <v>76.8</v>
      </c>
      <c r="EY247" s="49" t="s">
        <v>197</v>
      </c>
      <c r="EZ247" s="48">
        <v>81.400000000000006</v>
      </c>
      <c r="FA247" s="48">
        <v>47</v>
      </c>
      <c r="FB247" s="48">
        <v>60.7</v>
      </c>
      <c r="FC247" s="49" t="s">
        <v>197</v>
      </c>
      <c r="FD247" s="48">
        <v>124.6</v>
      </c>
      <c r="FE247" s="48">
        <v>64.900000000000006</v>
      </c>
      <c r="FF247" s="48">
        <v>90.7</v>
      </c>
      <c r="FG247" s="49" t="s">
        <v>197</v>
      </c>
      <c r="FH247" s="49" t="s">
        <v>197</v>
      </c>
      <c r="FI247" s="49" t="s">
        <v>197</v>
      </c>
      <c r="FJ247" s="49" t="s">
        <v>197</v>
      </c>
      <c r="FK247" s="49" t="s">
        <v>197</v>
      </c>
      <c r="FL247" s="49" t="s">
        <v>197</v>
      </c>
      <c r="FM247" s="48">
        <v>133.9</v>
      </c>
      <c r="FN247" s="48">
        <v>174.3</v>
      </c>
      <c r="FO247" s="48">
        <v>150.6</v>
      </c>
      <c r="FP247" s="48">
        <v>16.8</v>
      </c>
      <c r="FQ247" s="48">
        <v>50.6</v>
      </c>
      <c r="FR247" s="48">
        <v>38.6</v>
      </c>
      <c r="FS247" s="48">
        <v>123.9</v>
      </c>
      <c r="FT247" s="48">
        <v>158.80000000000001</v>
      </c>
      <c r="FU247" s="48">
        <v>136.69999999999999</v>
      </c>
      <c r="FV247" s="49" t="s">
        <v>197</v>
      </c>
      <c r="FW247" s="49" t="s">
        <v>197</v>
      </c>
      <c r="FX247" s="48">
        <v>49.9</v>
      </c>
      <c r="FY247" s="48">
        <v>119.1</v>
      </c>
      <c r="FZ247" s="48">
        <v>118.4</v>
      </c>
      <c r="GA247" s="48">
        <v>63.9</v>
      </c>
      <c r="GB247" s="48">
        <v>80.8</v>
      </c>
      <c r="GC247" s="48">
        <v>77.5</v>
      </c>
      <c r="GD247" s="49" t="s">
        <v>197</v>
      </c>
      <c r="GE247" s="49" t="s">
        <v>197</v>
      </c>
      <c r="GF247" s="49" t="s">
        <v>197</v>
      </c>
      <c r="GG247" s="48">
        <v>138.80000000000001</v>
      </c>
      <c r="GH247" s="48">
        <v>235.3</v>
      </c>
      <c r="GI247" s="48">
        <v>234.6</v>
      </c>
      <c r="GJ247" s="49" t="s">
        <v>197</v>
      </c>
      <c r="GK247" s="49" t="s">
        <v>197</v>
      </c>
      <c r="GL247" s="49" t="s">
        <v>197</v>
      </c>
      <c r="GM247" s="49" t="s">
        <v>197</v>
      </c>
      <c r="GN247" s="49" t="s">
        <v>197</v>
      </c>
      <c r="GO247" s="49" t="s">
        <v>197</v>
      </c>
      <c r="GP247" s="49" t="s">
        <v>197</v>
      </c>
      <c r="GQ247" s="49" t="s">
        <v>197</v>
      </c>
      <c r="GR247" s="49" t="s">
        <v>197</v>
      </c>
      <c r="GS247" s="49" t="s">
        <v>197</v>
      </c>
      <c r="GT247" s="49" t="s">
        <v>197</v>
      </c>
      <c r="GU247" s="49" t="s">
        <v>197</v>
      </c>
      <c r="GV247" s="49" t="s">
        <v>197</v>
      </c>
      <c r="GW247" s="49" t="s">
        <v>197</v>
      </c>
      <c r="GX247" s="49" t="s">
        <v>197</v>
      </c>
      <c r="GY247" s="48">
        <v>75.099999999999994</v>
      </c>
      <c r="GZ247" s="48">
        <v>59.9</v>
      </c>
      <c r="HA247" s="48">
        <v>67.400000000000006</v>
      </c>
      <c r="HB247" s="48">
        <v>60</v>
      </c>
      <c r="HC247" s="48">
        <v>88</v>
      </c>
      <c r="HD247" s="48">
        <v>79.5</v>
      </c>
      <c r="HE247" s="48" t="e">
        <v>#N/A</v>
      </c>
      <c r="HF247" s="49" t="s">
        <v>197</v>
      </c>
      <c r="HG247" s="48" t="e">
        <v>#N/A</v>
      </c>
      <c r="HH247" s="49" t="s">
        <v>197</v>
      </c>
      <c r="HI247" s="49" t="s">
        <v>197</v>
      </c>
      <c r="HJ247" s="49" t="s">
        <v>197</v>
      </c>
      <c r="HK247" s="49" t="s">
        <v>197</v>
      </c>
      <c r="HL247" s="49" t="s">
        <v>197</v>
      </c>
      <c r="HM247" s="49" t="s">
        <v>197</v>
      </c>
      <c r="HN247" s="49" t="s">
        <v>197</v>
      </c>
      <c r="HO247" s="49" t="s">
        <v>197</v>
      </c>
      <c r="HP247" s="49" t="s">
        <v>197</v>
      </c>
      <c r="HQ247" s="49" t="s">
        <v>197</v>
      </c>
      <c r="HR247" s="49" t="s">
        <v>197</v>
      </c>
      <c r="HS247" s="49" t="s">
        <v>197</v>
      </c>
      <c r="HT247" s="49" t="s">
        <v>197</v>
      </c>
      <c r="HU247" s="48">
        <v>76.900000000000006</v>
      </c>
      <c r="HV247" s="48">
        <v>99.9</v>
      </c>
      <c r="HW247" s="48">
        <v>98.5</v>
      </c>
      <c r="HX247" s="49" t="s">
        <v>197</v>
      </c>
      <c r="HY247" s="49" t="s">
        <v>197</v>
      </c>
      <c r="HZ247" s="48">
        <v>324.39999999999998</v>
      </c>
      <c r="IA247" s="49" t="s">
        <v>197</v>
      </c>
      <c r="IB247" s="49" t="s">
        <v>197</v>
      </c>
      <c r="IC247" s="49" t="s">
        <v>197</v>
      </c>
      <c r="ID247" s="49" t="s">
        <v>197</v>
      </c>
      <c r="IE247" s="49" t="s">
        <v>197</v>
      </c>
      <c r="IF247" s="49" t="s">
        <v>197</v>
      </c>
      <c r="IG247" s="49" t="s">
        <v>197</v>
      </c>
      <c r="IH247" s="48">
        <v>65.3</v>
      </c>
      <c r="II247" s="49" t="s">
        <v>197</v>
      </c>
      <c r="IJ247" s="49" t="s">
        <v>197</v>
      </c>
      <c r="IK247" s="49" t="s">
        <v>197</v>
      </c>
      <c r="IL247" s="49" t="s">
        <v>197</v>
      </c>
      <c r="IM247" s="49" t="s">
        <v>197</v>
      </c>
      <c r="IN247" s="49" t="s">
        <v>197</v>
      </c>
      <c r="IO247" s="49" t="s">
        <v>197</v>
      </c>
      <c r="IP247" s="49" t="s">
        <v>197</v>
      </c>
      <c r="IQ247" s="49" t="s">
        <v>197</v>
      </c>
      <c r="IR247" s="48">
        <v>55.9</v>
      </c>
      <c r="IS247" s="48">
        <v>8.3000000000000007</v>
      </c>
      <c r="IT247" s="48">
        <v>26.8</v>
      </c>
      <c r="IU247" s="49" t="s">
        <v>197</v>
      </c>
      <c r="IV247" s="49" t="s">
        <v>197</v>
      </c>
      <c r="IW247" s="49" t="s">
        <v>197</v>
      </c>
      <c r="IX247" s="49" t="s">
        <v>197</v>
      </c>
      <c r="IY247" s="49" t="s">
        <v>197</v>
      </c>
      <c r="IZ247" s="49" t="s">
        <v>197</v>
      </c>
      <c r="JA247" s="49" t="s">
        <v>197</v>
      </c>
      <c r="JB247" s="49" t="s">
        <v>197</v>
      </c>
      <c r="JC247" s="49" t="s">
        <v>197</v>
      </c>
      <c r="JD247" s="49" t="s">
        <v>197</v>
      </c>
      <c r="JE247" s="49" t="s">
        <v>197</v>
      </c>
      <c r="JF247" s="49" t="s">
        <v>87</v>
      </c>
      <c r="JG247" s="49" t="s">
        <v>87</v>
      </c>
      <c r="JH247" s="49" t="s">
        <v>87</v>
      </c>
      <c r="JI247" s="49">
        <v>88.8</v>
      </c>
      <c r="JJ247" s="49">
        <v>57.9</v>
      </c>
      <c r="JK247" s="49">
        <v>76.8</v>
      </c>
      <c r="JL247" s="49">
        <v>92.6</v>
      </c>
      <c r="JM247" s="49">
        <v>70.400000000000006</v>
      </c>
      <c r="JN247" s="49">
        <v>65.3</v>
      </c>
      <c r="JO247" s="49" t="s">
        <v>87</v>
      </c>
    </row>
    <row r="248" spans="1:275">
      <c r="A248" s="45"/>
      <c r="B248" s="46" t="s">
        <v>1985</v>
      </c>
      <c r="C248" s="303" t="s">
        <v>1479</v>
      </c>
      <c r="D248" s="46" t="s">
        <v>118</v>
      </c>
      <c r="E248" s="303" t="s">
        <v>31</v>
      </c>
      <c r="F248" s="47" t="s">
        <v>197</v>
      </c>
      <c r="G248" s="47" t="s">
        <v>197</v>
      </c>
      <c r="H248" s="48">
        <v>92.5</v>
      </c>
      <c r="I248" s="48">
        <v>117.7</v>
      </c>
      <c r="J248" s="48">
        <v>114.1</v>
      </c>
      <c r="K248" s="48">
        <v>153.1</v>
      </c>
      <c r="L248" s="48">
        <v>163.4</v>
      </c>
      <c r="M248" s="48">
        <v>134.4</v>
      </c>
      <c r="N248" s="48">
        <v>152.80000000000001</v>
      </c>
      <c r="O248" s="48">
        <v>144.80000000000001</v>
      </c>
      <c r="P248" s="48">
        <v>97.2</v>
      </c>
      <c r="Q248" s="48">
        <v>39</v>
      </c>
      <c r="R248" s="48">
        <v>105.7</v>
      </c>
      <c r="S248" s="48">
        <v>110</v>
      </c>
      <c r="T248" s="48">
        <v>226.8</v>
      </c>
      <c r="U248" s="48">
        <v>93.8</v>
      </c>
      <c r="V248" s="48">
        <v>24.7</v>
      </c>
      <c r="W248" s="48">
        <v>186.5</v>
      </c>
      <c r="X248" s="48">
        <v>229.6</v>
      </c>
      <c r="Y248" s="48">
        <v>134.6</v>
      </c>
      <c r="Z248" s="48">
        <v>219.2</v>
      </c>
      <c r="AA248" s="48">
        <v>202</v>
      </c>
      <c r="AB248" s="48">
        <v>64.2</v>
      </c>
      <c r="AC248" s="48">
        <v>127.3</v>
      </c>
      <c r="AD248" s="48">
        <v>51.3</v>
      </c>
      <c r="AE248" s="48">
        <v>130.80000000000001</v>
      </c>
      <c r="AF248" s="48">
        <v>98</v>
      </c>
      <c r="AG248" s="48">
        <v>78</v>
      </c>
      <c r="AH248" s="48">
        <v>70.7</v>
      </c>
      <c r="AI248" s="49" t="s">
        <v>197</v>
      </c>
      <c r="AJ248" s="48">
        <v>163</v>
      </c>
      <c r="AK248" s="48">
        <v>20.8</v>
      </c>
      <c r="AL248" s="48">
        <v>428.3</v>
      </c>
      <c r="AM248" s="48">
        <v>181.5</v>
      </c>
      <c r="AN248" s="48">
        <v>28.7</v>
      </c>
      <c r="AO248" s="48">
        <v>138.6</v>
      </c>
      <c r="AP248" s="48">
        <v>137.5</v>
      </c>
      <c r="AQ248" s="48">
        <v>149.9</v>
      </c>
      <c r="AR248" s="48">
        <v>107.4</v>
      </c>
      <c r="AS248" s="49" t="s">
        <v>197</v>
      </c>
      <c r="AT248" s="48">
        <v>142.4</v>
      </c>
      <c r="AU248" s="48">
        <v>9.1</v>
      </c>
      <c r="AV248" s="48">
        <v>83.4</v>
      </c>
      <c r="AW248" s="48">
        <v>140</v>
      </c>
      <c r="AX248" s="49" t="s">
        <v>197</v>
      </c>
      <c r="AY248" s="48">
        <v>80.2</v>
      </c>
      <c r="AZ248" s="48">
        <v>127.7</v>
      </c>
      <c r="BA248" s="48">
        <v>122.2</v>
      </c>
      <c r="BB248" s="48">
        <v>122.5</v>
      </c>
      <c r="BC248" s="48">
        <v>100.3</v>
      </c>
      <c r="BD248" s="48">
        <v>139.19999999999999</v>
      </c>
      <c r="BE248" s="48">
        <v>136.4</v>
      </c>
      <c r="BF248" s="48">
        <v>93</v>
      </c>
      <c r="BG248" s="48">
        <v>111.1</v>
      </c>
      <c r="BH248" s="48">
        <v>107</v>
      </c>
      <c r="BI248" s="48">
        <v>110</v>
      </c>
      <c r="BJ248" s="48">
        <v>148.6</v>
      </c>
      <c r="BK248" s="48">
        <v>128.4</v>
      </c>
      <c r="BL248" s="48">
        <v>112.5</v>
      </c>
      <c r="BM248" s="48">
        <v>158.6</v>
      </c>
      <c r="BN248" s="48">
        <v>146</v>
      </c>
      <c r="BO248" s="49" t="s">
        <v>197</v>
      </c>
      <c r="BP248" s="48">
        <v>150.69999999999999</v>
      </c>
      <c r="BQ248" s="48">
        <v>133</v>
      </c>
      <c r="BR248" s="48">
        <v>119.5</v>
      </c>
      <c r="BS248" s="48">
        <v>150.5</v>
      </c>
      <c r="BT248" s="48">
        <v>136</v>
      </c>
      <c r="BU248" s="48">
        <v>10.6</v>
      </c>
      <c r="BV248" s="48">
        <v>132.69999999999999</v>
      </c>
      <c r="BW248" s="48">
        <v>91.7</v>
      </c>
      <c r="BX248" s="48">
        <v>44.2</v>
      </c>
      <c r="BY248" s="48">
        <v>77.8</v>
      </c>
      <c r="BZ248" s="48">
        <v>56.2</v>
      </c>
      <c r="CA248" s="48">
        <v>255.3</v>
      </c>
      <c r="CB248" s="48">
        <v>245.4</v>
      </c>
      <c r="CC248" s="48">
        <v>251.6</v>
      </c>
      <c r="CD248" s="48">
        <v>45</v>
      </c>
      <c r="CE248" s="48">
        <v>35</v>
      </c>
      <c r="CF248" s="48">
        <v>38.9</v>
      </c>
      <c r="CG248" s="48">
        <v>172.5</v>
      </c>
      <c r="CH248" s="48">
        <v>163.69999999999999</v>
      </c>
      <c r="CI248" s="48">
        <v>168.1</v>
      </c>
      <c r="CJ248" s="48">
        <v>169.5</v>
      </c>
      <c r="CK248" s="48">
        <v>146.19999999999999</v>
      </c>
      <c r="CL248" s="48">
        <v>155.9</v>
      </c>
      <c r="CM248" s="48">
        <v>980.5</v>
      </c>
      <c r="CN248" s="48">
        <v>1021.1</v>
      </c>
      <c r="CO248" s="48">
        <v>1002.2</v>
      </c>
      <c r="CP248" s="49" t="s">
        <v>197</v>
      </c>
      <c r="CQ248" s="49" t="s">
        <v>197</v>
      </c>
      <c r="CR248" s="49" t="s">
        <v>197</v>
      </c>
      <c r="CS248" s="49" t="s">
        <v>197</v>
      </c>
      <c r="CT248" s="48">
        <v>216.4</v>
      </c>
      <c r="CU248" s="48">
        <v>243.2</v>
      </c>
      <c r="CV248" s="48">
        <v>232.1</v>
      </c>
      <c r="CW248" s="48">
        <v>139.80000000000001</v>
      </c>
      <c r="CX248" s="48">
        <v>161.4</v>
      </c>
      <c r="CY248" s="48">
        <v>151.9</v>
      </c>
      <c r="CZ248" s="48">
        <v>148.9</v>
      </c>
      <c r="DA248" s="48">
        <v>49.8</v>
      </c>
      <c r="DB248" s="48">
        <v>37.9</v>
      </c>
      <c r="DC248" s="48">
        <v>41.9</v>
      </c>
      <c r="DD248" s="48">
        <v>52.3</v>
      </c>
      <c r="DE248" s="48">
        <v>39</v>
      </c>
      <c r="DF248" s="48">
        <v>43.7</v>
      </c>
      <c r="DG248" s="48">
        <v>55.6</v>
      </c>
      <c r="DH248" s="48">
        <v>70.5</v>
      </c>
      <c r="DI248" s="48">
        <v>62.2</v>
      </c>
      <c r="DJ248" s="48">
        <v>170.5</v>
      </c>
      <c r="DK248" s="48">
        <v>143.1</v>
      </c>
      <c r="DL248" s="48">
        <v>155.9</v>
      </c>
      <c r="DM248" s="48">
        <v>181.2</v>
      </c>
      <c r="DN248" s="48">
        <v>159.4</v>
      </c>
      <c r="DO248" s="48">
        <v>167.6</v>
      </c>
      <c r="DP248" s="48">
        <v>75.5</v>
      </c>
      <c r="DQ248" s="48">
        <v>12.7</v>
      </c>
      <c r="DR248" s="48">
        <v>35</v>
      </c>
      <c r="DS248" s="49" t="s">
        <v>197</v>
      </c>
      <c r="DT248" s="49" t="s">
        <v>197</v>
      </c>
      <c r="DU248" s="49" t="s">
        <v>197</v>
      </c>
      <c r="DV248" s="48">
        <v>127.2</v>
      </c>
      <c r="DW248" s="48">
        <v>31.6</v>
      </c>
      <c r="DX248" s="48">
        <v>59.6</v>
      </c>
      <c r="DY248" s="49" t="s">
        <v>197</v>
      </c>
      <c r="DZ248" s="49" t="s">
        <v>197</v>
      </c>
      <c r="EA248" s="49" t="s">
        <v>197</v>
      </c>
      <c r="EB248" s="48" t="e">
        <v>#N/A</v>
      </c>
      <c r="EC248" s="48">
        <v>422.1</v>
      </c>
      <c r="ED248" s="48" t="e">
        <v>#N/A</v>
      </c>
      <c r="EE248" s="48">
        <v>189.2</v>
      </c>
      <c r="EF248" s="48">
        <v>255.9</v>
      </c>
      <c r="EG248" s="48">
        <v>408.9</v>
      </c>
      <c r="EH248" s="48">
        <v>344.4</v>
      </c>
      <c r="EI248" s="48">
        <v>163.30000000000001</v>
      </c>
      <c r="EJ248" s="48">
        <v>116.3</v>
      </c>
      <c r="EK248" s="48">
        <v>132.4</v>
      </c>
      <c r="EL248" s="49" t="s">
        <v>197</v>
      </c>
      <c r="EM248" s="48">
        <v>72</v>
      </c>
      <c r="EN248" s="48">
        <v>162.6</v>
      </c>
      <c r="EO248" s="48">
        <v>115.2</v>
      </c>
      <c r="EP248" s="49" t="s">
        <v>197</v>
      </c>
      <c r="EQ248" s="49" t="s">
        <v>197</v>
      </c>
      <c r="ER248" s="49" t="s">
        <v>197</v>
      </c>
      <c r="ES248" s="49" t="s">
        <v>197</v>
      </c>
      <c r="ET248" s="48">
        <v>95.3</v>
      </c>
      <c r="EU248" s="48">
        <v>163.9</v>
      </c>
      <c r="EV248" s="48">
        <v>115.9</v>
      </c>
      <c r="EW248" s="48">
        <v>123.3</v>
      </c>
      <c r="EX248" s="48">
        <v>121</v>
      </c>
      <c r="EY248" s="48">
        <v>46.8</v>
      </c>
      <c r="EZ248" s="48">
        <v>143.5</v>
      </c>
      <c r="FA248" s="48">
        <v>109.7</v>
      </c>
      <c r="FB248" s="48">
        <v>123.1</v>
      </c>
      <c r="FC248" s="48">
        <v>25.3</v>
      </c>
      <c r="FD248" s="48">
        <v>132.9</v>
      </c>
      <c r="FE248" s="48">
        <v>123.4</v>
      </c>
      <c r="FF248" s="48">
        <v>127.5</v>
      </c>
      <c r="FG248" s="48">
        <v>35.700000000000003</v>
      </c>
      <c r="FH248" s="48">
        <v>21.2</v>
      </c>
      <c r="FI248" s="48">
        <v>31.5</v>
      </c>
      <c r="FJ248" s="48">
        <v>204.6</v>
      </c>
      <c r="FK248" s="48">
        <v>188.8</v>
      </c>
      <c r="FL248" s="48">
        <v>195.9</v>
      </c>
      <c r="FM248" s="48">
        <v>127.4</v>
      </c>
      <c r="FN248" s="48">
        <v>151.69999999999999</v>
      </c>
      <c r="FO248" s="48">
        <v>137.6</v>
      </c>
      <c r="FP248" s="48">
        <v>155.4</v>
      </c>
      <c r="FQ248" s="48">
        <v>114.3</v>
      </c>
      <c r="FR248" s="48">
        <v>128.9</v>
      </c>
      <c r="FS248" s="48">
        <v>135.9</v>
      </c>
      <c r="FT248" s="48">
        <v>146.9</v>
      </c>
      <c r="FU248" s="48">
        <v>139.9</v>
      </c>
      <c r="FV248" s="48">
        <v>139.69999999999999</v>
      </c>
      <c r="FW248" s="48">
        <v>69.900000000000006</v>
      </c>
      <c r="FX248" s="48">
        <v>88.7</v>
      </c>
      <c r="FY248" s="48">
        <v>118.2</v>
      </c>
      <c r="FZ248" s="48">
        <v>117.9</v>
      </c>
      <c r="GA248" s="48">
        <v>122.5</v>
      </c>
      <c r="GB248" s="48">
        <v>126.8</v>
      </c>
      <c r="GC248" s="48">
        <v>126</v>
      </c>
      <c r="GD248" s="48">
        <v>223</v>
      </c>
      <c r="GE248" s="48">
        <v>42</v>
      </c>
      <c r="GF248" s="48">
        <v>158.19999999999999</v>
      </c>
      <c r="GG248" s="48">
        <v>85.2</v>
      </c>
      <c r="GH248" s="48">
        <v>205.4</v>
      </c>
      <c r="GI248" s="48">
        <v>204.6</v>
      </c>
      <c r="GJ248" s="49" t="s">
        <v>197</v>
      </c>
      <c r="GK248" s="49" t="s">
        <v>197</v>
      </c>
      <c r="GL248" s="49" t="s">
        <v>197</v>
      </c>
      <c r="GM248" s="48">
        <v>150.30000000000001</v>
      </c>
      <c r="GN248" s="48">
        <v>27.3</v>
      </c>
      <c r="GO248" s="48">
        <v>74.3</v>
      </c>
      <c r="GP248" s="48">
        <v>160.19999999999999</v>
      </c>
      <c r="GQ248" s="48">
        <v>130.80000000000001</v>
      </c>
      <c r="GR248" s="48">
        <v>141.69999999999999</v>
      </c>
      <c r="GS248" s="48">
        <v>44.7</v>
      </c>
      <c r="GT248" s="48">
        <v>79.3</v>
      </c>
      <c r="GU248" s="48">
        <v>71.7</v>
      </c>
      <c r="GV248" s="48">
        <v>47.1</v>
      </c>
      <c r="GW248" s="48">
        <v>154</v>
      </c>
      <c r="GX248" s="48">
        <v>106.5</v>
      </c>
      <c r="GY248" s="48">
        <v>121.8</v>
      </c>
      <c r="GZ248" s="48">
        <v>114.4</v>
      </c>
      <c r="HA248" s="48">
        <v>118</v>
      </c>
      <c r="HB248" s="48">
        <v>128.19999999999999</v>
      </c>
      <c r="HC248" s="48">
        <v>113.2</v>
      </c>
      <c r="HD248" s="48">
        <v>117.7</v>
      </c>
      <c r="HE248" s="48" t="e">
        <v>#N/A</v>
      </c>
      <c r="HF248" s="48">
        <v>214.9</v>
      </c>
      <c r="HG248" s="48" t="e">
        <v>#N/A</v>
      </c>
      <c r="HH248" s="48">
        <v>95.4</v>
      </c>
      <c r="HI248" s="48">
        <v>213.5</v>
      </c>
      <c r="HJ248" s="48">
        <v>107.5</v>
      </c>
      <c r="HK248" s="48">
        <v>137.6</v>
      </c>
      <c r="HL248" s="48">
        <v>170.2</v>
      </c>
      <c r="HM248" s="48">
        <v>140.5</v>
      </c>
      <c r="HN248" s="48">
        <v>154.80000000000001</v>
      </c>
      <c r="HO248" s="49" t="s">
        <v>197</v>
      </c>
      <c r="HP248" s="49" t="s">
        <v>197</v>
      </c>
      <c r="HQ248" s="49" t="s">
        <v>197</v>
      </c>
      <c r="HR248" s="49" t="s">
        <v>197</v>
      </c>
      <c r="HS248" s="49" t="s">
        <v>197</v>
      </c>
      <c r="HT248" s="49" t="s">
        <v>197</v>
      </c>
      <c r="HU248" s="48">
        <v>86.2</v>
      </c>
      <c r="HV248" s="48">
        <v>125.3</v>
      </c>
      <c r="HW248" s="48">
        <v>123.1</v>
      </c>
      <c r="HX248" s="48">
        <v>122.9</v>
      </c>
      <c r="HY248" s="49" t="s">
        <v>197</v>
      </c>
      <c r="HZ248" s="48">
        <v>124.3</v>
      </c>
      <c r="IA248" s="48">
        <v>679.1</v>
      </c>
      <c r="IB248" s="48">
        <v>422.9</v>
      </c>
      <c r="IC248" s="48">
        <v>563.70000000000005</v>
      </c>
      <c r="ID248" s="48">
        <v>403.9</v>
      </c>
      <c r="IE248" s="48">
        <v>286.7</v>
      </c>
      <c r="IF248" s="48">
        <v>135.19999999999999</v>
      </c>
      <c r="IG248" s="48">
        <v>279.3</v>
      </c>
      <c r="IH248" s="48">
        <v>94.3</v>
      </c>
      <c r="II248" s="48">
        <v>171.8</v>
      </c>
      <c r="IJ248" s="49" t="s">
        <v>197</v>
      </c>
      <c r="IK248" s="49" t="s">
        <v>197</v>
      </c>
      <c r="IL248" s="49" t="s">
        <v>197</v>
      </c>
      <c r="IM248" s="48">
        <v>28.1</v>
      </c>
      <c r="IN248" s="49" t="s">
        <v>197</v>
      </c>
      <c r="IO248" s="49" t="s">
        <v>197</v>
      </c>
      <c r="IP248" s="49" t="s">
        <v>197</v>
      </c>
      <c r="IQ248" s="48">
        <v>47.2</v>
      </c>
      <c r="IR248" s="48">
        <v>127.7</v>
      </c>
      <c r="IS248" s="48">
        <v>108.3</v>
      </c>
      <c r="IT248" s="48">
        <v>115.7</v>
      </c>
      <c r="IU248" s="48">
        <v>114.3</v>
      </c>
      <c r="IV248" s="48">
        <v>163.4</v>
      </c>
      <c r="IW248" s="48">
        <v>151.1</v>
      </c>
      <c r="IX248" s="49" t="s">
        <v>197</v>
      </c>
      <c r="IY248" s="48">
        <v>149.6</v>
      </c>
      <c r="IZ248" s="48">
        <v>157.4</v>
      </c>
      <c r="JA248" s="48">
        <v>107.9</v>
      </c>
      <c r="JB248" s="48">
        <v>151.6</v>
      </c>
      <c r="JC248" s="48">
        <v>72.099999999999994</v>
      </c>
      <c r="JD248" s="48">
        <v>59.7</v>
      </c>
      <c r="JE248" s="48">
        <v>62.8</v>
      </c>
      <c r="JF248" s="48">
        <v>145.1</v>
      </c>
      <c r="JG248" s="48">
        <v>156.4</v>
      </c>
      <c r="JH248" s="48">
        <v>90.2</v>
      </c>
      <c r="JI248" s="48">
        <v>113.6</v>
      </c>
      <c r="JJ248" s="48">
        <v>133.19999999999999</v>
      </c>
      <c r="JK248" s="48">
        <v>129.30000000000001</v>
      </c>
      <c r="JL248" s="48">
        <v>123.6</v>
      </c>
      <c r="JM248" s="48">
        <v>97.6</v>
      </c>
      <c r="JN248" s="48">
        <v>94.3</v>
      </c>
      <c r="JO248" s="48">
        <v>45.8</v>
      </c>
    </row>
    <row r="249" spans="1:275">
      <c r="A249" s="45"/>
      <c r="B249" s="46" t="s">
        <v>1986</v>
      </c>
      <c r="C249" s="303" t="s">
        <v>1480</v>
      </c>
      <c r="D249" s="46" t="s">
        <v>118</v>
      </c>
      <c r="E249" s="303" t="s">
        <v>31</v>
      </c>
      <c r="F249" s="47" t="s">
        <v>197</v>
      </c>
      <c r="G249" s="47" t="s">
        <v>197</v>
      </c>
      <c r="H249" s="48">
        <v>72.2</v>
      </c>
      <c r="I249" s="48">
        <v>85.5</v>
      </c>
      <c r="J249" s="48">
        <v>79.900000000000006</v>
      </c>
      <c r="K249" s="49" t="s">
        <v>197</v>
      </c>
      <c r="L249" s="49" t="s">
        <v>197</v>
      </c>
      <c r="M249" s="49" t="s">
        <v>197</v>
      </c>
      <c r="N249" s="49" t="s">
        <v>197</v>
      </c>
      <c r="O249" s="49" t="s">
        <v>197</v>
      </c>
      <c r="P249" s="49" t="s">
        <v>197</v>
      </c>
      <c r="Q249" s="49" t="s">
        <v>197</v>
      </c>
      <c r="R249" s="49" t="s">
        <v>197</v>
      </c>
      <c r="S249" s="49" t="s">
        <v>197</v>
      </c>
      <c r="T249" s="49" t="s">
        <v>197</v>
      </c>
      <c r="U249" s="49" t="s">
        <v>197</v>
      </c>
      <c r="V249" s="49" t="s">
        <v>197</v>
      </c>
      <c r="W249" s="49" t="s">
        <v>197</v>
      </c>
      <c r="X249" s="49" t="s">
        <v>197</v>
      </c>
      <c r="Y249" s="49" t="s">
        <v>197</v>
      </c>
      <c r="Z249" s="49" t="s">
        <v>197</v>
      </c>
      <c r="AA249" s="49" t="s">
        <v>197</v>
      </c>
      <c r="AB249" s="49" t="s">
        <v>197</v>
      </c>
      <c r="AC249" s="49" t="s">
        <v>197</v>
      </c>
      <c r="AD249" s="49" t="s">
        <v>197</v>
      </c>
      <c r="AE249" s="49" t="s">
        <v>197</v>
      </c>
      <c r="AF249" s="49" t="s">
        <v>197</v>
      </c>
      <c r="AG249" s="49" t="s">
        <v>197</v>
      </c>
      <c r="AH249" s="49" t="s">
        <v>197</v>
      </c>
      <c r="AI249" s="49" t="s">
        <v>197</v>
      </c>
      <c r="AJ249" s="49" t="s">
        <v>197</v>
      </c>
      <c r="AK249" s="49" t="s">
        <v>197</v>
      </c>
      <c r="AL249" s="49" t="s">
        <v>197</v>
      </c>
      <c r="AM249" s="49" t="s">
        <v>197</v>
      </c>
      <c r="AN249" s="49" t="s">
        <v>197</v>
      </c>
      <c r="AO249" s="49" t="s">
        <v>197</v>
      </c>
      <c r="AP249" s="49" t="s">
        <v>197</v>
      </c>
      <c r="AQ249" s="49" t="s">
        <v>197</v>
      </c>
      <c r="AR249" s="49" t="s">
        <v>197</v>
      </c>
      <c r="AS249" s="49" t="s">
        <v>197</v>
      </c>
      <c r="AT249" s="49" t="s">
        <v>197</v>
      </c>
      <c r="AU249" s="49" t="s">
        <v>197</v>
      </c>
      <c r="AV249" s="49" t="s">
        <v>197</v>
      </c>
      <c r="AW249" s="49" t="s">
        <v>197</v>
      </c>
      <c r="AX249" s="49" t="s">
        <v>197</v>
      </c>
      <c r="AY249" s="49" t="s">
        <v>197</v>
      </c>
      <c r="AZ249" s="48">
        <v>171.4</v>
      </c>
      <c r="BA249" s="48">
        <v>131.9</v>
      </c>
      <c r="BB249" s="48">
        <v>133.69999999999999</v>
      </c>
      <c r="BC249" s="48">
        <v>80.2</v>
      </c>
      <c r="BD249" s="48">
        <v>103.1</v>
      </c>
      <c r="BE249" s="48">
        <v>101.3</v>
      </c>
      <c r="BF249" s="48">
        <v>48</v>
      </c>
      <c r="BG249" s="48">
        <v>79.599999999999994</v>
      </c>
      <c r="BH249" s="48">
        <v>72.400000000000006</v>
      </c>
      <c r="BI249" s="49" t="s">
        <v>197</v>
      </c>
      <c r="BJ249" s="49" t="s">
        <v>197</v>
      </c>
      <c r="BK249" s="49" t="s">
        <v>197</v>
      </c>
      <c r="BL249" s="49" t="s">
        <v>197</v>
      </c>
      <c r="BM249" s="49" t="s">
        <v>197</v>
      </c>
      <c r="BN249" s="49" t="s">
        <v>197</v>
      </c>
      <c r="BO249" s="49" t="s">
        <v>197</v>
      </c>
      <c r="BP249" s="49" t="s">
        <v>197</v>
      </c>
      <c r="BQ249" s="49" t="s">
        <v>197</v>
      </c>
      <c r="BR249" s="49" t="s">
        <v>197</v>
      </c>
      <c r="BS249" s="49" t="s">
        <v>197</v>
      </c>
      <c r="BT249" s="49" t="s">
        <v>197</v>
      </c>
      <c r="BU249" s="49" t="s">
        <v>197</v>
      </c>
      <c r="BV249" s="49" t="s">
        <v>197</v>
      </c>
      <c r="BW249" s="49" t="s">
        <v>197</v>
      </c>
      <c r="BX249" s="49" t="s">
        <v>197</v>
      </c>
      <c r="BY249" s="49" t="s">
        <v>197</v>
      </c>
      <c r="BZ249" s="49" t="s">
        <v>197</v>
      </c>
      <c r="CA249" s="49" t="s">
        <v>197</v>
      </c>
      <c r="CB249" s="49" t="s">
        <v>197</v>
      </c>
      <c r="CC249" s="49" t="s">
        <v>197</v>
      </c>
      <c r="CD249" s="49" t="s">
        <v>197</v>
      </c>
      <c r="CE249" s="49" t="s">
        <v>197</v>
      </c>
      <c r="CF249" s="49" t="s">
        <v>197</v>
      </c>
      <c r="CG249" s="49" t="s">
        <v>197</v>
      </c>
      <c r="CH249" s="49" t="s">
        <v>197</v>
      </c>
      <c r="CI249" s="49" t="s">
        <v>197</v>
      </c>
      <c r="CJ249" s="49" t="s">
        <v>197</v>
      </c>
      <c r="CK249" s="49" t="s">
        <v>197</v>
      </c>
      <c r="CL249" s="49" t="s">
        <v>197</v>
      </c>
      <c r="CM249" s="49" t="s">
        <v>197</v>
      </c>
      <c r="CN249" s="49" t="s">
        <v>197</v>
      </c>
      <c r="CO249" s="49" t="s">
        <v>197</v>
      </c>
      <c r="CP249" s="49" t="s">
        <v>197</v>
      </c>
      <c r="CQ249" s="49" t="s">
        <v>197</v>
      </c>
      <c r="CR249" s="49" t="s">
        <v>197</v>
      </c>
      <c r="CS249" s="49" t="s">
        <v>197</v>
      </c>
      <c r="CT249" s="49" t="s">
        <v>197</v>
      </c>
      <c r="CU249" s="49" t="s">
        <v>197</v>
      </c>
      <c r="CV249" s="49" t="s">
        <v>197</v>
      </c>
      <c r="CW249" s="49" t="s">
        <v>197</v>
      </c>
      <c r="CX249" s="49" t="s">
        <v>197</v>
      </c>
      <c r="CY249" s="49" t="s">
        <v>197</v>
      </c>
      <c r="CZ249" s="49" t="s">
        <v>197</v>
      </c>
      <c r="DA249" s="49" t="s">
        <v>197</v>
      </c>
      <c r="DB249" s="49" t="s">
        <v>197</v>
      </c>
      <c r="DC249" s="49" t="s">
        <v>197</v>
      </c>
      <c r="DD249" s="49" t="s">
        <v>197</v>
      </c>
      <c r="DE249" s="49" t="s">
        <v>197</v>
      </c>
      <c r="DF249" s="49" t="s">
        <v>197</v>
      </c>
      <c r="DG249" s="49" t="s">
        <v>197</v>
      </c>
      <c r="DH249" s="49" t="s">
        <v>197</v>
      </c>
      <c r="DI249" s="49" t="s">
        <v>197</v>
      </c>
      <c r="DJ249" s="49" t="s">
        <v>197</v>
      </c>
      <c r="DK249" s="49" t="s">
        <v>197</v>
      </c>
      <c r="DL249" s="49" t="s">
        <v>197</v>
      </c>
      <c r="DM249" s="49" t="s">
        <v>197</v>
      </c>
      <c r="DN249" s="49" t="s">
        <v>197</v>
      </c>
      <c r="DO249" s="49" t="s">
        <v>197</v>
      </c>
      <c r="DP249" s="49" t="s">
        <v>197</v>
      </c>
      <c r="DQ249" s="49" t="s">
        <v>197</v>
      </c>
      <c r="DR249" s="49" t="s">
        <v>197</v>
      </c>
      <c r="DS249" s="49" t="s">
        <v>197</v>
      </c>
      <c r="DT249" s="49" t="s">
        <v>197</v>
      </c>
      <c r="DU249" s="49" t="s">
        <v>197</v>
      </c>
      <c r="DV249" s="49" t="s">
        <v>197</v>
      </c>
      <c r="DW249" s="49" t="s">
        <v>197</v>
      </c>
      <c r="DX249" s="49" t="s">
        <v>197</v>
      </c>
      <c r="DY249" s="49" t="s">
        <v>197</v>
      </c>
      <c r="DZ249" s="49" t="s">
        <v>197</v>
      </c>
      <c r="EA249" s="49" t="s">
        <v>197</v>
      </c>
      <c r="EB249" s="48" t="e">
        <v>#N/A</v>
      </c>
      <c r="EC249" s="49" t="s">
        <v>197</v>
      </c>
      <c r="ED249" s="48" t="e">
        <v>#N/A</v>
      </c>
      <c r="EE249" s="49" t="s">
        <v>197</v>
      </c>
      <c r="EF249" s="49" t="s">
        <v>197</v>
      </c>
      <c r="EG249" s="49" t="s">
        <v>197</v>
      </c>
      <c r="EH249" s="49" t="s">
        <v>197</v>
      </c>
      <c r="EI249" s="49" t="s">
        <v>197</v>
      </c>
      <c r="EJ249" s="49" t="s">
        <v>197</v>
      </c>
      <c r="EK249" s="49" t="s">
        <v>197</v>
      </c>
      <c r="EL249" s="49" t="s">
        <v>197</v>
      </c>
      <c r="EM249" s="49" t="s">
        <v>197</v>
      </c>
      <c r="EN249" s="49" t="s">
        <v>197</v>
      </c>
      <c r="EO249" s="49" t="s">
        <v>197</v>
      </c>
      <c r="EP249" s="49" t="s">
        <v>197</v>
      </c>
      <c r="EQ249" s="49" t="s">
        <v>197</v>
      </c>
      <c r="ER249" s="49" t="s">
        <v>197</v>
      </c>
      <c r="ES249" s="49" t="s">
        <v>197</v>
      </c>
      <c r="ET249" s="49" t="s">
        <v>197</v>
      </c>
      <c r="EU249" s="49" t="s">
        <v>197</v>
      </c>
      <c r="EV249" s="48">
        <v>115.3</v>
      </c>
      <c r="EW249" s="48">
        <v>96.7</v>
      </c>
      <c r="EX249" s="48">
        <v>102.6</v>
      </c>
      <c r="EY249" s="49" t="s">
        <v>197</v>
      </c>
      <c r="EZ249" s="48">
        <v>37.6</v>
      </c>
      <c r="FA249" s="48">
        <v>170.5</v>
      </c>
      <c r="FB249" s="48">
        <v>117.6</v>
      </c>
      <c r="FC249" s="49" t="s">
        <v>197</v>
      </c>
      <c r="FD249" s="48">
        <v>52.6</v>
      </c>
      <c r="FE249" s="48">
        <v>192.2</v>
      </c>
      <c r="FF249" s="48">
        <v>132.1</v>
      </c>
      <c r="FG249" s="49" t="s">
        <v>197</v>
      </c>
      <c r="FH249" s="49" t="s">
        <v>197</v>
      </c>
      <c r="FI249" s="49" t="s">
        <v>197</v>
      </c>
      <c r="FJ249" s="49" t="s">
        <v>197</v>
      </c>
      <c r="FK249" s="49" t="s">
        <v>197</v>
      </c>
      <c r="FL249" s="49" t="s">
        <v>197</v>
      </c>
      <c r="FM249" s="48">
        <v>166.7</v>
      </c>
      <c r="FN249" s="48">
        <v>129.80000000000001</v>
      </c>
      <c r="FO249" s="48">
        <v>151.4</v>
      </c>
      <c r="FP249" s="48">
        <v>18.8</v>
      </c>
      <c r="FQ249" s="48">
        <v>68</v>
      </c>
      <c r="FR249" s="48">
        <v>50.5</v>
      </c>
      <c r="FS249" s="48">
        <v>335.8</v>
      </c>
      <c r="FT249" s="48">
        <v>98.6</v>
      </c>
      <c r="FU249" s="48">
        <v>248.6</v>
      </c>
      <c r="FV249" s="49" t="s">
        <v>197</v>
      </c>
      <c r="FW249" s="49" t="s">
        <v>197</v>
      </c>
      <c r="FX249" s="48">
        <v>121.3</v>
      </c>
      <c r="FY249" s="48">
        <v>105.7</v>
      </c>
      <c r="FZ249" s="48">
        <v>105.9</v>
      </c>
      <c r="GA249" s="48">
        <v>119.5</v>
      </c>
      <c r="GB249" s="48">
        <v>106.8</v>
      </c>
      <c r="GC249" s="48">
        <v>109.2</v>
      </c>
      <c r="GD249" s="49" t="s">
        <v>197</v>
      </c>
      <c r="GE249" s="49" t="s">
        <v>197</v>
      </c>
      <c r="GF249" s="49" t="s">
        <v>197</v>
      </c>
      <c r="GG249" s="49" t="s">
        <v>197</v>
      </c>
      <c r="GH249" s="48">
        <v>155.30000000000001</v>
      </c>
      <c r="GI249" s="48">
        <v>154.19999999999999</v>
      </c>
      <c r="GJ249" s="49" t="s">
        <v>197</v>
      </c>
      <c r="GK249" s="49" t="s">
        <v>197</v>
      </c>
      <c r="GL249" s="49" t="s">
        <v>197</v>
      </c>
      <c r="GM249" s="49" t="s">
        <v>197</v>
      </c>
      <c r="GN249" s="49" t="s">
        <v>197</v>
      </c>
      <c r="GO249" s="49" t="s">
        <v>197</v>
      </c>
      <c r="GP249" s="49" t="s">
        <v>197</v>
      </c>
      <c r="GQ249" s="49" t="s">
        <v>197</v>
      </c>
      <c r="GR249" s="49" t="s">
        <v>197</v>
      </c>
      <c r="GS249" s="49" t="s">
        <v>197</v>
      </c>
      <c r="GT249" s="49" t="s">
        <v>197</v>
      </c>
      <c r="GU249" s="49" t="s">
        <v>197</v>
      </c>
      <c r="GV249" s="49" t="s">
        <v>197</v>
      </c>
      <c r="GW249" s="49" t="s">
        <v>197</v>
      </c>
      <c r="GX249" s="49" t="s">
        <v>197</v>
      </c>
      <c r="GY249" s="49" t="s">
        <v>197</v>
      </c>
      <c r="GZ249" s="49" t="s">
        <v>197</v>
      </c>
      <c r="HA249" s="49" t="s">
        <v>197</v>
      </c>
      <c r="HB249" s="49" t="s">
        <v>197</v>
      </c>
      <c r="HC249" s="49" t="s">
        <v>197</v>
      </c>
      <c r="HD249" s="49" t="s">
        <v>197</v>
      </c>
      <c r="HE249" s="48" t="e">
        <v>#N/A</v>
      </c>
      <c r="HF249" s="49" t="s">
        <v>197</v>
      </c>
      <c r="HG249" s="48" t="e">
        <v>#N/A</v>
      </c>
      <c r="HH249" s="49" t="s">
        <v>197</v>
      </c>
      <c r="HI249" s="49" t="s">
        <v>197</v>
      </c>
      <c r="HJ249" s="49" t="s">
        <v>197</v>
      </c>
      <c r="HK249" s="49" t="s">
        <v>197</v>
      </c>
      <c r="HL249" s="49" t="s">
        <v>197</v>
      </c>
      <c r="HM249" s="49" t="s">
        <v>197</v>
      </c>
      <c r="HN249" s="49" t="s">
        <v>197</v>
      </c>
      <c r="HO249" s="49" t="s">
        <v>197</v>
      </c>
      <c r="HP249" s="49" t="s">
        <v>197</v>
      </c>
      <c r="HQ249" s="49" t="s">
        <v>197</v>
      </c>
      <c r="HR249" s="49" t="s">
        <v>197</v>
      </c>
      <c r="HS249" s="49" t="s">
        <v>197</v>
      </c>
      <c r="HT249" s="49" t="s">
        <v>197</v>
      </c>
      <c r="HU249" s="48">
        <v>89.3</v>
      </c>
      <c r="HV249" s="48">
        <v>100.2</v>
      </c>
      <c r="HW249" s="48">
        <v>99.5</v>
      </c>
      <c r="HX249" s="49" t="s">
        <v>197</v>
      </c>
      <c r="HY249" s="49" t="s">
        <v>197</v>
      </c>
      <c r="HZ249" s="49" t="s">
        <v>197</v>
      </c>
      <c r="IA249" s="49" t="s">
        <v>197</v>
      </c>
      <c r="IB249" s="49" t="s">
        <v>197</v>
      </c>
      <c r="IC249" s="49" t="s">
        <v>197</v>
      </c>
      <c r="ID249" s="48">
        <v>104.6</v>
      </c>
      <c r="IE249" s="49" t="s">
        <v>197</v>
      </c>
      <c r="IF249" s="49" t="s">
        <v>197</v>
      </c>
      <c r="IG249" s="49" t="s">
        <v>197</v>
      </c>
      <c r="IH249" s="48">
        <v>71</v>
      </c>
      <c r="II249" s="49" t="s">
        <v>197</v>
      </c>
      <c r="IJ249" s="49" t="s">
        <v>197</v>
      </c>
      <c r="IK249" s="49" t="s">
        <v>197</v>
      </c>
      <c r="IL249" s="49" t="s">
        <v>197</v>
      </c>
      <c r="IM249" s="49" t="s">
        <v>197</v>
      </c>
      <c r="IN249" s="49" t="s">
        <v>197</v>
      </c>
      <c r="IO249" s="49" t="s">
        <v>197</v>
      </c>
      <c r="IP249" s="49" t="s">
        <v>197</v>
      </c>
      <c r="IQ249" s="49" t="s">
        <v>197</v>
      </c>
      <c r="IR249" s="48">
        <v>108.6</v>
      </c>
      <c r="IS249" s="48">
        <v>231.4</v>
      </c>
      <c r="IT249" s="48">
        <v>184.2</v>
      </c>
      <c r="IU249" s="49" t="s">
        <v>197</v>
      </c>
      <c r="IV249" s="49" t="s">
        <v>197</v>
      </c>
      <c r="IW249" s="49" t="s">
        <v>197</v>
      </c>
      <c r="IX249" s="49" t="s">
        <v>197</v>
      </c>
      <c r="IY249" s="49" t="s">
        <v>197</v>
      </c>
      <c r="IZ249" s="49" t="s">
        <v>197</v>
      </c>
      <c r="JA249" s="49" t="s">
        <v>197</v>
      </c>
      <c r="JB249" s="49" t="s">
        <v>197</v>
      </c>
      <c r="JC249" s="49" t="s">
        <v>197</v>
      </c>
      <c r="JD249" s="49" t="s">
        <v>197</v>
      </c>
      <c r="JE249" s="49" t="s">
        <v>197</v>
      </c>
      <c r="JF249" s="49" t="s">
        <v>87</v>
      </c>
      <c r="JG249" s="49" t="s">
        <v>87</v>
      </c>
      <c r="JH249" s="49" t="s">
        <v>87</v>
      </c>
      <c r="JI249" s="49">
        <v>124.3</v>
      </c>
      <c r="JJ249" s="49">
        <v>77.599999999999994</v>
      </c>
      <c r="JK249" s="49">
        <v>66.400000000000006</v>
      </c>
      <c r="JL249" s="49">
        <v>71.2</v>
      </c>
      <c r="JM249" s="49">
        <v>66.3</v>
      </c>
      <c r="JN249" s="49">
        <v>71</v>
      </c>
      <c r="JO249" s="49" t="s">
        <v>87</v>
      </c>
    </row>
    <row r="250" spans="1:275">
      <c r="A250" s="45"/>
      <c r="B250" s="46" t="s">
        <v>1987</v>
      </c>
      <c r="C250" s="303" t="s">
        <v>1481</v>
      </c>
      <c r="D250" s="46" t="s">
        <v>118</v>
      </c>
      <c r="E250" s="303" t="s">
        <v>31</v>
      </c>
      <c r="F250" s="47" t="s">
        <v>197</v>
      </c>
      <c r="G250" s="47" t="s">
        <v>197</v>
      </c>
      <c r="H250" s="48">
        <v>55.7</v>
      </c>
      <c r="I250" s="48">
        <v>89.9</v>
      </c>
      <c r="J250" s="48">
        <v>85.4</v>
      </c>
      <c r="K250" s="48">
        <v>174.3</v>
      </c>
      <c r="L250" s="48">
        <v>153.1</v>
      </c>
      <c r="M250" s="48">
        <v>143.69999999999999</v>
      </c>
      <c r="N250" s="48">
        <v>149</v>
      </c>
      <c r="O250" s="49" t="s">
        <v>197</v>
      </c>
      <c r="P250" s="48">
        <v>156.19999999999999</v>
      </c>
      <c r="Q250" s="49" t="s">
        <v>197</v>
      </c>
      <c r="R250" s="48">
        <v>87.4</v>
      </c>
      <c r="S250" s="48">
        <v>114.1</v>
      </c>
      <c r="T250" s="48">
        <v>119.2</v>
      </c>
      <c r="U250" s="48">
        <v>114.7</v>
      </c>
      <c r="V250" s="49" t="s">
        <v>197</v>
      </c>
      <c r="W250" s="48">
        <v>203.4</v>
      </c>
      <c r="X250" s="49" t="s">
        <v>197</v>
      </c>
      <c r="Y250" s="48">
        <v>132.30000000000001</v>
      </c>
      <c r="Z250" s="49" t="s">
        <v>197</v>
      </c>
      <c r="AA250" s="49" t="s">
        <v>197</v>
      </c>
      <c r="AB250" s="48">
        <v>139.4</v>
      </c>
      <c r="AC250" s="49" t="s">
        <v>197</v>
      </c>
      <c r="AD250" s="48">
        <v>99.2</v>
      </c>
      <c r="AE250" s="48">
        <v>155.80000000000001</v>
      </c>
      <c r="AF250" s="48">
        <v>72.8</v>
      </c>
      <c r="AG250" s="48">
        <v>112.5</v>
      </c>
      <c r="AH250" s="49" t="s">
        <v>197</v>
      </c>
      <c r="AI250" s="49" t="s">
        <v>197</v>
      </c>
      <c r="AJ250" s="48">
        <v>163.5</v>
      </c>
      <c r="AK250" s="49" t="s">
        <v>197</v>
      </c>
      <c r="AL250" s="49" t="s">
        <v>197</v>
      </c>
      <c r="AM250" s="49" t="s">
        <v>197</v>
      </c>
      <c r="AN250" s="48">
        <v>44.8</v>
      </c>
      <c r="AO250" s="48">
        <v>99.8</v>
      </c>
      <c r="AP250" s="48">
        <v>99.2</v>
      </c>
      <c r="AQ250" s="48">
        <v>21.6</v>
      </c>
      <c r="AR250" s="48">
        <v>151.30000000000001</v>
      </c>
      <c r="AS250" s="49" t="s">
        <v>197</v>
      </c>
      <c r="AT250" s="48">
        <v>125.7</v>
      </c>
      <c r="AU250" s="49" t="s">
        <v>197</v>
      </c>
      <c r="AV250" s="48">
        <v>78.3</v>
      </c>
      <c r="AW250" s="49" t="s">
        <v>197</v>
      </c>
      <c r="AX250" s="49" t="s">
        <v>197</v>
      </c>
      <c r="AY250" s="49" t="s">
        <v>197</v>
      </c>
      <c r="AZ250" s="48">
        <v>203.1</v>
      </c>
      <c r="BA250" s="48">
        <v>121.8</v>
      </c>
      <c r="BB250" s="48">
        <v>125.6</v>
      </c>
      <c r="BC250" s="48">
        <v>111.6</v>
      </c>
      <c r="BD250" s="48">
        <v>129.1</v>
      </c>
      <c r="BE250" s="48">
        <v>127.7</v>
      </c>
      <c r="BF250" s="48">
        <v>82.1</v>
      </c>
      <c r="BG250" s="48">
        <v>107.5</v>
      </c>
      <c r="BH250" s="48">
        <v>101.4</v>
      </c>
      <c r="BI250" s="48">
        <v>175.5</v>
      </c>
      <c r="BJ250" s="48">
        <v>81.7</v>
      </c>
      <c r="BK250" s="48">
        <v>130.69999999999999</v>
      </c>
      <c r="BL250" s="49" t="s">
        <v>197</v>
      </c>
      <c r="BM250" s="49" t="s">
        <v>197</v>
      </c>
      <c r="BN250" s="49" t="s">
        <v>197</v>
      </c>
      <c r="BO250" s="49" t="s">
        <v>197</v>
      </c>
      <c r="BP250" s="49" t="s">
        <v>197</v>
      </c>
      <c r="BQ250" s="49" t="s">
        <v>197</v>
      </c>
      <c r="BR250" s="49" t="s">
        <v>197</v>
      </c>
      <c r="BS250" s="49" t="s">
        <v>197</v>
      </c>
      <c r="BT250" s="49" t="s">
        <v>197</v>
      </c>
      <c r="BU250" s="49" t="s">
        <v>197</v>
      </c>
      <c r="BV250" s="49" t="s">
        <v>197</v>
      </c>
      <c r="BW250" s="49" t="s">
        <v>197</v>
      </c>
      <c r="BX250" s="49" t="s">
        <v>197</v>
      </c>
      <c r="BY250" s="49" t="s">
        <v>197</v>
      </c>
      <c r="BZ250" s="49" t="s">
        <v>197</v>
      </c>
      <c r="CA250" s="49" t="s">
        <v>197</v>
      </c>
      <c r="CB250" s="49" t="s">
        <v>197</v>
      </c>
      <c r="CC250" s="49" t="s">
        <v>197</v>
      </c>
      <c r="CD250" s="49" t="s">
        <v>197</v>
      </c>
      <c r="CE250" s="49" t="s">
        <v>197</v>
      </c>
      <c r="CF250" s="49" t="s">
        <v>197</v>
      </c>
      <c r="CG250" s="49" t="s">
        <v>197</v>
      </c>
      <c r="CH250" s="49" t="s">
        <v>197</v>
      </c>
      <c r="CI250" s="49" t="s">
        <v>197</v>
      </c>
      <c r="CJ250" s="49" t="s">
        <v>197</v>
      </c>
      <c r="CK250" s="49" t="s">
        <v>197</v>
      </c>
      <c r="CL250" s="49" t="s">
        <v>197</v>
      </c>
      <c r="CM250" s="49" t="s">
        <v>197</v>
      </c>
      <c r="CN250" s="49" t="s">
        <v>197</v>
      </c>
      <c r="CO250" s="49" t="s">
        <v>197</v>
      </c>
      <c r="CP250" s="49" t="s">
        <v>197</v>
      </c>
      <c r="CQ250" s="49" t="s">
        <v>197</v>
      </c>
      <c r="CR250" s="49" t="s">
        <v>197</v>
      </c>
      <c r="CS250" s="49" t="s">
        <v>197</v>
      </c>
      <c r="CT250" s="49" t="s">
        <v>197</v>
      </c>
      <c r="CU250" s="49" t="s">
        <v>197</v>
      </c>
      <c r="CV250" s="49" t="s">
        <v>197</v>
      </c>
      <c r="CW250" s="49" t="s">
        <v>197</v>
      </c>
      <c r="CX250" s="49" t="s">
        <v>197</v>
      </c>
      <c r="CY250" s="49" t="s">
        <v>197</v>
      </c>
      <c r="CZ250" s="49" t="s">
        <v>197</v>
      </c>
      <c r="DA250" s="49" t="s">
        <v>197</v>
      </c>
      <c r="DB250" s="49" t="s">
        <v>197</v>
      </c>
      <c r="DC250" s="49" t="s">
        <v>197</v>
      </c>
      <c r="DD250" s="49" t="s">
        <v>197</v>
      </c>
      <c r="DE250" s="49" t="s">
        <v>197</v>
      </c>
      <c r="DF250" s="49" t="s">
        <v>197</v>
      </c>
      <c r="DG250" s="49" t="s">
        <v>197</v>
      </c>
      <c r="DH250" s="49" t="s">
        <v>197</v>
      </c>
      <c r="DI250" s="49" t="s">
        <v>197</v>
      </c>
      <c r="DJ250" s="49" t="s">
        <v>197</v>
      </c>
      <c r="DK250" s="49" t="s">
        <v>197</v>
      </c>
      <c r="DL250" s="49" t="s">
        <v>197</v>
      </c>
      <c r="DM250" s="49" t="s">
        <v>197</v>
      </c>
      <c r="DN250" s="49" t="s">
        <v>197</v>
      </c>
      <c r="DO250" s="49" t="s">
        <v>197</v>
      </c>
      <c r="DP250" s="49" t="s">
        <v>197</v>
      </c>
      <c r="DQ250" s="49" t="s">
        <v>197</v>
      </c>
      <c r="DR250" s="49" t="s">
        <v>197</v>
      </c>
      <c r="DS250" s="49" t="s">
        <v>197</v>
      </c>
      <c r="DT250" s="49" t="s">
        <v>197</v>
      </c>
      <c r="DU250" s="49" t="s">
        <v>197</v>
      </c>
      <c r="DV250" s="49" t="s">
        <v>197</v>
      </c>
      <c r="DW250" s="49" t="s">
        <v>197</v>
      </c>
      <c r="DX250" s="49" t="s">
        <v>197</v>
      </c>
      <c r="DY250" s="49" t="s">
        <v>197</v>
      </c>
      <c r="DZ250" s="49" t="s">
        <v>197</v>
      </c>
      <c r="EA250" s="49" t="s">
        <v>197</v>
      </c>
      <c r="EB250" s="48" t="e">
        <v>#N/A</v>
      </c>
      <c r="EC250" s="49" t="s">
        <v>197</v>
      </c>
      <c r="ED250" s="48" t="e">
        <v>#N/A</v>
      </c>
      <c r="EE250" s="49" t="s">
        <v>197</v>
      </c>
      <c r="EF250" s="49" t="s">
        <v>197</v>
      </c>
      <c r="EG250" s="49" t="s">
        <v>197</v>
      </c>
      <c r="EH250" s="49" t="s">
        <v>197</v>
      </c>
      <c r="EI250" s="49" t="s">
        <v>197</v>
      </c>
      <c r="EJ250" s="49" t="s">
        <v>197</v>
      </c>
      <c r="EK250" s="49" t="s">
        <v>197</v>
      </c>
      <c r="EL250" s="49" t="s">
        <v>197</v>
      </c>
      <c r="EM250" s="49" t="s">
        <v>197</v>
      </c>
      <c r="EN250" s="49" t="s">
        <v>197</v>
      </c>
      <c r="EO250" s="49" t="s">
        <v>197</v>
      </c>
      <c r="EP250" s="49" t="s">
        <v>197</v>
      </c>
      <c r="EQ250" s="49" t="s">
        <v>197</v>
      </c>
      <c r="ER250" s="49" t="s">
        <v>197</v>
      </c>
      <c r="ES250" s="49" t="s">
        <v>197</v>
      </c>
      <c r="ET250" s="48">
        <v>150.9</v>
      </c>
      <c r="EU250" s="49" t="s">
        <v>197</v>
      </c>
      <c r="EV250" s="48">
        <v>117.6</v>
      </c>
      <c r="EW250" s="48">
        <v>90</v>
      </c>
      <c r="EX250" s="48">
        <v>98.8</v>
      </c>
      <c r="EY250" s="49" t="s">
        <v>197</v>
      </c>
      <c r="EZ250" s="48">
        <v>163.69999999999999</v>
      </c>
      <c r="FA250" s="48">
        <v>93.4</v>
      </c>
      <c r="FB250" s="48">
        <v>121.4</v>
      </c>
      <c r="FC250" s="49" t="s">
        <v>197</v>
      </c>
      <c r="FD250" s="48">
        <v>75.099999999999994</v>
      </c>
      <c r="FE250" s="48">
        <v>90.6</v>
      </c>
      <c r="FF250" s="48">
        <v>83.9</v>
      </c>
      <c r="FG250" s="49" t="s">
        <v>197</v>
      </c>
      <c r="FH250" s="49" t="s">
        <v>197</v>
      </c>
      <c r="FI250" s="49" t="s">
        <v>197</v>
      </c>
      <c r="FJ250" s="48">
        <v>156.4</v>
      </c>
      <c r="FK250" s="48">
        <v>225.9</v>
      </c>
      <c r="FL250" s="48">
        <v>194.7</v>
      </c>
      <c r="FM250" s="48">
        <v>177.2</v>
      </c>
      <c r="FN250" s="48">
        <v>85.1</v>
      </c>
      <c r="FO250" s="48">
        <v>139.1</v>
      </c>
      <c r="FP250" s="48">
        <v>156.9</v>
      </c>
      <c r="FQ250" s="48">
        <v>87.6</v>
      </c>
      <c r="FR250" s="48">
        <v>112.2</v>
      </c>
      <c r="FS250" s="48">
        <v>121.1</v>
      </c>
      <c r="FT250" s="48">
        <v>63</v>
      </c>
      <c r="FU250" s="48">
        <v>99.7</v>
      </c>
      <c r="FV250" s="48">
        <v>219.6</v>
      </c>
      <c r="FW250" s="48">
        <v>339.3</v>
      </c>
      <c r="FX250" s="48">
        <v>108.9</v>
      </c>
      <c r="FY250" s="48">
        <v>107</v>
      </c>
      <c r="FZ250" s="48">
        <v>107</v>
      </c>
      <c r="GA250" s="48">
        <v>112</v>
      </c>
      <c r="GB250" s="48">
        <v>116.4</v>
      </c>
      <c r="GC250" s="48">
        <v>115.5</v>
      </c>
      <c r="GD250" s="48">
        <v>67.3</v>
      </c>
      <c r="GE250" s="48">
        <v>97.5</v>
      </c>
      <c r="GF250" s="48">
        <v>77.900000000000006</v>
      </c>
      <c r="GG250" s="48">
        <v>247.1</v>
      </c>
      <c r="GH250" s="48">
        <v>197.6</v>
      </c>
      <c r="GI250" s="48">
        <v>198</v>
      </c>
      <c r="GJ250" s="49" t="s">
        <v>197</v>
      </c>
      <c r="GK250" s="49" t="s">
        <v>197</v>
      </c>
      <c r="GL250" s="49" t="s">
        <v>197</v>
      </c>
      <c r="GM250" s="48">
        <v>161.80000000000001</v>
      </c>
      <c r="GN250" s="48">
        <v>246</v>
      </c>
      <c r="GO250" s="48">
        <v>212.6</v>
      </c>
      <c r="GP250" s="48">
        <v>144.5</v>
      </c>
      <c r="GQ250" s="48">
        <v>133.9</v>
      </c>
      <c r="GR250" s="48">
        <v>137.80000000000001</v>
      </c>
      <c r="GS250" s="49" t="s">
        <v>197</v>
      </c>
      <c r="GT250" s="49" t="s">
        <v>197</v>
      </c>
      <c r="GU250" s="49" t="s">
        <v>197</v>
      </c>
      <c r="GV250" s="48">
        <v>154</v>
      </c>
      <c r="GW250" s="48">
        <v>23</v>
      </c>
      <c r="GX250" s="48">
        <v>81</v>
      </c>
      <c r="GY250" s="48">
        <v>138.19999999999999</v>
      </c>
      <c r="GZ250" s="48">
        <v>136.4</v>
      </c>
      <c r="HA250" s="48">
        <v>137.30000000000001</v>
      </c>
      <c r="HB250" s="48">
        <v>127.5</v>
      </c>
      <c r="HC250" s="48">
        <v>115.1</v>
      </c>
      <c r="HD250" s="48">
        <v>118.8</v>
      </c>
      <c r="HE250" s="48" t="e">
        <v>#N/A</v>
      </c>
      <c r="HF250" s="49" t="s">
        <v>197</v>
      </c>
      <c r="HG250" s="48" t="e">
        <v>#N/A</v>
      </c>
      <c r="HH250" s="49" t="s">
        <v>197</v>
      </c>
      <c r="HI250" s="48">
        <v>349.6</v>
      </c>
      <c r="HJ250" s="48">
        <v>295.7</v>
      </c>
      <c r="HK250" s="48">
        <v>311.2</v>
      </c>
      <c r="HL250" s="48">
        <v>359.9</v>
      </c>
      <c r="HM250" s="48">
        <v>328.1</v>
      </c>
      <c r="HN250" s="48">
        <v>343.6</v>
      </c>
      <c r="HO250" s="49" t="s">
        <v>197</v>
      </c>
      <c r="HP250" s="49" t="s">
        <v>197</v>
      </c>
      <c r="HQ250" s="49" t="s">
        <v>197</v>
      </c>
      <c r="HR250" s="49" t="s">
        <v>197</v>
      </c>
      <c r="HS250" s="49" t="s">
        <v>197</v>
      </c>
      <c r="HT250" s="49" t="s">
        <v>197</v>
      </c>
      <c r="HU250" s="48">
        <v>39.1</v>
      </c>
      <c r="HV250" s="48">
        <v>90.4</v>
      </c>
      <c r="HW250" s="48">
        <v>87.2</v>
      </c>
      <c r="HX250" s="49" t="s">
        <v>197</v>
      </c>
      <c r="HY250" s="49" t="s">
        <v>197</v>
      </c>
      <c r="HZ250" s="48">
        <v>155.1</v>
      </c>
      <c r="IA250" s="48">
        <v>37.299999999999997</v>
      </c>
      <c r="IB250" s="48">
        <v>542.5</v>
      </c>
      <c r="IC250" s="48">
        <v>269.39999999999998</v>
      </c>
      <c r="ID250" s="48">
        <v>146.19999999999999</v>
      </c>
      <c r="IE250" s="49" t="s">
        <v>197</v>
      </c>
      <c r="IF250" s="49" t="s">
        <v>197</v>
      </c>
      <c r="IG250" s="48">
        <v>308.39999999999998</v>
      </c>
      <c r="IH250" s="48">
        <v>83</v>
      </c>
      <c r="II250" s="49" t="s">
        <v>197</v>
      </c>
      <c r="IJ250" s="49" t="s">
        <v>197</v>
      </c>
      <c r="IK250" s="49" t="s">
        <v>197</v>
      </c>
      <c r="IL250" s="49" t="s">
        <v>197</v>
      </c>
      <c r="IM250" s="49" t="s">
        <v>197</v>
      </c>
      <c r="IN250" s="49" t="s">
        <v>197</v>
      </c>
      <c r="IO250" s="49" t="s">
        <v>197</v>
      </c>
      <c r="IP250" s="49" t="s">
        <v>197</v>
      </c>
      <c r="IQ250" s="49" t="s">
        <v>197</v>
      </c>
      <c r="IR250" s="48">
        <v>177</v>
      </c>
      <c r="IS250" s="48">
        <v>119.8</v>
      </c>
      <c r="IT250" s="48">
        <v>142</v>
      </c>
      <c r="IU250" s="48">
        <v>109.8</v>
      </c>
      <c r="IV250" s="48">
        <v>106.9</v>
      </c>
      <c r="IW250" s="48">
        <v>107.6</v>
      </c>
      <c r="IX250" s="49" t="s">
        <v>197</v>
      </c>
      <c r="IY250" s="49" t="s">
        <v>197</v>
      </c>
      <c r="IZ250" s="49" t="s">
        <v>197</v>
      </c>
      <c r="JA250" s="49" t="s">
        <v>197</v>
      </c>
      <c r="JB250" s="49" t="s">
        <v>197</v>
      </c>
      <c r="JC250" s="48">
        <v>98.5</v>
      </c>
      <c r="JD250" s="48">
        <v>239.2</v>
      </c>
      <c r="JE250" s="48">
        <v>204.8</v>
      </c>
      <c r="JF250" s="48" t="s">
        <v>87</v>
      </c>
      <c r="JG250" s="48" t="s">
        <v>87</v>
      </c>
      <c r="JH250" s="48">
        <v>42.6</v>
      </c>
      <c r="JI250" s="48">
        <v>108.4</v>
      </c>
      <c r="JJ250" s="48">
        <v>134.1</v>
      </c>
      <c r="JK250" s="48">
        <v>121.3</v>
      </c>
      <c r="JL250" s="48">
        <v>103.5</v>
      </c>
      <c r="JM250" s="48">
        <v>77.2</v>
      </c>
      <c r="JN250" s="48">
        <v>83</v>
      </c>
      <c r="JO250" s="48" t="s">
        <v>87</v>
      </c>
    </row>
    <row r="251" spans="1:275">
      <c r="A251" s="45"/>
      <c r="B251" s="46" t="s">
        <v>1988</v>
      </c>
      <c r="C251" s="303" t="s">
        <v>1482</v>
      </c>
      <c r="D251" s="46" t="s">
        <v>118</v>
      </c>
      <c r="E251" s="303" t="s">
        <v>31</v>
      </c>
      <c r="F251" s="47" t="s">
        <v>197</v>
      </c>
      <c r="G251" s="47" t="s">
        <v>197</v>
      </c>
      <c r="H251" s="48">
        <v>81.8</v>
      </c>
      <c r="I251" s="48">
        <v>101.3</v>
      </c>
      <c r="J251" s="48">
        <v>103.9</v>
      </c>
      <c r="K251" s="49" t="s">
        <v>197</v>
      </c>
      <c r="L251" s="49" t="s">
        <v>197</v>
      </c>
      <c r="M251" s="48">
        <v>86.9</v>
      </c>
      <c r="N251" s="49" t="s">
        <v>197</v>
      </c>
      <c r="O251" s="49" t="s">
        <v>197</v>
      </c>
      <c r="P251" s="49" t="s">
        <v>197</v>
      </c>
      <c r="Q251" s="49" t="s">
        <v>197</v>
      </c>
      <c r="R251" s="48">
        <v>177.2</v>
      </c>
      <c r="S251" s="49" t="s">
        <v>197</v>
      </c>
      <c r="T251" s="49" t="s">
        <v>197</v>
      </c>
      <c r="U251" s="48">
        <v>317.2</v>
      </c>
      <c r="V251" s="49" t="s">
        <v>197</v>
      </c>
      <c r="W251" s="49" t="s">
        <v>197</v>
      </c>
      <c r="X251" s="49" t="s">
        <v>197</v>
      </c>
      <c r="Y251" s="49" t="s">
        <v>197</v>
      </c>
      <c r="Z251" s="49" t="s">
        <v>197</v>
      </c>
      <c r="AA251" s="49" t="s">
        <v>197</v>
      </c>
      <c r="AB251" s="49" t="s">
        <v>197</v>
      </c>
      <c r="AC251" s="48">
        <v>88.6</v>
      </c>
      <c r="AD251" s="49" t="s">
        <v>197</v>
      </c>
      <c r="AE251" s="48">
        <v>82.1</v>
      </c>
      <c r="AF251" s="49" t="s">
        <v>197</v>
      </c>
      <c r="AG251" s="49" t="s">
        <v>197</v>
      </c>
      <c r="AH251" s="49" t="s">
        <v>197</v>
      </c>
      <c r="AI251" s="49" t="s">
        <v>197</v>
      </c>
      <c r="AJ251" s="49" t="s">
        <v>197</v>
      </c>
      <c r="AK251" s="49" t="s">
        <v>197</v>
      </c>
      <c r="AL251" s="49" t="s">
        <v>197</v>
      </c>
      <c r="AM251" s="49" t="s">
        <v>197</v>
      </c>
      <c r="AN251" s="49" t="s">
        <v>197</v>
      </c>
      <c r="AO251" s="49" t="s">
        <v>197</v>
      </c>
      <c r="AP251" s="49" t="s">
        <v>197</v>
      </c>
      <c r="AQ251" s="49" t="s">
        <v>197</v>
      </c>
      <c r="AR251" s="49" t="s">
        <v>197</v>
      </c>
      <c r="AS251" s="49" t="s">
        <v>197</v>
      </c>
      <c r="AT251" s="48">
        <v>60.9</v>
      </c>
      <c r="AU251" s="49" t="s">
        <v>197</v>
      </c>
      <c r="AV251" s="49" t="s">
        <v>197</v>
      </c>
      <c r="AW251" s="49" t="s">
        <v>197</v>
      </c>
      <c r="AX251" s="49" t="s">
        <v>197</v>
      </c>
      <c r="AY251" s="49" t="s">
        <v>197</v>
      </c>
      <c r="AZ251" s="48">
        <v>102</v>
      </c>
      <c r="BA251" s="48">
        <v>79.599999999999994</v>
      </c>
      <c r="BB251" s="48">
        <v>80.599999999999994</v>
      </c>
      <c r="BC251" s="48">
        <v>85.6</v>
      </c>
      <c r="BD251" s="48">
        <v>71.099999999999994</v>
      </c>
      <c r="BE251" s="48">
        <v>72.2</v>
      </c>
      <c r="BF251" s="48">
        <v>99.1</v>
      </c>
      <c r="BG251" s="48">
        <v>65.099999999999994</v>
      </c>
      <c r="BH251" s="48">
        <v>72.8</v>
      </c>
      <c r="BI251" s="49" t="s">
        <v>197</v>
      </c>
      <c r="BJ251" s="49" t="s">
        <v>197</v>
      </c>
      <c r="BK251" s="49" t="s">
        <v>197</v>
      </c>
      <c r="BL251" s="49" t="s">
        <v>197</v>
      </c>
      <c r="BM251" s="49" t="s">
        <v>197</v>
      </c>
      <c r="BN251" s="49" t="s">
        <v>197</v>
      </c>
      <c r="BO251" s="49" t="s">
        <v>197</v>
      </c>
      <c r="BP251" s="49" t="s">
        <v>197</v>
      </c>
      <c r="BQ251" s="49" t="s">
        <v>197</v>
      </c>
      <c r="BR251" s="49" t="s">
        <v>197</v>
      </c>
      <c r="BS251" s="49" t="s">
        <v>197</v>
      </c>
      <c r="BT251" s="49" t="s">
        <v>197</v>
      </c>
      <c r="BU251" s="49" t="s">
        <v>197</v>
      </c>
      <c r="BV251" s="49" t="s">
        <v>197</v>
      </c>
      <c r="BW251" s="49" t="s">
        <v>197</v>
      </c>
      <c r="BX251" s="49" t="s">
        <v>197</v>
      </c>
      <c r="BY251" s="49" t="s">
        <v>197</v>
      </c>
      <c r="BZ251" s="49" t="s">
        <v>197</v>
      </c>
      <c r="CA251" s="49" t="s">
        <v>197</v>
      </c>
      <c r="CB251" s="49" t="s">
        <v>197</v>
      </c>
      <c r="CC251" s="49" t="s">
        <v>197</v>
      </c>
      <c r="CD251" s="49" t="s">
        <v>197</v>
      </c>
      <c r="CE251" s="49" t="s">
        <v>197</v>
      </c>
      <c r="CF251" s="49" t="s">
        <v>197</v>
      </c>
      <c r="CG251" s="49" t="s">
        <v>197</v>
      </c>
      <c r="CH251" s="49" t="s">
        <v>197</v>
      </c>
      <c r="CI251" s="49" t="s">
        <v>197</v>
      </c>
      <c r="CJ251" s="49" t="s">
        <v>197</v>
      </c>
      <c r="CK251" s="49" t="s">
        <v>197</v>
      </c>
      <c r="CL251" s="49" t="s">
        <v>197</v>
      </c>
      <c r="CM251" s="49" t="s">
        <v>197</v>
      </c>
      <c r="CN251" s="49" t="s">
        <v>197</v>
      </c>
      <c r="CO251" s="49" t="s">
        <v>197</v>
      </c>
      <c r="CP251" s="49" t="s">
        <v>197</v>
      </c>
      <c r="CQ251" s="49" t="s">
        <v>197</v>
      </c>
      <c r="CR251" s="49" t="s">
        <v>197</v>
      </c>
      <c r="CS251" s="49" t="s">
        <v>197</v>
      </c>
      <c r="CT251" s="49" t="s">
        <v>197</v>
      </c>
      <c r="CU251" s="49" t="s">
        <v>197</v>
      </c>
      <c r="CV251" s="49" t="s">
        <v>197</v>
      </c>
      <c r="CW251" s="49" t="s">
        <v>197</v>
      </c>
      <c r="CX251" s="49" t="s">
        <v>197</v>
      </c>
      <c r="CY251" s="49" t="s">
        <v>197</v>
      </c>
      <c r="CZ251" s="49" t="s">
        <v>197</v>
      </c>
      <c r="DA251" s="49" t="s">
        <v>197</v>
      </c>
      <c r="DB251" s="49" t="s">
        <v>197</v>
      </c>
      <c r="DC251" s="49" t="s">
        <v>197</v>
      </c>
      <c r="DD251" s="49" t="s">
        <v>197</v>
      </c>
      <c r="DE251" s="49" t="s">
        <v>197</v>
      </c>
      <c r="DF251" s="49" t="s">
        <v>197</v>
      </c>
      <c r="DG251" s="49" t="s">
        <v>197</v>
      </c>
      <c r="DH251" s="49" t="s">
        <v>197</v>
      </c>
      <c r="DI251" s="49" t="s">
        <v>197</v>
      </c>
      <c r="DJ251" s="49" t="s">
        <v>197</v>
      </c>
      <c r="DK251" s="49" t="s">
        <v>197</v>
      </c>
      <c r="DL251" s="49" t="s">
        <v>197</v>
      </c>
      <c r="DM251" s="49" t="s">
        <v>197</v>
      </c>
      <c r="DN251" s="49" t="s">
        <v>197</v>
      </c>
      <c r="DO251" s="49" t="s">
        <v>197</v>
      </c>
      <c r="DP251" s="49" t="s">
        <v>197</v>
      </c>
      <c r="DQ251" s="49" t="s">
        <v>197</v>
      </c>
      <c r="DR251" s="49" t="s">
        <v>197</v>
      </c>
      <c r="DS251" s="49" t="s">
        <v>197</v>
      </c>
      <c r="DT251" s="49" t="s">
        <v>197</v>
      </c>
      <c r="DU251" s="49" t="s">
        <v>197</v>
      </c>
      <c r="DV251" s="49" t="s">
        <v>197</v>
      </c>
      <c r="DW251" s="49" t="s">
        <v>197</v>
      </c>
      <c r="DX251" s="49" t="s">
        <v>197</v>
      </c>
      <c r="DY251" s="49" t="s">
        <v>197</v>
      </c>
      <c r="DZ251" s="49" t="s">
        <v>197</v>
      </c>
      <c r="EA251" s="49" t="s">
        <v>197</v>
      </c>
      <c r="EB251" s="48" t="e">
        <v>#N/A</v>
      </c>
      <c r="EC251" s="49" t="s">
        <v>197</v>
      </c>
      <c r="ED251" s="48" t="e">
        <v>#N/A</v>
      </c>
      <c r="EE251" s="49" t="s">
        <v>197</v>
      </c>
      <c r="EF251" s="49" t="s">
        <v>197</v>
      </c>
      <c r="EG251" s="49" t="s">
        <v>197</v>
      </c>
      <c r="EH251" s="49" t="s">
        <v>197</v>
      </c>
      <c r="EI251" s="49" t="s">
        <v>197</v>
      </c>
      <c r="EJ251" s="49" t="s">
        <v>197</v>
      </c>
      <c r="EK251" s="49" t="s">
        <v>197</v>
      </c>
      <c r="EL251" s="49" t="s">
        <v>197</v>
      </c>
      <c r="EM251" s="49" t="s">
        <v>197</v>
      </c>
      <c r="EN251" s="49" t="s">
        <v>197</v>
      </c>
      <c r="EO251" s="49" t="s">
        <v>197</v>
      </c>
      <c r="EP251" s="49" t="s">
        <v>197</v>
      </c>
      <c r="EQ251" s="49" t="s">
        <v>197</v>
      </c>
      <c r="ER251" s="49" t="s">
        <v>197</v>
      </c>
      <c r="ES251" s="49" t="s">
        <v>197</v>
      </c>
      <c r="ET251" s="48">
        <v>62.5</v>
      </c>
      <c r="EU251" s="49" t="s">
        <v>197</v>
      </c>
      <c r="EV251" s="48">
        <v>62</v>
      </c>
      <c r="EW251" s="48">
        <v>73</v>
      </c>
      <c r="EX251" s="48">
        <v>69.599999999999994</v>
      </c>
      <c r="EY251" s="49" t="s">
        <v>197</v>
      </c>
      <c r="EZ251" s="48">
        <v>76.400000000000006</v>
      </c>
      <c r="FA251" s="48">
        <v>25.9</v>
      </c>
      <c r="FB251" s="48">
        <v>46</v>
      </c>
      <c r="FC251" s="49" t="s">
        <v>197</v>
      </c>
      <c r="FD251" s="48">
        <v>74.900000000000006</v>
      </c>
      <c r="FE251" s="48">
        <v>27</v>
      </c>
      <c r="FF251" s="48">
        <v>47.6</v>
      </c>
      <c r="FG251" s="49" t="s">
        <v>197</v>
      </c>
      <c r="FH251" s="49" t="s">
        <v>197</v>
      </c>
      <c r="FI251" s="49" t="s">
        <v>197</v>
      </c>
      <c r="FJ251" s="49" t="s">
        <v>197</v>
      </c>
      <c r="FK251" s="49" t="s">
        <v>197</v>
      </c>
      <c r="FL251" s="49" t="s">
        <v>197</v>
      </c>
      <c r="FM251" s="48">
        <v>39.799999999999997</v>
      </c>
      <c r="FN251" s="48">
        <v>36.1</v>
      </c>
      <c r="FO251" s="48">
        <v>38.200000000000003</v>
      </c>
      <c r="FP251" s="48">
        <v>87</v>
      </c>
      <c r="FQ251" s="48">
        <v>25.6</v>
      </c>
      <c r="FR251" s="48">
        <v>47.4</v>
      </c>
      <c r="FS251" s="48">
        <v>49.7</v>
      </c>
      <c r="FT251" s="48">
        <v>49.8</v>
      </c>
      <c r="FU251" s="48">
        <v>49.7</v>
      </c>
      <c r="FV251" s="49" t="s">
        <v>197</v>
      </c>
      <c r="FW251" s="49" t="s">
        <v>197</v>
      </c>
      <c r="FX251" s="48">
        <v>66.8</v>
      </c>
      <c r="FY251" s="48">
        <v>90.7</v>
      </c>
      <c r="FZ251" s="48">
        <v>90.5</v>
      </c>
      <c r="GA251" s="48">
        <v>79.5</v>
      </c>
      <c r="GB251" s="48">
        <v>80.400000000000006</v>
      </c>
      <c r="GC251" s="48">
        <v>80.2</v>
      </c>
      <c r="GD251" s="49" t="s">
        <v>197</v>
      </c>
      <c r="GE251" s="49" t="s">
        <v>197</v>
      </c>
      <c r="GF251" s="49" t="s">
        <v>197</v>
      </c>
      <c r="GG251" s="48">
        <v>12.5</v>
      </c>
      <c r="GH251" s="48">
        <v>118.4</v>
      </c>
      <c r="GI251" s="48">
        <v>117.7</v>
      </c>
      <c r="GJ251" s="49" t="s">
        <v>197</v>
      </c>
      <c r="GK251" s="49" t="s">
        <v>197</v>
      </c>
      <c r="GL251" s="49" t="s">
        <v>197</v>
      </c>
      <c r="GM251" s="49" t="s">
        <v>197</v>
      </c>
      <c r="GN251" s="49" t="s">
        <v>197</v>
      </c>
      <c r="GO251" s="49" t="s">
        <v>197</v>
      </c>
      <c r="GP251" s="49" t="s">
        <v>197</v>
      </c>
      <c r="GQ251" s="49" t="s">
        <v>197</v>
      </c>
      <c r="GR251" s="49" t="s">
        <v>197</v>
      </c>
      <c r="GS251" s="49" t="s">
        <v>197</v>
      </c>
      <c r="GT251" s="49" t="s">
        <v>197</v>
      </c>
      <c r="GU251" s="49" t="s">
        <v>197</v>
      </c>
      <c r="GV251" s="49" t="s">
        <v>197</v>
      </c>
      <c r="GW251" s="49" t="s">
        <v>197</v>
      </c>
      <c r="GX251" s="49" t="s">
        <v>197</v>
      </c>
      <c r="GY251" s="49" t="s">
        <v>197</v>
      </c>
      <c r="GZ251" s="49" t="s">
        <v>197</v>
      </c>
      <c r="HA251" s="49" t="s">
        <v>197</v>
      </c>
      <c r="HB251" s="49" t="s">
        <v>197</v>
      </c>
      <c r="HC251" s="49" t="s">
        <v>197</v>
      </c>
      <c r="HD251" s="49" t="s">
        <v>197</v>
      </c>
      <c r="HE251" s="48" t="e">
        <v>#N/A</v>
      </c>
      <c r="HF251" s="49" t="s">
        <v>197</v>
      </c>
      <c r="HG251" s="48" t="e">
        <v>#N/A</v>
      </c>
      <c r="HH251" s="49" t="s">
        <v>197</v>
      </c>
      <c r="HI251" s="49" t="s">
        <v>197</v>
      </c>
      <c r="HJ251" s="49" t="s">
        <v>197</v>
      </c>
      <c r="HK251" s="49" t="s">
        <v>197</v>
      </c>
      <c r="HL251" s="49" t="s">
        <v>197</v>
      </c>
      <c r="HM251" s="49" t="s">
        <v>197</v>
      </c>
      <c r="HN251" s="49" t="s">
        <v>197</v>
      </c>
      <c r="HO251" s="49" t="s">
        <v>197</v>
      </c>
      <c r="HP251" s="49" t="s">
        <v>197</v>
      </c>
      <c r="HQ251" s="49" t="s">
        <v>197</v>
      </c>
      <c r="HR251" s="49" t="s">
        <v>197</v>
      </c>
      <c r="HS251" s="49" t="s">
        <v>197</v>
      </c>
      <c r="HT251" s="49" t="s">
        <v>197</v>
      </c>
      <c r="HU251" s="48">
        <v>74.5</v>
      </c>
      <c r="HV251" s="48">
        <v>89</v>
      </c>
      <c r="HW251" s="48">
        <v>88.2</v>
      </c>
      <c r="HX251" s="49" t="s">
        <v>197</v>
      </c>
      <c r="HY251" s="49" t="s">
        <v>197</v>
      </c>
      <c r="HZ251" s="48">
        <v>158</v>
      </c>
      <c r="IA251" s="49" t="s">
        <v>197</v>
      </c>
      <c r="IB251" s="49" t="s">
        <v>197</v>
      </c>
      <c r="IC251" s="49" t="s">
        <v>197</v>
      </c>
      <c r="ID251" s="48">
        <v>187.5</v>
      </c>
      <c r="IE251" s="49" t="s">
        <v>197</v>
      </c>
      <c r="IF251" s="49" t="s">
        <v>197</v>
      </c>
      <c r="IG251" s="49" t="s">
        <v>197</v>
      </c>
      <c r="IH251" s="48">
        <v>43.7</v>
      </c>
      <c r="II251" s="49" t="s">
        <v>197</v>
      </c>
      <c r="IJ251" s="49" t="s">
        <v>197</v>
      </c>
      <c r="IK251" s="49" t="s">
        <v>197</v>
      </c>
      <c r="IL251" s="49" t="s">
        <v>197</v>
      </c>
      <c r="IM251" s="49" t="s">
        <v>197</v>
      </c>
      <c r="IN251" s="49" t="s">
        <v>197</v>
      </c>
      <c r="IO251" s="49" t="s">
        <v>197</v>
      </c>
      <c r="IP251" s="49" t="s">
        <v>197</v>
      </c>
      <c r="IQ251" s="49" t="s">
        <v>197</v>
      </c>
      <c r="IR251" s="48">
        <v>97.1</v>
      </c>
      <c r="IS251" s="48">
        <v>17.7</v>
      </c>
      <c r="IT251" s="48">
        <v>48.2</v>
      </c>
      <c r="IU251" s="48">
        <v>21.5</v>
      </c>
      <c r="IV251" s="48">
        <v>123.9</v>
      </c>
      <c r="IW251" s="48">
        <v>98</v>
      </c>
      <c r="IX251" s="49" t="s">
        <v>197</v>
      </c>
      <c r="IY251" s="49" t="s">
        <v>197</v>
      </c>
      <c r="IZ251" s="49" t="s">
        <v>197</v>
      </c>
      <c r="JA251" s="49" t="s">
        <v>197</v>
      </c>
      <c r="JB251" s="49" t="s">
        <v>197</v>
      </c>
      <c r="JC251" s="48">
        <v>14.5</v>
      </c>
      <c r="JD251" s="48">
        <v>14</v>
      </c>
      <c r="JE251" s="48">
        <v>14.1</v>
      </c>
      <c r="JF251" s="48" t="s">
        <v>87</v>
      </c>
      <c r="JG251" s="48" t="s">
        <v>87</v>
      </c>
      <c r="JH251" s="48">
        <v>26.9</v>
      </c>
      <c r="JI251" s="48">
        <v>141.30000000000001</v>
      </c>
      <c r="JJ251" s="48">
        <v>98.2</v>
      </c>
      <c r="JK251" s="48">
        <v>74.5</v>
      </c>
      <c r="JL251" s="48">
        <v>64.2</v>
      </c>
      <c r="JM251" s="48">
        <v>38.1</v>
      </c>
      <c r="JN251" s="48">
        <v>43.7</v>
      </c>
      <c r="JO251" s="48" t="s">
        <v>87</v>
      </c>
    </row>
    <row r="252" spans="1:275">
      <c r="A252" s="45"/>
      <c r="B252" s="46" t="s">
        <v>1989</v>
      </c>
      <c r="C252" s="303" t="s">
        <v>1483</v>
      </c>
      <c r="D252" s="46" t="s">
        <v>118</v>
      </c>
      <c r="E252" s="303" t="s">
        <v>31</v>
      </c>
      <c r="F252" s="47" t="s">
        <v>197</v>
      </c>
      <c r="G252" s="47" t="s">
        <v>197</v>
      </c>
      <c r="H252" s="48">
        <v>60.7</v>
      </c>
      <c r="I252" s="48">
        <v>104.7</v>
      </c>
      <c r="J252" s="48">
        <v>99.6</v>
      </c>
      <c r="K252" s="48">
        <v>67.3</v>
      </c>
      <c r="L252" s="48">
        <v>121.9</v>
      </c>
      <c r="M252" s="48">
        <v>78.2</v>
      </c>
      <c r="N252" s="48">
        <v>162.80000000000001</v>
      </c>
      <c r="O252" s="49" t="s">
        <v>197</v>
      </c>
      <c r="P252" s="48">
        <v>101.6</v>
      </c>
      <c r="Q252" s="49" t="s">
        <v>197</v>
      </c>
      <c r="R252" s="48">
        <v>90.8</v>
      </c>
      <c r="S252" s="48">
        <v>87.2</v>
      </c>
      <c r="T252" s="49" t="s">
        <v>197</v>
      </c>
      <c r="U252" s="48">
        <v>137.69999999999999</v>
      </c>
      <c r="V252" s="49" t="s">
        <v>197</v>
      </c>
      <c r="W252" s="48">
        <v>125.5</v>
      </c>
      <c r="X252" s="48">
        <v>177.3</v>
      </c>
      <c r="Y252" s="48">
        <v>118.6</v>
      </c>
      <c r="Z252" s="48">
        <v>94.8</v>
      </c>
      <c r="AA252" s="48">
        <v>163.1</v>
      </c>
      <c r="AB252" s="48">
        <v>122.3</v>
      </c>
      <c r="AC252" s="49" t="s">
        <v>197</v>
      </c>
      <c r="AD252" s="48">
        <v>131.4</v>
      </c>
      <c r="AE252" s="48">
        <v>63.3</v>
      </c>
      <c r="AF252" s="48">
        <v>58</v>
      </c>
      <c r="AG252" s="48">
        <v>90.8</v>
      </c>
      <c r="AH252" s="48">
        <v>137.5</v>
      </c>
      <c r="AI252" s="49" t="s">
        <v>197</v>
      </c>
      <c r="AJ252" s="49" t="s">
        <v>197</v>
      </c>
      <c r="AK252" s="49" t="s">
        <v>197</v>
      </c>
      <c r="AL252" s="49" t="s">
        <v>197</v>
      </c>
      <c r="AM252" s="49" t="s">
        <v>197</v>
      </c>
      <c r="AN252" s="48">
        <v>44.6</v>
      </c>
      <c r="AO252" s="48">
        <v>71.099999999999994</v>
      </c>
      <c r="AP252" s="48">
        <v>70.8</v>
      </c>
      <c r="AQ252" s="49" t="s">
        <v>197</v>
      </c>
      <c r="AR252" s="48">
        <v>117.6</v>
      </c>
      <c r="AS252" s="49" t="s">
        <v>197</v>
      </c>
      <c r="AT252" s="48">
        <v>82.9</v>
      </c>
      <c r="AU252" s="49" t="s">
        <v>197</v>
      </c>
      <c r="AV252" s="48">
        <v>73.099999999999994</v>
      </c>
      <c r="AW252" s="49" t="s">
        <v>197</v>
      </c>
      <c r="AX252" s="49" t="s">
        <v>197</v>
      </c>
      <c r="AY252" s="48">
        <v>184.7</v>
      </c>
      <c r="AZ252" s="48">
        <v>110.7</v>
      </c>
      <c r="BA252" s="48">
        <v>93.8</v>
      </c>
      <c r="BB252" s="48">
        <v>94.6</v>
      </c>
      <c r="BC252" s="48">
        <v>108</v>
      </c>
      <c r="BD252" s="48">
        <v>107.7</v>
      </c>
      <c r="BE252" s="48">
        <v>107.7</v>
      </c>
      <c r="BF252" s="48">
        <v>137</v>
      </c>
      <c r="BG252" s="48">
        <v>114.2</v>
      </c>
      <c r="BH252" s="48">
        <v>119.7</v>
      </c>
      <c r="BI252" s="48">
        <v>29.4</v>
      </c>
      <c r="BJ252" s="48">
        <v>92.2</v>
      </c>
      <c r="BK252" s="48">
        <v>59.4</v>
      </c>
      <c r="BL252" s="48">
        <v>30.3</v>
      </c>
      <c r="BM252" s="48">
        <v>44.8</v>
      </c>
      <c r="BN252" s="48">
        <v>40.799999999999997</v>
      </c>
      <c r="BO252" s="49" t="s">
        <v>197</v>
      </c>
      <c r="BP252" s="49" t="s">
        <v>197</v>
      </c>
      <c r="BQ252" s="49" t="s">
        <v>197</v>
      </c>
      <c r="BR252" s="49" t="s">
        <v>197</v>
      </c>
      <c r="BS252" s="49" t="s">
        <v>197</v>
      </c>
      <c r="BT252" s="49" t="s">
        <v>197</v>
      </c>
      <c r="BU252" s="48">
        <v>20.3</v>
      </c>
      <c r="BV252" s="48">
        <v>15.8</v>
      </c>
      <c r="BW252" s="48">
        <v>17.5</v>
      </c>
      <c r="BX252" s="48">
        <v>43.4</v>
      </c>
      <c r="BY252" s="48">
        <v>16.2</v>
      </c>
      <c r="BZ252" s="48">
        <v>33.9</v>
      </c>
      <c r="CA252" s="49" t="s">
        <v>197</v>
      </c>
      <c r="CB252" s="49" t="s">
        <v>197</v>
      </c>
      <c r="CC252" s="49" t="s">
        <v>197</v>
      </c>
      <c r="CD252" s="48">
        <v>150</v>
      </c>
      <c r="CE252" s="48">
        <v>156.19999999999999</v>
      </c>
      <c r="CF252" s="48">
        <v>153.6</v>
      </c>
      <c r="CG252" s="49" t="s">
        <v>197</v>
      </c>
      <c r="CH252" s="49" t="s">
        <v>197</v>
      </c>
      <c r="CI252" s="49" t="s">
        <v>197</v>
      </c>
      <c r="CJ252" s="48">
        <v>174.4</v>
      </c>
      <c r="CK252" s="48">
        <v>70.5</v>
      </c>
      <c r="CL252" s="48">
        <v>115.4</v>
      </c>
      <c r="CM252" s="49" t="s">
        <v>197</v>
      </c>
      <c r="CN252" s="49" t="s">
        <v>197</v>
      </c>
      <c r="CO252" s="49" t="s">
        <v>197</v>
      </c>
      <c r="CP252" s="49" t="s">
        <v>197</v>
      </c>
      <c r="CQ252" s="49" t="s">
        <v>197</v>
      </c>
      <c r="CR252" s="49" t="s">
        <v>197</v>
      </c>
      <c r="CS252" s="49" t="s">
        <v>197</v>
      </c>
      <c r="CT252" s="49" t="s">
        <v>197</v>
      </c>
      <c r="CU252" s="49" t="s">
        <v>197</v>
      </c>
      <c r="CV252" s="49" t="s">
        <v>197</v>
      </c>
      <c r="CW252" s="49" t="s">
        <v>197</v>
      </c>
      <c r="CX252" s="49" t="s">
        <v>197</v>
      </c>
      <c r="CY252" s="49" t="s">
        <v>197</v>
      </c>
      <c r="CZ252" s="49" t="s">
        <v>197</v>
      </c>
      <c r="DA252" s="48">
        <v>120.7</v>
      </c>
      <c r="DB252" s="48">
        <v>137.5</v>
      </c>
      <c r="DC252" s="48">
        <v>131.30000000000001</v>
      </c>
      <c r="DD252" s="49" t="s">
        <v>197</v>
      </c>
      <c r="DE252" s="49" t="s">
        <v>197</v>
      </c>
      <c r="DF252" s="49" t="s">
        <v>197</v>
      </c>
      <c r="DG252" s="48">
        <v>104.9</v>
      </c>
      <c r="DH252" s="49" t="s">
        <v>197</v>
      </c>
      <c r="DI252" s="48">
        <v>60.5</v>
      </c>
      <c r="DJ252" s="49" t="s">
        <v>197</v>
      </c>
      <c r="DK252" s="49" t="s">
        <v>197</v>
      </c>
      <c r="DL252" s="49" t="s">
        <v>197</v>
      </c>
      <c r="DM252" s="48">
        <v>151.4</v>
      </c>
      <c r="DN252" s="48">
        <v>63.5</v>
      </c>
      <c r="DO252" s="48">
        <v>98.2</v>
      </c>
      <c r="DP252" s="49" t="s">
        <v>197</v>
      </c>
      <c r="DQ252" s="49" t="s">
        <v>197</v>
      </c>
      <c r="DR252" s="49" t="s">
        <v>197</v>
      </c>
      <c r="DS252" s="49" t="s">
        <v>197</v>
      </c>
      <c r="DT252" s="49" t="s">
        <v>197</v>
      </c>
      <c r="DU252" s="49" t="s">
        <v>197</v>
      </c>
      <c r="DV252" s="49" t="s">
        <v>197</v>
      </c>
      <c r="DW252" s="49" t="s">
        <v>197</v>
      </c>
      <c r="DX252" s="49" t="s">
        <v>197</v>
      </c>
      <c r="DY252" s="49" t="s">
        <v>197</v>
      </c>
      <c r="DZ252" s="49" t="s">
        <v>197</v>
      </c>
      <c r="EA252" s="49" t="s">
        <v>197</v>
      </c>
      <c r="EB252" s="48" t="e">
        <v>#N/A</v>
      </c>
      <c r="EC252" s="49" t="s">
        <v>197</v>
      </c>
      <c r="ED252" s="48" t="e">
        <v>#N/A</v>
      </c>
      <c r="EE252" s="49" t="s">
        <v>197</v>
      </c>
      <c r="EF252" s="49" t="s">
        <v>197</v>
      </c>
      <c r="EG252" s="49" t="s">
        <v>197</v>
      </c>
      <c r="EH252" s="49" t="s">
        <v>197</v>
      </c>
      <c r="EI252" s="49" t="s">
        <v>197</v>
      </c>
      <c r="EJ252" s="49" t="s">
        <v>197</v>
      </c>
      <c r="EK252" s="49" t="s">
        <v>197</v>
      </c>
      <c r="EL252" s="49" t="s">
        <v>197</v>
      </c>
      <c r="EM252" s="49" t="s">
        <v>197</v>
      </c>
      <c r="EN252" s="49" t="s">
        <v>197</v>
      </c>
      <c r="EO252" s="49" t="s">
        <v>197</v>
      </c>
      <c r="EP252" s="49" t="s">
        <v>197</v>
      </c>
      <c r="EQ252" s="49" t="s">
        <v>197</v>
      </c>
      <c r="ER252" s="49" t="s">
        <v>197</v>
      </c>
      <c r="ES252" s="49" t="s">
        <v>197</v>
      </c>
      <c r="ET252" s="48">
        <v>80.599999999999994</v>
      </c>
      <c r="EU252" s="49" t="s">
        <v>197</v>
      </c>
      <c r="EV252" s="48">
        <v>95.9</v>
      </c>
      <c r="EW252" s="48">
        <v>90.4</v>
      </c>
      <c r="EX252" s="48">
        <v>92.2</v>
      </c>
      <c r="EY252" s="48">
        <v>62.4</v>
      </c>
      <c r="EZ252" s="48">
        <v>65.5</v>
      </c>
      <c r="FA252" s="48">
        <v>55.8</v>
      </c>
      <c r="FB252" s="48">
        <v>59.6</v>
      </c>
      <c r="FC252" s="48">
        <v>156.9</v>
      </c>
      <c r="FD252" s="48">
        <v>72.5</v>
      </c>
      <c r="FE252" s="48">
        <v>45.8</v>
      </c>
      <c r="FF252" s="48">
        <v>57.4</v>
      </c>
      <c r="FG252" s="49" t="s">
        <v>197</v>
      </c>
      <c r="FH252" s="49" t="s">
        <v>197</v>
      </c>
      <c r="FI252" s="49" t="s">
        <v>197</v>
      </c>
      <c r="FJ252" s="48">
        <v>196.7</v>
      </c>
      <c r="FK252" s="48">
        <v>67</v>
      </c>
      <c r="FL252" s="48">
        <v>125.3</v>
      </c>
      <c r="FM252" s="48">
        <v>54.5</v>
      </c>
      <c r="FN252" s="48">
        <v>60.5</v>
      </c>
      <c r="FO252" s="48">
        <v>56.9</v>
      </c>
      <c r="FP252" s="48">
        <v>45.5</v>
      </c>
      <c r="FQ252" s="48">
        <v>57.7</v>
      </c>
      <c r="FR252" s="48">
        <v>53.4</v>
      </c>
      <c r="FS252" s="48">
        <v>52</v>
      </c>
      <c r="FT252" s="48">
        <v>72.400000000000006</v>
      </c>
      <c r="FU252" s="48">
        <v>59.5</v>
      </c>
      <c r="FV252" s="48">
        <v>70.7</v>
      </c>
      <c r="FW252" s="48">
        <v>194.6</v>
      </c>
      <c r="FX252" s="48">
        <v>80.3</v>
      </c>
      <c r="FY252" s="48">
        <v>85.3</v>
      </c>
      <c r="FZ252" s="48">
        <v>85.2</v>
      </c>
      <c r="GA252" s="48">
        <v>113.8</v>
      </c>
      <c r="GB252" s="48">
        <v>93.5</v>
      </c>
      <c r="GC252" s="48">
        <v>97.5</v>
      </c>
      <c r="GD252" s="49" t="s">
        <v>197</v>
      </c>
      <c r="GE252" s="49" t="s">
        <v>197</v>
      </c>
      <c r="GF252" s="49" t="s">
        <v>197</v>
      </c>
      <c r="GG252" s="48">
        <v>88.8</v>
      </c>
      <c r="GH252" s="48">
        <v>151.6</v>
      </c>
      <c r="GI252" s="48">
        <v>151.1</v>
      </c>
      <c r="GJ252" s="49" t="s">
        <v>197</v>
      </c>
      <c r="GK252" s="49" t="s">
        <v>197</v>
      </c>
      <c r="GL252" s="49" t="s">
        <v>197</v>
      </c>
      <c r="GM252" s="48">
        <v>91.1</v>
      </c>
      <c r="GN252" s="48">
        <v>53.2</v>
      </c>
      <c r="GO252" s="48">
        <v>68.2</v>
      </c>
      <c r="GP252" s="48">
        <v>178.9</v>
      </c>
      <c r="GQ252" s="48">
        <v>52</v>
      </c>
      <c r="GR252" s="48">
        <v>99</v>
      </c>
      <c r="GS252" s="49" t="s">
        <v>197</v>
      </c>
      <c r="GT252" s="49" t="s">
        <v>197</v>
      </c>
      <c r="GU252" s="49" t="s">
        <v>197</v>
      </c>
      <c r="GV252" s="48">
        <v>521.9</v>
      </c>
      <c r="GW252" s="48">
        <v>177.2</v>
      </c>
      <c r="GX252" s="48">
        <v>330.1</v>
      </c>
      <c r="GY252" s="48">
        <v>100.7</v>
      </c>
      <c r="GZ252" s="48">
        <v>100.1</v>
      </c>
      <c r="HA252" s="48">
        <v>100.4</v>
      </c>
      <c r="HB252" s="48">
        <v>96.1</v>
      </c>
      <c r="HC252" s="48">
        <v>77.2</v>
      </c>
      <c r="HD252" s="48">
        <v>82.9</v>
      </c>
      <c r="HE252" s="48" t="e">
        <v>#N/A</v>
      </c>
      <c r="HF252" s="49" t="s">
        <v>197</v>
      </c>
      <c r="HG252" s="48" t="e">
        <v>#N/A</v>
      </c>
      <c r="HH252" s="49" t="s">
        <v>197</v>
      </c>
      <c r="HI252" s="48">
        <v>222.2</v>
      </c>
      <c r="HJ252" s="48">
        <v>110.2</v>
      </c>
      <c r="HK252" s="48">
        <v>142.4</v>
      </c>
      <c r="HL252" s="48">
        <v>178</v>
      </c>
      <c r="HM252" s="48">
        <v>151.1</v>
      </c>
      <c r="HN252" s="48">
        <v>164.2</v>
      </c>
      <c r="HO252" s="49" t="s">
        <v>197</v>
      </c>
      <c r="HP252" s="49" t="s">
        <v>197</v>
      </c>
      <c r="HQ252" s="49" t="s">
        <v>197</v>
      </c>
      <c r="HR252" s="49" t="s">
        <v>197</v>
      </c>
      <c r="HS252" s="49" t="s">
        <v>197</v>
      </c>
      <c r="HT252" s="49" t="s">
        <v>197</v>
      </c>
      <c r="HU252" s="48">
        <v>86.7</v>
      </c>
      <c r="HV252" s="48">
        <v>88.2</v>
      </c>
      <c r="HW252" s="48">
        <v>88.1</v>
      </c>
      <c r="HX252" s="49" t="s">
        <v>197</v>
      </c>
      <c r="HY252" s="49" t="s">
        <v>197</v>
      </c>
      <c r="HZ252" s="49" t="s">
        <v>197</v>
      </c>
      <c r="IA252" s="49" t="s">
        <v>197</v>
      </c>
      <c r="IB252" s="49" t="s">
        <v>197</v>
      </c>
      <c r="IC252" s="49" t="s">
        <v>197</v>
      </c>
      <c r="ID252" s="48">
        <v>22.7</v>
      </c>
      <c r="IE252" s="49" t="s">
        <v>197</v>
      </c>
      <c r="IF252" s="49" t="s">
        <v>197</v>
      </c>
      <c r="IG252" s="49" t="s">
        <v>197</v>
      </c>
      <c r="IH252" s="48">
        <v>53.5</v>
      </c>
      <c r="II252" s="49" t="s">
        <v>197</v>
      </c>
      <c r="IJ252" s="49" t="s">
        <v>197</v>
      </c>
      <c r="IK252" s="49" t="s">
        <v>197</v>
      </c>
      <c r="IL252" s="49" t="s">
        <v>197</v>
      </c>
      <c r="IM252" s="48">
        <v>218.3</v>
      </c>
      <c r="IN252" s="49" t="s">
        <v>197</v>
      </c>
      <c r="IO252" s="49" t="s">
        <v>197</v>
      </c>
      <c r="IP252" s="49" t="s">
        <v>197</v>
      </c>
      <c r="IQ252" s="49" t="s">
        <v>197</v>
      </c>
      <c r="IR252" s="48">
        <v>129.30000000000001</v>
      </c>
      <c r="IS252" s="48">
        <v>81.400000000000006</v>
      </c>
      <c r="IT252" s="48">
        <v>100</v>
      </c>
      <c r="IU252" s="48">
        <v>131.5</v>
      </c>
      <c r="IV252" s="48">
        <v>57.3</v>
      </c>
      <c r="IW252" s="48">
        <v>76.3</v>
      </c>
      <c r="IX252" s="49" t="s">
        <v>197</v>
      </c>
      <c r="IY252" s="49" t="s">
        <v>197</v>
      </c>
      <c r="IZ252" s="49" t="s">
        <v>197</v>
      </c>
      <c r="JA252" s="49" t="s">
        <v>197</v>
      </c>
      <c r="JB252" s="49" t="s">
        <v>197</v>
      </c>
      <c r="JC252" s="49" t="s">
        <v>197</v>
      </c>
      <c r="JD252" s="49" t="s">
        <v>197</v>
      </c>
      <c r="JE252" s="49" t="s">
        <v>197</v>
      </c>
      <c r="JF252" s="49" t="s">
        <v>87</v>
      </c>
      <c r="JG252" s="49" t="s">
        <v>87</v>
      </c>
      <c r="JH252" s="49" t="s">
        <v>87</v>
      </c>
      <c r="JI252" s="49">
        <v>69.900000000000006</v>
      </c>
      <c r="JJ252" s="49">
        <v>114</v>
      </c>
      <c r="JK252" s="49">
        <v>81.599999999999994</v>
      </c>
      <c r="JL252" s="49">
        <v>81.900000000000006</v>
      </c>
      <c r="JM252" s="49">
        <v>51.9</v>
      </c>
      <c r="JN252" s="49">
        <v>53.5</v>
      </c>
      <c r="JO252" s="49" t="s">
        <v>87</v>
      </c>
    </row>
    <row r="253" spans="1:275">
      <c r="A253" s="45"/>
      <c r="B253" s="46" t="s">
        <v>1990</v>
      </c>
      <c r="C253" s="303" t="s">
        <v>1484</v>
      </c>
      <c r="D253" s="46" t="s">
        <v>118</v>
      </c>
      <c r="E253" s="303" t="s">
        <v>31</v>
      </c>
      <c r="F253" s="47" t="s">
        <v>197</v>
      </c>
      <c r="G253" s="47" t="s">
        <v>197</v>
      </c>
      <c r="H253" s="48">
        <v>106</v>
      </c>
      <c r="I253" s="48">
        <v>127.4</v>
      </c>
      <c r="J253" s="48">
        <v>125.5</v>
      </c>
      <c r="K253" s="48">
        <v>236.7</v>
      </c>
      <c r="L253" s="48">
        <v>111.8</v>
      </c>
      <c r="M253" s="48">
        <v>166.1</v>
      </c>
      <c r="N253" s="48">
        <v>71.2</v>
      </c>
      <c r="O253" s="49" t="s">
        <v>197</v>
      </c>
      <c r="P253" s="48">
        <v>117.4</v>
      </c>
      <c r="Q253" s="49" t="s">
        <v>197</v>
      </c>
      <c r="R253" s="48">
        <v>91.2</v>
      </c>
      <c r="S253" s="48">
        <v>96.1</v>
      </c>
      <c r="T253" s="48">
        <v>78.5</v>
      </c>
      <c r="U253" s="48">
        <v>63.7</v>
      </c>
      <c r="V253" s="49" t="s">
        <v>197</v>
      </c>
      <c r="W253" s="48">
        <v>138.9</v>
      </c>
      <c r="X253" s="48">
        <v>166.3</v>
      </c>
      <c r="Y253" s="48">
        <v>125.6</v>
      </c>
      <c r="Z253" s="48">
        <v>88.2</v>
      </c>
      <c r="AA253" s="48">
        <v>56.8</v>
      </c>
      <c r="AB253" s="48">
        <v>136.19999999999999</v>
      </c>
      <c r="AC253" s="48">
        <v>19.3</v>
      </c>
      <c r="AD253" s="48">
        <v>72.8</v>
      </c>
      <c r="AE253" s="48">
        <v>81.7</v>
      </c>
      <c r="AF253" s="48">
        <v>128</v>
      </c>
      <c r="AG253" s="48">
        <v>91.7</v>
      </c>
      <c r="AH253" s="48">
        <v>147.1</v>
      </c>
      <c r="AI253" s="49" t="s">
        <v>197</v>
      </c>
      <c r="AJ253" s="48">
        <v>153.5</v>
      </c>
      <c r="AK253" s="49" t="s">
        <v>197</v>
      </c>
      <c r="AL253" s="49" t="s">
        <v>197</v>
      </c>
      <c r="AM253" s="49" t="s">
        <v>197</v>
      </c>
      <c r="AN253" s="49" t="s">
        <v>197</v>
      </c>
      <c r="AO253" s="49" t="s">
        <v>197</v>
      </c>
      <c r="AP253" s="49" t="s">
        <v>197</v>
      </c>
      <c r="AQ253" s="48">
        <v>48.2</v>
      </c>
      <c r="AR253" s="48">
        <v>83.3</v>
      </c>
      <c r="AS253" s="49" t="s">
        <v>197</v>
      </c>
      <c r="AT253" s="48">
        <v>110.5</v>
      </c>
      <c r="AU253" s="49" t="s">
        <v>197</v>
      </c>
      <c r="AV253" s="48">
        <v>86.8</v>
      </c>
      <c r="AW253" s="48">
        <v>69.3</v>
      </c>
      <c r="AX253" s="48">
        <v>77.8</v>
      </c>
      <c r="AY253" s="49" t="s">
        <v>197</v>
      </c>
      <c r="AZ253" s="48">
        <v>125.2</v>
      </c>
      <c r="BA253" s="48">
        <v>114.1</v>
      </c>
      <c r="BB253" s="48">
        <v>114.6</v>
      </c>
      <c r="BC253" s="48">
        <v>112</v>
      </c>
      <c r="BD253" s="48">
        <v>117.2</v>
      </c>
      <c r="BE253" s="48">
        <v>116.8</v>
      </c>
      <c r="BF253" s="48">
        <v>78.099999999999994</v>
      </c>
      <c r="BG253" s="48">
        <v>98.6</v>
      </c>
      <c r="BH253" s="48">
        <v>93.9</v>
      </c>
      <c r="BI253" s="48">
        <v>140.9</v>
      </c>
      <c r="BJ253" s="48">
        <v>188.5</v>
      </c>
      <c r="BK253" s="48">
        <v>163.6</v>
      </c>
      <c r="BL253" s="48">
        <v>171.4</v>
      </c>
      <c r="BM253" s="48">
        <v>127.9</v>
      </c>
      <c r="BN253" s="48">
        <v>139.9</v>
      </c>
      <c r="BO253" s="49" t="s">
        <v>197</v>
      </c>
      <c r="BP253" s="48">
        <v>153.9</v>
      </c>
      <c r="BQ253" s="48">
        <v>162.6</v>
      </c>
      <c r="BR253" s="48">
        <v>165.9</v>
      </c>
      <c r="BS253" s="48">
        <v>142.69999999999999</v>
      </c>
      <c r="BT253" s="48">
        <v>153.69999999999999</v>
      </c>
      <c r="BU253" s="48">
        <v>104</v>
      </c>
      <c r="BV253" s="48">
        <v>188</v>
      </c>
      <c r="BW253" s="48">
        <v>158.6</v>
      </c>
      <c r="BX253" s="48">
        <v>82.6</v>
      </c>
      <c r="BY253" s="48">
        <v>78.900000000000006</v>
      </c>
      <c r="BZ253" s="48">
        <v>81.3</v>
      </c>
      <c r="CA253" s="49" t="s">
        <v>197</v>
      </c>
      <c r="CB253" s="49" t="s">
        <v>197</v>
      </c>
      <c r="CC253" s="49" t="s">
        <v>197</v>
      </c>
      <c r="CD253" s="48">
        <v>55</v>
      </c>
      <c r="CE253" s="48">
        <v>125</v>
      </c>
      <c r="CF253" s="48">
        <v>96.9</v>
      </c>
      <c r="CG253" s="48">
        <v>169</v>
      </c>
      <c r="CH253" s="48">
        <v>131.9</v>
      </c>
      <c r="CI253" s="48">
        <v>150.6</v>
      </c>
      <c r="CJ253" s="48">
        <v>165.2</v>
      </c>
      <c r="CK253" s="48">
        <v>151.9</v>
      </c>
      <c r="CL253" s="48">
        <v>157.5</v>
      </c>
      <c r="CM253" s="49" t="s">
        <v>197</v>
      </c>
      <c r="CN253" s="49" t="s">
        <v>197</v>
      </c>
      <c r="CO253" s="49" t="s">
        <v>197</v>
      </c>
      <c r="CP253" s="49" t="s">
        <v>197</v>
      </c>
      <c r="CQ253" s="49" t="s">
        <v>197</v>
      </c>
      <c r="CR253" s="49" t="s">
        <v>197</v>
      </c>
      <c r="CS253" s="49" t="s">
        <v>197</v>
      </c>
      <c r="CT253" s="49" t="s">
        <v>197</v>
      </c>
      <c r="CU253" s="49" t="s">
        <v>197</v>
      </c>
      <c r="CV253" s="49" t="s">
        <v>197</v>
      </c>
      <c r="CW253" s="48">
        <v>118.6</v>
      </c>
      <c r="CX253" s="48">
        <v>141.6</v>
      </c>
      <c r="CY253" s="48">
        <v>131.4</v>
      </c>
      <c r="CZ253" s="48">
        <v>132.30000000000001</v>
      </c>
      <c r="DA253" s="48">
        <v>62.3</v>
      </c>
      <c r="DB253" s="48">
        <v>135.69999999999999</v>
      </c>
      <c r="DC253" s="48">
        <v>109.8</v>
      </c>
      <c r="DD253" s="48">
        <v>361.3</v>
      </c>
      <c r="DE253" s="48">
        <v>584.9</v>
      </c>
      <c r="DF253" s="48">
        <v>503.5</v>
      </c>
      <c r="DG253" s="48">
        <v>132.30000000000001</v>
      </c>
      <c r="DH253" s="48">
        <v>34.6</v>
      </c>
      <c r="DI253" s="48">
        <v>90</v>
      </c>
      <c r="DJ253" s="48">
        <v>160</v>
      </c>
      <c r="DK253" s="48">
        <v>109.1</v>
      </c>
      <c r="DL253" s="48">
        <v>133.19999999999999</v>
      </c>
      <c r="DM253" s="48">
        <v>165.3</v>
      </c>
      <c r="DN253" s="48">
        <v>138.30000000000001</v>
      </c>
      <c r="DO253" s="48">
        <v>148.69999999999999</v>
      </c>
      <c r="DP253" s="49" t="s">
        <v>197</v>
      </c>
      <c r="DQ253" s="49" t="s">
        <v>197</v>
      </c>
      <c r="DR253" s="49" t="s">
        <v>197</v>
      </c>
      <c r="DS253" s="49" t="s">
        <v>197</v>
      </c>
      <c r="DT253" s="49" t="s">
        <v>197</v>
      </c>
      <c r="DU253" s="49" t="s">
        <v>197</v>
      </c>
      <c r="DV253" s="48">
        <v>31.3</v>
      </c>
      <c r="DW253" s="48">
        <v>27.5</v>
      </c>
      <c r="DX253" s="48">
        <v>28.6</v>
      </c>
      <c r="DY253" s="49" t="s">
        <v>197</v>
      </c>
      <c r="DZ253" s="49" t="s">
        <v>197</v>
      </c>
      <c r="EA253" s="49" t="s">
        <v>197</v>
      </c>
      <c r="EB253" s="48" t="e">
        <v>#N/A</v>
      </c>
      <c r="EC253" s="49" t="s">
        <v>197</v>
      </c>
      <c r="ED253" s="48" t="e">
        <v>#N/A</v>
      </c>
      <c r="EE253" s="48">
        <v>47.1</v>
      </c>
      <c r="EF253" s="48">
        <v>44.9</v>
      </c>
      <c r="EG253" s="48">
        <v>101.8</v>
      </c>
      <c r="EH253" s="48">
        <v>77.3</v>
      </c>
      <c r="EI253" s="48">
        <v>167.6</v>
      </c>
      <c r="EJ253" s="48">
        <v>176</v>
      </c>
      <c r="EK253" s="48">
        <v>173.2</v>
      </c>
      <c r="EL253" s="49" t="s">
        <v>197</v>
      </c>
      <c r="EM253" s="49" t="s">
        <v>197</v>
      </c>
      <c r="EN253" s="49" t="s">
        <v>197</v>
      </c>
      <c r="EO253" s="49" t="s">
        <v>197</v>
      </c>
      <c r="EP253" s="48">
        <v>212.1</v>
      </c>
      <c r="EQ253" s="48">
        <v>108.2</v>
      </c>
      <c r="ER253" s="48">
        <v>169.6</v>
      </c>
      <c r="ES253" s="49" t="s">
        <v>197</v>
      </c>
      <c r="ET253" s="48">
        <v>167.9</v>
      </c>
      <c r="EU253" s="49" t="s">
        <v>197</v>
      </c>
      <c r="EV253" s="48">
        <v>95.8</v>
      </c>
      <c r="EW253" s="48">
        <v>98.5</v>
      </c>
      <c r="EX253" s="48">
        <v>97.6</v>
      </c>
      <c r="EY253" s="48">
        <v>70.5</v>
      </c>
      <c r="EZ253" s="48">
        <v>114</v>
      </c>
      <c r="FA253" s="48">
        <v>114.5</v>
      </c>
      <c r="FB253" s="48">
        <v>114.3</v>
      </c>
      <c r="FC253" s="49" t="s">
        <v>197</v>
      </c>
      <c r="FD253" s="48">
        <v>114.2</v>
      </c>
      <c r="FE253" s="48">
        <v>124.8</v>
      </c>
      <c r="FF253" s="48">
        <v>120.2</v>
      </c>
      <c r="FG253" s="48">
        <v>31.2</v>
      </c>
      <c r="FH253" s="48">
        <v>34.4</v>
      </c>
      <c r="FI253" s="48">
        <v>32.1</v>
      </c>
      <c r="FJ253" s="48">
        <v>131.6</v>
      </c>
      <c r="FK253" s="48">
        <v>99.7</v>
      </c>
      <c r="FL253" s="48">
        <v>114.1</v>
      </c>
      <c r="FM253" s="48">
        <v>98.5</v>
      </c>
      <c r="FN253" s="48">
        <v>106.9</v>
      </c>
      <c r="FO253" s="48">
        <v>102</v>
      </c>
      <c r="FP253" s="48">
        <v>72.5</v>
      </c>
      <c r="FQ253" s="48">
        <v>61.9</v>
      </c>
      <c r="FR253" s="48">
        <v>65.7</v>
      </c>
      <c r="FS253" s="48">
        <v>84.3</v>
      </c>
      <c r="FT253" s="48">
        <v>98</v>
      </c>
      <c r="FU253" s="48">
        <v>89.4</v>
      </c>
      <c r="FV253" s="48">
        <v>77.400000000000006</v>
      </c>
      <c r="FW253" s="49" t="s">
        <v>197</v>
      </c>
      <c r="FX253" s="48">
        <v>71.5</v>
      </c>
      <c r="FY253" s="48">
        <v>131.19999999999999</v>
      </c>
      <c r="FZ253" s="48">
        <v>130.69999999999999</v>
      </c>
      <c r="GA253" s="48">
        <v>103.5</v>
      </c>
      <c r="GB253" s="48">
        <v>131.9</v>
      </c>
      <c r="GC253" s="48">
        <v>126.4</v>
      </c>
      <c r="GD253" s="48">
        <v>38.6</v>
      </c>
      <c r="GE253" s="48">
        <v>23.5</v>
      </c>
      <c r="GF253" s="48">
        <v>33.299999999999997</v>
      </c>
      <c r="GG253" s="48">
        <v>231.2</v>
      </c>
      <c r="GH253" s="48">
        <v>342.8</v>
      </c>
      <c r="GI253" s="48">
        <v>342.1</v>
      </c>
      <c r="GJ253" s="49" t="s">
        <v>197</v>
      </c>
      <c r="GK253" s="49" t="s">
        <v>197</v>
      </c>
      <c r="GL253" s="49" t="s">
        <v>197</v>
      </c>
      <c r="GM253" s="48">
        <v>170.2</v>
      </c>
      <c r="GN253" s="48">
        <v>62.8</v>
      </c>
      <c r="GO253" s="48">
        <v>104.6</v>
      </c>
      <c r="GP253" s="48">
        <v>118.6</v>
      </c>
      <c r="GQ253" s="48">
        <v>97.6</v>
      </c>
      <c r="GR253" s="48">
        <v>105.4</v>
      </c>
      <c r="GS253" s="48">
        <v>6.3</v>
      </c>
      <c r="GT253" s="48">
        <v>49.8</v>
      </c>
      <c r="GU253" s="48">
        <v>40.299999999999997</v>
      </c>
      <c r="GV253" s="48">
        <v>64.900000000000006</v>
      </c>
      <c r="GW253" s="48">
        <v>267.60000000000002</v>
      </c>
      <c r="GX253" s="48">
        <v>177.6</v>
      </c>
      <c r="GY253" s="48">
        <v>105.9</v>
      </c>
      <c r="GZ253" s="48">
        <v>181.2</v>
      </c>
      <c r="HA253" s="48">
        <v>144.4</v>
      </c>
      <c r="HB253" s="48">
        <v>75.3</v>
      </c>
      <c r="HC253" s="48">
        <v>147.4</v>
      </c>
      <c r="HD253" s="48">
        <v>125.6</v>
      </c>
      <c r="HE253" s="48" t="e">
        <v>#N/A</v>
      </c>
      <c r="HF253" s="48">
        <v>4790.1000000000004</v>
      </c>
      <c r="HG253" s="48" t="e">
        <v>#N/A</v>
      </c>
      <c r="HH253" s="48">
        <v>3.6</v>
      </c>
      <c r="HI253" s="48">
        <v>127.6</v>
      </c>
      <c r="HJ253" s="48">
        <v>398.2</v>
      </c>
      <c r="HK253" s="48">
        <v>320.89999999999998</v>
      </c>
      <c r="HL253" s="48">
        <v>139.1</v>
      </c>
      <c r="HM253" s="48">
        <v>317.89999999999998</v>
      </c>
      <c r="HN253" s="48">
        <v>231.4</v>
      </c>
      <c r="HO253" s="48">
        <v>37.9</v>
      </c>
      <c r="HP253" s="48">
        <v>49.6</v>
      </c>
      <c r="HQ253" s="48">
        <v>45.6</v>
      </c>
      <c r="HR253" s="48">
        <v>69.2</v>
      </c>
      <c r="HS253" s="48">
        <v>72.400000000000006</v>
      </c>
      <c r="HT253" s="48">
        <v>70.8</v>
      </c>
      <c r="HU253" s="48">
        <v>56.6</v>
      </c>
      <c r="HV253" s="48">
        <v>90.3</v>
      </c>
      <c r="HW253" s="48">
        <v>88.3</v>
      </c>
      <c r="HX253" s="49" t="s">
        <v>197</v>
      </c>
      <c r="HY253" s="49" t="s">
        <v>197</v>
      </c>
      <c r="HZ253" s="48">
        <v>264.8</v>
      </c>
      <c r="IA253" s="48">
        <v>372.3</v>
      </c>
      <c r="IB253" s="48">
        <v>238.8</v>
      </c>
      <c r="IC253" s="48">
        <v>311.7</v>
      </c>
      <c r="ID253" s="48">
        <v>133.69999999999999</v>
      </c>
      <c r="IE253" s="49" t="s">
        <v>197</v>
      </c>
      <c r="IF253" s="48">
        <v>174.5</v>
      </c>
      <c r="IG253" s="48">
        <v>762</v>
      </c>
      <c r="IH253" s="48">
        <v>85.6</v>
      </c>
      <c r="II253" s="49" t="s">
        <v>197</v>
      </c>
      <c r="IJ253" s="49" t="s">
        <v>197</v>
      </c>
      <c r="IK253" s="49" t="s">
        <v>197</v>
      </c>
      <c r="IL253" s="49" t="s">
        <v>197</v>
      </c>
      <c r="IM253" s="49" t="s">
        <v>197</v>
      </c>
      <c r="IN253" s="49" t="s">
        <v>197</v>
      </c>
      <c r="IO253" s="49" t="s">
        <v>197</v>
      </c>
      <c r="IP253" s="49" t="s">
        <v>197</v>
      </c>
      <c r="IQ253" s="48">
        <v>137.30000000000001</v>
      </c>
      <c r="IR253" s="48">
        <v>151.1</v>
      </c>
      <c r="IS253" s="48">
        <v>164.2</v>
      </c>
      <c r="IT253" s="48">
        <v>159.19999999999999</v>
      </c>
      <c r="IU253" s="48">
        <v>132</v>
      </c>
      <c r="IV253" s="48">
        <v>125.9</v>
      </c>
      <c r="IW253" s="48">
        <v>127.5</v>
      </c>
      <c r="IX253" s="49" t="s">
        <v>197</v>
      </c>
      <c r="IY253" s="49" t="s">
        <v>197</v>
      </c>
      <c r="IZ253" s="49" t="s">
        <v>197</v>
      </c>
      <c r="JA253" s="49" t="s">
        <v>197</v>
      </c>
      <c r="JB253" s="49" t="s">
        <v>197</v>
      </c>
      <c r="JC253" s="48">
        <v>27.6</v>
      </c>
      <c r="JD253" s="48">
        <v>22.4</v>
      </c>
      <c r="JE253" s="48">
        <v>23.7</v>
      </c>
      <c r="JF253" s="48">
        <v>219</v>
      </c>
      <c r="JG253" s="48">
        <v>82.7</v>
      </c>
      <c r="JH253" s="48">
        <v>85.6</v>
      </c>
      <c r="JI253" s="48">
        <v>97.1</v>
      </c>
      <c r="JJ253" s="48">
        <v>105.9</v>
      </c>
      <c r="JK253" s="48">
        <v>96.8</v>
      </c>
      <c r="JL253" s="48">
        <v>91.6</v>
      </c>
      <c r="JM253" s="48">
        <v>98.7</v>
      </c>
      <c r="JN253" s="48">
        <v>85.6</v>
      </c>
      <c r="JO253" s="48">
        <v>153.1</v>
      </c>
    </row>
    <row r="254" spans="1:275">
      <c r="A254" s="45"/>
      <c r="B254" s="46" t="s">
        <v>1991</v>
      </c>
      <c r="C254" s="303" t="s">
        <v>1485</v>
      </c>
      <c r="D254" s="46" t="s">
        <v>118</v>
      </c>
      <c r="E254" s="303" t="s">
        <v>31</v>
      </c>
      <c r="F254" s="47" t="s">
        <v>197</v>
      </c>
      <c r="G254" s="47" t="s">
        <v>197</v>
      </c>
      <c r="H254" s="48">
        <v>130.1</v>
      </c>
      <c r="I254" s="48">
        <v>159.30000000000001</v>
      </c>
      <c r="J254" s="48">
        <v>158.69999999999999</v>
      </c>
      <c r="K254" s="49" t="s">
        <v>197</v>
      </c>
      <c r="L254" s="49" t="s">
        <v>197</v>
      </c>
      <c r="M254" s="49" t="s">
        <v>197</v>
      </c>
      <c r="N254" s="49" t="s">
        <v>197</v>
      </c>
      <c r="O254" s="49" t="s">
        <v>197</v>
      </c>
      <c r="P254" s="49" t="s">
        <v>197</v>
      </c>
      <c r="Q254" s="49" t="s">
        <v>197</v>
      </c>
      <c r="R254" s="48">
        <v>162.1</v>
      </c>
      <c r="S254" s="49" t="s">
        <v>197</v>
      </c>
      <c r="T254" s="49" t="s">
        <v>197</v>
      </c>
      <c r="U254" s="49" t="s">
        <v>197</v>
      </c>
      <c r="V254" s="49" t="s">
        <v>197</v>
      </c>
      <c r="W254" s="49" t="s">
        <v>197</v>
      </c>
      <c r="X254" s="49" t="s">
        <v>197</v>
      </c>
      <c r="Y254" s="49" t="s">
        <v>197</v>
      </c>
      <c r="Z254" s="49" t="s">
        <v>197</v>
      </c>
      <c r="AA254" s="49" t="s">
        <v>197</v>
      </c>
      <c r="AB254" s="49" t="s">
        <v>197</v>
      </c>
      <c r="AC254" s="49" t="s">
        <v>197</v>
      </c>
      <c r="AD254" s="49" t="s">
        <v>197</v>
      </c>
      <c r="AE254" s="48">
        <v>73</v>
      </c>
      <c r="AF254" s="49" t="s">
        <v>197</v>
      </c>
      <c r="AG254" s="49" t="s">
        <v>197</v>
      </c>
      <c r="AH254" s="49" t="s">
        <v>197</v>
      </c>
      <c r="AI254" s="49" t="s">
        <v>197</v>
      </c>
      <c r="AJ254" s="49" t="s">
        <v>197</v>
      </c>
      <c r="AK254" s="49" t="s">
        <v>197</v>
      </c>
      <c r="AL254" s="49" t="s">
        <v>197</v>
      </c>
      <c r="AM254" s="49" t="s">
        <v>197</v>
      </c>
      <c r="AN254" s="49" t="s">
        <v>197</v>
      </c>
      <c r="AO254" s="49" t="s">
        <v>197</v>
      </c>
      <c r="AP254" s="49" t="s">
        <v>197</v>
      </c>
      <c r="AQ254" s="49" t="s">
        <v>197</v>
      </c>
      <c r="AR254" s="49" t="s">
        <v>197</v>
      </c>
      <c r="AS254" s="49" t="s">
        <v>197</v>
      </c>
      <c r="AT254" s="49" t="s">
        <v>197</v>
      </c>
      <c r="AU254" s="49" t="s">
        <v>197</v>
      </c>
      <c r="AV254" s="49" t="s">
        <v>197</v>
      </c>
      <c r="AW254" s="49" t="s">
        <v>197</v>
      </c>
      <c r="AX254" s="49" t="s">
        <v>197</v>
      </c>
      <c r="AY254" s="49" t="s">
        <v>197</v>
      </c>
      <c r="AZ254" s="48">
        <v>77.400000000000006</v>
      </c>
      <c r="BA254" s="48">
        <v>96.5</v>
      </c>
      <c r="BB254" s="48">
        <v>95.6</v>
      </c>
      <c r="BC254" s="48">
        <v>72.400000000000006</v>
      </c>
      <c r="BD254" s="48">
        <v>103.1</v>
      </c>
      <c r="BE254" s="48">
        <v>100.7</v>
      </c>
      <c r="BF254" s="48">
        <v>81.5</v>
      </c>
      <c r="BG254" s="48">
        <v>83.6</v>
      </c>
      <c r="BH254" s="48">
        <v>83</v>
      </c>
      <c r="BI254" s="49" t="s">
        <v>197</v>
      </c>
      <c r="BJ254" s="49" t="s">
        <v>197</v>
      </c>
      <c r="BK254" s="49" t="s">
        <v>197</v>
      </c>
      <c r="BL254" s="49" t="s">
        <v>197</v>
      </c>
      <c r="BM254" s="49" t="s">
        <v>197</v>
      </c>
      <c r="BN254" s="49" t="s">
        <v>197</v>
      </c>
      <c r="BO254" s="49" t="s">
        <v>197</v>
      </c>
      <c r="BP254" s="49" t="s">
        <v>197</v>
      </c>
      <c r="BQ254" s="49" t="s">
        <v>197</v>
      </c>
      <c r="BR254" s="49" t="s">
        <v>197</v>
      </c>
      <c r="BS254" s="49" t="s">
        <v>197</v>
      </c>
      <c r="BT254" s="49" t="s">
        <v>197</v>
      </c>
      <c r="BU254" s="49" t="s">
        <v>197</v>
      </c>
      <c r="BV254" s="49" t="s">
        <v>197</v>
      </c>
      <c r="BW254" s="49" t="s">
        <v>197</v>
      </c>
      <c r="BX254" s="49" t="s">
        <v>197</v>
      </c>
      <c r="BY254" s="49" t="s">
        <v>197</v>
      </c>
      <c r="BZ254" s="49" t="s">
        <v>197</v>
      </c>
      <c r="CA254" s="49" t="s">
        <v>197</v>
      </c>
      <c r="CB254" s="49" t="s">
        <v>197</v>
      </c>
      <c r="CC254" s="49" t="s">
        <v>197</v>
      </c>
      <c r="CD254" s="49" t="s">
        <v>197</v>
      </c>
      <c r="CE254" s="49" t="s">
        <v>197</v>
      </c>
      <c r="CF254" s="49" t="s">
        <v>197</v>
      </c>
      <c r="CG254" s="49" t="s">
        <v>197</v>
      </c>
      <c r="CH254" s="49" t="s">
        <v>197</v>
      </c>
      <c r="CI254" s="49" t="s">
        <v>197</v>
      </c>
      <c r="CJ254" s="49" t="s">
        <v>197</v>
      </c>
      <c r="CK254" s="49" t="s">
        <v>197</v>
      </c>
      <c r="CL254" s="49" t="s">
        <v>197</v>
      </c>
      <c r="CM254" s="49" t="s">
        <v>197</v>
      </c>
      <c r="CN254" s="49" t="s">
        <v>197</v>
      </c>
      <c r="CO254" s="49" t="s">
        <v>197</v>
      </c>
      <c r="CP254" s="49" t="s">
        <v>197</v>
      </c>
      <c r="CQ254" s="49" t="s">
        <v>197</v>
      </c>
      <c r="CR254" s="49" t="s">
        <v>197</v>
      </c>
      <c r="CS254" s="49" t="s">
        <v>197</v>
      </c>
      <c r="CT254" s="49" t="s">
        <v>197</v>
      </c>
      <c r="CU254" s="49" t="s">
        <v>197</v>
      </c>
      <c r="CV254" s="49" t="s">
        <v>197</v>
      </c>
      <c r="CW254" s="49" t="s">
        <v>197</v>
      </c>
      <c r="CX254" s="49" t="s">
        <v>197</v>
      </c>
      <c r="CY254" s="49" t="s">
        <v>197</v>
      </c>
      <c r="CZ254" s="49" t="s">
        <v>197</v>
      </c>
      <c r="DA254" s="49" t="s">
        <v>197</v>
      </c>
      <c r="DB254" s="49" t="s">
        <v>197</v>
      </c>
      <c r="DC254" s="49" t="s">
        <v>197</v>
      </c>
      <c r="DD254" s="49" t="s">
        <v>197</v>
      </c>
      <c r="DE254" s="49" t="s">
        <v>197</v>
      </c>
      <c r="DF254" s="49" t="s">
        <v>197</v>
      </c>
      <c r="DG254" s="49" t="s">
        <v>197</v>
      </c>
      <c r="DH254" s="49" t="s">
        <v>197</v>
      </c>
      <c r="DI254" s="49" t="s">
        <v>197</v>
      </c>
      <c r="DJ254" s="49" t="s">
        <v>197</v>
      </c>
      <c r="DK254" s="49" t="s">
        <v>197</v>
      </c>
      <c r="DL254" s="49" t="s">
        <v>197</v>
      </c>
      <c r="DM254" s="49" t="s">
        <v>197</v>
      </c>
      <c r="DN254" s="49" t="s">
        <v>197</v>
      </c>
      <c r="DO254" s="49" t="s">
        <v>197</v>
      </c>
      <c r="DP254" s="49" t="s">
        <v>197</v>
      </c>
      <c r="DQ254" s="49" t="s">
        <v>197</v>
      </c>
      <c r="DR254" s="49" t="s">
        <v>197</v>
      </c>
      <c r="DS254" s="49" t="s">
        <v>197</v>
      </c>
      <c r="DT254" s="49" t="s">
        <v>197</v>
      </c>
      <c r="DU254" s="49" t="s">
        <v>197</v>
      </c>
      <c r="DV254" s="49" t="s">
        <v>197</v>
      </c>
      <c r="DW254" s="49" t="s">
        <v>197</v>
      </c>
      <c r="DX254" s="49" t="s">
        <v>197</v>
      </c>
      <c r="DY254" s="49" t="s">
        <v>197</v>
      </c>
      <c r="DZ254" s="49" t="s">
        <v>197</v>
      </c>
      <c r="EA254" s="49" t="s">
        <v>197</v>
      </c>
      <c r="EB254" s="48" t="e">
        <v>#N/A</v>
      </c>
      <c r="EC254" s="49" t="s">
        <v>197</v>
      </c>
      <c r="ED254" s="48" t="e">
        <v>#N/A</v>
      </c>
      <c r="EE254" s="49" t="s">
        <v>197</v>
      </c>
      <c r="EF254" s="49" t="s">
        <v>197</v>
      </c>
      <c r="EG254" s="49" t="s">
        <v>197</v>
      </c>
      <c r="EH254" s="49" t="s">
        <v>197</v>
      </c>
      <c r="EI254" s="49" t="s">
        <v>197</v>
      </c>
      <c r="EJ254" s="49" t="s">
        <v>197</v>
      </c>
      <c r="EK254" s="49" t="s">
        <v>197</v>
      </c>
      <c r="EL254" s="49" t="s">
        <v>197</v>
      </c>
      <c r="EM254" s="49" t="s">
        <v>197</v>
      </c>
      <c r="EN254" s="49" t="s">
        <v>197</v>
      </c>
      <c r="EO254" s="49" t="s">
        <v>197</v>
      </c>
      <c r="EP254" s="49" t="s">
        <v>197</v>
      </c>
      <c r="EQ254" s="49" t="s">
        <v>197</v>
      </c>
      <c r="ER254" s="49" t="s">
        <v>197</v>
      </c>
      <c r="ES254" s="49" t="s">
        <v>197</v>
      </c>
      <c r="ET254" s="49" t="s">
        <v>197</v>
      </c>
      <c r="EU254" s="49" t="s">
        <v>197</v>
      </c>
      <c r="EV254" s="48">
        <v>79.099999999999994</v>
      </c>
      <c r="EW254" s="48">
        <v>78.900000000000006</v>
      </c>
      <c r="EX254" s="48">
        <v>78.900000000000006</v>
      </c>
      <c r="EY254" s="49" t="s">
        <v>197</v>
      </c>
      <c r="EZ254" s="48">
        <v>144.80000000000001</v>
      </c>
      <c r="FA254" s="48">
        <v>108</v>
      </c>
      <c r="FB254" s="48">
        <v>122.6</v>
      </c>
      <c r="FC254" s="49" t="s">
        <v>197</v>
      </c>
      <c r="FD254" s="48">
        <v>20.6</v>
      </c>
      <c r="FE254" s="48">
        <v>129.4</v>
      </c>
      <c r="FF254" s="48">
        <v>82.3</v>
      </c>
      <c r="FG254" s="49" t="s">
        <v>197</v>
      </c>
      <c r="FH254" s="49" t="s">
        <v>197</v>
      </c>
      <c r="FI254" s="49" t="s">
        <v>197</v>
      </c>
      <c r="FJ254" s="49" t="s">
        <v>197</v>
      </c>
      <c r="FK254" s="49" t="s">
        <v>197</v>
      </c>
      <c r="FL254" s="49" t="s">
        <v>197</v>
      </c>
      <c r="FM254" s="48">
        <v>69.400000000000006</v>
      </c>
      <c r="FN254" s="48">
        <v>94.8</v>
      </c>
      <c r="FO254" s="48">
        <v>79.900000000000006</v>
      </c>
      <c r="FP254" s="48">
        <v>183.9</v>
      </c>
      <c r="FQ254" s="48">
        <v>117</v>
      </c>
      <c r="FR254" s="48">
        <v>140.69999999999999</v>
      </c>
      <c r="FS254" s="48">
        <v>8.9</v>
      </c>
      <c r="FT254" s="48">
        <v>17.600000000000001</v>
      </c>
      <c r="FU254" s="48">
        <v>12.1</v>
      </c>
      <c r="FV254" s="49" t="s">
        <v>197</v>
      </c>
      <c r="FW254" s="49" t="s">
        <v>197</v>
      </c>
      <c r="FX254" s="48">
        <v>38.799999999999997</v>
      </c>
      <c r="FY254" s="48">
        <v>131</v>
      </c>
      <c r="FZ254" s="48">
        <v>130</v>
      </c>
      <c r="GA254" s="48">
        <v>103.6</v>
      </c>
      <c r="GB254" s="48">
        <v>104.9</v>
      </c>
      <c r="GC254" s="48">
        <v>104.6</v>
      </c>
      <c r="GD254" s="49" t="s">
        <v>197</v>
      </c>
      <c r="GE254" s="49" t="s">
        <v>197</v>
      </c>
      <c r="GF254" s="49" t="s">
        <v>197</v>
      </c>
      <c r="GG254" s="49" t="s">
        <v>197</v>
      </c>
      <c r="GH254" s="48">
        <v>112.7</v>
      </c>
      <c r="GI254" s="48">
        <v>111.8</v>
      </c>
      <c r="GJ254" s="49" t="s">
        <v>197</v>
      </c>
      <c r="GK254" s="49" t="s">
        <v>197</v>
      </c>
      <c r="GL254" s="49" t="s">
        <v>197</v>
      </c>
      <c r="GM254" s="49" t="s">
        <v>197</v>
      </c>
      <c r="GN254" s="49" t="s">
        <v>197</v>
      </c>
      <c r="GO254" s="49" t="s">
        <v>197</v>
      </c>
      <c r="GP254" s="49" t="s">
        <v>197</v>
      </c>
      <c r="GQ254" s="49" t="s">
        <v>197</v>
      </c>
      <c r="GR254" s="49" t="s">
        <v>197</v>
      </c>
      <c r="GS254" s="49" t="s">
        <v>197</v>
      </c>
      <c r="GT254" s="49" t="s">
        <v>197</v>
      </c>
      <c r="GU254" s="49" t="s">
        <v>197</v>
      </c>
      <c r="GV254" s="49" t="s">
        <v>197</v>
      </c>
      <c r="GW254" s="49" t="s">
        <v>197</v>
      </c>
      <c r="GX254" s="49" t="s">
        <v>197</v>
      </c>
      <c r="GY254" s="49" t="s">
        <v>197</v>
      </c>
      <c r="GZ254" s="49" t="s">
        <v>197</v>
      </c>
      <c r="HA254" s="49" t="s">
        <v>197</v>
      </c>
      <c r="HB254" s="49" t="s">
        <v>197</v>
      </c>
      <c r="HC254" s="49" t="s">
        <v>197</v>
      </c>
      <c r="HD254" s="49" t="s">
        <v>197</v>
      </c>
      <c r="HE254" s="48" t="e">
        <v>#N/A</v>
      </c>
      <c r="HF254" s="49" t="s">
        <v>197</v>
      </c>
      <c r="HG254" s="48" t="e">
        <v>#N/A</v>
      </c>
      <c r="HH254" s="49" t="s">
        <v>197</v>
      </c>
      <c r="HI254" s="49" t="s">
        <v>197</v>
      </c>
      <c r="HJ254" s="49" t="s">
        <v>197</v>
      </c>
      <c r="HK254" s="49" t="s">
        <v>197</v>
      </c>
      <c r="HL254" s="49" t="s">
        <v>197</v>
      </c>
      <c r="HM254" s="49" t="s">
        <v>197</v>
      </c>
      <c r="HN254" s="49" t="s">
        <v>197</v>
      </c>
      <c r="HO254" s="49" t="s">
        <v>197</v>
      </c>
      <c r="HP254" s="49" t="s">
        <v>197</v>
      </c>
      <c r="HQ254" s="49" t="s">
        <v>197</v>
      </c>
      <c r="HR254" s="49" t="s">
        <v>197</v>
      </c>
      <c r="HS254" s="49" t="s">
        <v>197</v>
      </c>
      <c r="HT254" s="49" t="s">
        <v>197</v>
      </c>
      <c r="HU254" s="48">
        <v>182.4</v>
      </c>
      <c r="HV254" s="48">
        <v>126.6</v>
      </c>
      <c r="HW254" s="48">
        <v>130.4</v>
      </c>
      <c r="HX254" s="49" t="s">
        <v>197</v>
      </c>
      <c r="HY254" s="49" t="s">
        <v>197</v>
      </c>
      <c r="HZ254" s="49" t="s">
        <v>197</v>
      </c>
      <c r="IA254" s="49" t="s">
        <v>197</v>
      </c>
      <c r="IB254" s="49" t="s">
        <v>197</v>
      </c>
      <c r="IC254" s="49" t="s">
        <v>197</v>
      </c>
      <c r="ID254" s="48">
        <v>26.5</v>
      </c>
      <c r="IE254" s="49" t="s">
        <v>197</v>
      </c>
      <c r="IF254" s="49" t="s">
        <v>197</v>
      </c>
      <c r="IG254" s="49" t="s">
        <v>197</v>
      </c>
      <c r="IH254" s="48">
        <v>51.5</v>
      </c>
      <c r="II254" s="49" t="s">
        <v>197</v>
      </c>
      <c r="IJ254" s="49" t="s">
        <v>197</v>
      </c>
      <c r="IK254" s="49" t="s">
        <v>197</v>
      </c>
      <c r="IL254" s="49" t="s">
        <v>197</v>
      </c>
      <c r="IM254" s="49" t="s">
        <v>197</v>
      </c>
      <c r="IN254" s="49" t="s">
        <v>197</v>
      </c>
      <c r="IO254" s="49" t="s">
        <v>197</v>
      </c>
      <c r="IP254" s="49" t="s">
        <v>197</v>
      </c>
      <c r="IQ254" s="49" t="s">
        <v>197</v>
      </c>
      <c r="IR254" s="48">
        <v>198.5</v>
      </c>
      <c r="IS254" s="48">
        <v>42.1</v>
      </c>
      <c r="IT254" s="48">
        <v>103.2</v>
      </c>
      <c r="IU254" s="49" t="s">
        <v>197</v>
      </c>
      <c r="IV254" s="49" t="s">
        <v>197</v>
      </c>
      <c r="IW254" s="49" t="s">
        <v>197</v>
      </c>
      <c r="IX254" s="49" t="s">
        <v>197</v>
      </c>
      <c r="IY254" s="49" t="s">
        <v>197</v>
      </c>
      <c r="IZ254" s="49" t="s">
        <v>197</v>
      </c>
      <c r="JA254" s="49" t="s">
        <v>197</v>
      </c>
      <c r="JB254" s="49" t="s">
        <v>197</v>
      </c>
      <c r="JC254" s="49" t="s">
        <v>197</v>
      </c>
      <c r="JD254" s="49" t="s">
        <v>197</v>
      </c>
      <c r="JE254" s="49" t="s">
        <v>197</v>
      </c>
      <c r="JF254" s="49" t="s">
        <v>87</v>
      </c>
      <c r="JG254" s="49" t="s">
        <v>87</v>
      </c>
      <c r="JH254" s="49" t="s">
        <v>87</v>
      </c>
      <c r="JI254" s="49">
        <v>119.3</v>
      </c>
      <c r="JJ254" s="49">
        <v>123</v>
      </c>
      <c r="JK254" s="49">
        <v>77.7</v>
      </c>
      <c r="JL254" s="49">
        <v>61.1</v>
      </c>
      <c r="JM254" s="49">
        <v>47.5</v>
      </c>
      <c r="JN254" s="49">
        <v>51.5</v>
      </c>
      <c r="JO254" s="49" t="s">
        <v>87</v>
      </c>
    </row>
    <row r="255" spans="1:275">
      <c r="A255" s="45"/>
      <c r="B255" s="46" t="s">
        <v>1992</v>
      </c>
      <c r="C255" s="303" t="s">
        <v>1486</v>
      </c>
      <c r="D255" s="46" t="s">
        <v>133</v>
      </c>
      <c r="E255" s="303" t="s">
        <v>32</v>
      </c>
      <c r="F255" s="47" t="s">
        <v>197</v>
      </c>
      <c r="G255" s="47" t="s">
        <v>197</v>
      </c>
      <c r="H255" s="48">
        <v>134.80000000000001</v>
      </c>
      <c r="I255" s="48">
        <v>110.5</v>
      </c>
      <c r="J255" s="48">
        <v>102.9</v>
      </c>
      <c r="K255" s="49" t="s">
        <v>197</v>
      </c>
      <c r="L255" s="49" t="s">
        <v>197</v>
      </c>
      <c r="M255" s="48">
        <v>95.4</v>
      </c>
      <c r="N255" s="49" t="s">
        <v>197</v>
      </c>
      <c r="O255" s="49" t="s">
        <v>197</v>
      </c>
      <c r="P255" s="49" t="s">
        <v>197</v>
      </c>
      <c r="Q255" s="49" t="s">
        <v>197</v>
      </c>
      <c r="R255" s="49" t="s">
        <v>197</v>
      </c>
      <c r="S255" s="49" t="s">
        <v>197</v>
      </c>
      <c r="T255" s="49" t="s">
        <v>197</v>
      </c>
      <c r="U255" s="49" t="s">
        <v>197</v>
      </c>
      <c r="V255" s="49" t="s">
        <v>197</v>
      </c>
      <c r="W255" s="49" t="s">
        <v>197</v>
      </c>
      <c r="X255" s="49" t="s">
        <v>197</v>
      </c>
      <c r="Y255" s="49" t="s">
        <v>197</v>
      </c>
      <c r="Z255" s="48">
        <v>23.3</v>
      </c>
      <c r="AA255" s="48">
        <v>193.3</v>
      </c>
      <c r="AB255" s="49" t="s">
        <v>197</v>
      </c>
      <c r="AC255" s="49" t="s">
        <v>197</v>
      </c>
      <c r="AD255" s="49" t="s">
        <v>197</v>
      </c>
      <c r="AE255" s="49" t="s">
        <v>197</v>
      </c>
      <c r="AF255" s="49" t="s">
        <v>197</v>
      </c>
      <c r="AG255" s="49" t="s">
        <v>197</v>
      </c>
      <c r="AH255" s="49" t="s">
        <v>197</v>
      </c>
      <c r="AI255" s="49" t="s">
        <v>197</v>
      </c>
      <c r="AJ255" s="49" t="s">
        <v>197</v>
      </c>
      <c r="AK255" s="49" t="s">
        <v>197</v>
      </c>
      <c r="AL255" s="49" t="s">
        <v>197</v>
      </c>
      <c r="AM255" s="49" t="s">
        <v>197</v>
      </c>
      <c r="AN255" s="49" t="s">
        <v>197</v>
      </c>
      <c r="AO255" s="49" t="s">
        <v>197</v>
      </c>
      <c r="AP255" s="49" t="s">
        <v>197</v>
      </c>
      <c r="AQ255" s="49" t="s">
        <v>197</v>
      </c>
      <c r="AR255" s="49" t="s">
        <v>197</v>
      </c>
      <c r="AS255" s="49" t="s">
        <v>197</v>
      </c>
      <c r="AT255" s="49" t="s">
        <v>197</v>
      </c>
      <c r="AU255" s="49" t="s">
        <v>197</v>
      </c>
      <c r="AV255" s="49" t="s">
        <v>197</v>
      </c>
      <c r="AW255" s="49" t="s">
        <v>197</v>
      </c>
      <c r="AX255" s="49" t="s">
        <v>197</v>
      </c>
      <c r="AY255" s="49" t="s">
        <v>197</v>
      </c>
      <c r="AZ255" s="48">
        <v>165.5</v>
      </c>
      <c r="BA255" s="48">
        <v>93.2</v>
      </c>
      <c r="BB255" s="48">
        <v>96.6</v>
      </c>
      <c r="BC255" s="48">
        <v>38.700000000000003</v>
      </c>
      <c r="BD255" s="48">
        <v>65.7</v>
      </c>
      <c r="BE255" s="48">
        <v>63.6</v>
      </c>
      <c r="BF255" s="48">
        <v>50.7</v>
      </c>
      <c r="BG255" s="48">
        <v>55.2</v>
      </c>
      <c r="BH255" s="48">
        <v>54.1</v>
      </c>
      <c r="BI255" s="49" t="s">
        <v>197</v>
      </c>
      <c r="BJ255" s="49" t="s">
        <v>197</v>
      </c>
      <c r="BK255" s="49" t="s">
        <v>197</v>
      </c>
      <c r="BL255" s="49" t="s">
        <v>197</v>
      </c>
      <c r="BM255" s="49" t="s">
        <v>197</v>
      </c>
      <c r="BN255" s="49" t="s">
        <v>197</v>
      </c>
      <c r="BO255" s="49" t="s">
        <v>197</v>
      </c>
      <c r="BP255" s="49" t="s">
        <v>197</v>
      </c>
      <c r="BQ255" s="49" t="s">
        <v>197</v>
      </c>
      <c r="BR255" s="49" t="s">
        <v>197</v>
      </c>
      <c r="BS255" s="49" t="s">
        <v>197</v>
      </c>
      <c r="BT255" s="49" t="s">
        <v>197</v>
      </c>
      <c r="BU255" s="49" t="s">
        <v>197</v>
      </c>
      <c r="BV255" s="49" t="s">
        <v>197</v>
      </c>
      <c r="BW255" s="49" t="s">
        <v>197</v>
      </c>
      <c r="BX255" s="49" t="s">
        <v>197</v>
      </c>
      <c r="BY255" s="49" t="s">
        <v>197</v>
      </c>
      <c r="BZ255" s="49" t="s">
        <v>197</v>
      </c>
      <c r="CA255" s="49" t="s">
        <v>197</v>
      </c>
      <c r="CB255" s="49" t="s">
        <v>197</v>
      </c>
      <c r="CC255" s="49" t="s">
        <v>197</v>
      </c>
      <c r="CD255" s="49" t="s">
        <v>197</v>
      </c>
      <c r="CE255" s="49" t="s">
        <v>197</v>
      </c>
      <c r="CF255" s="49" t="s">
        <v>197</v>
      </c>
      <c r="CG255" s="49" t="s">
        <v>197</v>
      </c>
      <c r="CH255" s="49" t="s">
        <v>197</v>
      </c>
      <c r="CI255" s="49" t="s">
        <v>197</v>
      </c>
      <c r="CJ255" s="49" t="s">
        <v>197</v>
      </c>
      <c r="CK255" s="49" t="s">
        <v>197</v>
      </c>
      <c r="CL255" s="49" t="s">
        <v>197</v>
      </c>
      <c r="CM255" s="49" t="s">
        <v>197</v>
      </c>
      <c r="CN255" s="49" t="s">
        <v>197</v>
      </c>
      <c r="CO255" s="49" t="s">
        <v>197</v>
      </c>
      <c r="CP255" s="49" t="s">
        <v>197</v>
      </c>
      <c r="CQ255" s="49" t="s">
        <v>197</v>
      </c>
      <c r="CR255" s="49" t="s">
        <v>197</v>
      </c>
      <c r="CS255" s="49" t="s">
        <v>197</v>
      </c>
      <c r="CT255" s="49" t="s">
        <v>197</v>
      </c>
      <c r="CU255" s="49" t="s">
        <v>197</v>
      </c>
      <c r="CV255" s="49" t="s">
        <v>197</v>
      </c>
      <c r="CW255" s="49" t="s">
        <v>197</v>
      </c>
      <c r="CX255" s="49" t="s">
        <v>197</v>
      </c>
      <c r="CY255" s="49" t="s">
        <v>197</v>
      </c>
      <c r="CZ255" s="49" t="s">
        <v>197</v>
      </c>
      <c r="DA255" s="49" t="s">
        <v>197</v>
      </c>
      <c r="DB255" s="49" t="s">
        <v>197</v>
      </c>
      <c r="DC255" s="49" t="s">
        <v>197</v>
      </c>
      <c r="DD255" s="49" t="s">
        <v>197</v>
      </c>
      <c r="DE255" s="49" t="s">
        <v>197</v>
      </c>
      <c r="DF255" s="49" t="s">
        <v>197</v>
      </c>
      <c r="DG255" s="49" t="s">
        <v>197</v>
      </c>
      <c r="DH255" s="49" t="s">
        <v>197</v>
      </c>
      <c r="DI255" s="49" t="s">
        <v>197</v>
      </c>
      <c r="DJ255" s="49" t="s">
        <v>197</v>
      </c>
      <c r="DK255" s="49" t="s">
        <v>197</v>
      </c>
      <c r="DL255" s="49" t="s">
        <v>197</v>
      </c>
      <c r="DM255" s="49" t="s">
        <v>197</v>
      </c>
      <c r="DN255" s="49" t="s">
        <v>197</v>
      </c>
      <c r="DO255" s="49" t="s">
        <v>197</v>
      </c>
      <c r="DP255" s="49" t="s">
        <v>197</v>
      </c>
      <c r="DQ255" s="49" t="s">
        <v>197</v>
      </c>
      <c r="DR255" s="49" t="s">
        <v>197</v>
      </c>
      <c r="DS255" s="49" t="s">
        <v>197</v>
      </c>
      <c r="DT255" s="49" t="s">
        <v>197</v>
      </c>
      <c r="DU255" s="49" t="s">
        <v>197</v>
      </c>
      <c r="DV255" s="49" t="s">
        <v>197</v>
      </c>
      <c r="DW255" s="49" t="s">
        <v>197</v>
      </c>
      <c r="DX255" s="49" t="s">
        <v>197</v>
      </c>
      <c r="DY255" s="49" t="s">
        <v>197</v>
      </c>
      <c r="DZ255" s="49" t="s">
        <v>197</v>
      </c>
      <c r="EA255" s="49" t="s">
        <v>197</v>
      </c>
      <c r="EB255" s="48" t="e">
        <v>#N/A</v>
      </c>
      <c r="EC255" s="49" t="s">
        <v>197</v>
      </c>
      <c r="ED255" s="48" t="e">
        <v>#N/A</v>
      </c>
      <c r="EE255" s="49" t="s">
        <v>197</v>
      </c>
      <c r="EF255" s="49" t="s">
        <v>197</v>
      </c>
      <c r="EG255" s="49" t="s">
        <v>197</v>
      </c>
      <c r="EH255" s="49" t="s">
        <v>197</v>
      </c>
      <c r="EI255" s="49" t="s">
        <v>197</v>
      </c>
      <c r="EJ255" s="49" t="s">
        <v>197</v>
      </c>
      <c r="EK255" s="49" t="s">
        <v>197</v>
      </c>
      <c r="EL255" s="49" t="s">
        <v>197</v>
      </c>
      <c r="EM255" s="49" t="s">
        <v>197</v>
      </c>
      <c r="EN255" s="49" t="s">
        <v>197</v>
      </c>
      <c r="EO255" s="49" t="s">
        <v>197</v>
      </c>
      <c r="EP255" s="49" t="s">
        <v>197</v>
      </c>
      <c r="EQ255" s="49" t="s">
        <v>197</v>
      </c>
      <c r="ER255" s="49" t="s">
        <v>197</v>
      </c>
      <c r="ES255" s="49" t="s">
        <v>197</v>
      </c>
      <c r="ET255" s="49" t="s">
        <v>197</v>
      </c>
      <c r="EU255" s="49" t="s">
        <v>197</v>
      </c>
      <c r="EV255" s="48">
        <v>84.7</v>
      </c>
      <c r="EW255" s="48">
        <v>58.9</v>
      </c>
      <c r="EX255" s="48">
        <v>67.099999999999994</v>
      </c>
      <c r="EY255" s="49" t="s">
        <v>197</v>
      </c>
      <c r="EZ255" s="48">
        <v>53.9</v>
      </c>
      <c r="FA255" s="48">
        <v>73</v>
      </c>
      <c r="FB255" s="48">
        <v>65.400000000000006</v>
      </c>
      <c r="FC255" s="49" t="s">
        <v>197</v>
      </c>
      <c r="FD255" s="48">
        <v>83.2</v>
      </c>
      <c r="FE255" s="48">
        <v>79.900000000000006</v>
      </c>
      <c r="FF255" s="48">
        <v>81.3</v>
      </c>
      <c r="FG255" s="49" t="s">
        <v>197</v>
      </c>
      <c r="FH255" s="49" t="s">
        <v>197</v>
      </c>
      <c r="FI255" s="49" t="s">
        <v>197</v>
      </c>
      <c r="FJ255" s="49" t="s">
        <v>197</v>
      </c>
      <c r="FK255" s="49" t="s">
        <v>197</v>
      </c>
      <c r="FL255" s="49" t="s">
        <v>197</v>
      </c>
      <c r="FM255" s="48">
        <v>77.3</v>
      </c>
      <c r="FN255" s="48">
        <v>73</v>
      </c>
      <c r="FO255" s="48">
        <v>75.5</v>
      </c>
      <c r="FP255" s="48">
        <v>30.9</v>
      </c>
      <c r="FQ255" s="48">
        <v>40.700000000000003</v>
      </c>
      <c r="FR255" s="48">
        <v>37.200000000000003</v>
      </c>
      <c r="FS255" s="48">
        <v>30.9</v>
      </c>
      <c r="FT255" s="48">
        <v>49.6</v>
      </c>
      <c r="FU255" s="48">
        <v>37.799999999999997</v>
      </c>
      <c r="FV255" s="49" t="s">
        <v>197</v>
      </c>
      <c r="FW255" s="49" t="s">
        <v>197</v>
      </c>
      <c r="FX255" s="48">
        <v>39.4</v>
      </c>
      <c r="FY255" s="48">
        <v>48.1</v>
      </c>
      <c r="FZ255" s="48">
        <v>48</v>
      </c>
      <c r="GA255" s="48">
        <v>136.1</v>
      </c>
      <c r="GB255" s="48">
        <v>78.5</v>
      </c>
      <c r="GC255" s="48">
        <v>89.7</v>
      </c>
      <c r="GD255" s="49" t="s">
        <v>197</v>
      </c>
      <c r="GE255" s="49" t="s">
        <v>197</v>
      </c>
      <c r="GF255" s="49" t="s">
        <v>197</v>
      </c>
      <c r="GG255" s="49" t="s">
        <v>197</v>
      </c>
      <c r="GH255" s="49" t="s">
        <v>197</v>
      </c>
      <c r="GI255" s="49" t="s">
        <v>197</v>
      </c>
      <c r="GJ255" s="49" t="s">
        <v>197</v>
      </c>
      <c r="GK255" s="49" t="s">
        <v>197</v>
      </c>
      <c r="GL255" s="49" t="s">
        <v>197</v>
      </c>
      <c r="GM255" s="49" t="s">
        <v>197</v>
      </c>
      <c r="GN255" s="49" t="s">
        <v>197</v>
      </c>
      <c r="GO255" s="49" t="s">
        <v>197</v>
      </c>
      <c r="GP255" s="49" t="s">
        <v>197</v>
      </c>
      <c r="GQ255" s="49" t="s">
        <v>197</v>
      </c>
      <c r="GR255" s="49" t="s">
        <v>197</v>
      </c>
      <c r="GS255" s="49" t="s">
        <v>197</v>
      </c>
      <c r="GT255" s="49" t="s">
        <v>197</v>
      </c>
      <c r="GU255" s="49" t="s">
        <v>197</v>
      </c>
      <c r="GV255" s="49" t="s">
        <v>197</v>
      </c>
      <c r="GW255" s="49" t="s">
        <v>197</v>
      </c>
      <c r="GX255" s="49" t="s">
        <v>197</v>
      </c>
      <c r="GY255" s="49" t="s">
        <v>197</v>
      </c>
      <c r="GZ255" s="49" t="s">
        <v>197</v>
      </c>
      <c r="HA255" s="49" t="s">
        <v>197</v>
      </c>
      <c r="HB255" s="49" t="s">
        <v>197</v>
      </c>
      <c r="HC255" s="49" t="s">
        <v>197</v>
      </c>
      <c r="HD255" s="49" t="s">
        <v>197</v>
      </c>
      <c r="HE255" s="48" t="e">
        <v>#N/A</v>
      </c>
      <c r="HF255" s="49" t="s">
        <v>197</v>
      </c>
      <c r="HG255" s="48" t="e">
        <v>#N/A</v>
      </c>
      <c r="HH255" s="49" t="s">
        <v>197</v>
      </c>
      <c r="HI255" s="49" t="s">
        <v>197</v>
      </c>
      <c r="HJ255" s="49" t="s">
        <v>197</v>
      </c>
      <c r="HK255" s="49" t="s">
        <v>197</v>
      </c>
      <c r="HL255" s="49" t="s">
        <v>197</v>
      </c>
      <c r="HM255" s="49" t="s">
        <v>197</v>
      </c>
      <c r="HN255" s="49" t="s">
        <v>197</v>
      </c>
      <c r="HO255" s="49" t="s">
        <v>197</v>
      </c>
      <c r="HP255" s="49" t="s">
        <v>197</v>
      </c>
      <c r="HQ255" s="49" t="s">
        <v>197</v>
      </c>
      <c r="HR255" s="49" t="s">
        <v>197</v>
      </c>
      <c r="HS255" s="49" t="s">
        <v>197</v>
      </c>
      <c r="HT255" s="49" t="s">
        <v>197</v>
      </c>
      <c r="HU255" s="48">
        <v>53.3</v>
      </c>
      <c r="HV255" s="48">
        <v>53.3</v>
      </c>
      <c r="HW255" s="48">
        <v>53.3</v>
      </c>
      <c r="HX255" s="49" t="s">
        <v>197</v>
      </c>
      <c r="HY255" s="49" t="s">
        <v>197</v>
      </c>
      <c r="HZ255" s="48">
        <v>220.6</v>
      </c>
      <c r="IA255" s="49" t="s">
        <v>197</v>
      </c>
      <c r="IB255" s="49" t="s">
        <v>197</v>
      </c>
      <c r="IC255" s="49" t="s">
        <v>197</v>
      </c>
      <c r="ID255" s="48">
        <v>58.8</v>
      </c>
      <c r="IE255" s="49" t="s">
        <v>197</v>
      </c>
      <c r="IF255" s="49" t="s">
        <v>197</v>
      </c>
      <c r="IG255" s="49" t="s">
        <v>197</v>
      </c>
      <c r="IH255" s="48">
        <v>37.9</v>
      </c>
      <c r="II255" s="49" t="s">
        <v>197</v>
      </c>
      <c r="IJ255" s="49" t="s">
        <v>197</v>
      </c>
      <c r="IK255" s="49" t="s">
        <v>197</v>
      </c>
      <c r="IL255" s="49" t="s">
        <v>197</v>
      </c>
      <c r="IM255" s="49" t="s">
        <v>197</v>
      </c>
      <c r="IN255" s="49" t="s">
        <v>197</v>
      </c>
      <c r="IO255" s="49" t="s">
        <v>197</v>
      </c>
      <c r="IP255" s="49" t="s">
        <v>197</v>
      </c>
      <c r="IQ255" s="48">
        <v>41</v>
      </c>
      <c r="IR255" s="48">
        <v>22.7</v>
      </c>
      <c r="IS255" s="48">
        <v>13.5</v>
      </c>
      <c r="IT255" s="48">
        <v>17.100000000000001</v>
      </c>
      <c r="IU255" s="49" t="s">
        <v>197</v>
      </c>
      <c r="IV255" s="49" t="s">
        <v>197</v>
      </c>
      <c r="IW255" s="49" t="s">
        <v>197</v>
      </c>
      <c r="IX255" s="49" t="s">
        <v>197</v>
      </c>
      <c r="IY255" s="49" t="s">
        <v>197</v>
      </c>
      <c r="IZ255" s="49" t="s">
        <v>197</v>
      </c>
      <c r="JA255" s="49" t="s">
        <v>197</v>
      </c>
      <c r="JB255" s="49" t="s">
        <v>197</v>
      </c>
      <c r="JC255" s="49" t="s">
        <v>197</v>
      </c>
      <c r="JD255" s="49" t="s">
        <v>197</v>
      </c>
      <c r="JE255" s="49" t="s">
        <v>197</v>
      </c>
      <c r="JF255" s="49" t="s">
        <v>87</v>
      </c>
      <c r="JG255" s="49" t="s">
        <v>87</v>
      </c>
      <c r="JH255" s="49" t="s">
        <v>87</v>
      </c>
      <c r="JI255" s="49">
        <v>52.4</v>
      </c>
      <c r="JJ255" s="49">
        <v>46.2</v>
      </c>
      <c r="JK255" s="49">
        <v>42.1</v>
      </c>
      <c r="JL255" s="49">
        <v>68.599999999999994</v>
      </c>
      <c r="JM255" s="49">
        <v>38.1</v>
      </c>
      <c r="JN255" s="49">
        <v>37.9</v>
      </c>
      <c r="JO255" s="49" t="s">
        <v>87</v>
      </c>
    </row>
    <row r="256" spans="1:275">
      <c r="A256" s="45"/>
      <c r="B256" s="46" t="s">
        <v>1993</v>
      </c>
      <c r="C256" s="303" t="s">
        <v>1487</v>
      </c>
      <c r="D256" s="46" t="s">
        <v>133</v>
      </c>
      <c r="E256" s="303" t="s">
        <v>32</v>
      </c>
      <c r="F256" s="47" t="s">
        <v>197</v>
      </c>
      <c r="G256" s="47" t="s">
        <v>197</v>
      </c>
      <c r="H256" s="48">
        <v>68.900000000000006</v>
      </c>
      <c r="I256" s="48">
        <v>89.6</v>
      </c>
      <c r="J256" s="48">
        <v>79.8</v>
      </c>
      <c r="K256" s="49" t="s">
        <v>197</v>
      </c>
      <c r="L256" s="49" t="s">
        <v>197</v>
      </c>
      <c r="M256" s="49" t="s">
        <v>197</v>
      </c>
      <c r="N256" s="49" t="s">
        <v>197</v>
      </c>
      <c r="O256" s="49" t="s">
        <v>197</v>
      </c>
      <c r="P256" s="49" t="s">
        <v>197</v>
      </c>
      <c r="Q256" s="49" t="s">
        <v>197</v>
      </c>
      <c r="R256" s="48">
        <v>167.3</v>
      </c>
      <c r="S256" s="49" t="s">
        <v>197</v>
      </c>
      <c r="T256" s="49" t="s">
        <v>197</v>
      </c>
      <c r="U256" s="49" t="s">
        <v>197</v>
      </c>
      <c r="V256" s="49" t="s">
        <v>197</v>
      </c>
      <c r="W256" s="49" t="s">
        <v>197</v>
      </c>
      <c r="X256" s="49" t="s">
        <v>197</v>
      </c>
      <c r="Y256" s="49" t="s">
        <v>197</v>
      </c>
      <c r="Z256" s="49" t="s">
        <v>197</v>
      </c>
      <c r="AA256" s="49" t="s">
        <v>197</v>
      </c>
      <c r="AB256" s="49" t="s">
        <v>197</v>
      </c>
      <c r="AC256" s="49" t="s">
        <v>197</v>
      </c>
      <c r="AD256" s="49" t="s">
        <v>197</v>
      </c>
      <c r="AE256" s="49" t="s">
        <v>197</v>
      </c>
      <c r="AF256" s="49" t="s">
        <v>197</v>
      </c>
      <c r="AG256" s="49" t="s">
        <v>197</v>
      </c>
      <c r="AH256" s="49" t="s">
        <v>197</v>
      </c>
      <c r="AI256" s="49" t="s">
        <v>197</v>
      </c>
      <c r="AJ256" s="49" t="s">
        <v>197</v>
      </c>
      <c r="AK256" s="49" t="s">
        <v>197</v>
      </c>
      <c r="AL256" s="49" t="s">
        <v>197</v>
      </c>
      <c r="AM256" s="49" t="s">
        <v>197</v>
      </c>
      <c r="AN256" s="49" t="s">
        <v>197</v>
      </c>
      <c r="AO256" s="49" t="s">
        <v>197</v>
      </c>
      <c r="AP256" s="49" t="s">
        <v>197</v>
      </c>
      <c r="AQ256" s="49" t="s">
        <v>197</v>
      </c>
      <c r="AR256" s="49" t="s">
        <v>197</v>
      </c>
      <c r="AS256" s="49" t="s">
        <v>197</v>
      </c>
      <c r="AT256" s="49" t="s">
        <v>197</v>
      </c>
      <c r="AU256" s="49" t="s">
        <v>197</v>
      </c>
      <c r="AV256" s="49" t="s">
        <v>197</v>
      </c>
      <c r="AW256" s="49" t="s">
        <v>197</v>
      </c>
      <c r="AX256" s="49" t="s">
        <v>197</v>
      </c>
      <c r="AY256" s="49" t="s">
        <v>197</v>
      </c>
      <c r="AZ256" s="48">
        <v>145.6</v>
      </c>
      <c r="BA256" s="48">
        <v>95.8</v>
      </c>
      <c r="BB256" s="48">
        <v>98.1</v>
      </c>
      <c r="BC256" s="48">
        <v>75</v>
      </c>
      <c r="BD256" s="48">
        <v>54.1</v>
      </c>
      <c r="BE256" s="48">
        <v>55.8</v>
      </c>
      <c r="BF256" s="48">
        <v>116.8</v>
      </c>
      <c r="BG256" s="48">
        <v>72.8</v>
      </c>
      <c r="BH256" s="48">
        <v>83.7</v>
      </c>
      <c r="BI256" s="49" t="s">
        <v>197</v>
      </c>
      <c r="BJ256" s="49" t="s">
        <v>197</v>
      </c>
      <c r="BK256" s="49" t="s">
        <v>197</v>
      </c>
      <c r="BL256" s="49" t="s">
        <v>197</v>
      </c>
      <c r="BM256" s="49" t="s">
        <v>197</v>
      </c>
      <c r="BN256" s="49" t="s">
        <v>197</v>
      </c>
      <c r="BO256" s="49" t="s">
        <v>197</v>
      </c>
      <c r="BP256" s="49" t="s">
        <v>197</v>
      </c>
      <c r="BQ256" s="49" t="s">
        <v>197</v>
      </c>
      <c r="BR256" s="49" t="s">
        <v>197</v>
      </c>
      <c r="BS256" s="49" t="s">
        <v>197</v>
      </c>
      <c r="BT256" s="49" t="s">
        <v>197</v>
      </c>
      <c r="BU256" s="49" t="s">
        <v>197</v>
      </c>
      <c r="BV256" s="49" t="s">
        <v>197</v>
      </c>
      <c r="BW256" s="49" t="s">
        <v>197</v>
      </c>
      <c r="BX256" s="49" t="s">
        <v>197</v>
      </c>
      <c r="BY256" s="49" t="s">
        <v>197</v>
      </c>
      <c r="BZ256" s="49" t="s">
        <v>197</v>
      </c>
      <c r="CA256" s="49" t="s">
        <v>197</v>
      </c>
      <c r="CB256" s="49" t="s">
        <v>197</v>
      </c>
      <c r="CC256" s="49" t="s">
        <v>197</v>
      </c>
      <c r="CD256" s="49" t="s">
        <v>197</v>
      </c>
      <c r="CE256" s="49" t="s">
        <v>197</v>
      </c>
      <c r="CF256" s="49" t="s">
        <v>197</v>
      </c>
      <c r="CG256" s="49" t="s">
        <v>197</v>
      </c>
      <c r="CH256" s="49" t="s">
        <v>197</v>
      </c>
      <c r="CI256" s="49" t="s">
        <v>197</v>
      </c>
      <c r="CJ256" s="49" t="s">
        <v>197</v>
      </c>
      <c r="CK256" s="49" t="s">
        <v>197</v>
      </c>
      <c r="CL256" s="49" t="s">
        <v>197</v>
      </c>
      <c r="CM256" s="49" t="s">
        <v>197</v>
      </c>
      <c r="CN256" s="49" t="s">
        <v>197</v>
      </c>
      <c r="CO256" s="49" t="s">
        <v>197</v>
      </c>
      <c r="CP256" s="49" t="s">
        <v>197</v>
      </c>
      <c r="CQ256" s="49" t="s">
        <v>197</v>
      </c>
      <c r="CR256" s="49" t="s">
        <v>197</v>
      </c>
      <c r="CS256" s="49" t="s">
        <v>197</v>
      </c>
      <c r="CT256" s="49" t="s">
        <v>197</v>
      </c>
      <c r="CU256" s="49" t="s">
        <v>197</v>
      </c>
      <c r="CV256" s="49" t="s">
        <v>197</v>
      </c>
      <c r="CW256" s="49" t="s">
        <v>197</v>
      </c>
      <c r="CX256" s="49" t="s">
        <v>197</v>
      </c>
      <c r="CY256" s="49" t="s">
        <v>197</v>
      </c>
      <c r="CZ256" s="49" t="s">
        <v>197</v>
      </c>
      <c r="DA256" s="49" t="s">
        <v>197</v>
      </c>
      <c r="DB256" s="49" t="s">
        <v>197</v>
      </c>
      <c r="DC256" s="49" t="s">
        <v>197</v>
      </c>
      <c r="DD256" s="49" t="s">
        <v>197</v>
      </c>
      <c r="DE256" s="49" t="s">
        <v>197</v>
      </c>
      <c r="DF256" s="49" t="s">
        <v>197</v>
      </c>
      <c r="DG256" s="49" t="s">
        <v>197</v>
      </c>
      <c r="DH256" s="49" t="s">
        <v>197</v>
      </c>
      <c r="DI256" s="49" t="s">
        <v>197</v>
      </c>
      <c r="DJ256" s="49" t="s">
        <v>197</v>
      </c>
      <c r="DK256" s="49" t="s">
        <v>197</v>
      </c>
      <c r="DL256" s="49" t="s">
        <v>197</v>
      </c>
      <c r="DM256" s="49" t="s">
        <v>197</v>
      </c>
      <c r="DN256" s="49" t="s">
        <v>197</v>
      </c>
      <c r="DO256" s="49" t="s">
        <v>197</v>
      </c>
      <c r="DP256" s="49" t="s">
        <v>197</v>
      </c>
      <c r="DQ256" s="49" t="s">
        <v>197</v>
      </c>
      <c r="DR256" s="49" t="s">
        <v>197</v>
      </c>
      <c r="DS256" s="49" t="s">
        <v>197</v>
      </c>
      <c r="DT256" s="49" t="s">
        <v>197</v>
      </c>
      <c r="DU256" s="49" t="s">
        <v>197</v>
      </c>
      <c r="DV256" s="49" t="s">
        <v>197</v>
      </c>
      <c r="DW256" s="49" t="s">
        <v>197</v>
      </c>
      <c r="DX256" s="49" t="s">
        <v>197</v>
      </c>
      <c r="DY256" s="49" t="s">
        <v>197</v>
      </c>
      <c r="DZ256" s="49" t="s">
        <v>197</v>
      </c>
      <c r="EA256" s="49" t="s">
        <v>197</v>
      </c>
      <c r="EB256" s="48" t="e">
        <v>#N/A</v>
      </c>
      <c r="EC256" s="49" t="s">
        <v>197</v>
      </c>
      <c r="ED256" s="48" t="e">
        <v>#N/A</v>
      </c>
      <c r="EE256" s="49" t="s">
        <v>197</v>
      </c>
      <c r="EF256" s="49" t="s">
        <v>197</v>
      </c>
      <c r="EG256" s="49" t="s">
        <v>197</v>
      </c>
      <c r="EH256" s="49" t="s">
        <v>197</v>
      </c>
      <c r="EI256" s="49" t="s">
        <v>197</v>
      </c>
      <c r="EJ256" s="49" t="s">
        <v>197</v>
      </c>
      <c r="EK256" s="49" t="s">
        <v>197</v>
      </c>
      <c r="EL256" s="49" t="s">
        <v>197</v>
      </c>
      <c r="EM256" s="49" t="s">
        <v>197</v>
      </c>
      <c r="EN256" s="49" t="s">
        <v>197</v>
      </c>
      <c r="EO256" s="49" t="s">
        <v>197</v>
      </c>
      <c r="EP256" s="49" t="s">
        <v>197</v>
      </c>
      <c r="EQ256" s="49" t="s">
        <v>197</v>
      </c>
      <c r="ER256" s="49" t="s">
        <v>197</v>
      </c>
      <c r="ES256" s="49" t="s">
        <v>197</v>
      </c>
      <c r="ET256" s="49" t="s">
        <v>197</v>
      </c>
      <c r="EU256" s="49" t="s">
        <v>197</v>
      </c>
      <c r="EV256" s="48">
        <v>65.8</v>
      </c>
      <c r="EW256" s="48">
        <v>56.8</v>
      </c>
      <c r="EX256" s="48">
        <v>59.7</v>
      </c>
      <c r="EY256" s="49" t="s">
        <v>197</v>
      </c>
      <c r="EZ256" s="49" t="s">
        <v>197</v>
      </c>
      <c r="FA256" s="49" t="s">
        <v>197</v>
      </c>
      <c r="FB256" s="49" t="s">
        <v>197</v>
      </c>
      <c r="FC256" s="49" t="s">
        <v>197</v>
      </c>
      <c r="FD256" s="49" t="s">
        <v>197</v>
      </c>
      <c r="FE256" s="49" t="s">
        <v>197</v>
      </c>
      <c r="FF256" s="49" t="s">
        <v>197</v>
      </c>
      <c r="FG256" s="49" t="s">
        <v>197</v>
      </c>
      <c r="FH256" s="49" t="s">
        <v>197</v>
      </c>
      <c r="FI256" s="49" t="s">
        <v>197</v>
      </c>
      <c r="FJ256" s="49" t="s">
        <v>197</v>
      </c>
      <c r="FK256" s="49" t="s">
        <v>197</v>
      </c>
      <c r="FL256" s="49" t="s">
        <v>197</v>
      </c>
      <c r="FM256" s="48">
        <v>38.9</v>
      </c>
      <c r="FN256" s="48">
        <v>81.099999999999994</v>
      </c>
      <c r="FO256" s="48">
        <v>56.3</v>
      </c>
      <c r="FP256" s="49" t="s">
        <v>197</v>
      </c>
      <c r="FQ256" s="49" t="s">
        <v>197</v>
      </c>
      <c r="FR256" s="49" t="s">
        <v>197</v>
      </c>
      <c r="FS256" s="49" t="s">
        <v>197</v>
      </c>
      <c r="FT256" s="49" t="s">
        <v>197</v>
      </c>
      <c r="FU256" s="49" t="s">
        <v>197</v>
      </c>
      <c r="FV256" s="49" t="s">
        <v>197</v>
      </c>
      <c r="FW256" s="49" t="s">
        <v>197</v>
      </c>
      <c r="FX256" s="48">
        <v>87.2</v>
      </c>
      <c r="FY256" s="48">
        <v>95.1</v>
      </c>
      <c r="FZ256" s="48">
        <v>95</v>
      </c>
      <c r="GA256" s="48">
        <v>56.5</v>
      </c>
      <c r="GB256" s="48">
        <v>76.3</v>
      </c>
      <c r="GC256" s="48">
        <v>72.400000000000006</v>
      </c>
      <c r="GD256" s="49" t="s">
        <v>197</v>
      </c>
      <c r="GE256" s="49" t="s">
        <v>197</v>
      </c>
      <c r="GF256" s="49" t="s">
        <v>197</v>
      </c>
      <c r="GG256" s="49" t="s">
        <v>197</v>
      </c>
      <c r="GH256" s="49" t="s">
        <v>197</v>
      </c>
      <c r="GI256" s="49" t="s">
        <v>197</v>
      </c>
      <c r="GJ256" s="49" t="s">
        <v>197</v>
      </c>
      <c r="GK256" s="49" t="s">
        <v>197</v>
      </c>
      <c r="GL256" s="49" t="s">
        <v>197</v>
      </c>
      <c r="GM256" s="49" t="s">
        <v>197</v>
      </c>
      <c r="GN256" s="49" t="s">
        <v>197</v>
      </c>
      <c r="GO256" s="49" t="s">
        <v>197</v>
      </c>
      <c r="GP256" s="49" t="s">
        <v>197</v>
      </c>
      <c r="GQ256" s="49" t="s">
        <v>197</v>
      </c>
      <c r="GR256" s="49" t="s">
        <v>197</v>
      </c>
      <c r="GS256" s="49" t="s">
        <v>197</v>
      </c>
      <c r="GT256" s="49" t="s">
        <v>197</v>
      </c>
      <c r="GU256" s="49" t="s">
        <v>197</v>
      </c>
      <c r="GV256" s="49" t="s">
        <v>197</v>
      </c>
      <c r="GW256" s="49" t="s">
        <v>197</v>
      </c>
      <c r="GX256" s="49" t="s">
        <v>197</v>
      </c>
      <c r="GY256" s="49" t="s">
        <v>197</v>
      </c>
      <c r="GZ256" s="49" t="s">
        <v>197</v>
      </c>
      <c r="HA256" s="49" t="s">
        <v>197</v>
      </c>
      <c r="HB256" s="49" t="s">
        <v>197</v>
      </c>
      <c r="HC256" s="49" t="s">
        <v>197</v>
      </c>
      <c r="HD256" s="49" t="s">
        <v>197</v>
      </c>
      <c r="HE256" s="48" t="e">
        <v>#N/A</v>
      </c>
      <c r="HF256" s="49" t="s">
        <v>197</v>
      </c>
      <c r="HG256" s="48" t="e">
        <v>#N/A</v>
      </c>
      <c r="HH256" s="49" t="s">
        <v>197</v>
      </c>
      <c r="HI256" s="49" t="s">
        <v>197</v>
      </c>
      <c r="HJ256" s="49" t="s">
        <v>197</v>
      </c>
      <c r="HK256" s="49" t="s">
        <v>197</v>
      </c>
      <c r="HL256" s="49" t="s">
        <v>197</v>
      </c>
      <c r="HM256" s="49" t="s">
        <v>197</v>
      </c>
      <c r="HN256" s="49" t="s">
        <v>197</v>
      </c>
      <c r="HO256" s="49" t="s">
        <v>197</v>
      </c>
      <c r="HP256" s="49" t="s">
        <v>197</v>
      </c>
      <c r="HQ256" s="49" t="s">
        <v>197</v>
      </c>
      <c r="HR256" s="49" t="s">
        <v>197</v>
      </c>
      <c r="HS256" s="49" t="s">
        <v>197</v>
      </c>
      <c r="HT256" s="49" t="s">
        <v>197</v>
      </c>
      <c r="HU256" s="48">
        <v>68.3</v>
      </c>
      <c r="HV256" s="48">
        <v>88.1</v>
      </c>
      <c r="HW256" s="48">
        <v>86.8</v>
      </c>
      <c r="HX256" s="49" t="s">
        <v>197</v>
      </c>
      <c r="HY256" s="49" t="s">
        <v>197</v>
      </c>
      <c r="HZ256" s="49" t="s">
        <v>197</v>
      </c>
      <c r="IA256" s="49" t="s">
        <v>197</v>
      </c>
      <c r="IB256" s="49" t="s">
        <v>197</v>
      </c>
      <c r="IC256" s="49" t="s">
        <v>197</v>
      </c>
      <c r="ID256" s="48">
        <v>37.700000000000003</v>
      </c>
      <c r="IE256" s="49" t="s">
        <v>197</v>
      </c>
      <c r="IF256" s="49" t="s">
        <v>197</v>
      </c>
      <c r="IG256" s="49" t="s">
        <v>197</v>
      </c>
      <c r="IH256" s="48">
        <v>31.8</v>
      </c>
      <c r="II256" s="49" t="s">
        <v>197</v>
      </c>
      <c r="IJ256" s="49" t="s">
        <v>197</v>
      </c>
      <c r="IK256" s="49" t="s">
        <v>197</v>
      </c>
      <c r="IL256" s="49" t="s">
        <v>197</v>
      </c>
      <c r="IM256" s="49" t="s">
        <v>197</v>
      </c>
      <c r="IN256" s="49" t="s">
        <v>197</v>
      </c>
      <c r="IO256" s="49" t="s">
        <v>197</v>
      </c>
      <c r="IP256" s="49" t="s">
        <v>197</v>
      </c>
      <c r="IQ256" s="49" t="s">
        <v>197</v>
      </c>
      <c r="IR256" s="48">
        <v>55.9</v>
      </c>
      <c r="IS256" s="48">
        <v>86.4</v>
      </c>
      <c r="IT256" s="48">
        <v>74.5</v>
      </c>
      <c r="IU256" s="49" t="s">
        <v>197</v>
      </c>
      <c r="IV256" s="49" t="s">
        <v>197</v>
      </c>
      <c r="IW256" s="49" t="s">
        <v>197</v>
      </c>
      <c r="IX256" s="49" t="s">
        <v>197</v>
      </c>
      <c r="IY256" s="49" t="s">
        <v>197</v>
      </c>
      <c r="IZ256" s="49" t="s">
        <v>197</v>
      </c>
      <c r="JA256" s="49" t="s">
        <v>197</v>
      </c>
      <c r="JB256" s="49" t="s">
        <v>197</v>
      </c>
      <c r="JC256" s="49" t="s">
        <v>197</v>
      </c>
      <c r="JD256" s="49" t="s">
        <v>197</v>
      </c>
      <c r="JE256" s="49" t="s">
        <v>197</v>
      </c>
      <c r="JF256" s="49" t="s">
        <v>87</v>
      </c>
      <c r="JG256" s="49" t="s">
        <v>87</v>
      </c>
      <c r="JH256" s="49" t="s">
        <v>87</v>
      </c>
      <c r="JI256" s="49">
        <v>15.6</v>
      </c>
      <c r="JJ256" s="49">
        <v>45.9</v>
      </c>
      <c r="JK256" s="49">
        <v>41.8</v>
      </c>
      <c r="JL256" s="49">
        <v>41.3</v>
      </c>
      <c r="JM256" s="49">
        <v>26.3</v>
      </c>
      <c r="JN256" s="49">
        <v>31.8</v>
      </c>
      <c r="JO256" s="49" t="s">
        <v>87</v>
      </c>
    </row>
    <row r="257" spans="1:275">
      <c r="A257" s="45"/>
      <c r="B257" s="46" t="s">
        <v>1994</v>
      </c>
      <c r="C257" s="303" t="s">
        <v>1488</v>
      </c>
      <c r="D257" s="46" t="s">
        <v>133</v>
      </c>
      <c r="E257" s="303" t="s">
        <v>32</v>
      </c>
      <c r="F257" s="47" t="s">
        <v>197</v>
      </c>
      <c r="G257" s="47" t="s">
        <v>197</v>
      </c>
      <c r="H257" s="48">
        <v>82</v>
      </c>
      <c r="I257" s="48">
        <v>94.6</v>
      </c>
      <c r="J257" s="48">
        <v>92.1</v>
      </c>
      <c r="K257" s="49" t="s">
        <v>197</v>
      </c>
      <c r="L257" s="49" t="s">
        <v>197</v>
      </c>
      <c r="M257" s="48">
        <v>142.9</v>
      </c>
      <c r="N257" s="49" t="s">
        <v>197</v>
      </c>
      <c r="O257" s="49" t="s">
        <v>197</v>
      </c>
      <c r="P257" s="48">
        <v>147.5</v>
      </c>
      <c r="Q257" s="49" t="s">
        <v>197</v>
      </c>
      <c r="R257" s="48">
        <v>137.69999999999999</v>
      </c>
      <c r="S257" s="48">
        <v>87.3</v>
      </c>
      <c r="T257" s="49" t="s">
        <v>197</v>
      </c>
      <c r="U257" s="48">
        <v>97.5</v>
      </c>
      <c r="V257" s="49" t="s">
        <v>197</v>
      </c>
      <c r="W257" s="49" t="s">
        <v>197</v>
      </c>
      <c r="X257" s="49" t="s">
        <v>197</v>
      </c>
      <c r="Y257" s="49" t="s">
        <v>197</v>
      </c>
      <c r="Z257" s="48">
        <v>104</v>
      </c>
      <c r="AA257" s="48">
        <v>126.6</v>
      </c>
      <c r="AB257" s="49" t="s">
        <v>197</v>
      </c>
      <c r="AC257" s="49" t="s">
        <v>197</v>
      </c>
      <c r="AD257" s="49" t="s">
        <v>197</v>
      </c>
      <c r="AE257" s="48">
        <v>36.200000000000003</v>
      </c>
      <c r="AF257" s="48">
        <v>72.3</v>
      </c>
      <c r="AG257" s="48">
        <v>117.9</v>
      </c>
      <c r="AH257" s="48">
        <v>63.2</v>
      </c>
      <c r="AI257" s="49" t="s">
        <v>197</v>
      </c>
      <c r="AJ257" s="49" t="s">
        <v>197</v>
      </c>
      <c r="AK257" s="49" t="s">
        <v>197</v>
      </c>
      <c r="AL257" s="49" t="s">
        <v>197</v>
      </c>
      <c r="AM257" s="49" t="s">
        <v>197</v>
      </c>
      <c r="AN257" s="49" t="s">
        <v>197</v>
      </c>
      <c r="AO257" s="49" t="s">
        <v>197</v>
      </c>
      <c r="AP257" s="49" t="s">
        <v>197</v>
      </c>
      <c r="AQ257" s="48">
        <v>85.4</v>
      </c>
      <c r="AR257" s="48">
        <v>63</v>
      </c>
      <c r="AS257" s="49" t="s">
        <v>197</v>
      </c>
      <c r="AT257" s="49" t="s">
        <v>197</v>
      </c>
      <c r="AU257" s="49" t="s">
        <v>197</v>
      </c>
      <c r="AV257" s="49" t="s">
        <v>197</v>
      </c>
      <c r="AW257" s="49" t="s">
        <v>197</v>
      </c>
      <c r="AX257" s="49" t="s">
        <v>197</v>
      </c>
      <c r="AY257" s="49" t="s">
        <v>197</v>
      </c>
      <c r="AZ257" s="48">
        <v>82.9</v>
      </c>
      <c r="BA257" s="48">
        <v>101.7</v>
      </c>
      <c r="BB257" s="48">
        <v>100.8</v>
      </c>
      <c r="BC257" s="48">
        <v>58.5</v>
      </c>
      <c r="BD257" s="48">
        <v>61.5</v>
      </c>
      <c r="BE257" s="48">
        <v>61.3</v>
      </c>
      <c r="BF257" s="48">
        <v>73.3</v>
      </c>
      <c r="BG257" s="48">
        <v>48.3</v>
      </c>
      <c r="BH257" s="48">
        <v>54.1</v>
      </c>
      <c r="BI257" s="48">
        <v>59.8</v>
      </c>
      <c r="BJ257" s="48">
        <v>46.5</v>
      </c>
      <c r="BK257" s="48">
        <v>53.4</v>
      </c>
      <c r="BL257" s="48">
        <v>73.3</v>
      </c>
      <c r="BM257" s="48">
        <v>60</v>
      </c>
      <c r="BN257" s="48">
        <v>63.7</v>
      </c>
      <c r="BO257" s="49" t="s">
        <v>197</v>
      </c>
      <c r="BP257" s="49" t="s">
        <v>197</v>
      </c>
      <c r="BQ257" s="49" t="s">
        <v>197</v>
      </c>
      <c r="BR257" s="49" t="s">
        <v>197</v>
      </c>
      <c r="BS257" s="49" t="s">
        <v>197</v>
      </c>
      <c r="BT257" s="49" t="s">
        <v>197</v>
      </c>
      <c r="BU257" s="49" t="s">
        <v>197</v>
      </c>
      <c r="BV257" s="49" t="s">
        <v>197</v>
      </c>
      <c r="BW257" s="49" t="s">
        <v>197</v>
      </c>
      <c r="BX257" s="49" t="s">
        <v>197</v>
      </c>
      <c r="BY257" s="49" t="s">
        <v>197</v>
      </c>
      <c r="BZ257" s="49" t="s">
        <v>197</v>
      </c>
      <c r="CA257" s="49" t="s">
        <v>197</v>
      </c>
      <c r="CB257" s="49" t="s">
        <v>197</v>
      </c>
      <c r="CC257" s="49" t="s">
        <v>197</v>
      </c>
      <c r="CD257" s="49" t="s">
        <v>197</v>
      </c>
      <c r="CE257" s="49" t="s">
        <v>197</v>
      </c>
      <c r="CF257" s="49" t="s">
        <v>197</v>
      </c>
      <c r="CG257" s="49" t="s">
        <v>197</v>
      </c>
      <c r="CH257" s="49" t="s">
        <v>197</v>
      </c>
      <c r="CI257" s="49" t="s">
        <v>197</v>
      </c>
      <c r="CJ257" s="49" t="s">
        <v>197</v>
      </c>
      <c r="CK257" s="49" t="s">
        <v>197</v>
      </c>
      <c r="CL257" s="49" t="s">
        <v>197</v>
      </c>
      <c r="CM257" s="49" t="s">
        <v>197</v>
      </c>
      <c r="CN257" s="49" t="s">
        <v>197</v>
      </c>
      <c r="CO257" s="49" t="s">
        <v>197</v>
      </c>
      <c r="CP257" s="49" t="s">
        <v>197</v>
      </c>
      <c r="CQ257" s="49" t="s">
        <v>197</v>
      </c>
      <c r="CR257" s="49" t="s">
        <v>197</v>
      </c>
      <c r="CS257" s="49" t="s">
        <v>197</v>
      </c>
      <c r="CT257" s="49" t="s">
        <v>197</v>
      </c>
      <c r="CU257" s="49" t="s">
        <v>197</v>
      </c>
      <c r="CV257" s="49" t="s">
        <v>197</v>
      </c>
      <c r="CW257" s="49" t="s">
        <v>197</v>
      </c>
      <c r="CX257" s="49" t="s">
        <v>197</v>
      </c>
      <c r="CY257" s="49" t="s">
        <v>197</v>
      </c>
      <c r="CZ257" s="49" t="s">
        <v>197</v>
      </c>
      <c r="DA257" s="49" t="s">
        <v>197</v>
      </c>
      <c r="DB257" s="49" t="s">
        <v>197</v>
      </c>
      <c r="DC257" s="49" t="s">
        <v>197</v>
      </c>
      <c r="DD257" s="49" t="s">
        <v>197</v>
      </c>
      <c r="DE257" s="49" t="s">
        <v>197</v>
      </c>
      <c r="DF257" s="49" t="s">
        <v>197</v>
      </c>
      <c r="DG257" s="49" t="s">
        <v>197</v>
      </c>
      <c r="DH257" s="49" t="s">
        <v>197</v>
      </c>
      <c r="DI257" s="49" t="s">
        <v>197</v>
      </c>
      <c r="DJ257" s="49" t="s">
        <v>197</v>
      </c>
      <c r="DK257" s="49" t="s">
        <v>197</v>
      </c>
      <c r="DL257" s="49" t="s">
        <v>197</v>
      </c>
      <c r="DM257" s="49" t="s">
        <v>197</v>
      </c>
      <c r="DN257" s="49" t="s">
        <v>197</v>
      </c>
      <c r="DO257" s="49" t="s">
        <v>197</v>
      </c>
      <c r="DP257" s="49" t="s">
        <v>197</v>
      </c>
      <c r="DQ257" s="49" t="s">
        <v>197</v>
      </c>
      <c r="DR257" s="49" t="s">
        <v>197</v>
      </c>
      <c r="DS257" s="49" t="s">
        <v>197</v>
      </c>
      <c r="DT257" s="49" t="s">
        <v>197</v>
      </c>
      <c r="DU257" s="49" t="s">
        <v>197</v>
      </c>
      <c r="DV257" s="49" t="s">
        <v>197</v>
      </c>
      <c r="DW257" s="49" t="s">
        <v>197</v>
      </c>
      <c r="DX257" s="49" t="s">
        <v>197</v>
      </c>
      <c r="DY257" s="49" t="s">
        <v>197</v>
      </c>
      <c r="DZ257" s="49" t="s">
        <v>197</v>
      </c>
      <c r="EA257" s="49" t="s">
        <v>197</v>
      </c>
      <c r="EB257" s="48" t="e">
        <v>#N/A</v>
      </c>
      <c r="EC257" s="49" t="s">
        <v>197</v>
      </c>
      <c r="ED257" s="48" t="e">
        <v>#N/A</v>
      </c>
      <c r="EE257" s="49" t="s">
        <v>197</v>
      </c>
      <c r="EF257" s="49" t="s">
        <v>197</v>
      </c>
      <c r="EG257" s="49" t="s">
        <v>197</v>
      </c>
      <c r="EH257" s="49" t="s">
        <v>197</v>
      </c>
      <c r="EI257" s="49" t="s">
        <v>197</v>
      </c>
      <c r="EJ257" s="49" t="s">
        <v>197</v>
      </c>
      <c r="EK257" s="49" t="s">
        <v>197</v>
      </c>
      <c r="EL257" s="49" t="s">
        <v>197</v>
      </c>
      <c r="EM257" s="49" t="s">
        <v>197</v>
      </c>
      <c r="EN257" s="49" t="s">
        <v>197</v>
      </c>
      <c r="EO257" s="49" t="s">
        <v>197</v>
      </c>
      <c r="EP257" s="49" t="s">
        <v>197</v>
      </c>
      <c r="EQ257" s="49" t="s">
        <v>197</v>
      </c>
      <c r="ER257" s="49" t="s">
        <v>197</v>
      </c>
      <c r="ES257" s="49" t="s">
        <v>197</v>
      </c>
      <c r="ET257" s="48">
        <v>47.1</v>
      </c>
      <c r="EU257" s="49" t="s">
        <v>197</v>
      </c>
      <c r="EV257" s="48">
        <v>73.599999999999994</v>
      </c>
      <c r="EW257" s="48">
        <v>76.3</v>
      </c>
      <c r="EX257" s="48">
        <v>75.400000000000006</v>
      </c>
      <c r="EY257" s="48">
        <v>155.5</v>
      </c>
      <c r="EZ257" s="48">
        <v>56.4</v>
      </c>
      <c r="FA257" s="48">
        <v>61.6</v>
      </c>
      <c r="FB257" s="48">
        <v>59.5</v>
      </c>
      <c r="FC257" s="49" t="s">
        <v>197</v>
      </c>
      <c r="FD257" s="48">
        <v>64.900000000000006</v>
      </c>
      <c r="FE257" s="48">
        <v>76.7</v>
      </c>
      <c r="FF257" s="48">
        <v>71.599999999999994</v>
      </c>
      <c r="FG257" s="49" t="s">
        <v>197</v>
      </c>
      <c r="FH257" s="49" t="s">
        <v>197</v>
      </c>
      <c r="FI257" s="49" t="s">
        <v>197</v>
      </c>
      <c r="FJ257" s="48">
        <v>11.3</v>
      </c>
      <c r="FK257" s="48">
        <v>37</v>
      </c>
      <c r="FL257" s="48">
        <v>25.4</v>
      </c>
      <c r="FM257" s="48">
        <v>32.4</v>
      </c>
      <c r="FN257" s="48">
        <v>38.6</v>
      </c>
      <c r="FO257" s="48">
        <v>35</v>
      </c>
      <c r="FP257" s="48">
        <v>9.4</v>
      </c>
      <c r="FQ257" s="48">
        <v>34.4</v>
      </c>
      <c r="FR257" s="48">
        <v>25.5</v>
      </c>
      <c r="FS257" s="48">
        <v>46.3</v>
      </c>
      <c r="FT257" s="48">
        <v>42.6</v>
      </c>
      <c r="FU257" s="48">
        <v>44.9</v>
      </c>
      <c r="FV257" s="49" t="s">
        <v>197</v>
      </c>
      <c r="FW257" s="49" t="s">
        <v>197</v>
      </c>
      <c r="FX257" s="48">
        <v>61.5</v>
      </c>
      <c r="FY257" s="48">
        <v>96.5</v>
      </c>
      <c r="FZ257" s="48">
        <v>96.1</v>
      </c>
      <c r="GA257" s="48">
        <v>77.5</v>
      </c>
      <c r="GB257" s="48">
        <v>128</v>
      </c>
      <c r="GC257" s="48">
        <v>118.3</v>
      </c>
      <c r="GD257" s="49" t="s">
        <v>197</v>
      </c>
      <c r="GE257" s="49" t="s">
        <v>197</v>
      </c>
      <c r="GF257" s="49" t="s">
        <v>197</v>
      </c>
      <c r="GG257" s="49" t="s">
        <v>197</v>
      </c>
      <c r="GH257" s="48">
        <v>100.1</v>
      </c>
      <c r="GI257" s="48">
        <v>99.4</v>
      </c>
      <c r="GJ257" s="49" t="s">
        <v>197</v>
      </c>
      <c r="GK257" s="49" t="s">
        <v>197</v>
      </c>
      <c r="GL257" s="49" t="s">
        <v>197</v>
      </c>
      <c r="GM257" s="49" t="s">
        <v>197</v>
      </c>
      <c r="GN257" s="49" t="s">
        <v>197</v>
      </c>
      <c r="GO257" s="49" t="s">
        <v>197</v>
      </c>
      <c r="GP257" s="48">
        <v>17.600000000000001</v>
      </c>
      <c r="GQ257" s="48">
        <v>47.4</v>
      </c>
      <c r="GR257" s="48">
        <v>36.4</v>
      </c>
      <c r="GS257" s="48">
        <v>12.2</v>
      </c>
      <c r="GT257" s="48">
        <v>31</v>
      </c>
      <c r="GU257" s="48">
        <v>26.9</v>
      </c>
      <c r="GV257" s="49" t="s">
        <v>197</v>
      </c>
      <c r="GW257" s="49" t="s">
        <v>197</v>
      </c>
      <c r="GX257" s="49" t="s">
        <v>197</v>
      </c>
      <c r="GY257" s="48">
        <v>37.1</v>
      </c>
      <c r="GZ257" s="48">
        <v>85.1</v>
      </c>
      <c r="HA257" s="48">
        <v>61.6</v>
      </c>
      <c r="HB257" s="48">
        <v>45.9</v>
      </c>
      <c r="HC257" s="48">
        <v>72</v>
      </c>
      <c r="HD257" s="48">
        <v>64.099999999999994</v>
      </c>
      <c r="HE257" s="48" t="e">
        <v>#N/A</v>
      </c>
      <c r="HF257" s="49" t="s">
        <v>197</v>
      </c>
      <c r="HG257" s="48" t="e">
        <v>#N/A</v>
      </c>
      <c r="HH257" s="49" t="s">
        <v>197</v>
      </c>
      <c r="HI257" s="49" t="s">
        <v>197</v>
      </c>
      <c r="HJ257" s="49" t="s">
        <v>197</v>
      </c>
      <c r="HK257" s="49" t="s">
        <v>197</v>
      </c>
      <c r="HL257" s="49" t="s">
        <v>197</v>
      </c>
      <c r="HM257" s="49" t="s">
        <v>197</v>
      </c>
      <c r="HN257" s="49" t="s">
        <v>197</v>
      </c>
      <c r="HO257" s="49" t="s">
        <v>197</v>
      </c>
      <c r="HP257" s="49" t="s">
        <v>197</v>
      </c>
      <c r="HQ257" s="49" t="s">
        <v>197</v>
      </c>
      <c r="HR257" s="49" t="s">
        <v>197</v>
      </c>
      <c r="HS257" s="49" t="s">
        <v>197</v>
      </c>
      <c r="HT257" s="49" t="s">
        <v>197</v>
      </c>
      <c r="HU257" s="48">
        <v>98</v>
      </c>
      <c r="HV257" s="48">
        <v>102.8</v>
      </c>
      <c r="HW257" s="48">
        <v>102.5</v>
      </c>
      <c r="HX257" s="49" t="s">
        <v>197</v>
      </c>
      <c r="HY257" s="49" t="s">
        <v>197</v>
      </c>
      <c r="HZ257" s="49" t="s">
        <v>197</v>
      </c>
      <c r="IA257" s="49" t="s">
        <v>197</v>
      </c>
      <c r="IB257" s="49" t="s">
        <v>197</v>
      </c>
      <c r="IC257" s="49" t="s">
        <v>197</v>
      </c>
      <c r="ID257" s="49" t="s">
        <v>197</v>
      </c>
      <c r="IE257" s="49" t="s">
        <v>197</v>
      </c>
      <c r="IF257" s="49" t="s">
        <v>197</v>
      </c>
      <c r="IG257" s="49" t="s">
        <v>197</v>
      </c>
      <c r="IH257" s="48">
        <v>66.900000000000006</v>
      </c>
      <c r="II257" s="49" t="s">
        <v>197</v>
      </c>
      <c r="IJ257" s="49" t="s">
        <v>197</v>
      </c>
      <c r="IK257" s="49" t="s">
        <v>197</v>
      </c>
      <c r="IL257" s="49" t="s">
        <v>197</v>
      </c>
      <c r="IM257" s="49" t="s">
        <v>197</v>
      </c>
      <c r="IN257" s="49" t="s">
        <v>197</v>
      </c>
      <c r="IO257" s="49" t="s">
        <v>197</v>
      </c>
      <c r="IP257" s="49" t="s">
        <v>197</v>
      </c>
      <c r="IQ257" s="49" t="s">
        <v>197</v>
      </c>
      <c r="IR257" s="48">
        <v>64.2</v>
      </c>
      <c r="IS257" s="48">
        <v>27.9</v>
      </c>
      <c r="IT257" s="48">
        <v>41.9</v>
      </c>
      <c r="IU257" s="49" t="s">
        <v>197</v>
      </c>
      <c r="IV257" s="49" t="s">
        <v>197</v>
      </c>
      <c r="IW257" s="49" t="s">
        <v>197</v>
      </c>
      <c r="IX257" s="49" t="s">
        <v>197</v>
      </c>
      <c r="IY257" s="49" t="s">
        <v>197</v>
      </c>
      <c r="IZ257" s="49" t="s">
        <v>197</v>
      </c>
      <c r="JA257" s="49" t="s">
        <v>197</v>
      </c>
      <c r="JB257" s="49" t="s">
        <v>197</v>
      </c>
      <c r="JC257" s="49" t="s">
        <v>197</v>
      </c>
      <c r="JD257" s="49" t="s">
        <v>197</v>
      </c>
      <c r="JE257" s="49" t="s">
        <v>197</v>
      </c>
      <c r="JF257" s="49" t="s">
        <v>87</v>
      </c>
      <c r="JG257" s="49" t="s">
        <v>87</v>
      </c>
      <c r="JH257" s="49" t="s">
        <v>87</v>
      </c>
      <c r="JI257" s="49">
        <v>34.799999999999997</v>
      </c>
      <c r="JJ257" s="49">
        <v>56.8</v>
      </c>
      <c r="JK257" s="49">
        <v>81.5</v>
      </c>
      <c r="JL257" s="49">
        <v>61.8</v>
      </c>
      <c r="JM257" s="49">
        <v>64.900000000000006</v>
      </c>
      <c r="JN257" s="49">
        <v>66.900000000000006</v>
      </c>
      <c r="JO257" s="49" t="s">
        <v>87</v>
      </c>
    </row>
    <row r="258" spans="1:275">
      <c r="A258" s="45"/>
      <c r="B258" s="46" t="s">
        <v>1995</v>
      </c>
      <c r="C258" s="303" t="s">
        <v>1489</v>
      </c>
      <c r="D258" s="46" t="s">
        <v>133</v>
      </c>
      <c r="E258" s="303" t="s">
        <v>32</v>
      </c>
      <c r="F258" s="47" t="s">
        <v>197</v>
      </c>
      <c r="G258" s="47" t="s">
        <v>197</v>
      </c>
      <c r="H258" s="48">
        <v>69.2</v>
      </c>
      <c r="I258" s="48">
        <v>104.7</v>
      </c>
      <c r="J258" s="48">
        <v>94.7</v>
      </c>
      <c r="K258" s="48">
        <v>50.9</v>
      </c>
      <c r="L258" s="48">
        <v>70.3</v>
      </c>
      <c r="M258" s="48">
        <v>120</v>
      </c>
      <c r="N258" s="48">
        <v>131.4</v>
      </c>
      <c r="O258" s="49" t="s">
        <v>197</v>
      </c>
      <c r="P258" s="48">
        <v>113.7</v>
      </c>
      <c r="Q258" s="49" t="s">
        <v>197</v>
      </c>
      <c r="R258" s="48">
        <v>187</v>
      </c>
      <c r="S258" s="48">
        <v>99.4</v>
      </c>
      <c r="T258" s="49" t="s">
        <v>197</v>
      </c>
      <c r="U258" s="48">
        <v>189.6</v>
      </c>
      <c r="V258" s="49" t="s">
        <v>197</v>
      </c>
      <c r="W258" s="48">
        <v>100.9</v>
      </c>
      <c r="X258" s="49" t="s">
        <v>197</v>
      </c>
      <c r="Y258" s="48">
        <v>75.8</v>
      </c>
      <c r="Z258" s="48">
        <v>147.4</v>
      </c>
      <c r="AA258" s="48">
        <v>427.6</v>
      </c>
      <c r="AB258" s="48">
        <v>80.400000000000006</v>
      </c>
      <c r="AC258" s="49" t="s">
        <v>197</v>
      </c>
      <c r="AD258" s="48">
        <v>59.2</v>
      </c>
      <c r="AE258" s="48">
        <v>65</v>
      </c>
      <c r="AF258" s="48">
        <v>71.7</v>
      </c>
      <c r="AG258" s="48">
        <v>110.8</v>
      </c>
      <c r="AH258" s="48">
        <v>142</v>
      </c>
      <c r="AI258" s="49" t="s">
        <v>197</v>
      </c>
      <c r="AJ258" s="49" t="s">
        <v>197</v>
      </c>
      <c r="AK258" s="49" t="s">
        <v>197</v>
      </c>
      <c r="AL258" s="49" t="s">
        <v>197</v>
      </c>
      <c r="AM258" s="49" t="s">
        <v>197</v>
      </c>
      <c r="AN258" s="49" t="s">
        <v>197</v>
      </c>
      <c r="AO258" s="49" t="s">
        <v>197</v>
      </c>
      <c r="AP258" s="49" t="s">
        <v>197</v>
      </c>
      <c r="AQ258" s="48">
        <v>268.60000000000002</v>
      </c>
      <c r="AR258" s="49" t="s">
        <v>197</v>
      </c>
      <c r="AS258" s="49" t="s">
        <v>197</v>
      </c>
      <c r="AT258" s="48">
        <v>83</v>
      </c>
      <c r="AU258" s="49" t="s">
        <v>197</v>
      </c>
      <c r="AV258" s="48">
        <v>165.2</v>
      </c>
      <c r="AW258" s="49" t="s">
        <v>197</v>
      </c>
      <c r="AX258" s="49" t="s">
        <v>197</v>
      </c>
      <c r="AY258" s="49" t="s">
        <v>197</v>
      </c>
      <c r="AZ258" s="48">
        <v>124.4</v>
      </c>
      <c r="BA258" s="48">
        <v>113.6</v>
      </c>
      <c r="BB258" s="48">
        <v>114.1</v>
      </c>
      <c r="BC258" s="48">
        <v>116.1</v>
      </c>
      <c r="BD258" s="48">
        <v>91.9</v>
      </c>
      <c r="BE258" s="48">
        <v>93.7</v>
      </c>
      <c r="BF258" s="48">
        <v>116</v>
      </c>
      <c r="BG258" s="48">
        <v>81.400000000000006</v>
      </c>
      <c r="BH258" s="48">
        <v>89.4</v>
      </c>
      <c r="BI258" s="48">
        <v>93.2</v>
      </c>
      <c r="BJ258" s="48">
        <v>35</v>
      </c>
      <c r="BK258" s="48">
        <v>65.5</v>
      </c>
      <c r="BL258" s="48">
        <v>81.5</v>
      </c>
      <c r="BM258" s="48">
        <v>33.5</v>
      </c>
      <c r="BN258" s="48">
        <v>46.7</v>
      </c>
      <c r="BO258" s="49" t="s">
        <v>197</v>
      </c>
      <c r="BP258" s="48">
        <v>60.6</v>
      </c>
      <c r="BQ258" s="48">
        <v>49.3</v>
      </c>
      <c r="BR258" s="49" t="s">
        <v>197</v>
      </c>
      <c r="BS258" s="49" t="s">
        <v>197</v>
      </c>
      <c r="BT258" s="49" t="s">
        <v>197</v>
      </c>
      <c r="BU258" s="48">
        <v>49.5</v>
      </c>
      <c r="BV258" s="48">
        <v>20</v>
      </c>
      <c r="BW258" s="48">
        <v>30.3</v>
      </c>
      <c r="BX258" s="48">
        <v>110</v>
      </c>
      <c r="BY258" s="48">
        <v>65.8</v>
      </c>
      <c r="BZ258" s="48">
        <v>94.4</v>
      </c>
      <c r="CA258" s="49" t="s">
        <v>197</v>
      </c>
      <c r="CB258" s="49" t="s">
        <v>197</v>
      </c>
      <c r="CC258" s="49" t="s">
        <v>197</v>
      </c>
      <c r="CD258" s="48">
        <v>132.30000000000001</v>
      </c>
      <c r="CE258" s="48">
        <v>161</v>
      </c>
      <c r="CF258" s="48">
        <v>149.5</v>
      </c>
      <c r="CG258" s="48">
        <v>100.7</v>
      </c>
      <c r="CH258" s="48">
        <v>30.6</v>
      </c>
      <c r="CI258" s="48">
        <v>65.900000000000006</v>
      </c>
      <c r="CJ258" s="48">
        <v>73</v>
      </c>
      <c r="CK258" s="48">
        <v>41.5</v>
      </c>
      <c r="CL258" s="48">
        <v>54.8</v>
      </c>
      <c r="CM258" s="49" t="s">
        <v>197</v>
      </c>
      <c r="CN258" s="49" t="s">
        <v>197</v>
      </c>
      <c r="CO258" s="49" t="s">
        <v>197</v>
      </c>
      <c r="CP258" s="49" t="s">
        <v>197</v>
      </c>
      <c r="CQ258" s="49" t="s">
        <v>197</v>
      </c>
      <c r="CR258" s="49" t="s">
        <v>197</v>
      </c>
      <c r="CS258" s="49" t="s">
        <v>197</v>
      </c>
      <c r="CT258" s="49" t="s">
        <v>197</v>
      </c>
      <c r="CU258" s="49" t="s">
        <v>197</v>
      </c>
      <c r="CV258" s="49" t="s">
        <v>197</v>
      </c>
      <c r="CW258" s="49" t="s">
        <v>197</v>
      </c>
      <c r="CX258" s="49" t="s">
        <v>197</v>
      </c>
      <c r="CY258" s="49" t="s">
        <v>197</v>
      </c>
      <c r="CZ258" s="49" t="s">
        <v>197</v>
      </c>
      <c r="DA258" s="48">
        <v>133.1</v>
      </c>
      <c r="DB258" s="48">
        <v>150.80000000000001</v>
      </c>
      <c r="DC258" s="48">
        <v>144.6</v>
      </c>
      <c r="DD258" s="48">
        <v>45.4</v>
      </c>
      <c r="DE258" s="48">
        <v>45.4</v>
      </c>
      <c r="DF258" s="48">
        <v>45.4</v>
      </c>
      <c r="DG258" s="48">
        <v>73.599999999999994</v>
      </c>
      <c r="DH258" s="48">
        <v>9.6</v>
      </c>
      <c r="DI258" s="48">
        <v>45.8</v>
      </c>
      <c r="DJ258" s="48">
        <v>108.8</v>
      </c>
      <c r="DK258" s="48">
        <v>107.2</v>
      </c>
      <c r="DL258" s="48">
        <v>107.9</v>
      </c>
      <c r="DM258" s="48">
        <v>83.5</v>
      </c>
      <c r="DN258" s="48">
        <v>42.9</v>
      </c>
      <c r="DO258" s="48">
        <v>58.6</v>
      </c>
      <c r="DP258" s="49" t="s">
        <v>197</v>
      </c>
      <c r="DQ258" s="49" t="s">
        <v>197</v>
      </c>
      <c r="DR258" s="49" t="s">
        <v>197</v>
      </c>
      <c r="DS258" s="49" t="s">
        <v>197</v>
      </c>
      <c r="DT258" s="49" t="s">
        <v>197</v>
      </c>
      <c r="DU258" s="49" t="s">
        <v>197</v>
      </c>
      <c r="DV258" s="48">
        <v>69.599999999999994</v>
      </c>
      <c r="DW258" s="48">
        <v>76.099999999999994</v>
      </c>
      <c r="DX258" s="48">
        <v>74.099999999999994</v>
      </c>
      <c r="DY258" s="49" t="s">
        <v>197</v>
      </c>
      <c r="DZ258" s="49" t="s">
        <v>197</v>
      </c>
      <c r="EA258" s="49" t="s">
        <v>197</v>
      </c>
      <c r="EB258" s="48" t="e">
        <v>#N/A</v>
      </c>
      <c r="EC258" s="49" t="s">
        <v>197</v>
      </c>
      <c r="ED258" s="48" t="e">
        <v>#N/A</v>
      </c>
      <c r="EE258" s="49" t="s">
        <v>197</v>
      </c>
      <c r="EF258" s="49" t="s">
        <v>197</v>
      </c>
      <c r="EG258" s="49" t="s">
        <v>197</v>
      </c>
      <c r="EH258" s="49" t="s">
        <v>197</v>
      </c>
      <c r="EI258" s="49" t="s">
        <v>197</v>
      </c>
      <c r="EJ258" s="49" t="s">
        <v>197</v>
      </c>
      <c r="EK258" s="49" t="s">
        <v>197</v>
      </c>
      <c r="EL258" s="49" t="s">
        <v>197</v>
      </c>
      <c r="EM258" s="49" t="s">
        <v>197</v>
      </c>
      <c r="EN258" s="49" t="s">
        <v>197</v>
      </c>
      <c r="EO258" s="49" t="s">
        <v>197</v>
      </c>
      <c r="EP258" s="49" t="s">
        <v>197</v>
      </c>
      <c r="EQ258" s="49" t="s">
        <v>197</v>
      </c>
      <c r="ER258" s="49" t="s">
        <v>197</v>
      </c>
      <c r="ES258" s="49" t="s">
        <v>197</v>
      </c>
      <c r="ET258" s="48">
        <v>167</v>
      </c>
      <c r="EU258" s="49" t="s">
        <v>197</v>
      </c>
      <c r="EV258" s="48">
        <v>101.1</v>
      </c>
      <c r="EW258" s="48">
        <v>112.3</v>
      </c>
      <c r="EX258" s="48">
        <v>108.8</v>
      </c>
      <c r="EY258" s="48">
        <v>62.7</v>
      </c>
      <c r="EZ258" s="48">
        <v>131.30000000000001</v>
      </c>
      <c r="FA258" s="48">
        <v>51.6</v>
      </c>
      <c r="FB258" s="48">
        <v>83.3</v>
      </c>
      <c r="FC258" s="49" t="s">
        <v>197</v>
      </c>
      <c r="FD258" s="48">
        <v>148.5</v>
      </c>
      <c r="FE258" s="48">
        <v>56.6</v>
      </c>
      <c r="FF258" s="48">
        <v>96.1</v>
      </c>
      <c r="FG258" s="49" t="s">
        <v>197</v>
      </c>
      <c r="FH258" s="49" t="s">
        <v>197</v>
      </c>
      <c r="FI258" s="49" t="s">
        <v>197</v>
      </c>
      <c r="FJ258" s="48">
        <v>76.7</v>
      </c>
      <c r="FK258" s="48">
        <v>65.599999999999994</v>
      </c>
      <c r="FL258" s="48">
        <v>70.599999999999994</v>
      </c>
      <c r="FM258" s="48">
        <v>76.599999999999994</v>
      </c>
      <c r="FN258" s="48">
        <v>56.5</v>
      </c>
      <c r="FO258" s="48">
        <v>68.2</v>
      </c>
      <c r="FP258" s="48">
        <v>73.7</v>
      </c>
      <c r="FQ258" s="48">
        <v>48.3</v>
      </c>
      <c r="FR258" s="48">
        <v>57.3</v>
      </c>
      <c r="FS258" s="48">
        <v>69.2</v>
      </c>
      <c r="FT258" s="48">
        <v>41.8</v>
      </c>
      <c r="FU258" s="48">
        <v>59.1</v>
      </c>
      <c r="FV258" s="48">
        <v>61.1</v>
      </c>
      <c r="FW258" s="49" t="s">
        <v>197</v>
      </c>
      <c r="FX258" s="48">
        <v>128.6</v>
      </c>
      <c r="FY258" s="48">
        <v>113</v>
      </c>
      <c r="FZ258" s="48">
        <v>113.2</v>
      </c>
      <c r="GA258" s="48">
        <v>81.7</v>
      </c>
      <c r="GB258" s="48">
        <v>89.9</v>
      </c>
      <c r="GC258" s="48">
        <v>88.3</v>
      </c>
      <c r="GD258" s="49" t="s">
        <v>197</v>
      </c>
      <c r="GE258" s="49" t="s">
        <v>197</v>
      </c>
      <c r="GF258" s="49" t="s">
        <v>197</v>
      </c>
      <c r="GG258" s="48">
        <v>438.6</v>
      </c>
      <c r="GH258" s="48">
        <v>262.7</v>
      </c>
      <c r="GI258" s="48">
        <v>263.89999999999998</v>
      </c>
      <c r="GJ258" s="49" t="s">
        <v>197</v>
      </c>
      <c r="GK258" s="49" t="s">
        <v>197</v>
      </c>
      <c r="GL258" s="49" t="s">
        <v>197</v>
      </c>
      <c r="GM258" s="48">
        <v>118.3</v>
      </c>
      <c r="GN258" s="48">
        <v>155.80000000000001</v>
      </c>
      <c r="GO258" s="48">
        <v>141.30000000000001</v>
      </c>
      <c r="GP258" s="48">
        <v>75.900000000000006</v>
      </c>
      <c r="GQ258" s="48">
        <v>46.1</v>
      </c>
      <c r="GR258" s="48">
        <v>57.2</v>
      </c>
      <c r="GS258" s="49" t="s">
        <v>197</v>
      </c>
      <c r="GT258" s="49" t="s">
        <v>197</v>
      </c>
      <c r="GU258" s="49" t="s">
        <v>197</v>
      </c>
      <c r="GV258" s="49" t="s">
        <v>197</v>
      </c>
      <c r="GW258" s="49" t="s">
        <v>197</v>
      </c>
      <c r="GX258" s="49" t="s">
        <v>197</v>
      </c>
      <c r="GY258" s="48">
        <v>113.6</v>
      </c>
      <c r="GZ258" s="48">
        <v>96.6</v>
      </c>
      <c r="HA258" s="48">
        <v>104.9</v>
      </c>
      <c r="HB258" s="48">
        <v>75.8</v>
      </c>
      <c r="HC258" s="48">
        <v>112.5</v>
      </c>
      <c r="HD258" s="48">
        <v>101.4</v>
      </c>
      <c r="HE258" s="48" t="e">
        <v>#N/A</v>
      </c>
      <c r="HF258" s="49" t="s">
        <v>197</v>
      </c>
      <c r="HG258" s="48" t="e">
        <v>#N/A</v>
      </c>
      <c r="HH258" s="49" t="s">
        <v>197</v>
      </c>
      <c r="HI258" s="49" t="s">
        <v>197</v>
      </c>
      <c r="HJ258" s="49" t="s">
        <v>197</v>
      </c>
      <c r="HK258" s="49" t="s">
        <v>197</v>
      </c>
      <c r="HL258" s="49" t="s">
        <v>197</v>
      </c>
      <c r="HM258" s="49" t="s">
        <v>197</v>
      </c>
      <c r="HN258" s="49" t="s">
        <v>197</v>
      </c>
      <c r="HO258" s="49" t="s">
        <v>197</v>
      </c>
      <c r="HP258" s="49" t="s">
        <v>197</v>
      </c>
      <c r="HQ258" s="49" t="s">
        <v>197</v>
      </c>
      <c r="HR258" s="49" t="s">
        <v>197</v>
      </c>
      <c r="HS258" s="49" t="s">
        <v>197</v>
      </c>
      <c r="HT258" s="49" t="s">
        <v>197</v>
      </c>
      <c r="HU258" s="48">
        <v>51.1</v>
      </c>
      <c r="HV258" s="48">
        <v>111.3</v>
      </c>
      <c r="HW258" s="48">
        <v>107.8</v>
      </c>
      <c r="HX258" s="49" t="s">
        <v>197</v>
      </c>
      <c r="HY258" s="49" t="s">
        <v>197</v>
      </c>
      <c r="HZ258" s="48">
        <v>171.2</v>
      </c>
      <c r="IA258" s="49" t="s">
        <v>197</v>
      </c>
      <c r="IB258" s="49" t="s">
        <v>197</v>
      </c>
      <c r="IC258" s="49" t="s">
        <v>197</v>
      </c>
      <c r="ID258" s="49" t="s">
        <v>197</v>
      </c>
      <c r="IE258" s="49" t="s">
        <v>197</v>
      </c>
      <c r="IF258" s="49" t="s">
        <v>197</v>
      </c>
      <c r="IG258" s="49" t="s">
        <v>197</v>
      </c>
      <c r="IH258" s="48">
        <v>92.3</v>
      </c>
      <c r="II258" s="49" t="s">
        <v>197</v>
      </c>
      <c r="IJ258" s="49" t="s">
        <v>197</v>
      </c>
      <c r="IK258" s="49" t="s">
        <v>197</v>
      </c>
      <c r="IL258" s="49" t="s">
        <v>197</v>
      </c>
      <c r="IM258" s="48">
        <v>288.89999999999998</v>
      </c>
      <c r="IN258" s="48">
        <v>329.8</v>
      </c>
      <c r="IO258" s="49" t="s">
        <v>197</v>
      </c>
      <c r="IP258" s="48">
        <v>442.8</v>
      </c>
      <c r="IQ258" s="48">
        <v>148.5</v>
      </c>
      <c r="IR258" s="48">
        <v>66.3</v>
      </c>
      <c r="IS258" s="48">
        <v>96.6</v>
      </c>
      <c r="IT258" s="48">
        <v>84.9</v>
      </c>
      <c r="IU258" s="48">
        <v>248.3</v>
      </c>
      <c r="IV258" s="48">
        <v>72.5</v>
      </c>
      <c r="IW258" s="48">
        <v>117</v>
      </c>
      <c r="IX258" s="49" t="s">
        <v>197</v>
      </c>
      <c r="IY258" s="49" t="s">
        <v>197</v>
      </c>
      <c r="IZ258" s="49" t="s">
        <v>197</v>
      </c>
      <c r="JA258" s="49" t="s">
        <v>197</v>
      </c>
      <c r="JB258" s="49" t="s">
        <v>197</v>
      </c>
      <c r="JC258" s="48">
        <v>400.3</v>
      </c>
      <c r="JD258" s="48">
        <v>82.6</v>
      </c>
      <c r="JE258" s="48">
        <v>159.9</v>
      </c>
      <c r="JF258" s="48" t="s">
        <v>87</v>
      </c>
      <c r="JG258" s="48" t="s">
        <v>87</v>
      </c>
      <c r="JH258" s="48" t="s">
        <v>87</v>
      </c>
      <c r="JI258" s="48">
        <v>117.3</v>
      </c>
      <c r="JJ258" s="48">
        <v>50.5</v>
      </c>
      <c r="JK258" s="48">
        <v>64</v>
      </c>
      <c r="JL258" s="48">
        <v>88.3</v>
      </c>
      <c r="JM258" s="48">
        <v>73.7</v>
      </c>
      <c r="JN258" s="48">
        <v>92.3</v>
      </c>
      <c r="JO258" s="48" t="s">
        <v>87</v>
      </c>
    </row>
    <row r="259" spans="1:275">
      <c r="A259" s="45"/>
      <c r="B259" s="46" t="s">
        <v>1996</v>
      </c>
      <c r="C259" s="303" t="s">
        <v>1490</v>
      </c>
      <c r="D259" s="46" t="s">
        <v>133</v>
      </c>
      <c r="E259" s="303" t="s">
        <v>32</v>
      </c>
      <c r="F259" s="47" t="s">
        <v>197</v>
      </c>
      <c r="G259" s="47" t="s">
        <v>197</v>
      </c>
      <c r="H259" s="48">
        <v>116.7</v>
      </c>
      <c r="I259" s="48">
        <v>141.9</v>
      </c>
      <c r="J259" s="48">
        <v>130.19999999999999</v>
      </c>
      <c r="K259" s="49" t="s">
        <v>197</v>
      </c>
      <c r="L259" s="48">
        <v>103.7</v>
      </c>
      <c r="M259" s="48">
        <v>101.7</v>
      </c>
      <c r="N259" s="48">
        <v>167.5</v>
      </c>
      <c r="O259" s="49" t="s">
        <v>197</v>
      </c>
      <c r="P259" s="48">
        <v>100.6</v>
      </c>
      <c r="Q259" s="48">
        <v>318.5</v>
      </c>
      <c r="R259" s="48">
        <v>84.1</v>
      </c>
      <c r="S259" s="48">
        <v>139.4</v>
      </c>
      <c r="T259" s="49" t="s">
        <v>197</v>
      </c>
      <c r="U259" s="49" t="s">
        <v>197</v>
      </c>
      <c r="V259" s="49" t="s">
        <v>197</v>
      </c>
      <c r="W259" s="48">
        <v>162</v>
      </c>
      <c r="X259" s="48">
        <v>266.5</v>
      </c>
      <c r="Y259" s="48">
        <v>244.2</v>
      </c>
      <c r="Z259" s="48">
        <v>168.5</v>
      </c>
      <c r="AA259" s="48">
        <v>117</v>
      </c>
      <c r="AB259" s="48">
        <v>150</v>
      </c>
      <c r="AC259" s="49" t="s">
        <v>197</v>
      </c>
      <c r="AD259" s="48">
        <v>399.7</v>
      </c>
      <c r="AE259" s="48">
        <v>45.9</v>
      </c>
      <c r="AF259" s="48">
        <v>108.3</v>
      </c>
      <c r="AG259" s="48">
        <v>150.1</v>
      </c>
      <c r="AH259" s="48">
        <v>120.2</v>
      </c>
      <c r="AI259" s="49" t="s">
        <v>197</v>
      </c>
      <c r="AJ259" s="49" t="s">
        <v>197</v>
      </c>
      <c r="AK259" s="48">
        <v>118.3</v>
      </c>
      <c r="AL259" s="49" t="s">
        <v>197</v>
      </c>
      <c r="AM259" s="49" t="s">
        <v>197</v>
      </c>
      <c r="AN259" s="49" t="s">
        <v>197</v>
      </c>
      <c r="AO259" s="49" t="s">
        <v>197</v>
      </c>
      <c r="AP259" s="49" t="s">
        <v>197</v>
      </c>
      <c r="AQ259" s="48">
        <v>47.1</v>
      </c>
      <c r="AR259" s="48">
        <v>265.10000000000002</v>
      </c>
      <c r="AS259" s="49" t="s">
        <v>197</v>
      </c>
      <c r="AT259" s="48">
        <v>135.1</v>
      </c>
      <c r="AU259" s="49" t="s">
        <v>197</v>
      </c>
      <c r="AV259" s="48">
        <v>94</v>
      </c>
      <c r="AW259" s="49" t="s">
        <v>197</v>
      </c>
      <c r="AX259" s="49" t="s">
        <v>197</v>
      </c>
      <c r="AY259" s="49" t="s">
        <v>197</v>
      </c>
      <c r="AZ259" s="48">
        <v>185.9</v>
      </c>
      <c r="BA259" s="48">
        <v>121.7</v>
      </c>
      <c r="BB259" s="48">
        <v>124.6</v>
      </c>
      <c r="BC259" s="48">
        <v>167.9</v>
      </c>
      <c r="BD259" s="48">
        <v>129.30000000000001</v>
      </c>
      <c r="BE259" s="48">
        <v>132.19999999999999</v>
      </c>
      <c r="BF259" s="48">
        <v>110.3</v>
      </c>
      <c r="BG259" s="48">
        <v>83.6</v>
      </c>
      <c r="BH259" s="48">
        <v>89.9</v>
      </c>
      <c r="BI259" s="48">
        <v>112.9</v>
      </c>
      <c r="BJ259" s="48">
        <v>32.9</v>
      </c>
      <c r="BK259" s="48">
        <v>74.7</v>
      </c>
      <c r="BL259" s="48">
        <v>34.200000000000003</v>
      </c>
      <c r="BM259" s="48">
        <v>17.3</v>
      </c>
      <c r="BN259" s="48">
        <v>22</v>
      </c>
      <c r="BO259" s="49" t="s">
        <v>197</v>
      </c>
      <c r="BP259" s="49" t="s">
        <v>197</v>
      </c>
      <c r="BQ259" s="49" t="s">
        <v>197</v>
      </c>
      <c r="BR259" s="48">
        <v>226.3</v>
      </c>
      <c r="BS259" s="48">
        <v>89.5</v>
      </c>
      <c r="BT259" s="48">
        <v>154.69999999999999</v>
      </c>
      <c r="BU259" s="49" t="s">
        <v>197</v>
      </c>
      <c r="BV259" s="49" t="s">
        <v>197</v>
      </c>
      <c r="BW259" s="49" t="s">
        <v>197</v>
      </c>
      <c r="BX259" s="49" t="s">
        <v>197</v>
      </c>
      <c r="BY259" s="49" t="s">
        <v>197</v>
      </c>
      <c r="BZ259" s="49" t="s">
        <v>197</v>
      </c>
      <c r="CA259" s="49" t="s">
        <v>197</v>
      </c>
      <c r="CB259" s="49" t="s">
        <v>197</v>
      </c>
      <c r="CC259" s="49" t="s">
        <v>197</v>
      </c>
      <c r="CD259" s="48">
        <v>504.8</v>
      </c>
      <c r="CE259" s="48">
        <v>140</v>
      </c>
      <c r="CF259" s="48">
        <v>289.7</v>
      </c>
      <c r="CG259" s="49" t="s">
        <v>197</v>
      </c>
      <c r="CH259" s="49" t="s">
        <v>197</v>
      </c>
      <c r="CI259" s="49" t="s">
        <v>197</v>
      </c>
      <c r="CJ259" s="48">
        <v>200.8</v>
      </c>
      <c r="CK259" s="48">
        <v>57.2</v>
      </c>
      <c r="CL259" s="48">
        <v>118.7</v>
      </c>
      <c r="CM259" s="49" t="s">
        <v>197</v>
      </c>
      <c r="CN259" s="49" t="s">
        <v>197</v>
      </c>
      <c r="CO259" s="49" t="s">
        <v>197</v>
      </c>
      <c r="CP259" s="49" t="s">
        <v>197</v>
      </c>
      <c r="CQ259" s="49" t="s">
        <v>197</v>
      </c>
      <c r="CR259" s="49" t="s">
        <v>197</v>
      </c>
      <c r="CS259" s="49" t="s">
        <v>197</v>
      </c>
      <c r="CT259" s="49" t="s">
        <v>197</v>
      </c>
      <c r="CU259" s="49" t="s">
        <v>197</v>
      </c>
      <c r="CV259" s="49" t="s">
        <v>197</v>
      </c>
      <c r="CW259" s="48">
        <v>292</v>
      </c>
      <c r="CX259" s="48">
        <v>86.7</v>
      </c>
      <c r="CY259" s="48">
        <v>179</v>
      </c>
      <c r="CZ259" s="48">
        <v>97.7</v>
      </c>
      <c r="DA259" s="48">
        <v>434.5</v>
      </c>
      <c r="DB259" s="48">
        <v>139.1</v>
      </c>
      <c r="DC259" s="48">
        <v>245.7</v>
      </c>
      <c r="DD259" s="49" t="s">
        <v>197</v>
      </c>
      <c r="DE259" s="49" t="s">
        <v>197</v>
      </c>
      <c r="DF259" s="49" t="s">
        <v>197</v>
      </c>
      <c r="DG259" s="49" t="s">
        <v>197</v>
      </c>
      <c r="DH259" s="49" t="s">
        <v>197</v>
      </c>
      <c r="DI259" s="49" t="s">
        <v>197</v>
      </c>
      <c r="DJ259" s="48">
        <v>212.3</v>
      </c>
      <c r="DK259" s="48">
        <v>44.1</v>
      </c>
      <c r="DL259" s="48">
        <v>125</v>
      </c>
      <c r="DM259" s="48">
        <v>206.7</v>
      </c>
      <c r="DN259" s="48">
        <v>65.8</v>
      </c>
      <c r="DO259" s="48">
        <v>120.8</v>
      </c>
      <c r="DP259" s="49" t="s">
        <v>197</v>
      </c>
      <c r="DQ259" s="49" t="s">
        <v>197</v>
      </c>
      <c r="DR259" s="49" t="s">
        <v>197</v>
      </c>
      <c r="DS259" s="49" t="s">
        <v>197</v>
      </c>
      <c r="DT259" s="49" t="s">
        <v>197</v>
      </c>
      <c r="DU259" s="49" t="s">
        <v>197</v>
      </c>
      <c r="DV259" s="49" t="s">
        <v>197</v>
      </c>
      <c r="DW259" s="49" t="s">
        <v>197</v>
      </c>
      <c r="DX259" s="49" t="s">
        <v>197</v>
      </c>
      <c r="DY259" s="49" t="s">
        <v>197</v>
      </c>
      <c r="DZ259" s="49" t="s">
        <v>197</v>
      </c>
      <c r="EA259" s="49" t="s">
        <v>197</v>
      </c>
      <c r="EB259" s="48" t="e">
        <v>#N/A</v>
      </c>
      <c r="EC259" s="49" t="s">
        <v>197</v>
      </c>
      <c r="ED259" s="48" t="e">
        <v>#N/A</v>
      </c>
      <c r="EE259" s="49" t="s">
        <v>197</v>
      </c>
      <c r="EF259" s="49" t="s">
        <v>197</v>
      </c>
      <c r="EG259" s="49" t="s">
        <v>197</v>
      </c>
      <c r="EH259" s="49" t="s">
        <v>197</v>
      </c>
      <c r="EI259" s="49" t="s">
        <v>197</v>
      </c>
      <c r="EJ259" s="49" t="s">
        <v>197</v>
      </c>
      <c r="EK259" s="49" t="s">
        <v>197</v>
      </c>
      <c r="EL259" s="49" t="s">
        <v>197</v>
      </c>
      <c r="EM259" s="48">
        <v>181.9</v>
      </c>
      <c r="EN259" s="48">
        <v>68.3</v>
      </c>
      <c r="EO259" s="48">
        <v>127.6</v>
      </c>
      <c r="EP259" s="49" t="s">
        <v>197</v>
      </c>
      <c r="EQ259" s="49" t="s">
        <v>197</v>
      </c>
      <c r="ER259" s="49" t="s">
        <v>197</v>
      </c>
      <c r="ES259" s="49" t="s">
        <v>197</v>
      </c>
      <c r="ET259" s="48">
        <v>220.7</v>
      </c>
      <c r="EU259" s="49" t="s">
        <v>197</v>
      </c>
      <c r="EV259" s="48">
        <v>126.7</v>
      </c>
      <c r="EW259" s="48">
        <v>94.4</v>
      </c>
      <c r="EX259" s="48">
        <v>104.7</v>
      </c>
      <c r="EY259" s="48">
        <v>66.7</v>
      </c>
      <c r="EZ259" s="48">
        <v>69.8</v>
      </c>
      <c r="FA259" s="48">
        <v>80.099999999999994</v>
      </c>
      <c r="FB259" s="48">
        <v>76</v>
      </c>
      <c r="FC259" s="49" t="s">
        <v>197</v>
      </c>
      <c r="FD259" s="48">
        <v>92.9</v>
      </c>
      <c r="FE259" s="48">
        <v>81.099999999999994</v>
      </c>
      <c r="FF259" s="48">
        <v>86.2</v>
      </c>
      <c r="FG259" s="49" t="s">
        <v>197</v>
      </c>
      <c r="FH259" s="49" t="s">
        <v>197</v>
      </c>
      <c r="FI259" s="49" t="s">
        <v>197</v>
      </c>
      <c r="FJ259" s="48">
        <v>87.9</v>
      </c>
      <c r="FK259" s="48">
        <v>239.7</v>
      </c>
      <c r="FL259" s="48">
        <v>171.4</v>
      </c>
      <c r="FM259" s="48">
        <v>149.4</v>
      </c>
      <c r="FN259" s="48">
        <v>86.4</v>
      </c>
      <c r="FO259" s="48">
        <v>123.3</v>
      </c>
      <c r="FP259" s="48">
        <v>80.599999999999994</v>
      </c>
      <c r="FQ259" s="48">
        <v>48.8</v>
      </c>
      <c r="FR259" s="48">
        <v>60.1</v>
      </c>
      <c r="FS259" s="48">
        <v>207.7</v>
      </c>
      <c r="FT259" s="48">
        <v>120</v>
      </c>
      <c r="FU259" s="48">
        <v>175.4</v>
      </c>
      <c r="FV259" s="48">
        <v>131.1</v>
      </c>
      <c r="FW259" s="49" t="s">
        <v>197</v>
      </c>
      <c r="FX259" s="48">
        <v>219.6</v>
      </c>
      <c r="FY259" s="48">
        <v>112.5</v>
      </c>
      <c r="FZ259" s="48">
        <v>113.5</v>
      </c>
      <c r="GA259" s="48">
        <v>194.8</v>
      </c>
      <c r="GB259" s="48">
        <v>170.9</v>
      </c>
      <c r="GC259" s="48">
        <v>175.5</v>
      </c>
      <c r="GD259" s="48">
        <v>70.5</v>
      </c>
      <c r="GE259" s="48">
        <v>72.5</v>
      </c>
      <c r="GF259" s="48">
        <v>71.2</v>
      </c>
      <c r="GG259" s="48">
        <v>620.20000000000005</v>
      </c>
      <c r="GH259" s="48">
        <v>238.2</v>
      </c>
      <c r="GI259" s="48">
        <v>241</v>
      </c>
      <c r="GJ259" s="49" t="s">
        <v>197</v>
      </c>
      <c r="GK259" s="49" t="s">
        <v>197</v>
      </c>
      <c r="GL259" s="49" t="s">
        <v>197</v>
      </c>
      <c r="GM259" s="48">
        <v>142.9</v>
      </c>
      <c r="GN259" s="48">
        <v>85.8</v>
      </c>
      <c r="GO259" s="48">
        <v>108.2</v>
      </c>
      <c r="GP259" s="48">
        <v>122.4</v>
      </c>
      <c r="GQ259" s="48">
        <v>207.9</v>
      </c>
      <c r="GR259" s="48">
        <v>176.2</v>
      </c>
      <c r="GS259" s="48">
        <v>47.7</v>
      </c>
      <c r="GT259" s="48">
        <v>43.8</v>
      </c>
      <c r="GU259" s="48">
        <v>44.7</v>
      </c>
      <c r="GV259" s="48">
        <v>39.700000000000003</v>
      </c>
      <c r="GW259" s="48">
        <v>126.7</v>
      </c>
      <c r="GX259" s="48">
        <v>88.1</v>
      </c>
      <c r="GY259" s="48">
        <v>124.6</v>
      </c>
      <c r="GZ259" s="48">
        <v>88.6</v>
      </c>
      <c r="HA259" s="48">
        <v>106.3</v>
      </c>
      <c r="HB259" s="48">
        <v>200.2</v>
      </c>
      <c r="HC259" s="48">
        <v>132.30000000000001</v>
      </c>
      <c r="HD259" s="48">
        <v>152.9</v>
      </c>
      <c r="HE259" s="48" t="e">
        <v>#N/A</v>
      </c>
      <c r="HF259" s="49" t="s">
        <v>197</v>
      </c>
      <c r="HG259" s="48" t="e">
        <v>#N/A</v>
      </c>
      <c r="HH259" s="49" t="s">
        <v>197</v>
      </c>
      <c r="HI259" s="49" t="s">
        <v>197</v>
      </c>
      <c r="HJ259" s="49" t="s">
        <v>197</v>
      </c>
      <c r="HK259" s="49" t="s">
        <v>197</v>
      </c>
      <c r="HL259" s="49" t="s">
        <v>197</v>
      </c>
      <c r="HM259" s="49" t="s">
        <v>197</v>
      </c>
      <c r="HN259" s="49" t="s">
        <v>197</v>
      </c>
      <c r="HO259" s="49" t="s">
        <v>197</v>
      </c>
      <c r="HP259" s="49" t="s">
        <v>197</v>
      </c>
      <c r="HQ259" s="49" t="s">
        <v>197</v>
      </c>
      <c r="HR259" s="49" t="s">
        <v>197</v>
      </c>
      <c r="HS259" s="49" t="s">
        <v>197</v>
      </c>
      <c r="HT259" s="49" t="s">
        <v>197</v>
      </c>
      <c r="HU259" s="48">
        <v>146.69999999999999</v>
      </c>
      <c r="HV259" s="48">
        <v>124.2</v>
      </c>
      <c r="HW259" s="48">
        <v>125.5</v>
      </c>
      <c r="HX259" s="49" t="s">
        <v>197</v>
      </c>
      <c r="HY259" s="49" t="s">
        <v>197</v>
      </c>
      <c r="HZ259" s="49" t="s">
        <v>197</v>
      </c>
      <c r="IA259" s="49" t="s">
        <v>197</v>
      </c>
      <c r="IB259" s="49" t="s">
        <v>197</v>
      </c>
      <c r="IC259" s="49" t="s">
        <v>197</v>
      </c>
      <c r="ID259" s="48">
        <v>29.9</v>
      </c>
      <c r="IE259" s="49" t="s">
        <v>197</v>
      </c>
      <c r="IF259" s="49" t="s">
        <v>197</v>
      </c>
      <c r="IG259" s="48">
        <v>399</v>
      </c>
      <c r="IH259" s="48">
        <v>77</v>
      </c>
      <c r="II259" s="49" t="s">
        <v>197</v>
      </c>
      <c r="IJ259" s="49" t="s">
        <v>197</v>
      </c>
      <c r="IK259" s="49" t="s">
        <v>197</v>
      </c>
      <c r="IL259" s="49" t="s">
        <v>197</v>
      </c>
      <c r="IM259" s="49" t="s">
        <v>197</v>
      </c>
      <c r="IN259" s="49" t="s">
        <v>197</v>
      </c>
      <c r="IO259" s="49" t="s">
        <v>197</v>
      </c>
      <c r="IP259" s="49" t="s">
        <v>197</v>
      </c>
      <c r="IQ259" s="48">
        <v>65.099999999999994</v>
      </c>
      <c r="IR259" s="48">
        <v>143</v>
      </c>
      <c r="IS259" s="48">
        <v>119.7</v>
      </c>
      <c r="IT259" s="48">
        <v>128.69999999999999</v>
      </c>
      <c r="IU259" s="48">
        <v>115.7</v>
      </c>
      <c r="IV259" s="48">
        <v>91.7</v>
      </c>
      <c r="IW259" s="48">
        <v>97.9</v>
      </c>
      <c r="IX259" s="49" t="s">
        <v>197</v>
      </c>
      <c r="IY259" s="49" t="s">
        <v>197</v>
      </c>
      <c r="IZ259" s="49" t="s">
        <v>197</v>
      </c>
      <c r="JA259" s="49" t="s">
        <v>197</v>
      </c>
      <c r="JB259" s="49" t="s">
        <v>197</v>
      </c>
      <c r="JC259" s="48">
        <v>198.9</v>
      </c>
      <c r="JD259" s="48">
        <v>48.9</v>
      </c>
      <c r="JE259" s="48">
        <v>85.5</v>
      </c>
      <c r="JF259" s="48" t="s">
        <v>87</v>
      </c>
      <c r="JG259" s="48" t="s">
        <v>87</v>
      </c>
      <c r="JH259" s="48">
        <v>57.7</v>
      </c>
      <c r="JI259" s="48">
        <v>98.8</v>
      </c>
      <c r="JJ259" s="48">
        <v>55.9</v>
      </c>
      <c r="JK259" s="48">
        <v>54.1</v>
      </c>
      <c r="JL259" s="48">
        <v>71.5</v>
      </c>
      <c r="JM259" s="48">
        <v>69</v>
      </c>
      <c r="JN259" s="48">
        <v>77</v>
      </c>
      <c r="JO259" s="48" t="s">
        <v>87</v>
      </c>
    </row>
    <row r="260" spans="1:275">
      <c r="A260" s="45"/>
      <c r="B260" s="46" t="s">
        <v>1997</v>
      </c>
      <c r="C260" s="303" t="s">
        <v>1491</v>
      </c>
      <c r="D260" s="46" t="s">
        <v>133</v>
      </c>
      <c r="E260" s="303" t="s">
        <v>32</v>
      </c>
      <c r="F260" s="47" t="s">
        <v>197</v>
      </c>
      <c r="G260" s="47" t="s">
        <v>197</v>
      </c>
      <c r="H260" s="48">
        <v>65.599999999999994</v>
      </c>
      <c r="I260" s="48">
        <v>82.7</v>
      </c>
      <c r="J260" s="48">
        <v>79.7</v>
      </c>
      <c r="K260" s="48">
        <v>91.5</v>
      </c>
      <c r="L260" s="48">
        <v>101.6</v>
      </c>
      <c r="M260" s="48">
        <v>88.5</v>
      </c>
      <c r="N260" s="48">
        <v>102</v>
      </c>
      <c r="O260" s="49" t="s">
        <v>197</v>
      </c>
      <c r="P260" s="48">
        <v>157.30000000000001</v>
      </c>
      <c r="Q260" s="48">
        <v>163.5</v>
      </c>
      <c r="R260" s="48">
        <v>77.7</v>
      </c>
      <c r="S260" s="48">
        <v>139.4</v>
      </c>
      <c r="T260" s="49" t="s">
        <v>197</v>
      </c>
      <c r="U260" s="48">
        <v>87.8</v>
      </c>
      <c r="V260" s="48">
        <v>172.6</v>
      </c>
      <c r="W260" s="48">
        <v>136</v>
      </c>
      <c r="X260" s="48">
        <v>212.9</v>
      </c>
      <c r="Y260" s="48">
        <v>137</v>
      </c>
      <c r="Z260" s="48">
        <v>159.4</v>
      </c>
      <c r="AA260" s="48">
        <v>36.9</v>
      </c>
      <c r="AB260" s="49" t="s">
        <v>197</v>
      </c>
      <c r="AC260" s="49" t="s">
        <v>197</v>
      </c>
      <c r="AD260" s="49" t="s">
        <v>197</v>
      </c>
      <c r="AE260" s="48">
        <v>89.1</v>
      </c>
      <c r="AF260" s="48">
        <v>103</v>
      </c>
      <c r="AG260" s="48">
        <v>126.7</v>
      </c>
      <c r="AH260" s="48">
        <v>78.900000000000006</v>
      </c>
      <c r="AI260" s="49" t="s">
        <v>197</v>
      </c>
      <c r="AJ260" s="49" t="s">
        <v>197</v>
      </c>
      <c r="AK260" s="48">
        <v>141</v>
      </c>
      <c r="AL260" s="49" t="s">
        <v>197</v>
      </c>
      <c r="AM260" s="49" t="s">
        <v>197</v>
      </c>
      <c r="AN260" s="48">
        <v>126.8</v>
      </c>
      <c r="AO260" s="48">
        <v>136.5</v>
      </c>
      <c r="AP260" s="48">
        <v>136.4</v>
      </c>
      <c r="AQ260" s="48">
        <v>55.4</v>
      </c>
      <c r="AR260" s="48">
        <v>96.7</v>
      </c>
      <c r="AS260" s="49" t="s">
        <v>197</v>
      </c>
      <c r="AT260" s="48">
        <v>83.9</v>
      </c>
      <c r="AU260" s="49" t="s">
        <v>197</v>
      </c>
      <c r="AV260" s="48">
        <v>137.80000000000001</v>
      </c>
      <c r="AW260" s="49" t="s">
        <v>197</v>
      </c>
      <c r="AX260" s="49" t="s">
        <v>197</v>
      </c>
      <c r="AY260" s="49" t="s">
        <v>197</v>
      </c>
      <c r="AZ260" s="48">
        <v>131.6</v>
      </c>
      <c r="BA260" s="48">
        <v>115.9</v>
      </c>
      <c r="BB260" s="48">
        <v>116.6</v>
      </c>
      <c r="BC260" s="48">
        <v>112</v>
      </c>
      <c r="BD260" s="48">
        <v>96.5</v>
      </c>
      <c r="BE260" s="48">
        <v>97.6</v>
      </c>
      <c r="BF260" s="48">
        <v>94</v>
      </c>
      <c r="BG260" s="48">
        <v>93.1</v>
      </c>
      <c r="BH260" s="48">
        <v>93.3</v>
      </c>
      <c r="BI260" s="48">
        <v>93</v>
      </c>
      <c r="BJ260" s="48">
        <v>53</v>
      </c>
      <c r="BK260" s="48">
        <v>73.900000000000006</v>
      </c>
      <c r="BL260" s="49" t="s">
        <v>197</v>
      </c>
      <c r="BM260" s="49" t="s">
        <v>197</v>
      </c>
      <c r="BN260" s="49" t="s">
        <v>197</v>
      </c>
      <c r="BO260" s="49" t="s">
        <v>197</v>
      </c>
      <c r="BP260" s="49" t="s">
        <v>197</v>
      </c>
      <c r="BQ260" s="49" t="s">
        <v>197</v>
      </c>
      <c r="BR260" s="48">
        <v>62.5</v>
      </c>
      <c r="BS260" s="48">
        <v>33.1</v>
      </c>
      <c r="BT260" s="48">
        <v>47.1</v>
      </c>
      <c r="BU260" s="48">
        <v>168.7</v>
      </c>
      <c r="BV260" s="48">
        <v>65.599999999999994</v>
      </c>
      <c r="BW260" s="48">
        <v>102.6</v>
      </c>
      <c r="BX260" s="48">
        <v>246</v>
      </c>
      <c r="BY260" s="48">
        <v>100.4</v>
      </c>
      <c r="BZ260" s="48">
        <v>194.9</v>
      </c>
      <c r="CA260" s="49" t="s">
        <v>197</v>
      </c>
      <c r="CB260" s="49" t="s">
        <v>197</v>
      </c>
      <c r="CC260" s="49" t="s">
        <v>197</v>
      </c>
      <c r="CD260" s="48">
        <v>101.6</v>
      </c>
      <c r="CE260" s="48">
        <v>64.3</v>
      </c>
      <c r="CF260" s="48">
        <v>79.599999999999994</v>
      </c>
      <c r="CG260" s="48">
        <v>36.799999999999997</v>
      </c>
      <c r="CH260" s="48">
        <v>43.5</v>
      </c>
      <c r="CI260" s="48">
        <v>40.1</v>
      </c>
      <c r="CJ260" s="48">
        <v>67</v>
      </c>
      <c r="CK260" s="48">
        <v>53.6</v>
      </c>
      <c r="CL260" s="48">
        <v>59.3</v>
      </c>
      <c r="CM260" s="49" t="s">
        <v>197</v>
      </c>
      <c r="CN260" s="49" t="s">
        <v>197</v>
      </c>
      <c r="CO260" s="49" t="s">
        <v>197</v>
      </c>
      <c r="CP260" s="49" t="s">
        <v>197</v>
      </c>
      <c r="CQ260" s="49" t="s">
        <v>197</v>
      </c>
      <c r="CR260" s="49" t="s">
        <v>197</v>
      </c>
      <c r="CS260" s="49" t="s">
        <v>197</v>
      </c>
      <c r="CT260" s="49" t="s">
        <v>197</v>
      </c>
      <c r="CU260" s="49" t="s">
        <v>197</v>
      </c>
      <c r="CV260" s="49" t="s">
        <v>197</v>
      </c>
      <c r="CW260" s="48">
        <v>121.2</v>
      </c>
      <c r="CX260" s="48">
        <v>60.9</v>
      </c>
      <c r="CY260" s="48">
        <v>88</v>
      </c>
      <c r="CZ260" s="48">
        <v>59.9</v>
      </c>
      <c r="DA260" s="48">
        <v>98</v>
      </c>
      <c r="DB260" s="48">
        <v>78.900000000000006</v>
      </c>
      <c r="DC260" s="48">
        <v>85.8</v>
      </c>
      <c r="DD260" s="49" t="s">
        <v>197</v>
      </c>
      <c r="DE260" s="49" t="s">
        <v>197</v>
      </c>
      <c r="DF260" s="49" t="s">
        <v>197</v>
      </c>
      <c r="DG260" s="49" t="s">
        <v>197</v>
      </c>
      <c r="DH260" s="49" t="s">
        <v>197</v>
      </c>
      <c r="DI260" s="49" t="s">
        <v>197</v>
      </c>
      <c r="DJ260" s="48">
        <v>34.4</v>
      </c>
      <c r="DK260" s="48">
        <v>44.4</v>
      </c>
      <c r="DL260" s="48">
        <v>39.6</v>
      </c>
      <c r="DM260" s="48">
        <v>67.900000000000006</v>
      </c>
      <c r="DN260" s="48">
        <v>71.400000000000006</v>
      </c>
      <c r="DO260" s="48">
        <v>70</v>
      </c>
      <c r="DP260" s="49" t="s">
        <v>197</v>
      </c>
      <c r="DQ260" s="49" t="s">
        <v>197</v>
      </c>
      <c r="DR260" s="49" t="s">
        <v>197</v>
      </c>
      <c r="DS260" s="49" t="s">
        <v>197</v>
      </c>
      <c r="DT260" s="49" t="s">
        <v>197</v>
      </c>
      <c r="DU260" s="49" t="s">
        <v>197</v>
      </c>
      <c r="DV260" s="49" t="s">
        <v>197</v>
      </c>
      <c r="DW260" s="49" t="s">
        <v>197</v>
      </c>
      <c r="DX260" s="49" t="s">
        <v>197</v>
      </c>
      <c r="DY260" s="49" t="s">
        <v>197</v>
      </c>
      <c r="DZ260" s="49" t="s">
        <v>197</v>
      </c>
      <c r="EA260" s="49" t="s">
        <v>197</v>
      </c>
      <c r="EB260" s="48" t="e">
        <v>#N/A</v>
      </c>
      <c r="EC260" s="49" t="s">
        <v>197</v>
      </c>
      <c r="ED260" s="48" t="e">
        <v>#N/A</v>
      </c>
      <c r="EE260" s="49" t="s">
        <v>197</v>
      </c>
      <c r="EF260" s="49" t="s">
        <v>197</v>
      </c>
      <c r="EG260" s="49" t="s">
        <v>197</v>
      </c>
      <c r="EH260" s="49" t="s">
        <v>197</v>
      </c>
      <c r="EI260" s="49" t="s">
        <v>197</v>
      </c>
      <c r="EJ260" s="49" t="s">
        <v>197</v>
      </c>
      <c r="EK260" s="49" t="s">
        <v>197</v>
      </c>
      <c r="EL260" s="49" t="s">
        <v>197</v>
      </c>
      <c r="EM260" s="49" t="s">
        <v>197</v>
      </c>
      <c r="EN260" s="49" t="s">
        <v>197</v>
      </c>
      <c r="EO260" s="49" t="s">
        <v>197</v>
      </c>
      <c r="EP260" s="49" t="s">
        <v>197</v>
      </c>
      <c r="EQ260" s="49" t="s">
        <v>197</v>
      </c>
      <c r="ER260" s="49" t="s">
        <v>197</v>
      </c>
      <c r="ES260" s="49" t="s">
        <v>197</v>
      </c>
      <c r="ET260" s="48">
        <v>97.1</v>
      </c>
      <c r="EU260" s="49" t="s">
        <v>197</v>
      </c>
      <c r="EV260" s="48">
        <v>90.6</v>
      </c>
      <c r="EW260" s="48">
        <v>87.6</v>
      </c>
      <c r="EX260" s="48">
        <v>88.5</v>
      </c>
      <c r="EY260" s="48">
        <v>135.6</v>
      </c>
      <c r="EZ260" s="48">
        <v>61.4</v>
      </c>
      <c r="FA260" s="48">
        <v>80.900000000000006</v>
      </c>
      <c r="FB260" s="48">
        <v>73.099999999999994</v>
      </c>
      <c r="FC260" s="49" t="s">
        <v>197</v>
      </c>
      <c r="FD260" s="48">
        <v>80.900000000000006</v>
      </c>
      <c r="FE260" s="48">
        <v>82.1</v>
      </c>
      <c r="FF260" s="48">
        <v>81.599999999999994</v>
      </c>
      <c r="FG260" s="48">
        <v>5.9</v>
      </c>
      <c r="FH260" s="48">
        <v>29.9</v>
      </c>
      <c r="FI260" s="48">
        <v>12.8</v>
      </c>
      <c r="FJ260" s="48">
        <v>158.30000000000001</v>
      </c>
      <c r="FK260" s="48">
        <v>168.5</v>
      </c>
      <c r="FL260" s="48">
        <v>163.9</v>
      </c>
      <c r="FM260" s="48">
        <v>72.7</v>
      </c>
      <c r="FN260" s="48">
        <v>57.8</v>
      </c>
      <c r="FO260" s="48">
        <v>66.5</v>
      </c>
      <c r="FP260" s="48">
        <v>63.9</v>
      </c>
      <c r="FQ260" s="48">
        <v>86.2</v>
      </c>
      <c r="FR260" s="48">
        <v>78.3</v>
      </c>
      <c r="FS260" s="48">
        <v>80.8</v>
      </c>
      <c r="FT260" s="48">
        <v>84.1</v>
      </c>
      <c r="FU260" s="48">
        <v>82</v>
      </c>
      <c r="FV260" s="48">
        <v>79.099999999999994</v>
      </c>
      <c r="FW260" s="48">
        <v>84.6</v>
      </c>
      <c r="FX260" s="48">
        <v>111.7</v>
      </c>
      <c r="FY260" s="48">
        <v>80</v>
      </c>
      <c r="FZ260" s="48">
        <v>80.3</v>
      </c>
      <c r="GA260" s="48">
        <v>96.9</v>
      </c>
      <c r="GB260" s="48">
        <v>95</v>
      </c>
      <c r="GC260" s="48">
        <v>95.3</v>
      </c>
      <c r="GD260" s="49" t="s">
        <v>197</v>
      </c>
      <c r="GE260" s="49" t="s">
        <v>197</v>
      </c>
      <c r="GF260" s="49" t="s">
        <v>197</v>
      </c>
      <c r="GG260" s="48">
        <v>54.4</v>
      </c>
      <c r="GH260" s="48">
        <v>17.2</v>
      </c>
      <c r="GI260" s="48">
        <v>17.5</v>
      </c>
      <c r="GJ260" s="49" t="s">
        <v>197</v>
      </c>
      <c r="GK260" s="49" t="s">
        <v>197</v>
      </c>
      <c r="GL260" s="49" t="s">
        <v>197</v>
      </c>
      <c r="GM260" s="48">
        <v>113.9</v>
      </c>
      <c r="GN260" s="48">
        <v>30.6</v>
      </c>
      <c r="GO260" s="48">
        <v>63.3</v>
      </c>
      <c r="GP260" s="48">
        <v>131.19999999999999</v>
      </c>
      <c r="GQ260" s="48">
        <v>169.4</v>
      </c>
      <c r="GR260" s="48">
        <v>155.19999999999999</v>
      </c>
      <c r="GS260" s="48">
        <v>33.200000000000003</v>
      </c>
      <c r="GT260" s="48">
        <v>168.6</v>
      </c>
      <c r="GU260" s="48">
        <v>138.80000000000001</v>
      </c>
      <c r="GV260" s="48">
        <v>456.5</v>
      </c>
      <c r="GW260" s="48">
        <v>267.39999999999998</v>
      </c>
      <c r="GX260" s="48">
        <v>351.3</v>
      </c>
      <c r="GY260" s="48">
        <v>98.8</v>
      </c>
      <c r="GZ260" s="48">
        <v>98.8</v>
      </c>
      <c r="HA260" s="48">
        <v>98.8</v>
      </c>
      <c r="HB260" s="48">
        <v>101.3</v>
      </c>
      <c r="HC260" s="48">
        <v>135.1</v>
      </c>
      <c r="HD260" s="48">
        <v>124.8</v>
      </c>
      <c r="HE260" s="48" t="e">
        <v>#N/A</v>
      </c>
      <c r="HF260" s="49" t="s">
        <v>197</v>
      </c>
      <c r="HG260" s="48" t="e">
        <v>#N/A</v>
      </c>
      <c r="HH260" s="48">
        <v>61</v>
      </c>
      <c r="HI260" s="48">
        <v>142.4</v>
      </c>
      <c r="HJ260" s="48">
        <v>151</v>
      </c>
      <c r="HK260" s="48">
        <v>148.5</v>
      </c>
      <c r="HL260" s="48">
        <v>163.5</v>
      </c>
      <c r="HM260" s="48">
        <v>169.6</v>
      </c>
      <c r="HN260" s="48">
        <v>166.6</v>
      </c>
      <c r="HO260" s="49" t="s">
        <v>197</v>
      </c>
      <c r="HP260" s="49" t="s">
        <v>197</v>
      </c>
      <c r="HQ260" s="49" t="s">
        <v>197</v>
      </c>
      <c r="HR260" s="49" t="s">
        <v>197</v>
      </c>
      <c r="HS260" s="49" t="s">
        <v>197</v>
      </c>
      <c r="HT260" s="49" t="s">
        <v>197</v>
      </c>
      <c r="HU260" s="48">
        <v>50.2</v>
      </c>
      <c r="HV260" s="48">
        <v>77.2</v>
      </c>
      <c r="HW260" s="48">
        <v>75.599999999999994</v>
      </c>
      <c r="HX260" s="49" t="s">
        <v>197</v>
      </c>
      <c r="HY260" s="49" t="s">
        <v>197</v>
      </c>
      <c r="HZ260" s="48">
        <v>498</v>
      </c>
      <c r="IA260" s="49" t="s">
        <v>197</v>
      </c>
      <c r="IB260" s="49" t="s">
        <v>197</v>
      </c>
      <c r="IC260" s="49" t="s">
        <v>197</v>
      </c>
      <c r="ID260" s="49" t="s">
        <v>197</v>
      </c>
      <c r="IE260" s="49" t="s">
        <v>197</v>
      </c>
      <c r="IF260" s="49" t="s">
        <v>197</v>
      </c>
      <c r="IG260" s="49" t="s">
        <v>197</v>
      </c>
      <c r="IH260" s="48">
        <v>46.7</v>
      </c>
      <c r="II260" s="49" t="s">
        <v>197</v>
      </c>
      <c r="IJ260" s="49" t="s">
        <v>197</v>
      </c>
      <c r="IK260" s="49" t="s">
        <v>197</v>
      </c>
      <c r="IL260" s="49" t="s">
        <v>197</v>
      </c>
      <c r="IM260" s="48">
        <v>350.1</v>
      </c>
      <c r="IN260" s="49" t="s">
        <v>197</v>
      </c>
      <c r="IO260" s="49" t="s">
        <v>197</v>
      </c>
      <c r="IP260" s="48">
        <v>450</v>
      </c>
      <c r="IQ260" s="48">
        <v>66.400000000000006</v>
      </c>
      <c r="IR260" s="48">
        <v>142.19999999999999</v>
      </c>
      <c r="IS260" s="48">
        <v>91.4</v>
      </c>
      <c r="IT260" s="48">
        <v>111</v>
      </c>
      <c r="IU260" s="48">
        <v>394.2</v>
      </c>
      <c r="IV260" s="48">
        <v>207</v>
      </c>
      <c r="IW260" s="48">
        <v>254.8</v>
      </c>
      <c r="IX260" s="49" t="s">
        <v>197</v>
      </c>
      <c r="IY260" s="49" t="s">
        <v>197</v>
      </c>
      <c r="IZ260" s="49" t="s">
        <v>197</v>
      </c>
      <c r="JA260" s="49" t="s">
        <v>197</v>
      </c>
      <c r="JB260" s="49" t="s">
        <v>197</v>
      </c>
      <c r="JC260" s="49" t="s">
        <v>197</v>
      </c>
      <c r="JD260" s="49" t="s">
        <v>197</v>
      </c>
      <c r="JE260" s="49" t="s">
        <v>197</v>
      </c>
      <c r="JF260" s="49">
        <v>213.1</v>
      </c>
      <c r="JG260" s="49" t="s">
        <v>87</v>
      </c>
      <c r="JH260" s="49">
        <v>294.89999999999998</v>
      </c>
      <c r="JI260" s="49">
        <v>132.80000000000001</v>
      </c>
      <c r="JJ260" s="49">
        <v>80.2</v>
      </c>
      <c r="JK260" s="49">
        <v>52.1</v>
      </c>
      <c r="JL260" s="49">
        <v>100.4</v>
      </c>
      <c r="JM260" s="49">
        <v>48.9</v>
      </c>
      <c r="JN260" s="49">
        <v>46.7</v>
      </c>
      <c r="JO260" s="49" t="s">
        <v>87</v>
      </c>
    </row>
    <row r="261" spans="1:275">
      <c r="A261" s="45"/>
      <c r="B261" s="46" t="s">
        <v>1998</v>
      </c>
      <c r="C261" s="303" t="s">
        <v>1492</v>
      </c>
      <c r="D261" s="46" t="s">
        <v>133</v>
      </c>
      <c r="E261" s="303" t="s">
        <v>32</v>
      </c>
      <c r="F261" s="47" t="s">
        <v>197</v>
      </c>
      <c r="G261" s="47" t="s">
        <v>197</v>
      </c>
      <c r="H261" s="48">
        <v>86.4</v>
      </c>
      <c r="I261" s="48">
        <v>85</v>
      </c>
      <c r="J261" s="48">
        <v>65.400000000000006</v>
      </c>
      <c r="K261" s="49" t="s">
        <v>197</v>
      </c>
      <c r="L261" s="49" t="s">
        <v>197</v>
      </c>
      <c r="M261" s="49" t="s">
        <v>197</v>
      </c>
      <c r="N261" s="49" t="s">
        <v>197</v>
      </c>
      <c r="O261" s="49" t="s">
        <v>197</v>
      </c>
      <c r="P261" s="49" t="s">
        <v>197</v>
      </c>
      <c r="Q261" s="49" t="s">
        <v>197</v>
      </c>
      <c r="R261" s="49" t="s">
        <v>197</v>
      </c>
      <c r="S261" s="49" t="s">
        <v>197</v>
      </c>
      <c r="T261" s="49" t="s">
        <v>197</v>
      </c>
      <c r="U261" s="49" t="s">
        <v>197</v>
      </c>
      <c r="V261" s="49" t="s">
        <v>197</v>
      </c>
      <c r="W261" s="49" t="s">
        <v>197</v>
      </c>
      <c r="X261" s="49" t="s">
        <v>197</v>
      </c>
      <c r="Y261" s="49" t="s">
        <v>197</v>
      </c>
      <c r="Z261" s="49" t="s">
        <v>197</v>
      </c>
      <c r="AA261" s="49" t="s">
        <v>197</v>
      </c>
      <c r="AB261" s="49" t="s">
        <v>197</v>
      </c>
      <c r="AC261" s="49" t="s">
        <v>197</v>
      </c>
      <c r="AD261" s="49" t="s">
        <v>197</v>
      </c>
      <c r="AE261" s="49" t="s">
        <v>197</v>
      </c>
      <c r="AF261" s="49" t="s">
        <v>197</v>
      </c>
      <c r="AG261" s="49" t="s">
        <v>197</v>
      </c>
      <c r="AH261" s="49" t="s">
        <v>197</v>
      </c>
      <c r="AI261" s="49" t="s">
        <v>197</v>
      </c>
      <c r="AJ261" s="49" t="s">
        <v>197</v>
      </c>
      <c r="AK261" s="49" t="s">
        <v>197</v>
      </c>
      <c r="AL261" s="49" t="s">
        <v>197</v>
      </c>
      <c r="AM261" s="49" t="s">
        <v>197</v>
      </c>
      <c r="AN261" s="49" t="s">
        <v>197</v>
      </c>
      <c r="AO261" s="49" t="s">
        <v>197</v>
      </c>
      <c r="AP261" s="49" t="s">
        <v>197</v>
      </c>
      <c r="AQ261" s="49" t="s">
        <v>197</v>
      </c>
      <c r="AR261" s="49" t="s">
        <v>197</v>
      </c>
      <c r="AS261" s="49" t="s">
        <v>197</v>
      </c>
      <c r="AT261" s="49" t="s">
        <v>197</v>
      </c>
      <c r="AU261" s="49" t="s">
        <v>197</v>
      </c>
      <c r="AV261" s="49" t="s">
        <v>197</v>
      </c>
      <c r="AW261" s="49" t="s">
        <v>197</v>
      </c>
      <c r="AX261" s="49" t="s">
        <v>197</v>
      </c>
      <c r="AY261" s="49" t="s">
        <v>197</v>
      </c>
      <c r="AZ261" s="48">
        <v>142.5</v>
      </c>
      <c r="BA261" s="48">
        <v>115</v>
      </c>
      <c r="BB261" s="48">
        <v>116.3</v>
      </c>
      <c r="BC261" s="48">
        <v>142.5</v>
      </c>
      <c r="BD261" s="48">
        <v>116.5</v>
      </c>
      <c r="BE261" s="48">
        <v>118.5</v>
      </c>
      <c r="BF261" s="48">
        <v>130.9</v>
      </c>
      <c r="BG261" s="48">
        <v>88</v>
      </c>
      <c r="BH261" s="48">
        <v>98.5</v>
      </c>
      <c r="BI261" s="49" t="s">
        <v>197</v>
      </c>
      <c r="BJ261" s="49" t="s">
        <v>197</v>
      </c>
      <c r="BK261" s="49" t="s">
        <v>197</v>
      </c>
      <c r="BL261" s="49" t="s">
        <v>197</v>
      </c>
      <c r="BM261" s="49" t="s">
        <v>197</v>
      </c>
      <c r="BN261" s="49" t="s">
        <v>197</v>
      </c>
      <c r="BO261" s="49" t="s">
        <v>197</v>
      </c>
      <c r="BP261" s="49" t="s">
        <v>197</v>
      </c>
      <c r="BQ261" s="49" t="s">
        <v>197</v>
      </c>
      <c r="BR261" s="49" t="s">
        <v>197</v>
      </c>
      <c r="BS261" s="49" t="s">
        <v>197</v>
      </c>
      <c r="BT261" s="49" t="s">
        <v>197</v>
      </c>
      <c r="BU261" s="49" t="s">
        <v>197</v>
      </c>
      <c r="BV261" s="49" t="s">
        <v>197</v>
      </c>
      <c r="BW261" s="49" t="s">
        <v>197</v>
      </c>
      <c r="BX261" s="49" t="s">
        <v>197</v>
      </c>
      <c r="BY261" s="49" t="s">
        <v>197</v>
      </c>
      <c r="BZ261" s="49" t="s">
        <v>197</v>
      </c>
      <c r="CA261" s="49" t="s">
        <v>197</v>
      </c>
      <c r="CB261" s="49" t="s">
        <v>197</v>
      </c>
      <c r="CC261" s="49" t="s">
        <v>197</v>
      </c>
      <c r="CD261" s="49" t="s">
        <v>197</v>
      </c>
      <c r="CE261" s="49" t="s">
        <v>197</v>
      </c>
      <c r="CF261" s="49" t="s">
        <v>197</v>
      </c>
      <c r="CG261" s="49" t="s">
        <v>197</v>
      </c>
      <c r="CH261" s="49" t="s">
        <v>197</v>
      </c>
      <c r="CI261" s="49" t="s">
        <v>197</v>
      </c>
      <c r="CJ261" s="49" t="s">
        <v>197</v>
      </c>
      <c r="CK261" s="49" t="s">
        <v>197</v>
      </c>
      <c r="CL261" s="49" t="s">
        <v>197</v>
      </c>
      <c r="CM261" s="49" t="s">
        <v>197</v>
      </c>
      <c r="CN261" s="49" t="s">
        <v>197</v>
      </c>
      <c r="CO261" s="49" t="s">
        <v>197</v>
      </c>
      <c r="CP261" s="49" t="s">
        <v>197</v>
      </c>
      <c r="CQ261" s="49" t="s">
        <v>197</v>
      </c>
      <c r="CR261" s="49" t="s">
        <v>197</v>
      </c>
      <c r="CS261" s="49" t="s">
        <v>197</v>
      </c>
      <c r="CT261" s="49" t="s">
        <v>197</v>
      </c>
      <c r="CU261" s="49" t="s">
        <v>197</v>
      </c>
      <c r="CV261" s="49" t="s">
        <v>197</v>
      </c>
      <c r="CW261" s="49" t="s">
        <v>197</v>
      </c>
      <c r="CX261" s="49" t="s">
        <v>197</v>
      </c>
      <c r="CY261" s="49" t="s">
        <v>197</v>
      </c>
      <c r="CZ261" s="49" t="s">
        <v>197</v>
      </c>
      <c r="DA261" s="49" t="s">
        <v>197</v>
      </c>
      <c r="DB261" s="49" t="s">
        <v>197</v>
      </c>
      <c r="DC261" s="49" t="s">
        <v>197</v>
      </c>
      <c r="DD261" s="49" t="s">
        <v>197</v>
      </c>
      <c r="DE261" s="49" t="s">
        <v>197</v>
      </c>
      <c r="DF261" s="49" t="s">
        <v>197</v>
      </c>
      <c r="DG261" s="49" t="s">
        <v>197</v>
      </c>
      <c r="DH261" s="49" t="s">
        <v>197</v>
      </c>
      <c r="DI261" s="49" t="s">
        <v>197</v>
      </c>
      <c r="DJ261" s="49" t="s">
        <v>197</v>
      </c>
      <c r="DK261" s="49" t="s">
        <v>197</v>
      </c>
      <c r="DL261" s="49" t="s">
        <v>197</v>
      </c>
      <c r="DM261" s="49" t="s">
        <v>197</v>
      </c>
      <c r="DN261" s="49" t="s">
        <v>197</v>
      </c>
      <c r="DO261" s="49" t="s">
        <v>197</v>
      </c>
      <c r="DP261" s="49" t="s">
        <v>197</v>
      </c>
      <c r="DQ261" s="49" t="s">
        <v>197</v>
      </c>
      <c r="DR261" s="49" t="s">
        <v>197</v>
      </c>
      <c r="DS261" s="49" t="s">
        <v>197</v>
      </c>
      <c r="DT261" s="49" t="s">
        <v>197</v>
      </c>
      <c r="DU261" s="49" t="s">
        <v>197</v>
      </c>
      <c r="DV261" s="49" t="s">
        <v>197</v>
      </c>
      <c r="DW261" s="49" t="s">
        <v>197</v>
      </c>
      <c r="DX261" s="49" t="s">
        <v>197</v>
      </c>
      <c r="DY261" s="49" t="s">
        <v>197</v>
      </c>
      <c r="DZ261" s="49" t="s">
        <v>197</v>
      </c>
      <c r="EA261" s="49" t="s">
        <v>197</v>
      </c>
      <c r="EB261" s="48" t="e">
        <v>#N/A</v>
      </c>
      <c r="EC261" s="49" t="s">
        <v>197</v>
      </c>
      <c r="ED261" s="48" t="e">
        <v>#N/A</v>
      </c>
      <c r="EE261" s="49" t="s">
        <v>197</v>
      </c>
      <c r="EF261" s="49" t="s">
        <v>197</v>
      </c>
      <c r="EG261" s="49" t="s">
        <v>197</v>
      </c>
      <c r="EH261" s="49" t="s">
        <v>197</v>
      </c>
      <c r="EI261" s="49" t="s">
        <v>197</v>
      </c>
      <c r="EJ261" s="49" t="s">
        <v>197</v>
      </c>
      <c r="EK261" s="49" t="s">
        <v>197</v>
      </c>
      <c r="EL261" s="49" t="s">
        <v>197</v>
      </c>
      <c r="EM261" s="49" t="s">
        <v>197</v>
      </c>
      <c r="EN261" s="49" t="s">
        <v>197</v>
      </c>
      <c r="EO261" s="49" t="s">
        <v>197</v>
      </c>
      <c r="EP261" s="49" t="s">
        <v>197</v>
      </c>
      <c r="EQ261" s="49" t="s">
        <v>197</v>
      </c>
      <c r="ER261" s="49" t="s">
        <v>197</v>
      </c>
      <c r="ES261" s="49" t="s">
        <v>197</v>
      </c>
      <c r="ET261" s="49" t="s">
        <v>197</v>
      </c>
      <c r="EU261" s="49" t="s">
        <v>197</v>
      </c>
      <c r="EV261" s="48">
        <v>71.5</v>
      </c>
      <c r="EW261" s="48">
        <v>74.5</v>
      </c>
      <c r="EX261" s="48">
        <v>73.5</v>
      </c>
      <c r="EY261" s="49" t="s">
        <v>197</v>
      </c>
      <c r="EZ261" s="49" t="s">
        <v>197</v>
      </c>
      <c r="FA261" s="49" t="s">
        <v>197</v>
      </c>
      <c r="FB261" s="49" t="s">
        <v>197</v>
      </c>
      <c r="FC261" s="49" t="s">
        <v>197</v>
      </c>
      <c r="FD261" s="49" t="s">
        <v>197</v>
      </c>
      <c r="FE261" s="49" t="s">
        <v>197</v>
      </c>
      <c r="FF261" s="49" t="s">
        <v>197</v>
      </c>
      <c r="FG261" s="49" t="s">
        <v>197</v>
      </c>
      <c r="FH261" s="49" t="s">
        <v>197</v>
      </c>
      <c r="FI261" s="49" t="s">
        <v>197</v>
      </c>
      <c r="FJ261" s="49" t="s">
        <v>197</v>
      </c>
      <c r="FK261" s="49" t="s">
        <v>197</v>
      </c>
      <c r="FL261" s="49" t="s">
        <v>197</v>
      </c>
      <c r="FM261" s="48">
        <v>37.5</v>
      </c>
      <c r="FN261" s="48">
        <v>46.9</v>
      </c>
      <c r="FO261" s="48">
        <v>41.4</v>
      </c>
      <c r="FP261" s="49" t="s">
        <v>197</v>
      </c>
      <c r="FQ261" s="49" t="s">
        <v>197</v>
      </c>
      <c r="FR261" s="49" t="s">
        <v>197</v>
      </c>
      <c r="FS261" s="49" t="s">
        <v>197</v>
      </c>
      <c r="FT261" s="49" t="s">
        <v>197</v>
      </c>
      <c r="FU261" s="49" t="s">
        <v>197</v>
      </c>
      <c r="FV261" s="49" t="s">
        <v>197</v>
      </c>
      <c r="FW261" s="49" t="s">
        <v>197</v>
      </c>
      <c r="FX261" s="49" t="s">
        <v>197</v>
      </c>
      <c r="FY261" s="49" t="s">
        <v>197</v>
      </c>
      <c r="FZ261" s="49" t="s">
        <v>197</v>
      </c>
      <c r="GA261" s="48">
        <v>115.3</v>
      </c>
      <c r="GB261" s="48">
        <v>104.8</v>
      </c>
      <c r="GC261" s="48">
        <v>106.9</v>
      </c>
      <c r="GD261" s="49" t="s">
        <v>197</v>
      </c>
      <c r="GE261" s="49" t="s">
        <v>197</v>
      </c>
      <c r="GF261" s="49" t="s">
        <v>197</v>
      </c>
      <c r="GG261" s="49" t="s">
        <v>197</v>
      </c>
      <c r="GH261" s="49" t="s">
        <v>197</v>
      </c>
      <c r="GI261" s="49" t="s">
        <v>197</v>
      </c>
      <c r="GJ261" s="49" t="s">
        <v>197</v>
      </c>
      <c r="GK261" s="49" t="s">
        <v>197</v>
      </c>
      <c r="GL261" s="49" t="s">
        <v>197</v>
      </c>
      <c r="GM261" s="49" t="s">
        <v>197</v>
      </c>
      <c r="GN261" s="49" t="s">
        <v>197</v>
      </c>
      <c r="GO261" s="49" t="s">
        <v>197</v>
      </c>
      <c r="GP261" s="49" t="s">
        <v>197</v>
      </c>
      <c r="GQ261" s="49" t="s">
        <v>197</v>
      </c>
      <c r="GR261" s="49" t="s">
        <v>197</v>
      </c>
      <c r="GS261" s="49" t="s">
        <v>197</v>
      </c>
      <c r="GT261" s="49" t="s">
        <v>197</v>
      </c>
      <c r="GU261" s="49" t="s">
        <v>197</v>
      </c>
      <c r="GV261" s="49" t="s">
        <v>197</v>
      </c>
      <c r="GW261" s="49" t="s">
        <v>197</v>
      </c>
      <c r="GX261" s="49" t="s">
        <v>197</v>
      </c>
      <c r="GY261" s="49" t="s">
        <v>197</v>
      </c>
      <c r="GZ261" s="49" t="s">
        <v>197</v>
      </c>
      <c r="HA261" s="49" t="s">
        <v>197</v>
      </c>
      <c r="HB261" s="49" t="s">
        <v>197</v>
      </c>
      <c r="HC261" s="49" t="s">
        <v>197</v>
      </c>
      <c r="HD261" s="49" t="s">
        <v>197</v>
      </c>
      <c r="HE261" s="48" t="e">
        <v>#N/A</v>
      </c>
      <c r="HF261" s="49" t="s">
        <v>197</v>
      </c>
      <c r="HG261" s="48" t="e">
        <v>#N/A</v>
      </c>
      <c r="HH261" s="49" t="s">
        <v>197</v>
      </c>
      <c r="HI261" s="49" t="s">
        <v>197</v>
      </c>
      <c r="HJ261" s="49" t="s">
        <v>197</v>
      </c>
      <c r="HK261" s="49" t="s">
        <v>197</v>
      </c>
      <c r="HL261" s="49" t="s">
        <v>197</v>
      </c>
      <c r="HM261" s="49" t="s">
        <v>197</v>
      </c>
      <c r="HN261" s="49" t="s">
        <v>197</v>
      </c>
      <c r="HO261" s="49" t="s">
        <v>197</v>
      </c>
      <c r="HP261" s="49" t="s">
        <v>197</v>
      </c>
      <c r="HQ261" s="49" t="s">
        <v>197</v>
      </c>
      <c r="HR261" s="49" t="s">
        <v>197</v>
      </c>
      <c r="HS261" s="49" t="s">
        <v>197</v>
      </c>
      <c r="HT261" s="49" t="s">
        <v>197</v>
      </c>
      <c r="HU261" s="48">
        <v>65.8</v>
      </c>
      <c r="HV261" s="48">
        <v>46.4</v>
      </c>
      <c r="HW261" s="48">
        <v>47.7</v>
      </c>
      <c r="HX261" s="49" t="s">
        <v>197</v>
      </c>
      <c r="HY261" s="49" t="s">
        <v>197</v>
      </c>
      <c r="HZ261" s="49" t="s">
        <v>197</v>
      </c>
      <c r="IA261" s="49" t="s">
        <v>197</v>
      </c>
      <c r="IB261" s="49" t="s">
        <v>197</v>
      </c>
      <c r="IC261" s="49" t="s">
        <v>197</v>
      </c>
      <c r="ID261" s="49" t="s">
        <v>197</v>
      </c>
      <c r="IE261" s="49" t="s">
        <v>197</v>
      </c>
      <c r="IF261" s="49" t="s">
        <v>197</v>
      </c>
      <c r="IG261" s="49" t="s">
        <v>197</v>
      </c>
      <c r="IH261" s="48">
        <v>30.7</v>
      </c>
      <c r="II261" s="49" t="s">
        <v>197</v>
      </c>
      <c r="IJ261" s="49" t="s">
        <v>197</v>
      </c>
      <c r="IK261" s="49" t="s">
        <v>197</v>
      </c>
      <c r="IL261" s="49" t="s">
        <v>197</v>
      </c>
      <c r="IM261" s="49" t="s">
        <v>197</v>
      </c>
      <c r="IN261" s="49" t="s">
        <v>197</v>
      </c>
      <c r="IO261" s="49" t="s">
        <v>197</v>
      </c>
      <c r="IP261" s="49" t="s">
        <v>197</v>
      </c>
      <c r="IQ261" s="49" t="s">
        <v>197</v>
      </c>
      <c r="IR261" s="49" t="s">
        <v>197</v>
      </c>
      <c r="IS261" s="49" t="s">
        <v>197</v>
      </c>
      <c r="IT261" s="49" t="s">
        <v>197</v>
      </c>
      <c r="IU261" s="49" t="s">
        <v>197</v>
      </c>
      <c r="IV261" s="49" t="s">
        <v>197</v>
      </c>
      <c r="IW261" s="49" t="s">
        <v>197</v>
      </c>
      <c r="IX261" s="49" t="s">
        <v>197</v>
      </c>
      <c r="IY261" s="49" t="s">
        <v>197</v>
      </c>
      <c r="IZ261" s="49" t="s">
        <v>197</v>
      </c>
      <c r="JA261" s="49" t="s">
        <v>197</v>
      </c>
      <c r="JB261" s="49" t="s">
        <v>197</v>
      </c>
      <c r="JC261" s="49" t="s">
        <v>197</v>
      </c>
      <c r="JD261" s="49" t="s">
        <v>197</v>
      </c>
      <c r="JE261" s="49" t="s">
        <v>197</v>
      </c>
      <c r="JF261" s="49" t="s">
        <v>87</v>
      </c>
      <c r="JG261" s="49" t="s">
        <v>87</v>
      </c>
      <c r="JH261" s="49" t="s">
        <v>87</v>
      </c>
      <c r="JI261" s="49" t="s">
        <v>87</v>
      </c>
      <c r="JJ261" s="49">
        <v>32.299999999999997</v>
      </c>
      <c r="JK261" s="49">
        <v>67.900000000000006</v>
      </c>
      <c r="JL261" s="49">
        <v>14.2</v>
      </c>
      <c r="JM261" s="49">
        <v>29.7</v>
      </c>
      <c r="JN261" s="49">
        <v>30.7</v>
      </c>
      <c r="JO261" s="49" t="s">
        <v>87</v>
      </c>
    </row>
    <row r="262" spans="1:275">
      <c r="A262" s="45"/>
      <c r="B262" s="46" t="s">
        <v>1999</v>
      </c>
      <c r="C262" s="303" t="s">
        <v>1493</v>
      </c>
      <c r="D262" s="46" t="s">
        <v>133</v>
      </c>
      <c r="E262" s="303" t="s">
        <v>32</v>
      </c>
      <c r="F262" s="47" t="s">
        <v>197</v>
      </c>
      <c r="G262" s="47" t="s">
        <v>197</v>
      </c>
      <c r="H262" s="48">
        <v>110.3</v>
      </c>
      <c r="I262" s="48">
        <v>78.5</v>
      </c>
      <c r="J262" s="48">
        <v>70.099999999999994</v>
      </c>
      <c r="K262" s="49" t="s">
        <v>197</v>
      </c>
      <c r="L262" s="49" t="s">
        <v>197</v>
      </c>
      <c r="M262" s="49" t="s">
        <v>197</v>
      </c>
      <c r="N262" s="49" t="s">
        <v>197</v>
      </c>
      <c r="O262" s="49" t="s">
        <v>197</v>
      </c>
      <c r="P262" s="49" t="s">
        <v>197</v>
      </c>
      <c r="Q262" s="49" t="s">
        <v>197</v>
      </c>
      <c r="R262" s="49" t="s">
        <v>197</v>
      </c>
      <c r="S262" s="49" t="s">
        <v>197</v>
      </c>
      <c r="T262" s="49" t="s">
        <v>197</v>
      </c>
      <c r="U262" s="49" t="s">
        <v>197</v>
      </c>
      <c r="V262" s="49" t="s">
        <v>197</v>
      </c>
      <c r="W262" s="49" t="s">
        <v>197</v>
      </c>
      <c r="X262" s="49" t="s">
        <v>197</v>
      </c>
      <c r="Y262" s="49" t="s">
        <v>197</v>
      </c>
      <c r="Z262" s="49" t="s">
        <v>197</v>
      </c>
      <c r="AA262" s="49" t="s">
        <v>197</v>
      </c>
      <c r="AB262" s="49" t="s">
        <v>197</v>
      </c>
      <c r="AC262" s="49" t="s">
        <v>197</v>
      </c>
      <c r="AD262" s="49" t="s">
        <v>197</v>
      </c>
      <c r="AE262" s="49" t="s">
        <v>197</v>
      </c>
      <c r="AF262" s="49" t="s">
        <v>197</v>
      </c>
      <c r="AG262" s="49" t="s">
        <v>197</v>
      </c>
      <c r="AH262" s="49" t="s">
        <v>197</v>
      </c>
      <c r="AI262" s="49" t="s">
        <v>197</v>
      </c>
      <c r="AJ262" s="49" t="s">
        <v>197</v>
      </c>
      <c r="AK262" s="49" t="s">
        <v>197</v>
      </c>
      <c r="AL262" s="49" t="s">
        <v>197</v>
      </c>
      <c r="AM262" s="49" t="s">
        <v>197</v>
      </c>
      <c r="AN262" s="49" t="s">
        <v>197</v>
      </c>
      <c r="AO262" s="49" t="s">
        <v>197</v>
      </c>
      <c r="AP262" s="49" t="s">
        <v>197</v>
      </c>
      <c r="AQ262" s="49" t="s">
        <v>197</v>
      </c>
      <c r="AR262" s="49" t="s">
        <v>197</v>
      </c>
      <c r="AS262" s="49" t="s">
        <v>197</v>
      </c>
      <c r="AT262" s="49" t="s">
        <v>197</v>
      </c>
      <c r="AU262" s="49" t="s">
        <v>197</v>
      </c>
      <c r="AV262" s="49" t="s">
        <v>197</v>
      </c>
      <c r="AW262" s="49" t="s">
        <v>197</v>
      </c>
      <c r="AX262" s="49" t="s">
        <v>197</v>
      </c>
      <c r="AY262" s="49" t="s">
        <v>197</v>
      </c>
      <c r="AZ262" s="48">
        <v>67.400000000000006</v>
      </c>
      <c r="BA262" s="48">
        <v>51.2</v>
      </c>
      <c r="BB262" s="48">
        <v>51.9</v>
      </c>
      <c r="BC262" s="48">
        <v>109</v>
      </c>
      <c r="BD262" s="48">
        <v>51.1</v>
      </c>
      <c r="BE262" s="48">
        <v>55.6</v>
      </c>
      <c r="BF262" s="48">
        <v>89.4</v>
      </c>
      <c r="BG262" s="48">
        <v>65.099999999999994</v>
      </c>
      <c r="BH262" s="48">
        <v>71.099999999999994</v>
      </c>
      <c r="BI262" s="49" t="s">
        <v>197</v>
      </c>
      <c r="BJ262" s="49" t="s">
        <v>197</v>
      </c>
      <c r="BK262" s="49" t="s">
        <v>197</v>
      </c>
      <c r="BL262" s="49" t="s">
        <v>197</v>
      </c>
      <c r="BM262" s="49" t="s">
        <v>197</v>
      </c>
      <c r="BN262" s="49" t="s">
        <v>197</v>
      </c>
      <c r="BO262" s="49" t="s">
        <v>197</v>
      </c>
      <c r="BP262" s="49" t="s">
        <v>197</v>
      </c>
      <c r="BQ262" s="49" t="s">
        <v>197</v>
      </c>
      <c r="BR262" s="49" t="s">
        <v>197</v>
      </c>
      <c r="BS262" s="49" t="s">
        <v>197</v>
      </c>
      <c r="BT262" s="49" t="s">
        <v>197</v>
      </c>
      <c r="BU262" s="49" t="s">
        <v>197</v>
      </c>
      <c r="BV262" s="49" t="s">
        <v>197</v>
      </c>
      <c r="BW262" s="49" t="s">
        <v>197</v>
      </c>
      <c r="BX262" s="49" t="s">
        <v>197</v>
      </c>
      <c r="BY262" s="49" t="s">
        <v>197</v>
      </c>
      <c r="BZ262" s="49" t="s">
        <v>197</v>
      </c>
      <c r="CA262" s="49" t="s">
        <v>197</v>
      </c>
      <c r="CB262" s="49" t="s">
        <v>197</v>
      </c>
      <c r="CC262" s="49" t="s">
        <v>197</v>
      </c>
      <c r="CD262" s="49" t="s">
        <v>197</v>
      </c>
      <c r="CE262" s="49" t="s">
        <v>197</v>
      </c>
      <c r="CF262" s="49" t="s">
        <v>197</v>
      </c>
      <c r="CG262" s="49" t="s">
        <v>197</v>
      </c>
      <c r="CH262" s="49" t="s">
        <v>197</v>
      </c>
      <c r="CI262" s="49" t="s">
        <v>197</v>
      </c>
      <c r="CJ262" s="49" t="s">
        <v>197</v>
      </c>
      <c r="CK262" s="49" t="s">
        <v>197</v>
      </c>
      <c r="CL262" s="49" t="s">
        <v>197</v>
      </c>
      <c r="CM262" s="49" t="s">
        <v>197</v>
      </c>
      <c r="CN262" s="49" t="s">
        <v>197</v>
      </c>
      <c r="CO262" s="49" t="s">
        <v>197</v>
      </c>
      <c r="CP262" s="49" t="s">
        <v>197</v>
      </c>
      <c r="CQ262" s="49" t="s">
        <v>197</v>
      </c>
      <c r="CR262" s="49" t="s">
        <v>197</v>
      </c>
      <c r="CS262" s="49" t="s">
        <v>197</v>
      </c>
      <c r="CT262" s="49" t="s">
        <v>197</v>
      </c>
      <c r="CU262" s="49" t="s">
        <v>197</v>
      </c>
      <c r="CV262" s="49" t="s">
        <v>197</v>
      </c>
      <c r="CW262" s="49" t="s">
        <v>197</v>
      </c>
      <c r="CX262" s="49" t="s">
        <v>197</v>
      </c>
      <c r="CY262" s="49" t="s">
        <v>197</v>
      </c>
      <c r="CZ262" s="49" t="s">
        <v>197</v>
      </c>
      <c r="DA262" s="49" t="s">
        <v>197</v>
      </c>
      <c r="DB262" s="49" t="s">
        <v>197</v>
      </c>
      <c r="DC262" s="49" t="s">
        <v>197</v>
      </c>
      <c r="DD262" s="49" t="s">
        <v>197</v>
      </c>
      <c r="DE262" s="49" t="s">
        <v>197</v>
      </c>
      <c r="DF262" s="49" t="s">
        <v>197</v>
      </c>
      <c r="DG262" s="49" t="s">
        <v>197</v>
      </c>
      <c r="DH262" s="49" t="s">
        <v>197</v>
      </c>
      <c r="DI262" s="49" t="s">
        <v>197</v>
      </c>
      <c r="DJ262" s="49" t="s">
        <v>197</v>
      </c>
      <c r="DK262" s="49" t="s">
        <v>197</v>
      </c>
      <c r="DL262" s="49" t="s">
        <v>197</v>
      </c>
      <c r="DM262" s="49" t="s">
        <v>197</v>
      </c>
      <c r="DN262" s="49" t="s">
        <v>197</v>
      </c>
      <c r="DO262" s="49" t="s">
        <v>197</v>
      </c>
      <c r="DP262" s="49" t="s">
        <v>197</v>
      </c>
      <c r="DQ262" s="49" t="s">
        <v>197</v>
      </c>
      <c r="DR262" s="49" t="s">
        <v>197</v>
      </c>
      <c r="DS262" s="49" t="s">
        <v>197</v>
      </c>
      <c r="DT262" s="49" t="s">
        <v>197</v>
      </c>
      <c r="DU262" s="49" t="s">
        <v>197</v>
      </c>
      <c r="DV262" s="49" t="s">
        <v>197</v>
      </c>
      <c r="DW262" s="49" t="s">
        <v>197</v>
      </c>
      <c r="DX262" s="49" t="s">
        <v>197</v>
      </c>
      <c r="DY262" s="49" t="s">
        <v>197</v>
      </c>
      <c r="DZ262" s="49" t="s">
        <v>197</v>
      </c>
      <c r="EA262" s="49" t="s">
        <v>197</v>
      </c>
      <c r="EB262" s="48" t="e">
        <v>#N/A</v>
      </c>
      <c r="EC262" s="49" t="s">
        <v>197</v>
      </c>
      <c r="ED262" s="48" t="e">
        <v>#N/A</v>
      </c>
      <c r="EE262" s="49" t="s">
        <v>197</v>
      </c>
      <c r="EF262" s="49" t="s">
        <v>197</v>
      </c>
      <c r="EG262" s="49" t="s">
        <v>197</v>
      </c>
      <c r="EH262" s="49" t="s">
        <v>197</v>
      </c>
      <c r="EI262" s="49" t="s">
        <v>197</v>
      </c>
      <c r="EJ262" s="49" t="s">
        <v>197</v>
      </c>
      <c r="EK262" s="49" t="s">
        <v>197</v>
      </c>
      <c r="EL262" s="49" t="s">
        <v>197</v>
      </c>
      <c r="EM262" s="49" t="s">
        <v>197</v>
      </c>
      <c r="EN262" s="49" t="s">
        <v>197</v>
      </c>
      <c r="EO262" s="49" t="s">
        <v>197</v>
      </c>
      <c r="EP262" s="49" t="s">
        <v>197</v>
      </c>
      <c r="EQ262" s="49" t="s">
        <v>197</v>
      </c>
      <c r="ER262" s="49" t="s">
        <v>197</v>
      </c>
      <c r="ES262" s="49" t="s">
        <v>197</v>
      </c>
      <c r="ET262" s="49" t="s">
        <v>197</v>
      </c>
      <c r="EU262" s="49" t="s">
        <v>197</v>
      </c>
      <c r="EV262" s="48">
        <v>43.5</v>
      </c>
      <c r="EW262" s="48">
        <v>60.3</v>
      </c>
      <c r="EX262" s="48">
        <v>54.9</v>
      </c>
      <c r="EY262" s="49" t="s">
        <v>197</v>
      </c>
      <c r="EZ262" s="49" t="s">
        <v>197</v>
      </c>
      <c r="FA262" s="49" t="s">
        <v>197</v>
      </c>
      <c r="FB262" s="49" t="s">
        <v>197</v>
      </c>
      <c r="FC262" s="49" t="s">
        <v>197</v>
      </c>
      <c r="FD262" s="49" t="s">
        <v>197</v>
      </c>
      <c r="FE262" s="49" t="s">
        <v>197</v>
      </c>
      <c r="FF262" s="49" t="s">
        <v>197</v>
      </c>
      <c r="FG262" s="49" t="s">
        <v>197</v>
      </c>
      <c r="FH262" s="49" t="s">
        <v>197</v>
      </c>
      <c r="FI262" s="49" t="s">
        <v>197</v>
      </c>
      <c r="FJ262" s="49" t="s">
        <v>197</v>
      </c>
      <c r="FK262" s="49" t="s">
        <v>197</v>
      </c>
      <c r="FL262" s="49" t="s">
        <v>197</v>
      </c>
      <c r="FM262" s="48">
        <v>33.6</v>
      </c>
      <c r="FN262" s="48">
        <v>40</v>
      </c>
      <c r="FO262" s="48">
        <v>36.200000000000003</v>
      </c>
      <c r="FP262" s="49" t="s">
        <v>197</v>
      </c>
      <c r="FQ262" s="49" t="s">
        <v>197</v>
      </c>
      <c r="FR262" s="49" t="s">
        <v>197</v>
      </c>
      <c r="FS262" s="49" t="s">
        <v>197</v>
      </c>
      <c r="FT262" s="49" t="s">
        <v>197</v>
      </c>
      <c r="FU262" s="49" t="s">
        <v>197</v>
      </c>
      <c r="FV262" s="49" t="s">
        <v>197</v>
      </c>
      <c r="FW262" s="49" t="s">
        <v>197</v>
      </c>
      <c r="FX262" s="49" t="s">
        <v>197</v>
      </c>
      <c r="FY262" s="49" t="s">
        <v>197</v>
      </c>
      <c r="FZ262" s="49" t="s">
        <v>197</v>
      </c>
      <c r="GA262" s="48">
        <v>52.4</v>
      </c>
      <c r="GB262" s="48">
        <v>71.099999999999994</v>
      </c>
      <c r="GC262" s="48">
        <v>67.400000000000006</v>
      </c>
      <c r="GD262" s="49" t="s">
        <v>197</v>
      </c>
      <c r="GE262" s="49" t="s">
        <v>197</v>
      </c>
      <c r="GF262" s="49" t="s">
        <v>197</v>
      </c>
      <c r="GG262" s="49" t="s">
        <v>197</v>
      </c>
      <c r="GH262" s="49" t="s">
        <v>197</v>
      </c>
      <c r="GI262" s="49" t="s">
        <v>197</v>
      </c>
      <c r="GJ262" s="49" t="s">
        <v>197</v>
      </c>
      <c r="GK262" s="49" t="s">
        <v>197</v>
      </c>
      <c r="GL262" s="49" t="s">
        <v>197</v>
      </c>
      <c r="GM262" s="49" t="s">
        <v>197</v>
      </c>
      <c r="GN262" s="49" t="s">
        <v>197</v>
      </c>
      <c r="GO262" s="49" t="s">
        <v>197</v>
      </c>
      <c r="GP262" s="49" t="s">
        <v>197</v>
      </c>
      <c r="GQ262" s="49" t="s">
        <v>197</v>
      </c>
      <c r="GR262" s="49" t="s">
        <v>197</v>
      </c>
      <c r="GS262" s="49" t="s">
        <v>197</v>
      </c>
      <c r="GT262" s="49" t="s">
        <v>197</v>
      </c>
      <c r="GU262" s="49" t="s">
        <v>197</v>
      </c>
      <c r="GV262" s="49" t="s">
        <v>197</v>
      </c>
      <c r="GW262" s="49" t="s">
        <v>197</v>
      </c>
      <c r="GX262" s="49" t="s">
        <v>197</v>
      </c>
      <c r="GY262" s="49" t="s">
        <v>197</v>
      </c>
      <c r="GZ262" s="49" t="s">
        <v>197</v>
      </c>
      <c r="HA262" s="49" t="s">
        <v>197</v>
      </c>
      <c r="HB262" s="49" t="s">
        <v>197</v>
      </c>
      <c r="HC262" s="49" t="s">
        <v>197</v>
      </c>
      <c r="HD262" s="49" t="s">
        <v>197</v>
      </c>
      <c r="HE262" s="48" t="e">
        <v>#N/A</v>
      </c>
      <c r="HF262" s="49" t="s">
        <v>197</v>
      </c>
      <c r="HG262" s="48" t="e">
        <v>#N/A</v>
      </c>
      <c r="HH262" s="49" t="s">
        <v>197</v>
      </c>
      <c r="HI262" s="49" t="s">
        <v>197</v>
      </c>
      <c r="HJ262" s="49" t="s">
        <v>197</v>
      </c>
      <c r="HK262" s="49" t="s">
        <v>197</v>
      </c>
      <c r="HL262" s="49" t="s">
        <v>197</v>
      </c>
      <c r="HM262" s="49" t="s">
        <v>197</v>
      </c>
      <c r="HN262" s="49" t="s">
        <v>197</v>
      </c>
      <c r="HO262" s="49" t="s">
        <v>197</v>
      </c>
      <c r="HP262" s="49" t="s">
        <v>197</v>
      </c>
      <c r="HQ262" s="49" t="s">
        <v>197</v>
      </c>
      <c r="HR262" s="49" t="s">
        <v>197</v>
      </c>
      <c r="HS262" s="49" t="s">
        <v>197</v>
      </c>
      <c r="HT262" s="49" t="s">
        <v>197</v>
      </c>
      <c r="HU262" s="48">
        <v>63.3</v>
      </c>
      <c r="HV262" s="48">
        <v>73.8</v>
      </c>
      <c r="HW262" s="48">
        <v>73.099999999999994</v>
      </c>
      <c r="HX262" s="49" t="s">
        <v>197</v>
      </c>
      <c r="HY262" s="49" t="s">
        <v>197</v>
      </c>
      <c r="HZ262" s="49" t="s">
        <v>197</v>
      </c>
      <c r="IA262" s="49" t="s">
        <v>197</v>
      </c>
      <c r="IB262" s="49" t="s">
        <v>197</v>
      </c>
      <c r="IC262" s="49" t="s">
        <v>197</v>
      </c>
      <c r="ID262" s="49" t="s">
        <v>197</v>
      </c>
      <c r="IE262" s="49" t="s">
        <v>197</v>
      </c>
      <c r="IF262" s="49" t="s">
        <v>197</v>
      </c>
      <c r="IG262" s="49" t="s">
        <v>197</v>
      </c>
      <c r="IH262" s="48">
        <v>27.2</v>
      </c>
      <c r="II262" s="49" t="s">
        <v>197</v>
      </c>
      <c r="IJ262" s="49" t="s">
        <v>197</v>
      </c>
      <c r="IK262" s="49" t="s">
        <v>197</v>
      </c>
      <c r="IL262" s="49" t="s">
        <v>197</v>
      </c>
      <c r="IM262" s="49" t="s">
        <v>197</v>
      </c>
      <c r="IN262" s="49" t="s">
        <v>197</v>
      </c>
      <c r="IO262" s="49" t="s">
        <v>197</v>
      </c>
      <c r="IP262" s="49" t="s">
        <v>197</v>
      </c>
      <c r="IQ262" s="49" t="s">
        <v>197</v>
      </c>
      <c r="IR262" s="49" t="s">
        <v>197</v>
      </c>
      <c r="IS262" s="49" t="s">
        <v>197</v>
      </c>
      <c r="IT262" s="49" t="s">
        <v>197</v>
      </c>
      <c r="IU262" s="49" t="s">
        <v>197</v>
      </c>
      <c r="IV262" s="49" t="s">
        <v>197</v>
      </c>
      <c r="IW262" s="49" t="s">
        <v>197</v>
      </c>
      <c r="IX262" s="49" t="s">
        <v>197</v>
      </c>
      <c r="IY262" s="49" t="s">
        <v>197</v>
      </c>
      <c r="IZ262" s="49" t="s">
        <v>197</v>
      </c>
      <c r="JA262" s="49" t="s">
        <v>197</v>
      </c>
      <c r="JB262" s="49" t="s">
        <v>197</v>
      </c>
      <c r="JC262" s="49" t="s">
        <v>197</v>
      </c>
      <c r="JD262" s="49" t="s">
        <v>197</v>
      </c>
      <c r="JE262" s="49" t="s">
        <v>197</v>
      </c>
      <c r="JF262" s="49" t="s">
        <v>87</v>
      </c>
      <c r="JG262" s="49" t="s">
        <v>87</v>
      </c>
      <c r="JH262" s="49" t="s">
        <v>87</v>
      </c>
      <c r="JI262" s="49" t="s">
        <v>87</v>
      </c>
      <c r="JJ262" s="49">
        <v>55.3</v>
      </c>
      <c r="JK262" s="49">
        <v>67.900000000000006</v>
      </c>
      <c r="JL262" s="49">
        <v>38.299999999999997</v>
      </c>
      <c r="JM262" s="49">
        <v>20.9</v>
      </c>
      <c r="JN262" s="49">
        <v>27.2</v>
      </c>
      <c r="JO262" s="49" t="s">
        <v>87</v>
      </c>
    </row>
    <row r="263" spans="1:275">
      <c r="A263" s="45"/>
      <c r="B263" s="46" t="s">
        <v>2000</v>
      </c>
      <c r="C263" s="303" t="s">
        <v>1329</v>
      </c>
      <c r="D263" s="46" t="s">
        <v>134</v>
      </c>
      <c r="E263" s="303" t="s">
        <v>33</v>
      </c>
      <c r="F263" s="47" t="s">
        <v>197</v>
      </c>
      <c r="G263" s="47" t="s">
        <v>197</v>
      </c>
      <c r="H263" s="48">
        <v>105.4</v>
      </c>
      <c r="I263" s="48">
        <v>131.9</v>
      </c>
      <c r="J263" s="48">
        <v>123.3</v>
      </c>
      <c r="K263" s="48">
        <v>43.6</v>
      </c>
      <c r="L263" s="48">
        <v>74.5</v>
      </c>
      <c r="M263" s="48">
        <v>58.4</v>
      </c>
      <c r="N263" s="48">
        <v>57.5</v>
      </c>
      <c r="O263" s="49" t="s">
        <v>197</v>
      </c>
      <c r="P263" s="48">
        <v>79.5</v>
      </c>
      <c r="Q263" s="48">
        <v>44.7</v>
      </c>
      <c r="R263" s="48">
        <v>105.5</v>
      </c>
      <c r="S263" s="48">
        <v>107.7</v>
      </c>
      <c r="T263" s="48">
        <v>36.799999999999997</v>
      </c>
      <c r="U263" s="48">
        <v>133.19999999999999</v>
      </c>
      <c r="V263" s="49" t="s">
        <v>197</v>
      </c>
      <c r="W263" s="48">
        <v>166.9</v>
      </c>
      <c r="X263" s="48">
        <v>60.8</v>
      </c>
      <c r="Y263" s="48">
        <v>143.80000000000001</v>
      </c>
      <c r="Z263" s="48">
        <v>121.9</v>
      </c>
      <c r="AA263" s="48">
        <v>118.7</v>
      </c>
      <c r="AB263" s="48">
        <v>109.1</v>
      </c>
      <c r="AC263" s="48">
        <v>77.599999999999994</v>
      </c>
      <c r="AD263" s="49" t="s">
        <v>197</v>
      </c>
      <c r="AE263" s="48">
        <v>125.4</v>
      </c>
      <c r="AF263" s="48">
        <v>117.4</v>
      </c>
      <c r="AG263" s="48">
        <v>106</v>
      </c>
      <c r="AH263" s="48">
        <v>86.4</v>
      </c>
      <c r="AI263" s="49" t="s">
        <v>197</v>
      </c>
      <c r="AJ263" s="49" t="s">
        <v>197</v>
      </c>
      <c r="AK263" s="48">
        <v>147</v>
      </c>
      <c r="AL263" s="49" t="s">
        <v>197</v>
      </c>
      <c r="AM263" s="49" t="s">
        <v>197</v>
      </c>
      <c r="AN263" s="49" t="s">
        <v>197</v>
      </c>
      <c r="AO263" s="48">
        <v>30.3</v>
      </c>
      <c r="AP263" s="48">
        <v>29.9</v>
      </c>
      <c r="AQ263" s="48">
        <v>205.5</v>
      </c>
      <c r="AR263" s="48">
        <v>43.1</v>
      </c>
      <c r="AS263" s="49" t="s">
        <v>197</v>
      </c>
      <c r="AT263" s="48">
        <v>130.80000000000001</v>
      </c>
      <c r="AU263" s="49" t="s">
        <v>197</v>
      </c>
      <c r="AV263" s="48">
        <v>121.8</v>
      </c>
      <c r="AW263" s="48">
        <v>27</v>
      </c>
      <c r="AX263" s="48">
        <v>36.299999999999997</v>
      </c>
      <c r="AY263" s="48">
        <v>5.3</v>
      </c>
      <c r="AZ263" s="48">
        <v>138.69999999999999</v>
      </c>
      <c r="BA263" s="48">
        <v>107.4</v>
      </c>
      <c r="BB263" s="48">
        <v>108.8</v>
      </c>
      <c r="BC263" s="48">
        <v>115.4</v>
      </c>
      <c r="BD263" s="48">
        <v>81.099999999999994</v>
      </c>
      <c r="BE263" s="48">
        <v>83.7</v>
      </c>
      <c r="BF263" s="48">
        <v>151.1</v>
      </c>
      <c r="BG263" s="48">
        <v>95.4</v>
      </c>
      <c r="BH263" s="48">
        <v>108.3</v>
      </c>
      <c r="BI263" s="48">
        <v>77.5</v>
      </c>
      <c r="BJ263" s="48">
        <v>103.2</v>
      </c>
      <c r="BK263" s="48">
        <v>89.8</v>
      </c>
      <c r="BL263" s="48">
        <v>7.5</v>
      </c>
      <c r="BM263" s="48">
        <v>13.5</v>
      </c>
      <c r="BN263" s="48">
        <v>11.9</v>
      </c>
      <c r="BO263" s="49" t="s">
        <v>197</v>
      </c>
      <c r="BP263" s="49" t="s">
        <v>197</v>
      </c>
      <c r="BQ263" s="49" t="s">
        <v>197</v>
      </c>
      <c r="BR263" s="48">
        <v>119.4</v>
      </c>
      <c r="BS263" s="48">
        <v>109.5</v>
      </c>
      <c r="BT263" s="48">
        <v>114.2</v>
      </c>
      <c r="BU263" s="48">
        <v>102.3</v>
      </c>
      <c r="BV263" s="48">
        <v>307.89999999999998</v>
      </c>
      <c r="BW263" s="48">
        <v>235.9</v>
      </c>
      <c r="BX263" s="48">
        <v>140.80000000000001</v>
      </c>
      <c r="BY263" s="48">
        <v>116.4</v>
      </c>
      <c r="BZ263" s="48">
        <v>132.19999999999999</v>
      </c>
      <c r="CA263" s="49" t="s">
        <v>197</v>
      </c>
      <c r="CB263" s="49" t="s">
        <v>197</v>
      </c>
      <c r="CC263" s="49" t="s">
        <v>197</v>
      </c>
      <c r="CD263" s="48">
        <v>270</v>
      </c>
      <c r="CE263" s="48">
        <v>195.1</v>
      </c>
      <c r="CF263" s="48">
        <v>225.1</v>
      </c>
      <c r="CG263" s="48">
        <v>48.7</v>
      </c>
      <c r="CH263" s="48">
        <v>37.700000000000003</v>
      </c>
      <c r="CI263" s="48">
        <v>43.2</v>
      </c>
      <c r="CJ263" s="48">
        <v>129</v>
      </c>
      <c r="CK263" s="48">
        <v>93.2</v>
      </c>
      <c r="CL263" s="48">
        <v>108.4</v>
      </c>
      <c r="CM263" s="49" t="s">
        <v>197</v>
      </c>
      <c r="CN263" s="49" t="s">
        <v>197</v>
      </c>
      <c r="CO263" s="49" t="s">
        <v>197</v>
      </c>
      <c r="CP263" s="49" t="s">
        <v>197</v>
      </c>
      <c r="CQ263" s="49" t="s">
        <v>197</v>
      </c>
      <c r="CR263" s="49" t="s">
        <v>197</v>
      </c>
      <c r="CS263" s="49" t="s">
        <v>197</v>
      </c>
      <c r="CT263" s="49" t="s">
        <v>197</v>
      </c>
      <c r="CU263" s="49" t="s">
        <v>197</v>
      </c>
      <c r="CV263" s="49" t="s">
        <v>197</v>
      </c>
      <c r="CW263" s="48">
        <v>153.5</v>
      </c>
      <c r="CX263" s="48">
        <v>135.5</v>
      </c>
      <c r="CY263" s="48">
        <v>143.5</v>
      </c>
      <c r="CZ263" s="48">
        <v>117.2</v>
      </c>
      <c r="DA263" s="48">
        <v>253</v>
      </c>
      <c r="DB263" s="48">
        <v>190.6</v>
      </c>
      <c r="DC263" s="48">
        <v>212.5</v>
      </c>
      <c r="DD263" s="48">
        <v>148.80000000000001</v>
      </c>
      <c r="DE263" s="48">
        <v>287.5</v>
      </c>
      <c r="DF263" s="48">
        <v>237.2</v>
      </c>
      <c r="DG263" s="48">
        <v>200.7</v>
      </c>
      <c r="DH263" s="48">
        <v>136.1</v>
      </c>
      <c r="DI263" s="48">
        <v>172.6</v>
      </c>
      <c r="DJ263" s="48">
        <v>50.6</v>
      </c>
      <c r="DK263" s="48">
        <v>33.799999999999997</v>
      </c>
      <c r="DL263" s="48">
        <v>41.8</v>
      </c>
      <c r="DM263" s="48">
        <v>129.69999999999999</v>
      </c>
      <c r="DN263" s="48">
        <v>92.7</v>
      </c>
      <c r="DO263" s="48">
        <v>107</v>
      </c>
      <c r="DP263" s="49" t="s">
        <v>197</v>
      </c>
      <c r="DQ263" s="49" t="s">
        <v>197</v>
      </c>
      <c r="DR263" s="49" t="s">
        <v>197</v>
      </c>
      <c r="DS263" s="49" t="s">
        <v>197</v>
      </c>
      <c r="DT263" s="49" t="s">
        <v>197</v>
      </c>
      <c r="DU263" s="49" t="s">
        <v>197</v>
      </c>
      <c r="DV263" s="48">
        <v>227.4</v>
      </c>
      <c r="DW263" s="48">
        <v>73.400000000000006</v>
      </c>
      <c r="DX263" s="48">
        <v>120.2</v>
      </c>
      <c r="DY263" s="49" t="s">
        <v>197</v>
      </c>
      <c r="DZ263" s="49" t="s">
        <v>197</v>
      </c>
      <c r="EA263" s="49" t="s">
        <v>197</v>
      </c>
      <c r="EB263" s="48" t="e">
        <v>#N/A</v>
      </c>
      <c r="EC263" s="49" t="s">
        <v>197</v>
      </c>
      <c r="ED263" s="48" t="e">
        <v>#N/A</v>
      </c>
      <c r="EE263" s="49" t="s">
        <v>197</v>
      </c>
      <c r="EF263" s="48">
        <v>266.10000000000002</v>
      </c>
      <c r="EG263" s="48">
        <v>72.2</v>
      </c>
      <c r="EH263" s="48">
        <v>155.6</v>
      </c>
      <c r="EI263" s="49" t="s">
        <v>197</v>
      </c>
      <c r="EJ263" s="49" t="s">
        <v>197</v>
      </c>
      <c r="EK263" s="49" t="s">
        <v>197</v>
      </c>
      <c r="EL263" s="49" t="s">
        <v>197</v>
      </c>
      <c r="EM263" s="48">
        <v>250.2</v>
      </c>
      <c r="EN263" s="48">
        <v>172</v>
      </c>
      <c r="EO263" s="48">
        <v>212.9</v>
      </c>
      <c r="EP263" s="49" t="s">
        <v>197</v>
      </c>
      <c r="EQ263" s="49" t="s">
        <v>197</v>
      </c>
      <c r="ER263" s="49" t="s">
        <v>197</v>
      </c>
      <c r="ES263" s="49" t="s">
        <v>197</v>
      </c>
      <c r="ET263" s="48">
        <v>152.4</v>
      </c>
      <c r="EU263" s="49" t="s">
        <v>197</v>
      </c>
      <c r="EV263" s="48">
        <v>103.7</v>
      </c>
      <c r="EW263" s="48">
        <v>67</v>
      </c>
      <c r="EX263" s="48">
        <v>78.5</v>
      </c>
      <c r="EY263" s="48">
        <v>125.9</v>
      </c>
      <c r="EZ263" s="48">
        <v>157.1</v>
      </c>
      <c r="FA263" s="48">
        <v>98.8</v>
      </c>
      <c r="FB263" s="48">
        <v>122</v>
      </c>
      <c r="FC263" s="48">
        <v>24.4</v>
      </c>
      <c r="FD263" s="48">
        <v>147.6</v>
      </c>
      <c r="FE263" s="48">
        <v>104.2</v>
      </c>
      <c r="FF263" s="48">
        <v>122.9</v>
      </c>
      <c r="FG263" s="49" t="s">
        <v>197</v>
      </c>
      <c r="FH263" s="49" t="s">
        <v>197</v>
      </c>
      <c r="FI263" s="49" t="s">
        <v>197</v>
      </c>
      <c r="FJ263" s="48">
        <v>28.4</v>
      </c>
      <c r="FK263" s="48">
        <v>20.2</v>
      </c>
      <c r="FL263" s="48">
        <v>23.9</v>
      </c>
      <c r="FM263" s="48">
        <v>142.1</v>
      </c>
      <c r="FN263" s="48">
        <v>120.4</v>
      </c>
      <c r="FO263" s="48">
        <v>133.1</v>
      </c>
      <c r="FP263" s="48">
        <v>196.1</v>
      </c>
      <c r="FQ263" s="48">
        <v>104.6</v>
      </c>
      <c r="FR263" s="48">
        <v>137.1</v>
      </c>
      <c r="FS263" s="48">
        <v>128.5</v>
      </c>
      <c r="FT263" s="48">
        <v>128</v>
      </c>
      <c r="FU263" s="48">
        <v>128.30000000000001</v>
      </c>
      <c r="FV263" s="48">
        <v>146.6</v>
      </c>
      <c r="FW263" s="48">
        <v>64.900000000000006</v>
      </c>
      <c r="FX263" s="48">
        <v>123.8</v>
      </c>
      <c r="FY263" s="48">
        <v>101.7</v>
      </c>
      <c r="FZ263" s="48">
        <v>101.9</v>
      </c>
      <c r="GA263" s="48">
        <v>113</v>
      </c>
      <c r="GB263" s="48">
        <v>108.6</v>
      </c>
      <c r="GC263" s="48">
        <v>109.5</v>
      </c>
      <c r="GD263" s="49" t="s">
        <v>197</v>
      </c>
      <c r="GE263" s="49" t="s">
        <v>197</v>
      </c>
      <c r="GF263" s="49" t="s">
        <v>197</v>
      </c>
      <c r="GG263" s="48">
        <v>156.80000000000001</v>
      </c>
      <c r="GH263" s="48">
        <v>147</v>
      </c>
      <c r="GI263" s="48">
        <v>147</v>
      </c>
      <c r="GJ263" s="49" t="s">
        <v>197</v>
      </c>
      <c r="GK263" s="49" t="s">
        <v>197</v>
      </c>
      <c r="GL263" s="49" t="s">
        <v>197</v>
      </c>
      <c r="GM263" s="48">
        <v>98.6</v>
      </c>
      <c r="GN263" s="48">
        <v>56</v>
      </c>
      <c r="GO263" s="48">
        <v>72.5</v>
      </c>
      <c r="GP263" s="48">
        <v>92.5</v>
      </c>
      <c r="GQ263" s="48">
        <v>145.30000000000001</v>
      </c>
      <c r="GR263" s="48">
        <v>125.7</v>
      </c>
      <c r="GS263" s="48">
        <v>53.6</v>
      </c>
      <c r="GT263" s="48">
        <v>114</v>
      </c>
      <c r="GU263" s="48">
        <v>100.7</v>
      </c>
      <c r="GV263" s="48">
        <v>92.4</v>
      </c>
      <c r="GW263" s="48">
        <v>164.2</v>
      </c>
      <c r="GX263" s="48">
        <v>132.30000000000001</v>
      </c>
      <c r="GY263" s="48">
        <v>109.5</v>
      </c>
      <c r="GZ263" s="48">
        <v>81.2</v>
      </c>
      <c r="HA263" s="48">
        <v>95</v>
      </c>
      <c r="HB263" s="48">
        <v>115.3</v>
      </c>
      <c r="HC263" s="48">
        <v>98.5</v>
      </c>
      <c r="HD263" s="48">
        <v>103.6</v>
      </c>
      <c r="HE263" s="48" t="e">
        <v>#N/A</v>
      </c>
      <c r="HF263" s="49" t="s">
        <v>197</v>
      </c>
      <c r="HG263" s="48" t="e">
        <v>#N/A</v>
      </c>
      <c r="HH263" s="49" t="s">
        <v>197</v>
      </c>
      <c r="HI263" s="49" t="s">
        <v>197</v>
      </c>
      <c r="HJ263" s="49" t="s">
        <v>197</v>
      </c>
      <c r="HK263" s="49" t="s">
        <v>197</v>
      </c>
      <c r="HL263" s="49" t="s">
        <v>197</v>
      </c>
      <c r="HM263" s="49" t="s">
        <v>197</v>
      </c>
      <c r="HN263" s="49" t="s">
        <v>197</v>
      </c>
      <c r="HO263" s="49" t="s">
        <v>197</v>
      </c>
      <c r="HP263" s="49" t="s">
        <v>197</v>
      </c>
      <c r="HQ263" s="49" t="s">
        <v>197</v>
      </c>
      <c r="HR263" s="48">
        <v>158.19999999999999</v>
      </c>
      <c r="HS263" s="48">
        <v>125</v>
      </c>
      <c r="HT263" s="48">
        <v>141.69999999999999</v>
      </c>
      <c r="HU263" s="48">
        <v>85.5</v>
      </c>
      <c r="HV263" s="48">
        <v>87.5</v>
      </c>
      <c r="HW263" s="48">
        <v>87.4</v>
      </c>
      <c r="HX263" s="48">
        <v>205.8</v>
      </c>
      <c r="HY263" s="49" t="s">
        <v>197</v>
      </c>
      <c r="HZ263" s="48">
        <v>70.5</v>
      </c>
      <c r="IA263" s="49" t="s">
        <v>197</v>
      </c>
      <c r="IB263" s="49" t="s">
        <v>197</v>
      </c>
      <c r="IC263" s="49" t="s">
        <v>197</v>
      </c>
      <c r="ID263" s="48">
        <v>99.1</v>
      </c>
      <c r="IE263" s="48">
        <v>131.30000000000001</v>
      </c>
      <c r="IF263" s="49" t="s">
        <v>197</v>
      </c>
      <c r="IG263" s="48">
        <v>70.3</v>
      </c>
      <c r="IH263" s="48">
        <v>64.5</v>
      </c>
      <c r="II263" s="48">
        <v>60.7</v>
      </c>
      <c r="IJ263" s="49" t="s">
        <v>197</v>
      </c>
      <c r="IK263" s="49" t="s">
        <v>197</v>
      </c>
      <c r="IL263" s="49" t="s">
        <v>197</v>
      </c>
      <c r="IM263" s="48">
        <v>65.3</v>
      </c>
      <c r="IN263" s="49" t="s">
        <v>197</v>
      </c>
      <c r="IO263" s="49" t="s">
        <v>197</v>
      </c>
      <c r="IP263" s="48">
        <v>47.8</v>
      </c>
      <c r="IQ263" s="48">
        <v>63.6</v>
      </c>
      <c r="IR263" s="48">
        <v>89</v>
      </c>
      <c r="IS263" s="48">
        <v>60.5</v>
      </c>
      <c r="IT263" s="48">
        <v>71.5</v>
      </c>
      <c r="IU263" s="48">
        <v>126</v>
      </c>
      <c r="IV263" s="48">
        <v>78.900000000000006</v>
      </c>
      <c r="IW263" s="48">
        <v>90.8</v>
      </c>
      <c r="IX263" s="49" t="s">
        <v>197</v>
      </c>
      <c r="IY263" s="49" t="s">
        <v>197</v>
      </c>
      <c r="IZ263" s="49" t="s">
        <v>197</v>
      </c>
      <c r="JA263" s="49" t="s">
        <v>197</v>
      </c>
      <c r="JB263" s="49" t="s">
        <v>197</v>
      </c>
      <c r="JC263" s="48">
        <v>61.2</v>
      </c>
      <c r="JD263" s="48">
        <v>41.3</v>
      </c>
      <c r="JE263" s="48">
        <v>46.1</v>
      </c>
      <c r="JF263" s="48">
        <v>100.4</v>
      </c>
      <c r="JG263" s="48">
        <v>16.7</v>
      </c>
      <c r="JH263" s="48">
        <v>6.5</v>
      </c>
      <c r="JI263" s="48">
        <v>87.5</v>
      </c>
      <c r="JJ263" s="48">
        <v>120.9</v>
      </c>
      <c r="JK263" s="48">
        <v>111.7</v>
      </c>
      <c r="JL263" s="48">
        <v>91.8</v>
      </c>
      <c r="JM263" s="48">
        <v>56.4</v>
      </c>
      <c r="JN263" s="48">
        <v>64.5</v>
      </c>
      <c r="JO263" s="48">
        <v>368.7</v>
      </c>
    </row>
    <row r="264" spans="1:275">
      <c r="A264" s="45"/>
      <c r="B264" s="46" t="s">
        <v>2001</v>
      </c>
      <c r="C264" s="303" t="s">
        <v>1327</v>
      </c>
      <c r="D264" s="46" t="s">
        <v>134</v>
      </c>
      <c r="E264" s="303" t="s">
        <v>33</v>
      </c>
      <c r="F264" s="47" t="s">
        <v>197</v>
      </c>
      <c r="G264" s="47" t="s">
        <v>197</v>
      </c>
      <c r="H264" s="48">
        <v>87.2</v>
      </c>
      <c r="I264" s="48">
        <v>104.8</v>
      </c>
      <c r="J264" s="48">
        <v>93.8</v>
      </c>
      <c r="K264" s="49" t="s">
        <v>197</v>
      </c>
      <c r="L264" s="49" t="s">
        <v>197</v>
      </c>
      <c r="M264" s="49" t="s">
        <v>197</v>
      </c>
      <c r="N264" s="49" t="s">
        <v>197</v>
      </c>
      <c r="O264" s="49" t="s">
        <v>197</v>
      </c>
      <c r="P264" s="49" t="s">
        <v>197</v>
      </c>
      <c r="Q264" s="49" t="s">
        <v>197</v>
      </c>
      <c r="R264" s="49" t="s">
        <v>197</v>
      </c>
      <c r="S264" s="49" t="s">
        <v>197</v>
      </c>
      <c r="T264" s="49" t="s">
        <v>197</v>
      </c>
      <c r="U264" s="49" t="s">
        <v>197</v>
      </c>
      <c r="V264" s="49" t="s">
        <v>197</v>
      </c>
      <c r="W264" s="49" t="s">
        <v>197</v>
      </c>
      <c r="X264" s="49" t="s">
        <v>197</v>
      </c>
      <c r="Y264" s="49" t="s">
        <v>197</v>
      </c>
      <c r="Z264" s="48">
        <v>91.4</v>
      </c>
      <c r="AA264" s="48">
        <v>86</v>
      </c>
      <c r="AB264" s="49" t="s">
        <v>197</v>
      </c>
      <c r="AC264" s="49" t="s">
        <v>197</v>
      </c>
      <c r="AD264" s="49" t="s">
        <v>197</v>
      </c>
      <c r="AE264" s="48">
        <v>73.400000000000006</v>
      </c>
      <c r="AF264" s="49" t="s">
        <v>197</v>
      </c>
      <c r="AG264" s="49" t="s">
        <v>197</v>
      </c>
      <c r="AH264" s="48">
        <v>90.5</v>
      </c>
      <c r="AI264" s="49" t="s">
        <v>197</v>
      </c>
      <c r="AJ264" s="49" t="s">
        <v>197</v>
      </c>
      <c r="AK264" s="49" t="s">
        <v>197</v>
      </c>
      <c r="AL264" s="49" t="s">
        <v>197</v>
      </c>
      <c r="AM264" s="49" t="s">
        <v>197</v>
      </c>
      <c r="AN264" s="49" t="s">
        <v>197</v>
      </c>
      <c r="AO264" s="49" t="s">
        <v>197</v>
      </c>
      <c r="AP264" s="49" t="s">
        <v>197</v>
      </c>
      <c r="AQ264" s="49" t="s">
        <v>197</v>
      </c>
      <c r="AR264" s="49" t="s">
        <v>197</v>
      </c>
      <c r="AS264" s="49" t="s">
        <v>197</v>
      </c>
      <c r="AT264" s="48">
        <v>112.6</v>
      </c>
      <c r="AU264" s="49" t="s">
        <v>197</v>
      </c>
      <c r="AV264" s="49" t="s">
        <v>197</v>
      </c>
      <c r="AW264" s="49" t="s">
        <v>197</v>
      </c>
      <c r="AX264" s="49" t="s">
        <v>197</v>
      </c>
      <c r="AY264" s="49" t="s">
        <v>197</v>
      </c>
      <c r="AZ264" s="48">
        <v>75</v>
      </c>
      <c r="BA264" s="48">
        <v>86.5</v>
      </c>
      <c r="BB264" s="48">
        <v>86</v>
      </c>
      <c r="BC264" s="48">
        <v>45.9</v>
      </c>
      <c r="BD264" s="48">
        <v>85.9</v>
      </c>
      <c r="BE264" s="48">
        <v>82.8</v>
      </c>
      <c r="BF264" s="48">
        <v>101.9</v>
      </c>
      <c r="BG264" s="48">
        <v>104.5</v>
      </c>
      <c r="BH264" s="48">
        <v>103.9</v>
      </c>
      <c r="BI264" s="48">
        <v>151.80000000000001</v>
      </c>
      <c r="BJ264" s="48">
        <v>161.6</v>
      </c>
      <c r="BK264" s="48">
        <v>156.5</v>
      </c>
      <c r="BL264" s="49" t="s">
        <v>197</v>
      </c>
      <c r="BM264" s="49" t="s">
        <v>197</v>
      </c>
      <c r="BN264" s="49" t="s">
        <v>197</v>
      </c>
      <c r="BO264" s="49" t="s">
        <v>197</v>
      </c>
      <c r="BP264" s="49" t="s">
        <v>197</v>
      </c>
      <c r="BQ264" s="49" t="s">
        <v>197</v>
      </c>
      <c r="BR264" s="49" t="s">
        <v>197</v>
      </c>
      <c r="BS264" s="49" t="s">
        <v>197</v>
      </c>
      <c r="BT264" s="49" t="s">
        <v>197</v>
      </c>
      <c r="BU264" s="49" t="s">
        <v>197</v>
      </c>
      <c r="BV264" s="49" t="s">
        <v>197</v>
      </c>
      <c r="BW264" s="49" t="s">
        <v>197</v>
      </c>
      <c r="BX264" s="49" t="s">
        <v>197</v>
      </c>
      <c r="BY264" s="49" t="s">
        <v>197</v>
      </c>
      <c r="BZ264" s="49" t="s">
        <v>197</v>
      </c>
      <c r="CA264" s="49" t="s">
        <v>197</v>
      </c>
      <c r="CB264" s="49" t="s">
        <v>197</v>
      </c>
      <c r="CC264" s="49" t="s">
        <v>197</v>
      </c>
      <c r="CD264" s="49" t="s">
        <v>197</v>
      </c>
      <c r="CE264" s="49" t="s">
        <v>197</v>
      </c>
      <c r="CF264" s="49" t="s">
        <v>197</v>
      </c>
      <c r="CG264" s="49" t="s">
        <v>197</v>
      </c>
      <c r="CH264" s="49" t="s">
        <v>197</v>
      </c>
      <c r="CI264" s="49" t="s">
        <v>197</v>
      </c>
      <c r="CJ264" s="49" t="s">
        <v>197</v>
      </c>
      <c r="CK264" s="49" t="s">
        <v>197</v>
      </c>
      <c r="CL264" s="49" t="s">
        <v>197</v>
      </c>
      <c r="CM264" s="49" t="s">
        <v>197</v>
      </c>
      <c r="CN264" s="49" t="s">
        <v>197</v>
      </c>
      <c r="CO264" s="49" t="s">
        <v>197</v>
      </c>
      <c r="CP264" s="49" t="s">
        <v>197</v>
      </c>
      <c r="CQ264" s="49" t="s">
        <v>197</v>
      </c>
      <c r="CR264" s="49" t="s">
        <v>197</v>
      </c>
      <c r="CS264" s="49" t="s">
        <v>197</v>
      </c>
      <c r="CT264" s="49" t="s">
        <v>197</v>
      </c>
      <c r="CU264" s="49" t="s">
        <v>197</v>
      </c>
      <c r="CV264" s="49" t="s">
        <v>197</v>
      </c>
      <c r="CW264" s="49" t="s">
        <v>197</v>
      </c>
      <c r="CX264" s="49" t="s">
        <v>197</v>
      </c>
      <c r="CY264" s="49" t="s">
        <v>197</v>
      </c>
      <c r="CZ264" s="49" t="s">
        <v>197</v>
      </c>
      <c r="DA264" s="49" t="s">
        <v>197</v>
      </c>
      <c r="DB264" s="49" t="s">
        <v>197</v>
      </c>
      <c r="DC264" s="49" t="s">
        <v>197</v>
      </c>
      <c r="DD264" s="49" t="s">
        <v>197</v>
      </c>
      <c r="DE264" s="49" t="s">
        <v>197</v>
      </c>
      <c r="DF264" s="49" t="s">
        <v>197</v>
      </c>
      <c r="DG264" s="49" t="s">
        <v>197</v>
      </c>
      <c r="DH264" s="49" t="s">
        <v>197</v>
      </c>
      <c r="DI264" s="49" t="s">
        <v>197</v>
      </c>
      <c r="DJ264" s="49" t="s">
        <v>197</v>
      </c>
      <c r="DK264" s="49" t="s">
        <v>197</v>
      </c>
      <c r="DL264" s="49" t="s">
        <v>197</v>
      </c>
      <c r="DM264" s="49" t="s">
        <v>197</v>
      </c>
      <c r="DN264" s="49" t="s">
        <v>197</v>
      </c>
      <c r="DO264" s="49" t="s">
        <v>197</v>
      </c>
      <c r="DP264" s="49" t="s">
        <v>197</v>
      </c>
      <c r="DQ264" s="49" t="s">
        <v>197</v>
      </c>
      <c r="DR264" s="49" t="s">
        <v>197</v>
      </c>
      <c r="DS264" s="49" t="s">
        <v>197</v>
      </c>
      <c r="DT264" s="49" t="s">
        <v>197</v>
      </c>
      <c r="DU264" s="49" t="s">
        <v>197</v>
      </c>
      <c r="DV264" s="49" t="s">
        <v>197</v>
      </c>
      <c r="DW264" s="49" t="s">
        <v>197</v>
      </c>
      <c r="DX264" s="49" t="s">
        <v>197</v>
      </c>
      <c r="DY264" s="49" t="s">
        <v>197</v>
      </c>
      <c r="DZ264" s="49" t="s">
        <v>197</v>
      </c>
      <c r="EA264" s="49" t="s">
        <v>197</v>
      </c>
      <c r="EB264" s="48" t="e">
        <v>#N/A</v>
      </c>
      <c r="EC264" s="49" t="s">
        <v>197</v>
      </c>
      <c r="ED264" s="48" t="e">
        <v>#N/A</v>
      </c>
      <c r="EE264" s="49" t="s">
        <v>197</v>
      </c>
      <c r="EF264" s="49" t="s">
        <v>197</v>
      </c>
      <c r="EG264" s="49" t="s">
        <v>197</v>
      </c>
      <c r="EH264" s="49" t="s">
        <v>197</v>
      </c>
      <c r="EI264" s="49" t="s">
        <v>197</v>
      </c>
      <c r="EJ264" s="49" t="s">
        <v>197</v>
      </c>
      <c r="EK264" s="49" t="s">
        <v>197</v>
      </c>
      <c r="EL264" s="49" t="s">
        <v>197</v>
      </c>
      <c r="EM264" s="49" t="s">
        <v>197</v>
      </c>
      <c r="EN264" s="49" t="s">
        <v>197</v>
      </c>
      <c r="EO264" s="49" t="s">
        <v>197</v>
      </c>
      <c r="EP264" s="49" t="s">
        <v>197</v>
      </c>
      <c r="EQ264" s="49" t="s">
        <v>197</v>
      </c>
      <c r="ER264" s="49" t="s">
        <v>197</v>
      </c>
      <c r="ES264" s="49" t="s">
        <v>197</v>
      </c>
      <c r="ET264" s="48">
        <v>91.6</v>
      </c>
      <c r="EU264" s="49" t="s">
        <v>197</v>
      </c>
      <c r="EV264" s="48">
        <v>95.3</v>
      </c>
      <c r="EW264" s="48">
        <v>81.2</v>
      </c>
      <c r="EX264" s="48">
        <v>85.7</v>
      </c>
      <c r="EY264" s="49" t="s">
        <v>197</v>
      </c>
      <c r="EZ264" s="48">
        <v>85</v>
      </c>
      <c r="FA264" s="48">
        <v>70.5</v>
      </c>
      <c r="FB264" s="48">
        <v>76.3</v>
      </c>
      <c r="FC264" s="49" t="s">
        <v>197</v>
      </c>
      <c r="FD264" s="48">
        <v>86.9</v>
      </c>
      <c r="FE264" s="48">
        <v>114.6</v>
      </c>
      <c r="FF264" s="48">
        <v>102.6</v>
      </c>
      <c r="FG264" s="49" t="s">
        <v>197</v>
      </c>
      <c r="FH264" s="49" t="s">
        <v>197</v>
      </c>
      <c r="FI264" s="49" t="s">
        <v>197</v>
      </c>
      <c r="FJ264" s="49" t="s">
        <v>197</v>
      </c>
      <c r="FK264" s="49" t="s">
        <v>197</v>
      </c>
      <c r="FL264" s="49" t="s">
        <v>197</v>
      </c>
      <c r="FM264" s="48">
        <v>81.099999999999994</v>
      </c>
      <c r="FN264" s="48">
        <v>80.2</v>
      </c>
      <c r="FO264" s="48">
        <v>80.7</v>
      </c>
      <c r="FP264" s="48">
        <v>7.8</v>
      </c>
      <c r="FQ264" s="48">
        <v>75.400000000000006</v>
      </c>
      <c r="FR264" s="48">
        <v>51.5</v>
      </c>
      <c r="FS264" s="48">
        <v>120.6</v>
      </c>
      <c r="FT264" s="48">
        <v>103.3</v>
      </c>
      <c r="FU264" s="48">
        <v>114.2</v>
      </c>
      <c r="FV264" s="49" t="s">
        <v>197</v>
      </c>
      <c r="FW264" s="48">
        <v>80.8</v>
      </c>
      <c r="FX264" s="48">
        <v>91.5</v>
      </c>
      <c r="FY264" s="48">
        <v>75.3</v>
      </c>
      <c r="FZ264" s="48">
        <v>75.5</v>
      </c>
      <c r="GA264" s="48">
        <v>93.6</v>
      </c>
      <c r="GB264" s="48">
        <v>111.6</v>
      </c>
      <c r="GC264" s="48">
        <v>108.1</v>
      </c>
      <c r="GD264" s="48">
        <v>24.8</v>
      </c>
      <c r="GE264" s="48">
        <v>69.3</v>
      </c>
      <c r="GF264" s="48">
        <v>40.299999999999997</v>
      </c>
      <c r="GG264" s="49" t="s">
        <v>197</v>
      </c>
      <c r="GH264" s="49" t="s">
        <v>197</v>
      </c>
      <c r="GI264" s="49" t="s">
        <v>197</v>
      </c>
      <c r="GJ264" s="49" t="s">
        <v>197</v>
      </c>
      <c r="GK264" s="49" t="s">
        <v>197</v>
      </c>
      <c r="GL264" s="49" t="s">
        <v>197</v>
      </c>
      <c r="GM264" s="48">
        <v>67.5</v>
      </c>
      <c r="GN264" s="48">
        <v>22.3</v>
      </c>
      <c r="GO264" s="48">
        <v>40.299999999999997</v>
      </c>
      <c r="GP264" s="48">
        <v>39.4</v>
      </c>
      <c r="GQ264" s="48">
        <v>53.4</v>
      </c>
      <c r="GR264" s="48">
        <v>48.3</v>
      </c>
      <c r="GS264" s="49" t="s">
        <v>197</v>
      </c>
      <c r="GT264" s="49" t="s">
        <v>197</v>
      </c>
      <c r="GU264" s="49" t="s">
        <v>197</v>
      </c>
      <c r="GV264" s="49" t="s">
        <v>197</v>
      </c>
      <c r="GW264" s="49" t="s">
        <v>197</v>
      </c>
      <c r="GX264" s="49" t="s">
        <v>197</v>
      </c>
      <c r="GY264" s="48">
        <v>111.8</v>
      </c>
      <c r="GZ264" s="48">
        <v>137.6</v>
      </c>
      <c r="HA264" s="48">
        <v>124.9</v>
      </c>
      <c r="HB264" s="48">
        <v>96.2</v>
      </c>
      <c r="HC264" s="48">
        <v>175.2</v>
      </c>
      <c r="HD264" s="48">
        <v>151.30000000000001</v>
      </c>
      <c r="HE264" s="48" t="e">
        <v>#N/A</v>
      </c>
      <c r="HF264" s="49" t="s">
        <v>197</v>
      </c>
      <c r="HG264" s="48" t="e">
        <v>#N/A</v>
      </c>
      <c r="HH264" s="49" t="s">
        <v>197</v>
      </c>
      <c r="HI264" s="49" t="s">
        <v>197</v>
      </c>
      <c r="HJ264" s="49" t="s">
        <v>197</v>
      </c>
      <c r="HK264" s="49" t="s">
        <v>197</v>
      </c>
      <c r="HL264" s="49" t="s">
        <v>197</v>
      </c>
      <c r="HM264" s="49" t="s">
        <v>197</v>
      </c>
      <c r="HN264" s="49" t="s">
        <v>197</v>
      </c>
      <c r="HO264" s="49" t="s">
        <v>197</v>
      </c>
      <c r="HP264" s="49" t="s">
        <v>197</v>
      </c>
      <c r="HQ264" s="49" t="s">
        <v>197</v>
      </c>
      <c r="HR264" s="49" t="s">
        <v>197</v>
      </c>
      <c r="HS264" s="49" t="s">
        <v>197</v>
      </c>
      <c r="HT264" s="49" t="s">
        <v>197</v>
      </c>
      <c r="HU264" s="48">
        <v>33.9</v>
      </c>
      <c r="HV264" s="48">
        <v>59.9</v>
      </c>
      <c r="HW264" s="48">
        <v>58.2</v>
      </c>
      <c r="HX264" s="49" t="s">
        <v>197</v>
      </c>
      <c r="HY264" s="49" t="s">
        <v>197</v>
      </c>
      <c r="HZ264" s="49" t="s">
        <v>197</v>
      </c>
      <c r="IA264" s="49" t="s">
        <v>197</v>
      </c>
      <c r="IB264" s="49" t="s">
        <v>197</v>
      </c>
      <c r="IC264" s="49" t="s">
        <v>197</v>
      </c>
      <c r="ID264" s="48">
        <v>4</v>
      </c>
      <c r="IE264" s="49" t="s">
        <v>197</v>
      </c>
      <c r="IF264" s="49" t="s">
        <v>197</v>
      </c>
      <c r="IG264" s="49" t="s">
        <v>197</v>
      </c>
      <c r="IH264" s="48">
        <v>47.2</v>
      </c>
      <c r="II264" s="49" t="s">
        <v>197</v>
      </c>
      <c r="IJ264" s="48">
        <v>127.5</v>
      </c>
      <c r="IK264" s="49" t="s">
        <v>197</v>
      </c>
      <c r="IL264" s="49" t="s">
        <v>197</v>
      </c>
      <c r="IM264" s="49" t="s">
        <v>197</v>
      </c>
      <c r="IN264" s="49" t="s">
        <v>197</v>
      </c>
      <c r="IO264" s="49" t="s">
        <v>197</v>
      </c>
      <c r="IP264" s="49" t="s">
        <v>197</v>
      </c>
      <c r="IQ264" s="49" t="s">
        <v>197</v>
      </c>
      <c r="IR264" s="48">
        <v>10.199999999999999</v>
      </c>
      <c r="IS264" s="48">
        <v>8.4</v>
      </c>
      <c r="IT264" s="48">
        <v>9.1</v>
      </c>
      <c r="IU264" s="49" t="s">
        <v>197</v>
      </c>
      <c r="IV264" s="49" t="s">
        <v>197</v>
      </c>
      <c r="IW264" s="49" t="s">
        <v>197</v>
      </c>
      <c r="IX264" s="49" t="s">
        <v>197</v>
      </c>
      <c r="IY264" s="49" t="s">
        <v>197</v>
      </c>
      <c r="IZ264" s="49" t="s">
        <v>197</v>
      </c>
      <c r="JA264" s="49" t="s">
        <v>197</v>
      </c>
      <c r="JB264" s="49" t="s">
        <v>197</v>
      </c>
      <c r="JC264" s="49" t="s">
        <v>197</v>
      </c>
      <c r="JD264" s="49" t="s">
        <v>197</v>
      </c>
      <c r="JE264" s="49" t="s">
        <v>197</v>
      </c>
      <c r="JF264" s="49" t="s">
        <v>87</v>
      </c>
      <c r="JG264" s="49" t="s">
        <v>87</v>
      </c>
      <c r="JH264" s="49">
        <v>36</v>
      </c>
      <c r="JI264" s="49">
        <v>135.19999999999999</v>
      </c>
      <c r="JJ264" s="49">
        <v>67.599999999999994</v>
      </c>
      <c r="JK264" s="49">
        <v>49.4</v>
      </c>
      <c r="JL264" s="49">
        <v>57.9</v>
      </c>
      <c r="JM264" s="49">
        <v>48.4</v>
      </c>
      <c r="JN264" s="49">
        <v>47.2</v>
      </c>
      <c r="JO264" s="49" t="s">
        <v>87</v>
      </c>
    </row>
    <row r="265" spans="1:275">
      <c r="A265" s="45"/>
      <c r="B265" s="46" t="s">
        <v>2002</v>
      </c>
      <c r="C265" s="303" t="s">
        <v>1333</v>
      </c>
      <c r="D265" s="46" t="s">
        <v>134</v>
      </c>
      <c r="E265" s="303" t="s">
        <v>33</v>
      </c>
      <c r="F265" s="47" t="s">
        <v>197</v>
      </c>
      <c r="G265" s="47" t="s">
        <v>197</v>
      </c>
      <c r="H265" s="48">
        <v>48.6</v>
      </c>
      <c r="I265" s="48">
        <v>76.2</v>
      </c>
      <c r="J265" s="48">
        <v>81.3</v>
      </c>
      <c r="K265" s="49" t="s">
        <v>197</v>
      </c>
      <c r="L265" s="49" t="s">
        <v>197</v>
      </c>
      <c r="M265" s="49" t="s">
        <v>197</v>
      </c>
      <c r="N265" s="49" t="s">
        <v>197</v>
      </c>
      <c r="O265" s="49" t="s">
        <v>197</v>
      </c>
      <c r="P265" s="49" t="s">
        <v>197</v>
      </c>
      <c r="Q265" s="49" t="s">
        <v>197</v>
      </c>
      <c r="R265" s="49" t="s">
        <v>197</v>
      </c>
      <c r="S265" s="49" t="s">
        <v>197</v>
      </c>
      <c r="T265" s="49" t="s">
        <v>197</v>
      </c>
      <c r="U265" s="49" t="s">
        <v>197</v>
      </c>
      <c r="V265" s="49" t="s">
        <v>197</v>
      </c>
      <c r="W265" s="49" t="s">
        <v>197</v>
      </c>
      <c r="X265" s="49" t="s">
        <v>197</v>
      </c>
      <c r="Y265" s="49" t="s">
        <v>197</v>
      </c>
      <c r="Z265" s="49" t="s">
        <v>197</v>
      </c>
      <c r="AA265" s="49" t="s">
        <v>197</v>
      </c>
      <c r="AB265" s="49" t="s">
        <v>197</v>
      </c>
      <c r="AC265" s="49" t="s">
        <v>197</v>
      </c>
      <c r="AD265" s="49" t="s">
        <v>197</v>
      </c>
      <c r="AE265" s="49" t="s">
        <v>197</v>
      </c>
      <c r="AF265" s="49" t="s">
        <v>197</v>
      </c>
      <c r="AG265" s="49" t="s">
        <v>197</v>
      </c>
      <c r="AH265" s="49" t="s">
        <v>197</v>
      </c>
      <c r="AI265" s="49" t="s">
        <v>197</v>
      </c>
      <c r="AJ265" s="49" t="s">
        <v>197</v>
      </c>
      <c r="AK265" s="49" t="s">
        <v>197</v>
      </c>
      <c r="AL265" s="49" t="s">
        <v>197</v>
      </c>
      <c r="AM265" s="49" t="s">
        <v>197</v>
      </c>
      <c r="AN265" s="49" t="s">
        <v>197</v>
      </c>
      <c r="AO265" s="49" t="s">
        <v>197</v>
      </c>
      <c r="AP265" s="49" t="s">
        <v>197</v>
      </c>
      <c r="AQ265" s="49" t="s">
        <v>197</v>
      </c>
      <c r="AR265" s="49" t="s">
        <v>197</v>
      </c>
      <c r="AS265" s="49" t="s">
        <v>197</v>
      </c>
      <c r="AT265" s="49" t="s">
        <v>197</v>
      </c>
      <c r="AU265" s="49" t="s">
        <v>197</v>
      </c>
      <c r="AV265" s="49" t="s">
        <v>197</v>
      </c>
      <c r="AW265" s="48">
        <v>1066.5999999999999</v>
      </c>
      <c r="AX265" s="49" t="s">
        <v>197</v>
      </c>
      <c r="AY265" s="49" t="s">
        <v>197</v>
      </c>
      <c r="AZ265" s="48">
        <v>73.3</v>
      </c>
      <c r="BA265" s="48">
        <v>65.8</v>
      </c>
      <c r="BB265" s="48">
        <v>66.2</v>
      </c>
      <c r="BC265" s="48">
        <v>45</v>
      </c>
      <c r="BD265" s="48">
        <v>40.799999999999997</v>
      </c>
      <c r="BE265" s="48">
        <v>41.1</v>
      </c>
      <c r="BF265" s="48">
        <v>57.9</v>
      </c>
      <c r="BG265" s="48">
        <v>52.5</v>
      </c>
      <c r="BH265" s="48">
        <v>53.8</v>
      </c>
      <c r="BI265" s="49" t="s">
        <v>197</v>
      </c>
      <c r="BJ265" s="49" t="s">
        <v>197</v>
      </c>
      <c r="BK265" s="49" t="s">
        <v>197</v>
      </c>
      <c r="BL265" s="49" t="s">
        <v>197</v>
      </c>
      <c r="BM265" s="49" t="s">
        <v>197</v>
      </c>
      <c r="BN265" s="49" t="s">
        <v>197</v>
      </c>
      <c r="BO265" s="49" t="s">
        <v>197</v>
      </c>
      <c r="BP265" s="49" t="s">
        <v>197</v>
      </c>
      <c r="BQ265" s="49" t="s">
        <v>197</v>
      </c>
      <c r="BR265" s="49" t="s">
        <v>197</v>
      </c>
      <c r="BS265" s="49" t="s">
        <v>197</v>
      </c>
      <c r="BT265" s="49" t="s">
        <v>197</v>
      </c>
      <c r="BU265" s="49" t="s">
        <v>197</v>
      </c>
      <c r="BV265" s="49" t="s">
        <v>197</v>
      </c>
      <c r="BW265" s="49" t="s">
        <v>197</v>
      </c>
      <c r="BX265" s="49" t="s">
        <v>197</v>
      </c>
      <c r="BY265" s="49" t="s">
        <v>197</v>
      </c>
      <c r="BZ265" s="49" t="s">
        <v>197</v>
      </c>
      <c r="CA265" s="49" t="s">
        <v>197</v>
      </c>
      <c r="CB265" s="49" t="s">
        <v>197</v>
      </c>
      <c r="CC265" s="49" t="s">
        <v>197</v>
      </c>
      <c r="CD265" s="49" t="s">
        <v>197</v>
      </c>
      <c r="CE265" s="49" t="s">
        <v>197</v>
      </c>
      <c r="CF265" s="49" t="s">
        <v>197</v>
      </c>
      <c r="CG265" s="49" t="s">
        <v>197</v>
      </c>
      <c r="CH265" s="49" t="s">
        <v>197</v>
      </c>
      <c r="CI265" s="49" t="s">
        <v>197</v>
      </c>
      <c r="CJ265" s="49" t="s">
        <v>197</v>
      </c>
      <c r="CK265" s="49" t="s">
        <v>197</v>
      </c>
      <c r="CL265" s="49" t="s">
        <v>197</v>
      </c>
      <c r="CM265" s="49" t="s">
        <v>197</v>
      </c>
      <c r="CN265" s="49" t="s">
        <v>197</v>
      </c>
      <c r="CO265" s="49" t="s">
        <v>197</v>
      </c>
      <c r="CP265" s="49" t="s">
        <v>197</v>
      </c>
      <c r="CQ265" s="49" t="s">
        <v>197</v>
      </c>
      <c r="CR265" s="49" t="s">
        <v>197</v>
      </c>
      <c r="CS265" s="49" t="s">
        <v>197</v>
      </c>
      <c r="CT265" s="49" t="s">
        <v>197</v>
      </c>
      <c r="CU265" s="49" t="s">
        <v>197</v>
      </c>
      <c r="CV265" s="49" t="s">
        <v>197</v>
      </c>
      <c r="CW265" s="49" t="s">
        <v>197</v>
      </c>
      <c r="CX265" s="49" t="s">
        <v>197</v>
      </c>
      <c r="CY265" s="49" t="s">
        <v>197</v>
      </c>
      <c r="CZ265" s="49" t="s">
        <v>197</v>
      </c>
      <c r="DA265" s="49" t="s">
        <v>197</v>
      </c>
      <c r="DB265" s="49" t="s">
        <v>197</v>
      </c>
      <c r="DC265" s="49" t="s">
        <v>197</v>
      </c>
      <c r="DD265" s="49" t="s">
        <v>197</v>
      </c>
      <c r="DE265" s="49" t="s">
        <v>197</v>
      </c>
      <c r="DF265" s="49" t="s">
        <v>197</v>
      </c>
      <c r="DG265" s="49" t="s">
        <v>197</v>
      </c>
      <c r="DH265" s="49" t="s">
        <v>197</v>
      </c>
      <c r="DI265" s="49" t="s">
        <v>197</v>
      </c>
      <c r="DJ265" s="49" t="s">
        <v>197</v>
      </c>
      <c r="DK265" s="49" t="s">
        <v>197</v>
      </c>
      <c r="DL265" s="49" t="s">
        <v>197</v>
      </c>
      <c r="DM265" s="49" t="s">
        <v>197</v>
      </c>
      <c r="DN265" s="49" t="s">
        <v>197</v>
      </c>
      <c r="DO265" s="49" t="s">
        <v>197</v>
      </c>
      <c r="DP265" s="49" t="s">
        <v>197</v>
      </c>
      <c r="DQ265" s="49" t="s">
        <v>197</v>
      </c>
      <c r="DR265" s="49" t="s">
        <v>197</v>
      </c>
      <c r="DS265" s="49" t="s">
        <v>197</v>
      </c>
      <c r="DT265" s="49" t="s">
        <v>197</v>
      </c>
      <c r="DU265" s="49" t="s">
        <v>197</v>
      </c>
      <c r="DV265" s="49" t="s">
        <v>197</v>
      </c>
      <c r="DW265" s="49" t="s">
        <v>197</v>
      </c>
      <c r="DX265" s="49" t="s">
        <v>197</v>
      </c>
      <c r="DY265" s="49" t="s">
        <v>197</v>
      </c>
      <c r="DZ265" s="49" t="s">
        <v>197</v>
      </c>
      <c r="EA265" s="49" t="s">
        <v>197</v>
      </c>
      <c r="EB265" s="48" t="e">
        <v>#N/A</v>
      </c>
      <c r="EC265" s="49" t="s">
        <v>197</v>
      </c>
      <c r="ED265" s="48" t="e">
        <v>#N/A</v>
      </c>
      <c r="EE265" s="49" t="s">
        <v>197</v>
      </c>
      <c r="EF265" s="49" t="s">
        <v>197</v>
      </c>
      <c r="EG265" s="49" t="s">
        <v>197</v>
      </c>
      <c r="EH265" s="49" t="s">
        <v>197</v>
      </c>
      <c r="EI265" s="49" t="s">
        <v>197</v>
      </c>
      <c r="EJ265" s="49" t="s">
        <v>197</v>
      </c>
      <c r="EK265" s="49" t="s">
        <v>197</v>
      </c>
      <c r="EL265" s="49" t="s">
        <v>197</v>
      </c>
      <c r="EM265" s="49" t="s">
        <v>197</v>
      </c>
      <c r="EN265" s="49" t="s">
        <v>197</v>
      </c>
      <c r="EO265" s="49" t="s">
        <v>197</v>
      </c>
      <c r="EP265" s="49" t="s">
        <v>197</v>
      </c>
      <c r="EQ265" s="49" t="s">
        <v>197</v>
      </c>
      <c r="ER265" s="49" t="s">
        <v>197</v>
      </c>
      <c r="ES265" s="49" t="s">
        <v>197</v>
      </c>
      <c r="ET265" s="49" t="s">
        <v>197</v>
      </c>
      <c r="EU265" s="49" t="s">
        <v>197</v>
      </c>
      <c r="EV265" s="48">
        <v>38.4</v>
      </c>
      <c r="EW265" s="48">
        <v>34.4</v>
      </c>
      <c r="EX265" s="48">
        <v>35.700000000000003</v>
      </c>
      <c r="EY265" s="49" t="s">
        <v>197</v>
      </c>
      <c r="EZ265" s="49" t="s">
        <v>197</v>
      </c>
      <c r="FA265" s="49" t="s">
        <v>197</v>
      </c>
      <c r="FB265" s="49" t="s">
        <v>197</v>
      </c>
      <c r="FC265" s="49" t="s">
        <v>197</v>
      </c>
      <c r="FD265" s="48">
        <v>14.6</v>
      </c>
      <c r="FE265" s="48">
        <v>24.2</v>
      </c>
      <c r="FF265" s="48">
        <v>20.100000000000001</v>
      </c>
      <c r="FG265" s="49" t="s">
        <v>197</v>
      </c>
      <c r="FH265" s="49" t="s">
        <v>197</v>
      </c>
      <c r="FI265" s="49" t="s">
        <v>197</v>
      </c>
      <c r="FJ265" s="49" t="s">
        <v>197</v>
      </c>
      <c r="FK265" s="49" t="s">
        <v>197</v>
      </c>
      <c r="FL265" s="49" t="s">
        <v>197</v>
      </c>
      <c r="FM265" s="48">
        <v>16.8</v>
      </c>
      <c r="FN265" s="48">
        <v>26</v>
      </c>
      <c r="FO265" s="48">
        <v>20.6</v>
      </c>
      <c r="FP265" s="49" t="s">
        <v>197</v>
      </c>
      <c r="FQ265" s="49" t="s">
        <v>197</v>
      </c>
      <c r="FR265" s="49" t="s">
        <v>197</v>
      </c>
      <c r="FS265" s="48">
        <v>11.1</v>
      </c>
      <c r="FT265" s="48">
        <v>16.2</v>
      </c>
      <c r="FU265" s="48">
        <v>13</v>
      </c>
      <c r="FV265" s="49" t="s">
        <v>197</v>
      </c>
      <c r="FW265" s="49" t="s">
        <v>197</v>
      </c>
      <c r="FX265" s="48">
        <v>56</v>
      </c>
      <c r="FY265" s="48">
        <v>98.9</v>
      </c>
      <c r="FZ265" s="48">
        <v>98.4</v>
      </c>
      <c r="GA265" s="48">
        <v>40.799999999999997</v>
      </c>
      <c r="GB265" s="48">
        <v>68.5</v>
      </c>
      <c r="GC265" s="48">
        <v>63</v>
      </c>
      <c r="GD265" s="49" t="s">
        <v>197</v>
      </c>
      <c r="GE265" s="49" t="s">
        <v>197</v>
      </c>
      <c r="GF265" s="49" t="s">
        <v>197</v>
      </c>
      <c r="GG265" s="49" t="s">
        <v>197</v>
      </c>
      <c r="GH265" s="49" t="s">
        <v>197</v>
      </c>
      <c r="GI265" s="49" t="s">
        <v>197</v>
      </c>
      <c r="GJ265" s="49" t="s">
        <v>197</v>
      </c>
      <c r="GK265" s="49" t="s">
        <v>197</v>
      </c>
      <c r="GL265" s="49" t="s">
        <v>197</v>
      </c>
      <c r="GM265" s="49" t="s">
        <v>197</v>
      </c>
      <c r="GN265" s="49" t="s">
        <v>197</v>
      </c>
      <c r="GO265" s="49" t="s">
        <v>197</v>
      </c>
      <c r="GP265" s="49" t="s">
        <v>197</v>
      </c>
      <c r="GQ265" s="49" t="s">
        <v>197</v>
      </c>
      <c r="GR265" s="49" t="s">
        <v>197</v>
      </c>
      <c r="GS265" s="49" t="s">
        <v>197</v>
      </c>
      <c r="GT265" s="49" t="s">
        <v>197</v>
      </c>
      <c r="GU265" s="49" t="s">
        <v>197</v>
      </c>
      <c r="GV265" s="49" t="s">
        <v>197</v>
      </c>
      <c r="GW265" s="49" t="s">
        <v>197</v>
      </c>
      <c r="GX265" s="49" t="s">
        <v>197</v>
      </c>
      <c r="GY265" s="49" t="s">
        <v>197</v>
      </c>
      <c r="GZ265" s="49" t="s">
        <v>197</v>
      </c>
      <c r="HA265" s="49" t="s">
        <v>197</v>
      </c>
      <c r="HB265" s="49" t="s">
        <v>197</v>
      </c>
      <c r="HC265" s="49" t="s">
        <v>197</v>
      </c>
      <c r="HD265" s="49" t="s">
        <v>197</v>
      </c>
      <c r="HE265" s="48" t="e">
        <v>#N/A</v>
      </c>
      <c r="HF265" s="49" t="s">
        <v>197</v>
      </c>
      <c r="HG265" s="48" t="e">
        <v>#N/A</v>
      </c>
      <c r="HH265" s="49" t="s">
        <v>197</v>
      </c>
      <c r="HI265" s="49" t="s">
        <v>197</v>
      </c>
      <c r="HJ265" s="49" t="s">
        <v>197</v>
      </c>
      <c r="HK265" s="49" t="s">
        <v>197</v>
      </c>
      <c r="HL265" s="49" t="s">
        <v>197</v>
      </c>
      <c r="HM265" s="49" t="s">
        <v>197</v>
      </c>
      <c r="HN265" s="49" t="s">
        <v>197</v>
      </c>
      <c r="HO265" s="49" t="s">
        <v>197</v>
      </c>
      <c r="HP265" s="49" t="s">
        <v>197</v>
      </c>
      <c r="HQ265" s="49" t="s">
        <v>197</v>
      </c>
      <c r="HR265" s="49" t="s">
        <v>197</v>
      </c>
      <c r="HS265" s="49" t="s">
        <v>197</v>
      </c>
      <c r="HT265" s="49" t="s">
        <v>197</v>
      </c>
      <c r="HU265" s="48">
        <v>199.6</v>
      </c>
      <c r="HV265" s="48">
        <v>86.6</v>
      </c>
      <c r="HW265" s="48">
        <v>94.2</v>
      </c>
      <c r="HX265" s="49" t="s">
        <v>197</v>
      </c>
      <c r="HY265" s="49" t="s">
        <v>197</v>
      </c>
      <c r="HZ265" s="49" t="s">
        <v>197</v>
      </c>
      <c r="IA265" s="49" t="s">
        <v>197</v>
      </c>
      <c r="IB265" s="49" t="s">
        <v>197</v>
      </c>
      <c r="IC265" s="49" t="s">
        <v>197</v>
      </c>
      <c r="ID265" s="48">
        <v>23.8</v>
      </c>
      <c r="IE265" s="49" t="s">
        <v>197</v>
      </c>
      <c r="IF265" s="49" t="s">
        <v>197</v>
      </c>
      <c r="IG265" s="49" t="s">
        <v>197</v>
      </c>
      <c r="IH265" s="48">
        <v>10.1</v>
      </c>
      <c r="II265" s="49" t="s">
        <v>197</v>
      </c>
      <c r="IJ265" s="49" t="s">
        <v>197</v>
      </c>
      <c r="IK265" s="49" t="s">
        <v>197</v>
      </c>
      <c r="IL265" s="49" t="s">
        <v>197</v>
      </c>
      <c r="IM265" s="49" t="s">
        <v>197</v>
      </c>
      <c r="IN265" s="49" t="s">
        <v>197</v>
      </c>
      <c r="IO265" s="49" t="s">
        <v>197</v>
      </c>
      <c r="IP265" s="49" t="s">
        <v>197</v>
      </c>
      <c r="IQ265" s="49" t="s">
        <v>197</v>
      </c>
      <c r="IR265" s="48">
        <v>51.3</v>
      </c>
      <c r="IS265" s="48">
        <v>27.6</v>
      </c>
      <c r="IT265" s="48">
        <v>36.799999999999997</v>
      </c>
      <c r="IU265" s="49" t="s">
        <v>197</v>
      </c>
      <c r="IV265" s="49" t="s">
        <v>197</v>
      </c>
      <c r="IW265" s="49" t="s">
        <v>197</v>
      </c>
      <c r="IX265" s="49" t="s">
        <v>197</v>
      </c>
      <c r="IY265" s="49" t="s">
        <v>197</v>
      </c>
      <c r="IZ265" s="49" t="s">
        <v>197</v>
      </c>
      <c r="JA265" s="49" t="s">
        <v>197</v>
      </c>
      <c r="JB265" s="49" t="s">
        <v>197</v>
      </c>
      <c r="JC265" s="49" t="s">
        <v>197</v>
      </c>
      <c r="JD265" s="49" t="s">
        <v>197</v>
      </c>
      <c r="JE265" s="49" t="s">
        <v>197</v>
      </c>
      <c r="JF265" s="49" t="s">
        <v>87</v>
      </c>
      <c r="JG265" s="49" t="s">
        <v>87</v>
      </c>
      <c r="JH265" s="49" t="s">
        <v>87</v>
      </c>
      <c r="JI265" s="49">
        <v>28.1</v>
      </c>
      <c r="JJ265" s="49">
        <v>65.099999999999994</v>
      </c>
      <c r="JK265" s="49">
        <v>89.2</v>
      </c>
      <c r="JL265" s="49">
        <v>50.6</v>
      </c>
      <c r="JM265" s="49">
        <v>33.299999999999997</v>
      </c>
      <c r="JN265" s="49">
        <v>10.1</v>
      </c>
      <c r="JO265" s="49" t="s">
        <v>87</v>
      </c>
    </row>
    <row r="266" spans="1:275">
      <c r="A266" s="45"/>
      <c r="B266" s="46" t="s">
        <v>2003</v>
      </c>
      <c r="C266" s="303" t="s">
        <v>1494</v>
      </c>
      <c r="D266" s="46" t="s">
        <v>135</v>
      </c>
      <c r="E266" s="303" t="s">
        <v>34</v>
      </c>
      <c r="F266" s="47" t="s">
        <v>197</v>
      </c>
      <c r="G266" s="47" t="s">
        <v>197</v>
      </c>
      <c r="H266" s="48">
        <v>173.2</v>
      </c>
      <c r="I266" s="48">
        <v>139.6</v>
      </c>
      <c r="J266" s="48">
        <v>157.69999999999999</v>
      </c>
      <c r="K266" s="49" t="s">
        <v>197</v>
      </c>
      <c r="L266" s="49" t="s">
        <v>197</v>
      </c>
      <c r="M266" s="49" t="s">
        <v>197</v>
      </c>
      <c r="N266" s="49" t="s">
        <v>197</v>
      </c>
      <c r="O266" s="49" t="s">
        <v>197</v>
      </c>
      <c r="P266" s="49" t="s">
        <v>197</v>
      </c>
      <c r="Q266" s="49" t="s">
        <v>197</v>
      </c>
      <c r="R266" s="49" t="s">
        <v>197</v>
      </c>
      <c r="S266" s="49" t="s">
        <v>197</v>
      </c>
      <c r="T266" s="49" t="s">
        <v>197</v>
      </c>
      <c r="U266" s="49" t="s">
        <v>197</v>
      </c>
      <c r="V266" s="49" t="s">
        <v>197</v>
      </c>
      <c r="W266" s="49" t="s">
        <v>197</v>
      </c>
      <c r="X266" s="49" t="s">
        <v>197</v>
      </c>
      <c r="Y266" s="49" t="s">
        <v>197</v>
      </c>
      <c r="Z266" s="49" t="s">
        <v>197</v>
      </c>
      <c r="AA266" s="49" t="s">
        <v>197</v>
      </c>
      <c r="AB266" s="49" t="s">
        <v>197</v>
      </c>
      <c r="AC266" s="49" t="s">
        <v>197</v>
      </c>
      <c r="AD266" s="49" t="s">
        <v>197</v>
      </c>
      <c r="AE266" s="49" t="s">
        <v>197</v>
      </c>
      <c r="AF266" s="49" t="s">
        <v>197</v>
      </c>
      <c r="AG266" s="49" t="s">
        <v>197</v>
      </c>
      <c r="AH266" s="49" t="s">
        <v>197</v>
      </c>
      <c r="AI266" s="49" t="s">
        <v>197</v>
      </c>
      <c r="AJ266" s="49" t="s">
        <v>197</v>
      </c>
      <c r="AK266" s="49" t="s">
        <v>197</v>
      </c>
      <c r="AL266" s="49" t="s">
        <v>197</v>
      </c>
      <c r="AM266" s="49" t="s">
        <v>197</v>
      </c>
      <c r="AN266" s="49" t="s">
        <v>197</v>
      </c>
      <c r="AO266" s="49" t="s">
        <v>197</v>
      </c>
      <c r="AP266" s="49" t="s">
        <v>197</v>
      </c>
      <c r="AQ266" s="49" t="s">
        <v>197</v>
      </c>
      <c r="AR266" s="49" t="s">
        <v>197</v>
      </c>
      <c r="AS266" s="49" t="s">
        <v>197</v>
      </c>
      <c r="AT266" s="49" t="s">
        <v>197</v>
      </c>
      <c r="AU266" s="49" t="s">
        <v>197</v>
      </c>
      <c r="AV266" s="49" t="s">
        <v>197</v>
      </c>
      <c r="AW266" s="49" t="s">
        <v>197</v>
      </c>
      <c r="AX266" s="49" t="s">
        <v>197</v>
      </c>
      <c r="AY266" s="49" t="s">
        <v>197</v>
      </c>
      <c r="AZ266" s="48">
        <v>66.3</v>
      </c>
      <c r="BA266" s="48">
        <v>50.3</v>
      </c>
      <c r="BB266" s="48">
        <v>51.1</v>
      </c>
      <c r="BC266" s="48">
        <v>30.2</v>
      </c>
      <c r="BD266" s="48">
        <v>16.899999999999999</v>
      </c>
      <c r="BE266" s="48">
        <v>17.899999999999999</v>
      </c>
      <c r="BF266" s="48">
        <v>14.7</v>
      </c>
      <c r="BG266" s="48">
        <v>31.1</v>
      </c>
      <c r="BH266" s="48">
        <v>27.1</v>
      </c>
      <c r="BI266" s="49" t="s">
        <v>197</v>
      </c>
      <c r="BJ266" s="49" t="s">
        <v>197</v>
      </c>
      <c r="BK266" s="49" t="s">
        <v>197</v>
      </c>
      <c r="BL266" s="49" t="s">
        <v>197</v>
      </c>
      <c r="BM266" s="49" t="s">
        <v>197</v>
      </c>
      <c r="BN266" s="49" t="s">
        <v>197</v>
      </c>
      <c r="BO266" s="49" t="s">
        <v>197</v>
      </c>
      <c r="BP266" s="49" t="s">
        <v>197</v>
      </c>
      <c r="BQ266" s="49" t="s">
        <v>197</v>
      </c>
      <c r="BR266" s="49" t="s">
        <v>197</v>
      </c>
      <c r="BS266" s="49" t="s">
        <v>197</v>
      </c>
      <c r="BT266" s="49" t="s">
        <v>197</v>
      </c>
      <c r="BU266" s="49" t="s">
        <v>197</v>
      </c>
      <c r="BV266" s="49" t="s">
        <v>197</v>
      </c>
      <c r="BW266" s="49" t="s">
        <v>197</v>
      </c>
      <c r="BX266" s="49" t="s">
        <v>197</v>
      </c>
      <c r="BY266" s="49" t="s">
        <v>197</v>
      </c>
      <c r="BZ266" s="49" t="s">
        <v>197</v>
      </c>
      <c r="CA266" s="49" t="s">
        <v>197</v>
      </c>
      <c r="CB266" s="49" t="s">
        <v>197</v>
      </c>
      <c r="CC266" s="49" t="s">
        <v>197</v>
      </c>
      <c r="CD266" s="49" t="s">
        <v>197</v>
      </c>
      <c r="CE266" s="49" t="s">
        <v>197</v>
      </c>
      <c r="CF266" s="49" t="s">
        <v>197</v>
      </c>
      <c r="CG266" s="49" t="s">
        <v>197</v>
      </c>
      <c r="CH266" s="49" t="s">
        <v>197</v>
      </c>
      <c r="CI266" s="49" t="s">
        <v>197</v>
      </c>
      <c r="CJ266" s="49" t="s">
        <v>197</v>
      </c>
      <c r="CK266" s="49" t="s">
        <v>197</v>
      </c>
      <c r="CL266" s="49" t="s">
        <v>197</v>
      </c>
      <c r="CM266" s="49" t="s">
        <v>197</v>
      </c>
      <c r="CN266" s="49" t="s">
        <v>197</v>
      </c>
      <c r="CO266" s="49" t="s">
        <v>197</v>
      </c>
      <c r="CP266" s="49" t="s">
        <v>197</v>
      </c>
      <c r="CQ266" s="49" t="s">
        <v>197</v>
      </c>
      <c r="CR266" s="49" t="s">
        <v>197</v>
      </c>
      <c r="CS266" s="49" t="s">
        <v>197</v>
      </c>
      <c r="CT266" s="49" t="s">
        <v>197</v>
      </c>
      <c r="CU266" s="49" t="s">
        <v>197</v>
      </c>
      <c r="CV266" s="49" t="s">
        <v>197</v>
      </c>
      <c r="CW266" s="49" t="s">
        <v>197</v>
      </c>
      <c r="CX266" s="49" t="s">
        <v>197</v>
      </c>
      <c r="CY266" s="49" t="s">
        <v>197</v>
      </c>
      <c r="CZ266" s="49" t="s">
        <v>197</v>
      </c>
      <c r="DA266" s="49" t="s">
        <v>197</v>
      </c>
      <c r="DB266" s="49" t="s">
        <v>197</v>
      </c>
      <c r="DC266" s="49" t="s">
        <v>197</v>
      </c>
      <c r="DD266" s="49" t="s">
        <v>197</v>
      </c>
      <c r="DE266" s="49" t="s">
        <v>197</v>
      </c>
      <c r="DF266" s="49" t="s">
        <v>197</v>
      </c>
      <c r="DG266" s="49" t="s">
        <v>197</v>
      </c>
      <c r="DH266" s="49" t="s">
        <v>197</v>
      </c>
      <c r="DI266" s="49" t="s">
        <v>197</v>
      </c>
      <c r="DJ266" s="49" t="s">
        <v>197</v>
      </c>
      <c r="DK266" s="49" t="s">
        <v>197</v>
      </c>
      <c r="DL266" s="49" t="s">
        <v>197</v>
      </c>
      <c r="DM266" s="49" t="s">
        <v>197</v>
      </c>
      <c r="DN266" s="49" t="s">
        <v>197</v>
      </c>
      <c r="DO266" s="49" t="s">
        <v>197</v>
      </c>
      <c r="DP266" s="49" t="s">
        <v>197</v>
      </c>
      <c r="DQ266" s="49" t="s">
        <v>197</v>
      </c>
      <c r="DR266" s="49" t="s">
        <v>197</v>
      </c>
      <c r="DS266" s="49" t="s">
        <v>197</v>
      </c>
      <c r="DT266" s="49" t="s">
        <v>197</v>
      </c>
      <c r="DU266" s="49" t="s">
        <v>197</v>
      </c>
      <c r="DV266" s="49" t="s">
        <v>197</v>
      </c>
      <c r="DW266" s="49" t="s">
        <v>197</v>
      </c>
      <c r="DX266" s="49" t="s">
        <v>197</v>
      </c>
      <c r="DY266" s="49" t="s">
        <v>197</v>
      </c>
      <c r="DZ266" s="49" t="s">
        <v>197</v>
      </c>
      <c r="EA266" s="49" t="s">
        <v>197</v>
      </c>
      <c r="EB266" s="48" t="e">
        <v>#N/A</v>
      </c>
      <c r="EC266" s="49" t="s">
        <v>197</v>
      </c>
      <c r="ED266" s="48" t="e">
        <v>#N/A</v>
      </c>
      <c r="EE266" s="49" t="s">
        <v>197</v>
      </c>
      <c r="EF266" s="49" t="s">
        <v>197</v>
      </c>
      <c r="EG266" s="49" t="s">
        <v>197</v>
      </c>
      <c r="EH266" s="49" t="s">
        <v>197</v>
      </c>
      <c r="EI266" s="49" t="s">
        <v>197</v>
      </c>
      <c r="EJ266" s="49" t="s">
        <v>197</v>
      </c>
      <c r="EK266" s="49" t="s">
        <v>197</v>
      </c>
      <c r="EL266" s="49" t="s">
        <v>197</v>
      </c>
      <c r="EM266" s="49" t="s">
        <v>197</v>
      </c>
      <c r="EN266" s="49" t="s">
        <v>197</v>
      </c>
      <c r="EO266" s="49" t="s">
        <v>197</v>
      </c>
      <c r="EP266" s="49" t="s">
        <v>197</v>
      </c>
      <c r="EQ266" s="49" t="s">
        <v>197</v>
      </c>
      <c r="ER266" s="49" t="s">
        <v>197</v>
      </c>
      <c r="ES266" s="49" t="s">
        <v>197</v>
      </c>
      <c r="ET266" s="49" t="s">
        <v>197</v>
      </c>
      <c r="EU266" s="49" t="s">
        <v>197</v>
      </c>
      <c r="EV266" s="48">
        <v>34.200000000000003</v>
      </c>
      <c r="EW266" s="48">
        <v>45.1</v>
      </c>
      <c r="EX266" s="48">
        <v>41.6</v>
      </c>
      <c r="EY266" s="49" t="s">
        <v>197</v>
      </c>
      <c r="EZ266" s="49" t="s">
        <v>197</v>
      </c>
      <c r="FA266" s="49" t="s">
        <v>197</v>
      </c>
      <c r="FB266" s="49" t="s">
        <v>197</v>
      </c>
      <c r="FC266" s="49" t="s">
        <v>197</v>
      </c>
      <c r="FD266" s="49" t="s">
        <v>197</v>
      </c>
      <c r="FE266" s="49" t="s">
        <v>197</v>
      </c>
      <c r="FF266" s="49" t="s">
        <v>197</v>
      </c>
      <c r="FG266" s="49" t="s">
        <v>197</v>
      </c>
      <c r="FH266" s="49" t="s">
        <v>197</v>
      </c>
      <c r="FI266" s="49" t="s">
        <v>197</v>
      </c>
      <c r="FJ266" s="49" t="s">
        <v>197</v>
      </c>
      <c r="FK266" s="49" t="s">
        <v>197</v>
      </c>
      <c r="FL266" s="49" t="s">
        <v>197</v>
      </c>
      <c r="FM266" s="49" t="s">
        <v>197</v>
      </c>
      <c r="FN266" s="49" t="s">
        <v>197</v>
      </c>
      <c r="FO266" s="49" t="s">
        <v>197</v>
      </c>
      <c r="FP266" s="49" t="s">
        <v>197</v>
      </c>
      <c r="FQ266" s="49" t="s">
        <v>197</v>
      </c>
      <c r="FR266" s="49" t="s">
        <v>197</v>
      </c>
      <c r="FS266" s="49" t="s">
        <v>197</v>
      </c>
      <c r="FT266" s="49" t="s">
        <v>197</v>
      </c>
      <c r="FU266" s="49" t="s">
        <v>197</v>
      </c>
      <c r="FV266" s="49" t="s">
        <v>197</v>
      </c>
      <c r="FW266" s="49" t="s">
        <v>197</v>
      </c>
      <c r="FX266" s="49" t="s">
        <v>197</v>
      </c>
      <c r="FY266" s="49" t="s">
        <v>197</v>
      </c>
      <c r="FZ266" s="49" t="s">
        <v>197</v>
      </c>
      <c r="GA266" s="48">
        <v>40.4</v>
      </c>
      <c r="GB266" s="48">
        <v>89.8</v>
      </c>
      <c r="GC266" s="48">
        <v>80.099999999999994</v>
      </c>
      <c r="GD266" s="49" t="s">
        <v>197</v>
      </c>
      <c r="GE266" s="49" t="s">
        <v>197</v>
      </c>
      <c r="GF266" s="49" t="s">
        <v>197</v>
      </c>
      <c r="GG266" s="49" t="s">
        <v>197</v>
      </c>
      <c r="GH266" s="49" t="s">
        <v>197</v>
      </c>
      <c r="GI266" s="49" t="s">
        <v>197</v>
      </c>
      <c r="GJ266" s="49" t="s">
        <v>197</v>
      </c>
      <c r="GK266" s="49" t="s">
        <v>197</v>
      </c>
      <c r="GL266" s="49" t="s">
        <v>197</v>
      </c>
      <c r="GM266" s="49" t="s">
        <v>197</v>
      </c>
      <c r="GN266" s="49" t="s">
        <v>197</v>
      </c>
      <c r="GO266" s="49" t="s">
        <v>197</v>
      </c>
      <c r="GP266" s="49" t="s">
        <v>197</v>
      </c>
      <c r="GQ266" s="49" t="s">
        <v>197</v>
      </c>
      <c r="GR266" s="49" t="s">
        <v>197</v>
      </c>
      <c r="GS266" s="49" t="s">
        <v>197</v>
      </c>
      <c r="GT266" s="49" t="s">
        <v>197</v>
      </c>
      <c r="GU266" s="49" t="s">
        <v>197</v>
      </c>
      <c r="GV266" s="49" t="s">
        <v>197</v>
      </c>
      <c r="GW266" s="49" t="s">
        <v>197</v>
      </c>
      <c r="GX266" s="49" t="s">
        <v>197</v>
      </c>
      <c r="GY266" s="49" t="s">
        <v>197</v>
      </c>
      <c r="GZ266" s="49" t="s">
        <v>197</v>
      </c>
      <c r="HA266" s="49" t="s">
        <v>197</v>
      </c>
      <c r="HB266" s="49" t="s">
        <v>197</v>
      </c>
      <c r="HC266" s="49" t="s">
        <v>197</v>
      </c>
      <c r="HD266" s="49" t="s">
        <v>197</v>
      </c>
      <c r="HE266" s="48" t="e">
        <v>#N/A</v>
      </c>
      <c r="HF266" s="49" t="s">
        <v>197</v>
      </c>
      <c r="HG266" s="48" t="e">
        <v>#N/A</v>
      </c>
      <c r="HH266" s="49" t="s">
        <v>197</v>
      </c>
      <c r="HI266" s="49" t="s">
        <v>197</v>
      </c>
      <c r="HJ266" s="49" t="s">
        <v>197</v>
      </c>
      <c r="HK266" s="49" t="s">
        <v>197</v>
      </c>
      <c r="HL266" s="49" t="s">
        <v>197</v>
      </c>
      <c r="HM266" s="49" t="s">
        <v>197</v>
      </c>
      <c r="HN266" s="49" t="s">
        <v>197</v>
      </c>
      <c r="HO266" s="49" t="s">
        <v>197</v>
      </c>
      <c r="HP266" s="49" t="s">
        <v>197</v>
      </c>
      <c r="HQ266" s="49" t="s">
        <v>197</v>
      </c>
      <c r="HR266" s="49" t="s">
        <v>197</v>
      </c>
      <c r="HS266" s="49" t="s">
        <v>197</v>
      </c>
      <c r="HT266" s="49" t="s">
        <v>197</v>
      </c>
      <c r="HU266" s="48">
        <v>182.7</v>
      </c>
      <c r="HV266" s="48">
        <v>76.5</v>
      </c>
      <c r="HW266" s="48">
        <v>83.6</v>
      </c>
      <c r="HX266" s="49" t="s">
        <v>197</v>
      </c>
      <c r="HY266" s="49" t="s">
        <v>197</v>
      </c>
      <c r="HZ266" s="49" t="s">
        <v>197</v>
      </c>
      <c r="IA266" s="49" t="s">
        <v>197</v>
      </c>
      <c r="IB266" s="49" t="s">
        <v>197</v>
      </c>
      <c r="IC266" s="49" t="s">
        <v>197</v>
      </c>
      <c r="ID266" s="49" t="s">
        <v>197</v>
      </c>
      <c r="IE266" s="49" t="s">
        <v>197</v>
      </c>
      <c r="IF266" s="49" t="s">
        <v>197</v>
      </c>
      <c r="IG266" s="49" t="s">
        <v>197</v>
      </c>
      <c r="IH266" s="48">
        <v>82.1</v>
      </c>
      <c r="II266" s="49" t="s">
        <v>197</v>
      </c>
      <c r="IJ266" s="49" t="s">
        <v>197</v>
      </c>
      <c r="IK266" s="49" t="s">
        <v>197</v>
      </c>
      <c r="IL266" s="49" t="s">
        <v>197</v>
      </c>
      <c r="IM266" s="49" t="s">
        <v>197</v>
      </c>
      <c r="IN266" s="49" t="s">
        <v>197</v>
      </c>
      <c r="IO266" s="49" t="s">
        <v>197</v>
      </c>
      <c r="IP266" s="49" t="s">
        <v>197</v>
      </c>
      <c r="IQ266" s="49" t="s">
        <v>197</v>
      </c>
      <c r="IR266" s="49" t="s">
        <v>197</v>
      </c>
      <c r="IS266" s="49" t="s">
        <v>197</v>
      </c>
      <c r="IT266" s="49" t="s">
        <v>197</v>
      </c>
      <c r="IU266" s="49" t="s">
        <v>197</v>
      </c>
      <c r="IV266" s="49" t="s">
        <v>197</v>
      </c>
      <c r="IW266" s="49" t="s">
        <v>197</v>
      </c>
      <c r="IX266" s="49" t="s">
        <v>197</v>
      </c>
      <c r="IY266" s="49" t="s">
        <v>197</v>
      </c>
      <c r="IZ266" s="49" t="s">
        <v>197</v>
      </c>
      <c r="JA266" s="49" t="s">
        <v>197</v>
      </c>
      <c r="JB266" s="49" t="s">
        <v>197</v>
      </c>
      <c r="JC266" s="49" t="s">
        <v>197</v>
      </c>
      <c r="JD266" s="49" t="s">
        <v>197</v>
      </c>
      <c r="JE266" s="49" t="s">
        <v>197</v>
      </c>
      <c r="JF266" s="49" t="s">
        <v>87</v>
      </c>
      <c r="JG266" s="49" t="s">
        <v>87</v>
      </c>
      <c r="JH266" s="49" t="s">
        <v>87</v>
      </c>
      <c r="JI266" s="49" t="s">
        <v>87</v>
      </c>
      <c r="JJ266" s="49">
        <v>30.2</v>
      </c>
      <c r="JK266" s="49">
        <v>42</v>
      </c>
      <c r="JL266" s="49">
        <v>98.7</v>
      </c>
      <c r="JM266" s="49">
        <v>61.3</v>
      </c>
      <c r="JN266" s="49">
        <v>82.1</v>
      </c>
      <c r="JO266" s="49" t="s">
        <v>87</v>
      </c>
    </row>
    <row r="267" spans="1:275">
      <c r="A267" s="45"/>
      <c r="B267" s="46" t="s">
        <v>2004</v>
      </c>
      <c r="C267" s="303" t="s">
        <v>1329</v>
      </c>
      <c r="D267" s="46" t="s">
        <v>135</v>
      </c>
      <c r="E267" s="303" t="s">
        <v>34</v>
      </c>
      <c r="F267" s="47" t="s">
        <v>197</v>
      </c>
      <c r="G267" s="47" t="s">
        <v>197</v>
      </c>
      <c r="H267" s="48">
        <v>108</v>
      </c>
      <c r="I267" s="48">
        <v>117.9</v>
      </c>
      <c r="J267" s="48">
        <v>114.7</v>
      </c>
      <c r="K267" s="48">
        <v>247.2</v>
      </c>
      <c r="L267" s="48">
        <v>143.30000000000001</v>
      </c>
      <c r="M267" s="48">
        <v>115.2</v>
      </c>
      <c r="N267" s="48">
        <v>130</v>
      </c>
      <c r="O267" s="48">
        <v>126.6</v>
      </c>
      <c r="P267" s="48">
        <v>79.7</v>
      </c>
      <c r="Q267" s="48">
        <v>112.2</v>
      </c>
      <c r="R267" s="48">
        <v>53.9</v>
      </c>
      <c r="S267" s="48">
        <v>115.7</v>
      </c>
      <c r="T267" s="48">
        <v>122.1</v>
      </c>
      <c r="U267" s="48">
        <v>97</v>
      </c>
      <c r="V267" s="49" t="s">
        <v>197</v>
      </c>
      <c r="W267" s="48">
        <v>160.5</v>
      </c>
      <c r="X267" s="48">
        <v>264.7</v>
      </c>
      <c r="Y267" s="48">
        <v>189</v>
      </c>
      <c r="Z267" s="48">
        <v>226.1</v>
      </c>
      <c r="AA267" s="48">
        <v>138.1</v>
      </c>
      <c r="AB267" s="48">
        <v>83.3</v>
      </c>
      <c r="AC267" s="48">
        <v>37.5</v>
      </c>
      <c r="AD267" s="48">
        <v>102.7</v>
      </c>
      <c r="AE267" s="48">
        <v>101.5</v>
      </c>
      <c r="AF267" s="48">
        <v>68.2</v>
      </c>
      <c r="AG267" s="48">
        <v>570.4</v>
      </c>
      <c r="AH267" s="48">
        <v>94.7</v>
      </c>
      <c r="AI267" s="48">
        <v>224.9</v>
      </c>
      <c r="AJ267" s="49" t="s">
        <v>197</v>
      </c>
      <c r="AK267" s="48">
        <v>101.5</v>
      </c>
      <c r="AL267" s="49" t="s">
        <v>197</v>
      </c>
      <c r="AM267" s="49" t="s">
        <v>197</v>
      </c>
      <c r="AN267" s="48">
        <v>79.599999999999994</v>
      </c>
      <c r="AO267" s="48">
        <v>51.3</v>
      </c>
      <c r="AP267" s="48">
        <v>51.6</v>
      </c>
      <c r="AQ267" s="48">
        <v>45.9</v>
      </c>
      <c r="AR267" s="48">
        <v>117.2</v>
      </c>
      <c r="AS267" s="49" t="s">
        <v>197</v>
      </c>
      <c r="AT267" s="48">
        <v>122.9</v>
      </c>
      <c r="AU267" s="49" t="s">
        <v>197</v>
      </c>
      <c r="AV267" s="48">
        <v>153.9</v>
      </c>
      <c r="AW267" s="48">
        <v>156</v>
      </c>
      <c r="AX267" s="48">
        <v>317</v>
      </c>
      <c r="AY267" s="48">
        <v>151.30000000000001</v>
      </c>
      <c r="AZ267" s="48">
        <v>124.2</v>
      </c>
      <c r="BA267" s="48">
        <v>129.19999999999999</v>
      </c>
      <c r="BB267" s="48">
        <v>129</v>
      </c>
      <c r="BC267" s="48">
        <v>121.5</v>
      </c>
      <c r="BD267" s="48">
        <v>110.7</v>
      </c>
      <c r="BE267" s="48">
        <v>111.5</v>
      </c>
      <c r="BF267" s="48">
        <v>104.4</v>
      </c>
      <c r="BG267" s="48">
        <v>67.3</v>
      </c>
      <c r="BH267" s="48">
        <v>75.900000000000006</v>
      </c>
      <c r="BI267" s="48">
        <v>118.5</v>
      </c>
      <c r="BJ267" s="48">
        <v>111.3</v>
      </c>
      <c r="BK267" s="48">
        <v>115.1</v>
      </c>
      <c r="BL267" s="48">
        <v>119.3</v>
      </c>
      <c r="BM267" s="48">
        <v>148.6</v>
      </c>
      <c r="BN267" s="48">
        <v>140.6</v>
      </c>
      <c r="BO267" s="49" t="s">
        <v>197</v>
      </c>
      <c r="BP267" s="48">
        <v>120.3</v>
      </c>
      <c r="BQ267" s="48">
        <v>72.7</v>
      </c>
      <c r="BR267" s="48">
        <v>125.4</v>
      </c>
      <c r="BS267" s="48">
        <v>103.3</v>
      </c>
      <c r="BT267" s="48">
        <v>113.8</v>
      </c>
      <c r="BU267" s="48">
        <v>35.4</v>
      </c>
      <c r="BV267" s="48">
        <v>62.3</v>
      </c>
      <c r="BW267" s="48">
        <v>52.9</v>
      </c>
      <c r="BX267" s="48">
        <v>232.8</v>
      </c>
      <c r="BY267" s="48">
        <v>143.69999999999999</v>
      </c>
      <c r="BZ267" s="48">
        <v>201.3</v>
      </c>
      <c r="CA267" s="49" t="s">
        <v>197</v>
      </c>
      <c r="CB267" s="49" t="s">
        <v>197</v>
      </c>
      <c r="CC267" s="49" t="s">
        <v>197</v>
      </c>
      <c r="CD267" s="48">
        <v>103.3</v>
      </c>
      <c r="CE267" s="48">
        <v>152</v>
      </c>
      <c r="CF267" s="48">
        <v>132.5</v>
      </c>
      <c r="CG267" s="48">
        <v>132.4</v>
      </c>
      <c r="CH267" s="48">
        <v>110.4</v>
      </c>
      <c r="CI267" s="48">
        <v>121.4</v>
      </c>
      <c r="CJ267" s="48">
        <v>73.900000000000006</v>
      </c>
      <c r="CK267" s="48">
        <v>54.9</v>
      </c>
      <c r="CL267" s="48">
        <v>62.9</v>
      </c>
      <c r="CM267" s="49" t="s">
        <v>197</v>
      </c>
      <c r="CN267" s="49" t="s">
        <v>197</v>
      </c>
      <c r="CO267" s="49" t="s">
        <v>197</v>
      </c>
      <c r="CP267" s="49" t="s">
        <v>197</v>
      </c>
      <c r="CQ267" s="49" t="s">
        <v>197</v>
      </c>
      <c r="CR267" s="49" t="s">
        <v>197</v>
      </c>
      <c r="CS267" s="49" t="s">
        <v>197</v>
      </c>
      <c r="CT267" s="49" t="s">
        <v>197</v>
      </c>
      <c r="CU267" s="49" t="s">
        <v>197</v>
      </c>
      <c r="CV267" s="49" t="s">
        <v>197</v>
      </c>
      <c r="CW267" s="48">
        <v>153.69999999999999</v>
      </c>
      <c r="CX267" s="48">
        <v>103.7</v>
      </c>
      <c r="CY267" s="48">
        <v>125.9</v>
      </c>
      <c r="CZ267" s="48">
        <v>103.6</v>
      </c>
      <c r="DA267" s="48">
        <v>105.2</v>
      </c>
      <c r="DB267" s="48">
        <v>157.5</v>
      </c>
      <c r="DC267" s="48">
        <v>139.19999999999999</v>
      </c>
      <c r="DD267" s="49" t="s">
        <v>197</v>
      </c>
      <c r="DE267" s="49" t="s">
        <v>197</v>
      </c>
      <c r="DF267" s="49" t="s">
        <v>197</v>
      </c>
      <c r="DG267" s="48">
        <v>205.7</v>
      </c>
      <c r="DH267" s="48">
        <v>125.7</v>
      </c>
      <c r="DI267" s="48">
        <v>170.9</v>
      </c>
      <c r="DJ267" s="48">
        <v>141.19999999999999</v>
      </c>
      <c r="DK267" s="48">
        <v>116.9</v>
      </c>
      <c r="DL267" s="48">
        <v>128.4</v>
      </c>
      <c r="DM267" s="48">
        <v>69.2</v>
      </c>
      <c r="DN267" s="48">
        <v>52.8</v>
      </c>
      <c r="DO267" s="48">
        <v>59.1</v>
      </c>
      <c r="DP267" s="49" t="s">
        <v>197</v>
      </c>
      <c r="DQ267" s="49" t="s">
        <v>197</v>
      </c>
      <c r="DR267" s="49" t="s">
        <v>197</v>
      </c>
      <c r="DS267" s="49" t="s">
        <v>197</v>
      </c>
      <c r="DT267" s="49" t="s">
        <v>197</v>
      </c>
      <c r="DU267" s="49" t="s">
        <v>197</v>
      </c>
      <c r="DV267" s="49" t="s">
        <v>197</v>
      </c>
      <c r="DW267" s="49" t="s">
        <v>197</v>
      </c>
      <c r="DX267" s="49" t="s">
        <v>197</v>
      </c>
      <c r="DY267" s="49" t="s">
        <v>197</v>
      </c>
      <c r="DZ267" s="49" t="s">
        <v>197</v>
      </c>
      <c r="EA267" s="49" t="s">
        <v>197</v>
      </c>
      <c r="EB267" s="48" t="e">
        <v>#N/A</v>
      </c>
      <c r="EC267" s="49" t="s">
        <v>197</v>
      </c>
      <c r="ED267" s="48" t="e">
        <v>#N/A</v>
      </c>
      <c r="EE267" s="49" t="s">
        <v>197</v>
      </c>
      <c r="EF267" s="49" t="s">
        <v>197</v>
      </c>
      <c r="EG267" s="49" t="s">
        <v>197</v>
      </c>
      <c r="EH267" s="49" t="s">
        <v>197</v>
      </c>
      <c r="EI267" s="49" t="s">
        <v>197</v>
      </c>
      <c r="EJ267" s="49" t="s">
        <v>197</v>
      </c>
      <c r="EK267" s="49" t="s">
        <v>197</v>
      </c>
      <c r="EL267" s="49" t="s">
        <v>197</v>
      </c>
      <c r="EM267" s="49" t="s">
        <v>197</v>
      </c>
      <c r="EN267" s="49" t="s">
        <v>197</v>
      </c>
      <c r="EO267" s="49" t="s">
        <v>197</v>
      </c>
      <c r="EP267" s="49" t="s">
        <v>197</v>
      </c>
      <c r="EQ267" s="49" t="s">
        <v>197</v>
      </c>
      <c r="ER267" s="49" t="s">
        <v>197</v>
      </c>
      <c r="ES267" s="49" t="s">
        <v>197</v>
      </c>
      <c r="ET267" s="48">
        <v>100.9</v>
      </c>
      <c r="EU267" s="49" t="s">
        <v>197</v>
      </c>
      <c r="EV267" s="48">
        <v>113.4</v>
      </c>
      <c r="EW267" s="48">
        <v>99.7</v>
      </c>
      <c r="EX267" s="48">
        <v>104</v>
      </c>
      <c r="EY267" s="48">
        <v>91.7</v>
      </c>
      <c r="EZ267" s="48">
        <v>184.6</v>
      </c>
      <c r="FA267" s="48">
        <v>42.4</v>
      </c>
      <c r="FB267" s="48">
        <v>98.9</v>
      </c>
      <c r="FC267" s="48">
        <v>12.2</v>
      </c>
      <c r="FD267" s="48">
        <v>193.1</v>
      </c>
      <c r="FE267" s="48">
        <v>61.8</v>
      </c>
      <c r="FF267" s="48">
        <v>118.3</v>
      </c>
      <c r="FG267" s="49" t="s">
        <v>197</v>
      </c>
      <c r="FH267" s="49" t="s">
        <v>197</v>
      </c>
      <c r="FI267" s="49" t="s">
        <v>197</v>
      </c>
      <c r="FJ267" s="48">
        <v>74.3</v>
      </c>
      <c r="FK267" s="48">
        <v>93.7</v>
      </c>
      <c r="FL267" s="48">
        <v>84.9</v>
      </c>
      <c r="FM267" s="48">
        <v>185.3</v>
      </c>
      <c r="FN267" s="48">
        <v>99.9</v>
      </c>
      <c r="FO267" s="48">
        <v>149.69999999999999</v>
      </c>
      <c r="FP267" s="48">
        <v>235</v>
      </c>
      <c r="FQ267" s="48">
        <v>33.5</v>
      </c>
      <c r="FR267" s="48">
        <v>105.1</v>
      </c>
      <c r="FS267" s="48">
        <v>170.1</v>
      </c>
      <c r="FT267" s="48">
        <v>145</v>
      </c>
      <c r="FU267" s="48">
        <v>160.9</v>
      </c>
      <c r="FV267" s="48">
        <v>155.4</v>
      </c>
      <c r="FW267" s="48">
        <v>267.10000000000002</v>
      </c>
      <c r="FX267" s="48">
        <v>130.5</v>
      </c>
      <c r="FY267" s="48">
        <v>112.2</v>
      </c>
      <c r="FZ267" s="48">
        <v>112.3</v>
      </c>
      <c r="GA267" s="48">
        <v>127.9</v>
      </c>
      <c r="GB267" s="48">
        <v>137.30000000000001</v>
      </c>
      <c r="GC267" s="48">
        <v>135.5</v>
      </c>
      <c r="GD267" s="48">
        <v>36.700000000000003</v>
      </c>
      <c r="GE267" s="48">
        <v>44.6</v>
      </c>
      <c r="GF267" s="48">
        <v>39.5</v>
      </c>
      <c r="GG267" s="48">
        <v>160.9</v>
      </c>
      <c r="GH267" s="48">
        <v>201.9</v>
      </c>
      <c r="GI267" s="48">
        <v>201.7</v>
      </c>
      <c r="GJ267" s="49" t="s">
        <v>197</v>
      </c>
      <c r="GK267" s="49" t="s">
        <v>197</v>
      </c>
      <c r="GL267" s="49" t="s">
        <v>197</v>
      </c>
      <c r="GM267" s="48">
        <v>192.8</v>
      </c>
      <c r="GN267" s="48">
        <v>39.6</v>
      </c>
      <c r="GO267" s="48">
        <v>98.9</v>
      </c>
      <c r="GP267" s="48">
        <v>80.2</v>
      </c>
      <c r="GQ267" s="48">
        <v>140.6</v>
      </c>
      <c r="GR267" s="48">
        <v>118.2</v>
      </c>
      <c r="GS267" s="48">
        <v>65.599999999999994</v>
      </c>
      <c r="GT267" s="48">
        <v>42</v>
      </c>
      <c r="GU267" s="48">
        <v>47.2</v>
      </c>
      <c r="GV267" s="48">
        <v>51.6</v>
      </c>
      <c r="GW267" s="48">
        <v>102.9</v>
      </c>
      <c r="GX267" s="48">
        <v>80.2</v>
      </c>
      <c r="GY267" s="48">
        <v>104.5</v>
      </c>
      <c r="GZ267" s="48">
        <v>122.6</v>
      </c>
      <c r="HA267" s="48">
        <v>113.8</v>
      </c>
      <c r="HB267" s="48">
        <v>120.8</v>
      </c>
      <c r="HC267" s="48">
        <v>186.4</v>
      </c>
      <c r="HD267" s="48">
        <v>166.6</v>
      </c>
      <c r="HE267" s="48" t="e">
        <v>#N/A</v>
      </c>
      <c r="HF267" s="49" t="s">
        <v>197</v>
      </c>
      <c r="HG267" s="48" t="e">
        <v>#N/A</v>
      </c>
      <c r="HH267" s="48">
        <v>183.4</v>
      </c>
      <c r="HI267" s="48">
        <v>32.799999999999997</v>
      </c>
      <c r="HJ267" s="48">
        <v>56.6</v>
      </c>
      <c r="HK267" s="48">
        <v>49.8</v>
      </c>
      <c r="HL267" s="48">
        <v>26.4</v>
      </c>
      <c r="HM267" s="48">
        <v>42.1</v>
      </c>
      <c r="HN267" s="48">
        <v>34.5</v>
      </c>
      <c r="HO267" s="48">
        <v>220.3</v>
      </c>
      <c r="HP267" s="48">
        <v>369</v>
      </c>
      <c r="HQ267" s="48">
        <v>318.10000000000002</v>
      </c>
      <c r="HR267" s="48">
        <v>200.8</v>
      </c>
      <c r="HS267" s="48">
        <v>226.7</v>
      </c>
      <c r="HT267" s="48">
        <v>213.6</v>
      </c>
      <c r="HU267" s="48">
        <v>145.1</v>
      </c>
      <c r="HV267" s="48">
        <v>97.9</v>
      </c>
      <c r="HW267" s="48">
        <v>100.6</v>
      </c>
      <c r="HX267" s="48">
        <v>164</v>
      </c>
      <c r="HY267" s="49" t="s">
        <v>197</v>
      </c>
      <c r="HZ267" s="48">
        <v>89.6</v>
      </c>
      <c r="IA267" s="48">
        <v>25.9</v>
      </c>
      <c r="IB267" s="48">
        <v>113.4</v>
      </c>
      <c r="IC267" s="48">
        <v>65.599999999999994</v>
      </c>
      <c r="ID267" s="48">
        <v>21.9</v>
      </c>
      <c r="IE267" s="49" t="s">
        <v>197</v>
      </c>
      <c r="IF267" s="49" t="s">
        <v>197</v>
      </c>
      <c r="IG267" s="49" t="s">
        <v>197</v>
      </c>
      <c r="IH267" s="48">
        <v>128.6</v>
      </c>
      <c r="II267" s="49" t="s">
        <v>197</v>
      </c>
      <c r="IJ267" s="49" t="s">
        <v>197</v>
      </c>
      <c r="IK267" s="49" t="s">
        <v>197</v>
      </c>
      <c r="IL267" s="49" t="s">
        <v>197</v>
      </c>
      <c r="IM267" s="49" t="s">
        <v>197</v>
      </c>
      <c r="IN267" s="48">
        <v>49.3</v>
      </c>
      <c r="IO267" s="49" t="s">
        <v>197</v>
      </c>
      <c r="IP267" s="49" t="s">
        <v>197</v>
      </c>
      <c r="IQ267" s="48">
        <v>115.2</v>
      </c>
      <c r="IR267" s="48">
        <v>55.7</v>
      </c>
      <c r="IS267" s="48">
        <v>62.5</v>
      </c>
      <c r="IT267" s="48">
        <v>59.9</v>
      </c>
      <c r="IU267" s="48">
        <v>63.7</v>
      </c>
      <c r="IV267" s="48">
        <v>140.5</v>
      </c>
      <c r="IW267" s="48">
        <v>121.1</v>
      </c>
      <c r="IX267" s="49" t="s">
        <v>197</v>
      </c>
      <c r="IY267" s="49" t="s">
        <v>197</v>
      </c>
      <c r="IZ267" s="49" t="s">
        <v>197</v>
      </c>
      <c r="JA267" s="49" t="s">
        <v>197</v>
      </c>
      <c r="JB267" s="49" t="s">
        <v>197</v>
      </c>
      <c r="JC267" s="48">
        <v>48.4</v>
      </c>
      <c r="JD267" s="48">
        <v>69.5</v>
      </c>
      <c r="JE267" s="48">
        <v>64.400000000000006</v>
      </c>
      <c r="JF267" s="48" t="s">
        <v>87</v>
      </c>
      <c r="JG267" s="48" t="s">
        <v>87</v>
      </c>
      <c r="JH267" s="48">
        <v>43.3</v>
      </c>
      <c r="JI267" s="48">
        <v>126.3</v>
      </c>
      <c r="JJ267" s="48">
        <v>119.1</v>
      </c>
      <c r="JK267" s="48">
        <v>146</v>
      </c>
      <c r="JL267" s="48">
        <v>91.3</v>
      </c>
      <c r="JM267" s="48">
        <v>147.1</v>
      </c>
      <c r="JN267" s="48">
        <v>128.6</v>
      </c>
      <c r="JO267" s="48">
        <v>38.1</v>
      </c>
    </row>
    <row r="268" spans="1:275">
      <c r="A268" s="45"/>
      <c r="B268" s="46" t="s">
        <v>2005</v>
      </c>
      <c r="C268" s="303" t="s">
        <v>1333</v>
      </c>
      <c r="D268" s="46" t="s">
        <v>135</v>
      </c>
      <c r="E268" s="303" t="s">
        <v>34</v>
      </c>
      <c r="F268" s="47" t="s">
        <v>197</v>
      </c>
      <c r="G268" s="47" t="s">
        <v>197</v>
      </c>
      <c r="H268" s="48">
        <v>116.4</v>
      </c>
      <c r="I268" s="48">
        <v>131.80000000000001</v>
      </c>
      <c r="J268" s="48">
        <v>128.19999999999999</v>
      </c>
      <c r="K268" s="48">
        <v>87.7</v>
      </c>
      <c r="L268" s="48">
        <v>95.2</v>
      </c>
      <c r="M268" s="48">
        <v>127.5</v>
      </c>
      <c r="N268" s="48">
        <v>59.7</v>
      </c>
      <c r="O268" s="49" t="s">
        <v>197</v>
      </c>
      <c r="P268" s="48">
        <v>111.2</v>
      </c>
      <c r="Q268" s="48">
        <v>36.299999999999997</v>
      </c>
      <c r="R268" s="48">
        <v>110.6</v>
      </c>
      <c r="S268" s="48">
        <v>73.5</v>
      </c>
      <c r="T268" s="48">
        <v>50.1</v>
      </c>
      <c r="U268" s="48">
        <v>118.6</v>
      </c>
      <c r="V268" s="49" t="s">
        <v>197</v>
      </c>
      <c r="W268" s="48">
        <v>55.4</v>
      </c>
      <c r="X268" s="48">
        <v>64.8</v>
      </c>
      <c r="Y268" s="48">
        <v>82</v>
      </c>
      <c r="Z268" s="48">
        <v>71.3</v>
      </c>
      <c r="AA268" s="48">
        <v>101.3</v>
      </c>
      <c r="AB268" s="48">
        <v>91.1</v>
      </c>
      <c r="AC268" s="49" t="s">
        <v>197</v>
      </c>
      <c r="AD268" s="49" t="s">
        <v>197</v>
      </c>
      <c r="AE268" s="48">
        <v>58.1</v>
      </c>
      <c r="AF268" s="48">
        <v>36.700000000000003</v>
      </c>
      <c r="AG268" s="48">
        <v>64.7</v>
      </c>
      <c r="AH268" s="48">
        <v>136</v>
      </c>
      <c r="AI268" s="49" t="s">
        <v>197</v>
      </c>
      <c r="AJ268" s="49" t="s">
        <v>197</v>
      </c>
      <c r="AK268" s="48">
        <v>200.7</v>
      </c>
      <c r="AL268" s="49" t="s">
        <v>197</v>
      </c>
      <c r="AM268" s="49" t="s">
        <v>197</v>
      </c>
      <c r="AN268" s="49" t="s">
        <v>197</v>
      </c>
      <c r="AO268" s="49" t="s">
        <v>197</v>
      </c>
      <c r="AP268" s="49" t="s">
        <v>197</v>
      </c>
      <c r="AQ268" s="48">
        <v>28.5</v>
      </c>
      <c r="AR268" s="48">
        <v>121.9</v>
      </c>
      <c r="AS268" s="49" t="s">
        <v>197</v>
      </c>
      <c r="AT268" s="48">
        <v>85.3</v>
      </c>
      <c r="AU268" s="49" t="s">
        <v>197</v>
      </c>
      <c r="AV268" s="48">
        <v>237.2</v>
      </c>
      <c r="AW268" s="49" t="s">
        <v>197</v>
      </c>
      <c r="AX268" s="49" t="s">
        <v>197</v>
      </c>
      <c r="AY268" s="49" t="s">
        <v>197</v>
      </c>
      <c r="AZ268" s="48">
        <v>122.1</v>
      </c>
      <c r="BA268" s="48">
        <v>110.8</v>
      </c>
      <c r="BB268" s="48">
        <v>111.3</v>
      </c>
      <c r="BC268" s="48">
        <v>88.6</v>
      </c>
      <c r="BD268" s="48">
        <v>98.5</v>
      </c>
      <c r="BE268" s="48">
        <v>97.7</v>
      </c>
      <c r="BF268" s="48">
        <v>92.1</v>
      </c>
      <c r="BG268" s="48">
        <v>77.7</v>
      </c>
      <c r="BH268" s="48">
        <v>81.099999999999994</v>
      </c>
      <c r="BI268" s="48">
        <v>90.2</v>
      </c>
      <c r="BJ268" s="48">
        <v>97.8</v>
      </c>
      <c r="BK268" s="48">
        <v>93.8</v>
      </c>
      <c r="BL268" s="48">
        <v>128.9</v>
      </c>
      <c r="BM268" s="48">
        <v>125.7</v>
      </c>
      <c r="BN268" s="48">
        <v>126.6</v>
      </c>
      <c r="BO268" s="49" t="s">
        <v>197</v>
      </c>
      <c r="BP268" s="49" t="s">
        <v>197</v>
      </c>
      <c r="BQ268" s="49" t="s">
        <v>197</v>
      </c>
      <c r="BR268" s="48">
        <v>53.4</v>
      </c>
      <c r="BS268" s="48">
        <v>86.1</v>
      </c>
      <c r="BT268" s="48">
        <v>70.5</v>
      </c>
      <c r="BU268" s="48">
        <v>242.9</v>
      </c>
      <c r="BV268" s="48">
        <v>87.7</v>
      </c>
      <c r="BW268" s="48">
        <v>143.5</v>
      </c>
      <c r="BX268" s="48">
        <v>27.9</v>
      </c>
      <c r="BY268" s="48">
        <v>28.4</v>
      </c>
      <c r="BZ268" s="48">
        <v>28.1</v>
      </c>
      <c r="CA268" s="49" t="s">
        <v>197</v>
      </c>
      <c r="CB268" s="49" t="s">
        <v>197</v>
      </c>
      <c r="CC268" s="49" t="s">
        <v>197</v>
      </c>
      <c r="CD268" s="48">
        <v>3.8</v>
      </c>
      <c r="CE268" s="48">
        <v>64.400000000000006</v>
      </c>
      <c r="CF268" s="48">
        <v>39.5</v>
      </c>
      <c r="CG268" s="48">
        <v>189.7</v>
      </c>
      <c r="CH268" s="48">
        <v>410</v>
      </c>
      <c r="CI268" s="48">
        <v>297.5</v>
      </c>
      <c r="CJ268" s="48">
        <v>46.4</v>
      </c>
      <c r="CK268" s="48">
        <v>52.7</v>
      </c>
      <c r="CL268" s="48">
        <v>50</v>
      </c>
      <c r="CM268" s="49" t="s">
        <v>197</v>
      </c>
      <c r="CN268" s="49" t="s">
        <v>197</v>
      </c>
      <c r="CO268" s="49" t="s">
        <v>197</v>
      </c>
      <c r="CP268" s="49" t="s">
        <v>197</v>
      </c>
      <c r="CQ268" s="49" t="s">
        <v>197</v>
      </c>
      <c r="CR268" s="49" t="s">
        <v>197</v>
      </c>
      <c r="CS268" s="49" t="s">
        <v>197</v>
      </c>
      <c r="CT268" s="49" t="s">
        <v>197</v>
      </c>
      <c r="CU268" s="49" t="s">
        <v>197</v>
      </c>
      <c r="CV268" s="49" t="s">
        <v>197</v>
      </c>
      <c r="CW268" s="48">
        <v>67.599999999999994</v>
      </c>
      <c r="CX268" s="48">
        <v>92.3</v>
      </c>
      <c r="CY268" s="48">
        <v>81.2</v>
      </c>
      <c r="CZ268" s="48">
        <v>90.9</v>
      </c>
      <c r="DA268" s="48">
        <v>45.3</v>
      </c>
      <c r="DB268" s="48">
        <v>160.9</v>
      </c>
      <c r="DC268" s="48">
        <v>119.2</v>
      </c>
      <c r="DD268" s="49" t="s">
        <v>197</v>
      </c>
      <c r="DE268" s="49" t="s">
        <v>197</v>
      </c>
      <c r="DF268" s="49" t="s">
        <v>197</v>
      </c>
      <c r="DG268" s="48">
        <v>25.8</v>
      </c>
      <c r="DH268" s="48">
        <v>34.5</v>
      </c>
      <c r="DI268" s="48">
        <v>29.5</v>
      </c>
      <c r="DJ268" s="48">
        <v>110.3</v>
      </c>
      <c r="DK268" s="48">
        <v>144.9</v>
      </c>
      <c r="DL268" s="48">
        <v>128.30000000000001</v>
      </c>
      <c r="DM268" s="48">
        <v>45.4</v>
      </c>
      <c r="DN268" s="48">
        <v>58.8</v>
      </c>
      <c r="DO268" s="48">
        <v>53.6</v>
      </c>
      <c r="DP268" s="49" t="s">
        <v>197</v>
      </c>
      <c r="DQ268" s="49" t="s">
        <v>197</v>
      </c>
      <c r="DR268" s="49" t="s">
        <v>197</v>
      </c>
      <c r="DS268" s="49" t="s">
        <v>197</v>
      </c>
      <c r="DT268" s="49" t="s">
        <v>197</v>
      </c>
      <c r="DU268" s="49" t="s">
        <v>197</v>
      </c>
      <c r="DV268" s="49" t="s">
        <v>197</v>
      </c>
      <c r="DW268" s="49" t="s">
        <v>197</v>
      </c>
      <c r="DX268" s="49" t="s">
        <v>197</v>
      </c>
      <c r="DY268" s="49" t="s">
        <v>197</v>
      </c>
      <c r="DZ268" s="49" t="s">
        <v>197</v>
      </c>
      <c r="EA268" s="49" t="s">
        <v>197</v>
      </c>
      <c r="EB268" s="48" t="e">
        <v>#N/A</v>
      </c>
      <c r="EC268" s="49" t="s">
        <v>197</v>
      </c>
      <c r="ED268" s="48" t="e">
        <v>#N/A</v>
      </c>
      <c r="EE268" s="49" t="s">
        <v>197</v>
      </c>
      <c r="EF268" s="49" t="s">
        <v>197</v>
      </c>
      <c r="EG268" s="49" t="s">
        <v>197</v>
      </c>
      <c r="EH268" s="49" t="s">
        <v>197</v>
      </c>
      <c r="EI268" s="48">
        <v>63.6</v>
      </c>
      <c r="EJ268" s="48">
        <v>111.8</v>
      </c>
      <c r="EK268" s="48">
        <v>95.5</v>
      </c>
      <c r="EL268" s="49" t="s">
        <v>197</v>
      </c>
      <c r="EM268" s="48">
        <v>55.1</v>
      </c>
      <c r="EN268" s="48">
        <v>4.3</v>
      </c>
      <c r="EO268" s="48">
        <v>30.7</v>
      </c>
      <c r="EP268" s="49" t="s">
        <v>197</v>
      </c>
      <c r="EQ268" s="49" t="s">
        <v>197</v>
      </c>
      <c r="ER268" s="49" t="s">
        <v>197</v>
      </c>
      <c r="ES268" s="49" t="s">
        <v>197</v>
      </c>
      <c r="ET268" s="48">
        <v>83.8</v>
      </c>
      <c r="EU268" s="49" t="s">
        <v>197</v>
      </c>
      <c r="EV268" s="48">
        <v>85.2</v>
      </c>
      <c r="EW268" s="48">
        <v>88.9</v>
      </c>
      <c r="EX268" s="48">
        <v>87.7</v>
      </c>
      <c r="EY268" s="48">
        <v>68.5</v>
      </c>
      <c r="EZ268" s="48">
        <v>48.1</v>
      </c>
      <c r="FA268" s="48">
        <v>44.3</v>
      </c>
      <c r="FB268" s="48">
        <v>45.8</v>
      </c>
      <c r="FC268" s="49" t="s">
        <v>197</v>
      </c>
      <c r="FD268" s="48">
        <v>63.6</v>
      </c>
      <c r="FE268" s="48">
        <v>56.2</v>
      </c>
      <c r="FF268" s="48">
        <v>59.4</v>
      </c>
      <c r="FG268" s="49" t="s">
        <v>197</v>
      </c>
      <c r="FH268" s="49" t="s">
        <v>197</v>
      </c>
      <c r="FI268" s="49" t="s">
        <v>197</v>
      </c>
      <c r="FJ268" s="49" t="s">
        <v>197</v>
      </c>
      <c r="FK268" s="49" t="s">
        <v>197</v>
      </c>
      <c r="FL268" s="49" t="s">
        <v>197</v>
      </c>
      <c r="FM268" s="48">
        <v>96.5</v>
      </c>
      <c r="FN268" s="48">
        <v>89.4</v>
      </c>
      <c r="FO268" s="48">
        <v>93.5</v>
      </c>
      <c r="FP268" s="48">
        <v>49</v>
      </c>
      <c r="FQ268" s="48">
        <v>43</v>
      </c>
      <c r="FR268" s="48">
        <v>45.1</v>
      </c>
      <c r="FS268" s="48">
        <v>100.4</v>
      </c>
      <c r="FT268" s="48">
        <v>104</v>
      </c>
      <c r="FU268" s="48">
        <v>101.8</v>
      </c>
      <c r="FV268" s="48">
        <v>87.7</v>
      </c>
      <c r="FW268" s="48">
        <v>164.4</v>
      </c>
      <c r="FX268" s="48">
        <v>139.19999999999999</v>
      </c>
      <c r="FY268" s="48">
        <v>105.1</v>
      </c>
      <c r="FZ268" s="48">
        <v>105.4</v>
      </c>
      <c r="GA268" s="48">
        <v>88.3</v>
      </c>
      <c r="GB268" s="48">
        <v>112.1</v>
      </c>
      <c r="GC268" s="48">
        <v>107.5</v>
      </c>
      <c r="GD268" s="49" t="s">
        <v>197</v>
      </c>
      <c r="GE268" s="49" t="s">
        <v>197</v>
      </c>
      <c r="GF268" s="49" t="s">
        <v>197</v>
      </c>
      <c r="GG268" s="48">
        <v>276.10000000000002</v>
      </c>
      <c r="GH268" s="48">
        <v>171.2</v>
      </c>
      <c r="GI268" s="48">
        <v>171.9</v>
      </c>
      <c r="GJ268" s="49" t="s">
        <v>197</v>
      </c>
      <c r="GK268" s="49" t="s">
        <v>197</v>
      </c>
      <c r="GL268" s="49" t="s">
        <v>197</v>
      </c>
      <c r="GM268" s="48">
        <v>71.3</v>
      </c>
      <c r="GN268" s="48">
        <v>12.6</v>
      </c>
      <c r="GO268" s="48">
        <v>35.6</v>
      </c>
      <c r="GP268" s="48">
        <v>52.5</v>
      </c>
      <c r="GQ268" s="48">
        <v>78.400000000000006</v>
      </c>
      <c r="GR268" s="48">
        <v>68.8</v>
      </c>
      <c r="GS268" s="48">
        <v>15.1</v>
      </c>
      <c r="GT268" s="48">
        <v>15</v>
      </c>
      <c r="GU268" s="48">
        <v>15</v>
      </c>
      <c r="GV268" s="48">
        <v>106.4</v>
      </c>
      <c r="GW268" s="48">
        <v>189.8</v>
      </c>
      <c r="GX268" s="48">
        <v>152.80000000000001</v>
      </c>
      <c r="GY268" s="48">
        <v>90.1</v>
      </c>
      <c r="GZ268" s="48">
        <v>105.6</v>
      </c>
      <c r="HA268" s="48">
        <v>98</v>
      </c>
      <c r="HB268" s="48">
        <v>101.9</v>
      </c>
      <c r="HC268" s="48">
        <v>144.69999999999999</v>
      </c>
      <c r="HD268" s="48">
        <v>131.69999999999999</v>
      </c>
      <c r="HE268" s="48" t="e">
        <v>#N/A</v>
      </c>
      <c r="HF268" s="49" t="s">
        <v>197</v>
      </c>
      <c r="HG268" s="48" t="e">
        <v>#N/A</v>
      </c>
      <c r="HH268" s="48">
        <v>7.6</v>
      </c>
      <c r="HI268" s="48">
        <v>45.2</v>
      </c>
      <c r="HJ268" s="48">
        <v>51.2</v>
      </c>
      <c r="HK268" s="48">
        <v>49.4</v>
      </c>
      <c r="HL268" s="48">
        <v>49.9</v>
      </c>
      <c r="HM268" s="48">
        <v>61</v>
      </c>
      <c r="HN268" s="48">
        <v>55.6</v>
      </c>
      <c r="HO268" s="49" t="s">
        <v>197</v>
      </c>
      <c r="HP268" s="49" t="s">
        <v>197</v>
      </c>
      <c r="HQ268" s="49" t="s">
        <v>197</v>
      </c>
      <c r="HR268" s="49" t="s">
        <v>197</v>
      </c>
      <c r="HS268" s="49" t="s">
        <v>197</v>
      </c>
      <c r="HT268" s="49" t="s">
        <v>197</v>
      </c>
      <c r="HU268" s="48">
        <v>67.3</v>
      </c>
      <c r="HV268" s="48">
        <v>91.3</v>
      </c>
      <c r="HW268" s="48">
        <v>89.9</v>
      </c>
      <c r="HX268" s="49" t="s">
        <v>197</v>
      </c>
      <c r="HY268" s="49" t="s">
        <v>197</v>
      </c>
      <c r="HZ268" s="48">
        <v>100.4</v>
      </c>
      <c r="IA268" s="49" t="s">
        <v>197</v>
      </c>
      <c r="IB268" s="49" t="s">
        <v>197</v>
      </c>
      <c r="IC268" s="49" t="s">
        <v>197</v>
      </c>
      <c r="ID268" s="48">
        <v>289.2</v>
      </c>
      <c r="IE268" s="49" t="s">
        <v>197</v>
      </c>
      <c r="IF268" s="49" t="s">
        <v>197</v>
      </c>
      <c r="IG268" s="49" t="s">
        <v>197</v>
      </c>
      <c r="IH268" s="48">
        <v>63.5</v>
      </c>
      <c r="II268" s="49" t="s">
        <v>197</v>
      </c>
      <c r="IJ268" s="49" t="s">
        <v>197</v>
      </c>
      <c r="IK268" s="49" t="s">
        <v>197</v>
      </c>
      <c r="IL268" s="49" t="s">
        <v>197</v>
      </c>
      <c r="IM268" s="49" t="s">
        <v>197</v>
      </c>
      <c r="IN268" s="49" t="s">
        <v>197</v>
      </c>
      <c r="IO268" s="49" t="s">
        <v>197</v>
      </c>
      <c r="IP268" s="49" t="s">
        <v>197</v>
      </c>
      <c r="IQ268" s="48">
        <v>55.5</v>
      </c>
      <c r="IR268" s="48">
        <v>112.6</v>
      </c>
      <c r="IS268" s="48">
        <v>75.3</v>
      </c>
      <c r="IT268" s="48">
        <v>89.7</v>
      </c>
      <c r="IU268" s="48">
        <v>305.3</v>
      </c>
      <c r="IV268" s="48">
        <v>142.1</v>
      </c>
      <c r="IW268" s="48">
        <v>183.7</v>
      </c>
      <c r="IX268" s="49" t="s">
        <v>197</v>
      </c>
      <c r="IY268" s="49" t="s">
        <v>197</v>
      </c>
      <c r="IZ268" s="49" t="s">
        <v>197</v>
      </c>
      <c r="JA268" s="49" t="s">
        <v>197</v>
      </c>
      <c r="JB268" s="49" t="s">
        <v>197</v>
      </c>
      <c r="JC268" s="48">
        <v>325.8</v>
      </c>
      <c r="JD268" s="48">
        <v>306.89999999999998</v>
      </c>
      <c r="JE268" s="48">
        <v>311.5</v>
      </c>
      <c r="JF268" s="48" t="s">
        <v>87</v>
      </c>
      <c r="JG268" s="48" t="s">
        <v>87</v>
      </c>
      <c r="JH268" s="48" t="s">
        <v>87</v>
      </c>
      <c r="JI268" s="48">
        <v>87.6</v>
      </c>
      <c r="JJ268" s="48">
        <v>93.1</v>
      </c>
      <c r="JK268" s="48">
        <v>81.3</v>
      </c>
      <c r="JL268" s="48">
        <v>61.1</v>
      </c>
      <c r="JM268" s="48">
        <v>60.3</v>
      </c>
      <c r="JN268" s="48">
        <v>63.5</v>
      </c>
      <c r="JO268" s="48">
        <v>97.5</v>
      </c>
    </row>
    <row r="269" spans="1:275">
      <c r="A269" s="45"/>
      <c r="B269" s="46" t="s">
        <v>2006</v>
      </c>
      <c r="C269" s="303" t="s">
        <v>1495</v>
      </c>
      <c r="D269" s="46" t="s">
        <v>136</v>
      </c>
      <c r="E269" s="303" t="s">
        <v>35</v>
      </c>
      <c r="F269" s="47" t="s">
        <v>197</v>
      </c>
      <c r="G269" s="47" t="s">
        <v>197</v>
      </c>
      <c r="H269" s="48">
        <v>54.3</v>
      </c>
      <c r="I269" s="48">
        <v>91.8</v>
      </c>
      <c r="J269" s="48">
        <v>87.5</v>
      </c>
      <c r="K269" s="49" t="s">
        <v>197</v>
      </c>
      <c r="L269" s="49" t="s">
        <v>197</v>
      </c>
      <c r="M269" s="49" t="s">
        <v>197</v>
      </c>
      <c r="N269" s="49" t="s">
        <v>197</v>
      </c>
      <c r="O269" s="49" t="s">
        <v>197</v>
      </c>
      <c r="P269" s="49" t="s">
        <v>197</v>
      </c>
      <c r="Q269" s="49" t="s">
        <v>197</v>
      </c>
      <c r="R269" s="49" t="s">
        <v>197</v>
      </c>
      <c r="S269" s="49" t="s">
        <v>197</v>
      </c>
      <c r="T269" s="49" t="s">
        <v>197</v>
      </c>
      <c r="U269" s="49" t="s">
        <v>197</v>
      </c>
      <c r="V269" s="49" t="s">
        <v>197</v>
      </c>
      <c r="W269" s="49" t="s">
        <v>197</v>
      </c>
      <c r="X269" s="49" t="s">
        <v>197</v>
      </c>
      <c r="Y269" s="49" t="s">
        <v>197</v>
      </c>
      <c r="Z269" s="49" t="s">
        <v>197</v>
      </c>
      <c r="AA269" s="49" t="s">
        <v>197</v>
      </c>
      <c r="AB269" s="49" t="s">
        <v>197</v>
      </c>
      <c r="AC269" s="49" t="s">
        <v>197</v>
      </c>
      <c r="AD269" s="49" t="s">
        <v>197</v>
      </c>
      <c r="AE269" s="49" t="s">
        <v>197</v>
      </c>
      <c r="AF269" s="49" t="s">
        <v>197</v>
      </c>
      <c r="AG269" s="49" t="s">
        <v>197</v>
      </c>
      <c r="AH269" s="49" t="s">
        <v>197</v>
      </c>
      <c r="AI269" s="49" t="s">
        <v>197</v>
      </c>
      <c r="AJ269" s="49" t="s">
        <v>197</v>
      </c>
      <c r="AK269" s="49" t="s">
        <v>197</v>
      </c>
      <c r="AL269" s="49" t="s">
        <v>197</v>
      </c>
      <c r="AM269" s="49" t="s">
        <v>197</v>
      </c>
      <c r="AN269" s="49" t="s">
        <v>197</v>
      </c>
      <c r="AO269" s="49" t="s">
        <v>197</v>
      </c>
      <c r="AP269" s="49" t="s">
        <v>197</v>
      </c>
      <c r="AQ269" s="49" t="s">
        <v>197</v>
      </c>
      <c r="AR269" s="49" t="s">
        <v>197</v>
      </c>
      <c r="AS269" s="49" t="s">
        <v>197</v>
      </c>
      <c r="AT269" s="49" t="s">
        <v>197</v>
      </c>
      <c r="AU269" s="49" t="s">
        <v>197</v>
      </c>
      <c r="AV269" s="49" t="s">
        <v>197</v>
      </c>
      <c r="AW269" s="49" t="s">
        <v>197</v>
      </c>
      <c r="AX269" s="49" t="s">
        <v>197</v>
      </c>
      <c r="AY269" s="49" t="s">
        <v>197</v>
      </c>
      <c r="AZ269" s="48">
        <v>8.9</v>
      </c>
      <c r="BA269" s="48">
        <v>19</v>
      </c>
      <c r="BB269" s="48">
        <v>18.5</v>
      </c>
      <c r="BC269" s="48">
        <v>38.200000000000003</v>
      </c>
      <c r="BD269" s="48">
        <v>42.9</v>
      </c>
      <c r="BE269" s="48">
        <v>42.5</v>
      </c>
      <c r="BF269" s="48">
        <v>26.7</v>
      </c>
      <c r="BG269" s="48">
        <v>31.5</v>
      </c>
      <c r="BH269" s="48">
        <v>30.4</v>
      </c>
      <c r="BI269" s="49" t="s">
        <v>197</v>
      </c>
      <c r="BJ269" s="49" t="s">
        <v>197</v>
      </c>
      <c r="BK269" s="49" t="s">
        <v>197</v>
      </c>
      <c r="BL269" s="49" t="s">
        <v>197</v>
      </c>
      <c r="BM269" s="49" t="s">
        <v>197</v>
      </c>
      <c r="BN269" s="49" t="s">
        <v>197</v>
      </c>
      <c r="BO269" s="49" t="s">
        <v>197</v>
      </c>
      <c r="BP269" s="49" t="s">
        <v>197</v>
      </c>
      <c r="BQ269" s="49" t="s">
        <v>197</v>
      </c>
      <c r="BR269" s="49" t="s">
        <v>197</v>
      </c>
      <c r="BS269" s="49" t="s">
        <v>197</v>
      </c>
      <c r="BT269" s="49" t="s">
        <v>197</v>
      </c>
      <c r="BU269" s="49" t="s">
        <v>197</v>
      </c>
      <c r="BV269" s="49" t="s">
        <v>197</v>
      </c>
      <c r="BW269" s="49" t="s">
        <v>197</v>
      </c>
      <c r="BX269" s="49" t="s">
        <v>197</v>
      </c>
      <c r="BY269" s="49" t="s">
        <v>197</v>
      </c>
      <c r="BZ269" s="49" t="s">
        <v>197</v>
      </c>
      <c r="CA269" s="49" t="s">
        <v>197</v>
      </c>
      <c r="CB269" s="49" t="s">
        <v>197</v>
      </c>
      <c r="CC269" s="49" t="s">
        <v>197</v>
      </c>
      <c r="CD269" s="49" t="s">
        <v>197</v>
      </c>
      <c r="CE269" s="49" t="s">
        <v>197</v>
      </c>
      <c r="CF269" s="49" t="s">
        <v>197</v>
      </c>
      <c r="CG269" s="49" t="s">
        <v>197</v>
      </c>
      <c r="CH269" s="49" t="s">
        <v>197</v>
      </c>
      <c r="CI269" s="49" t="s">
        <v>197</v>
      </c>
      <c r="CJ269" s="49" t="s">
        <v>197</v>
      </c>
      <c r="CK269" s="49" t="s">
        <v>197</v>
      </c>
      <c r="CL269" s="49" t="s">
        <v>197</v>
      </c>
      <c r="CM269" s="49" t="s">
        <v>197</v>
      </c>
      <c r="CN269" s="49" t="s">
        <v>197</v>
      </c>
      <c r="CO269" s="49" t="s">
        <v>197</v>
      </c>
      <c r="CP269" s="49" t="s">
        <v>197</v>
      </c>
      <c r="CQ269" s="49" t="s">
        <v>197</v>
      </c>
      <c r="CR269" s="49" t="s">
        <v>197</v>
      </c>
      <c r="CS269" s="49" t="s">
        <v>197</v>
      </c>
      <c r="CT269" s="49" t="s">
        <v>197</v>
      </c>
      <c r="CU269" s="49" t="s">
        <v>197</v>
      </c>
      <c r="CV269" s="49" t="s">
        <v>197</v>
      </c>
      <c r="CW269" s="49" t="s">
        <v>197</v>
      </c>
      <c r="CX269" s="49" t="s">
        <v>197</v>
      </c>
      <c r="CY269" s="49" t="s">
        <v>197</v>
      </c>
      <c r="CZ269" s="49" t="s">
        <v>197</v>
      </c>
      <c r="DA269" s="49" t="s">
        <v>197</v>
      </c>
      <c r="DB269" s="49" t="s">
        <v>197</v>
      </c>
      <c r="DC269" s="49" t="s">
        <v>197</v>
      </c>
      <c r="DD269" s="49" t="s">
        <v>197</v>
      </c>
      <c r="DE269" s="49" t="s">
        <v>197</v>
      </c>
      <c r="DF269" s="49" t="s">
        <v>197</v>
      </c>
      <c r="DG269" s="49" t="s">
        <v>197</v>
      </c>
      <c r="DH269" s="49" t="s">
        <v>197</v>
      </c>
      <c r="DI269" s="49" t="s">
        <v>197</v>
      </c>
      <c r="DJ269" s="49" t="s">
        <v>197</v>
      </c>
      <c r="DK269" s="49" t="s">
        <v>197</v>
      </c>
      <c r="DL269" s="49" t="s">
        <v>197</v>
      </c>
      <c r="DM269" s="49" t="s">
        <v>197</v>
      </c>
      <c r="DN269" s="49" t="s">
        <v>197</v>
      </c>
      <c r="DO269" s="49" t="s">
        <v>197</v>
      </c>
      <c r="DP269" s="49" t="s">
        <v>197</v>
      </c>
      <c r="DQ269" s="49" t="s">
        <v>197</v>
      </c>
      <c r="DR269" s="49" t="s">
        <v>197</v>
      </c>
      <c r="DS269" s="49" t="s">
        <v>197</v>
      </c>
      <c r="DT269" s="49" t="s">
        <v>197</v>
      </c>
      <c r="DU269" s="49" t="s">
        <v>197</v>
      </c>
      <c r="DV269" s="49" t="s">
        <v>197</v>
      </c>
      <c r="DW269" s="49" t="s">
        <v>197</v>
      </c>
      <c r="DX269" s="49" t="s">
        <v>197</v>
      </c>
      <c r="DY269" s="49" t="s">
        <v>197</v>
      </c>
      <c r="DZ269" s="49" t="s">
        <v>197</v>
      </c>
      <c r="EA269" s="49" t="s">
        <v>197</v>
      </c>
      <c r="EB269" s="48" t="e">
        <v>#N/A</v>
      </c>
      <c r="EC269" s="49" t="s">
        <v>197</v>
      </c>
      <c r="ED269" s="48" t="e">
        <v>#N/A</v>
      </c>
      <c r="EE269" s="49" t="s">
        <v>197</v>
      </c>
      <c r="EF269" s="49" t="s">
        <v>197</v>
      </c>
      <c r="EG269" s="49" t="s">
        <v>197</v>
      </c>
      <c r="EH269" s="49" t="s">
        <v>197</v>
      </c>
      <c r="EI269" s="49" t="s">
        <v>197</v>
      </c>
      <c r="EJ269" s="49" t="s">
        <v>197</v>
      </c>
      <c r="EK269" s="49" t="s">
        <v>197</v>
      </c>
      <c r="EL269" s="49" t="s">
        <v>197</v>
      </c>
      <c r="EM269" s="49" t="s">
        <v>197</v>
      </c>
      <c r="EN269" s="49" t="s">
        <v>197</v>
      </c>
      <c r="EO269" s="49" t="s">
        <v>197</v>
      </c>
      <c r="EP269" s="49" t="s">
        <v>197</v>
      </c>
      <c r="EQ269" s="49" t="s">
        <v>197</v>
      </c>
      <c r="ER269" s="49" t="s">
        <v>197</v>
      </c>
      <c r="ES269" s="49" t="s">
        <v>197</v>
      </c>
      <c r="ET269" s="49" t="s">
        <v>197</v>
      </c>
      <c r="EU269" s="49" t="s">
        <v>197</v>
      </c>
      <c r="EV269" s="48">
        <v>41.1</v>
      </c>
      <c r="EW269" s="48">
        <v>41.9</v>
      </c>
      <c r="EX269" s="48">
        <v>41.7</v>
      </c>
      <c r="EY269" s="49" t="s">
        <v>197</v>
      </c>
      <c r="EZ269" s="48">
        <v>31.1</v>
      </c>
      <c r="FA269" s="48">
        <v>46.1</v>
      </c>
      <c r="FB269" s="48">
        <v>40.1</v>
      </c>
      <c r="FC269" s="49" t="s">
        <v>197</v>
      </c>
      <c r="FD269" s="49" t="s">
        <v>197</v>
      </c>
      <c r="FE269" s="49" t="s">
        <v>197</v>
      </c>
      <c r="FF269" s="49" t="s">
        <v>197</v>
      </c>
      <c r="FG269" s="49" t="s">
        <v>197</v>
      </c>
      <c r="FH269" s="49" t="s">
        <v>197</v>
      </c>
      <c r="FI269" s="49" t="s">
        <v>197</v>
      </c>
      <c r="FJ269" s="49" t="s">
        <v>197</v>
      </c>
      <c r="FK269" s="49" t="s">
        <v>197</v>
      </c>
      <c r="FL269" s="49" t="s">
        <v>197</v>
      </c>
      <c r="FM269" s="48">
        <v>11.3</v>
      </c>
      <c r="FN269" s="48">
        <v>20.9</v>
      </c>
      <c r="FO269" s="48">
        <v>15.3</v>
      </c>
      <c r="FP269" s="49" t="s">
        <v>197</v>
      </c>
      <c r="FQ269" s="49" t="s">
        <v>197</v>
      </c>
      <c r="FR269" s="49" t="s">
        <v>197</v>
      </c>
      <c r="FS269" s="49" t="s">
        <v>197</v>
      </c>
      <c r="FT269" s="49" t="s">
        <v>197</v>
      </c>
      <c r="FU269" s="49" t="s">
        <v>197</v>
      </c>
      <c r="FV269" s="49" t="s">
        <v>197</v>
      </c>
      <c r="FW269" s="49" t="s">
        <v>197</v>
      </c>
      <c r="FX269" s="48">
        <v>118.7</v>
      </c>
      <c r="FY269" s="48">
        <v>92.1</v>
      </c>
      <c r="FZ269" s="48">
        <v>92.4</v>
      </c>
      <c r="GA269" s="48">
        <v>33.1</v>
      </c>
      <c r="GB269" s="48">
        <v>43.2</v>
      </c>
      <c r="GC269" s="48">
        <v>41.2</v>
      </c>
      <c r="GD269" s="49" t="s">
        <v>197</v>
      </c>
      <c r="GE269" s="49" t="s">
        <v>197</v>
      </c>
      <c r="GF269" s="49" t="s">
        <v>197</v>
      </c>
      <c r="GG269" s="48">
        <v>292.10000000000002</v>
      </c>
      <c r="GH269" s="48">
        <v>274.39999999999998</v>
      </c>
      <c r="GI269" s="48">
        <v>274.5</v>
      </c>
      <c r="GJ269" s="49" t="s">
        <v>197</v>
      </c>
      <c r="GK269" s="49" t="s">
        <v>197</v>
      </c>
      <c r="GL269" s="49" t="s">
        <v>197</v>
      </c>
      <c r="GM269" s="49" t="s">
        <v>197</v>
      </c>
      <c r="GN269" s="49" t="s">
        <v>197</v>
      </c>
      <c r="GO269" s="49" t="s">
        <v>197</v>
      </c>
      <c r="GP269" s="49" t="s">
        <v>197</v>
      </c>
      <c r="GQ269" s="49" t="s">
        <v>197</v>
      </c>
      <c r="GR269" s="49" t="s">
        <v>197</v>
      </c>
      <c r="GS269" s="49" t="s">
        <v>197</v>
      </c>
      <c r="GT269" s="49" t="s">
        <v>197</v>
      </c>
      <c r="GU269" s="49" t="s">
        <v>197</v>
      </c>
      <c r="GV269" s="49" t="s">
        <v>197</v>
      </c>
      <c r="GW269" s="49" t="s">
        <v>197</v>
      </c>
      <c r="GX269" s="49" t="s">
        <v>197</v>
      </c>
      <c r="GY269" s="49" t="s">
        <v>197</v>
      </c>
      <c r="GZ269" s="49" t="s">
        <v>197</v>
      </c>
      <c r="HA269" s="49" t="s">
        <v>197</v>
      </c>
      <c r="HB269" s="49" t="s">
        <v>197</v>
      </c>
      <c r="HC269" s="49" t="s">
        <v>197</v>
      </c>
      <c r="HD269" s="49" t="s">
        <v>197</v>
      </c>
      <c r="HE269" s="48" t="e">
        <v>#N/A</v>
      </c>
      <c r="HF269" s="49" t="s">
        <v>197</v>
      </c>
      <c r="HG269" s="48" t="e">
        <v>#N/A</v>
      </c>
      <c r="HH269" s="49" t="s">
        <v>197</v>
      </c>
      <c r="HI269" s="49" t="s">
        <v>197</v>
      </c>
      <c r="HJ269" s="49" t="s">
        <v>197</v>
      </c>
      <c r="HK269" s="49" t="s">
        <v>197</v>
      </c>
      <c r="HL269" s="49" t="s">
        <v>197</v>
      </c>
      <c r="HM269" s="49" t="s">
        <v>197</v>
      </c>
      <c r="HN269" s="49" t="s">
        <v>197</v>
      </c>
      <c r="HO269" s="49" t="s">
        <v>197</v>
      </c>
      <c r="HP269" s="49" t="s">
        <v>197</v>
      </c>
      <c r="HQ269" s="49" t="s">
        <v>197</v>
      </c>
      <c r="HR269" s="49" t="s">
        <v>197</v>
      </c>
      <c r="HS269" s="49" t="s">
        <v>197</v>
      </c>
      <c r="HT269" s="49" t="s">
        <v>197</v>
      </c>
      <c r="HU269" s="48">
        <v>91.4</v>
      </c>
      <c r="HV269" s="48">
        <v>68.099999999999994</v>
      </c>
      <c r="HW269" s="48">
        <v>69.5</v>
      </c>
      <c r="HX269" s="49" t="s">
        <v>197</v>
      </c>
      <c r="HY269" s="49" t="s">
        <v>197</v>
      </c>
      <c r="HZ269" s="49" t="s">
        <v>197</v>
      </c>
      <c r="IA269" s="49" t="s">
        <v>197</v>
      </c>
      <c r="IB269" s="49" t="s">
        <v>197</v>
      </c>
      <c r="IC269" s="49" t="s">
        <v>197</v>
      </c>
      <c r="ID269" s="48">
        <v>124.9</v>
      </c>
      <c r="IE269" s="49" t="s">
        <v>197</v>
      </c>
      <c r="IF269" s="49" t="s">
        <v>197</v>
      </c>
      <c r="IG269" s="48">
        <v>289</v>
      </c>
      <c r="IH269" s="48">
        <v>10.5</v>
      </c>
      <c r="II269" s="49" t="s">
        <v>197</v>
      </c>
      <c r="IJ269" s="49" t="s">
        <v>197</v>
      </c>
      <c r="IK269" s="49" t="s">
        <v>197</v>
      </c>
      <c r="IL269" s="49" t="s">
        <v>197</v>
      </c>
      <c r="IM269" s="49" t="s">
        <v>197</v>
      </c>
      <c r="IN269" s="49" t="s">
        <v>197</v>
      </c>
      <c r="IO269" s="49" t="s">
        <v>197</v>
      </c>
      <c r="IP269" s="49" t="s">
        <v>197</v>
      </c>
      <c r="IQ269" s="49" t="s">
        <v>197</v>
      </c>
      <c r="IR269" s="49" t="s">
        <v>197</v>
      </c>
      <c r="IS269" s="49" t="s">
        <v>197</v>
      </c>
      <c r="IT269" s="49" t="s">
        <v>197</v>
      </c>
      <c r="IU269" s="49" t="s">
        <v>197</v>
      </c>
      <c r="IV269" s="49" t="s">
        <v>197</v>
      </c>
      <c r="IW269" s="49" t="s">
        <v>197</v>
      </c>
      <c r="IX269" s="49" t="s">
        <v>197</v>
      </c>
      <c r="IY269" s="49" t="s">
        <v>197</v>
      </c>
      <c r="IZ269" s="49" t="s">
        <v>197</v>
      </c>
      <c r="JA269" s="49" t="s">
        <v>197</v>
      </c>
      <c r="JB269" s="49" t="s">
        <v>197</v>
      </c>
      <c r="JC269" s="49" t="s">
        <v>197</v>
      </c>
      <c r="JD269" s="49" t="s">
        <v>197</v>
      </c>
      <c r="JE269" s="49" t="s">
        <v>197</v>
      </c>
      <c r="JF269" s="49" t="s">
        <v>87</v>
      </c>
      <c r="JG269" s="49" t="s">
        <v>87</v>
      </c>
      <c r="JH269" s="49" t="s">
        <v>87</v>
      </c>
      <c r="JI269" s="49">
        <v>83.8</v>
      </c>
      <c r="JJ269" s="49">
        <v>50.2</v>
      </c>
      <c r="JK269" s="49">
        <v>23</v>
      </c>
      <c r="JL269" s="49">
        <v>42.4</v>
      </c>
      <c r="JM269" s="49">
        <v>17</v>
      </c>
      <c r="JN269" s="49">
        <v>10.5</v>
      </c>
      <c r="JO269" s="49" t="s">
        <v>87</v>
      </c>
    </row>
    <row r="270" spans="1:275">
      <c r="A270" s="45"/>
      <c r="B270" s="46" t="s">
        <v>2007</v>
      </c>
      <c r="C270" s="303" t="s">
        <v>1496</v>
      </c>
      <c r="D270" s="46" t="s">
        <v>136</v>
      </c>
      <c r="E270" s="303" t="s">
        <v>35</v>
      </c>
      <c r="F270" s="47" t="s">
        <v>197</v>
      </c>
      <c r="G270" s="47" t="s">
        <v>197</v>
      </c>
      <c r="H270" s="48">
        <v>126.5</v>
      </c>
      <c r="I270" s="48">
        <v>126.3</v>
      </c>
      <c r="J270" s="48">
        <v>127.2</v>
      </c>
      <c r="K270" s="48">
        <v>80.400000000000006</v>
      </c>
      <c r="L270" s="48">
        <v>47.6</v>
      </c>
      <c r="M270" s="48">
        <v>82.9</v>
      </c>
      <c r="N270" s="48">
        <v>54.6</v>
      </c>
      <c r="O270" s="49" t="s">
        <v>197</v>
      </c>
      <c r="P270" s="48">
        <v>82.9</v>
      </c>
      <c r="Q270" s="48">
        <v>50.1</v>
      </c>
      <c r="R270" s="48">
        <v>88.1</v>
      </c>
      <c r="S270" s="48">
        <v>59</v>
      </c>
      <c r="T270" s="49" t="s">
        <v>197</v>
      </c>
      <c r="U270" s="49" t="s">
        <v>197</v>
      </c>
      <c r="V270" s="48">
        <v>42.6</v>
      </c>
      <c r="W270" s="49" t="s">
        <v>197</v>
      </c>
      <c r="X270" s="49" t="s">
        <v>197</v>
      </c>
      <c r="Y270" s="49" t="s">
        <v>197</v>
      </c>
      <c r="Z270" s="48">
        <v>130.1</v>
      </c>
      <c r="AA270" s="48">
        <v>21.7</v>
      </c>
      <c r="AB270" s="49" t="s">
        <v>197</v>
      </c>
      <c r="AC270" s="49" t="s">
        <v>197</v>
      </c>
      <c r="AD270" s="49" t="s">
        <v>197</v>
      </c>
      <c r="AE270" s="48">
        <v>28.6</v>
      </c>
      <c r="AF270" s="49" t="s">
        <v>197</v>
      </c>
      <c r="AG270" s="49" t="s">
        <v>197</v>
      </c>
      <c r="AH270" s="48">
        <v>76.099999999999994</v>
      </c>
      <c r="AI270" s="49" t="s">
        <v>197</v>
      </c>
      <c r="AJ270" s="49" t="s">
        <v>197</v>
      </c>
      <c r="AK270" s="49" t="s">
        <v>197</v>
      </c>
      <c r="AL270" s="49" t="s">
        <v>197</v>
      </c>
      <c r="AM270" s="49" t="s">
        <v>197</v>
      </c>
      <c r="AN270" s="49" t="s">
        <v>197</v>
      </c>
      <c r="AO270" s="49" t="s">
        <v>197</v>
      </c>
      <c r="AP270" s="49" t="s">
        <v>197</v>
      </c>
      <c r="AQ270" s="48">
        <v>51.9</v>
      </c>
      <c r="AR270" s="48">
        <v>66.7</v>
      </c>
      <c r="AS270" s="49" t="s">
        <v>197</v>
      </c>
      <c r="AT270" s="48">
        <v>42.8</v>
      </c>
      <c r="AU270" s="49" t="s">
        <v>197</v>
      </c>
      <c r="AV270" s="48">
        <v>50.3</v>
      </c>
      <c r="AW270" s="49" t="s">
        <v>197</v>
      </c>
      <c r="AX270" s="49" t="s">
        <v>197</v>
      </c>
      <c r="AY270" s="49" t="s">
        <v>197</v>
      </c>
      <c r="AZ270" s="48">
        <v>75.599999999999994</v>
      </c>
      <c r="BA270" s="48">
        <v>77.099999999999994</v>
      </c>
      <c r="BB270" s="48">
        <v>77</v>
      </c>
      <c r="BC270" s="48">
        <v>87.4</v>
      </c>
      <c r="BD270" s="48">
        <v>73.5</v>
      </c>
      <c r="BE270" s="48">
        <v>74.5</v>
      </c>
      <c r="BF270" s="48">
        <v>85.8</v>
      </c>
      <c r="BG270" s="48">
        <v>64.7</v>
      </c>
      <c r="BH270" s="48">
        <v>69.599999999999994</v>
      </c>
      <c r="BI270" s="48">
        <v>17.7</v>
      </c>
      <c r="BJ270" s="48">
        <v>33.700000000000003</v>
      </c>
      <c r="BK270" s="48">
        <v>25.4</v>
      </c>
      <c r="BL270" s="49" t="s">
        <v>197</v>
      </c>
      <c r="BM270" s="49" t="s">
        <v>197</v>
      </c>
      <c r="BN270" s="49" t="s">
        <v>197</v>
      </c>
      <c r="BO270" s="49" t="s">
        <v>197</v>
      </c>
      <c r="BP270" s="49" t="s">
        <v>197</v>
      </c>
      <c r="BQ270" s="49" t="s">
        <v>197</v>
      </c>
      <c r="BR270" s="49" t="s">
        <v>197</v>
      </c>
      <c r="BS270" s="49" t="s">
        <v>197</v>
      </c>
      <c r="BT270" s="49" t="s">
        <v>197</v>
      </c>
      <c r="BU270" s="49" t="s">
        <v>197</v>
      </c>
      <c r="BV270" s="49" t="s">
        <v>197</v>
      </c>
      <c r="BW270" s="49" t="s">
        <v>197</v>
      </c>
      <c r="BX270" s="48">
        <v>68.900000000000006</v>
      </c>
      <c r="BY270" s="48">
        <v>108.3</v>
      </c>
      <c r="BZ270" s="48">
        <v>82.7</v>
      </c>
      <c r="CA270" s="49" t="s">
        <v>197</v>
      </c>
      <c r="CB270" s="49" t="s">
        <v>197</v>
      </c>
      <c r="CC270" s="49" t="s">
        <v>197</v>
      </c>
      <c r="CD270" s="49" t="s">
        <v>197</v>
      </c>
      <c r="CE270" s="49" t="s">
        <v>197</v>
      </c>
      <c r="CF270" s="49" t="s">
        <v>197</v>
      </c>
      <c r="CG270" s="49" t="s">
        <v>197</v>
      </c>
      <c r="CH270" s="49" t="s">
        <v>197</v>
      </c>
      <c r="CI270" s="49" t="s">
        <v>197</v>
      </c>
      <c r="CJ270" s="49" t="s">
        <v>197</v>
      </c>
      <c r="CK270" s="49" t="s">
        <v>197</v>
      </c>
      <c r="CL270" s="49" t="s">
        <v>197</v>
      </c>
      <c r="CM270" s="49" t="s">
        <v>197</v>
      </c>
      <c r="CN270" s="49" t="s">
        <v>197</v>
      </c>
      <c r="CO270" s="49" t="s">
        <v>197</v>
      </c>
      <c r="CP270" s="49" t="s">
        <v>197</v>
      </c>
      <c r="CQ270" s="49" t="s">
        <v>197</v>
      </c>
      <c r="CR270" s="49" t="s">
        <v>197</v>
      </c>
      <c r="CS270" s="49" t="s">
        <v>197</v>
      </c>
      <c r="CT270" s="49" t="s">
        <v>197</v>
      </c>
      <c r="CU270" s="49" t="s">
        <v>197</v>
      </c>
      <c r="CV270" s="49" t="s">
        <v>197</v>
      </c>
      <c r="CW270" s="49" t="s">
        <v>197</v>
      </c>
      <c r="CX270" s="49" t="s">
        <v>197</v>
      </c>
      <c r="CY270" s="49" t="s">
        <v>197</v>
      </c>
      <c r="CZ270" s="49" t="s">
        <v>197</v>
      </c>
      <c r="DA270" s="48">
        <v>76.3</v>
      </c>
      <c r="DB270" s="48">
        <v>92.5</v>
      </c>
      <c r="DC270" s="48">
        <v>86.7</v>
      </c>
      <c r="DD270" s="49" t="s">
        <v>197</v>
      </c>
      <c r="DE270" s="49" t="s">
        <v>197</v>
      </c>
      <c r="DF270" s="49" t="s">
        <v>197</v>
      </c>
      <c r="DG270" s="49" t="s">
        <v>197</v>
      </c>
      <c r="DH270" s="49" t="s">
        <v>197</v>
      </c>
      <c r="DI270" s="49" t="s">
        <v>197</v>
      </c>
      <c r="DJ270" s="49" t="s">
        <v>197</v>
      </c>
      <c r="DK270" s="49" t="s">
        <v>197</v>
      </c>
      <c r="DL270" s="49" t="s">
        <v>197</v>
      </c>
      <c r="DM270" s="49" t="s">
        <v>197</v>
      </c>
      <c r="DN270" s="49" t="s">
        <v>197</v>
      </c>
      <c r="DO270" s="49" t="s">
        <v>197</v>
      </c>
      <c r="DP270" s="49" t="s">
        <v>197</v>
      </c>
      <c r="DQ270" s="49" t="s">
        <v>197</v>
      </c>
      <c r="DR270" s="49" t="s">
        <v>197</v>
      </c>
      <c r="DS270" s="49" t="s">
        <v>197</v>
      </c>
      <c r="DT270" s="49" t="s">
        <v>197</v>
      </c>
      <c r="DU270" s="49" t="s">
        <v>197</v>
      </c>
      <c r="DV270" s="49" t="s">
        <v>197</v>
      </c>
      <c r="DW270" s="49" t="s">
        <v>197</v>
      </c>
      <c r="DX270" s="49" t="s">
        <v>197</v>
      </c>
      <c r="DY270" s="48">
        <v>376.6</v>
      </c>
      <c r="DZ270" s="48">
        <v>401</v>
      </c>
      <c r="EA270" s="48">
        <v>391.1</v>
      </c>
      <c r="EB270" s="48" t="e">
        <v>#N/A</v>
      </c>
      <c r="EC270" s="49" t="s">
        <v>197</v>
      </c>
      <c r="ED270" s="48" t="e">
        <v>#N/A</v>
      </c>
      <c r="EE270" s="49" t="s">
        <v>197</v>
      </c>
      <c r="EF270" s="49" t="s">
        <v>197</v>
      </c>
      <c r="EG270" s="49" t="s">
        <v>197</v>
      </c>
      <c r="EH270" s="49" t="s">
        <v>197</v>
      </c>
      <c r="EI270" s="49" t="s">
        <v>197</v>
      </c>
      <c r="EJ270" s="49" t="s">
        <v>197</v>
      </c>
      <c r="EK270" s="49" t="s">
        <v>197</v>
      </c>
      <c r="EL270" s="49" t="s">
        <v>197</v>
      </c>
      <c r="EM270" s="49" t="s">
        <v>197</v>
      </c>
      <c r="EN270" s="49" t="s">
        <v>197</v>
      </c>
      <c r="EO270" s="49" t="s">
        <v>197</v>
      </c>
      <c r="EP270" s="49" t="s">
        <v>197</v>
      </c>
      <c r="EQ270" s="49" t="s">
        <v>197</v>
      </c>
      <c r="ER270" s="49" t="s">
        <v>197</v>
      </c>
      <c r="ES270" s="49" t="s">
        <v>197</v>
      </c>
      <c r="ET270" s="48">
        <v>126.9</v>
      </c>
      <c r="EU270" s="49" t="s">
        <v>197</v>
      </c>
      <c r="EV270" s="48">
        <v>82.1</v>
      </c>
      <c r="EW270" s="48">
        <v>61.7</v>
      </c>
      <c r="EX270" s="48">
        <v>68.2</v>
      </c>
      <c r="EY270" s="48">
        <v>92.4</v>
      </c>
      <c r="EZ270" s="48">
        <v>34.299999999999997</v>
      </c>
      <c r="FA270" s="48">
        <v>65.900000000000006</v>
      </c>
      <c r="FB270" s="48">
        <v>53.3</v>
      </c>
      <c r="FC270" s="49" t="s">
        <v>197</v>
      </c>
      <c r="FD270" s="48">
        <v>70.400000000000006</v>
      </c>
      <c r="FE270" s="48">
        <v>75.400000000000006</v>
      </c>
      <c r="FF270" s="48">
        <v>73.2</v>
      </c>
      <c r="FG270" s="49" t="s">
        <v>197</v>
      </c>
      <c r="FH270" s="49" t="s">
        <v>197</v>
      </c>
      <c r="FI270" s="49" t="s">
        <v>197</v>
      </c>
      <c r="FJ270" s="48">
        <v>33.9</v>
      </c>
      <c r="FK270" s="48">
        <v>3.5</v>
      </c>
      <c r="FL270" s="48">
        <v>17.2</v>
      </c>
      <c r="FM270" s="48">
        <v>77.8</v>
      </c>
      <c r="FN270" s="48">
        <v>64.599999999999994</v>
      </c>
      <c r="FO270" s="48">
        <v>72.3</v>
      </c>
      <c r="FP270" s="48">
        <v>38</v>
      </c>
      <c r="FQ270" s="48">
        <v>66.3</v>
      </c>
      <c r="FR270" s="48">
        <v>56.3</v>
      </c>
      <c r="FS270" s="48">
        <v>34.5</v>
      </c>
      <c r="FT270" s="48">
        <v>64.599999999999994</v>
      </c>
      <c r="FU270" s="48">
        <v>45.6</v>
      </c>
      <c r="FV270" s="48">
        <v>36.200000000000003</v>
      </c>
      <c r="FW270" s="48">
        <v>119.3</v>
      </c>
      <c r="FX270" s="48">
        <v>88.5</v>
      </c>
      <c r="FY270" s="48">
        <v>131.5</v>
      </c>
      <c r="FZ270" s="48">
        <v>131</v>
      </c>
      <c r="GA270" s="48">
        <v>51.2</v>
      </c>
      <c r="GB270" s="48">
        <v>86.1</v>
      </c>
      <c r="GC270" s="48">
        <v>79.3</v>
      </c>
      <c r="GD270" s="49" t="s">
        <v>197</v>
      </c>
      <c r="GE270" s="49" t="s">
        <v>197</v>
      </c>
      <c r="GF270" s="49" t="s">
        <v>197</v>
      </c>
      <c r="GG270" s="48">
        <v>154.69999999999999</v>
      </c>
      <c r="GH270" s="48">
        <v>207.2</v>
      </c>
      <c r="GI270" s="48">
        <v>206.8</v>
      </c>
      <c r="GJ270" s="49" t="s">
        <v>197</v>
      </c>
      <c r="GK270" s="49" t="s">
        <v>197</v>
      </c>
      <c r="GL270" s="49" t="s">
        <v>197</v>
      </c>
      <c r="GM270" s="48">
        <v>117.3</v>
      </c>
      <c r="GN270" s="48">
        <v>75.400000000000006</v>
      </c>
      <c r="GO270" s="48">
        <v>91.8</v>
      </c>
      <c r="GP270" s="48">
        <v>8.5</v>
      </c>
      <c r="GQ270" s="48">
        <v>5</v>
      </c>
      <c r="GR270" s="48">
        <v>6.3</v>
      </c>
      <c r="GS270" s="48">
        <v>13.6</v>
      </c>
      <c r="GT270" s="48">
        <v>38.5</v>
      </c>
      <c r="GU270" s="48">
        <v>33</v>
      </c>
      <c r="GV270" s="48">
        <v>57.3</v>
      </c>
      <c r="GW270" s="48">
        <v>18.3</v>
      </c>
      <c r="GX270" s="48">
        <v>35.6</v>
      </c>
      <c r="GY270" s="48">
        <v>78.7</v>
      </c>
      <c r="GZ270" s="48">
        <v>91.6</v>
      </c>
      <c r="HA270" s="48">
        <v>85.3</v>
      </c>
      <c r="HB270" s="48">
        <v>51.8</v>
      </c>
      <c r="HC270" s="48">
        <v>104.6</v>
      </c>
      <c r="HD270" s="48">
        <v>88.6</v>
      </c>
      <c r="HE270" s="48" t="e">
        <v>#N/A</v>
      </c>
      <c r="HF270" s="49" t="s">
        <v>197</v>
      </c>
      <c r="HG270" s="48" t="e">
        <v>#N/A</v>
      </c>
      <c r="HH270" s="49" t="s">
        <v>197</v>
      </c>
      <c r="HI270" s="49" t="s">
        <v>197</v>
      </c>
      <c r="HJ270" s="49" t="s">
        <v>197</v>
      </c>
      <c r="HK270" s="49" t="s">
        <v>197</v>
      </c>
      <c r="HL270" s="49" t="s">
        <v>197</v>
      </c>
      <c r="HM270" s="49" t="s">
        <v>197</v>
      </c>
      <c r="HN270" s="49" t="s">
        <v>197</v>
      </c>
      <c r="HO270" s="49" t="s">
        <v>197</v>
      </c>
      <c r="HP270" s="49" t="s">
        <v>197</v>
      </c>
      <c r="HQ270" s="49" t="s">
        <v>197</v>
      </c>
      <c r="HR270" s="49" t="s">
        <v>197</v>
      </c>
      <c r="HS270" s="49" t="s">
        <v>197</v>
      </c>
      <c r="HT270" s="49" t="s">
        <v>197</v>
      </c>
      <c r="HU270" s="48">
        <v>94.9</v>
      </c>
      <c r="HV270" s="48">
        <v>86.8</v>
      </c>
      <c r="HW270" s="48">
        <v>87.3</v>
      </c>
      <c r="HX270" s="49" t="s">
        <v>197</v>
      </c>
      <c r="HY270" s="49" t="s">
        <v>197</v>
      </c>
      <c r="HZ270" s="49" t="s">
        <v>197</v>
      </c>
      <c r="IA270" s="49" t="s">
        <v>197</v>
      </c>
      <c r="IB270" s="49" t="s">
        <v>197</v>
      </c>
      <c r="IC270" s="49" t="s">
        <v>197</v>
      </c>
      <c r="ID270" s="48">
        <v>192.3</v>
      </c>
      <c r="IE270" s="49" t="s">
        <v>197</v>
      </c>
      <c r="IF270" s="49" t="s">
        <v>197</v>
      </c>
      <c r="IG270" s="49" t="s">
        <v>197</v>
      </c>
      <c r="IH270" s="48">
        <v>49.4</v>
      </c>
      <c r="II270" s="48">
        <v>88.7</v>
      </c>
      <c r="IJ270" s="48">
        <v>154.4</v>
      </c>
      <c r="IK270" s="49" t="s">
        <v>197</v>
      </c>
      <c r="IL270" s="49" t="s">
        <v>197</v>
      </c>
      <c r="IM270" s="49" t="s">
        <v>197</v>
      </c>
      <c r="IN270" s="49" t="s">
        <v>197</v>
      </c>
      <c r="IO270" s="49" t="s">
        <v>197</v>
      </c>
      <c r="IP270" s="49" t="s">
        <v>197</v>
      </c>
      <c r="IQ270" s="49" t="s">
        <v>197</v>
      </c>
      <c r="IR270" s="48">
        <v>43.2</v>
      </c>
      <c r="IS270" s="48">
        <v>33.9</v>
      </c>
      <c r="IT270" s="48">
        <v>37.5</v>
      </c>
      <c r="IU270" s="48">
        <v>58.3</v>
      </c>
      <c r="IV270" s="48">
        <v>18.7</v>
      </c>
      <c r="IW270" s="48">
        <v>28.7</v>
      </c>
      <c r="IX270" s="49" t="s">
        <v>197</v>
      </c>
      <c r="IY270" s="49" t="s">
        <v>197</v>
      </c>
      <c r="IZ270" s="49" t="s">
        <v>197</v>
      </c>
      <c r="JA270" s="49" t="s">
        <v>197</v>
      </c>
      <c r="JB270" s="49" t="s">
        <v>197</v>
      </c>
      <c r="JC270" s="48">
        <v>279.5</v>
      </c>
      <c r="JD270" s="48">
        <v>48.1</v>
      </c>
      <c r="JE270" s="48">
        <v>104.5</v>
      </c>
      <c r="JF270" s="48" t="s">
        <v>87</v>
      </c>
      <c r="JG270" s="48" t="s">
        <v>87</v>
      </c>
      <c r="JH270" s="48" t="s">
        <v>87</v>
      </c>
      <c r="JI270" s="48">
        <v>172.1</v>
      </c>
      <c r="JJ270" s="48">
        <v>66.3</v>
      </c>
      <c r="JK270" s="48">
        <v>87.7</v>
      </c>
      <c r="JL270" s="48">
        <v>68.7</v>
      </c>
      <c r="JM270" s="48">
        <v>54.5</v>
      </c>
      <c r="JN270" s="48">
        <v>49.4</v>
      </c>
      <c r="JO270" s="48" t="s">
        <v>87</v>
      </c>
    </row>
    <row r="271" spans="1:275">
      <c r="A271" s="45"/>
      <c r="B271" s="46" t="s">
        <v>2008</v>
      </c>
      <c r="C271" s="303" t="s">
        <v>1497</v>
      </c>
      <c r="D271" s="46" t="s">
        <v>136</v>
      </c>
      <c r="E271" s="303" t="s">
        <v>35</v>
      </c>
      <c r="F271" s="47" t="s">
        <v>197</v>
      </c>
      <c r="G271" s="47" t="s">
        <v>197</v>
      </c>
      <c r="H271" s="48">
        <v>114.7</v>
      </c>
      <c r="I271" s="48">
        <v>120.5</v>
      </c>
      <c r="J271" s="48">
        <v>111.4</v>
      </c>
      <c r="K271" s="49" t="s">
        <v>197</v>
      </c>
      <c r="L271" s="48">
        <v>54</v>
      </c>
      <c r="M271" s="48">
        <v>167.3</v>
      </c>
      <c r="N271" s="49" t="s">
        <v>197</v>
      </c>
      <c r="O271" s="49" t="s">
        <v>197</v>
      </c>
      <c r="P271" s="48">
        <v>97.9</v>
      </c>
      <c r="Q271" s="49" t="s">
        <v>197</v>
      </c>
      <c r="R271" s="48">
        <v>136.19999999999999</v>
      </c>
      <c r="S271" s="48">
        <v>38.299999999999997</v>
      </c>
      <c r="T271" s="49" t="s">
        <v>197</v>
      </c>
      <c r="U271" s="49" t="s">
        <v>197</v>
      </c>
      <c r="V271" s="49" t="s">
        <v>197</v>
      </c>
      <c r="W271" s="49" t="s">
        <v>197</v>
      </c>
      <c r="X271" s="49" t="s">
        <v>197</v>
      </c>
      <c r="Y271" s="49" t="s">
        <v>197</v>
      </c>
      <c r="Z271" s="49" t="s">
        <v>197</v>
      </c>
      <c r="AA271" s="49" t="s">
        <v>197</v>
      </c>
      <c r="AB271" s="49" t="s">
        <v>197</v>
      </c>
      <c r="AC271" s="49" t="s">
        <v>197</v>
      </c>
      <c r="AD271" s="49" t="s">
        <v>197</v>
      </c>
      <c r="AE271" s="48">
        <v>50.6</v>
      </c>
      <c r="AF271" s="49" t="s">
        <v>197</v>
      </c>
      <c r="AG271" s="48">
        <v>50.9</v>
      </c>
      <c r="AH271" s="48">
        <v>59.5</v>
      </c>
      <c r="AI271" s="49" t="s">
        <v>197</v>
      </c>
      <c r="AJ271" s="49" t="s">
        <v>197</v>
      </c>
      <c r="AK271" s="49" t="s">
        <v>197</v>
      </c>
      <c r="AL271" s="49" t="s">
        <v>197</v>
      </c>
      <c r="AM271" s="49" t="s">
        <v>197</v>
      </c>
      <c r="AN271" s="49" t="s">
        <v>197</v>
      </c>
      <c r="AO271" s="49" t="s">
        <v>197</v>
      </c>
      <c r="AP271" s="49" t="s">
        <v>197</v>
      </c>
      <c r="AQ271" s="49" t="s">
        <v>197</v>
      </c>
      <c r="AR271" s="49" t="s">
        <v>197</v>
      </c>
      <c r="AS271" s="49" t="s">
        <v>197</v>
      </c>
      <c r="AT271" s="49" t="s">
        <v>197</v>
      </c>
      <c r="AU271" s="49" t="s">
        <v>197</v>
      </c>
      <c r="AV271" s="49" t="s">
        <v>197</v>
      </c>
      <c r="AW271" s="49" t="s">
        <v>197</v>
      </c>
      <c r="AX271" s="49" t="s">
        <v>197</v>
      </c>
      <c r="AY271" s="49" t="s">
        <v>197</v>
      </c>
      <c r="AZ271" s="48">
        <v>81.3</v>
      </c>
      <c r="BA271" s="48">
        <v>74.8</v>
      </c>
      <c r="BB271" s="48">
        <v>75.099999999999994</v>
      </c>
      <c r="BC271" s="48">
        <v>75</v>
      </c>
      <c r="BD271" s="48">
        <v>76</v>
      </c>
      <c r="BE271" s="48">
        <v>75.900000000000006</v>
      </c>
      <c r="BF271" s="48">
        <v>90.8</v>
      </c>
      <c r="BG271" s="48">
        <v>77</v>
      </c>
      <c r="BH271" s="48">
        <v>80.3</v>
      </c>
      <c r="BI271" s="49" t="s">
        <v>197</v>
      </c>
      <c r="BJ271" s="49" t="s">
        <v>197</v>
      </c>
      <c r="BK271" s="49" t="s">
        <v>197</v>
      </c>
      <c r="BL271" s="49" t="s">
        <v>197</v>
      </c>
      <c r="BM271" s="49" t="s">
        <v>197</v>
      </c>
      <c r="BN271" s="49" t="s">
        <v>197</v>
      </c>
      <c r="BO271" s="49" t="s">
        <v>197</v>
      </c>
      <c r="BP271" s="49" t="s">
        <v>197</v>
      </c>
      <c r="BQ271" s="49" t="s">
        <v>197</v>
      </c>
      <c r="BR271" s="49" t="s">
        <v>197</v>
      </c>
      <c r="BS271" s="49" t="s">
        <v>197</v>
      </c>
      <c r="BT271" s="49" t="s">
        <v>197</v>
      </c>
      <c r="BU271" s="49" t="s">
        <v>197</v>
      </c>
      <c r="BV271" s="49" t="s">
        <v>197</v>
      </c>
      <c r="BW271" s="49" t="s">
        <v>197</v>
      </c>
      <c r="BX271" s="49" t="s">
        <v>197</v>
      </c>
      <c r="BY271" s="49" t="s">
        <v>197</v>
      </c>
      <c r="BZ271" s="49" t="s">
        <v>197</v>
      </c>
      <c r="CA271" s="49" t="s">
        <v>197</v>
      </c>
      <c r="CB271" s="49" t="s">
        <v>197</v>
      </c>
      <c r="CC271" s="49" t="s">
        <v>197</v>
      </c>
      <c r="CD271" s="49" t="s">
        <v>197</v>
      </c>
      <c r="CE271" s="49" t="s">
        <v>197</v>
      </c>
      <c r="CF271" s="49" t="s">
        <v>197</v>
      </c>
      <c r="CG271" s="49" t="s">
        <v>197</v>
      </c>
      <c r="CH271" s="49" t="s">
        <v>197</v>
      </c>
      <c r="CI271" s="49" t="s">
        <v>197</v>
      </c>
      <c r="CJ271" s="49" t="s">
        <v>197</v>
      </c>
      <c r="CK271" s="49" t="s">
        <v>197</v>
      </c>
      <c r="CL271" s="49" t="s">
        <v>197</v>
      </c>
      <c r="CM271" s="49" t="s">
        <v>197</v>
      </c>
      <c r="CN271" s="49" t="s">
        <v>197</v>
      </c>
      <c r="CO271" s="49" t="s">
        <v>197</v>
      </c>
      <c r="CP271" s="49" t="s">
        <v>197</v>
      </c>
      <c r="CQ271" s="49" t="s">
        <v>197</v>
      </c>
      <c r="CR271" s="49" t="s">
        <v>197</v>
      </c>
      <c r="CS271" s="49" t="s">
        <v>197</v>
      </c>
      <c r="CT271" s="49" t="s">
        <v>197</v>
      </c>
      <c r="CU271" s="49" t="s">
        <v>197</v>
      </c>
      <c r="CV271" s="49" t="s">
        <v>197</v>
      </c>
      <c r="CW271" s="49" t="s">
        <v>197</v>
      </c>
      <c r="CX271" s="49" t="s">
        <v>197</v>
      </c>
      <c r="CY271" s="49" t="s">
        <v>197</v>
      </c>
      <c r="CZ271" s="49" t="s">
        <v>197</v>
      </c>
      <c r="DA271" s="49" t="s">
        <v>197</v>
      </c>
      <c r="DB271" s="49" t="s">
        <v>197</v>
      </c>
      <c r="DC271" s="49" t="s">
        <v>197</v>
      </c>
      <c r="DD271" s="49" t="s">
        <v>197</v>
      </c>
      <c r="DE271" s="49" t="s">
        <v>197</v>
      </c>
      <c r="DF271" s="49" t="s">
        <v>197</v>
      </c>
      <c r="DG271" s="49" t="s">
        <v>197</v>
      </c>
      <c r="DH271" s="49" t="s">
        <v>197</v>
      </c>
      <c r="DI271" s="49" t="s">
        <v>197</v>
      </c>
      <c r="DJ271" s="49" t="s">
        <v>197</v>
      </c>
      <c r="DK271" s="49" t="s">
        <v>197</v>
      </c>
      <c r="DL271" s="49" t="s">
        <v>197</v>
      </c>
      <c r="DM271" s="49" t="s">
        <v>197</v>
      </c>
      <c r="DN271" s="49" t="s">
        <v>197</v>
      </c>
      <c r="DO271" s="49" t="s">
        <v>197</v>
      </c>
      <c r="DP271" s="49" t="s">
        <v>197</v>
      </c>
      <c r="DQ271" s="49" t="s">
        <v>197</v>
      </c>
      <c r="DR271" s="49" t="s">
        <v>197</v>
      </c>
      <c r="DS271" s="49" t="s">
        <v>197</v>
      </c>
      <c r="DT271" s="49" t="s">
        <v>197</v>
      </c>
      <c r="DU271" s="49" t="s">
        <v>197</v>
      </c>
      <c r="DV271" s="49" t="s">
        <v>197</v>
      </c>
      <c r="DW271" s="49" t="s">
        <v>197</v>
      </c>
      <c r="DX271" s="49" t="s">
        <v>197</v>
      </c>
      <c r="DY271" s="49" t="s">
        <v>197</v>
      </c>
      <c r="DZ271" s="49" t="s">
        <v>197</v>
      </c>
      <c r="EA271" s="49" t="s">
        <v>197</v>
      </c>
      <c r="EB271" s="48" t="e">
        <v>#N/A</v>
      </c>
      <c r="EC271" s="49" t="s">
        <v>197</v>
      </c>
      <c r="ED271" s="48" t="e">
        <v>#N/A</v>
      </c>
      <c r="EE271" s="49" t="s">
        <v>197</v>
      </c>
      <c r="EF271" s="49" t="s">
        <v>197</v>
      </c>
      <c r="EG271" s="49" t="s">
        <v>197</v>
      </c>
      <c r="EH271" s="49" t="s">
        <v>197</v>
      </c>
      <c r="EI271" s="49" t="s">
        <v>197</v>
      </c>
      <c r="EJ271" s="49" t="s">
        <v>197</v>
      </c>
      <c r="EK271" s="49" t="s">
        <v>197</v>
      </c>
      <c r="EL271" s="49" t="s">
        <v>197</v>
      </c>
      <c r="EM271" s="49" t="s">
        <v>197</v>
      </c>
      <c r="EN271" s="49" t="s">
        <v>197</v>
      </c>
      <c r="EO271" s="49" t="s">
        <v>197</v>
      </c>
      <c r="EP271" s="49" t="s">
        <v>197</v>
      </c>
      <c r="EQ271" s="49" t="s">
        <v>197</v>
      </c>
      <c r="ER271" s="49" t="s">
        <v>197</v>
      </c>
      <c r="ES271" s="49" t="s">
        <v>197</v>
      </c>
      <c r="ET271" s="48">
        <v>57.7</v>
      </c>
      <c r="EU271" s="49" t="s">
        <v>197</v>
      </c>
      <c r="EV271" s="48">
        <v>69.5</v>
      </c>
      <c r="EW271" s="48">
        <v>65.3</v>
      </c>
      <c r="EX271" s="48">
        <v>66.599999999999994</v>
      </c>
      <c r="EY271" s="49" t="s">
        <v>197</v>
      </c>
      <c r="EZ271" s="48">
        <v>76.8</v>
      </c>
      <c r="FA271" s="48">
        <v>27.8</v>
      </c>
      <c r="FB271" s="48">
        <v>47.3</v>
      </c>
      <c r="FC271" s="49" t="s">
        <v>197</v>
      </c>
      <c r="FD271" s="48">
        <v>108.4</v>
      </c>
      <c r="FE271" s="48">
        <v>45.3</v>
      </c>
      <c r="FF271" s="48">
        <v>72.5</v>
      </c>
      <c r="FG271" s="49" t="s">
        <v>197</v>
      </c>
      <c r="FH271" s="49" t="s">
        <v>197</v>
      </c>
      <c r="FI271" s="49" t="s">
        <v>197</v>
      </c>
      <c r="FJ271" s="48">
        <v>43</v>
      </c>
      <c r="FK271" s="48">
        <v>17.600000000000001</v>
      </c>
      <c r="FL271" s="48">
        <v>29</v>
      </c>
      <c r="FM271" s="48">
        <v>31.8</v>
      </c>
      <c r="FN271" s="48">
        <v>40.700000000000003</v>
      </c>
      <c r="FO271" s="48">
        <v>35.5</v>
      </c>
      <c r="FP271" s="48">
        <v>90.7</v>
      </c>
      <c r="FQ271" s="48">
        <v>26.4</v>
      </c>
      <c r="FR271" s="48">
        <v>49.2</v>
      </c>
      <c r="FS271" s="48">
        <v>28.5</v>
      </c>
      <c r="FT271" s="48">
        <v>71.099999999999994</v>
      </c>
      <c r="FU271" s="48">
        <v>44.2</v>
      </c>
      <c r="FV271" s="49" t="s">
        <v>197</v>
      </c>
      <c r="FW271" s="49" t="s">
        <v>197</v>
      </c>
      <c r="FX271" s="48">
        <v>61.2</v>
      </c>
      <c r="FY271" s="48">
        <v>93.2</v>
      </c>
      <c r="FZ271" s="48">
        <v>92.9</v>
      </c>
      <c r="GA271" s="48">
        <v>51.3</v>
      </c>
      <c r="GB271" s="48">
        <v>80</v>
      </c>
      <c r="GC271" s="48">
        <v>74.5</v>
      </c>
      <c r="GD271" s="49" t="s">
        <v>197</v>
      </c>
      <c r="GE271" s="49" t="s">
        <v>197</v>
      </c>
      <c r="GF271" s="49" t="s">
        <v>197</v>
      </c>
      <c r="GG271" s="48">
        <v>255.9</v>
      </c>
      <c r="GH271" s="48">
        <v>162.9</v>
      </c>
      <c r="GI271" s="48">
        <v>163.5</v>
      </c>
      <c r="GJ271" s="49" t="s">
        <v>197</v>
      </c>
      <c r="GK271" s="49" t="s">
        <v>197</v>
      </c>
      <c r="GL271" s="49" t="s">
        <v>197</v>
      </c>
      <c r="GM271" s="49" t="s">
        <v>197</v>
      </c>
      <c r="GN271" s="49" t="s">
        <v>197</v>
      </c>
      <c r="GO271" s="49" t="s">
        <v>197</v>
      </c>
      <c r="GP271" s="49" t="s">
        <v>197</v>
      </c>
      <c r="GQ271" s="49" t="s">
        <v>197</v>
      </c>
      <c r="GR271" s="49" t="s">
        <v>197</v>
      </c>
      <c r="GS271" s="48">
        <v>194.2</v>
      </c>
      <c r="GT271" s="48">
        <v>10</v>
      </c>
      <c r="GU271" s="48">
        <v>50.6</v>
      </c>
      <c r="GV271" s="49" t="s">
        <v>197</v>
      </c>
      <c r="GW271" s="49" t="s">
        <v>197</v>
      </c>
      <c r="GX271" s="49" t="s">
        <v>197</v>
      </c>
      <c r="GY271" s="48">
        <v>47.6</v>
      </c>
      <c r="GZ271" s="48">
        <v>86.7</v>
      </c>
      <c r="HA271" s="48">
        <v>67.599999999999994</v>
      </c>
      <c r="HB271" s="48">
        <v>36.200000000000003</v>
      </c>
      <c r="HC271" s="48">
        <v>43.7</v>
      </c>
      <c r="HD271" s="48">
        <v>41.5</v>
      </c>
      <c r="HE271" s="48" t="e">
        <v>#N/A</v>
      </c>
      <c r="HF271" s="49" t="s">
        <v>197</v>
      </c>
      <c r="HG271" s="48" t="e">
        <v>#N/A</v>
      </c>
      <c r="HH271" s="49" t="s">
        <v>197</v>
      </c>
      <c r="HI271" s="49" t="s">
        <v>197</v>
      </c>
      <c r="HJ271" s="49" t="s">
        <v>197</v>
      </c>
      <c r="HK271" s="49" t="s">
        <v>197</v>
      </c>
      <c r="HL271" s="49" t="s">
        <v>197</v>
      </c>
      <c r="HM271" s="49" t="s">
        <v>197</v>
      </c>
      <c r="HN271" s="49" t="s">
        <v>197</v>
      </c>
      <c r="HO271" s="49" t="s">
        <v>197</v>
      </c>
      <c r="HP271" s="49" t="s">
        <v>197</v>
      </c>
      <c r="HQ271" s="49" t="s">
        <v>197</v>
      </c>
      <c r="HR271" s="49" t="s">
        <v>197</v>
      </c>
      <c r="HS271" s="49" t="s">
        <v>197</v>
      </c>
      <c r="HT271" s="49" t="s">
        <v>197</v>
      </c>
      <c r="HU271" s="48">
        <v>162.1</v>
      </c>
      <c r="HV271" s="48">
        <v>78.599999999999994</v>
      </c>
      <c r="HW271" s="48">
        <v>83.8</v>
      </c>
      <c r="HX271" s="49" t="s">
        <v>197</v>
      </c>
      <c r="HY271" s="49" t="s">
        <v>197</v>
      </c>
      <c r="HZ271" s="49" t="s">
        <v>197</v>
      </c>
      <c r="IA271" s="49" t="s">
        <v>197</v>
      </c>
      <c r="IB271" s="49" t="s">
        <v>197</v>
      </c>
      <c r="IC271" s="49" t="s">
        <v>197</v>
      </c>
      <c r="ID271" s="48">
        <v>190</v>
      </c>
      <c r="IE271" s="49" t="s">
        <v>197</v>
      </c>
      <c r="IF271" s="49" t="s">
        <v>197</v>
      </c>
      <c r="IG271" s="49" t="s">
        <v>197</v>
      </c>
      <c r="IH271" s="48">
        <v>30.7</v>
      </c>
      <c r="II271" s="49" t="s">
        <v>197</v>
      </c>
      <c r="IJ271" s="49" t="s">
        <v>197</v>
      </c>
      <c r="IK271" s="49" t="s">
        <v>197</v>
      </c>
      <c r="IL271" s="49" t="s">
        <v>197</v>
      </c>
      <c r="IM271" s="49" t="s">
        <v>197</v>
      </c>
      <c r="IN271" s="49" t="s">
        <v>197</v>
      </c>
      <c r="IO271" s="49" t="s">
        <v>197</v>
      </c>
      <c r="IP271" s="49" t="s">
        <v>197</v>
      </c>
      <c r="IQ271" s="49" t="s">
        <v>197</v>
      </c>
      <c r="IR271" s="48">
        <v>19.8</v>
      </c>
      <c r="IS271" s="48">
        <v>58.4</v>
      </c>
      <c r="IT271" s="48">
        <v>43.5</v>
      </c>
      <c r="IU271" s="49" t="s">
        <v>197</v>
      </c>
      <c r="IV271" s="49" t="s">
        <v>197</v>
      </c>
      <c r="IW271" s="49" t="s">
        <v>197</v>
      </c>
      <c r="IX271" s="49" t="s">
        <v>197</v>
      </c>
      <c r="IY271" s="49" t="s">
        <v>197</v>
      </c>
      <c r="IZ271" s="49" t="s">
        <v>197</v>
      </c>
      <c r="JA271" s="49" t="s">
        <v>197</v>
      </c>
      <c r="JB271" s="49" t="s">
        <v>197</v>
      </c>
      <c r="JC271" s="49" t="s">
        <v>197</v>
      </c>
      <c r="JD271" s="49" t="s">
        <v>197</v>
      </c>
      <c r="JE271" s="49" t="s">
        <v>197</v>
      </c>
      <c r="JF271" s="49" t="s">
        <v>87</v>
      </c>
      <c r="JG271" s="49" t="s">
        <v>87</v>
      </c>
      <c r="JH271" s="49" t="s">
        <v>87</v>
      </c>
      <c r="JI271" s="49">
        <v>40.299999999999997</v>
      </c>
      <c r="JJ271" s="49">
        <v>48.2</v>
      </c>
      <c r="JK271" s="49">
        <v>48.5</v>
      </c>
      <c r="JL271" s="49">
        <v>43.8</v>
      </c>
      <c r="JM271" s="49">
        <v>34.299999999999997</v>
      </c>
      <c r="JN271" s="49">
        <v>30.7</v>
      </c>
      <c r="JO271" s="49" t="s">
        <v>87</v>
      </c>
    </row>
    <row r="272" spans="1:275">
      <c r="A272" s="45"/>
      <c r="B272" s="46" t="s">
        <v>2009</v>
      </c>
      <c r="C272" s="303" t="s">
        <v>1498</v>
      </c>
      <c r="D272" s="46" t="s">
        <v>136</v>
      </c>
      <c r="E272" s="303" t="s">
        <v>35</v>
      </c>
      <c r="F272" s="47" t="s">
        <v>197</v>
      </c>
      <c r="G272" s="47" t="s">
        <v>197</v>
      </c>
      <c r="H272" s="48">
        <v>151.69999999999999</v>
      </c>
      <c r="I272" s="48">
        <v>127.9</v>
      </c>
      <c r="J272" s="48">
        <v>132.4</v>
      </c>
      <c r="K272" s="48">
        <v>25.1</v>
      </c>
      <c r="L272" s="48">
        <v>144.30000000000001</v>
      </c>
      <c r="M272" s="48">
        <v>141.6</v>
      </c>
      <c r="N272" s="48">
        <v>148.69999999999999</v>
      </c>
      <c r="O272" s="48">
        <v>300.8</v>
      </c>
      <c r="P272" s="48">
        <v>140.4</v>
      </c>
      <c r="Q272" s="48">
        <v>103.2</v>
      </c>
      <c r="R272" s="48">
        <v>72</v>
      </c>
      <c r="S272" s="48">
        <v>140</v>
      </c>
      <c r="T272" s="48">
        <v>90.4</v>
      </c>
      <c r="U272" s="48">
        <v>164.9</v>
      </c>
      <c r="V272" s="48">
        <v>135.4</v>
      </c>
      <c r="W272" s="48">
        <v>229.7</v>
      </c>
      <c r="X272" s="48">
        <v>194.6</v>
      </c>
      <c r="Y272" s="48">
        <v>252</v>
      </c>
      <c r="Z272" s="48">
        <v>160.5</v>
      </c>
      <c r="AA272" s="48">
        <v>160.19999999999999</v>
      </c>
      <c r="AB272" s="48">
        <v>99.1</v>
      </c>
      <c r="AC272" s="48">
        <v>98</v>
      </c>
      <c r="AD272" s="48">
        <v>269.3</v>
      </c>
      <c r="AE272" s="48">
        <v>164</v>
      </c>
      <c r="AF272" s="48">
        <v>167.4</v>
      </c>
      <c r="AG272" s="48">
        <v>107.9</v>
      </c>
      <c r="AH272" s="48">
        <v>112.5</v>
      </c>
      <c r="AI272" s="49" t="s">
        <v>197</v>
      </c>
      <c r="AJ272" s="49" t="s">
        <v>197</v>
      </c>
      <c r="AK272" s="48">
        <v>222.6</v>
      </c>
      <c r="AL272" s="49" t="s">
        <v>197</v>
      </c>
      <c r="AM272" s="49" t="s">
        <v>197</v>
      </c>
      <c r="AN272" s="48">
        <v>86.1</v>
      </c>
      <c r="AO272" s="48">
        <v>172.5</v>
      </c>
      <c r="AP272" s="48">
        <v>171.6</v>
      </c>
      <c r="AQ272" s="48">
        <v>105.7</v>
      </c>
      <c r="AR272" s="48">
        <v>211.2</v>
      </c>
      <c r="AS272" s="49" t="s">
        <v>197</v>
      </c>
      <c r="AT272" s="48">
        <v>161</v>
      </c>
      <c r="AU272" s="49" t="s">
        <v>197</v>
      </c>
      <c r="AV272" s="48">
        <v>190.5</v>
      </c>
      <c r="AW272" s="49" t="s">
        <v>197</v>
      </c>
      <c r="AX272" s="49" t="s">
        <v>197</v>
      </c>
      <c r="AY272" s="49" t="s">
        <v>197</v>
      </c>
      <c r="AZ272" s="48">
        <v>161.1</v>
      </c>
      <c r="BA272" s="48">
        <v>142.1</v>
      </c>
      <c r="BB272" s="48">
        <v>143</v>
      </c>
      <c r="BC272" s="48">
        <v>123</v>
      </c>
      <c r="BD272" s="48">
        <v>139.9</v>
      </c>
      <c r="BE272" s="48">
        <v>138.69999999999999</v>
      </c>
      <c r="BF272" s="48">
        <v>100.3</v>
      </c>
      <c r="BG272" s="48">
        <v>126.4</v>
      </c>
      <c r="BH272" s="48">
        <v>120.5</v>
      </c>
      <c r="BI272" s="48">
        <v>92.8</v>
      </c>
      <c r="BJ272" s="48">
        <v>80.8</v>
      </c>
      <c r="BK272" s="48">
        <v>87.1</v>
      </c>
      <c r="BL272" s="48">
        <v>113.4</v>
      </c>
      <c r="BM272" s="48">
        <v>61.2</v>
      </c>
      <c r="BN272" s="48">
        <v>75.5</v>
      </c>
      <c r="BO272" s="48">
        <v>302.39999999999998</v>
      </c>
      <c r="BP272" s="48">
        <v>103.2</v>
      </c>
      <c r="BQ272" s="48">
        <v>90.3</v>
      </c>
      <c r="BR272" s="48">
        <v>288.8</v>
      </c>
      <c r="BS272" s="48">
        <v>102.1</v>
      </c>
      <c r="BT272" s="48">
        <v>189.8</v>
      </c>
      <c r="BU272" s="48">
        <v>99.4</v>
      </c>
      <c r="BV272" s="48">
        <v>84.2</v>
      </c>
      <c r="BW272" s="48">
        <v>89.4</v>
      </c>
      <c r="BX272" s="48">
        <v>542.20000000000005</v>
      </c>
      <c r="BY272" s="48">
        <v>217.1</v>
      </c>
      <c r="BZ272" s="48">
        <v>426.5</v>
      </c>
      <c r="CA272" s="49" t="s">
        <v>197</v>
      </c>
      <c r="CB272" s="49" t="s">
        <v>197</v>
      </c>
      <c r="CC272" s="49" t="s">
        <v>197</v>
      </c>
      <c r="CD272" s="48">
        <v>228.9</v>
      </c>
      <c r="CE272" s="48">
        <v>140.80000000000001</v>
      </c>
      <c r="CF272" s="48">
        <v>175.3</v>
      </c>
      <c r="CG272" s="48">
        <v>187</v>
      </c>
      <c r="CH272" s="48">
        <v>43.7</v>
      </c>
      <c r="CI272" s="48">
        <v>114.8</v>
      </c>
      <c r="CJ272" s="48">
        <v>190.9</v>
      </c>
      <c r="CK272" s="48">
        <v>64.400000000000006</v>
      </c>
      <c r="CL272" s="48">
        <v>117.3</v>
      </c>
      <c r="CM272" s="49" t="s">
        <v>197</v>
      </c>
      <c r="CN272" s="49" t="s">
        <v>197</v>
      </c>
      <c r="CO272" s="49" t="s">
        <v>197</v>
      </c>
      <c r="CP272" s="49" t="s">
        <v>197</v>
      </c>
      <c r="CQ272" s="49" t="s">
        <v>197</v>
      </c>
      <c r="CR272" s="49" t="s">
        <v>197</v>
      </c>
      <c r="CS272" s="48">
        <v>135.80000000000001</v>
      </c>
      <c r="CT272" s="48">
        <v>149.30000000000001</v>
      </c>
      <c r="CU272" s="48">
        <v>69.099999999999994</v>
      </c>
      <c r="CV272" s="48">
        <v>102.3</v>
      </c>
      <c r="CW272" s="48">
        <v>292.10000000000002</v>
      </c>
      <c r="CX272" s="48">
        <v>105.9</v>
      </c>
      <c r="CY272" s="48">
        <v>188</v>
      </c>
      <c r="CZ272" s="48">
        <v>109.1</v>
      </c>
      <c r="DA272" s="48">
        <v>251.9</v>
      </c>
      <c r="DB272" s="48">
        <v>151.69999999999999</v>
      </c>
      <c r="DC272" s="48">
        <v>186</v>
      </c>
      <c r="DD272" s="48">
        <v>87.9</v>
      </c>
      <c r="DE272" s="48">
        <v>102.8</v>
      </c>
      <c r="DF272" s="48">
        <v>97.5</v>
      </c>
      <c r="DG272" s="48">
        <v>739.9</v>
      </c>
      <c r="DH272" s="48">
        <v>322.8</v>
      </c>
      <c r="DI272" s="48">
        <v>556.29999999999995</v>
      </c>
      <c r="DJ272" s="48">
        <v>215.8</v>
      </c>
      <c r="DK272" s="48">
        <v>56.6</v>
      </c>
      <c r="DL272" s="48">
        <v>131.1</v>
      </c>
      <c r="DM272" s="48">
        <v>188.5</v>
      </c>
      <c r="DN272" s="48">
        <v>66</v>
      </c>
      <c r="DO272" s="48">
        <v>112.7</v>
      </c>
      <c r="DP272" s="49" t="s">
        <v>197</v>
      </c>
      <c r="DQ272" s="49" t="s">
        <v>197</v>
      </c>
      <c r="DR272" s="49" t="s">
        <v>197</v>
      </c>
      <c r="DS272" s="49" t="s">
        <v>197</v>
      </c>
      <c r="DT272" s="49" t="s">
        <v>197</v>
      </c>
      <c r="DU272" s="49" t="s">
        <v>197</v>
      </c>
      <c r="DV272" s="48">
        <v>160.1</v>
      </c>
      <c r="DW272" s="48">
        <v>88.5</v>
      </c>
      <c r="DX272" s="48">
        <v>109.7</v>
      </c>
      <c r="DY272" s="49" t="s">
        <v>197</v>
      </c>
      <c r="DZ272" s="49" t="s">
        <v>197</v>
      </c>
      <c r="EA272" s="49" t="s">
        <v>197</v>
      </c>
      <c r="EB272" s="48" t="e">
        <v>#N/A</v>
      </c>
      <c r="EC272" s="48">
        <v>64.8</v>
      </c>
      <c r="ED272" s="48" t="e">
        <v>#N/A</v>
      </c>
      <c r="EE272" s="48">
        <v>12.3</v>
      </c>
      <c r="EF272" s="48">
        <v>136.5</v>
      </c>
      <c r="EG272" s="48">
        <v>13.3</v>
      </c>
      <c r="EH272" s="48">
        <v>65.5</v>
      </c>
      <c r="EI272" s="48">
        <v>85.2</v>
      </c>
      <c r="EJ272" s="48">
        <v>68.5</v>
      </c>
      <c r="EK272" s="48">
        <v>74.2</v>
      </c>
      <c r="EL272" s="49" t="s">
        <v>197</v>
      </c>
      <c r="EM272" s="48">
        <v>263.39999999999998</v>
      </c>
      <c r="EN272" s="48">
        <v>6</v>
      </c>
      <c r="EO272" s="48">
        <v>140.6</v>
      </c>
      <c r="EP272" s="48">
        <v>152.19999999999999</v>
      </c>
      <c r="EQ272" s="48">
        <v>102.4</v>
      </c>
      <c r="ER272" s="48">
        <v>131.80000000000001</v>
      </c>
      <c r="ES272" s="49" t="s">
        <v>197</v>
      </c>
      <c r="ET272" s="48">
        <v>121.7</v>
      </c>
      <c r="EU272" s="48">
        <v>262.60000000000002</v>
      </c>
      <c r="EV272" s="48">
        <v>140.6</v>
      </c>
      <c r="EW272" s="48">
        <v>104.2</v>
      </c>
      <c r="EX272" s="48">
        <v>115.5</v>
      </c>
      <c r="EY272" s="48">
        <v>206.5</v>
      </c>
      <c r="EZ272" s="48">
        <v>178.3</v>
      </c>
      <c r="FA272" s="48">
        <v>89.9</v>
      </c>
      <c r="FB272" s="48">
        <v>125</v>
      </c>
      <c r="FC272" s="49" t="s">
        <v>197</v>
      </c>
      <c r="FD272" s="48">
        <v>185.1</v>
      </c>
      <c r="FE272" s="48">
        <v>105.7</v>
      </c>
      <c r="FF272" s="48">
        <v>139.69999999999999</v>
      </c>
      <c r="FG272" s="48">
        <v>134.80000000000001</v>
      </c>
      <c r="FH272" s="48">
        <v>112</v>
      </c>
      <c r="FI272" s="48">
        <v>128.30000000000001</v>
      </c>
      <c r="FJ272" s="48">
        <v>127.6</v>
      </c>
      <c r="FK272" s="48">
        <v>389.4</v>
      </c>
      <c r="FL272" s="48">
        <v>271.39999999999998</v>
      </c>
      <c r="FM272" s="48">
        <v>165.7</v>
      </c>
      <c r="FN272" s="48">
        <v>86.3</v>
      </c>
      <c r="FO272" s="48">
        <v>132.4</v>
      </c>
      <c r="FP272" s="48">
        <v>108.9</v>
      </c>
      <c r="FQ272" s="48">
        <v>95.7</v>
      </c>
      <c r="FR272" s="48">
        <v>100.4</v>
      </c>
      <c r="FS272" s="48">
        <v>272.39999999999998</v>
      </c>
      <c r="FT272" s="48">
        <v>113.8</v>
      </c>
      <c r="FU272" s="48">
        <v>214</v>
      </c>
      <c r="FV272" s="48">
        <v>161</v>
      </c>
      <c r="FW272" s="48">
        <v>131.9</v>
      </c>
      <c r="FX272" s="48">
        <v>108.4</v>
      </c>
      <c r="FY272" s="48">
        <v>151</v>
      </c>
      <c r="FZ272" s="48">
        <v>150.6</v>
      </c>
      <c r="GA272" s="48">
        <v>148.9</v>
      </c>
      <c r="GB272" s="48">
        <v>99</v>
      </c>
      <c r="GC272" s="48">
        <v>108.5</v>
      </c>
      <c r="GD272" s="48">
        <v>207.3</v>
      </c>
      <c r="GE272" s="48">
        <v>63.9</v>
      </c>
      <c r="GF272" s="48">
        <v>156.4</v>
      </c>
      <c r="GG272" s="48">
        <v>236.1</v>
      </c>
      <c r="GH272" s="48">
        <v>356.6</v>
      </c>
      <c r="GI272" s="48">
        <v>355.8</v>
      </c>
      <c r="GJ272" s="48">
        <v>1091</v>
      </c>
      <c r="GK272" s="48">
        <v>174.5</v>
      </c>
      <c r="GL272" s="48">
        <v>464.8</v>
      </c>
      <c r="GM272" s="48">
        <v>43.7</v>
      </c>
      <c r="GN272" s="48">
        <v>144.1</v>
      </c>
      <c r="GO272" s="48">
        <v>105.6</v>
      </c>
      <c r="GP272" s="48">
        <v>168.8</v>
      </c>
      <c r="GQ272" s="48">
        <v>188.5</v>
      </c>
      <c r="GR272" s="48">
        <v>181.2</v>
      </c>
      <c r="GS272" s="48">
        <v>222.3</v>
      </c>
      <c r="GT272" s="48">
        <v>172.8</v>
      </c>
      <c r="GU272" s="48">
        <v>183.6</v>
      </c>
      <c r="GV272" s="48">
        <v>35.5</v>
      </c>
      <c r="GW272" s="48">
        <v>102.8</v>
      </c>
      <c r="GX272" s="48">
        <v>72.900000000000006</v>
      </c>
      <c r="GY272" s="48">
        <v>146.4</v>
      </c>
      <c r="GZ272" s="48">
        <v>134.30000000000001</v>
      </c>
      <c r="HA272" s="48">
        <v>140.19999999999999</v>
      </c>
      <c r="HB272" s="48">
        <v>132.9</v>
      </c>
      <c r="HC272" s="48">
        <v>115</v>
      </c>
      <c r="HD272" s="48">
        <v>120.4</v>
      </c>
      <c r="HE272" s="48" t="e">
        <v>#N/A</v>
      </c>
      <c r="HF272" s="49" t="s">
        <v>197</v>
      </c>
      <c r="HG272" s="48" t="e">
        <v>#N/A</v>
      </c>
      <c r="HH272" s="48">
        <v>197.4</v>
      </c>
      <c r="HI272" s="49" t="s">
        <v>197</v>
      </c>
      <c r="HJ272" s="49" t="s">
        <v>197</v>
      </c>
      <c r="HK272" s="49" t="s">
        <v>197</v>
      </c>
      <c r="HL272" s="49" t="s">
        <v>197</v>
      </c>
      <c r="HM272" s="49" t="s">
        <v>197</v>
      </c>
      <c r="HN272" s="49" t="s">
        <v>197</v>
      </c>
      <c r="HO272" s="48">
        <v>241.1</v>
      </c>
      <c r="HP272" s="48">
        <v>242.2</v>
      </c>
      <c r="HQ272" s="48">
        <v>241.8</v>
      </c>
      <c r="HR272" s="48">
        <v>275</v>
      </c>
      <c r="HS272" s="48">
        <v>272.7</v>
      </c>
      <c r="HT272" s="48">
        <v>273.8</v>
      </c>
      <c r="HU272" s="48">
        <v>124.4</v>
      </c>
      <c r="HV272" s="48">
        <v>118.5</v>
      </c>
      <c r="HW272" s="48">
        <v>118.8</v>
      </c>
      <c r="HX272" s="48">
        <v>357.7</v>
      </c>
      <c r="HY272" s="49" t="s">
        <v>197</v>
      </c>
      <c r="HZ272" s="48">
        <v>188.9</v>
      </c>
      <c r="IA272" s="48">
        <v>136</v>
      </c>
      <c r="IB272" s="48">
        <v>372.4</v>
      </c>
      <c r="IC272" s="48">
        <v>243</v>
      </c>
      <c r="ID272" s="48">
        <v>160.80000000000001</v>
      </c>
      <c r="IE272" s="49" t="s">
        <v>197</v>
      </c>
      <c r="IF272" s="49" t="s">
        <v>197</v>
      </c>
      <c r="IG272" s="48">
        <v>363</v>
      </c>
      <c r="IH272" s="48">
        <v>158.4</v>
      </c>
      <c r="II272" s="48">
        <v>260</v>
      </c>
      <c r="IJ272" s="48">
        <v>331.1</v>
      </c>
      <c r="IK272" s="49" t="s">
        <v>197</v>
      </c>
      <c r="IL272" s="49" t="s">
        <v>197</v>
      </c>
      <c r="IM272" s="49" t="s">
        <v>197</v>
      </c>
      <c r="IN272" s="49" t="s">
        <v>197</v>
      </c>
      <c r="IO272" s="49" t="s">
        <v>197</v>
      </c>
      <c r="IP272" s="49" t="s">
        <v>197</v>
      </c>
      <c r="IQ272" s="48">
        <v>158.30000000000001</v>
      </c>
      <c r="IR272" s="48">
        <v>146.80000000000001</v>
      </c>
      <c r="IS272" s="48">
        <v>144.6</v>
      </c>
      <c r="IT272" s="48">
        <v>145.4</v>
      </c>
      <c r="IU272" s="48">
        <v>107.9</v>
      </c>
      <c r="IV272" s="48">
        <v>269.2</v>
      </c>
      <c r="IW272" s="48">
        <v>228.8</v>
      </c>
      <c r="IX272" s="49" t="s">
        <v>197</v>
      </c>
      <c r="IY272" s="49" t="s">
        <v>197</v>
      </c>
      <c r="IZ272" s="49" t="s">
        <v>197</v>
      </c>
      <c r="JA272" s="49" t="s">
        <v>197</v>
      </c>
      <c r="JB272" s="49" t="s">
        <v>197</v>
      </c>
      <c r="JC272" s="48">
        <v>68.400000000000006</v>
      </c>
      <c r="JD272" s="48">
        <v>46.1</v>
      </c>
      <c r="JE272" s="48">
        <v>51.5</v>
      </c>
      <c r="JF272" s="48">
        <v>90.6</v>
      </c>
      <c r="JG272" s="48" t="s">
        <v>87</v>
      </c>
      <c r="JH272" s="48">
        <v>114.4</v>
      </c>
      <c r="JI272" s="48">
        <v>106.3</v>
      </c>
      <c r="JJ272" s="48">
        <v>165.7</v>
      </c>
      <c r="JK272" s="48">
        <v>204.5</v>
      </c>
      <c r="JL272" s="48">
        <v>143.9</v>
      </c>
      <c r="JM272" s="48">
        <v>176.2</v>
      </c>
      <c r="JN272" s="48">
        <v>158.4</v>
      </c>
      <c r="JO272" s="48">
        <v>49.4</v>
      </c>
    </row>
    <row r="273" spans="1:275">
      <c r="A273" s="45"/>
      <c r="B273" s="46" t="s">
        <v>2010</v>
      </c>
      <c r="C273" s="303" t="s">
        <v>1499</v>
      </c>
      <c r="D273" s="46" t="s">
        <v>136</v>
      </c>
      <c r="E273" s="303" t="s">
        <v>35</v>
      </c>
      <c r="F273" s="47" t="s">
        <v>197</v>
      </c>
      <c r="G273" s="47" t="s">
        <v>197</v>
      </c>
      <c r="H273" s="48">
        <v>120.5</v>
      </c>
      <c r="I273" s="48">
        <v>87</v>
      </c>
      <c r="J273" s="48">
        <v>96.9</v>
      </c>
      <c r="K273" s="49" t="s">
        <v>197</v>
      </c>
      <c r="L273" s="49" t="s">
        <v>197</v>
      </c>
      <c r="M273" s="48">
        <v>54.2</v>
      </c>
      <c r="N273" s="49" t="s">
        <v>197</v>
      </c>
      <c r="O273" s="49" t="s">
        <v>197</v>
      </c>
      <c r="P273" s="48">
        <v>37</v>
      </c>
      <c r="Q273" s="49" t="s">
        <v>197</v>
      </c>
      <c r="R273" s="48">
        <v>52.1</v>
      </c>
      <c r="S273" s="49" t="s">
        <v>197</v>
      </c>
      <c r="T273" s="49" t="s">
        <v>197</v>
      </c>
      <c r="U273" s="49" t="s">
        <v>197</v>
      </c>
      <c r="V273" s="49" t="s">
        <v>197</v>
      </c>
      <c r="W273" s="49" t="s">
        <v>197</v>
      </c>
      <c r="X273" s="49" t="s">
        <v>197</v>
      </c>
      <c r="Y273" s="49" t="s">
        <v>197</v>
      </c>
      <c r="Z273" s="49" t="s">
        <v>197</v>
      </c>
      <c r="AA273" s="49" t="s">
        <v>197</v>
      </c>
      <c r="AB273" s="49" t="s">
        <v>197</v>
      </c>
      <c r="AC273" s="49" t="s">
        <v>197</v>
      </c>
      <c r="AD273" s="49" t="s">
        <v>197</v>
      </c>
      <c r="AE273" s="49" t="s">
        <v>197</v>
      </c>
      <c r="AF273" s="49" t="s">
        <v>197</v>
      </c>
      <c r="AG273" s="49" t="s">
        <v>197</v>
      </c>
      <c r="AH273" s="48">
        <v>40.299999999999997</v>
      </c>
      <c r="AI273" s="49" t="s">
        <v>197</v>
      </c>
      <c r="AJ273" s="49" t="s">
        <v>197</v>
      </c>
      <c r="AK273" s="49" t="s">
        <v>197</v>
      </c>
      <c r="AL273" s="49" t="s">
        <v>197</v>
      </c>
      <c r="AM273" s="49" t="s">
        <v>197</v>
      </c>
      <c r="AN273" s="49" t="s">
        <v>197</v>
      </c>
      <c r="AO273" s="49" t="s">
        <v>197</v>
      </c>
      <c r="AP273" s="49" t="s">
        <v>197</v>
      </c>
      <c r="AQ273" s="49" t="s">
        <v>197</v>
      </c>
      <c r="AR273" s="49" t="s">
        <v>197</v>
      </c>
      <c r="AS273" s="49" t="s">
        <v>197</v>
      </c>
      <c r="AT273" s="49" t="s">
        <v>197</v>
      </c>
      <c r="AU273" s="49" t="s">
        <v>197</v>
      </c>
      <c r="AV273" s="49" t="s">
        <v>197</v>
      </c>
      <c r="AW273" s="49" t="s">
        <v>197</v>
      </c>
      <c r="AX273" s="49" t="s">
        <v>197</v>
      </c>
      <c r="AY273" s="49" t="s">
        <v>197</v>
      </c>
      <c r="AZ273" s="48">
        <v>55.5</v>
      </c>
      <c r="BA273" s="48">
        <v>57</v>
      </c>
      <c r="BB273" s="48">
        <v>56.9</v>
      </c>
      <c r="BC273" s="48">
        <v>52.8</v>
      </c>
      <c r="BD273" s="48">
        <v>22.6</v>
      </c>
      <c r="BE273" s="48">
        <v>24.9</v>
      </c>
      <c r="BF273" s="48">
        <v>93.7</v>
      </c>
      <c r="BG273" s="48">
        <v>39.299999999999997</v>
      </c>
      <c r="BH273" s="48">
        <v>52.7</v>
      </c>
      <c r="BI273" s="49" t="s">
        <v>197</v>
      </c>
      <c r="BJ273" s="49" t="s">
        <v>197</v>
      </c>
      <c r="BK273" s="49" t="s">
        <v>197</v>
      </c>
      <c r="BL273" s="49" t="s">
        <v>197</v>
      </c>
      <c r="BM273" s="49" t="s">
        <v>197</v>
      </c>
      <c r="BN273" s="49" t="s">
        <v>197</v>
      </c>
      <c r="BO273" s="49" t="s">
        <v>197</v>
      </c>
      <c r="BP273" s="49" t="s">
        <v>197</v>
      </c>
      <c r="BQ273" s="49" t="s">
        <v>197</v>
      </c>
      <c r="BR273" s="49" t="s">
        <v>197</v>
      </c>
      <c r="BS273" s="49" t="s">
        <v>197</v>
      </c>
      <c r="BT273" s="49" t="s">
        <v>197</v>
      </c>
      <c r="BU273" s="49" t="s">
        <v>197</v>
      </c>
      <c r="BV273" s="49" t="s">
        <v>197</v>
      </c>
      <c r="BW273" s="49" t="s">
        <v>197</v>
      </c>
      <c r="BX273" s="49" t="s">
        <v>197</v>
      </c>
      <c r="BY273" s="49" t="s">
        <v>197</v>
      </c>
      <c r="BZ273" s="49" t="s">
        <v>197</v>
      </c>
      <c r="CA273" s="49" t="s">
        <v>197</v>
      </c>
      <c r="CB273" s="49" t="s">
        <v>197</v>
      </c>
      <c r="CC273" s="49" t="s">
        <v>197</v>
      </c>
      <c r="CD273" s="49" t="s">
        <v>197</v>
      </c>
      <c r="CE273" s="49" t="s">
        <v>197</v>
      </c>
      <c r="CF273" s="49" t="s">
        <v>197</v>
      </c>
      <c r="CG273" s="49" t="s">
        <v>197</v>
      </c>
      <c r="CH273" s="49" t="s">
        <v>197</v>
      </c>
      <c r="CI273" s="49" t="s">
        <v>197</v>
      </c>
      <c r="CJ273" s="49" t="s">
        <v>197</v>
      </c>
      <c r="CK273" s="49" t="s">
        <v>197</v>
      </c>
      <c r="CL273" s="49" t="s">
        <v>197</v>
      </c>
      <c r="CM273" s="49" t="s">
        <v>197</v>
      </c>
      <c r="CN273" s="49" t="s">
        <v>197</v>
      </c>
      <c r="CO273" s="49" t="s">
        <v>197</v>
      </c>
      <c r="CP273" s="49" t="s">
        <v>197</v>
      </c>
      <c r="CQ273" s="49" t="s">
        <v>197</v>
      </c>
      <c r="CR273" s="49" t="s">
        <v>197</v>
      </c>
      <c r="CS273" s="49" t="s">
        <v>197</v>
      </c>
      <c r="CT273" s="49" t="s">
        <v>197</v>
      </c>
      <c r="CU273" s="49" t="s">
        <v>197</v>
      </c>
      <c r="CV273" s="49" t="s">
        <v>197</v>
      </c>
      <c r="CW273" s="49" t="s">
        <v>197</v>
      </c>
      <c r="CX273" s="49" t="s">
        <v>197</v>
      </c>
      <c r="CY273" s="49" t="s">
        <v>197</v>
      </c>
      <c r="CZ273" s="49" t="s">
        <v>197</v>
      </c>
      <c r="DA273" s="49" t="s">
        <v>197</v>
      </c>
      <c r="DB273" s="49" t="s">
        <v>197</v>
      </c>
      <c r="DC273" s="49" t="s">
        <v>197</v>
      </c>
      <c r="DD273" s="49" t="s">
        <v>197</v>
      </c>
      <c r="DE273" s="49" t="s">
        <v>197</v>
      </c>
      <c r="DF273" s="49" t="s">
        <v>197</v>
      </c>
      <c r="DG273" s="49" t="s">
        <v>197</v>
      </c>
      <c r="DH273" s="49" t="s">
        <v>197</v>
      </c>
      <c r="DI273" s="49" t="s">
        <v>197</v>
      </c>
      <c r="DJ273" s="49" t="s">
        <v>197</v>
      </c>
      <c r="DK273" s="49" t="s">
        <v>197</v>
      </c>
      <c r="DL273" s="49" t="s">
        <v>197</v>
      </c>
      <c r="DM273" s="49" t="s">
        <v>197</v>
      </c>
      <c r="DN273" s="49" t="s">
        <v>197</v>
      </c>
      <c r="DO273" s="49" t="s">
        <v>197</v>
      </c>
      <c r="DP273" s="49" t="s">
        <v>197</v>
      </c>
      <c r="DQ273" s="49" t="s">
        <v>197</v>
      </c>
      <c r="DR273" s="49" t="s">
        <v>197</v>
      </c>
      <c r="DS273" s="49" t="s">
        <v>197</v>
      </c>
      <c r="DT273" s="49" t="s">
        <v>197</v>
      </c>
      <c r="DU273" s="49" t="s">
        <v>197</v>
      </c>
      <c r="DV273" s="49" t="s">
        <v>197</v>
      </c>
      <c r="DW273" s="49" t="s">
        <v>197</v>
      </c>
      <c r="DX273" s="49" t="s">
        <v>197</v>
      </c>
      <c r="DY273" s="49" t="s">
        <v>197</v>
      </c>
      <c r="DZ273" s="49" t="s">
        <v>197</v>
      </c>
      <c r="EA273" s="49" t="s">
        <v>197</v>
      </c>
      <c r="EB273" s="48" t="e">
        <v>#N/A</v>
      </c>
      <c r="EC273" s="49" t="s">
        <v>197</v>
      </c>
      <c r="ED273" s="48" t="e">
        <v>#N/A</v>
      </c>
      <c r="EE273" s="49" t="s">
        <v>197</v>
      </c>
      <c r="EF273" s="49" t="s">
        <v>197</v>
      </c>
      <c r="EG273" s="49" t="s">
        <v>197</v>
      </c>
      <c r="EH273" s="49" t="s">
        <v>197</v>
      </c>
      <c r="EI273" s="49" t="s">
        <v>197</v>
      </c>
      <c r="EJ273" s="49" t="s">
        <v>197</v>
      </c>
      <c r="EK273" s="49" t="s">
        <v>197</v>
      </c>
      <c r="EL273" s="49" t="s">
        <v>197</v>
      </c>
      <c r="EM273" s="49" t="s">
        <v>197</v>
      </c>
      <c r="EN273" s="49" t="s">
        <v>197</v>
      </c>
      <c r="EO273" s="49" t="s">
        <v>197</v>
      </c>
      <c r="EP273" s="49" t="s">
        <v>197</v>
      </c>
      <c r="EQ273" s="49" t="s">
        <v>197</v>
      </c>
      <c r="ER273" s="49" t="s">
        <v>197</v>
      </c>
      <c r="ES273" s="49" t="s">
        <v>197</v>
      </c>
      <c r="ET273" s="48">
        <v>21.4</v>
      </c>
      <c r="EU273" s="49" t="s">
        <v>197</v>
      </c>
      <c r="EV273" s="48">
        <v>31.3</v>
      </c>
      <c r="EW273" s="48">
        <v>73.7</v>
      </c>
      <c r="EX273" s="48">
        <v>60</v>
      </c>
      <c r="EY273" s="49" t="s">
        <v>197</v>
      </c>
      <c r="EZ273" s="48">
        <v>13.2</v>
      </c>
      <c r="FA273" s="48">
        <v>4.8</v>
      </c>
      <c r="FB273" s="48">
        <v>8.1</v>
      </c>
      <c r="FC273" s="49" t="s">
        <v>197</v>
      </c>
      <c r="FD273" s="48">
        <v>21.8</v>
      </c>
      <c r="FE273" s="48">
        <v>9.4</v>
      </c>
      <c r="FF273" s="48">
        <v>14.8</v>
      </c>
      <c r="FG273" s="49" t="s">
        <v>197</v>
      </c>
      <c r="FH273" s="49" t="s">
        <v>197</v>
      </c>
      <c r="FI273" s="49" t="s">
        <v>197</v>
      </c>
      <c r="FJ273" s="49" t="s">
        <v>197</v>
      </c>
      <c r="FK273" s="49" t="s">
        <v>197</v>
      </c>
      <c r="FL273" s="49" t="s">
        <v>197</v>
      </c>
      <c r="FM273" s="48">
        <v>8.5</v>
      </c>
      <c r="FN273" s="48">
        <v>13.2</v>
      </c>
      <c r="FO273" s="48">
        <v>10.4</v>
      </c>
      <c r="FP273" s="48">
        <v>17.600000000000001</v>
      </c>
      <c r="FQ273" s="48">
        <v>3.2</v>
      </c>
      <c r="FR273" s="48">
        <v>8.3000000000000007</v>
      </c>
      <c r="FS273" s="49" t="s">
        <v>197</v>
      </c>
      <c r="FT273" s="49" t="s">
        <v>197</v>
      </c>
      <c r="FU273" s="49" t="s">
        <v>197</v>
      </c>
      <c r="FV273" s="49" t="s">
        <v>197</v>
      </c>
      <c r="FW273" s="49" t="s">
        <v>197</v>
      </c>
      <c r="FX273" s="48">
        <v>33.700000000000003</v>
      </c>
      <c r="FY273" s="48">
        <v>81</v>
      </c>
      <c r="FZ273" s="48">
        <v>80.400000000000006</v>
      </c>
      <c r="GA273" s="48">
        <v>30.8</v>
      </c>
      <c r="GB273" s="48">
        <v>55.3</v>
      </c>
      <c r="GC273" s="48">
        <v>50.4</v>
      </c>
      <c r="GD273" s="49" t="s">
        <v>197</v>
      </c>
      <c r="GE273" s="49" t="s">
        <v>197</v>
      </c>
      <c r="GF273" s="49" t="s">
        <v>197</v>
      </c>
      <c r="GG273" s="48">
        <v>41.3</v>
      </c>
      <c r="GH273" s="48">
        <v>110.1</v>
      </c>
      <c r="GI273" s="48">
        <v>109.6</v>
      </c>
      <c r="GJ273" s="49" t="s">
        <v>197</v>
      </c>
      <c r="GK273" s="49" t="s">
        <v>197</v>
      </c>
      <c r="GL273" s="49" t="s">
        <v>197</v>
      </c>
      <c r="GM273" s="49" t="s">
        <v>197</v>
      </c>
      <c r="GN273" s="49" t="s">
        <v>197</v>
      </c>
      <c r="GO273" s="49" t="s">
        <v>197</v>
      </c>
      <c r="GP273" s="49" t="s">
        <v>197</v>
      </c>
      <c r="GQ273" s="49" t="s">
        <v>197</v>
      </c>
      <c r="GR273" s="49" t="s">
        <v>197</v>
      </c>
      <c r="GS273" s="49" t="s">
        <v>197</v>
      </c>
      <c r="GT273" s="49" t="s">
        <v>197</v>
      </c>
      <c r="GU273" s="49" t="s">
        <v>197</v>
      </c>
      <c r="GV273" s="49" t="s">
        <v>197</v>
      </c>
      <c r="GW273" s="49" t="s">
        <v>197</v>
      </c>
      <c r="GX273" s="49" t="s">
        <v>197</v>
      </c>
      <c r="GY273" s="49" t="s">
        <v>197</v>
      </c>
      <c r="GZ273" s="49" t="s">
        <v>197</v>
      </c>
      <c r="HA273" s="49" t="s">
        <v>197</v>
      </c>
      <c r="HB273" s="49" t="s">
        <v>197</v>
      </c>
      <c r="HC273" s="49" t="s">
        <v>197</v>
      </c>
      <c r="HD273" s="49" t="s">
        <v>197</v>
      </c>
      <c r="HE273" s="48" t="e">
        <v>#N/A</v>
      </c>
      <c r="HF273" s="49" t="s">
        <v>197</v>
      </c>
      <c r="HG273" s="48" t="e">
        <v>#N/A</v>
      </c>
      <c r="HH273" s="49" t="s">
        <v>197</v>
      </c>
      <c r="HI273" s="49" t="s">
        <v>197</v>
      </c>
      <c r="HJ273" s="49" t="s">
        <v>197</v>
      </c>
      <c r="HK273" s="49" t="s">
        <v>197</v>
      </c>
      <c r="HL273" s="49" t="s">
        <v>197</v>
      </c>
      <c r="HM273" s="49" t="s">
        <v>197</v>
      </c>
      <c r="HN273" s="49" t="s">
        <v>197</v>
      </c>
      <c r="HO273" s="49" t="s">
        <v>197</v>
      </c>
      <c r="HP273" s="49" t="s">
        <v>197</v>
      </c>
      <c r="HQ273" s="49" t="s">
        <v>197</v>
      </c>
      <c r="HR273" s="49" t="s">
        <v>197</v>
      </c>
      <c r="HS273" s="49" t="s">
        <v>197</v>
      </c>
      <c r="HT273" s="49" t="s">
        <v>197</v>
      </c>
      <c r="HU273" s="48">
        <v>123.9</v>
      </c>
      <c r="HV273" s="48">
        <v>98.4</v>
      </c>
      <c r="HW273" s="48">
        <v>100.1</v>
      </c>
      <c r="HX273" s="49" t="s">
        <v>197</v>
      </c>
      <c r="HY273" s="49" t="s">
        <v>197</v>
      </c>
      <c r="HZ273" s="49" t="s">
        <v>197</v>
      </c>
      <c r="IA273" s="49" t="s">
        <v>197</v>
      </c>
      <c r="IB273" s="49" t="s">
        <v>197</v>
      </c>
      <c r="IC273" s="49" t="s">
        <v>197</v>
      </c>
      <c r="ID273" s="48">
        <v>138.5</v>
      </c>
      <c r="IE273" s="49" t="s">
        <v>197</v>
      </c>
      <c r="IF273" s="49" t="s">
        <v>197</v>
      </c>
      <c r="IG273" s="49" t="s">
        <v>197</v>
      </c>
      <c r="IH273" s="48">
        <v>55.9</v>
      </c>
      <c r="II273" s="49" t="s">
        <v>197</v>
      </c>
      <c r="IJ273" s="49" t="s">
        <v>197</v>
      </c>
      <c r="IK273" s="49" t="s">
        <v>197</v>
      </c>
      <c r="IL273" s="49" t="s">
        <v>197</v>
      </c>
      <c r="IM273" s="49" t="s">
        <v>197</v>
      </c>
      <c r="IN273" s="49" t="s">
        <v>197</v>
      </c>
      <c r="IO273" s="49" t="s">
        <v>197</v>
      </c>
      <c r="IP273" s="49" t="s">
        <v>197</v>
      </c>
      <c r="IQ273" s="49" t="s">
        <v>197</v>
      </c>
      <c r="IR273" s="48">
        <v>39.9</v>
      </c>
      <c r="IS273" s="48">
        <v>19.2</v>
      </c>
      <c r="IT273" s="48">
        <v>27.3</v>
      </c>
      <c r="IU273" s="49" t="s">
        <v>197</v>
      </c>
      <c r="IV273" s="49" t="s">
        <v>197</v>
      </c>
      <c r="IW273" s="49" t="s">
        <v>197</v>
      </c>
      <c r="IX273" s="49" t="s">
        <v>197</v>
      </c>
      <c r="IY273" s="49" t="s">
        <v>197</v>
      </c>
      <c r="IZ273" s="49" t="s">
        <v>197</v>
      </c>
      <c r="JA273" s="49" t="s">
        <v>197</v>
      </c>
      <c r="JB273" s="49" t="s">
        <v>197</v>
      </c>
      <c r="JC273" s="49" t="s">
        <v>197</v>
      </c>
      <c r="JD273" s="49" t="s">
        <v>197</v>
      </c>
      <c r="JE273" s="49" t="s">
        <v>197</v>
      </c>
      <c r="JF273" s="49" t="s">
        <v>87</v>
      </c>
      <c r="JG273" s="49" t="s">
        <v>87</v>
      </c>
      <c r="JH273" s="49" t="s">
        <v>87</v>
      </c>
      <c r="JI273" s="49">
        <v>33.299999999999997</v>
      </c>
      <c r="JJ273" s="49">
        <v>111.8</v>
      </c>
      <c r="JK273" s="49">
        <v>78.900000000000006</v>
      </c>
      <c r="JL273" s="49">
        <v>91.8</v>
      </c>
      <c r="JM273" s="49">
        <v>68</v>
      </c>
      <c r="JN273" s="49">
        <v>55.9</v>
      </c>
      <c r="JO273" s="49" t="s">
        <v>87</v>
      </c>
    </row>
    <row r="274" spans="1:275">
      <c r="A274" s="45"/>
      <c r="B274" s="46" t="s">
        <v>2011</v>
      </c>
      <c r="C274" s="303" t="s">
        <v>1500</v>
      </c>
      <c r="D274" s="46" t="s">
        <v>136</v>
      </c>
      <c r="E274" s="303" t="s">
        <v>35</v>
      </c>
      <c r="F274" s="47" t="s">
        <v>197</v>
      </c>
      <c r="G274" s="47" t="s">
        <v>197</v>
      </c>
      <c r="H274" s="48">
        <v>60.4</v>
      </c>
      <c r="I274" s="48">
        <v>87.6</v>
      </c>
      <c r="J274" s="48">
        <v>87.5</v>
      </c>
      <c r="K274" s="49" t="s">
        <v>197</v>
      </c>
      <c r="L274" s="49" t="s">
        <v>197</v>
      </c>
      <c r="M274" s="49" t="s">
        <v>197</v>
      </c>
      <c r="N274" s="49" t="s">
        <v>197</v>
      </c>
      <c r="O274" s="49" t="s">
        <v>197</v>
      </c>
      <c r="P274" s="49" t="s">
        <v>197</v>
      </c>
      <c r="Q274" s="49" t="s">
        <v>197</v>
      </c>
      <c r="R274" s="48">
        <v>34.9</v>
      </c>
      <c r="S274" s="49" t="s">
        <v>197</v>
      </c>
      <c r="T274" s="49" t="s">
        <v>197</v>
      </c>
      <c r="U274" s="49" t="s">
        <v>197</v>
      </c>
      <c r="V274" s="49" t="s">
        <v>197</v>
      </c>
      <c r="W274" s="49" t="s">
        <v>197</v>
      </c>
      <c r="X274" s="49" t="s">
        <v>197</v>
      </c>
      <c r="Y274" s="49" t="s">
        <v>197</v>
      </c>
      <c r="Z274" s="49" t="s">
        <v>197</v>
      </c>
      <c r="AA274" s="49" t="s">
        <v>197</v>
      </c>
      <c r="AB274" s="49" t="s">
        <v>197</v>
      </c>
      <c r="AC274" s="49" t="s">
        <v>197</v>
      </c>
      <c r="AD274" s="49" t="s">
        <v>197</v>
      </c>
      <c r="AE274" s="49" t="s">
        <v>197</v>
      </c>
      <c r="AF274" s="49" t="s">
        <v>197</v>
      </c>
      <c r="AG274" s="49" t="s">
        <v>197</v>
      </c>
      <c r="AH274" s="49" t="s">
        <v>197</v>
      </c>
      <c r="AI274" s="49" t="s">
        <v>197</v>
      </c>
      <c r="AJ274" s="49" t="s">
        <v>197</v>
      </c>
      <c r="AK274" s="49" t="s">
        <v>197</v>
      </c>
      <c r="AL274" s="49" t="s">
        <v>197</v>
      </c>
      <c r="AM274" s="49" t="s">
        <v>197</v>
      </c>
      <c r="AN274" s="49" t="s">
        <v>197</v>
      </c>
      <c r="AO274" s="49" t="s">
        <v>197</v>
      </c>
      <c r="AP274" s="49" t="s">
        <v>197</v>
      </c>
      <c r="AQ274" s="49" t="s">
        <v>197</v>
      </c>
      <c r="AR274" s="49" t="s">
        <v>197</v>
      </c>
      <c r="AS274" s="49" t="s">
        <v>197</v>
      </c>
      <c r="AT274" s="49" t="s">
        <v>197</v>
      </c>
      <c r="AU274" s="49" t="s">
        <v>197</v>
      </c>
      <c r="AV274" s="49" t="s">
        <v>197</v>
      </c>
      <c r="AW274" s="49" t="s">
        <v>197</v>
      </c>
      <c r="AX274" s="49" t="s">
        <v>197</v>
      </c>
      <c r="AY274" s="49" t="s">
        <v>197</v>
      </c>
      <c r="AZ274" s="48">
        <v>110</v>
      </c>
      <c r="BA274" s="48">
        <v>102.4</v>
      </c>
      <c r="BB274" s="48">
        <v>102.8</v>
      </c>
      <c r="BC274" s="48">
        <v>44.3</v>
      </c>
      <c r="BD274" s="48">
        <v>84.8</v>
      </c>
      <c r="BE274" s="48">
        <v>81.7</v>
      </c>
      <c r="BF274" s="48">
        <v>56.6</v>
      </c>
      <c r="BG274" s="48">
        <v>81</v>
      </c>
      <c r="BH274" s="48">
        <v>75.099999999999994</v>
      </c>
      <c r="BI274" s="48">
        <v>119.9</v>
      </c>
      <c r="BJ274" s="48">
        <v>71.2</v>
      </c>
      <c r="BK274" s="48">
        <v>96.6</v>
      </c>
      <c r="BL274" s="49" t="s">
        <v>197</v>
      </c>
      <c r="BM274" s="49" t="s">
        <v>197</v>
      </c>
      <c r="BN274" s="49" t="s">
        <v>197</v>
      </c>
      <c r="BO274" s="49" t="s">
        <v>197</v>
      </c>
      <c r="BP274" s="49" t="s">
        <v>197</v>
      </c>
      <c r="BQ274" s="49" t="s">
        <v>197</v>
      </c>
      <c r="BR274" s="49" t="s">
        <v>197</v>
      </c>
      <c r="BS274" s="49" t="s">
        <v>197</v>
      </c>
      <c r="BT274" s="49" t="s">
        <v>197</v>
      </c>
      <c r="BU274" s="49" t="s">
        <v>197</v>
      </c>
      <c r="BV274" s="49" t="s">
        <v>197</v>
      </c>
      <c r="BW274" s="49" t="s">
        <v>197</v>
      </c>
      <c r="BX274" s="49" t="s">
        <v>197</v>
      </c>
      <c r="BY274" s="49" t="s">
        <v>197</v>
      </c>
      <c r="BZ274" s="49" t="s">
        <v>197</v>
      </c>
      <c r="CA274" s="49" t="s">
        <v>197</v>
      </c>
      <c r="CB274" s="49" t="s">
        <v>197</v>
      </c>
      <c r="CC274" s="49" t="s">
        <v>197</v>
      </c>
      <c r="CD274" s="49" t="s">
        <v>197</v>
      </c>
      <c r="CE274" s="49" t="s">
        <v>197</v>
      </c>
      <c r="CF274" s="49" t="s">
        <v>197</v>
      </c>
      <c r="CG274" s="49" t="s">
        <v>197</v>
      </c>
      <c r="CH274" s="49" t="s">
        <v>197</v>
      </c>
      <c r="CI274" s="49" t="s">
        <v>197</v>
      </c>
      <c r="CJ274" s="49" t="s">
        <v>197</v>
      </c>
      <c r="CK274" s="49" t="s">
        <v>197</v>
      </c>
      <c r="CL274" s="49" t="s">
        <v>197</v>
      </c>
      <c r="CM274" s="49" t="s">
        <v>197</v>
      </c>
      <c r="CN274" s="49" t="s">
        <v>197</v>
      </c>
      <c r="CO274" s="49" t="s">
        <v>197</v>
      </c>
      <c r="CP274" s="49" t="s">
        <v>197</v>
      </c>
      <c r="CQ274" s="49" t="s">
        <v>197</v>
      </c>
      <c r="CR274" s="49" t="s">
        <v>197</v>
      </c>
      <c r="CS274" s="49" t="s">
        <v>197</v>
      </c>
      <c r="CT274" s="49" t="s">
        <v>197</v>
      </c>
      <c r="CU274" s="49" t="s">
        <v>197</v>
      </c>
      <c r="CV274" s="49" t="s">
        <v>197</v>
      </c>
      <c r="CW274" s="49" t="s">
        <v>197</v>
      </c>
      <c r="CX274" s="49" t="s">
        <v>197</v>
      </c>
      <c r="CY274" s="49" t="s">
        <v>197</v>
      </c>
      <c r="CZ274" s="49" t="s">
        <v>197</v>
      </c>
      <c r="DA274" s="49" t="s">
        <v>197</v>
      </c>
      <c r="DB274" s="49" t="s">
        <v>197</v>
      </c>
      <c r="DC274" s="49" t="s">
        <v>197</v>
      </c>
      <c r="DD274" s="49" t="s">
        <v>197</v>
      </c>
      <c r="DE274" s="49" t="s">
        <v>197</v>
      </c>
      <c r="DF274" s="49" t="s">
        <v>197</v>
      </c>
      <c r="DG274" s="49" t="s">
        <v>197</v>
      </c>
      <c r="DH274" s="49" t="s">
        <v>197</v>
      </c>
      <c r="DI274" s="49" t="s">
        <v>197</v>
      </c>
      <c r="DJ274" s="49" t="s">
        <v>197</v>
      </c>
      <c r="DK274" s="49" t="s">
        <v>197</v>
      </c>
      <c r="DL274" s="49" t="s">
        <v>197</v>
      </c>
      <c r="DM274" s="49" t="s">
        <v>197</v>
      </c>
      <c r="DN274" s="49" t="s">
        <v>197</v>
      </c>
      <c r="DO274" s="49" t="s">
        <v>197</v>
      </c>
      <c r="DP274" s="49" t="s">
        <v>197</v>
      </c>
      <c r="DQ274" s="49" t="s">
        <v>197</v>
      </c>
      <c r="DR274" s="49" t="s">
        <v>197</v>
      </c>
      <c r="DS274" s="49" t="s">
        <v>197</v>
      </c>
      <c r="DT274" s="49" t="s">
        <v>197</v>
      </c>
      <c r="DU274" s="49" t="s">
        <v>197</v>
      </c>
      <c r="DV274" s="49" t="s">
        <v>197</v>
      </c>
      <c r="DW274" s="49" t="s">
        <v>197</v>
      </c>
      <c r="DX274" s="49" t="s">
        <v>197</v>
      </c>
      <c r="DY274" s="49" t="s">
        <v>197</v>
      </c>
      <c r="DZ274" s="49" t="s">
        <v>197</v>
      </c>
      <c r="EA274" s="49" t="s">
        <v>197</v>
      </c>
      <c r="EB274" s="48" t="e">
        <v>#N/A</v>
      </c>
      <c r="EC274" s="49" t="s">
        <v>197</v>
      </c>
      <c r="ED274" s="48" t="e">
        <v>#N/A</v>
      </c>
      <c r="EE274" s="49" t="s">
        <v>197</v>
      </c>
      <c r="EF274" s="49" t="s">
        <v>197</v>
      </c>
      <c r="EG274" s="49" t="s">
        <v>197</v>
      </c>
      <c r="EH274" s="49" t="s">
        <v>197</v>
      </c>
      <c r="EI274" s="49" t="s">
        <v>197</v>
      </c>
      <c r="EJ274" s="49" t="s">
        <v>197</v>
      </c>
      <c r="EK274" s="49" t="s">
        <v>197</v>
      </c>
      <c r="EL274" s="49" t="s">
        <v>197</v>
      </c>
      <c r="EM274" s="49" t="s">
        <v>197</v>
      </c>
      <c r="EN274" s="49" t="s">
        <v>197</v>
      </c>
      <c r="EO274" s="49" t="s">
        <v>197</v>
      </c>
      <c r="EP274" s="49" t="s">
        <v>197</v>
      </c>
      <c r="EQ274" s="49" t="s">
        <v>197</v>
      </c>
      <c r="ER274" s="49" t="s">
        <v>197</v>
      </c>
      <c r="ES274" s="49" t="s">
        <v>197</v>
      </c>
      <c r="ET274" s="49" t="s">
        <v>197</v>
      </c>
      <c r="EU274" s="49" t="s">
        <v>197</v>
      </c>
      <c r="EV274" s="48">
        <v>92.4</v>
      </c>
      <c r="EW274" s="48">
        <v>63.8</v>
      </c>
      <c r="EX274" s="48">
        <v>73</v>
      </c>
      <c r="EY274" s="49" t="s">
        <v>197</v>
      </c>
      <c r="EZ274" s="49" t="s">
        <v>197</v>
      </c>
      <c r="FA274" s="49" t="s">
        <v>197</v>
      </c>
      <c r="FB274" s="49" t="s">
        <v>197</v>
      </c>
      <c r="FC274" s="49" t="s">
        <v>197</v>
      </c>
      <c r="FD274" s="48">
        <v>40.200000000000003</v>
      </c>
      <c r="FE274" s="48">
        <v>103.6</v>
      </c>
      <c r="FF274" s="48">
        <v>76.2</v>
      </c>
      <c r="FG274" s="49" t="s">
        <v>197</v>
      </c>
      <c r="FH274" s="49" t="s">
        <v>197</v>
      </c>
      <c r="FI274" s="49" t="s">
        <v>197</v>
      </c>
      <c r="FJ274" s="49" t="s">
        <v>197</v>
      </c>
      <c r="FK274" s="49" t="s">
        <v>197</v>
      </c>
      <c r="FL274" s="49" t="s">
        <v>197</v>
      </c>
      <c r="FM274" s="48">
        <v>99.8</v>
      </c>
      <c r="FN274" s="48">
        <v>169.3</v>
      </c>
      <c r="FO274" s="48">
        <v>128.5</v>
      </c>
      <c r="FP274" s="49" t="s">
        <v>197</v>
      </c>
      <c r="FQ274" s="49" t="s">
        <v>197</v>
      </c>
      <c r="FR274" s="49" t="s">
        <v>197</v>
      </c>
      <c r="FS274" s="48">
        <v>35.6</v>
      </c>
      <c r="FT274" s="48">
        <v>70.2</v>
      </c>
      <c r="FU274" s="48">
        <v>48.4</v>
      </c>
      <c r="FV274" s="49" t="s">
        <v>197</v>
      </c>
      <c r="FW274" s="49" t="s">
        <v>197</v>
      </c>
      <c r="FX274" s="48">
        <v>245.4</v>
      </c>
      <c r="FY274" s="48">
        <v>129.1</v>
      </c>
      <c r="FZ274" s="48">
        <v>130.4</v>
      </c>
      <c r="GA274" s="48">
        <v>67.5</v>
      </c>
      <c r="GB274" s="48">
        <v>65.7</v>
      </c>
      <c r="GC274" s="48">
        <v>66.099999999999994</v>
      </c>
      <c r="GD274" s="49" t="s">
        <v>197</v>
      </c>
      <c r="GE274" s="49" t="s">
        <v>197</v>
      </c>
      <c r="GF274" s="49" t="s">
        <v>197</v>
      </c>
      <c r="GG274" s="48">
        <v>443.9</v>
      </c>
      <c r="GH274" s="48">
        <v>312.2</v>
      </c>
      <c r="GI274" s="48">
        <v>313.3</v>
      </c>
      <c r="GJ274" s="49" t="s">
        <v>197</v>
      </c>
      <c r="GK274" s="49" t="s">
        <v>197</v>
      </c>
      <c r="GL274" s="49" t="s">
        <v>197</v>
      </c>
      <c r="GM274" s="49" t="s">
        <v>197</v>
      </c>
      <c r="GN274" s="49" t="s">
        <v>197</v>
      </c>
      <c r="GO274" s="49" t="s">
        <v>197</v>
      </c>
      <c r="GP274" s="49" t="s">
        <v>197</v>
      </c>
      <c r="GQ274" s="49" t="s">
        <v>197</v>
      </c>
      <c r="GR274" s="49" t="s">
        <v>197</v>
      </c>
      <c r="GS274" s="49" t="s">
        <v>197</v>
      </c>
      <c r="GT274" s="49" t="s">
        <v>197</v>
      </c>
      <c r="GU274" s="49" t="s">
        <v>197</v>
      </c>
      <c r="GV274" s="49" t="s">
        <v>197</v>
      </c>
      <c r="GW274" s="49" t="s">
        <v>197</v>
      </c>
      <c r="GX274" s="49" t="s">
        <v>197</v>
      </c>
      <c r="GY274" s="49" t="s">
        <v>197</v>
      </c>
      <c r="GZ274" s="49" t="s">
        <v>197</v>
      </c>
      <c r="HA274" s="49" t="s">
        <v>197</v>
      </c>
      <c r="HB274" s="49" t="s">
        <v>197</v>
      </c>
      <c r="HC274" s="49" t="s">
        <v>197</v>
      </c>
      <c r="HD274" s="49" t="s">
        <v>197</v>
      </c>
      <c r="HE274" s="48" t="e">
        <v>#N/A</v>
      </c>
      <c r="HF274" s="49" t="s">
        <v>197</v>
      </c>
      <c r="HG274" s="48" t="e">
        <v>#N/A</v>
      </c>
      <c r="HH274" s="49" t="s">
        <v>197</v>
      </c>
      <c r="HI274" s="49" t="s">
        <v>197</v>
      </c>
      <c r="HJ274" s="49" t="s">
        <v>197</v>
      </c>
      <c r="HK274" s="49" t="s">
        <v>197</v>
      </c>
      <c r="HL274" s="48">
        <v>253.1</v>
      </c>
      <c r="HM274" s="48">
        <v>252.2</v>
      </c>
      <c r="HN274" s="48">
        <v>252.6</v>
      </c>
      <c r="HO274" s="49" t="s">
        <v>197</v>
      </c>
      <c r="HP274" s="49" t="s">
        <v>197</v>
      </c>
      <c r="HQ274" s="49" t="s">
        <v>197</v>
      </c>
      <c r="HR274" s="49" t="s">
        <v>197</v>
      </c>
      <c r="HS274" s="49" t="s">
        <v>197</v>
      </c>
      <c r="HT274" s="49" t="s">
        <v>197</v>
      </c>
      <c r="HU274" s="48">
        <v>92.5</v>
      </c>
      <c r="HV274" s="48">
        <v>79.2</v>
      </c>
      <c r="HW274" s="48">
        <v>80.099999999999994</v>
      </c>
      <c r="HX274" s="49" t="s">
        <v>197</v>
      </c>
      <c r="HY274" s="49" t="s">
        <v>197</v>
      </c>
      <c r="HZ274" s="49" t="s">
        <v>197</v>
      </c>
      <c r="IA274" s="49" t="s">
        <v>197</v>
      </c>
      <c r="IB274" s="49" t="s">
        <v>197</v>
      </c>
      <c r="IC274" s="49" t="s">
        <v>197</v>
      </c>
      <c r="ID274" s="48">
        <v>86.3</v>
      </c>
      <c r="IE274" s="49" t="s">
        <v>197</v>
      </c>
      <c r="IF274" s="49" t="s">
        <v>197</v>
      </c>
      <c r="IG274" s="49" t="s">
        <v>197</v>
      </c>
      <c r="IH274" s="48">
        <v>62.6</v>
      </c>
      <c r="II274" s="49" t="s">
        <v>197</v>
      </c>
      <c r="IJ274" s="49" t="s">
        <v>197</v>
      </c>
      <c r="IK274" s="49" t="s">
        <v>197</v>
      </c>
      <c r="IL274" s="49" t="s">
        <v>197</v>
      </c>
      <c r="IM274" s="49" t="s">
        <v>197</v>
      </c>
      <c r="IN274" s="49" t="s">
        <v>197</v>
      </c>
      <c r="IO274" s="49" t="s">
        <v>197</v>
      </c>
      <c r="IP274" s="49" t="s">
        <v>197</v>
      </c>
      <c r="IQ274" s="48">
        <v>116.1</v>
      </c>
      <c r="IR274" s="48">
        <v>85.3</v>
      </c>
      <c r="IS274" s="48">
        <v>117.8</v>
      </c>
      <c r="IT274" s="48">
        <v>105.2</v>
      </c>
      <c r="IU274" s="49" t="s">
        <v>197</v>
      </c>
      <c r="IV274" s="49" t="s">
        <v>197</v>
      </c>
      <c r="IW274" s="49" t="s">
        <v>197</v>
      </c>
      <c r="IX274" s="49" t="s">
        <v>197</v>
      </c>
      <c r="IY274" s="49" t="s">
        <v>197</v>
      </c>
      <c r="IZ274" s="49" t="s">
        <v>197</v>
      </c>
      <c r="JA274" s="49" t="s">
        <v>197</v>
      </c>
      <c r="JB274" s="49" t="s">
        <v>197</v>
      </c>
      <c r="JC274" s="49" t="s">
        <v>197</v>
      </c>
      <c r="JD274" s="49" t="s">
        <v>197</v>
      </c>
      <c r="JE274" s="49" t="s">
        <v>197</v>
      </c>
      <c r="JF274" s="49" t="s">
        <v>87</v>
      </c>
      <c r="JG274" s="49" t="s">
        <v>87</v>
      </c>
      <c r="JH274" s="49" t="s">
        <v>87</v>
      </c>
      <c r="JI274" s="49">
        <v>57.3</v>
      </c>
      <c r="JJ274" s="49">
        <v>67.400000000000006</v>
      </c>
      <c r="JK274" s="49">
        <v>53.3</v>
      </c>
      <c r="JL274" s="49">
        <v>82.5</v>
      </c>
      <c r="JM274" s="49">
        <v>72.3</v>
      </c>
      <c r="JN274" s="49">
        <v>62.6</v>
      </c>
      <c r="JO274" s="49" t="s">
        <v>87</v>
      </c>
    </row>
    <row r="275" spans="1:275">
      <c r="A275" s="45"/>
      <c r="B275" s="46" t="s">
        <v>2012</v>
      </c>
      <c r="C275" s="303" t="s">
        <v>1501</v>
      </c>
      <c r="D275" s="46" t="s">
        <v>137</v>
      </c>
      <c r="E275" s="303" t="s">
        <v>36</v>
      </c>
      <c r="F275" s="47" t="s">
        <v>197</v>
      </c>
      <c r="G275" s="47" t="s">
        <v>197</v>
      </c>
      <c r="H275" s="48">
        <v>78.900000000000006</v>
      </c>
      <c r="I275" s="48">
        <v>94</v>
      </c>
      <c r="J275" s="48">
        <v>113.4</v>
      </c>
      <c r="K275" s="49" t="s">
        <v>197</v>
      </c>
      <c r="L275" s="49" t="s">
        <v>197</v>
      </c>
      <c r="M275" s="49" t="s">
        <v>197</v>
      </c>
      <c r="N275" s="49" t="s">
        <v>197</v>
      </c>
      <c r="O275" s="49" t="s">
        <v>197</v>
      </c>
      <c r="P275" s="49" t="s">
        <v>197</v>
      </c>
      <c r="Q275" s="49" t="s">
        <v>197</v>
      </c>
      <c r="R275" s="49" t="s">
        <v>197</v>
      </c>
      <c r="S275" s="49" t="s">
        <v>197</v>
      </c>
      <c r="T275" s="49" t="s">
        <v>197</v>
      </c>
      <c r="U275" s="49" t="s">
        <v>197</v>
      </c>
      <c r="V275" s="49" t="s">
        <v>197</v>
      </c>
      <c r="W275" s="49" t="s">
        <v>197</v>
      </c>
      <c r="X275" s="49" t="s">
        <v>197</v>
      </c>
      <c r="Y275" s="49" t="s">
        <v>197</v>
      </c>
      <c r="Z275" s="49" t="s">
        <v>197</v>
      </c>
      <c r="AA275" s="49" t="s">
        <v>197</v>
      </c>
      <c r="AB275" s="49" t="s">
        <v>197</v>
      </c>
      <c r="AC275" s="49" t="s">
        <v>197</v>
      </c>
      <c r="AD275" s="49" t="s">
        <v>197</v>
      </c>
      <c r="AE275" s="49" t="s">
        <v>197</v>
      </c>
      <c r="AF275" s="49" t="s">
        <v>197</v>
      </c>
      <c r="AG275" s="49" t="s">
        <v>197</v>
      </c>
      <c r="AH275" s="49" t="s">
        <v>197</v>
      </c>
      <c r="AI275" s="49" t="s">
        <v>197</v>
      </c>
      <c r="AJ275" s="49" t="s">
        <v>197</v>
      </c>
      <c r="AK275" s="49" t="s">
        <v>197</v>
      </c>
      <c r="AL275" s="49" t="s">
        <v>197</v>
      </c>
      <c r="AM275" s="49" t="s">
        <v>197</v>
      </c>
      <c r="AN275" s="49" t="s">
        <v>197</v>
      </c>
      <c r="AO275" s="49" t="s">
        <v>197</v>
      </c>
      <c r="AP275" s="49" t="s">
        <v>197</v>
      </c>
      <c r="AQ275" s="49" t="s">
        <v>197</v>
      </c>
      <c r="AR275" s="49" t="s">
        <v>197</v>
      </c>
      <c r="AS275" s="49" t="s">
        <v>197</v>
      </c>
      <c r="AT275" s="49" t="s">
        <v>197</v>
      </c>
      <c r="AU275" s="49" t="s">
        <v>197</v>
      </c>
      <c r="AV275" s="49" t="s">
        <v>197</v>
      </c>
      <c r="AW275" s="49" t="s">
        <v>197</v>
      </c>
      <c r="AX275" s="49" t="s">
        <v>197</v>
      </c>
      <c r="AY275" s="49" t="s">
        <v>197</v>
      </c>
      <c r="AZ275" s="48">
        <v>47.4</v>
      </c>
      <c r="BA275" s="48">
        <v>44.8</v>
      </c>
      <c r="BB275" s="48">
        <v>44.9</v>
      </c>
      <c r="BC275" s="48">
        <v>53.7</v>
      </c>
      <c r="BD275" s="48">
        <v>45.8</v>
      </c>
      <c r="BE275" s="48">
        <v>46.4</v>
      </c>
      <c r="BF275" s="48">
        <v>71.099999999999994</v>
      </c>
      <c r="BG275" s="48">
        <v>58.4</v>
      </c>
      <c r="BH275" s="48">
        <v>61.6</v>
      </c>
      <c r="BI275" s="49" t="s">
        <v>197</v>
      </c>
      <c r="BJ275" s="49" t="s">
        <v>197</v>
      </c>
      <c r="BK275" s="49" t="s">
        <v>197</v>
      </c>
      <c r="BL275" s="49" t="s">
        <v>197</v>
      </c>
      <c r="BM275" s="49" t="s">
        <v>197</v>
      </c>
      <c r="BN275" s="49" t="s">
        <v>197</v>
      </c>
      <c r="BO275" s="49" t="s">
        <v>197</v>
      </c>
      <c r="BP275" s="49" t="s">
        <v>197</v>
      </c>
      <c r="BQ275" s="49" t="s">
        <v>197</v>
      </c>
      <c r="BR275" s="49" t="s">
        <v>197</v>
      </c>
      <c r="BS275" s="49" t="s">
        <v>197</v>
      </c>
      <c r="BT275" s="49" t="s">
        <v>197</v>
      </c>
      <c r="BU275" s="49" t="s">
        <v>197</v>
      </c>
      <c r="BV275" s="49" t="s">
        <v>197</v>
      </c>
      <c r="BW275" s="49" t="s">
        <v>197</v>
      </c>
      <c r="BX275" s="49" t="s">
        <v>197</v>
      </c>
      <c r="BY275" s="49" t="s">
        <v>197</v>
      </c>
      <c r="BZ275" s="49" t="s">
        <v>197</v>
      </c>
      <c r="CA275" s="49" t="s">
        <v>197</v>
      </c>
      <c r="CB275" s="49" t="s">
        <v>197</v>
      </c>
      <c r="CC275" s="49" t="s">
        <v>197</v>
      </c>
      <c r="CD275" s="49" t="s">
        <v>197</v>
      </c>
      <c r="CE275" s="49" t="s">
        <v>197</v>
      </c>
      <c r="CF275" s="49" t="s">
        <v>197</v>
      </c>
      <c r="CG275" s="49" t="s">
        <v>197</v>
      </c>
      <c r="CH275" s="49" t="s">
        <v>197</v>
      </c>
      <c r="CI275" s="49" t="s">
        <v>197</v>
      </c>
      <c r="CJ275" s="49" t="s">
        <v>197</v>
      </c>
      <c r="CK275" s="49" t="s">
        <v>197</v>
      </c>
      <c r="CL275" s="49" t="s">
        <v>197</v>
      </c>
      <c r="CM275" s="49" t="s">
        <v>197</v>
      </c>
      <c r="CN275" s="49" t="s">
        <v>197</v>
      </c>
      <c r="CO275" s="49" t="s">
        <v>197</v>
      </c>
      <c r="CP275" s="49" t="s">
        <v>197</v>
      </c>
      <c r="CQ275" s="49" t="s">
        <v>197</v>
      </c>
      <c r="CR275" s="49" t="s">
        <v>197</v>
      </c>
      <c r="CS275" s="49" t="s">
        <v>197</v>
      </c>
      <c r="CT275" s="49" t="s">
        <v>197</v>
      </c>
      <c r="CU275" s="49" t="s">
        <v>197</v>
      </c>
      <c r="CV275" s="49" t="s">
        <v>197</v>
      </c>
      <c r="CW275" s="49" t="s">
        <v>197</v>
      </c>
      <c r="CX275" s="49" t="s">
        <v>197</v>
      </c>
      <c r="CY275" s="49" t="s">
        <v>197</v>
      </c>
      <c r="CZ275" s="49" t="s">
        <v>197</v>
      </c>
      <c r="DA275" s="49" t="s">
        <v>197</v>
      </c>
      <c r="DB275" s="49" t="s">
        <v>197</v>
      </c>
      <c r="DC275" s="49" t="s">
        <v>197</v>
      </c>
      <c r="DD275" s="49" t="s">
        <v>197</v>
      </c>
      <c r="DE275" s="49" t="s">
        <v>197</v>
      </c>
      <c r="DF275" s="49" t="s">
        <v>197</v>
      </c>
      <c r="DG275" s="49" t="s">
        <v>197</v>
      </c>
      <c r="DH275" s="49" t="s">
        <v>197</v>
      </c>
      <c r="DI275" s="49" t="s">
        <v>197</v>
      </c>
      <c r="DJ275" s="49" t="s">
        <v>197</v>
      </c>
      <c r="DK275" s="49" t="s">
        <v>197</v>
      </c>
      <c r="DL275" s="49" t="s">
        <v>197</v>
      </c>
      <c r="DM275" s="49" t="s">
        <v>197</v>
      </c>
      <c r="DN275" s="49" t="s">
        <v>197</v>
      </c>
      <c r="DO275" s="49" t="s">
        <v>197</v>
      </c>
      <c r="DP275" s="49" t="s">
        <v>197</v>
      </c>
      <c r="DQ275" s="49" t="s">
        <v>197</v>
      </c>
      <c r="DR275" s="49" t="s">
        <v>197</v>
      </c>
      <c r="DS275" s="49" t="s">
        <v>197</v>
      </c>
      <c r="DT275" s="49" t="s">
        <v>197</v>
      </c>
      <c r="DU275" s="49" t="s">
        <v>197</v>
      </c>
      <c r="DV275" s="49" t="s">
        <v>197</v>
      </c>
      <c r="DW275" s="49" t="s">
        <v>197</v>
      </c>
      <c r="DX275" s="49" t="s">
        <v>197</v>
      </c>
      <c r="DY275" s="49" t="s">
        <v>197</v>
      </c>
      <c r="DZ275" s="49" t="s">
        <v>197</v>
      </c>
      <c r="EA275" s="49" t="s">
        <v>197</v>
      </c>
      <c r="EB275" s="48" t="e">
        <v>#N/A</v>
      </c>
      <c r="EC275" s="49" t="s">
        <v>197</v>
      </c>
      <c r="ED275" s="48" t="e">
        <v>#N/A</v>
      </c>
      <c r="EE275" s="49" t="s">
        <v>197</v>
      </c>
      <c r="EF275" s="49" t="s">
        <v>197</v>
      </c>
      <c r="EG275" s="49" t="s">
        <v>197</v>
      </c>
      <c r="EH275" s="49" t="s">
        <v>197</v>
      </c>
      <c r="EI275" s="49" t="s">
        <v>197</v>
      </c>
      <c r="EJ275" s="49" t="s">
        <v>197</v>
      </c>
      <c r="EK275" s="49" t="s">
        <v>197</v>
      </c>
      <c r="EL275" s="49" t="s">
        <v>197</v>
      </c>
      <c r="EM275" s="49" t="s">
        <v>197</v>
      </c>
      <c r="EN275" s="49" t="s">
        <v>197</v>
      </c>
      <c r="EO275" s="49" t="s">
        <v>197</v>
      </c>
      <c r="EP275" s="49" t="s">
        <v>197</v>
      </c>
      <c r="EQ275" s="49" t="s">
        <v>197</v>
      </c>
      <c r="ER275" s="49" t="s">
        <v>197</v>
      </c>
      <c r="ES275" s="49" t="s">
        <v>197</v>
      </c>
      <c r="ET275" s="49" t="s">
        <v>197</v>
      </c>
      <c r="EU275" s="49" t="s">
        <v>197</v>
      </c>
      <c r="EV275" s="48">
        <v>23.8</v>
      </c>
      <c r="EW275" s="48">
        <v>28.9</v>
      </c>
      <c r="EX275" s="48">
        <v>27.2</v>
      </c>
      <c r="EY275" s="49" t="s">
        <v>197</v>
      </c>
      <c r="EZ275" s="49" t="s">
        <v>197</v>
      </c>
      <c r="FA275" s="49" t="s">
        <v>197</v>
      </c>
      <c r="FB275" s="49" t="s">
        <v>197</v>
      </c>
      <c r="FC275" s="49" t="s">
        <v>197</v>
      </c>
      <c r="FD275" s="49" t="s">
        <v>197</v>
      </c>
      <c r="FE275" s="49" t="s">
        <v>197</v>
      </c>
      <c r="FF275" s="49" t="s">
        <v>197</v>
      </c>
      <c r="FG275" s="49" t="s">
        <v>197</v>
      </c>
      <c r="FH275" s="49" t="s">
        <v>197</v>
      </c>
      <c r="FI275" s="49" t="s">
        <v>197</v>
      </c>
      <c r="FJ275" s="49" t="s">
        <v>197</v>
      </c>
      <c r="FK275" s="49" t="s">
        <v>197</v>
      </c>
      <c r="FL275" s="49" t="s">
        <v>197</v>
      </c>
      <c r="FM275" s="48">
        <v>4.8</v>
      </c>
      <c r="FN275" s="48">
        <v>17.600000000000001</v>
      </c>
      <c r="FO275" s="48">
        <v>10.1</v>
      </c>
      <c r="FP275" s="49" t="s">
        <v>197</v>
      </c>
      <c r="FQ275" s="49" t="s">
        <v>197</v>
      </c>
      <c r="FR275" s="49" t="s">
        <v>197</v>
      </c>
      <c r="FS275" s="49" t="s">
        <v>197</v>
      </c>
      <c r="FT275" s="49" t="s">
        <v>197</v>
      </c>
      <c r="FU275" s="49" t="s">
        <v>197</v>
      </c>
      <c r="FV275" s="49" t="s">
        <v>197</v>
      </c>
      <c r="FW275" s="49" t="s">
        <v>197</v>
      </c>
      <c r="FX275" s="49" t="s">
        <v>197</v>
      </c>
      <c r="FY275" s="49" t="s">
        <v>197</v>
      </c>
      <c r="FZ275" s="49" t="s">
        <v>197</v>
      </c>
      <c r="GA275" s="48">
        <v>27.2</v>
      </c>
      <c r="GB275" s="48">
        <v>35.1</v>
      </c>
      <c r="GC275" s="48">
        <v>33.5</v>
      </c>
      <c r="GD275" s="49" t="s">
        <v>197</v>
      </c>
      <c r="GE275" s="49" t="s">
        <v>197</v>
      </c>
      <c r="GF275" s="49" t="s">
        <v>197</v>
      </c>
      <c r="GG275" s="49" t="s">
        <v>197</v>
      </c>
      <c r="GH275" s="49" t="s">
        <v>197</v>
      </c>
      <c r="GI275" s="49" t="s">
        <v>197</v>
      </c>
      <c r="GJ275" s="49" t="s">
        <v>197</v>
      </c>
      <c r="GK275" s="49" t="s">
        <v>197</v>
      </c>
      <c r="GL275" s="49" t="s">
        <v>197</v>
      </c>
      <c r="GM275" s="49" t="s">
        <v>197</v>
      </c>
      <c r="GN275" s="49" t="s">
        <v>197</v>
      </c>
      <c r="GO275" s="49" t="s">
        <v>197</v>
      </c>
      <c r="GP275" s="49" t="s">
        <v>197</v>
      </c>
      <c r="GQ275" s="49" t="s">
        <v>197</v>
      </c>
      <c r="GR275" s="49" t="s">
        <v>197</v>
      </c>
      <c r="GS275" s="49" t="s">
        <v>197</v>
      </c>
      <c r="GT275" s="49" t="s">
        <v>197</v>
      </c>
      <c r="GU275" s="49" t="s">
        <v>197</v>
      </c>
      <c r="GV275" s="49" t="s">
        <v>197</v>
      </c>
      <c r="GW275" s="49" t="s">
        <v>197</v>
      </c>
      <c r="GX275" s="49" t="s">
        <v>197</v>
      </c>
      <c r="GY275" s="49" t="s">
        <v>197</v>
      </c>
      <c r="GZ275" s="49" t="s">
        <v>197</v>
      </c>
      <c r="HA275" s="49" t="s">
        <v>197</v>
      </c>
      <c r="HB275" s="49" t="s">
        <v>197</v>
      </c>
      <c r="HC275" s="49" t="s">
        <v>197</v>
      </c>
      <c r="HD275" s="49" t="s">
        <v>197</v>
      </c>
      <c r="HE275" s="48" t="e">
        <v>#N/A</v>
      </c>
      <c r="HF275" s="49" t="s">
        <v>197</v>
      </c>
      <c r="HG275" s="48" t="e">
        <v>#N/A</v>
      </c>
      <c r="HH275" s="49" t="s">
        <v>197</v>
      </c>
      <c r="HI275" s="49" t="s">
        <v>197</v>
      </c>
      <c r="HJ275" s="49" t="s">
        <v>197</v>
      </c>
      <c r="HK275" s="49" t="s">
        <v>197</v>
      </c>
      <c r="HL275" s="49" t="s">
        <v>197</v>
      </c>
      <c r="HM275" s="49" t="s">
        <v>197</v>
      </c>
      <c r="HN275" s="49" t="s">
        <v>197</v>
      </c>
      <c r="HO275" s="49" t="s">
        <v>197</v>
      </c>
      <c r="HP275" s="49" t="s">
        <v>197</v>
      </c>
      <c r="HQ275" s="49" t="s">
        <v>197</v>
      </c>
      <c r="HR275" s="49" t="s">
        <v>197</v>
      </c>
      <c r="HS275" s="49" t="s">
        <v>197</v>
      </c>
      <c r="HT275" s="49" t="s">
        <v>197</v>
      </c>
      <c r="HU275" s="48">
        <v>129.69999999999999</v>
      </c>
      <c r="HV275" s="48">
        <v>59.9</v>
      </c>
      <c r="HW275" s="48">
        <v>64.7</v>
      </c>
      <c r="HX275" s="49" t="s">
        <v>197</v>
      </c>
      <c r="HY275" s="49" t="s">
        <v>197</v>
      </c>
      <c r="HZ275" s="49" t="s">
        <v>197</v>
      </c>
      <c r="IA275" s="49" t="s">
        <v>197</v>
      </c>
      <c r="IB275" s="49" t="s">
        <v>197</v>
      </c>
      <c r="IC275" s="49" t="s">
        <v>197</v>
      </c>
      <c r="ID275" s="49" t="s">
        <v>197</v>
      </c>
      <c r="IE275" s="49" t="s">
        <v>197</v>
      </c>
      <c r="IF275" s="49" t="s">
        <v>197</v>
      </c>
      <c r="IG275" s="49" t="s">
        <v>197</v>
      </c>
      <c r="IH275" s="48">
        <v>10.4</v>
      </c>
      <c r="II275" s="49" t="s">
        <v>197</v>
      </c>
      <c r="IJ275" s="49" t="s">
        <v>197</v>
      </c>
      <c r="IK275" s="49" t="s">
        <v>197</v>
      </c>
      <c r="IL275" s="49" t="s">
        <v>197</v>
      </c>
      <c r="IM275" s="49" t="s">
        <v>197</v>
      </c>
      <c r="IN275" s="49" t="s">
        <v>197</v>
      </c>
      <c r="IO275" s="49" t="s">
        <v>197</v>
      </c>
      <c r="IP275" s="49" t="s">
        <v>197</v>
      </c>
      <c r="IQ275" s="49" t="s">
        <v>197</v>
      </c>
      <c r="IR275" s="49" t="s">
        <v>197</v>
      </c>
      <c r="IS275" s="49" t="s">
        <v>197</v>
      </c>
      <c r="IT275" s="49" t="s">
        <v>197</v>
      </c>
      <c r="IU275" s="49" t="s">
        <v>197</v>
      </c>
      <c r="IV275" s="49" t="s">
        <v>197</v>
      </c>
      <c r="IW275" s="49" t="s">
        <v>197</v>
      </c>
      <c r="IX275" s="49" t="s">
        <v>197</v>
      </c>
      <c r="IY275" s="49" t="s">
        <v>197</v>
      </c>
      <c r="IZ275" s="49" t="s">
        <v>197</v>
      </c>
      <c r="JA275" s="49" t="s">
        <v>197</v>
      </c>
      <c r="JB275" s="49" t="s">
        <v>197</v>
      </c>
      <c r="JC275" s="49" t="s">
        <v>197</v>
      </c>
      <c r="JD275" s="49" t="s">
        <v>197</v>
      </c>
      <c r="JE275" s="49" t="s">
        <v>197</v>
      </c>
      <c r="JF275" s="49" t="s">
        <v>87</v>
      </c>
      <c r="JG275" s="49" t="s">
        <v>87</v>
      </c>
      <c r="JH275" s="49" t="s">
        <v>87</v>
      </c>
      <c r="JI275" s="49">
        <v>34.6</v>
      </c>
      <c r="JJ275" s="49">
        <v>46.3</v>
      </c>
      <c r="JK275" s="49">
        <v>29.3</v>
      </c>
      <c r="JL275" s="49">
        <v>58.5</v>
      </c>
      <c r="JM275" s="49">
        <v>20.100000000000001</v>
      </c>
      <c r="JN275" s="49">
        <v>10.4</v>
      </c>
      <c r="JO275" s="49" t="s">
        <v>87</v>
      </c>
    </row>
    <row r="276" spans="1:275">
      <c r="A276" s="45"/>
      <c r="B276" s="46" t="s">
        <v>2013</v>
      </c>
      <c r="C276" s="303" t="s">
        <v>1502</v>
      </c>
      <c r="D276" s="46" t="s">
        <v>137</v>
      </c>
      <c r="E276" s="303" t="s">
        <v>36</v>
      </c>
      <c r="F276" s="47" t="s">
        <v>197</v>
      </c>
      <c r="G276" s="47" t="s">
        <v>197</v>
      </c>
      <c r="H276" s="48">
        <v>130</v>
      </c>
      <c r="I276" s="48">
        <v>120.2</v>
      </c>
      <c r="J276" s="48">
        <v>122.3</v>
      </c>
      <c r="K276" s="48">
        <v>146.1</v>
      </c>
      <c r="L276" s="48">
        <v>84.8</v>
      </c>
      <c r="M276" s="48">
        <v>135.69999999999999</v>
      </c>
      <c r="N276" s="48">
        <v>116.7</v>
      </c>
      <c r="O276" s="48">
        <v>91.7</v>
      </c>
      <c r="P276" s="48">
        <v>143.9</v>
      </c>
      <c r="Q276" s="48">
        <v>94</v>
      </c>
      <c r="R276" s="48">
        <v>86.9</v>
      </c>
      <c r="S276" s="48">
        <v>110</v>
      </c>
      <c r="T276" s="48">
        <v>25.6</v>
      </c>
      <c r="U276" s="48">
        <v>81.099999999999994</v>
      </c>
      <c r="V276" s="48">
        <v>69</v>
      </c>
      <c r="W276" s="48">
        <v>166.5</v>
      </c>
      <c r="X276" s="48">
        <v>117.5</v>
      </c>
      <c r="Y276" s="48">
        <v>127.5</v>
      </c>
      <c r="Z276" s="48">
        <v>96.8</v>
      </c>
      <c r="AA276" s="48">
        <v>36.299999999999997</v>
      </c>
      <c r="AB276" s="48">
        <v>93.1</v>
      </c>
      <c r="AC276" s="48">
        <v>29.3</v>
      </c>
      <c r="AD276" s="48">
        <v>272.89999999999998</v>
      </c>
      <c r="AE276" s="48">
        <v>85.5</v>
      </c>
      <c r="AF276" s="48">
        <v>75.099999999999994</v>
      </c>
      <c r="AG276" s="48">
        <v>217.5</v>
      </c>
      <c r="AH276" s="48">
        <v>119.3</v>
      </c>
      <c r="AI276" s="49" t="s">
        <v>197</v>
      </c>
      <c r="AJ276" s="48">
        <v>92.2</v>
      </c>
      <c r="AK276" s="48">
        <v>107.2</v>
      </c>
      <c r="AL276" s="49" t="s">
        <v>197</v>
      </c>
      <c r="AM276" s="48">
        <v>102.6</v>
      </c>
      <c r="AN276" s="48">
        <v>22.2</v>
      </c>
      <c r="AO276" s="48">
        <v>27</v>
      </c>
      <c r="AP276" s="48">
        <v>27</v>
      </c>
      <c r="AQ276" s="48">
        <v>26.7</v>
      </c>
      <c r="AR276" s="48">
        <v>109</v>
      </c>
      <c r="AS276" s="49" t="s">
        <v>197</v>
      </c>
      <c r="AT276" s="48">
        <v>104.2</v>
      </c>
      <c r="AU276" s="49" t="s">
        <v>197</v>
      </c>
      <c r="AV276" s="48">
        <v>94.5</v>
      </c>
      <c r="AW276" s="48">
        <v>34.700000000000003</v>
      </c>
      <c r="AX276" s="49" t="s">
        <v>197</v>
      </c>
      <c r="AY276" s="48">
        <v>12.7</v>
      </c>
      <c r="AZ276" s="48">
        <v>149.9</v>
      </c>
      <c r="BA276" s="48">
        <v>124.7</v>
      </c>
      <c r="BB276" s="48">
        <v>125.8</v>
      </c>
      <c r="BC276" s="48">
        <v>98.4</v>
      </c>
      <c r="BD276" s="48">
        <v>106.7</v>
      </c>
      <c r="BE276" s="48">
        <v>106.1</v>
      </c>
      <c r="BF276" s="48">
        <v>100.7</v>
      </c>
      <c r="BG276" s="48">
        <v>116.9</v>
      </c>
      <c r="BH276" s="48">
        <v>113.1</v>
      </c>
      <c r="BI276" s="48">
        <v>167.3</v>
      </c>
      <c r="BJ276" s="48">
        <v>124.3</v>
      </c>
      <c r="BK276" s="48">
        <v>146.69999999999999</v>
      </c>
      <c r="BL276" s="48">
        <v>198.4</v>
      </c>
      <c r="BM276" s="48">
        <v>157.69999999999999</v>
      </c>
      <c r="BN276" s="48">
        <v>168.9</v>
      </c>
      <c r="BO276" s="49" t="s">
        <v>197</v>
      </c>
      <c r="BP276" s="49" t="s">
        <v>197</v>
      </c>
      <c r="BQ276" s="49" t="s">
        <v>197</v>
      </c>
      <c r="BR276" s="48">
        <v>133.1</v>
      </c>
      <c r="BS276" s="48">
        <v>81.3</v>
      </c>
      <c r="BT276" s="48">
        <v>105.9</v>
      </c>
      <c r="BU276" s="48">
        <v>75.3</v>
      </c>
      <c r="BV276" s="48">
        <v>87.6</v>
      </c>
      <c r="BW276" s="48">
        <v>83.2</v>
      </c>
      <c r="BX276" s="48">
        <v>185.3</v>
      </c>
      <c r="BY276" s="48">
        <v>93.1</v>
      </c>
      <c r="BZ276" s="48">
        <v>152.80000000000001</v>
      </c>
      <c r="CA276" s="49" t="s">
        <v>197</v>
      </c>
      <c r="CB276" s="49" t="s">
        <v>197</v>
      </c>
      <c r="CC276" s="49" t="s">
        <v>197</v>
      </c>
      <c r="CD276" s="48">
        <v>125.3</v>
      </c>
      <c r="CE276" s="48">
        <v>65.400000000000006</v>
      </c>
      <c r="CF276" s="48">
        <v>89.5</v>
      </c>
      <c r="CG276" s="48">
        <v>66.7</v>
      </c>
      <c r="CH276" s="48">
        <v>62.3</v>
      </c>
      <c r="CI276" s="48">
        <v>64.5</v>
      </c>
      <c r="CJ276" s="48">
        <v>139.69999999999999</v>
      </c>
      <c r="CK276" s="48">
        <v>73.900000000000006</v>
      </c>
      <c r="CL276" s="48">
        <v>101.8</v>
      </c>
      <c r="CM276" s="49" t="s">
        <v>197</v>
      </c>
      <c r="CN276" s="49" t="s">
        <v>197</v>
      </c>
      <c r="CO276" s="49" t="s">
        <v>197</v>
      </c>
      <c r="CP276" s="49" t="s">
        <v>197</v>
      </c>
      <c r="CQ276" s="49" t="s">
        <v>197</v>
      </c>
      <c r="CR276" s="49" t="s">
        <v>197</v>
      </c>
      <c r="CS276" s="49" t="s">
        <v>197</v>
      </c>
      <c r="CT276" s="49" t="s">
        <v>197</v>
      </c>
      <c r="CU276" s="49" t="s">
        <v>197</v>
      </c>
      <c r="CV276" s="49" t="s">
        <v>197</v>
      </c>
      <c r="CW276" s="48">
        <v>144.5</v>
      </c>
      <c r="CX276" s="48">
        <v>84.1</v>
      </c>
      <c r="CY276" s="48">
        <v>111.1</v>
      </c>
      <c r="CZ276" s="48">
        <v>65.099999999999994</v>
      </c>
      <c r="DA276" s="48">
        <v>89.5</v>
      </c>
      <c r="DB276" s="48">
        <v>60.3</v>
      </c>
      <c r="DC276" s="48">
        <v>70.599999999999994</v>
      </c>
      <c r="DD276" s="49" t="s">
        <v>197</v>
      </c>
      <c r="DE276" s="49" t="s">
        <v>197</v>
      </c>
      <c r="DF276" s="49" t="s">
        <v>197</v>
      </c>
      <c r="DG276" s="48">
        <v>97.7</v>
      </c>
      <c r="DH276" s="48">
        <v>117.5</v>
      </c>
      <c r="DI276" s="48">
        <v>106.2</v>
      </c>
      <c r="DJ276" s="48">
        <v>81.8</v>
      </c>
      <c r="DK276" s="48">
        <v>74.400000000000006</v>
      </c>
      <c r="DL276" s="48">
        <v>77.900000000000006</v>
      </c>
      <c r="DM276" s="48">
        <v>120.2</v>
      </c>
      <c r="DN276" s="48">
        <v>77.400000000000006</v>
      </c>
      <c r="DO276" s="48">
        <v>94</v>
      </c>
      <c r="DP276" s="49" t="s">
        <v>197</v>
      </c>
      <c r="DQ276" s="49" t="s">
        <v>197</v>
      </c>
      <c r="DR276" s="49" t="s">
        <v>197</v>
      </c>
      <c r="DS276" s="49" t="s">
        <v>197</v>
      </c>
      <c r="DT276" s="49" t="s">
        <v>197</v>
      </c>
      <c r="DU276" s="49" t="s">
        <v>197</v>
      </c>
      <c r="DV276" s="48">
        <v>77</v>
      </c>
      <c r="DW276" s="48">
        <v>21.2</v>
      </c>
      <c r="DX276" s="48">
        <v>38.299999999999997</v>
      </c>
      <c r="DY276" s="49" t="s">
        <v>197</v>
      </c>
      <c r="DZ276" s="49" t="s">
        <v>197</v>
      </c>
      <c r="EA276" s="49" t="s">
        <v>197</v>
      </c>
      <c r="EB276" s="48" t="e">
        <v>#N/A</v>
      </c>
      <c r="EC276" s="48">
        <v>334.5</v>
      </c>
      <c r="ED276" s="48" t="e">
        <v>#N/A</v>
      </c>
      <c r="EE276" s="49" t="s">
        <v>197</v>
      </c>
      <c r="EF276" s="48">
        <v>82.9</v>
      </c>
      <c r="EG276" s="48">
        <v>86.4</v>
      </c>
      <c r="EH276" s="48">
        <v>84.9</v>
      </c>
      <c r="EI276" s="49" t="s">
        <v>197</v>
      </c>
      <c r="EJ276" s="49" t="s">
        <v>197</v>
      </c>
      <c r="EK276" s="49" t="s">
        <v>197</v>
      </c>
      <c r="EL276" s="49" t="s">
        <v>197</v>
      </c>
      <c r="EM276" s="49" t="s">
        <v>197</v>
      </c>
      <c r="EN276" s="49" t="s">
        <v>197</v>
      </c>
      <c r="EO276" s="49" t="s">
        <v>197</v>
      </c>
      <c r="EP276" s="49" t="s">
        <v>197</v>
      </c>
      <c r="EQ276" s="49" t="s">
        <v>197</v>
      </c>
      <c r="ER276" s="49" t="s">
        <v>197</v>
      </c>
      <c r="ES276" s="49" t="s">
        <v>197</v>
      </c>
      <c r="ET276" s="48">
        <v>46.9</v>
      </c>
      <c r="EU276" s="48">
        <v>112.7</v>
      </c>
      <c r="EV276" s="48">
        <v>115.7</v>
      </c>
      <c r="EW276" s="48">
        <v>79.8</v>
      </c>
      <c r="EX276" s="48">
        <v>91.1</v>
      </c>
      <c r="EY276" s="48">
        <v>140.69999999999999</v>
      </c>
      <c r="EZ276" s="48">
        <v>88.3</v>
      </c>
      <c r="FA276" s="48">
        <v>100.8</v>
      </c>
      <c r="FB276" s="48">
        <v>95.8</v>
      </c>
      <c r="FC276" s="48">
        <v>173.1</v>
      </c>
      <c r="FD276" s="48">
        <v>93.5</v>
      </c>
      <c r="FE276" s="48">
        <v>111.1</v>
      </c>
      <c r="FF276" s="48">
        <v>103.5</v>
      </c>
      <c r="FG276" s="48">
        <v>157.69999999999999</v>
      </c>
      <c r="FH276" s="48">
        <v>31.7</v>
      </c>
      <c r="FI276" s="48">
        <v>121.8</v>
      </c>
      <c r="FJ276" s="48">
        <v>163.1</v>
      </c>
      <c r="FK276" s="48">
        <v>256.3</v>
      </c>
      <c r="FL276" s="48">
        <v>214.3</v>
      </c>
      <c r="FM276" s="48">
        <v>153.19999999999999</v>
      </c>
      <c r="FN276" s="48">
        <v>136.6</v>
      </c>
      <c r="FO276" s="48">
        <v>146.19999999999999</v>
      </c>
      <c r="FP276" s="48">
        <v>43.5</v>
      </c>
      <c r="FQ276" s="48">
        <v>103.4</v>
      </c>
      <c r="FR276" s="48">
        <v>82.1</v>
      </c>
      <c r="FS276" s="48">
        <v>133.80000000000001</v>
      </c>
      <c r="FT276" s="48">
        <v>143</v>
      </c>
      <c r="FU276" s="48">
        <v>137.19999999999999</v>
      </c>
      <c r="FV276" s="48">
        <v>137.4</v>
      </c>
      <c r="FW276" s="48">
        <v>14.5</v>
      </c>
      <c r="FX276" s="48">
        <v>137.30000000000001</v>
      </c>
      <c r="FY276" s="48">
        <v>147.1</v>
      </c>
      <c r="FZ276" s="48">
        <v>147</v>
      </c>
      <c r="GA276" s="48">
        <v>121.8</v>
      </c>
      <c r="GB276" s="48">
        <v>90.5</v>
      </c>
      <c r="GC276" s="48">
        <v>96.6</v>
      </c>
      <c r="GD276" s="48">
        <v>31</v>
      </c>
      <c r="GE276" s="48">
        <v>71.599999999999994</v>
      </c>
      <c r="GF276" s="48">
        <v>45.3</v>
      </c>
      <c r="GG276" s="48">
        <v>72.099999999999994</v>
      </c>
      <c r="GH276" s="48">
        <v>122.1</v>
      </c>
      <c r="GI276" s="48">
        <v>121.7</v>
      </c>
      <c r="GJ276" s="49" t="s">
        <v>197</v>
      </c>
      <c r="GK276" s="49" t="s">
        <v>197</v>
      </c>
      <c r="GL276" s="49" t="s">
        <v>197</v>
      </c>
      <c r="GM276" s="48">
        <v>30</v>
      </c>
      <c r="GN276" s="48">
        <v>117.9</v>
      </c>
      <c r="GO276" s="48">
        <v>83.7</v>
      </c>
      <c r="GP276" s="48">
        <v>176.5</v>
      </c>
      <c r="GQ276" s="48">
        <v>176.4</v>
      </c>
      <c r="GR276" s="48">
        <v>176.5</v>
      </c>
      <c r="GS276" s="49" t="s">
        <v>197</v>
      </c>
      <c r="GT276" s="48">
        <v>55.2</v>
      </c>
      <c r="GU276" s="48">
        <v>43.1</v>
      </c>
      <c r="GV276" s="48">
        <v>29.7</v>
      </c>
      <c r="GW276" s="48">
        <v>11.9</v>
      </c>
      <c r="GX276" s="48">
        <v>19.8</v>
      </c>
      <c r="GY276" s="48">
        <v>114.3</v>
      </c>
      <c r="GZ276" s="48">
        <v>67.2</v>
      </c>
      <c r="HA276" s="48">
        <v>90.2</v>
      </c>
      <c r="HB276" s="48">
        <v>127</v>
      </c>
      <c r="HC276" s="48">
        <v>93.3</v>
      </c>
      <c r="HD276" s="48">
        <v>103.5</v>
      </c>
      <c r="HE276" s="48" t="e">
        <v>#N/A</v>
      </c>
      <c r="HF276" s="49" t="s">
        <v>197</v>
      </c>
      <c r="HG276" s="48" t="e">
        <v>#N/A</v>
      </c>
      <c r="HH276" s="49" t="s">
        <v>197</v>
      </c>
      <c r="HI276" s="48">
        <v>95.5</v>
      </c>
      <c r="HJ276" s="48">
        <v>57.4</v>
      </c>
      <c r="HK276" s="48">
        <v>68.400000000000006</v>
      </c>
      <c r="HL276" s="48">
        <v>75</v>
      </c>
      <c r="HM276" s="48">
        <v>38.1</v>
      </c>
      <c r="HN276" s="48">
        <v>56</v>
      </c>
      <c r="HO276" s="48">
        <v>190</v>
      </c>
      <c r="HP276" s="48">
        <v>164.1</v>
      </c>
      <c r="HQ276" s="48">
        <v>173</v>
      </c>
      <c r="HR276" s="48">
        <v>181.8</v>
      </c>
      <c r="HS276" s="48">
        <v>107.5</v>
      </c>
      <c r="HT276" s="48">
        <v>145</v>
      </c>
      <c r="HU276" s="48">
        <v>121.9</v>
      </c>
      <c r="HV276" s="48">
        <v>115.3</v>
      </c>
      <c r="HW276" s="48">
        <v>115.7</v>
      </c>
      <c r="HX276" s="49" t="s">
        <v>197</v>
      </c>
      <c r="HY276" s="49" t="s">
        <v>197</v>
      </c>
      <c r="HZ276" s="48">
        <v>265.5</v>
      </c>
      <c r="IA276" s="48">
        <v>253.4</v>
      </c>
      <c r="IB276" s="48">
        <v>237.5</v>
      </c>
      <c r="IC276" s="48">
        <v>246.2</v>
      </c>
      <c r="ID276" s="48">
        <v>59.7</v>
      </c>
      <c r="IE276" s="49" t="s">
        <v>197</v>
      </c>
      <c r="IF276" s="49" t="s">
        <v>197</v>
      </c>
      <c r="IG276" s="49" t="s">
        <v>197</v>
      </c>
      <c r="IH276" s="48">
        <v>45.9</v>
      </c>
      <c r="II276" s="49" t="s">
        <v>197</v>
      </c>
      <c r="IJ276" s="49" t="s">
        <v>197</v>
      </c>
      <c r="IK276" s="49" t="s">
        <v>197</v>
      </c>
      <c r="IL276" s="49" t="s">
        <v>197</v>
      </c>
      <c r="IM276" s="49" t="s">
        <v>197</v>
      </c>
      <c r="IN276" s="49" t="s">
        <v>197</v>
      </c>
      <c r="IO276" s="49" t="s">
        <v>197</v>
      </c>
      <c r="IP276" s="49" t="s">
        <v>197</v>
      </c>
      <c r="IQ276" s="48">
        <v>131.30000000000001</v>
      </c>
      <c r="IR276" s="48">
        <v>99</v>
      </c>
      <c r="IS276" s="48">
        <v>149.19999999999999</v>
      </c>
      <c r="IT276" s="48">
        <v>129.80000000000001</v>
      </c>
      <c r="IU276" s="48">
        <v>30.6</v>
      </c>
      <c r="IV276" s="48">
        <v>73.3</v>
      </c>
      <c r="IW276" s="48">
        <v>62.5</v>
      </c>
      <c r="IX276" s="49" t="s">
        <v>197</v>
      </c>
      <c r="IY276" s="48">
        <v>195.7</v>
      </c>
      <c r="IZ276" s="48">
        <v>204.1</v>
      </c>
      <c r="JA276" s="48">
        <v>262.2</v>
      </c>
      <c r="JB276" s="49" t="s">
        <v>197</v>
      </c>
      <c r="JC276" s="48">
        <v>34</v>
      </c>
      <c r="JD276" s="48">
        <v>15.7</v>
      </c>
      <c r="JE276" s="48">
        <v>20.2</v>
      </c>
      <c r="JF276" s="48" t="s">
        <v>87</v>
      </c>
      <c r="JG276" s="48" t="s">
        <v>87</v>
      </c>
      <c r="JH276" s="48" t="s">
        <v>87</v>
      </c>
      <c r="JI276" s="48">
        <v>113.9</v>
      </c>
      <c r="JJ276" s="48">
        <v>51.9</v>
      </c>
      <c r="JK276" s="48">
        <v>47.8</v>
      </c>
      <c r="JL276" s="48">
        <v>66.8</v>
      </c>
      <c r="JM276" s="48">
        <v>48.2</v>
      </c>
      <c r="JN276" s="48">
        <v>45.9</v>
      </c>
      <c r="JO276" s="48" t="s">
        <v>87</v>
      </c>
    </row>
    <row r="277" spans="1:275">
      <c r="A277" s="45"/>
      <c r="B277" s="46" t="s">
        <v>2014</v>
      </c>
      <c r="C277" s="303" t="s">
        <v>1503</v>
      </c>
      <c r="D277" s="46" t="s">
        <v>137</v>
      </c>
      <c r="E277" s="303" t="s">
        <v>36</v>
      </c>
      <c r="F277" s="47" t="s">
        <v>197</v>
      </c>
      <c r="G277" s="47" t="s">
        <v>197</v>
      </c>
      <c r="H277" s="48">
        <v>21.8</v>
      </c>
      <c r="I277" s="48">
        <v>40.799999999999997</v>
      </c>
      <c r="J277" s="48">
        <v>29.4</v>
      </c>
      <c r="K277" s="49" t="s">
        <v>197</v>
      </c>
      <c r="L277" s="49" t="s">
        <v>197</v>
      </c>
      <c r="M277" s="49" t="s">
        <v>197</v>
      </c>
      <c r="N277" s="49" t="s">
        <v>197</v>
      </c>
      <c r="O277" s="49" t="s">
        <v>197</v>
      </c>
      <c r="P277" s="49" t="s">
        <v>197</v>
      </c>
      <c r="Q277" s="49" t="s">
        <v>197</v>
      </c>
      <c r="R277" s="49" t="s">
        <v>197</v>
      </c>
      <c r="S277" s="49" t="s">
        <v>197</v>
      </c>
      <c r="T277" s="49" t="s">
        <v>197</v>
      </c>
      <c r="U277" s="49" t="s">
        <v>197</v>
      </c>
      <c r="V277" s="49" t="s">
        <v>197</v>
      </c>
      <c r="W277" s="49" t="s">
        <v>197</v>
      </c>
      <c r="X277" s="49" t="s">
        <v>197</v>
      </c>
      <c r="Y277" s="49" t="s">
        <v>197</v>
      </c>
      <c r="Z277" s="49" t="s">
        <v>197</v>
      </c>
      <c r="AA277" s="49" t="s">
        <v>197</v>
      </c>
      <c r="AB277" s="49" t="s">
        <v>197</v>
      </c>
      <c r="AC277" s="49" t="s">
        <v>197</v>
      </c>
      <c r="AD277" s="49" t="s">
        <v>197</v>
      </c>
      <c r="AE277" s="49" t="s">
        <v>197</v>
      </c>
      <c r="AF277" s="49" t="s">
        <v>197</v>
      </c>
      <c r="AG277" s="49" t="s">
        <v>197</v>
      </c>
      <c r="AH277" s="49" t="s">
        <v>197</v>
      </c>
      <c r="AI277" s="49" t="s">
        <v>197</v>
      </c>
      <c r="AJ277" s="49" t="s">
        <v>197</v>
      </c>
      <c r="AK277" s="49" t="s">
        <v>197</v>
      </c>
      <c r="AL277" s="49" t="s">
        <v>197</v>
      </c>
      <c r="AM277" s="49" t="s">
        <v>197</v>
      </c>
      <c r="AN277" s="49" t="s">
        <v>197</v>
      </c>
      <c r="AO277" s="49" t="s">
        <v>197</v>
      </c>
      <c r="AP277" s="49" t="s">
        <v>197</v>
      </c>
      <c r="AQ277" s="49" t="s">
        <v>197</v>
      </c>
      <c r="AR277" s="49" t="s">
        <v>197</v>
      </c>
      <c r="AS277" s="49" t="s">
        <v>197</v>
      </c>
      <c r="AT277" s="49" t="s">
        <v>197</v>
      </c>
      <c r="AU277" s="49" t="s">
        <v>197</v>
      </c>
      <c r="AV277" s="49" t="s">
        <v>197</v>
      </c>
      <c r="AW277" s="49" t="s">
        <v>197</v>
      </c>
      <c r="AX277" s="48">
        <v>1119.0999999999999</v>
      </c>
      <c r="AY277" s="49" t="s">
        <v>197</v>
      </c>
      <c r="AZ277" s="48">
        <v>30</v>
      </c>
      <c r="BA277" s="48">
        <v>32.299999999999997</v>
      </c>
      <c r="BB277" s="48">
        <v>32.200000000000003</v>
      </c>
      <c r="BC277" s="48">
        <v>31.2</v>
      </c>
      <c r="BD277" s="48">
        <v>18.899999999999999</v>
      </c>
      <c r="BE277" s="48">
        <v>19.8</v>
      </c>
      <c r="BF277" s="48">
        <v>56.1</v>
      </c>
      <c r="BG277" s="48">
        <v>38.9</v>
      </c>
      <c r="BH277" s="48">
        <v>43.2</v>
      </c>
      <c r="BI277" s="49" t="s">
        <v>197</v>
      </c>
      <c r="BJ277" s="49" t="s">
        <v>197</v>
      </c>
      <c r="BK277" s="49" t="s">
        <v>197</v>
      </c>
      <c r="BL277" s="49" t="s">
        <v>197</v>
      </c>
      <c r="BM277" s="49" t="s">
        <v>197</v>
      </c>
      <c r="BN277" s="49" t="s">
        <v>197</v>
      </c>
      <c r="BO277" s="49" t="s">
        <v>197</v>
      </c>
      <c r="BP277" s="49" t="s">
        <v>197</v>
      </c>
      <c r="BQ277" s="49" t="s">
        <v>197</v>
      </c>
      <c r="BR277" s="49" t="s">
        <v>197</v>
      </c>
      <c r="BS277" s="49" t="s">
        <v>197</v>
      </c>
      <c r="BT277" s="49" t="s">
        <v>197</v>
      </c>
      <c r="BU277" s="49" t="s">
        <v>197</v>
      </c>
      <c r="BV277" s="49" t="s">
        <v>197</v>
      </c>
      <c r="BW277" s="49" t="s">
        <v>197</v>
      </c>
      <c r="BX277" s="49" t="s">
        <v>197</v>
      </c>
      <c r="BY277" s="49" t="s">
        <v>197</v>
      </c>
      <c r="BZ277" s="49" t="s">
        <v>197</v>
      </c>
      <c r="CA277" s="49" t="s">
        <v>197</v>
      </c>
      <c r="CB277" s="49" t="s">
        <v>197</v>
      </c>
      <c r="CC277" s="49" t="s">
        <v>197</v>
      </c>
      <c r="CD277" s="49" t="s">
        <v>197</v>
      </c>
      <c r="CE277" s="49" t="s">
        <v>197</v>
      </c>
      <c r="CF277" s="49" t="s">
        <v>197</v>
      </c>
      <c r="CG277" s="49" t="s">
        <v>197</v>
      </c>
      <c r="CH277" s="49" t="s">
        <v>197</v>
      </c>
      <c r="CI277" s="49" t="s">
        <v>197</v>
      </c>
      <c r="CJ277" s="49" t="s">
        <v>197</v>
      </c>
      <c r="CK277" s="49" t="s">
        <v>197</v>
      </c>
      <c r="CL277" s="49" t="s">
        <v>197</v>
      </c>
      <c r="CM277" s="49" t="s">
        <v>197</v>
      </c>
      <c r="CN277" s="49" t="s">
        <v>197</v>
      </c>
      <c r="CO277" s="49" t="s">
        <v>197</v>
      </c>
      <c r="CP277" s="49" t="s">
        <v>197</v>
      </c>
      <c r="CQ277" s="49" t="s">
        <v>197</v>
      </c>
      <c r="CR277" s="49" t="s">
        <v>197</v>
      </c>
      <c r="CS277" s="49" t="s">
        <v>197</v>
      </c>
      <c r="CT277" s="49" t="s">
        <v>197</v>
      </c>
      <c r="CU277" s="49" t="s">
        <v>197</v>
      </c>
      <c r="CV277" s="49" t="s">
        <v>197</v>
      </c>
      <c r="CW277" s="49" t="s">
        <v>197</v>
      </c>
      <c r="CX277" s="49" t="s">
        <v>197</v>
      </c>
      <c r="CY277" s="49" t="s">
        <v>197</v>
      </c>
      <c r="CZ277" s="49" t="s">
        <v>197</v>
      </c>
      <c r="DA277" s="49" t="s">
        <v>197</v>
      </c>
      <c r="DB277" s="49" t="s">
        <v>197</v>
      </c>
      <c r="DC277" s="49" t="s">
        <v>197</v>
      </c>
      <c r="DD277" s="49" t="s">
        <v>197</v>
      </c>
      <c r="DE277" s="49" t="s">
        <v>197</v>
      </c>
      <c r="DF277" s="49" t="s">
        <v>197</v>
      </c>
      <c r="DG277" s="49" t="s">
        <v>197</v>
      </c>
      <c r="DH277" s="49" t="s">
        <v>197</v>
      </c>
      <c r="DI277" s="49" t="s">
        <v>197</v>
      </c>
      <c r="DJ277" s="49" t="s">
        <v>197</v>
      </c>
      <c r="DK277" s="49" t="s">
        <v>197</v>
      </c>
      <c r="DL277" s="49" t="s">
        <v>197</v>
      </c>
      <c r="DM277" s="49" t="s">
        <v>197</v>
      </c>
      <c r="DN277" s="49" t="s">
        <v>197</v>
      </c>
      <c r="DO277" s="49" t="s">
        <v>197</v>
      </c>
      <c r="DP277" s="49" t="s">
        <v>197</v>
      </c>
      <c r="DQ277" s="49" t="s">
        <v>197</v>
      </c>
      <c r="DR277" s="49" t="s">
        <v>197</v>
      </c>
      <c r="DS277" s="49" t="s">
        <v>197</v>
      </c>
      <c r="DT277" s="49" t="s">
        <v>197</v>
      </c>
      <c r="DU277" s="49" t="s">
        <v>197</v>
      </c>
      <c r="DV277" s="49" t="s">
        <v>197</v>
      </c>
      <c r="DW277" s="49" t="s">
        <v>197</v>
      </c>
      <c r="DX277" s="49" t="s">
        <v>197</v>
      </c>
      <c r="DY277" s="49" t="s">
        <v>197</v>
      </c>
      <c r="DZ277" s="49" t="s">
        <v>197</v>
      </c>
      <c r="EA277" s="49" t="s">
        <v>197</v>
      </c>
      <c r="EB277" s="48" t="e">
        <v>#N/A</v>
      </c>
      <c r="EC277" s="49" t="s">
        <v>197</v>
      </c>
      <c r="ED277" s="48" t="e">
        <v>#N/A</v>
      </c>
      <c r="EE277" s="49" t="s">
        <v>197</v>
      </c>
      <c r="EF277" s="49" t="s">
        <v>197</v>
      </c>
      <c r="EG277" s="49" t="s">
        <v>197</v>
      </c>
      <c r="EH277" s="49" t="s">
        <v>197</v>
      </c>
      <c r="EI277" s="49" t="s">
        <v>197</v>
      </c>
      <c r="EJ277" s="49" t="s">
        <v>197</v>
      </c>
      <c r="EK277" s="49" t="s">
        <v>197</v>
      </c>
      <c r="EL277" s="49" t="s">
        <v>197</v>
      </c>
      <c r="EM277" s="49" t="s">
        <v>197</v>
      </c>
      <c r="EN277" s="49" t="s">
        <v>197</v>
      </c>
      <c r="EO277" s="49" t="s">
        <v>197</v>
      </c>
      <c r="EP277" s="49" t="s">
        <v>197</v>
      </c>
      <c r="EQ277" s="49" t="s">
        <v>197</v>
      </c>
      <c r="ER277" s="49" t="s">
        <v>197</v>
      </c>
      <c r="ES277" s="49" t="s">
        <v>197</v>
      </c>
      <c r="ET277" s="49" t="s">
        <v>197</v>
      </c>
      <c r="EU277" s="49" t="s">
        <v>197</v>
      </c>
      <c r="EV277" s="48">
        <v>14.1</v>
      </c>
      <c r="EW277" s="48">
        <v>31.5</v>
      </c>
      <c r="EX277" s="48">
        <v>25.8</v>
      </c>
      <c r="EY277" s="49" t="s">
        <v>197</v>
      </c>
      <c r="EZ277" s="49" t="s">
        <v>197</v>
      </c>
      <c r="FA277" s="49" t="s">
        <v>197</v>
      </c>
      <c r="FB277" s="49" t="s">
        <v>197</v>
      </c>
      <c r="FC277" s="49" t="s">
        <v>197</v>
      </c>
      <c r="FD277" s="49" t="s">
        <v>197</v>
      </c>
      <c r="FE277" s="49" t="s">
        <v>197</v>
      </c>
      <c r="FF277" s="49" t="s">
        <v>197</v>
      </c>
      <c r="FG277" s="49" t="s">
        <v>197</v>
      </c>
      <c r="FH277" s="49" t="s">
        <v>197</v>
      </c>
      <c r="FI277" s="49" t="s">
        <v>197</v>
      </c>
      <c r="FJ277" s="49" t="s">
        <v>197</v>
      </c>
      <c r="FK277" s="49" t="s">
        <v>197</v>
      </c>
      <c r="FL277" s="49" t="s">
        <v>197</v>
      </c>
      <c r="FM277" s="48">
        <v>3.3</v>
      </c>
      <c r="FN277" s="48">
        <v>13.7</v>
      </c>
      <c r="FO277" s="48">
        <v>7.6</v>
      </c>
      <c r="FP277" s="49" t="s">
        <v>197</v>
      </c>
      <c r="FQ277" s="49" t="s">
        <v>197</v>
      </c>
      <c r="FR277" s="49" t="s">
        <v>197</v>
      </c>
      <c r="FS277" s="49" t="s">
        <v>197</v>
      </c>
      <c r="FT277" s="49" t="s">
        <v>197</v>
      </c>
      <c r="FU277" s="49" t="s">
        <v>197</v>
      </c>
      <c r="FV277" s="49" t="s">
        <v>197</v>
      </c>
      <c r="FW277" s="49" t="s">
        <v>197</v>
      </c>
      <c r="FX277" s="49" t="s">
        <v>197</v>
      </c>
      <c r="FY277" s="49" t="s">
        <v>197</v>
      </c>
      <c r="FZ277" s="49" t="s">
        <v>197</v>
      </c>
      <c r="GA277" s="48">
        <v>18.5</v>
      </c>
      <c r="GB277" s="48">
        <v>61.4</v>
      </c>
      <c r="GC277" s="48">
        <v>52.9</v>
      </c>
      <c r="GD277" s="49" t="s">
        <v>197</v>
      </c>
      <c r="GE277" s="49" t="s">
        <v>197</v>
      </c>
      <c r="GF277" s="49" t="s">
        <v>197</v>
      </c>
      <c r="GG277" s="49" t="s">
        <v>197</v>
      </c>
      <c r="GH277" s="49" t="s">
        <v>197</v>
      </c>
      <c r="GI277" s="49" t="s">
        <v>197</v>
      </c>
      <c r="GJ277" s="49" t="s">
        <v>197</v>
      </c>
      <c r="GK277" s="49" t="s">
        <v>197</v>
      </c>
      <c r="GL277" s="49" t="s">
        <v>197</v>
      </c>
      <c r="GM277" s="49" t="s">
        <v>197</v>
      </c>
      <c r="GN277" s="49" t="s">
        <v>197</v>
      </c>
      <c r="GO277" s="49" t="s">
        <v>197</v>
      </c>
      <c r="GP277" s="49" t="s">
        <v>197</v>
      </c>
      <c r="GQ277" s="49" t="s">
        <v>197</v>
      </c>
      <c r="GR277" s="49" t="s">
        <v>197</v>
      </c>
      <c r="GS277" s="49" t="s">
        <v>197</v>
      </c>
      <c r="GT277" s="49" t="s">
        <v>197</v>
      </c>
      <c r="GU277" s="49" t="s">
        <v>197</v>
      </c>
      <c r="GV277" s="49" t="s">
        <v>197</v>
      </c>
      <c r="GW277" s="49" t="s">
        <v>197</v>
      </c>
      <c r="GX277" s="49" t="s">
        <v>197</v>
      </c>
      <c r="GY277" s="49" t="s">
        <v>197</v>
      </c>
      <c r="GZ277" s="49" t="s">
        <v>197</v>
      </c>
      <c r="HA277" s="49" t="s">
        <v>197</v>
      </c>
      <c r="HB277" s="48">
        <v>0.3</v>
      </c>
      <c r="HC277" s="48">
        <v>8.1</v>
      </c>
      <c r="HD277" s="48">
        <v>5.8</v>
      </c>
      <c r="HE277" s="48" t="e">
        <v>#N/A</v>
      </c>
      <c r="HF277" s="49" t="s">
        <v>197</v>
      </c>
      <c r="HG277" s="48" t="e">
        <v>#N/A</v>
      </c>
      <c r="HH277" s="49" t="s">
        <v>197</v>
      </c>
      <c r="HI277" s="49" t="s">
        <v>197</v>
      </c>
      <c r="HJ277" s="49" t="s">
        <v>197</v>
      </c>
      <c r="HK277" s="49" t="s">
        <v>197</v>
      </c>
      <c r="HL277" s="49" t="s">
        <v>197</v>
      </c>
      <c r="HM277" s="49" t="s">
        <v>197</v>
      </c>
      <c r="HN277" s="49" t="s">
        <v>197</v>
      </c>
      <c r="HO277" s="49" t="s">
        <v>197</v>
      </c>
      <c r="HP277" s="49" t="s">
        <v>197</v>
      </c>
      <c r="HQ277" s="49" t="s">
        <v>197</v>
      </c>
      <c r="HR277" s="49" t="s">
        <v>197</v>
      </c>
      <c r="HS277" s="49" t="s">
        <v>197</v>
      </c>
      <c r="HT277" s="49" t="s">
        <v>197</v>
      </c>
      <c r="HU277" s="48">
        <v>79.7</v>
      </c>
      <c r="HV277" s="48">
        <v>46.5</v>
      </c>
      <c r="HW277" s="48">
        <v>48.8</v>
      </c>
      <c r="HX277" s="49" t="s">
        <v>197</v>
      </c>
      <c r="HY277" s="49" t="s">
        <v>197</v>
      </c>
      <c r="HZ277" s="49" t="s">
        <v>197</v>
      </c>
      <c r="IA277" s="49" t="s">
        <v>197</v>
      </c>
      <c r="IB277" s="49" t="s">
        <v>197</v>
      </c>
      <c r="IC277" s="49" t="s">
        <v>197</v>
      </c>
      <c r="ID277" s="48">
        <v>19.5</v>
      </c>
      <c r="IE277" s="49" t="s">
        <v>197</v>
      </c>
      <c r="IF277" s="49" t="s">
        <v>197</v>
      </c>
      <c r="IG277" s="49" t="s">
        <v>197</v>
      </c>
      <c r="IH277" s="48">
        <v>21.1</v>
      </c>
      <c r="II277" s="49" t="s">
        <v>197</v>
      </c>
      <c r="IJ277" s="49" t="s">
        <v>197</v>
      </c>
      <c r="IK277" s="49" t="s">
        <v>197</v>
      </c>
      <c r="IL277" s="49" t="s">
        <v>197</v>
      </c>
      <c r="IM277" s="49" t="s">
        <v>197</v>
      </c>
      <c r="IN277" s="49" t="s">
        <v>197</v>
      </c>
      <c r="IO277" s="49" t="s">
        <v>197</v>
      </c>
      <c r="IP277" s="49" t="s">
        <v>197</v>
      </c>
      <c r="IQ277" s="49" t="s">
        <v>197</v>
      </c>
      <c r="IR277" s="49" t="s">
        <v>197</v>
      </c>
      <c r="IS277" s="49" t="s">
        <v>197</v>
      </c>
      <c r="IT277" s="49" t="s">
        <v>197</v>
      </c>
      <c r="IU277" s="49" t="s">
        <v>197</v>
      </c>
      <c r="IV277" s="49" t="s">
        <v>197</v>
      </c>
      <c r="IW277" s="49" t="s">
        <v>197</v>
      </c>
      <c r="IX277" s="49" t="s">
        <v>197</v>
      </c>
      <c r="IY277" s="49" t="s">
        <v>197</v>
      </c>
      <c r="IZ277" s="49" t="s">
        <v>197</v>
      </c>
      <c r="JA277" s="49" t="s">
        <v>197</v>
      </c>
      <c r="JB277" s="49" t="s">
        <v>197</v>
      </c>
      <c r="JC277" s="49" t="s">
        <v>197</v>
      </c>
      <c r="JD277" s="49" t="s">
        <v>197</v>
      </c>
      <c r="JE277" s="49" t="s">
        <v>197</v>
      </c>
      <c r="JF277" s="49" t="s">
        <v>87</v>
      </c>
      <c r="JG277" s="49" t="s">
        <v>87</v>
      </c>
      <c r="JH277" s="49" t="s">
        <v>87</v>
      </c>
      <c r="JI277" s="49" t="s">
        <v>87</v>
      </c>
      <c r="JJ277" s="49">
        <v>62.1</v>
      </c>
      <c r="JK277" s="49">
        <v>47.7</v>
      </c>
      <c r="JL277" s="49">
        <v>52.2</v>
      </c>
      <c r="JM277" s="49">
        <v>28.4</v>
      </c>
      <c r="JN277" s="49">
        <v>21.1</v>
      </c>
      <c r="JO277" s="49" t="s">
        <v>87</v>
      </c>
    </row>
    <row r="278" spans="1:275">
      <c r="A278" s="45"/>
      <c r="B278" s="46" t="s">
        <v>2015</v>
      </c>
      <c r="C278" s="303" t="s">
        <v>1504</v>
      </c>
      <c r="D278" s="46" t="s">
        <v>137</v>
      </c>
      <c r="E278" s="303" t="s">
        <v>36</v>
      </c>
      <c r="F278" s="47" t="s">
        <v>197</v>
      </c>
      <c r="G278" s="47" t="s">
        <v>197</v>
      </c>
      <c r="H278" s="48">
        <v>139.5</v>
      </c>
      <c r="I278" s="48">
        <v>114.5</v>
      </c>
      <c r="J278" s="48">
        <v>115.8</v>
      </c>
      <c r="K278" s="49" t="s">
        <v>197</v>
      </c>
      <c r="L278" s="48">
        <v>77.8</v>
      </c>
      <c r="M278" s="49" t="s">
        <v>197</v>
      </c>
      <c r="N278" s="49" t="s">
        <v>197</v>
      </c>
      <c r="O278" s="49" t="s">
        <v>197</v>
      </c>
      <c r="P278" s="49" t="s">
        <v>197</v>
      </c>
      <c r="Q278" s="49" t="s">
        <v>197</v>
      </c>
      <c r="R278" s="48">
        <v>68.099999999999994</v>
      </c>
      <c r="S278" s="49" t="s">
        <v>197</v>
      </c>
      <c r="T278" s="49" t="s">
        <v>197</v>
      </c>
      <c r="U278" s="49" t="s">
        <v>197</v>
      </c>
      <c r="V278" s="49" t="s">
        <v>197</v>
      </c>
      <c r="W278" s="49" t="s">
        <v>197</v>
      </c>
      <c r="X278" s="49" t="s">
        <v>197</v>
      </c>
      <c r="Y278" s="49" t="s">
        <v>197</v>
      </c>
      <c r="Z278" s="48">
        <v>117.4</v>
      </c>
      <c r="AA278" s="48">
        <v>117.4</v>
      </c>
      <c r="AB278" s="49" t="s">
        <v>197</v>
      </c>
      <c r="AC278" s="49" t="s">
        <v>197</v>
      </c>
      <c r="AD278" s="49" t="s">
        <v>197</v>
      </c>
      <c r="AE278" s="49" t="s">
        <v>197</v>
      </c>
      <c r="AF278" s="49" t="s">
        <v>197</v>
      </c>
      <c r="AG278" s="49" t="s">
        <v>197</v>
      </c>
      <c r="AH278" s="49" t="s">
        <v>197</v>
      </c>
      <c r="AI278" s="49" t="s">
        <v>197</v>
      </c>
      <c r="AJ278" s="49" t="s">
        <v>197</v>
      </c>
      <c r="AK278" s="49" t="s">
        <v>197</v>
      </c>
      <c r="AL278" s="49" t="s">
        <v>197</v>
      </c>
      <c r="AM278" s="49" t="s">
        <v>197</v>
      </c>
      <c r="AN278" s="49" t="s">
        <v>197</v>
      </c>
      <c r="AO278" s="49" t="s">
        <v>197</v>
      </c>
      <c r="AP278" s="49" t="s">
        <v>197</v>
      </c>
      <c r="AQ278" s="49" t="s">
        <v>197</v>
      </c>
      <c r="AR278" s="49" t="s">
        <v>197</v>
      </c>
      <c r="AS278" s="49" t="s">
        <v>197</v>
      </c>
      <c r="AT278" s="49" t="s">
        <v>197</v>
      </c>
      <c r="AU278" s="49" t="s">
        <v>197</v>
      </c>
      <c r="AV278" s="49" t="s">
        <v>197</v>
      </c>
      <c r="AW278" s="49" t="s">
        <v>197</v>
      </c>
      <c r="AX278" s="49" t="s">
        <v>197</v>
      </c>
      <c r="AY278" s="49" t="s">
        <v>197</v>
      </c>
      <c r="AZ278" s="48">
        <v>75.3</v>
      </c>
      <c r="BA278" s="48">
        <v>71.3</v>
      </c>
      <c r="BB278" s="48">
        <v>71.5</v>
      </c>
      <c r="BC278" s="48">
        <v>63.6</v>
      </c>
      <c r="BD278" s="48">
        <v>72.099999999999994</v>
      </c>
      <c r="BE278" s="48">
        <v>71.400000000000006</v>
      </c>
      <c r="BF278" s="48">
        <v>56.5</v>
      </c>
      <c r="BG278" s="48">
        <v>58.3</v>
      </c>
      <c r="BH278" s="48">
        <v>57.9</v>
      </c>
      <c r="BI278" s="49" t="s">
        <v>197</v>
      </c>
      <c r="BJ278" s="49" t="s">
        <v>197</v>
      </c>
      <c r="BK278" s="49" t="s">
        <v>197</v>
      </c>
      <c r="BL278" s="49" t="s">
        <v>197</v>
      </c>
      <c r="BM278" s="49" t="s">
        <v>197</v>
      </c>
      <c r="BN278" s="49" t="s">
        <v>197</v>
      </c>
      <c r="BO278" s="49" t="s">
        <v>197</v>
      </c>
      <c r="BP278" s="49" t="s">
        <v>197</v>
      </c>
      <c r="BQ278" s="49" t="s">
        <v>197</v>
      </c>
      <c r="BR278" s="49" t="s">
        <v>197</v>
      </c>
      <c r="BS278" s="49" t="s">
        <v>197</v>
      </c>
      <c r="BT278" s="49" t="s">
        <v>197</v>
      </c>
      <c r="BU278" s="49" t="s">
        <v>197</v>
      </c>
      <c r="BV278" s="49" t="s">
        <v>197</v>
      </c>
      <c r="BW278" s="49" t="s">
        <v>197</v>
      </c>
      <c r="BX278" s="49" t="s">
        <v>197</v>
      </c>
      <c r="BY278" s="49" t="s">
        <v>197</v>
      </c>
      <c r="BZ278" s="49" t="s">
        <v>197</v>
      </c>
      <c r="CA278" s="49" t="s">
        <v>197</v>
      </c>
      <c r="CB278" s="49" t="s">
        <v>197</v>
      </c>
      <c r="CC278" s="49" t="s">
        <v>197</v>
      </c>
      <c r="CD278" s="49" t="s">
        <v>197</v>
      </c>
      <c r="CE278" s="49" t="s">
        <v>197</v>
      </c>
      <c r="CF278" s="49" t="s">
        <v>197</v>
      </c>
      <c r="CG278" s="49" t="s">
        <v>197</v>
      </c>
      <c r="CH278" s="49" t="s">
        <v>197</v>
      </c>
      <c r="CI278" s="49" t="s">
        <v>197</v>
      </c>
      <c r="CJ278" s="49" t="s">
        <v>197</v>
      </c>
      <c r="CK278" s="49" t="s">
        <v>197</v>
      </c>
      <c r="CL278" s="49" t="s">
        <v>197</v>
      </c>
      <c r="CM278" s="49" t="s">
        <v>197</v>
      </c>
      <c r="CN278" s="49" t="s">
        <v>197</v>
      </c>
      <c r="CO278" s="49" t="s">
        <v>197</v>
      </c>
      <c r="CP278" s="49" t="s">
        <v>197</v>
      </c>
      <c r="CQ278" s="49" t="s">
        <v>197</v>
      </c>
      <c r="CR278" s="49" t="s">
        <v>197</v>
      </c>
      <c r="CS278" s="49" t="s">
        <v>197</v>
      </c>
      <c r="CT278" s="49" t="s">
        <v>197</v>
      </c>
      <c r="CU278" s="49" t="s">
        <v>197</v>
      </c>
      <c r="CV278" s="49" t="s">
        <v>197</v>
      </c>
      <c r="CW278" s="49" t="s">
        <v>197</v>
      </c>
      <c r="CX278" s="49" t="s">
        <v>197</v>
      </c>
      <c r="CY278" s="49" t="s">
        <v>197</v>
      </c>
      <c r="CZ278" s="49" t="s">
        <v>197</v>
      </c>
      <c r="DA278" s="49" t="s">
        <v>197</v>
      </c>
      <c r="DB278" s="49" t="s">
        <v>197</v>
      </c>
      <c r="DC278" s="49" t="s">
        <v>197</v>
      </c>
      <c r="DD278" s="49" t="s">
        <v>197</v>
      </c>
      <c r="DE278" s="49" t="s">
        <v>197</v>
      </c>
      <c r="DF278" s="49" t="s">
        <v>197</v>
      </c>
      <c r="DG278" s="49" t="s">
        <v>197</v>
      </c>
      <c r="DH278" s="49" t="s">
        <v>197</v>
      </c>
      <c r="DI278" s="49" t="s">
        <v>197</v>
      </c>
      <c r="DJ278" s="49" t="s">
        <v>197</v>
      </c>
      <c r="DK278" s="49" t="s">
        <v>197</v>
      </c>
      <c r="DL278" s="49" t="s">
        <v>197</v>
      </c>
      <c r="DM278" s="49" t="s">
        <v>197</v>
      </c>
      <c r="DN278" s="49" t="s">
        <v>197</v>
      </c>
      <c r="DO278" s="49" t="s">
        <v>197</v>
      </c>
      <c r="DP278" s="49" t="s">
        <v>197</v>
      </c>
      <c r="DQ278" s="49" t="s">
        <v>197</v>
      </c>
      <c r="DR278" s="49" t="s">
        <v>197</v>
      </c>
      <c r="DS278" s="49" t="s">
        <v>197</v>
      </c>
      <c r="DT278" s="49" t="s">
        <v>197</v>
      </c>
      <c r="DU278" s="49" t="s">
        <v>197</v>
      </c>
      <c r="DV278" s="49" t="s">
        <v>197</v>
      </c>
      <c r="DW278" s="49" t="s">
        <v>197</v>
      </c>
      <c r="DX278" s="49" t="s">
        <v>197</v>
      </c>
      <c r="DY278" s="49" t="s">
        <v>197</v>
      </c>
      <c r="DZ278" s="49" t="s">
        <v>197</v>
      </c>
      <c r="EA278" s="49" t="s">
        <v>197</v>
      </c>
      <c r="EB278" s="48" t="e">
        <v>#N/A</v>
      </c>
      <c r="EC278" s="49" t="s">
        <v>197</v>
      </c>
      <c r="ED278" s="48" t="e">
        <v>#N/A</v>
      </c>
      <c r="EE278" s="49" t="s">
        <v>197</v>
      </c>
      <c r="EF278" s="49" t="s">
        <v>197</v>
      </c>
      <c r="EG278" s="49" t="s">
        <v>197</v>
      </c>
      <c r="EH278" s="49" t="s">
        <v>197</v>
      </c>
      <c r="EI278" s="49" t="s">
        <v>197</v>
      </c>
      <c r="EJ278" s="49" t="s">
        <v>197</v>
      </c>
      <c r="EK278" s="49" t="s">
        <v>197</v>
      </c>
      <c r="EL278" s="49" t="s">
        <v>197</v>
      </c>
      <c r="EM278" s="49" t="s">
        <v>197</v>
      </c>
      <c r="EN278" s="49" t="s">
        <v>197</v>
      </c>
      <c r="EO278" s="49" t="s">
        <v>197</v>
      </c>
      <c r="EP278" s="49" t="s">
        <v>197</v>
      </c>
      <c r="EQ278" s="49" t="s">
        <v>197</v>
      </c>
      <c r="ER278" s="49" t="s">
        <v>197</v>
      </c>
      <c r="ES278" s="49" t="s">
        <v>197</v>
      </c>
      <c r="ET278" s="49" t="s">
        <v>197</v>
      </c>
      <c r="EU278" s="49" t="s">
        <v>197</v>
      </c>
      <c r="EV278" s="48">
        <v>61.3</v>
      </c>
      <c r="EW278" s="48">
        <v>53.7</v>
      </c>
      <c r="EX278" s="48">
        <v>56.1</v>
      </c>
      <c r="EY278" s="49" t="s">
        <v>197</v>
      </c>
      <c r="EZ278" s="49" t="s">
        <v>197</v>
      </c>
      <c r="FA278" s="49" t="s">
        <v>197</v>
      </c>
      <c r="FB278" s="49" t="s">
        <v>197</v>
      </c>
      <c r="FC278" s="49" t="s">
        <v>197</v>
      </c>
      <c r="FD278" s="48">
        <v>44.2</v>
      </c>
      <c r="FE278" s="48">
        <v>87.8</v>
      </c>
      <c r="FF278" s="48">
        <v>68.900000000000006</v>
      </c>
      <c r="FG278" s="49" t="s">
        <v>197</v>
      </c>
      <c r="FH278" s="49" t="s">
        <v>197</v>
      </c>
      <c r="FI278" s="49" t="s">
        <v>197</v>
      </c>
      <c r="FJ278" s="49" t="s">
        <v>197</v>
      </c>
      <c r="FK278" s="49" t="s">
        <v>197</v>
      </c>
      <c r="FL278" s="49" t="s">
        <v>197</v>
      </c>
      <c r="FM278" s="48">
        <v>33.299999999999997</v>
      </c>
      <c r="FN278" s="48">
        <v>73.3</v>
      </c>
      <c r="FO278" s="48">
        <v>49.8</v>
      </c>
      <c r="FP278" s="49" t="s">
        <v>197</v>
      </c>
      <c r="FQ278" s="49" t="s">
        <v>197</v>
      </c>
      <c r="FR278" s="49" t="s">
        <v>197</v>
      </c>
      <c r="FS278" s="48">
        <v>43.5</v>
      </c>
      <c r="FT278" s="48">
        <v>91.5</v>
      </c>
      <c r="FU278" s="48">
        <v>61.3</v>
      </c>
      <c r="FV278" s="49" t="s">
        <v>197</v>
      </c>
      <c r="FW278" s="49" t="s">
        <v>197</v>
      </c>
      <c r="FX278" s="49" t="s">
        <v>197</v>
      </c>
      <c r="FY278" s="49" t="s">
        <v>197</v>
      </c>
      <c r="FZ278" s="49" t="s">
        <v>197</v>
      </c>
      <c r="GA278" s="48">
        <v>48.1</v>
      </c>
      <c r="GB278" s="48">
        <v>60.5</v>
      </c>
      <c r="GC278" s="48">
        <v>58.1</v>
      </c>
      <c r="GD278" s="49" t="s">
        <v>197</v>
      </c>
      <c r="GE278" s="49" t="s">
        <v>197</v>
      </c>
      <c r="GF278" s="49" t="s">
        <v>197</v>
      </c>
      <c r="GG278" s="49" t="s">
        <v>197</v>
      </c>
      <c r="GH278" s="49" t="s">
        <v>197</v>
      </c>
      <c r="GI278" s="49" t="s">
        <v>197</v>
      </c>
      <c r="GJ278" s="49" t="s">
        <v>197</v>
      </c>
      <c r="GK278" s="49" t="s">
        <v>197</v>
      </c>
      <c r="GL278" s="49" t="s">
        <v>197</v>
      </c>
      <c r="GM278" s="49" t="s">
        <v>197</v>
      </c>
      <c r="GN278" s="49" t="s">
        <v>197</v>
      </c>
      <c r="GO278" s="49" t="s">
        <v>197</v>
      </c>
      <c r="GP278" s="49" t="s">
        <v>197</v>
      </c>
      <c r="GQ278" s="49" t="s">
        <v>197</v>
      </c>
      <c r="GR278" s="49" t="s">
        <v>197</v>
      </c>
      <c r="GS278" s="49" t="s">
        <v>197</v>
      </c>
      <c r="GT278" s="49" t="s">
        <v>197</v>
      </c>
      <c r="GU278" s="49" t="s">
        <v>197</v>
      </c>
      <c r="GV278" s="49" t="s">
        <v>197</v>
      </c>
      <c r="GW278" s="49" t="s">
        <v>197</v>
      </c>
      <c r="GX278" s="49" t="s">
        <v>197</v>
      </c>
      <c r="GY278" s="49" t="s">
        <v>197</v>
      </c>
      <c r="GZ278" s="49" t="s">
        <v>197</v>
      </c>
      <c r="HA278" s="49" t="s">
        <v>197</v>
      </c>
      <c r="HB278" s="49" t="s">
        <v>197</v>
      </c>
      <c r="HC278" s="49" t="s">
        <v>197</v>
      </c>
      <c r="HD278" s="49" t="s">
        <v>197</v>
      </c>
      <c r="HE278" s="48" t="e">
        <v>#N/A</v>
      </c>
      <c r="HF278" s="49" t="s">
        <v>197</v>
      </c>
      <c r="HG278" s="48" t="e">
        <v>#N/A</v>
      </c>
      <c r="HH278" s="49" t="s">
        <v>197</v>
      </c>
      <c r="HI278" s="49" t="s">
        <v>197</v>
      </c>
      <c r="HJ278" s="49" t="s">
        <v>197</v>
      </c>
      <c r="HK278" s="49" t="s">
        <v>197</v>
      </c>
      <c r="HL278" s="49" t="s">
        <v>197</v>
      </c>
      <c r="HM278" s="49" t="s">
        <v>197</v>
      </c>
      <c r="HN278" s="49" t="s">
        <v>197</v>
      </c>
      <c r="HO278" s="49" t="s">
        <v>197</v>
      </c>
      <c r="HP278" s="49" t="s">
        <v>197</v>
      </c>
      <c r="HQ278" s="49" t="s">
        <v>197</v>
      </c>
      <c r="HR278" s="49" t="s">
        <v>197</v>
      </c>
      <c r="HS278" s="49" t="s">
        <v>197</v>
      </c>
      <c r="HT278" s="49" t="s">
        <v>197</v>
      </c>
      <c r="HU278" s="48">
        <v>96.9</v>
      </c>
      <c r="HV278" s="48">
        <v>67.099999999999994</v>
      </c>
      <c r="HW278" s="48">
        <v>69.099999999999994</v>
      </c>
      <c r="HX278" s="49" t="s">
        <v>197</v>
      </c>
      <c r="HY278" s="49" t="s">
        <v>197</v>
      </c>
      <c r="HZ278" s="48">
        <v>75.5</v>
      </c>
      <c r="IA278" s="49" t="s">
        <v>197</v>
      </c>
      <c r="IB278" s="49" t="s">
        <v>197</v>
      </c>
      <c r="IC278" s="49" t="s">
        <v>197</v>
      </c>
      <c r="ID278" s="48">
        <v>45</v>
      </c>
      <c r="IE278" s="49" t="s">
        <v>197</v>
      </c>
      <c r="IF278" s="49" t="s">
        <v>197</v>
      </c>
      <c r="IG278" s="49" t="s">
        <v>197</v>
      </c>
      <c r="IH278" s="48">
        <v>16.3</v>
      </c>
      <c r="II278" s="49" t="s">
        <v>197</v>
      </c>
      <c r="IJ278" s="49" t="s">
        <v>197</v>
      </c>
      <c r="IK278" s="49" t="s">
        <v>197</v>
      </c>
      <c r="IL278" s="49" t="s">
        <v>197</v>
      </c>
      <c r="IM278" s="49" t="s">
        <v>197</v>
      </c>
      <c r="IN278" s="49" t="s">
        <v>197</v>
      </c>
      <c r="IO278" s="49" t="s">
        <v>197</v>
      </c>
      <c r="IP278" s="49" t="s">
        <v>197</v>
      </c>
      <c r="IQ278" s="49" t="s">
        <v>197</v>
      </c>
      <c r="IR278" s="48">
        <v>145.4</v>
      </c>
      <c r="IS278" s="48">
        <v>102.6</v>
      </c>
      <c r="IT278" s="48">
        <v>119.2</v>
      </c>
      <c r="IU278" s="49" t="s">
        <v>197</v>
      </c>
      <c r="IV278" s="49" t="s">
        <v>197</v>
      </c>
      <c r="IW278" s="49" t="s">
        <v>197</v>
      </c>
      <c r="IX278" s="49" t="s">
        <v>197</v>
      </c>
      <c r="IY278" s="49" t="s">
        <v>197</v>
      </c>
      <c r="IZ278" s="49" t="s">
        <v>197</v>
      </c>
      <c r="JA278" s="49" t="s">
        <v>197</v>
      </c>
      <c r="JB278" s="49" t="s">
        <v>197</v>
      </c>
      <c r="JC278" s="49" t="s">
        <v>197</v>
      </c>
      <c r="JD278" s="49" t="s">
        <v>197</v>
      </c>
      <c r="JE278" s="49" t="s">
        <v>197</v>
      </c>
      <c r="JF278" s="49" t="s">
        <v>87</v>
      </c>
      <c r="JG278" s="49" t="s">
        <v>87</v>
      </c>
      <c r="JH278" s="49" t="s">
        <v>87</v>
      </c>
      <c r="JI278" s="49">
        <v>89.7</v>
      </c>
      <c r="JJ278" s="49">
        <v>22.1</v>
      </c>
      <c r="JK278" s="49">
        <v>24.8</v>
      </c>
      <c r="JL278" s="49">
        <v>49.4</v>
      </c>
      <c r="JM278" s="49">
        <v>15.1</v>
      </c>
      <c r="JN278" s="49">
        <v>16.3</v>
      </c>
      <c r="JO278" s="49" t="s">
        <v>87</v>
      </c>
    </row>
    <row r="279" spans="1:275">
      <c r="A279" s="45"/>
      <c r="B279" s="46" t="s">
        <v>2016</v>
      </c>
      <c r="C279" s="303" t="s">
        <v>1505</v>
      </c>
      <c r="D279" s="46" t="s">
        <v>138</v>
      </c>
      <c r="E279" s="303" t="s">
        <v>37</v>
      </c>
      <c r="F279" s="47" t="s">
        <v>197</v>
      </c>
      <c r="G279" s="47" t="s">
        <v>197</v>
      </c>
      <c r="H279" s="48">
        <v>126.2</v>
      </c>
      <c r="I279" s="48">
        <v>127.1</v>
      </c>
      <c r="J279" s="48">
        <v>128.19999999999999</v>
      </c>
      <c r="K279" s="48">
        <v>141.6</v>
      </c>
      <c r="L279" s="48">
        <v>139.19999999999999</v>
      </c>
      <c r="M279" s="48">
        <v>51.4</v>
      </c>
      <c r="N279" s="48">
        <v>204.7</v>
      </c>
      <c r="O279" s="48">
        <v>218.8</v>
      </c>
      <c r="P279" s="48">
        <v>60.5</v>
      </c>
      <c r="Q279" s="48">
        <v>314</v>
      </c>
      <c r="R279" s="48">
        <v>83.8</v>
      </c>
      <c r="S279" s="48">
        <v>170.8</v>
      </c>
      <c r="T279" s="48">
        <v>97.5</v>
      </c>
      <c r="U279" s="48">
        <v>62.7</v>
      </c>
      <c r="V279" s="48">
        <v>174.2</v>
      </c>
      <c r="W279" s="48">
        <v>173.7</v>
      </c>
      <c r="X279" s="48">
        <v>129.6</v>
      </c>
      <c r="Y279" s="48">
        <v>163.9</v>
      </c>
      <c r="Z279" s="48">
        <v>143.69999999999999</v>
      </c>
      <c r="AA279" s="48">
        <v>24.8</v>
      </c>
      <c r="AB279" s="48">
        <v>153</v>
      </c>
      <c r="AC279" s="48">
        <v>57.5</v>
      </c>
      <c r="AD279" s="48">
        <v>168.8</v>
      </c>
      <c r="AE279" s="48">
        <v>202.1</v>
      </c>
      <c r="AF279" s="48">
        <v>206</v>
      </c>
      <c r="AG279" s="48">
        <v>90.6</v>
      </c>
      <c r="AH279" s="48">
        <v>157.6</v>
      </c>
      <c r="AI279" s="49" t="s">
        <v>197</v>
      </c>
      <c r="AJ279" s="48">
        <v>241.1</v>
      </c>
      <c r="AK279" s="48">
        <v>85.2</v>
      </c>
      <c r="AL279" s="48">
        <v>711.1</v>
      </c>
      <c r="AM279" s="48">
        <v>150.30000000000001</v>
      </c>
      <c r="AN279" s="48">
        <v>134.9</v>
      </c>
      <c r="AO279" s="48">
        <v>154.4</v>
      </c>
      <c r="AP279" s="48">
        <v>154.19999999999999</v>
      </c>
      <c r="AQ279" s="48">
        <v>26.1</v>
      </c>
      <c r="AR279" s="48">
        <v>86.9</v>
      </c>
      <c r="AS279" s="48">
        <v>397</v>
      </c>
      <c r="AT279" s="48">
        <v>145.1</v>
      </c>
      <c r="AU279" s="49" t="s">
        <v>197</v>
      </c>
      <c r="AV279" s="48">
        <v>129.69999999999999</v>
      </c>
      <c r="AW279" s="48">
        <v>55.7</v>
      </c>
      <c r="AX279" s="48">
        <v>199.1</v>
      </c>
      <c r="AY279" s="48">
        <v>386.7</v>
      </c>
      <c r="AZ279" s="48">
        <v>188.9</v>
      </c>
      <c r="BA279" s="48">
        <v>143.4</v>
      </c>
      <c r="BB279" s="48">
        <v>145.5</v>
      </c>
      <c r="BC279" s="48">
        <v>173.6</v>
      </c>
      <c r="BD279" s="48">
        <v>152.1</v>
      </c>
      <c r="BE279" s="48">
        <v>153.6</v>
      </c>
      <c r="BF279" s="48">
        <v>134.4</v>
      </c>
      <c r="BG279" s="48">
        <v>141.1</v>
      </c>
      <c r="BH279" s="48">
        <v>139.6</v>
      </c>
      <c r="BI279" s="48">
        <v>246.4</v>
      </c>
      <c r="BJ279" s="48">
        <v>149.19999999999999</v>
      </c>
      <c r="BK279" s="48">
        <v>200.1</v>
      </c>
      <c r="BL279" s="48">
        <v>220.4</v>
      </c>
      <c r="BM279" s="48">
        <v>106.7</v>
      </c>
      <c r="BN279" s="48">
        <v>137.6</v>
      </c>
      <c r="BO279" s="49" t="s">
        <v>197</v>
      </c>
      <c r="BP279" s="48">
        <v>134.19999999999999</v>
      </c>
      <c r="BQ279" s="48">
        <v>73.8</v>
      </c>
      <c r="BR279" s="48">
        <v>256.2</v>
      </c>
      <c r="BS279" s="48">
        <v>120.8</v>
      </c>
      <c r="BT279" s="48">
        <v>183.5</v>
      </c>
      <c r="BU279" s="48">
        <v>106.8</v>
      </c>
      <c r="BV279" s="48">
        <v>130.19999999999999</v>
      </c>
      <c r="BW279" s="48">
        <v>122.8</v>
      </c>
      <c r="BX279" s="48">
        <v>256.60000000000002</v>
      </c>
      <c r="BY279" s="48">
        <v>114.6</v>
      </c>
      <c r="BZ279" s="48">
        <v>205.2</v>
      </c>
      <c r="CA279" s="48">
        <v>173.6</v>
      </c>
      <c r="CB279" s="48">
        <v>47</v>
      </c>
      <c r="CC279" s="48">
        <v>127.4</v>
      </c>
      <c r="CD279" s="48">
        <v>279</v>
      </c>
      <c r="CE279" s="48">
        <v>116.8</v>
      </c>
      <c r="CF279" s="48">
        <v>177.4</v>
      </c>
      <c r="CG279" s="48">
        <v>180.9</v>
      </c>
      <c r="CH279" s="48">
        <v>118.4</v>
      </c>
      <c r="CI279" s="48">
        <v>148.5</v>
      </c>
      <c r="CJ279" s="48">
        <v>195.8</v>
      </c>
      <c r="CK279" s="48">
        <v>134.80000000000001</v>
      </c>
      <c r="CL279" s="48">
        <v>159.69999999999999</v>
      </c>
      <c r="CM279" s="48">
        <v>129.4</v>
      </c>
      <c r="CN279" s="48">
        <v>111.9</v>
      </c>
      <c r="CO279" s="48">
        <v>120</v>
      </c>
      <c r="CP279" s="48">
        <v>679.1</v>
      </c>
      <c r="CQ279" s="48">
        <v>187.4</v>
      </c>
      <c r="CR279" s="48">
        <v>392</v>
      </c>
      <c r="CS279" s="48">
        <v>144</v>
      </c>
      <c r="CT279" s="48">
        <v>346.9</v>
      </c>
      <c r="CU279" s="48">
        <v>133.80000000000001</v>
      </c>
      <c r="CV279" s="48">
        <v>224.5</v>
      </c>
      <c r="CW279" s="48">
        <v>221.4</v>
      </c>
      <c r="CX279" s="48">
        <v>114</v>
      </c>
      <c r="CY279" s="48">
        <v>160.4</v>
      </c>
      <c r="CZ279" s="48">
        <v>122.6</v>
      </c>
      <c r="DA279" s="48">
        <v>291.3</v>
      </c>
      <c r="DB279" s="48">
        <v>111.6</v>
      </c>
      <c r="DC279" s="48">
        <v>169.9</v>
      </c>
      <c r="DD279" s="48">
        <v>201.1</v>
      </c>
      <c r="DE279" s="48">
        <v>112.2</v>
      </c>
      <c r="DF279" s="48">
        <v>142.4</v>
      </c>
      <c r="DG279" s="48">
        <v>369.1</v>
      </c>
      <c r="DH279" s="48">
        <v>185.6</v>
      </c>
      <c r="DI279" s="48">
        <v>286</v>
      </c>
      <c r="DJ279" s="48">
        <v>149.69999999999999</v>
      </c>
      <c r="DK279" s="48">
        <v>93.4</v>
      </c>
      <c r="DL279" s="48">
        <v>119</v>
      </c>
      <c r="DM279" s="48">
        <v>203.4</v>
      </c>
      <c r="DN279" s="48">
        <v>141.9</v>
      </c>
      <c r="DO279" s="48">
        <v>164.7</v>
      </c>
      <c r="DP279" s="48">
        <v>33.1</v>
      </c>
      <c r="DQ279" s="48">
        <v>54.4</v>
      </c>
      <c r="DR279" s="48">
        <v>46.9</v>
      </c>
      <c r="DS279" s="48">
        <v>614.4</v>
      </c>
      <c r="DT279" s="48">
        <v>253.5</v>
      </c>
      <c r="DU279" s="48">
        <v>386.5</v>
      </c>
      <c r="DV279" s="48">
        <v>337.4</v>
      </c>
      <c r="DW279" s="48">
        <v>344.9</v>
      </c>
      <c r="DX279" s="48">
        <v>342.9</v>
      </c>
      <c r="DY279" s="49" t="s">
        <v>197</v>
      </c>
      <c r="DZ279" s="49" t="s">
        <v>197</v>
      </c>
      <c r="EA279" s="49" t="s">
        <v>197</v>
      </c>
      <c r="EB279" s="48" t="e">
        <v>#N/A</v>
      </c>
      <c r="EC279" s="48">
        <v>71.400000000000006</v>
      </c>
      <c r="ED279" s="48" t="e">
        <v>#N/A</v>
      </c>
      <c r="EE279" s="48">
        <v>251.6</v>
      </c>
      <c r="EF279" s="48">
        <v>195.5</v>
      </c>
      <c r="EG279" s="48">
        <v>47.1</v>
      </c>
      <c r="EH279" s="48">
        <v>107.8</v>
      </c>
      <c r="EI279" s="48">
        <v>285.3</v>
      </c>
      <c r="EJ279" s="48">
        <v>101.1</v>
      </c>
      <c r="EK279" s="48">
        <v>165.5</v>
      </c>
      <c r="EL279" s="49" t="s">
        <v>197</v>
      </c>
      <c r="EM279" s="48">
        <v>213.5</v>
      </c>
      <c r="EN279" s="48">
        <v>64.599999999999994</v>
      </c>
      <c r="EO279" s="48">
        <v>142.9</v>
      </c>
      <c r="EP279" s="49" t="s">
        <v>197</v>
      </c>
      <c r="EQ279" s="49" t="s">
        <v>197</v>
      </c>
      <c r="ER279" s="49" t="s">
        <v>197</v>
      </c>
      <c r="ES279" s="48">
        <v>19.7</v>
      </c>
      <c r="ET279" s="48">
        <v>239.9</v>
      </c>
      <c r="EU279" s="48">
        <v>296.7</v>
      </c>
      <c r="EV279" s="48">
        <v>157.30000000000001</v>
      </c>
      <c r="EW279" s="48">
        <v>118.6</v>
      </c>
      <c r="EX279" s="48">
        <v>130.4</v>
      </c>
      <c r="EY279" s="48">
        <v>106.7</v>
      </c>
      <c r="EZ279" s="48">
        <v>163.9</v>
      </c>
      <c r="FA279" s="48">
        <v>172.8</v>
      </c>
      <c r="FB279" s="48">
        <v>169.3</v>
      </c>
      <c r="FC279" s="48">
        <v>438.7</v>
      </c>
      <c r="FD279" s="48">
        <v>139.9</v>
      </c>
      <c r="FE279" s="48">
        <v>161</v>
      </c>
      <c r="FF279" s="48">
        <v>152</v>
      </c>
      <c r="FG279" s="48">
        <v>252</v>
      </c>
      <c r="FH279" s="48">
        <v>162.1</v>
      </c>
      <c r="FI279" s="48">
        <v>226.1</v>
      </c>
      <c r="FJ279" s="48">
        <v>127.6</v>
      </c>
      <c r="FK279" s="48">
        <v>138.19999999999999</v>
      </c>
      <c r="FL279" s="48">
        <v>133.4</v>
      </c>
      <c r="FM279" s="48">
        <v>147.4</v>
      </c>
      <c r="FN279" s="48">
        <v>119.8</v>
      </c>
      <c r="FO279" s="48">
        <v>135.69999999999999</v>
      </c>
      <c r="FP279" s="48">
        <v>158.9</v>
      </c>
      <c r="FQ279" s="48">
        <v>172.9</v>
      </c>
      <c r="FR279" s="48">
        <v>167.9</v>
      </c>
      <c r="FS279" s="48">
        <v>155.80000000000001</v>
      </c>
      <c r="FT279" s="48">
        <v>112.3</v>
      </c>
      <c r="FU279" s="48">
        <v>139.80000000000001</v>
      </c>
      <c r="FV279" s="48">
        <v>162.69999999999999</v>
      </c>
      <c r="FW279" s="48">
        <v>218.8</v>
      </c>
      <c r="FX279" s="48">
        <v>301</v>
      </c>
      <c r="FY279" s="48">
        <v>118.5</v>
      </c>
      <c r="FZ279" s="48">
        <v>120</v>
      </c>
      <c r="GA279" s="48">
        <v>184.9</v>
      </c>
      <c r="GB279" s="48">
        <v>134.30000000000001</v>
      </c>
      <c r="GC279" s="48">
        <v>143.80000000000001</v>
      </c>
      <c r="GD279" s="48">
        <v>279.7</v>
      </c>
      <c r="GE279" s="48">
        <v>36.5</v>
      </c>
      <c r="GF279" s="48">
        <v>191.7</v>
      </c>
      <c r="GG279" s="48">
        <v>2.5</v>
      </c>
      <c r="GH279" s="48">
        <v>59.2</v>
      </c>
      <c r="GI279" s="48">
        <v>58.9</v>
      </c>
      <c r="GJ279" s="48">
        <v>2.4</v>
      </c>
      <c r="GK279" s="48">
        <v>14.8</v>
      </c>
      <c r="GL279" s="48">
        <v>11.1</v>
      </c>
      <c r="GM279" s="48">
        <v>122.6</v>
      </c>
      <c r="GN279" s="48">
        <v>109.2</v>
      </c>
      <c r="GO279" s="48">
        <v>114.2</v>
      </c>
      <c r="GP279" s="48">
        <v>143.80000000000001</v>
      </c>
      <c r="GQ279" s="48">
        <v>164.3</v>
      </c>
      <c r="GR279" s="48">
        <v>156.6</v>
      </c>
      <c r="GS279" s="48">
        <v>171.3</v>
      </c>
      <c r="GT279" s="48">
        <v>223.2</v>
      </c>
      <c r="GU279" s="48">
        <v>212</v>
      </c>
      <c r="GV279" s="48">
        <v>130.6</v>
      </c>
      <c r="GW279" s="48">
        <v>185.6</v>
      </c>
      <c r="GX279" s="48">
        <v>161.1</v>
      </c>
      <c r="GY279" s="48">
        <v>158.5</v>
      </c>
      <c r="GZ279" s="48">
        <v>116.9</v>
      </c>
      <c r="HA279" s="48">
        <v>137</v>
      </c>
      <c r="HB279" s="48">
        <v>206.5</v>
      </c>
      <c r="HC279" s="48">
        <v>143.19999999999999</v>
      </c>
      <c r="HD279" s="48">
        <v>162.4</v>
      </c>
      <c r="HE279" s="48" t="e">
        <v>#N/A</v>
      </c>
      <c r="HF279" s="48">
        <v>86.4</v>
      </c>
      <c r="HG279" s="48" t="e">
        <v>#N/A</v>
      </c>
      <c r="HH279" s="48">
        <v>134.9</v>
      </c>
      <c r="HI279" s="48">
        <v>222.2</v>
      </c>
      <c r="HJ279" s="48">
        <v>230.4</v>
      </c>
      <c r="HK279" s="48">
        <v>228</v>
      </c>
      <c r="HL279" s="48">
        <v>207.4</v>
      </c>
      <c r="HM279" s="48">
        <v>178.5</v>
      </c>
      <c r="HN279" s="48">
        <v>192.3</v>
      </c>
      <c r="HO279" s="48">
        <v>246.3</v>
      </c>
      <c r="HP279" s="48">
        <v>108.1</v>
      </c>
      <c r="HQ279" s="48">
        <v>156</v>
      </c>
      <c r="HR279" s="48">
        <v>149.9</v>
      </c>
      <c r="HS279" s="48">
        <v>102.6</v>
      </c>
      <c r="HT279" s="48">
        <v>126.3</v>
      </c>
      <c r="HU279" s="48">
        <v>160.1</v>
      </c>
      <c r="HV279" s="48">
        <v>121.7</v>
      </c>
      <c r="HW279" s="48">
        <v>123.6</v>
      </c>
      <c r="HX279" s="48">
        <v>181.2</v>
      </c>
      <c r="HY279" s="48">
        <v>8</v>
      </c>
      <c r="HZ279" s="48">
        <v>146.69999999999999</v>
      </c>
      <c r="IA279" s="48">
        <v>201.3</v>
      </c>
      <c r="IB279" s="48">
        <v>149.4</v>
      </c>
      <c r="IC279" s="48">
        <v>178.2</v>
      </c>
      <c r="ID279" s="48">
        <v>69.400000000000006</v>
      </c>
      <c r="IE279" s="48">
        <v>87.2</v>
      </c>
      <c r="IF279" s="48">
        <v>51.1</v>
      </c>
      <c r="IG279" s="48">
        <v>33.1</v>
      </c>
      <c r="IH279" s="48">
        <v>104.9</v>
      </c>
      <c r="II279" s="48">
        <v>68.7</v>
      </c>
      <c r="IJ279" s="48">
        <v>26.6</v>
      </c>
      <c r="IK279" s="49" t="s">
        <v>197</v>
      </c>
      <c r="IL279" s="49" t="s">
        <v>197</v>
      </c>
      <c r="IM279" s="48">
        <v>23.3</v>
      </c>
      <c r="IN279" s="49" t="s">
        <v>197</v>
      </c>
      <c r="IO279" s="48">
        <v>21</v>
      </c>
      <c r="IP279" s="49" t="s">
        <v>197</v>
      </c>
      <c r="IQ279" s="48">
        <v>125.1</v>
      </c>
      <c r="IR279" s="48">
        <v>131.4</v>
      </c>
      <c r="IS279" s="48">
        <v>109.9</v>
      </c>
      <c r="IT279" s="48">
        <v>118.1</v>
      </c>
      <c r="IU279" s="48">
        <v>205.1</v>
      </c>
      <c r="IV279" s="48">
        <v>189.7</v>
      </c>
      <c r="IW279" s="48">
        <v>193.5</v>
      </c>
      <c r="IX279" s="48">
        <v>218.2</v>
      </c>
      <c r="IY279" s="48">
        <v>337.3</v>
      </c>
      <c r="IZ279" s="48">
        <v>389.3</v>
      </c>
      <c r="JA279" s="48">
        <v>482.6</v>
      </c>
      <c r="JB279" s="48">
        <v>102.3</v>
      </c>
      <c r="JC279" s="48">
        <v>267.5</v>
      </c>
      <c r="JD279" s="48">
        <v>205.6</v>
      </c>
      <c r="JE279" s="48">
        <v>220.6</v>
      </c>
      <c r="JF279" s="48">
        <v>104.6</v>
      </c>
      <c r="JG279" s="48">
        <v>101.8</v>
      </c>
      <c r="JH279" s="48">
        <v>237.5</v>
      </c>
      <c r="JI279" s="48">
        <v>146.19999999999999</v>
      </c>
      <c r="JJ279" s="48">
        <v>128.19999999999999</v>
      </c>
      <c r="JK279" s="48">
        <v>90.3</v>
      </c>
      <c r="JL279" s="48">
        <v>133.6</v>
      </c>
      <c r="JM279" s="48">
        <v>110.5</v>
      </c>
      <c r="JN279" s="48">
        <v>104.9</v>
      </c>
      <c r="JO279" s="48">
        <v>89.9</v>
      </c>
    </row>
    <row r="280" spans="1:275">
      <c r="A280" s="45"/>
      <c r="B280" s="46" t="s">
        <v>2017</v>
      </c>
      <c r="C280" s="303" t="s">
        <v>1506</v>
      </c>
      <c r="D280" s="46" t="s">
        <v>138</v>
      </c>
      <c r="E280" s="303" t="s">
        <v>37</v>
      </c>
      <c r="F280" s="47" t="s">
        <v>197</v>
      </c>
      <c r="G280" s="47" t="s">
        <v>197</v>
      </c>
      <c r="H280" s="48">
        <v>96.9</v>
      </c>
      <c r="I280" s="48">
        <v>110.3</v>
      </c>
      <c r="J280" s="48">
        <v>110.4</v>
      </c>
      <c r="K280" s="49" t="s">
        <v>197</v>
      </c>
      <c r="L280" s="48">
        <v>67.3</v>
      </c>
      <c r="M280" s="48">
        <v>68.099999999999994</v>
      </c>
      <c r="N280" s="48">
        <v>32</v>
      </c>
      <c r="O280" s="49" t="s">
        <v>197</v>
      </c>
      <c r="P280" s="49" t="s">
        <v>197</v>
      </c>
      <c r="Q280" s="48">
        <v>83</v>
      </c>
      <c r="R280" s="48">
        <v>62.8</v>
      </c>
      <c r="S280" s="48">
        <v>43.3</v>
      </c>
      <c r="T280" s="49" t="s">
        <v>197</v>
      </c>
      <c r="U280" s="49" t="s">
        <v>197</v>
      </c>
      <c r="V280" s="49" t="s">
        <v>197</v>
      </c>
      <c r="W280" s="49" t="s">
        <v>197</v>
      </c>
      <c r="X280" s="49" t="s">
        <v>197</v>
      </c>
      <c r="Y280" s="49" t="s">
        <v>197</v>
      </c>
      <c r="Z280" s="49" t="s">
        <v>197</v>
      </c>
      <c r="AA280" s="49" t="s">
        <v>197</v>
      </c>
      <c r="AB280" s="49" t="s">
        <v>197</v>
      </c>
      <c r="AC280" s="49" t="s">
        <v>197</v>
      </c>
      <c r="AD280" s="49" t="s">
        <v>197</v>
      </c>
      <c r="AE280" s="49" t="s">
        <v>197</v>
      </c>
      <c r="AF280" s="49" t="s">
        <v>197</v>
      </c>
      <c r="AG280" s="49" t="s">
        <v>197</v>
      </c>
      <c r="AH280" s="49" t="s">
        <v>197</v>
      </c>
      <c r="AI280" s="49" t="s">
        <v>197</v>
      </c>
      <c r="AJ280" s="49" t="s">
        <v>197</v>
      </c>
      <c r="AK280" s="49" t="s">
        <v>197</v>
      </c>
      <c r="AL280" s="49" t="s">
        <v>197</v>
      </c>
      <c r="AM280" s="49" t="s">
        <v>197</v>
      </c>
      <c r="AN280" s="49" t="s">
        <v>197</v>
      </c>
      <c r="AO280" s="49" t="s">
        <v>197</v>
      </c>
      <c r="AP280" s="49" t="s">
        <v>197</v>
      </c>
      <c r="AQ280" s="49" t="s">
        <v>197</v>
      </c>
      <c r="AR280" s="49" t="s">
        <v>197</v>
      </c>
      <c r="AS280" s="49" t="s">
        <v>197</v>
      </c>
      <c r="AT280" s="49" t="s">
        <v>197</v>
      </c>
      <c r="AU280" s="49" t="s">
        <v>197</v>
      </c>
      <c r="AV280" s="49" t="s">
        <v>197</v>
      </c>
      <c r="AW280" s="49" t="s">
        <v>197</v>
      </c>
      <c r="AX280" s="49" t="s">
        <v>197</v>
      </c>
      <c r="AY280" s="49" t="s">
        <v>197</v>
      </c>
      <c r="AZ280" s="48">
        <v>110.1</v>
      </c>
      <c r="BA280" s="48">
        <v>69.400000000000006</v>
      </c>
      <c r="BB280" s="48">
        <v>71.3</v>
      </c>
      <c r="BC280" s="48">
        <v>73.2</v>
      </c>
      <c r="BD280" s="48">
        <v>43.9</v>
      </c>
      <c r="BE280" s="48">
        <v>46</v>
      </c>
      <c r="BF280" s="48">
        <v>51.9</v>
      </c>
      <c r="BG280" s="48">
        <v>45.5</v>
      </c>
      <c r="BH280" s="48">
        <v>46.9</v>
      </c>
      <c r="BI280" s="49" t="s">
        <v>197</v>
      </c>
      <c r="BJ280" s="49" t="s">
        <v>197</v>
      </c>
      <c r="BK280" s="49" t="s">
        <v>197</v>
      </c>
      <c r="BL280" s="49" t="s">
        <v>197</v>
      </c>
      <c r="BM280" s="49" t="s">
        <v>197</v>
      </c>
      <c r="BN280" s="49" t="s">
        <v>197</v>
      </c>
      <c r="BO280" s="49" t="s">
        <v>197</v>
      </c>
      <c r="BP280" s="49" t="s">
        <v>197</v>
      </c>
      <c r="BQ280" s="49" t="s">
        <v>197</v>
      </c>
      <c r="BR280" s="49" t="s">
        <v>197</v>
      </c>
      <c r="BS280" s="49" t="s">
        <v>197</v>
      </c>
      <c r="BT280" s="49" t="s">
        <v>197</v>
      </c>
      <c r="BU280" s="49" t="s">
        <v>197</v>
      </c>
      <c r="BV280" s="49" t="s">
        <v>197</v>
      </c>
      <c r="BW280" s="49" t="s">
        <v>197</v>
      </c>
      <c r="BX280" s="49" t="s">
        <v>197</v>
      </c>
      <c r="BY280" s="49" t="s">
        <v>197</v>
      </c>
      <c r="BZ280" s="49" t="s">
        <v>197</v>
      </c>
      <c r="CA280" s="49" t="s">
        <v>197</v>
      </c>
      <c r="CB280" s="49" t="s">
        <v>197</v>
      </c>
      <c r="CC280" s="49" t="s">
        <v>197</v>
      </c>
      <c r="CD280" s="49" t="s">
        <v>197</v>
      </c>
      <c r="CE280" s="49" t="s">
        <v>197</v>
      </c>
      <c r="CF280" s="49" t="s">
        <v>197</v>
      </c>
      <c r="CG280" s="49" t="s">
        <v>197</v>
      </c>
      <c r="CH280" s="49" t="s">
        <v>197</v>
      </c>
      <c r="CI280" s="49" t="s">
        <v>197</v>
      </c>
      <c r="CJ280" s="49" t="s">
        <v>197</v>
      </c>
      <c r="CK280" s="49" t="s">
        <v>197</v>
      </c>
      <c r="CL280" s="49" t="s">
        <v>197</v>
      </c>
      <c r="CM280" s="49" t="s">
        <v>197</v>
      </c>
      <c r="CN280" s="49" t="s">
        <v>197</v>
      </c>
      <c r="CO280" s="49" t="s">
        <v>197</v>
      </c>
      <c r="CP280" s="49" t="s">
        <v>197</v>
      </c>
      <c r="CQ280" s="49" t="s">
        <v>197</v>
      </c>
      <c r="CR280" s="49" t="s">
        <v>197</v>
      </c>
      <c r="CS280" s="49" t="s">
        <v>197</v>
      </c>
      <c r="CT280" s="49" t="s">
        <v>197</v>
      </c>
      <c r="CU280" s="49" t="s">
        <v>197</v>
      </c>
      <c r="CV280" s="49" t="s">
        <v>197</v>
      </c>
      <c r="CW280" s="49" t="s">
        <v>197</v>
      </c>
      <c r="CX280" s="49" t="s">
        <v>197</v>
      </c>
      <c r="CY280" s="49" t="s">
        <v>197</v>
      </c>
      <c r="CZ280" s="49" t="s">
        <v>197</v>
      </c>
      <c r="DA280" s="49" t="s">
        <v>197</v>
      </c>
      <c r="DB280" s="49" t="s">
        <v>197</v>
      </c>
      <c r="DC280" s="49" t="s">
        <v>197</v>
      </c>
      <c r="DD280" s="49" t="s">
        <v>197</v>
      </c>
      <c r="DE280" s="49" t="s">
        <v>197</v>
      </c>
      <c r="DF280" s="49" t="s">
        <v>197</v>
      </c>
      <c r="DG280" s="49" t="s">
        <v>197</v>
      </c>
      <c r="DH280" s="49" t="s">
        <v>197</v>
      </c>
      <c r="DI280" s="49" t="s">
        <v>197</v>
      </c>
      <c r="DJ280" s="49" t="s">
        <v>197</v>
      </c>
      <c r="DK280" s="49" t="s">
        <v>197</v>
      </c>
      <c r="DL280" s="49" t="s">
        <v>197</v>
      </c>
      <c r="DM280" s="49" t="s">
        <v>197</v>
      </c>
      <c r="DN280" s="49" t="s">
        <v>197</v>
      </c>
      <c r="DO280" s="49" t="s">
        <v>197</v>
      </c>
      <c r="DP280" s="49" t="s">
        <v>197</v>
      </c>
      <c r="DQ280" s="49" t="s">
        <v>197</v>
      </c>
      <c r="DR280" s="49" t="s">
        <v>197</v>
      </c>
      <c r="DS280" s="49" t="s">
        <v>197</v>
      </c>
      <c r="DT280" s="49" t="s">
        <v>197</v>
      </c>
      <c r="DU280" s="49" t="s">
        <v>197</v>
      </c>
      <c r="DV280" s="49" t="s">
        <v>197</v>
      </c>
      <c r="DW280" s="49" t="s">
        <v>197</v>
      </c>
      <c r="DX280" s="49" t="s">
        <v>197</v>
      </c>
      <c r="DY280" s="49" t="s">
        <v>197</v>
      </c>
      <c r="DZ280" s="49" t="s">
        <v>197</v>
      </c>
      <c r="EA280" s="49" t="s">
        <v>197</v>
      </c>
      <c r="EB280" s="48" t="e">
        <v>#N/A</v>
      </c>
      <c r="EC280" s="49" t="s">
        <v>197</v>
      </c>
      <c r="ED280" s="48" t="e">
        <v>#N/A</v>
      </c>
      <c r="EE280" s="49" t="s">
        <v>197</v>
      </c>
      <c r="EF280" s="49" t="s">
        <v>197</v>
      </c>
      <c r="EG280" s="49" t="s">
        <v>197</v>
      </c>
      <c r="EH280" s="49" t="s">
        <v>197</v>
      </c>
      <c r="EI280" s="49" t="s">
        <v>197</v>
      </c>
      <c r="EJ280" s="49" t="s">
        <v>197</v>
      </c>
      <c r="EK280" s="49" t="s">
        <v>197</v>
      </c>
      <c r="EL280" s="49" t="s">
        <v>197</v>
      </c>
      <c r="EM280" s="49" t="s">
        <v>197</v>
      </c>
      <c r="EN280" s="49" t="s">
        <v>197</v>
      </c>
      <c r="EO280" s="49" t="s">
        <v>197</v>
      </c>
      <c r="EP280" s="49" t="s">
        <v>197</v>
      </c>
      <c r="EQ280" s="49" t="s">
        <v>197</v>
      </c>
      <c r="ER280" s="49" t="s">
        <v>197</v>
      </c>
      <c r="ES280" s="49" t="s">
        <v>197</v>
      </c>
      <c r="ET280" s="48">
        <v>106.3</v>
      </c>
      <c r="EU280" s="49" t="s">
        <v>197</v>
      </c>
      <c r="EV280" s="48">
        <v>63.1</v>
      </c>
      <c r="EW280" s="48">
        <v>65.2</v>
      </c>
      <c r="EX280" s="48">
        <v>64.599999999999994</v>
      </c>
      <c r="EY280" s="49" t="s">
        <v>197</v>
      </c>
      <c r="EZ280" s="48">
        <v>2.6</v>
      </c>
      <c r="FA280" s="48">
        <v>31</v>
      </c>
      <c r="FB280" s="48">
        <v>19.7</v>
      </c>
      <c r="FC280" s="49" t="s">
        <v>197</v>
      </c>
      <c r="FD280" s="48">
        <v>9.4</v>
      </c>
      <c r="FE280" s="48">
        <v>38.5</v>
      </c>
      <c r="FF280" s="48">
        <v>26</v>
      </c>
      <c r="FG280" s="49" t="s">
        <v>197</v>
      </c>
      <c r="FH280" s="49" t="s">
        <v>197</v>
      </c>
      <c r="FI280" s="49" t="s">
        <v>197</v>
      </c>
      <c r="FJ280" s="49" t="s">
        <v>197</v>
      </c>
      <c r="FK280" s="49" t="s">
        <v>197</v>
      </c>
      <c r="FL280" s="49" t="s">
        <v>197</v>
      </c>
      <c r="FM280" s="48">
        <v>20.6</v>
      </c>
      <c r="FN280" s="48">
        <v>24.2</v>
      </c>
      <c r="FO280" s="48">
        <v>22.1</v>
      </c>
      <c r="FP280" s="48">
        <v>1.2</v>
      </c>
      <c r="FQ280" s="48">
        <v>28.8</v>
      </c>
      <c r="FR280" s="48">
        <v>18.899999999999999</v>
      </c>
      <c r="FS280" s="48">
        <v>37.200000000000003</v>
      </c>
      <c r="FT280" s="48">
        <v>38.9</v>
      </c>
      <c r="FU280" s="48">
        <v>37.799999999999997</v>
      </c>
      <c r="FV280" s="48">
        <v>11.2</v>
      </c>
      <c r="FW280" s="49" t="s">
        <v>197</v>
      </c>
      <c r="FX280" s="48">
        <v>40.200000000000003</v>
      </c>
      <c r="FY280" s="48">
        <v>77.8</v>
      </c>
      <c r="FZ280" s="48">
        <v>77.5</v>
      </c>
      <c r="GA280" s="48">
        <v>76.3</v>
      </c>
      <c r="GB280" s="48">
        <v>69</v>
      </c>
      <c r="GC280" s="48">
        <v>70.400000000000006</v>
      </c>
      <c r="GD280" s="49" t="s">
        <v>197</v>
      </c>
      <c r="GE280" s="49" t="s">
        <v>197</v>
      </c>
      <c r="GF280" s="49" t="s">
        <v>197</v>
      </c>
      <c r="GG280" s="48">
        <v>4.8</v>
      </c>
      <c r="GH280" s="48">
        <v>94.4</v>
      </c>
      <c r="GI280" s="48">
        <v>93.9</v>
      </c>
      <c r="GJ280" s="49" t="s">
        <v>197</v>
      </c>
      <c r="GK280" s="49" t="s">
        <v>197</v>
      </c>
      <c r="GL280" s="49" t="s">
        <v>197</v>
      </c>
      <c r="GM280" s="49" t="s">
        <v>197</v>
      </c>
      <c r="GN280" s="49" t="s">
        <v>197</v>
      </c>
      <c r="GO280" s="49" t="s">
        <v>197</v>
      </c>
      <c r="GP280" s="49" t="s">
        <v>197</v>
      </c>
      <c r="GQ280" s="49" t="s">
        <v>197</v>
      </c>
      <c r="GR280" s="49" t="s">
        <v>197</v>
      </c>
      <c r="GS280" s="49" t="s">
        <v>197</v>
      </c>
      <c r="GT280" s="49" t="s">
        <v>197</v>
      </c>
      <c r="GU280" s="49" t="s">
        <v>197</v>
      </c>
      <c r="GV280" s="49" t="s">
        <v>197</v>
      </c>
      <c r="GW280" s="49" t="s">
        <v>197</v>
      </c>
      <c r="GX280" s="49" t="s">
        <v>197</v>
      </c>
      <c r="GY280" s="48">
        <v>59.7</v>
      </c>
      <c r="GZ280" s="48">
        <v>42.9</v>
      </c>
      <c r="HA280" s="48">
        <v>51.1</v>
      </c>
      <c r="HB280" s="48">
        <v>88.2</v>
      </c>
      <c r="HC280" s="48">
        <v>21.1</v>
      </c>
      <c r="HD280" s="48">
        <v>41.5</v>
      </c>
      <c r="HE280" s="48" t="e">
        <v>#N/A</v>
      </c>
      <c r="HF280" s="49" t="s">
        <v>197</v>
      </c>
      <c r="HG280" s="48" t="e">
        <v>#N/A</v>
      </c>
      <c r="HH280" s="49" t="s">
        <v>197</v>
      </c>
      <c r="HI280" s="49" t="s">
        <v>197</v>
      </c>
      <c r="HJ280" s="49" t="s">
        <v>197</v>
      </c>
      <c r="HK280" s="49" t="s">
        <v>197</v>
      </c>
      <c r="HL280" s="49" t="s">
        <v>197</v>
      </c>
      <c r="HM280" s="49" t="s">
        <v>197</v>
      </c>
      <c r="HN280" s="49" t="s">
        <v>197</v>
      </c>
      <c r="HO280" s="49" t="s">
        <v>197</v>
      </c>
      <c r="HP280" s="49" t="s">
        <v>197</v>
      </c>
      <c r="HQ280" s="49" t="s">
        <v>197</v>
      </c>
      <c r="HR280" s="49" t="s">
        <v>197</v>
      </c>
      <c r="HS280" s="49" t="s">
        <v>197</v>
      </c>
      <c r="HT280" s="49" t="s">
        <v>197</v>
      </c>
      <c r="HU280" s="48">
        <v>78.599999999999994</v>
      </c>
      <c r="HV280" s="48">
        <v>84</v>
      </c>
      <c r="HW280" s="48">
        <v>83.7</v>
      </c>
      <c r="HX280" s="49" t="s">
        <v>197</v>
      </c>
      <c r="HY280" s="49" t="s">
        <v>197</v>
      </c>
      <c r="HZ280" s="49" t="s">
        <v>197</v>
      </c>
      <c r="IA280" s="49" t="s">
        <v>197</v>
      </c>
      <c r="IB280" s="49" t="s">
        <v>197</v>
      </c>
      <c r="IC280" s="49" t="s">
        <v>197</v>
      </c>
      <c r="ID280" s="48">
        <v>32.6</v>
      </c>
      <c r="IE280" s="49" t="s">
        <v>197</v>
      </c>
      <c r="IF280" s="49" t="s">
        <v>197</v>
      </c>
      <c r="IG280" s="49" t="s">
        <v>197</v>
      </c>
      <c r="IH280" s="48">
        <v>44.2</v>
      </c>
      <c r="II280" s="49" t="s">
        <v>197</v>
      </c>
      <c r="IJ280" s="49" t="s">
        <v>197</v>
      </c>
      <c r="IK280" s="49" t="s">
        <v>197</v>
      </c>
      <c r="IL280" s="49" t="s">
        <v>197</v>
      </c>
      <c r="IM280" s="49" t="s">
        <v>197</v>
      </c>
      <c r="IN280" s="49" t="s">
        <v>197</v>
      </c>
      <c r="IO280" s="49" t="s">
        <v>197</v>
      </c>
      <c r="IP280" s="49" t="s">
        <v>197</v>
      </c>
      <c r="IQ280" s="49" t="s">
        <v>197</v>
      </c>
      <c r="IR280" s="48">
        <v>81.900000000000006</v>
      </c>
      <c r="IS280" s="48">
        <v>46.9</v>
      </c>
      <c r="IT280" s="48">
        <v>60.3</v>
      </c>
      <c r="IU280" s="49" t="s">
        <v>197</v>
      </c>
      <c r="IV280" s="49" t="s">
        <v>197</v>
      </c>
      <c r="IW280" s="49" t="s">
        <v>197</v>
      </c>
      <c r="IX280" s="49" t="s">
        <v>197</v>
      </c>
      <c r="IY280" s="49" t="s">
        <v>197</v>
      </c>
      <c r="IZ280" s="49" t="s">
        <v>197</v>
      </c>
      <c r="JA280" s="49" t="s">
        <v>197</v>
      </c>
      <c r="JB280" s="49" t="s">
        <v>197</v>
      </c>
      <c r="JC280" s="49" t="s">
        <v>197</v>
      </c>
      <c r="JD280" s="49" t="s">
        <v>197</v>
      </c>
      <c r="JE280" s="49" t="s">
        <v>197</v>
      </c>
      <c r="JF280" s="49" t="s">
        <v>87</v>
      </c>
      <c r="JG280" s="49" t="s">
        <v>87</v>
      </c>
      <c r="JH280" s="49" t="s">
        <v>87</v>
      </c>
      <c r="JI280" s="49">
        <v>103.6</v>
      </c>
      <c r="JJ280" s="49">
        <v>43.9</v>
      </c>
      <c r="JK280" s="49">
        <v>36.200000000000003</v>
      </c>
      <c r="JL280" s="49">
        <v>67.099999999999994</v>
      </c>
      <c r="JM280" s="49">
        <v>34.200000000000003</v>
      </c>
      <c r="JN280" s="49">
        <v>44.2</v>
      </c>
      <c r="JO280" s="49" t="s">
        <v>87</v>
      </c>
    </row>
    <row r="281" spans="1:275">
      <c r="A281" s="45"/>
      <c r="B281" s="46" t="s">
        <v>2018</v>
      </c>
      <c r="C281" s="303" t="s">
        <v>1507</v>
      </c>
      <c r="D281" s="46" t="s">
        <v>138</v>
      </c>
      <c r="E281" s="303" t="s">
        <v>37</v>
      </c>
      <c r="F281" s="47" t="s">
        <v>197</v>
      </c>
      <c r="G281" s="47" t="s">
        <v>197</v>
      </c>
      <c r="H281" s="48">
        <v>66.599999999999994</v>
      </c>
      <c r="I281" s="48">
        <v>104.9</v>
      </c>
      <c r="J281" s="48">
        <v>94.3</v>
      </c>
      <c r="K281" s="49" t="s">
        <v>197</v>
      </c>
      <c r="L281" s="49" t="s">
        <v>197</v>
      </c>
      <c r="M281" s="49" t="s">
        <v>197</v>
      </c>
      <c r="N281" s="49" t="s">
        <v>197</v>
      </c>
      <c r="O281" s="49" t="s">
        <v>197</v>
      </c>
      <c r="P281" s="49" t="s">
        <v>197</v>
      </c>
      <c r="Q281" s="49" t="s">
        <v>197</v>
      </c>
      <c r="R281" s="49" t="s">
        <v>197</v>
      </c>
      <c r="S281" s="49" t="s">
        <v>197</v>
      </c>
      <c r="T281" s="49" t="s">
        <v>197</v>
      </c>
      <c r="U281" s="49" t="s">
        <v>197</v>
      </c>
      <c r="V281" s="49" t="s">
        <v>197</v>
      </c>
      <c r="W281" s="49" t="s">
        <v>197</v>
      </c>
      <c r="X281" s="49" t="s">
        <v>197</v>
      </c>
      <c r="Y281" s="49" t="s">
        <v>197</v>
      </c>
      <c r="Z281" s="48">
        <v>40.299999999999997</v>
      </c>
      <c r="AA281" s="48">
        <v>90.5</v>
      </c>
      <c r="AB281" s="49" t="s">
        <v>197</v>
      </c>
      <c r="AC281" s="49" t="s">
        <v>197</v>
      </c>
      <c r="AD281" s="49" t="s">
        <v>197</v>
      </c>
      <c r="AE281" s="49" t="s">
        <v>197</v>
      </c>
      <c r="AF281" s="49" t="s">
        <v>197</v>
      </c>
      <c r="AG281" s="49" t="s">
        <v>197</v>
      </c>
      <c r="AH281" s="49" t="s">
        <v>197</v>
      </c>
      <c r="AI281" s="49" t="s">
        <v>197</v>
      </c>
      <c r="AJ281" s="49" t="s">
        <v>197</v>
      </c>
      <c r="AK281" s="49" t="s">
        <v>197</v>
      </c>
      <c r="AL281" s="49" t="s">
        <v>197</v>
      </c>
      <c r="AM281" s="49" t="s">
        <v>197</v>
      </c>
      <c r="AN281" s="49" t="s">
        <v>197</v>
      </c>
      <c r="AO281" s="49" t="s">
        <v>197</v>
      </c>
      <c r="AP281" s="49" t="s">
        <v>197</v>
      </c>
      <c r="AQ281" s="49" t="s">
        <v>197</v>
      </c>
      <c r="AR281" s="49" t="s">
        <v>197</v>
      </c>
      <c r="AS281" s="49" t="s">
        <v>197</v>
      </c>
      <c r="AT281" s="49" t="s">
        <v>197</v>
      </c>
      <c r="AU281" s="49" t="s">
        <v>197</v>
      </c>
      <c r="AV281" s="49" t="s">
        <v>197</v>
      </c>
      <c r="AW281" s="49" t="s">
        <v>197</v>
      </c>
      <c r="AX281" s="49" t="s">
        <v>197</v>
      </c>
      <c r="AY281" s="49" t="s">
        <v>197</v>
      </c>
      <c r="AZ281" s="48">
        <v>38.200000000000003</v>
      </c>
      <c r="BA281" s="48">
        <v>37.200000000000003</v>
      </c>
      <c r="BB281" s="48">
        <v>37.200000000000003</v>
      </c>
      <c r="BC281" s="48">
        <v>35.799999999999997</v>
      </c>
      <c r="BD281" s="48">
        <v>34.5</v>
      </c>
      <c r="BE281" s="48">
        <v>34.6</v>
      </c>
      <c r="BF281" s="48">
        <v>71.5</v>
      </c>
      <c r="BG281" s="48">
        <v>39.4</v>
      </c>
      <c r="BH281" s="48">
        <v>46.6</v>
      </c>
      <c r="BI281" s="49" t="s">
        <v>197</v>
      </c>
      <c r="BJ281" s="49" t="s">
        <v>197</v>
      </c>
      <c r="BK281" s="49" t="s">
        <v>197</v>
      </c>
      <c r="BL281" s="49" t="s">
        <v>197</v>
      </c>
      <c r="BM281" s="49" t="s">
        <v>197</v>
      </c>
      <c r="BN281" s="49" t="s">
        <v>197</v>
      </c>
      <c r="BO281" s="49" t="s">
        <v>197</v>
      </c>
      <c r="BP281" s="49" t="s">
        <v>197</v>
      </c>
      <c r="BQ281" s="49" t="s">
        <v>197</v>
      </c>
      <c r="BR281" s="49" t="s">
        <v>197</v>
      </c>
      <c r="BS281" s="49" t="s">
        <v>197</v>
      </c>
      <c r="BT281" s="49" t="s">
        <v>197</v>
      </c>
      <c r="BU281" s="49" t="s">
        <v>197</v>
      </c>
      <c r="BV281" s="49" t="s">
        <v>197</v>
      </c>
      <c r="BW281" s="49" t="s">
        <v>197</v>
      </c>
      <c r="BX281" s="49" t="s">
        <v>197</v>
      </c>
      <c r="BY281" s="49" t="s">
        <v>197</v>
      </c>
      <c r="BZ281" s="49" t="s">
        <v>197</v>
      </c>
      <c r="CA281" s="49" t="s">
        <v>197</v>
      </c>
      <c r="CB281" s="49" t="s">
        <v>197</v>
      </c>
      <c r="CC281" s="49" t="s">
        <v>197</v>
      </c>
      <c r="CD281" s="49" t="s">
        <v>197</v>
      </c>
      <c r="CE281" s="49" t="s">
        <v>197</v>
      </c>
      <c r="CF281" s="49" t="s">
        <v>197</v>
      </c>
      <c r="CG281" s="49" t="s">
        <v>197</v>
      </c>
      <c r="CH281" s="49" t="s">
        <v>197</v>
      </c>
      <c r="CI281" s="49" t="s">
        <v>197</v>
      </c>
      <c r="CJ281" s="49" t="s">
        <v>197</v>
      </c>
      <c r="CK281" s="49" t="s">
        <v>197</v>
      </c>
      <c r="CL281" s="49" t="s">
        <v>197</v>
      </c>
      <c r="CM281" s="49" t="s">
        <v>197</v>
      </c>
      <c r="CN281" s="49" t="s">
        <v>197</v>
      </c>
      <c r="CO281" s="49" t="s">
        <v>197</v>
      </c>
      <c r="CP281" s="49" t="s">
        <v>197</v>
      </c>
      <c r="CQ281" s="49" t="s">
        <v>197</v>
      </c>
      <c r="CR281" s="49" t="s">
        <v>197</v>
      </c>
      <c r="CS281" s="49" t="s">
        <v>197</v>
      </c>
      <c r="CT281" s="49" t="s">
        <v>197</v>
      </c>
      <c r="CU281" s="49" t="s">
        <v>197</v>
      </c>
      <c r="CV281" s="49" t="s">
        <v>197</v>
      </c>
      <c r="CW281" s="49" t="s">
        <v>197</v>
      </c>
      <c r="CX281" s="49" t="s">
        <v>197</v>
      </c>
      <c r="CY281" s="49" t="s">
        <v>197</v>
      </c>
      <c r="CZ281" s="49" t="s">
        <v>197</v>
      </c>
      <c r="DA281" s="49" t="s">
        <v>197</v>
      </c>
      <c r="DB281" s="49" t="s">
        <v>197</v>
      </c>
      <c r="DC281" s="49" t="s">
        <v>197</v>
      </c>
      <c r="DD281" s="49" t="s">
        <v>197</v>
      </c>
      <c r="DE281" s="49" t="s">
        <v>197</v>
      </c>
      <c r="DF281" s="49" t="s">
        <v>197</v>
      </c>
      <c r="DG281" s="49" t="s">
        <v>197</v>
      </c>
      <c r="DH281" s="49" t="s">
        <v>197</v>
      </c>
      <c r="DI281" s="49" t="s">
        <v>197</v>
      </c>
      <c r="DJ281" s="49" t="s">
        <v>197</v>
      </c>
      <c r="DK281" s="49" t="s">
        <v>197</v>
      </c>
      <c r="DL281" s="49" t="s">
        <v>197</v>
      </c>
      <c r="DM281" s="49" t="s">
        <v>197</v>
      </c>
      <c r="DN281" s="49" t="s">
        <v>197</v>
      </c>
      <c r="DO281" s="49" t="s">
        <v>197</v>
      </c>
      <c r="DP281" s="49" t="s">
        <v>197</v>
      </c>
      <c r="DQ281" s="49" t="s">
        <v>197</v>
      </c>
      <c r="DR281" s="49" t="s">
        <v>197</v>
      </c>
      <c r="DS281" s="49" t="s">
        <v>197</v>
      </c>
      <c r="DT281" s="49" t="s">
        <v>197</v>
      </c>
      <c r="DU281" s="49" t="s">
        <v>197</v>
      </c>
      <c r="DV281" s="49" t="s">
        <v>197</v>
      </c>
      <c r="DW281" s="49" t="s">
        <v>197</v>
      </c>
      <c r="DX281" s="49" t="s">
        <v>197</v>
      </c>
      <c r="DY281" s="49" t="s">
        <v>197</v>
      </c>
      <c r="DZ281" s="49" t="s">
        <v>197</v>
      </c>
      <c r="EA281" s="49" t="s">
        <v>197</v>
      </c>
      <c r="EB281" s="48" t="e">
        <v>#N/A</v>
      </c>
      <c r="EC281" s="49" t="s">
        <v>197</v>
      </c>
      <c r="ED281" s="48" t="e">
        <v>#N/A</v>
      </c>
      <c r="EE281" s="49" t="s">
        <v>197</v>
      </c>
      <c r="EF281" s="49" t="s">
        <v>197</v>
      </c>
      <c r="EG281" s="49" t="s">
        <v>197</v>
      </c>
      <c r="EH281" s="49" t="s">
        <v>197</v>
      </c>
      <c r="EI281" s="49" t="s">
        <v>197</v>
      </c>
      <c r="EJ281" s="49" t="s">
        <v>197</v>
      </c>
      <c r="EK281" s="49" t="s">
        <v>197</v>
      </c>
      <c r="EL281" s="49" t="s">
        <v>197</v>
      </c>
      <c r="EM281" s="49" t="s">
        <v>197</v>
      </c>
      <c r="EN281" s="49" t="s">
        <v>197</v>
      </c>
      <c r="EO281" s="49" t="s">
        <v>197</v>
      </c>
      <c r="EP281" s="49" t="s">
        <v>197</v>
      </c>
      <c r="EQ281" s="49" t="s">
        <v>197</v>
      </c>
      <c r="ER281" s="49" t="s">
        <v>197</v>
      </c>
      <c r="ES281" s="49" t="s">
        <v>197</v>
      </c>
      <c r="ET281" s="49" t="s">
        <v>197</v>
      </c>
      <c r="EU281" s="49" t="s">
        <v>197</v>
      </c>
      <c r="EV281" s="48">
        <v>45.9</v>
      </c>
      <c r="EW281" s="48">
        <v>60.8</v>
      </c>
      <c r="EX281" s="48">
        <v>56.1</v>
      </c>
      <c r="EY281" s="49" t="s">
        <v>197</v>
      </c>
      <c r="EZ281" s="49" t="s">
        <v>197</v>
      </c>
      <c r="FA281" s="49" t="s">
        <v>197</v>
      </c>
      <c r="FB281" s="49" t="s">
        <v>197</v>
      </c>
      <c r="FC281" s="49" t="s">
        <v>197</v>
      </c>
      <c r="FD281" s="49" t="s">
        <v>197</v>
      </c>
      <c r="FE281" s="49" t="s">
        <v>197</v>
      </c>
      <c r="FF281" s="49" t="s">
        <v>197</v>
      </c>
      <c r="FG281" s="49" t="s">
        <v>197</v>
      </c>
      <c r="FH281" s="49" t="s">
        <v>197</v>
      </c>
      <c r="FI281" s="49" t="s">
        <v>197</v>
      </c>
      <c r="FJ281" s="49" t="s">
        <v>197</v>
      </c>
      <c r="FK281" s="49" t="s">
        <v>197</v>
      </c>
      <c r="FL281" s="49" t="s">
        <v>197</v>
      </c>
      <c r="FM281" s="48">
        <v>2.9</v>
      </c>
      <c r="FN281" s="48">
        <v>17.399999999999999</v>
      </c>
      <c r="FO281" s="48">
        <v>8.9</v>
      </c>
      <c r="FP281" s="49" t="s">
        <v>197</v>
      </c>
      <c r="FQ281" s="49" t="s">
        <v>197</v>
      </c>
      <c r="FR281" s="49" t="s">
        <v>197</v>
      </c>
      <c r="FS281" s="48">
        <v>0.9</v>
      </c>
      <c r="FT281" s="48">
        <v>8.1999999999999993</v>
      </c>
      <c r="FU281" s="48">
        <v>3.6</v>
      </c>
      <c r="FV281" s="49" t="s">
        <v>197</v>
      </c>
      <c r="FW281" s="49" t="s">
        <v>197</v>
      </c>
      <c r="FX281" s="48">
        <v>42.6</v>
      </c>
      <c r="FY281" s="48">
        <v>85.4</v>
      </c>
      <c r="FZ281" s="48">
        <v>85</v>
      </c>
      <c r="GA281" s="48">
        <v>37.799999999999997</v>
      </c>
      <c r="GB281" s="48">
        <v>62.9</v>
      </c>
      <c r="GC281" s="48">
        <v>58.1</v>
      </c>
      <c r="GD281" s="49" t="s">
        <v>197</v>
      </c>
      <c r="GE281" s="49" t="s">
        <v>197</v>
      </c>
      <c r="GF281" s="49" t="s">
        <v>197</v>
      </c>
      <c r="GG281" s="49" t="s">
        <v>197</v>
      </c>
      <c r="GH281" s="49" t="s">
        <v>197</v>
      </c>
      <c r="GI281" s="49" t="s">
        <v>197</v>
      </c>
      <c r="GJ281" s="49" t="s">
        <v>197</v>
      </c>
      <c r="GK281" s="49" t="s">
        <v>197</v>
      </c>
      <c r="GL281" s="49" t="s">
        <v>197</v>
      </c>
      <c r="GM281" s="49" t="s">
        <v>197</v>
      </c>
      <c r="GN281" s="49" t="s">
        <v>197</v>
      </c>
      <c r="GO281" s="49" t="s">
        <v>197</v>
      </c>
      <c r="GP281" s="49" t="s">
        <v>197</v>
      </c>
      <c r="GQ281" s="49" t="s">
        <v>197</v>
      </c>
      <c r="GR281" s="49" t="s">
        <v>197</v>
      </c>
      <c r="GS281" s="49" t="s">
        <v>197</v>
      </c>
      <c r="GT281" s="49" t="s">
        <v>197</v>
      </c>
      <c r="GU281" s="49" t="s">
        <v>197</v>
      </c>
      <c r="GV281" s="49" t="s">
        <v>197</v>
      </c>
      <c r="GW281" s="49" t="s">
        <v>197</v>
      </c>
      <c r="GX281" s="49" t="s">
        <v>197</v>
      </c>
      <c r="GY281" s="49" t="s">
        <v>197</v>
      </c>
      <c r="GZ281" s="49" t="s">
        <v>197</v>
      </c>
      <c r="HA281" s="49" t="s">
        <v>197</v>
      </c>
      <c r="HB281" s="49" t="s">
        <v>197</v>
      </c>
      <c r="HC281" s="49" t="s">
        <v>197</v>
      </c>
      <c r="HD281" s="49" t="s">
        <v>197</v>
      </c>
      <c r="HE281" s="48" t="e">
        <v>#N/A</v>
      </c>
      <c r="HF281" s="49" t="s">
        <v>197</v>
      </c>
      <c r="HG281" s="48" t="e">
        <v>#N/A</v>
      </c>
      <c r="HH281" s="49" t="s">
        <v>197</v>
      </c>
      <c r="HI281" s="49" t="s">
        <v>197</v>
      </c>
      <c r="HJ281" s="49" t="s">
        <v>197</v>
      </c>
      <c r="HK281" s="49" t="s">
        <v>197</v>
      </c>
      <c r="HL281" s="49" t="s">
        <v>197</v>
      </c>
      <c r="HM281" s="49" t="s">
        <v>197</v>
      </c>
      <c r="HN281" s="49" t="s">
        <v>197</v>
      </c>
      <c r="HO281" s="49" t="s">
        <v>197</v>
      </c>
      <c r="HP281" s="49" t="s">
        <v>197</v>
      </c>
      <c r="HQ281" s="49" t="s">
        <v>197</v>
      </c>
      <c r="HR281" s="49" t="s">
        <v>197</v>
      </c>
      <c r="HS281" s="49" t="s">
        <v>197</v>
      </c>
      <c r="HT281" s="49" t="s">
        <v>197</v>
      </c>
      <c r="HU281" s="48">
        <v>190.2</v>
      </c>
      <c r="HV281" s="48">
        <v>93.7</v>
      </c>
      <c r="HW281" s="48">
        <v>99.2</v>
      </c>
      <c r="HX281" s="49" t="s">
        <v>197</v>
      </c>
      <c r="HY281" s="49" t="s">
        <v>197</v>
      </c>
      <c r="HZ281" s="49" t="s">
        <v>197</v>
      </c>
      <c r="IA281" s="49" t="s">
        <v>197</v>
      </c>
      <c r="IB281" s="49" t="s">
        <v>197</v>
      </c>
      <c r="IC281" s="49" t="s">
        <v>197</v>
      </c>
      <c r="ID281" s="48">
        <v>16.100000000000001</v>
      </c>
      <c r="IE281" s="49" t="s">
        <v>197</v>
      </c>
      <c r="IF281" s="49" t="s">
        <v>197</v>
      </c>
      <c r="IG281" s="48">
        <v>763.7</v>
      </c>
      <c r="IH281" s="48">
        <v>99.3</v>
      </c>
      <c r="II281" s="49" t="s">
        <v>197</v>
      </c>
      <c r="IJ281" s="49" t="s">
        <v>197</v>
      </c>
      <c r="IK281" s="49" t="s">
        <v>197</v>
      </c>
      <c r="IL281" s="49" t="s">
        <v>197</v>
      </c>
      <c r="IM281" s="49" t="s">
        <v>197</v>
      </c>
      <c r="IN281" s="49" t="s">
        <v>197</v>
      </c>
      <c r="IO281" s="49" t="s">
        <v>197</v>
      </c>
      <c r="IP281" s="49" t="s">
        <v>197</v>
      </c>
      <c r="IQ281" s="48">
        <v>239.6</v>
      </c>
      <c r="IR281" s="48">
        <v>5.9</v>
      </c>
      <c r="IS281" s="48">
        <v>62.8</v>
      </c>
      <c r="IT281" s="48">
        <v>41</v>
      </c>
      <c r="IU281" s="49" t="s">
        <v>197</v>
      </c>
      <c r="IV281" s="49" t="s">
        <v>197</v>
      </c>
      <c r="IW281" s="49" t="s">
        <v>197</v>
      </c>
      <c r="IX281" s="49" t="s">
        <v>197</v>
      </c>
      <c r="IY281" s="49" t="s">
        <v>197</v>
      </c>
      <c r="IZ281" s="49" t="s">
        <v>197</v>
      </c>
      <c r="JA281" s="49" t="s">
        <v>197</v>
      </c>
      <c r="JB281" s="49" t="s">
        <v>197</v>
      </c>
      <c r="JC281" s="49" t="s">
        <v>197</v>
      </c>
      <c r="JD281" s="49" t="s">
        <v>197</v>
      </c>
      <c r="JE281" s="49" t="s">
        <v>197</v>
      </c>
      <c r="JF281" s="49" t="s">
        <v>87</v>
      </c>
      <c r="JG281" s="49" t="s">
        <v>87</v>
      </c>
      <c r="JH281" s="49" t="s">
        <v>87</v>
      </c>
      <c r="JI281" s="49">
        <v>53.8</v>
      </c>
      <c r="JJ281" s="49">
        <v>64.099999999999994</v>
      </c>
      <c r="JK281" s="49">
        <v>74.3</v>
      </c>
      <c r="JL281" s="49">
        <v>92.3</v>
      </c>
      <c r="JM281" s="49">
        <v>108.5</v>
      </c>
      <c r="JN281" s="49">
        <v>99.3</v>
      </c>
      <c r="JO281" s="49" t="s">
        <v>87</v>
      </c>
    </row>
    <row r="282" spans="1:275">
      <c r="A282" s="45"/>
      <c r="B282" s="46" t="s">
        <v>2019</v>
      </c>
      <c r="C282" s="303" t="s">
        <v>1508</v>
      </c>
      <c r="D282" s="46" t="s">
        <v>138</v>
      </c>
      <c r="E282" s="303" t="s">
        <v>37</v>
      </c>
      <c r="F282" s="47" t="s">
        <v>197</v>
      </c>
      <c r="G282" s="47" t="s">
        <v>197</v>
      </c>
      <c r="H282" s="48">
        <v>96.3</v>
      </c>
      <c r="I282" s="48">
        <v>112.2</v>
      </c>
      <c r="J282" s="48">
        <v>110.3</v>
      </c>
      <c r="K282" s="49" t="s">
        <v>197</v>
      </c>
      <c r="L282" s="48">
        <v>127.3</v>
      </c>
      <c r="M282" s="48">
        <v>49.4</v>
      </c>
      <c r="N282" s="48">
        <v>56.2</v>
      </c>
      <c r="O282" s="49" t="s">
        <v>197</v>
      </c>
      <c r="P282" s="48">
        <v>91.8</v>
      </c>
      <c r="Q282" s="48">
        <v>140.30000000000001</v>
      </c>
      <c r="R282" s="48">
        <v>104.9</v>
      </c>
      <c r="S282" s="48">
        <v>59.3</v>
      </c>
      <c r="T282" s="49" t="s">
        <v>197</v>
      </c>
      <c r="U282" s="48">
        <v>34.6</v>
      </c>
      <c r="V282" s="49" t="s">
        <v>197</v>
      </c>
      <c r="W282" s="48">
        <v>52.3</v>
      </c>
      <c r="X282" s="49" t="s">
        <v>197</v>
      </c>
      <c r="Y282" s="48">
        <v>36.5</v>
      </c>
      <c r="Z282" s="48">
        <v>14.2</v>
      </c>
      <c r="AA282" s="48">
        <v>69.3</v>
      </c>
      <c r="AB282" s="49" t="s">
        <v>197</v>
      </c>
      <c r="AC282" s="48">
        <v>15.2</v>
      </c>
      <c r="AD282" s="49" t="s">
        <v>197</v>
      </c>
      <c r="AE282" s="49" t="s">
        <v>197</v>
      </c>
      <c r="AF282" s="49" t="s">
        <v>197</v>
      </c>
      <c r="AG282" s="49" t="s">
        <v>197</v>
      </c>
      <c r="AH282" s="49" t="s">
        <v>197</v>
      </c>
      <c r="AI282" s="49" t="s">
        <v>197</v>
      </c>
      <c r="AJ282" s="49" t="s">
        <v>197</v>
      </c>
      <c r="AK282" s="49" t="s">
        <v>197</v>
      </c>
      <c r="AL282" s="49" t="s">
        <v>197</v>
      </c>
      <c r="AM282" s="49" t="s">
        <v>197</v>
      </c>
      <c r="AN282" s="49" t="s">
        <v>197</v>
      </c>
      <c r="AO282" s="49" t="s">
        <v>197</v>
      </c>
      <c r="AP282" s="49" t="s">
        <v>197</v>
      </c>
      <c r="AQ282" s="49" t="s">
        <v>197</v>
      </c>
      <c r="AR282" s="49" t="s">
        <v>197</v>
      </c>
      <c r="AS282" s="49" t="s">
        <v>197</v>
      </c>
      <c r="AT282" s="48">
        <v>34.6</v>
      </c>
      <c r="AU282" s="49" t="s">
        <v>197</v>
      </c>
      <c r="AV282" s="48">
        <v>166.5</v>
      </c>
      <c r="AW282" s="49" t="s">
        <v>197</v>
      </c>
      <c r="AX282" s="49" t="s">
        <v>197</v>
      </c>
      <c r="AY282" s="49" t="s">
        <v>197</v>
      </c>
      <c r="AZ282" s="48">
        <v>53.3</v>
      </c>
      <c r="BA282" s="48">
        <v>61.2</v>
      </c>
      <c r="BB282" s="48">
        <v>60.8</v>
      </c>
      <c r="BC282" s="48">
        <v>50.3</v>
      </c>
      <c r="BD282" s="48">
        <v>50.2</v>
      </c>
      <c r="BE282" s="48">
        <v>50.2</v>
      </c>
      <c r="BF282" s="48">
        <v>62.4</v>
      </c>
      <c r="BG282" s="48">
        <v>56.7</v>
      </c>
      <c r="BH282" s="48">
        <v>57.9</v>
      </c>
      <c r="BI282" s="48">
        <v>9.1999999999999993</v>
      </c>
      <c r="BJ282" s="48">
        <v>0.9</v>
      </c>
      <c r="BK282" s="48">
        <v>5.3</v>
      </c>
      <c r="BL282" s="49" t="s">
        <v>197</v>
      </c>
      <c r="BM282" s="49" t="s">
        <v>197</v>
      </c>
      <c r="BN282" s="49" t="s">
        <v>197</v>
      </c>
      <c r="BO282" s="49" t="s">
        <v>197</v>
      </c>
      <c r="BP282" s="49" t="s">
        <v>197</v>
      </c>
      <c r="BQ282" s="49" t="s">
        <v>197</v>
      </c>
      <c r="BR282" s="49" t="s">
        <v>197</v>
      </c>
      <c r="BS282" s="49" t="s">
        <v>197</v>
      </c>
      <c r="BT282" s="49" t="s">
        <v>197</v>
      </c>
      <c r="BU282" s="49" t="s">
        <v>197</v>
      </c>
      <c r="BV282" s="49" t="s">
        <v>197</v>
      </c>
      <c r="BW282" s="49" t="s">
        <v>197</v>
      </c>
      <c r="BX282" s="49" t="s">
        <v>197</v>
      </c>
      <c r="BY282" s="49" t="s">
        <v>197</v>
      </c>
      <c r="BZ282" s="49" t="s">
        <v>197</v>
      </c>
      <c r="CA282" s="49" t="s">
        <v>197</v>
      </c>
      <c r="CB282" s="49" t="s">
        <v>197</v>
      </c>
      <c r="CC282" s="49" t="s">
        <v>197</v>
      </c>
      <c r="CD282" s="49" t="s">
        <v>197</v>
      </c>
      <c r="CE282" s="49" t="s">
        <v>197</v>
      </c>
      <c r="CF282" s="49" t="s">
        <v>197</v>
      </c>
      <c r="CG282" s="49" t="s">
        <v>197</v>
      </c>
      <c r="CH282" s="49" t="s">
        <v>197</v>
      </c>
      <c r="CI282" s="49" t="s">
        <v>197</v>
      </c>
      <c r="CJ282" s="49" t="s">
        <v>197</v>
      </c>
      <c r="CK282" s="49" t="s">
        <v>197</v>
      </c>
      <c r="CL282" s="49" t="s">
        <v>197</v>
      </c>
      <c r="CM282" s="49" t="s">
        <v>197</v>
      </c>
      <c r="CN282" s="49" t="s">
        <v>197</v>
      </c>
      <c r="CO282" s="49" t="s">
        <v>197</v>
      </c>
      <c r="CP282" s="49" t="s">
        <v>197</v>
      </c>
      <c r="CQ282" s="49" t="s">
        <v>197</v>
      </c>
      <c r="CR282" s="49" t="s">
        <v>197</v>
      </c>
      <c r="CS282" s="49" t="s">
        <v>197</v>
      </c>
      <c r="CT282" s="49" t="s">
        <v>197</v>
      </c>
      <c r="CU282" s="49" t="s">
        <v>197</v>
      </c>
      <c r="CV282" s="49" t="s">
        <v>197</v>
      </c>
      <c r="CW282" s="49" t="s">
        <v>197</v>
      </c>
      <c r="CX282" s="49" t="s">
        <v>197</v>
      </c>
      <c r="CY282" s="49" t="s">
        <v>197</v>
      </c>
      <c r="CZ282" s="49" t="s">
        <v>197</v>
      </c>
      <c r="DA282" s="49" t="s">
        <v>197</v>
      </c>
      <c r="DB282" s="49" t="s">
        <v>197</v>
      </c>
      <c r="DC282" s="49" t="s">
        <v>197</v>
      </c>
      <c r="DD282" s="49" t="s">
        <v>197</v>
      </c>
      <c r="DE282" s="49" t="s">
        <v>197</v>
      </c>
      <c r="DF282" s="49" t="s">
        <v>197</v>
      </c>
      <c r="DG282" s="49" t="s">
        <v>197</v>
      </c>
      <c r="DH282" s="49" t="s">
        <v>197</v>
      </c>
      <c r="DI282" s="49" t="s">
        <v>197</v>
      </c>
      <c r="DJ282" s="49" t="s">
        <v>197</v>
      </c>
      <c r="DK282" s="49" t="s">
        <v>197</v>
      </c>
      <c r="DL282" s="49" t="s">
        <v>197</v>
      </c>
      <c r="DM282" s="49" t="s">
        <v>197</v>
      </c>
      <c r="DN282" s="49" t="s">
        <v>197</v>
      </c>
      <c r="DO282" s="49" t="s">
        <v>197</v>
      </c>
      <c r="DP282" s="49" t="s">
        <v>197</v>
      </c>
      <c r="DQ282" s="49" t="s">
        <v>197</v>
      </c>
      <c r="DR282" s="49" t="s">
        <v>197</v>
      </c>
      <c r="DS282" s="49" t="s">
        <v>197</v>
      </c>
      <c r="DT282" s="49" t="s">
        <v>197</v>
      </c>
      <c r="DU282" s="49" t="s">
        <v>197</v>
      </c>
      <c r="DV282" s="49" t="s">
        <v>197</v>
      </c>
      <c r="DW282" s="49" t="s">
        <v>197</v>
      </c>
      <c r="DX282" s="49" t="s">
        <v>197</v>
      </c>
      <c r="DY282" s="49" t="s">
        <v>197</v>
      </c>
      <c r="DZ282" s="49" t="s">
        <v>197</v>
      </c>
      <c r="EA282" s="49" t="s">
        <v>197</v>
      </c>
      <c r="EB282" s="48" t="e">
        <v>#N/A</v>
      </c>
      <c r="EC282" s="49" t="s">
        <v>197</v>
      </c>
      <c r="ED282" s="48" t="e">
        <v>#N/A</v>
      </c>
      <c r="EE282" s="49" t="s">
        <v>197</v>
      </c>
      <c r="EF282" s="49" t="s">
        <v>197</v>
      </c>
      <c r="EG282" s="49" t="s">
        <v>197</v>
      </c>
      <c r="EH282" s="49" t="s">
        <v>197</v>
      </c>
      <c r="EI282" s="49" t="s">
        <v>197</v>
      </c>
      <c r="EJ282" s="49" t="s">
        <v>197</v>
      </c>
      <c r="EK282" s="49" t="s">
        <v>197</v>
      </c>
      <c r="EL282" s="49" t="s">
        <v>197</v>
      </c>
      <c r="EM282" s="49" t="s">
        <v>197</v>
      </c>
      <c r="EN282" s="49" t="s">
        <v>197</v>
      </c>
      <c r="EO282" s="49" t="s">
        <v>197</v>
      </c>
      <c r="EP282" s="49" t="s">
        <v>197</v>
      </c>
      <c r="EQ282" s="49" t="s">
        <v>197</v>
      </c>
      <c r="ER282" s="49" t="s">
        <v>197</v>
      </c>
      <c r="ES282" s="49" t="s">
        <v>197</v>
      </c>
      <c r="ET282" s="48">
        <v>69.400000000000006</v>
      </c>
      <c r="EU282" s="49" t="s">
        <v>197</v>
      </c>
      <c r="EV282" s="48">
        <v>73.7</v>
      </c>
      <c r="EW282" s="48">
        <v>83.4</v>
      </c>
      <c r="EX282" s="48">
        <v>80.5</v>
      </c>
      <c r="EY282" s="48">
        <v>28.8</v>
      </c>
      <c r="EZ282" s="48">
        <v>2.2000000000000002</v>
      </c>
      <c r="FA282" s="48">
        <v>62.6</v>
      </c>
      <c r="FB282" s="48">
        <v>38.6</v>
      </c>
      <c r="FC282" s="49" t="s">
        <v>197</v>
      </c>
      <c r="FD282" s="48">
        <v>18.7</v>
      </c>
      <c r="FE282" s="48">
        <v>75.5</v>
      </c>
      <c r="FF282" s="48">
        <v>51.2</v>
      </c>
      <c r="FG282" s="49" t="s">
        <v>197</v>
      </c>
      <c r="FH282" s="49" t="s">
        <v>197</v>
      </c>
      <c r="FI282" s="49" t="s">
        <v>197</v>
      </c>
      <c r="FJ282" s="49" t="s">
        <v>197</v>
      </c>
      <c r="FK282" s="49" t="s">
        <v>197</v>
      </c>
      <c r="FL282" s="49" t="s">
        <v>197</v>
      </c>
      <c r="FM282" s="48">
        <v>58.1</v>
      </c>
      <c r="FN282" s="48">
        <v>29.5</v>
      </c>
      <c r="FO282" s="48">
        <v>46</v>
      </c>
      <c r="FP282" s="48">
        <v>3</v>
      </c>
      <c r="FQ282" s="48">
        <v>10.6</v>
      </c>
      <c r="FR282" s="48">
        <v>7.9</v>
      </c>
      <c r="FS282" s="48">
        <v>53.9</v>
      </c>
      <c r="FT282" s="48">
        <v>16</v>
      </c>
      <c r="FU282" s="48">
        <v>40</v>
      </c>
      <c r="FV282" s="48">
        <v>23.9</v>
      </c>
      <c r="FW282" s="49" t="s">
        <v>197</v>
      </c>
      <c r="FX282" s="48">
        <v>41.7</v>
      </c>
      <c r="FY282" s="48">
        <v>59.7</v>
      </c>
      <c r="FZ282" s="48">
        <v>59.5</v>
      </c>
      <c r="GA282" s="48">
        <v>83</v>
      </c>
      <c r="GB282" s="48">
        <v>69.400000000000006</v>
      </c>
      <c r="GC282" s="48">
        <v>72</v>
      </c>
      <c r="GD282" s="49" t="s">
        <v>197</v>
      </c>
      <c r="GE282" s="49" t="s">
        <v>197</v>
      </c>
      <c r="GF282" s="49" t="s">
        <v>197</v>
      </c>
      <c r="GG282" s="49" t="s">
        <v>197</v>
      </c>
      <c r="GH282" s="48">
        <v>29.4</v>
      </c>
      <c r="GI282" s="48">
        <v>29.3</v>
      </c>
      <c r="GJ282" s="49" t="s">
        <v>197</v>
      </c>
      <c r="GK282" s="49" t="s">
        <v>197</v>
      </c>
      <c r="GL282" s="49" t="s">
        <v>197</v>
      </c>
      <c r="GM282" s="48">
        <v>158.30000000000001</v>
      </c>
      <c r="GN282" s="48">
        <v>48</v>
      </c>
      <c r="GO282" s="48">
        <v>89.6</v>
      </c>
      <c r="GP282" s="49" t="s">
        <v>197</v>
      </c>
      <c r="GQ282" s="49" t="s">
        <v>197</v>
      </c>
      <c r="GR282" s="49" t="s">
        <v>197</v>
      </c>
      <c r="GS282" s="49" t="s">
        <v>197</v>
      </c>
      <c r="GT282" s="49" t="s">
        <v>197</v>
      </c>
      <c r="GU282" s="49" t="s">
        <v>197</v>
      </c>
      <c r="GV282" s="48">
        <v>119.5</v>
      </c>
      <c r="GW282" s="48">
        <v>47.9</v>
      </c>
      <c r="GX282" s="48">
        <v>79.8</v>
      </c>
      <c r="GY282" s="48">
        <v>79.3</v>
      </c>
      <c r="GZ282" s="48">
        <v>61.6</v>
      </c>
      <c r="HA282" s="48">
        <v>70.2</v>
      </c>
      <c r="HB282" s="48">
        <v>70.900000000000006</v>
      </c>
      <c r="HC282" s="48">
        <v>41.7</v>
      </c>
      <c r="HD282" s="48">
        <v>50.5</v>
      </c>
      <c r="HE282" s="48" t="e">
        <v>#N/A</v>
      </c>
      <c r="HF282" s="49" t="s">
        <v>197</v>
      </c>
      <c r="HG282" s="48" t="e">
        <v>#N/A</v>
      </c>
      <c r="HH282" s="49" t="s">
        <v>197</v>
      </c>
      <c r="HI282" s="49" t="s">
        <v>197</v>
      </c>
      <c r="HJ282" s="49" t="s">
        <v>197</v>
      </c>
      <c r="HK282" s="49" t="s">
        <v>197</v>
      </c>
      <c r="HL282" s="49" t="s">
        <v>197</v>
      </c>
      <c r="HM282" s="49" t="s">
        <v>197</v>
      </c>
      <c r="HN282" s="49" t="s">
        <v>197</v>
      </c>
      <c r="HO282" s="49" t="s">
        <v>197</v>
      </c>
      <c r="HP282" s="49" t="s">
        <v>197</v>
      </c>
      <c r="HQ282" s="49" t="s">
        <v>197</v>
      </c>
      <c r="HR282" s="49" t="s">
        <v>197</v>
      </c>
      <c r="HS282" s="49" t="s">
        <v>197</v>
      </c>
      <c r="HT282" s="49" t="s">
        <v>197</v>
      </c>
      <c r="HU282" s="48">
        <v>53.3</v>
      </c>
      <c r="HV282" s="48">
        <v>79.099999999999994</v>
      </c>
      <c r="HW282" s="48">
        <v>77.7</v>
      </c>
      <c r="HX282" s="49" t="s">
        <v>197</v>
      </c>
      <c r="HY282" s="49" t="s">
        <v>197</v>
      </c>
      <c r="HZ282" s="48">
        <v>249.2</v>
      </c>
      <c r="IA282" s="49" t="s">
        <v>197</v>
      </c>
      <c r="IB282" s="49" t="s">
        <v>197</v>
      </c>
      <c r="IC282" s="49" t="s">
        <v>197</v>
      </c>
      <c r="ID282" s="48">
        <v>45.6</v>
      </c>
      <c r="IE282" s="49" t="s">
        <v>197</v>
      </c>
      <c r="IF282" s="49" t="s">
        <v>197</v>
      </c>
      <c r="IG282" s="48">
        <v>30</v>
      </c>
      <c r="IH282" s="48">
        <v>62.1</v>
      </c>
      <c r="II282" s="49" t="s">
        <v>197</v>
      </c>
      <c r="IJ282" s="49" t="s">
        <v>197</v>
      </c>
      <c r="IK282" s="49" t="s">
        <v>197</v>
      </c>
      <c r="IL282" s="49" t="s">
        <v>197</v>
      </c>
      <c r="IM282" s="49" t="s">
        <v>197</v>
      </c>
      <c r="IN282" s="49" t="s">
        <v>197</v>
      </c>
      <c r="IO282" s="49" t="s">
        <v>197</v>
      </c>
      <c r="IP282" s="49" t="s">
        <v>197</v>
      </c>
      <c r="IQ282" s="49" t="s">
        <v>197</v>
      </c>
      <c r="IR282" s="48">
        <v>11.1</v>
      </c>
      <c r="IS282" s="48">
        <v>11.8</v>
      </c>
      <c r="IT282" s="48">
        <v>11.5</v>
      </c>
      <c r="IU282" s="48">
        <v>3.5</v>
      </c>
      <c r="IV282" s="48">
        <v>32.1</v>
      </c>
      <c r="IW282" s="48">
        <v>25</v>
      </c>
      <c r="IX282" s="49" t="s">
        <v>197</v>
      </c>
      <c r="IY282" s="49" t="s">
        <v>197</v>
      </c>
      <c r="IZ282" s="49" t="s">
        <v>197</v>
      </c>
      <c r="JA282" s="49" t="s">
        <v>197</v>
      </c>
      <c r="JB282" s="49" t="s">
        <v>197</v>
      </c>
      <c r="JC282" s="49" t="s">
        <v>197</v>
      </c>
      <c r="JD282" s="49" t="s">
        <v>197</v>
      </c>
      <c r="JE282" s="49" t="s">
        <v>197</v>
      </c>
      <c r="JF282" s="49" t="s">
        <v>87</v>
      </c>
      <c r="JG282" s="49">
        <v>72.3</v>
      </c>
      <c r="JH282" s="49">
        <v>269.60000000000002</v>
      </c>
      <c r="JI282" s="49">
        <v>117.7</v>
      </c>
      <c r="JJ282" s="49">
        <v>56.8</v>
      </c>
      <c r="JK282" s="49">
        <v>39.1</v>
      </c>
      <c r="JL282" s="49">
        <v>94.2</v>
      </c>
      <c r="JM282" s="49">
        <v>58.7</v>
      </c>
      <c r="JN282" s="49">
        <v>62.1</v>
      </c>
      <c r="JO282" s="49" t="s">
        <v>87</v>
      </c>
    </row>
    <row r="283" spans="1:275">
      <c r="A283" s="45"/>
      <c r="B283" s="46" t="s">
        <v>2020</v>
      </c>
      <c r="C283" s="303" t="s">
        <v>1509</v>
      </c>
      <c r="D283" s="46" t="s">
        <v>138</v>
      </c>
      <c r="E283" s="303" t="s">
        <v>37</v>
      </c>
      <c r="F283" s="47" t="s">
        <v>197</v>
      </c>
      <c r="G283" s="47" t="s">
        <v>197</v>
      </c>
      <c r="H283" s="48">
        <v>110.1</v>
      </c>
      <c r="I283" s="48">
        <v>130.19999999999999</v>
      </c>
      <c r="J283" s="48">
        <v>118.2</v>
      </c>
      <c r="K283" s="49" t="s">
        <v>197</v>
      </c>
      <c r="L283" s="49" t="s">
        <v>197</v>
      </c>
      <c r="M283" s="49" t="s">
        <v>197</v>
      </c>
      <c r="N283" s="49" t="s">
        <v>197</v>
      </c>
      <c r="O283" s="49" t="s">
        <v>197</v>
      </c>
      <c r="P283" s="49" t="s">
        <v>197</v>
      </c>
      <c r="Q283" s="49" t="s">
        <v>197</v>
      </c>
      <c r="R283" s="49" t="s">
        <v>197</v>
      </c>
      <c r="S283" s="49" t="s">
        <v>197</v>
      </c>
      <c r="T283" s="49" t="s">
        <v>197</v>
      </c>
      <c r="U283" s="49" t="s">
        <v>197</v>
      </c>
      <c r="V283" s="49" t="s">
        <v>197</v>
      </c>
      <c r="W283" s="49" t="s">
        <v>197</v>
      </c>
      <c r="X283" s="49" t="s">
        <v>197</v>
      </c>
      <c r="Y283" s="49" t="s">
        <v>197</v>
      </c>
      <c r="Z283" s="49" t="s">
        <v>197</v>
      </c>
      <c r="AA283" s="49" t="s">
        <v>197</v>
      </c>
      <c r="AB283" s="49" t="s">
        <v>197</v>
      </c>
      <c r="AC283" s="49" t="s">
        <v>197</v>
      </c>
      <c r="AD283" s="49" t="s">
        <v>197</v>
      </c>
      <c r="AE283" s="49" t="s">
        <v>197</v>
      </c>
      <c r="AF283" s="49" t="s">
        <v>197</v>
      </c>
      <c r="AG283" s="49" t="s">
        <v>197</v>
      </c>
      <c r="AH283" s="49" t="s">
        <v>197</v>
      </c>
      <c r="AI283" s="49" t="s">
        <v>197</v>
      </c>
      <c r="AJ283" s="49" t="s">
        <v>197</v>
      </c>
      <c r="AK283" s="49" t="s">
        <v>197</v>
      </c>
      <c r="AL283" s="49" t="s">
        <v>197</v>
      </c>
      <c r="AM283" s="49" t="s">
        <v>197</v>
      </c>
      <c r="AN283" s="49" t="s">
        <v>197</v>
      </c>
      <c r="AO283" s="49" t="s">
        <v>197</v>
      </c>
      <c r="AP283" s="49" t="s">
        <v>197</v>
      </c>
      <c r="AQ283" s="49" t="s">
        <v>197</v>
      </c>
      <c r="AR283" s="49" t="s">
        <v>197</v>
      </c>
      <c r="AS283" s="49" t="s">
        <v>197</v>
      </c>
      <c r="AT283" s="49" t="s">
        <v>197</v>
      </c>
      <c r="AU283" s="49" t="s">
        <v>197</v>
      </c>
      <c r="AV283" s="49" t="s">
        <v>197</v>
      </c>
      <c r="AW283" s="49" t="s">
        <v>197</v>
      </c>
      <c r="AX283" s="49" t="s">
        <v>197</v>
      </c>
      <c r="AY283" s="49" t="s">
        <v>197</v>
      </c>
      <c r="AZ283" s="48">
        <v>43.2</v>
      </c>
      <c r="BA283" s="48">
        <v>48.6</v>
      </c>
      <c r="BB283" s="48">
        <v>48.3</v>
      </c>
      <c r="BC283" s="48">
        <v>23.4</v>
      </c>
      <c r="BD283" s="48">
        <v>30.5</v>
      </c>
      <c r="BE283" s="48">
        <v>30</v>
      </c>
      <c r="BF283" s="48">
        <v>42.7</v>
      </c>
      <c r="BG283" s="48">
        <v>25.3</v>
      </c>
      <c r="BH283" s="48">
        <v>29.4</v>
      </c>
      <c r="BI283" s="48">
        <v>3.6</v>
      </c>
      <c r="BJ283" s="48">
        <v>14</v>
      </c>
      <c r="BK283" s="48">
        <v>8.6</v>
      </c>
      <c r="BL283" s="49" t="s">
        <v>197</v>
      </c>
      <c r="BM283" s="49" t="s">
        <v>197</v>
      </c>
      <c r="BN283" s="49" t="s">
        <v>197</v>
      </c>
      <c r="BO283" s="49" t="s">
        <v>197</v>
      </c>
      <c r="BP283" s="49" t="s">
        <v>197</v>
      </c>
      <c r="BQ283" s="49" t="s">
        <v>197</v>
      </c>
      <c r="BR283" s="49" t="s">
        <v>197</v>
      </c>
      <c r="BS283" s="49" t="s">
        <v>197</v>
      </c>
      <c r="BT283" s="49" t="s">
        <v>197</v>
      </c>
      <c r="BU283" s="49" t="s">
        <v>197</v>
      </c>
      <c r="BV283" s="49" t="s">
        <v>197</v>
      </c>
      <c r="BW283" s="49" t="s">
        <v>197</v>
      </c>
      <c r="BX283" s="49" t="s">
        <v>197</v>
      </c>
      <c r="BY283" s="49" t="s">
        <v>197</v>
      </c>
      <c r="BZ283" s="49" t="s">
        <v>197</v>
      </c>
      <c r="CA283" s="49" t="s">
        <v>197</v>
      </c>
      <c r="CB283" s="49" t="s">
        <v>197</v>
      </c>
      <c r="CC283" s="49" t="s">
        <v>197</v>
      </c>
      <c r="CD283" s="49" t="s">
        <v>197</v>
      </c>
      <c r="CE283" s="49" t="s">
        <v>197</v>
      </c>
      <c r="CF283" s="49" t="s">
        <v>197</v>
      </c>
      <c r="CG283" s="49" t="s">
        <v>197</v>
      </c>
      <c r="CH283" s="49" t="s">
        <v>197</v>
      </c>
      <c r="CI283" s="49" t="s">
        <v>197</v>
      </c>
      <c r="CJ283" s="49" t="s">
        <v>197</v>
      </c>
      <c r="CK283" s="49" t="s">
        <v>197</v>
      </c>
      <c r="CL283" s="49" t="s">
        <v>197</v>
      </c>
      <c r="CM283" s="49" t="s">
        <v>197</v>
      </c>
      <c r="CN283" s="49" t="s">
        <v>197</v>
      </c>
      <c r="CO283" s="49" t="s">
        <v>197</v>
      </c>
      <c r="CP283" s="49" t="s">
        <v>197</v>
      </c>
      <c r="CQ283" s="49" t="s">
        <v>197</v>
      </c>
      <c r="CR283" s="49" t="s">
        <v>197</v>
      </c>
      <c r="CS283" s="49" t="s">
        <v>197</v>
      </c>
      <c r="CT283" s="49" t="s">
        <v>197</v>
      </c>
      <c r="CU283" s="49" t="s">
        <v>197</v>
      </c>
      <c r="CV283" s="49" t="s">
        <v>197</v>
      </c>
      <c r="CW283" s="49" t="s">
        <v>197</v>
      </c>
      <c r="CX283" s="49" t="s">
        <v>197</v>
      </c>
      <c r="CY283" s="49" t="s">
        <v>197</v>
      </c>
      <c r="CZ283" s="49" t="s">
        <v>197</v>
      </c>
      <c r="DA283" s="49" t="s">
        <v>197</v>
      </c>
      <c r="DB283" s="49" t="s">
        <v>197</v>
      </c>
      <c r="DC283" s="49" t="s">
        <v>197</v>
      </c>
      <c r="DD283" s="49" t="s">
        <v>197</v>
      </c>
      <c r="DE283" s="49" t="s">
        <v>197</v>
      </c>
      <c r="DF283" s="49" t="s">
        <v>197</v>
      </c>
      <c r="DG283" s="49" t="s">
        <v>197</v>
      </c>
      <c r="DH283" s="49" t="s">
        <v>197</v>
      </c>
      <c r="DI283" s="49" t="s">
        <v>197</v>
      </c>
      <c r="DJ283" s="49" t="s">
        <v>197</v>
      </c>
      <c r="DK283" s="49" t="s">
        <v>197</v>
      </c>
      <c r="DL283" s="49" t="s">
        <v>197</v>
      </c>
      <c r="DM283" s="49" t="s">
        <v>197</v>
      </c>
      <c r="DN283" s="49" t="s">
        <v>197</v>
      </c>
      <c r="DO283" s="49" t="s">
        <v>197</v>
      </c>
      <c r="DP283" s="49" t="s">
        <v>197</v>
      </c>
      <c r="DQ283" s="49" t="s">
        <v>197</v>
      </c>
      <c r="DR283" s="49" t="s">
        <v>197</v>
      </c>
      <c r="DS283" s="49" t="s">
        <v>197</v>
      </c>
      <c r="DT283" s="49" t="s">
        <v>197</v>
      </c>
      <c r="DU283" s="49" t="s">
        <v>197</v>
      </c>
      <c r="DV283" s="49" t="s">
        <v>197</v>
      </c>
      <c r="DW283" s="49" t="s">
        <v>197</v>
      </c>
      <c r="DX283" s="49" t="s">
        <v>197</v>
      </c>
      <c r="DY283" s="49" t="s">
        <v>197</v>
      </c>
      <c r="DZ283" s="49" t="s">
        <v>197</v>
      </c>
      <c r="EA283" s="49" t="s">
        <v>197</v>
      </c>
      <c r="EB283" s="48" t="e">
        <v>#N/A</v>
      </c>
      <c r="EC283" s="49" t="s">
        <v>197</v>
      </c>
      <c r="ED283" s="48" t="e">
        <v>#N/A</v>
      </c>
      <c r="EE283" s="49" t="s">
        <v>197</v>
      </c>
      <c r="EF283" s="49" t="s">
        <v>197</v>
      </c>
      <c r="EG283" s="49" t="s">
        <v>197</v>
      </c>
      <c r="EH283" s="49" t="s">
        <v>197</v>
      </c>
      <c r="EI283" s="49" t="s">
        <v>197</v>
      </c>
      <c r="EJ283" s="49" t="s">
        <v>197</v>
      </c>
      <c r="EK283" s="49" t="s">
        <v>197</v>
      </c>
      <c r="EL283" s="49" t="s">
        <v>197</v>
      </c>
      <c r="EM283" s="49" t="s">
        <v>197</v>
      </c>
      <c r="EN283" s="49" t="s">
        <v>197</v>
      </c>
      <c r="EO283" s="49" t="s">
        <v>197</v>
      </c>
      <c r="EP283" s="49" t="s">
        <v>197</v>
      </c>
      <c r="EQ283" s="49" t="s">
        <v>197</v>
      </c>
      <c r="ER283" s="49" t="s">
        <v>197</v>
      </c>
      <c r="ES283" s="49" t="s">
        <v>197</v>
      </c>
      <c r="ET283" s="49" t="s">
        <v>197</v>
      </c>
      <c r="EU283" s="49" t="s">
        <v>197</v>
      </c>
      <c r="EV283" s="48">
        <v>39.1</v>
      </c>
      <c r="EW283" s="48">
        <v>52.2</v>
      </c>
      <c r="EX283" s="48">
        <v>48.1</v>
      </c>
      <c r="EY283" s="49" t="s">
        <v>197</v>
      </c>
      <c r="EZ283" s="49" t="s">
        <v>197</v>
      </c>
      <c r="FA283" s="49" t="s">
        <v>197</v>
      </c>
      <c r="FB283" s="49" t="s">
        <v>197</v>
      </c>
      <c r="FC283" s="49" t="s">
        <v>197</v>
      </c>
      <c r="FD283" s="49" t="s">
        <v>197</v>
      </c>
      <c r="FE283" s="49" t="s">
        <v>197</v>
      </c>
      <c r="FF283" s="49" t="s">
        <v>197</v>
      </c>
      <c r="FG283" s="49" t="s">
        <v>197</v>
      </c>
      <c r="FH283" s="49" t="s">
        <v>197</v>
      </c>
      <c r="FI283" s="49" t="s">
        <v>197</v>
      </c>
      <c r="FJ283" s="49" t="s">
        <v>197</v>
      </c>
      <c r="FK283" s="49" t="s">
        <v>197</v>
      </c>
      <c r="FL283" s="49" t="s">
        <v>197</v>
      </c>
      <c r="FM283" s="48">
        <v>20.9</v>
      </c>
      <c r="FN283" s="48">
        <v>35.1</v>
      </c>
      <c r="FO283" s="48">
        <v>26.8</v>
      </c>
      <c r="FP283" s="49" t="s">
        <v>197</v>
      </c>
      <c r="FQ283" s="49" t="s">
        <v>197</v>
      </c>
      <c r="FR283" s="49" t="s">
        <v>197</v>
      </c>
      <c r="FS283" s="49" t="s">
        <v>197</v>
      </c>
      <c r="FT283" s="49" t="s">
        <v>197</v>
      </c>
      <c r="FU283" s="49" t="s">
        <v>197</v>
      </c>
      <c r="FV283" s="49" t="s">
        <v>197</v>
      </c>
      <c r="FW283" s="49" t="s">
        <v>197</v>
      </c>
      <c r="FX283" s="49" t="s">
        <v>197</v>
      </c>
      <c r="FY283" s="49" t="s">
        <v>197</v>
      </c>
      <c r="FZ283" s="49" t="s">
        <v>197</v>
      </c>
      <c r="GA283" s="48">
        <v>72.099999999999994</v>
      </c>
      <c r="GB283" s="48">
        <v>69.900000000000006</v>
      </c>
      <c r="GC283" s="48">
        <v>70.3</v>
      </c>
      <c r="GD283" s="49" t="s">
        <v>197</v>
      </c>
      <c r="GE283" s="49" t="s">
        <v>197</v>
      </c>
      <c r="GF283" s="49" t="s">
        <v>197</v>
      </c>
      <c r="GG283" s="49" t="s">
        <v>197</v>
      </c>
      <c r="GH283" s="49" t="s">
        <v>197</v>
      </c>
      <c r="GI283" s="49" t="s">
        <v>197</v>
      </c>
      <c r="GJ283" s="49" t="s">
        <v>197</v>
      </c>
      <c r="GK283" s="49" t="s">
        <v>197</v>
      </c>
      <c r="GL283" s="49" t="s">
        <v>197</v>
      </c>
      <c r="GM283" s="49" t="s">
        <v>197</v>
      </c>
      <c r="GN283" s="49" t="s">
        <v>197</v>
      </c>
      <c r="GO283" s="49" t="s">
        <v>197</v>
      </c>
      <c r="GP283" s="49" t="s">
        <v>197</v>
      </c>
      <c r="GQ283" s="49" t="s">
        <v>197</v>
      </c>
      <c r="GR283" s="49" t="s">
        <v>197</v>
      </c>
      <c r="GS283" s="49" t="s">
        <v>197</v>
      </c>
      <c r="GT283" s="49" t="s">
        <v>197</v>
      </c>
      <c r="GU283" s="49" t="s">
        <v>197</v>
      </c>
      <c r="GV283" s="49" t="s">
        <v>197</v>
      </c>
      <c r="GW283" s="49" t="s">
        <v>197</v>
      </c>
      <c r="GX283" s="49" t="s">
        <v>197</v>
      </c>
      <c r="GY283" s="49" t="s">
        <v>197</v>
      </c>
      <c r="GZ283" s="49" t="s">
        <v>197</v>
      </c>
      <c r="HA283" s="49" t="s">
        <v>197</v>
      </c>
      <c r="HB283" s="49" t="s">
        <v>197</v>
      </c>
      <c r="HC283" s="49" t="s">
        <v>197</v>
      </c>
      <c r="HD283" s="49" t="s">
        <v>197</v>
      </c>
      <c r="HE283" s="48" t="e">
        <v>#N/A</v>
      </c>
      <c r="HF283" s="49" t="s">
        <v>197</v>
      </c>
      <c r="HG283" s="48" t="e">
        <v>#N/A</v>
      </c>
      <c r="HH283" s="49" t="s">
        <v>197</v>
      </c>
      <c r="HI283" s="49" t="s">
        <v>197</v>
      </c>
      <c r="HJ283" s="49" t="s">
        <v>197</v>
      </c>
      <c r="HK283" s="49" t="s">
        <v>197</v>
      </c>
      <c r="HL283" s="49" t="s">
        <v>197</v>
      </c>
      <c r="HM283" s="49" t="s">
        <v>197</v>
      </c>
      <c r="HN283" s="49" t="s">
        <v>197</v>
      </c>
      <c r="HO283" s="49" t="s">
        <v>197</v>
      </c>
      <c r="HP283" s="49" t="s">
        <v>197</v>
      </c>
      <c r="HQ283" s="49" t="s">
        <v>197</v>
      </c>
      <c r="HR283" s="49" t="s">
        <v>197</v>
      </c>
      <c r="HS283" s="49" t="s">
        <v>197</v>
      </c>
      <c r="HT283" s="49" t="s">
        <v>197</v>
      </c>
      <c r="HU283" s="48">
        <v>235.2</v>
      </c>
      <c r="HV283" s="48">
        <v>71.400000000000006</v>
      </c>
      <c r="HW283" s="48">
        <v>81.3</v>
      </c>
      <c r="HX283" s="49" t="s">
        <v>197</v>
      </c>
      <c r="HY283" s="49" t="s">
        <v>197</v>
      </c>
      <c r="HZ283" s="49" t="s">
        <v>197</v>
      </c>
      <c r="IA283" s="49" t="s">
        <v>197</v>
      </c>
      <c r="IB283" s="49" t="s">
        <v>197</v>
      </c>
      <c r="IC283" s="49" t="s">
        <v>197</v>
      </c>
      <c r="ID283" s="48">
        <v>75.2</v>
      </c>
      <c r="IE283" s="49" t="s">
        <v>197</v>
      </c>
      <c r="IF283" s="49" t="s">
        <v>197</v>
      </c>
      <c r="IG283" s="49" t="s">
        <v>197</v>
      </c>
      <c r="IH283" s="48">
        <v>26.3</v>
      </c>
      <c r="II283" s="49" t="s">
        <v>197</v>
      </c>
      <c r="IJ283" s="49" t="s">
        <v>197</v>
      </c>
      <c r="IK283" s="49" t="s">
        <v>197</v>
      </c>
      <c r="IL283" s="49" t="s">
        <v>197</v>
      </c>
      <c r="IM283" s="49" t="s">
        <v>197</v>
      </c>
      <c r="IN283" s="49" t="s">
        <v>197</v>
      </c>
      <c r="IO283" s="49" t="s">
        <v>197</v>
      </c>
      <c r="IP283" s="49" t="s">
        <v>197</v>
      </c>
      <c r="IQ283" s="49" t="s">
        <v>197</v>
      </c>
      <c r="IR283" s="49" t="s">
        <v>197</v>
      </c>
      <c r="IS283" s="49" t="s">
        <v>197</v>
      </c>
      <c r="IT283" s="49" t="s">
        <v>197</v>
      </c>
      <c r="IU283" s="49" t="s">
        <v>197</v>
      </c>
      <c r="IV283" s="49" t="s">
        <v>197</v>
      </c>
      <c r="IW283" s="49" t="s">
        <v>197</v>
      </c>
      <c r="IX283" s="49" t="s">
        <v>197</v>
      </c>
      <c r="IY283" s="49" t="s">
        <v>197</v>
      </c>
      <c r="IZ283" s="49" t="s">
        <v>197</v>
      </c>
      <c r="JA283" s="49" t="s">
        <v>197</v>
      </c>
      <c r="JB283" s="49" t="s">
        <v>197</v>
      </c>
      <c r="JC283" s="49" t="s">
        <v>197</v>
      </c>
      <c r="JD283" s="49" t="s">
        <v>197</v>
      </c>
      <c r="JE283" s="49" t="s">
        <v>197</v>
      </c>
      <c r="JF283" s="49" t="s">
        <v>87</v>
      </c>
      <c r="JG283" s="49" t="s">
        <v>87</v>
      </c>
      <c r="JH283" s="49" t="s">
        <v>87</v>
      </c>
      <c r="JI283" s="49">
        <v>13.4</v>
      </c>
      <c r="JJ283" s="49">
        <v>61.9</v>
      </c>
      <c r="JK283" s="49">
        <v>50.3</v>
      </c>
      <c r="JL283" s="49">
        <v>71.099999999999994</v>
      </c>
      <c r="JM283" s="49">
        <v>19.8</v>
      </c>
      <c r="JN283" s="49">
        <v>26.3</v>
      </c>
      <c r="JO283" s="49" t="s">
        <v>87</v>
      </c>
    </row>
    <row r="284" spans="1:275">
      <c r="A284" s="45"/>
      <c r="B284" s="46" t="s">
        <v>2021</v>
      </c>
      <c r="C284" s="303" t="s">
        <v>1510</v>
      </c>
      <c r="D284" s="46" t="s">
        <v>138</v>
      </c>
      <c r="E284" s="303" t="s">
        <v>37</v>
      </c>
      <c r="F284" s="47" t="s">
        <v>197</v>
      </c>
      <c r="G284" s="47" t="s">
        <v>197</v>
      </c>
      <c r="H284" s="48">
        <v>88</v>
      </c>
      <c r="I284" s="48">
        <v>109.7</v>
      </c>
      <c r="J284" s="48">
        <v>108</v>
      </c>
      <c r="K284" s="48">
        <v>243.3</v>
      </c>
      <c r="L284" s="48">
        <v>128.69999999999999</v>
      </c>
      <c r="M284" s="48">
        <v>72.7</v>
      </c>
      <c r="N284" s="48">
        <v>134.9</v>
      </c>
      <c r="O284" s="48">
        <v>254.7</v>
      </c>
      <c r="P284" s="48">
        <v>105.2</v>
      </c>
      <c r="Q284" s="48">
        <v>249.3</v>
      </c>
      <c r="R284" s="48">
        <v>85.5</v>
      </c>
      <c r="S284" s="48">
        <v>159.9</v>
      </c>
      <c r="T284" s="48">
        <v>62.9</v>
      </c>
      <c r="U284" s="48">
        <v>162.1</v>
      </c>
      <c r="V284" s="48">
        <v>93.9</v>
      </c>
      <c r="W284" s="48">
        <v>207.5</v>
      </c>
      <c r="X284" s="48">
        <v>89.7</v>
      </c>
      <c r="Y284" s="48">
        <v>184.9</v>
      </c>
      <c r="Z284" s="48">
        <v>216.6</v>
      </c>
      <c r="AA284" s="48">
        <v>36.799999999999997</v>
      </c>
      <c r="AB284" s="48">
        <v>204</v>
      </c>
      <c r="AC284" s="48">
        <v>267.89999999999998</v>
      </c>
      <c r="AD284" s="49" t="s">
        <v>197</v>
      </c>
      <c r="AE284" s="48">
        <v>238.8</v>
      </c>
      <c r="AF284" s="48">
        <v>176.4</v>
      </c>
      <c r="AG284" s="48">
        <v>192.6</v>
      </c>
      <c r="AH284" s="48">
        <v>203</v>
      </c>
      <c r="AI284" s="49" t="s">
        <v>197</v>
      </c>
      <c r="AJ284" s="48">
        <v>305.7</v>
      </c>
      <c r="AK284" s="48">
        <v>77.5</v>
      </c>
      <c r="AL284" s="49" t="s">
        <v>197</v>
      </c>
      <c r="AM284" s="49" t="s">
        <v>197</v>
      </c>
      <c r="AN284" s="49" t="s">
        <v>197</v>
      </c>
      <c r="AO284" s="48">
        <v>88.8</v>
      </c>
      <c r="AP284" s="48">
        <v>87.8</v>
      </c>
      <c r="AQ284" s="49" t="s">
        <v>197</v>
      </c>
      <c r="AR284" s="49" t="s">
        <v>197</v>
      </c>
      <c r="AS284" s="49" t="s">
        <v>197</v>
      </c>
      <c r="AT284" s="48">
        <v>142.5</v>
      </c>
      <c r="AU284" s="49" t="s">
        <v>197</v>
      </c>
      <c r="AV284" s="48">
        <v>66.8</v>
      </c>
      <c r="AW284" s="49" t="s">
        <v>197</v>
      </c>
      <c r="AX284" s="49" t="s">
        <v>197</v>
      </c>
      <c r="AY284" s="48">
        <v>7.8</v>
      </c>
      <c r="AZ284" s="48">
        <v>147.19999999999999</v>
      </c>
      <c r="BA284" s="48">
        <v>150</v>
      </c>
      <c r="BB284" s="48">
        <v>149.80000000000001</v>
      </c>
      <c r="BC284" s="48">
        <v>219.8</v>
      </c>
      <c r="BD284" s="48">
        <v>159.6</v>
      </c>
      <c r="BE284" s="48">
        <v>164.1</v>
      </c>
      <c r="BF284" s="48">
        <v>157</v>
      </c>
      <c r="BG284" s="48">
        <v>154.9</v>
      </c>
      <c r="BH284" s="48">
        <v>155.4</v>
      </c>
      <c r="BI284" s="48">
        <v>178.1</v>
      </c>
      <c r="BJ284" s="48">
        <v>182.5</v>
      </c>
      <c r="BK284" s="48">
        <v>180.2</v>
      </c>
      <c r="BL284" s="48">
        <v>227.5</v>
      </c>
      <c r="BM284" s="48">
        <v>147.6</v>
      </c>
      <c r="BN284" s="48">
        <v>169.6</v>
      </c>
      <c r="BO284" s="49" t="s">
        <v>197</v>
      </c>
      <c r="BP284" s="49" t="s">
        <v>197</v>
      </c>
      <c r="BQ284" s="49" t="s">
        <v>197</v>
      </c>
      <c r="BR284" s="48">
        <v>286</v>
      </c>
      <c r="BS284" s="48">
        <v>165.5</v>
      </c>
      <c r="BT284" s="48">
        <v>222.3</v>
      </c>
      <c r="BU284" s="48">
        <v>370.8</v>
      </c>
      <c r="BV284" s="48">
        <v>375.5</v>
      </c>
      <c r="BW284" s="48">
        <v>373.9</v>
      </c>
      <c r="BX284" s="48">
        <v>332.6</v>
      </c>
      <c r="BY284" s="48">
        <v>226.2</v>
      </c>
      <c r="BZ284" s="48">
        <v>294.89999999999998</v>
      </c>
      <c r="CA284" s="49" t="s">
        <v>197</v>
      </c>
      <c r="CB284" s="49" t="s">
        <v>197</v>
      </c>
      <c r="CC284" s="49" t="s">
        <v>197</v>
      </c>
      <c r="CD284" s="48">
        <v>480.8</v>
      </c>
      <c r="CE284" s="48">
        <v>374.3</v>
      </c>
      <c r="CF284" s="48">
        <v>416.4</v>
      </c>
      <c r="CG284" s="48">
        <v>616.5</v>
      </c>
      <c r="CH284" s="48">
        <v>196.4</v>
      </c>
      <c r="CI284" s="48">
        <v>406</v>
      </c>
      <c r="CJ284" s="48">
        <v>119.9</v>
      </c>
      <c r="CK284" s="48">
        <v>33.6</v>
      </c>
      <c r="CL284" s="48">
        <v>69.900000000000006</v>
      </c>
      <c r="CM284" s="49" t="s">
        <v>197</v>
      </c>
      <c r="CN284" s="49" t="s">
        <v>197</v>
      </c>
      <c r="CO284" s="49" t="s">
        <v>197</v>
      </c>
      <c r="CP284" s="48">
        <v>273.3</v>
      </c>
      <c r="CQ284" s="48">
        <v>157.19999999999999</v>
      </c>
      <c r="CR284" s="48">
        <v>205.4</v>
      </c>
      <c r="CS284" s="49" t="s">
        <v>197</v>
      </c>
      <c r="CT284" s="48">
        <v>143.69999999999999</v>
      </c>
      <c r="CU284" s="48">
        <v>188.4</v>
      </c>
      <c r="CV284" s="48">
        <v>169.9</v>
      </c>
      <c r="CW284" s="48">
        <v>303.60000000000002</v>
      </c>
      <c r="CX284" s="48">
        <v>163.19999999999999</v>
      </c>
      <c r="CY284" s="48">
        <v>225.4</v>
      </c>
      <c r="CZ284" s="48">
        <v>160</v>
      </c>
      <c r="DA284" s="48">
        <v>464.6</v>
      </c>
      <c r="DB284" s="48">
        <v>390.7</v>
      </c>
      <c r="DC284" s="48">
        <v>416.2</v>
      </c>
      <c r="DD284" s="48">
        <v>612.70000000000005</v>
      </c>
      <c r="DE284" s="48">
        <v>464.8</v>
      </c>
      <c r="DF284" s="48">
        <v>517.79999999999995</v>
      </c>
      <c r="DG284" s="48">
        <v>317.89999999999998</v>
      </c>
      <c r="DH284" s="48">
        <v>197.1</v>
      </c>
      <c r="DI284" s="48">
        <v>264.89999999999998</v>
      </c>
      <c r="DJ284" s="48">
        <v>571.79999999999995</v>
      </c>
      <c r="DK284" s="48">
        <v>124.8</v>
      </c>
      <c r="DL284" s="48">
        <v>334.9</v>
      </c>
      <c r="DM284" s="48">
        <v>132.5</v>
      </c>
      <c r="DN284" s="48">
        <v>35.6</v>
      </c>
      <c r="DO284" s="48">
        <v>72.7</v>
      </c>
      <c r="DP284" s="49" t="s">
        <v>197</v>
      </c>
      <c r="DQ284" s="49" t="s">
        <v>197</v>
      </c>
      <c r="DR284" s="49" t="s">
        <v>197</v>
      </c>
      <c r="DS284" s="48">
        <v>247.9</v>
      </c>
      <c r="DT284" s="48">
        <v>160.6</v>
      </c>
      <c r="DU284" s="48">
        <v>192.6</v>
      </c>
      <c r="DV284" s="48">
        <v>266.10000000000002</v>
      </c>
      <c r="DW284" s="48">
        <v>97.7</v>
      </c>
      <c r="DX284" s="48">
        <v>148</v>
      </c>
      <c r="DY284" s="49" t="s">
        <v>197</v>
      </c>
      <c r="DZ284" s="49" t="s">
        <v>197</v>
      </c>
      <c r="EA284" s="49" t="s">
        <v>197</v>
      </c>
      <c r="EB284" s="48" t="e">
        <v>#N/A</v>
      </c>
      <c r="EC284" s="49" t="s">
        <v>197</v>
      </c>
      <c r="ED284" s="48" t="e">
        <v>#N/A</v>
      </c>
      <c r="EE284" s="49" t="s">
        <v>197</v>
      </c>
      <c r="EF284" s="49" t="s">
        <v>197</v>
      </c>
      <c r="EG284" s="49" t="s">
        <v>197</v>
      </c>
      <c r="EH284" s="49" t="s">
        <v>197</v>
      </c>
      <c r="EI284" s="48">
        <v>65.599999999999994</v>
      </c>
      <c r="EJ284" s="48">
        <v>161.5</v>
      </c>
      <c r="EK284" s="48">
        <v>128.5</v>
      </c>
      <c r="EL284" s="49" t="s">
        <v>197</v>
      </c>
      <c r="EM284" s="48">
        <v>39.4</v>
      </c>
      <c r="EN284" s="48">
        <v>64.8</v>
      </c>
      <c r="EO284" s="48">
        <v>51.5</v>
      </c>
      <c r="EP284" s="49" t="s">
        <v>197</v>
      </c>
      <c r="EQ284" s="49" t="s">
        <v>197</v>
      </c>
      <c r="ER284" s="49" t="s">
        <v>197</v>
      </c>
      <c r="ES284" s="49" t="s">
        <v>197</v>
      </c>
      <c r="ET284" s="48">
        <v>280.10000000000002</v>
      </c>
      <c r="EU284" s="49" t="s">
        <v>197</v>
      </c>
      <c r="EV284" s="48">
        <v>176.3</v>
      </c>
      <c r="EW284" s="48">
        <v>128.30000000000001</v>
      </c>
      <c r="EX284" s="48">
        <v>143.19999999999999</v>
      </c>
      <c r="EY284" s="48">
        <v>192.1</v>
      </c>
      <c r="EZ284" s="48">
        <v>63.9</v>
      </c>
      <c r="FA284" s="48">
        <v>172.5</v>
      </c>
      <c r="FB284" s="48">
        <v>129.4</v>
      </c>
      <c r="FC284" s="48">
        <v>189.3</v>
      </c>
      <c r="FD284" s="48">
        <v>98.8</v>
      </c>
      <c r="FE284" s="48">
        <v>183.9</v>
      </c>
      <c r="FF284" s="48">
        <v>147.4</v>
      </c>
      <c r="FG284" s="48">
        <v>80.599999999999994</v>
      </c>
      <c r="FH284" s="48">
        <v>150.4</v>
      </c>
      <c r="FI284" s="48">
        <v>100.6</v>
      </c>
      <c r="FJ284" s="48">
        <v>67.900000000000006</v>
      </c>
      <c r="FK284" s="48">
        <v>273.10000000000002</v>
      </c>
      <c r="FL284" s="48">
        <v>180.6</v>
      </c>
      <c r="FM284" s="48">
        <v>179.1</v>
      </c>
      <c r="FN284" s="48">
        <v>191.5</v>
      </c>
      <c r="FO284" s="48">
        <v>184.3</v>
      </c>
      <c r="FP284" s="48">
        <v>6.8</v>
      </c>
      <c r="FQ284" s="48">
        <v>189.5</v>
      </c>
      <c r="FR284" s="48">
        <v>124.6</v>
      </c>
      <c r="FS284" s="48">
        <v>195.9</v>
      </c>
      <c r="FT284" s="48">
        <v>244.4</v>
      </c>
      <c r="FU284" s="48">
        <v>213.7</v>
      </c>
      <c r="FV284" s="48">
        <v>123.7</v>
      </c>
      <c r="FW284" s="48">
        <v>261.3</v>
      </c>
      <c r="FX284" s="48">
        <v>154.80000000000001</v>
      </c>
      <c r="FY284" s="48">
        <v>104.4</v>
      </c>
      <c r="FZ284" s="48">
        <v>104.9</v>
      </c>
      <c r="GA284" s="48">
        <v>180.1</v>
      </c>
      <c r="GB284" s="48">
        <v>92.7</v>
      </c>
      <c r="GC284" s="48">
        <v>109.5</v>
      </c>
      <c r="GD284" s="49" t="s">
        <v>197</v>
      </c>
      <c r="GE284" s="49" t="s">
        <v>197</v>
      </c>
      <c r="GF284" s="49" t="s">
        <v>197</v>
      </c>
      <c r="GG284" s="48">
        <v>161.5</v>
      </c>
      <c r="GH284" s="48">
        <v>72.900000000000006</v>
      </c>
      <c r="GI284" s="48">
        <v>73.400000000000006</v>
      </c>
      <c r="GJ284" s="49" t="s">
        <v>197</v>
      </c>
      <c r="GK284" s="49" t="s">
        <v>197</v>
      </c>
      <c r="GL284" s="49" t="s">
        <v>197</v>
      </c>
      <c r="GM284" s="48">
        <v>88.2</v>
      </c>
      <c r="GN284" s="48">
        <v>86.8</v>
      </c>
      <c r="GO284" s="48">
        <v>87.3</v>
      </c>
      <c r="GP284" s="48">
        <v>62.8</v>
      </c>
      <c r="GQ284" s="48">
        <v>220.8</v>
      </c>
      <c r="GR284" s="48">
        <v>162.1</v>
      </c>
      <c r="GS284" s="48">
        <v>50.1</v>
      </c>
      <c r="GT284" s="48">
        <v>170.6</v>
      </c>
      <c r="GU284" s="48">
        <v>144.19999999999999</v>
      </c>
      <c r="GV284" s="48">
        <v>38.1</v>
      </c>
      <c r="GW284" s="48">
        <v>66.099999999999994</v>
      </c>
      <c r="GX284" s="48">
        <v>53.6</v>
      </c>
      <c r="GY284" s="48">
        <v>175.5</v>
      </c>
      <c r="GZ284" s="48">
        <v>148</v>
      </c>
      <c r="HA284" s="48">
        <v>161.4</v>
      </c>
      <c r="HB284" s="48">
        <v>205</v>
      </c>
      <c r="HC284" s="48">
        <v>92.9</v>
      </c>
      <c r="HD284" s="48">
        <v>126.9</v>
      </c>
      <c r="HE284" s="48" t="e">
        <v>#N/A</v>
      </c>
      <c r="HF284" s="49" t="s">
        <v>197</v>
      </c>
      <c r="HG284" s="48" t="e">
        <v>#N/A</v>
      </c>
      <c r="HH284" s="48">
        <v>120.6</v>
      </c>
      <c r="HI284" s="48">
        <v>102.2</v>
      </c>
      <c r="HJ284" s="48">
        <v>53.3</v>
      </c>
      <c r="HK284" s="48">
        <v>67.3</v>
      </c>
      <c r="HL284" s="48">
        <v>97.4</v>
      </c>
      <c r="HM284" s="48">
        <v>88.8</v>
      </c>
      <c r="HN284" s="48">
        <v>92.9</v>
      </c>
      <c r="HO284" s="49" t="s">
        <v>197</v>
      </c>
      <c r="HP284" s="49" t="s">
        <v>197</v>
      </c>
      <c r="HQ284" s="49" t="s">
        <v>197</v>
      </c>
      <c r="HR284" s="48">
        <v>291.39999999999998</v>
      </c>
      <c r="HS284" s="48">
        <v>234.3</v>
      </c>
      <c r="HT284" s="48">
        <v>263.10000000000002</v>
      </c>
      <c r="HU284" s="48">
        <v>166.7</v>
      </c>
      <c r="HV284" s="48">
        <v>108.6</v>
      </c>
      <c r="HW284" s="48">
        <v>111.9</v>
      </c>
      <c r="HX284" s="49" t="s">
        <v>197</v>
      </c>
      <c r="HY284" s="49" t="s">
        <v>197</v>
      </c>
      <c r="HZ284" s="48">
        <v>171.1</v>
      </c>
      <c r="IA284" s="49" t="s">
        <v>197</v>
      </c>
      <c r="IB284" s="49" t="s">
        <v>197</v>
      </c>
      <c r="IC284" s="49" t="s">
        <v>197</v>
      </c>
      <c r="ID284" s="48">
        <v>27.5</v>
      </c>
      <c r="IE284" s="49" t="s">
        <v>197</v>
      </c>
      <c r="IF284" s="49" t="s">
        <v>197</v>
      </c>
      <c r="IG284" s="49" t="s">
        <v>197</v>
      </c>
      <c r="IH284" s="48">
        <v>110.9</v>
      </c>
      <c r="II284" s="49" t="s">
        <v>197</v>
      </c>
      <c r="IJ284" s="49" t="s">
        <v>197</v>
      </c>
      <c r="IK284" s="49" t="s">
        <v>197</v>
      </c>
      <c r="IL284" s="49" t="s">
        <v>197</v>
      </c>
      <c r="IM284" s="49" t="s">
        <v>197</v>
      </c>
      <c r="IN284" s="49" t="s">
        <v>197</v>
      </c>
      <c r="IO284" s="49" t="s">
        <v>197</v>
      </c>
      <c r="IP284" s="49" t="s">
        <v>197</v>
      </c>
      <c r="IQ284" s="48">
        <v>115.5</v>
      </c>
      <c r="IR284" s="48">
        <v>125.6</v>
      </c>
      <c r="IS284" s="48">
        <v>51.7</v>
      </c>
      <c r="IT284" s="48">
        <v>80</v>
      </c>
      <c r="IU284" s="48">
        <v>13</v>
      </c>
      <c r="IV284" s="48">
        <v>80.5</v>
      </c>
      <c r="IW284" s="48">
        <v>63.5</v>
      </c>
      <c r="IX284" s="48">
        <v>52.9</v>
      </c>
      <c r="IY284" s="48">
        <v>218.1</v>
      </c>
      <c r="IZ284" s="48">
        <v>251.3</v>
      </c>
      <c r="JA284" s="48">
        <v>290.2</v>
      </c>
      <c r="JB284" s="49" t="s">
        <v>197</v>
      </c>
      <c r="JC284" s="48">
        <v>38.700000000000003</v>
      </c>
      <c r="JD284" s="48">
        <v>8.6999999999999993</v>
      </c>
      <c r="JE284" s="48">
        <v>16</v>
      </c>
      <c r="JF284" s="48" t="s">
        <v>87</v>
      </c>
      <c r="JG284" s="48">
        <v>15.7</v>
      </c>
      <c r="JH284" s="48">
        <v>33.799999999999997</v>
      </c>
      <c r="JI284" s="48">
        <v>156.80000000000001</v>
      </c>
      <c r="JJ284" s="48">
        <v>87.5</v>
      </c>
      <c r="JK284" s="48">
        <v>84.6</v>
      </c>
      <c r="JL284" s="48">
        <v>86.2</v>
      </c>
      <c r="JM284" s="48">
        <v>110.4</v>
      </c>
      <c r="JN284" s="48">
        <v>110.9</v>
      </c>
      <c r="JO284" s="48" t="s">
        <v>87</v>
      </c>
    </row>
    <row r="285" spans="1:275">
      <c r="A285" s="45"/>
      <c r="B285" s="46" t="s">
        <v>2022</v>
      </c>
      <c r="C285" s="303" t="s">
        <v>1511</v>
      </c>
      <c r="D285" s="46" t="s">
        <v>138</v>
      </c>
      <c r="E285" s="303" t="s">
        <v>37</v>
      </c>
      <c r="F285" s="47" t="s">
        <v>197</v>
      </c>
      <c r="G285" s="47" t="s">
        <v>197</v>
      </c>
      <c r="H285" s="48">
        <v>78.7</v>
      </c>
      <c r="I285" s="48">
        <v>122.3</v>
      </c>
      <c r="J285" s="48">
        <v>116.8</v>
      </c>
      <c r="K285" s="49" t="s">
        <v>197</v>
      </c>
      <c r="L285" s="48">
        <v>53.2</v>
      </c>
      <c r="M285" s="49" t="s">
        <v>197</v>
      </c>
      <c r="N285" s="49" t="s">
        <v>197</v>
      </c>
      <c r="O285" s="49" t="s">
        <v>197</v>
      </c>
      <c r="P285" s="49" t="s">
        <v>197</v>
      </c>
      <c r="Q285" s="49" t="s">
        <v>197</v>
      </c>
      <c r="R285" s="49" t="s">
        <v>197</v>
      </c>
      <c r="S285" s="49" t="s">
        <v>197</v>
      </c>
      <c r="T285" s="49" t="s">
        <v>197</v>
      </c>
      <c r="U285" s="49" t="s">
        <v>197</v>
      </c>
      <c r="V285" s="49" t="s">
        <v>197</v>
      </c>
      <c r="W285" s="49" t="s">
        <v>197</v>
      </c>
      <c r="X285" s="49" t="s">
        <v>197</v>
      </c>
      <c r="Y285" s="49" t="s">
        <v>197</v>
      </c>
      <c r="Z285" s="49" t="s">
        <v>197</v>
      </c>
      <c r="AA285" s="49" t="s">
        <v>197</v>
      </c>
      <c r="AB285" s="49" t="s">
        <v>197</v>
      </c>
      <c r="AC285" s="49" t="s">
        <v>197</v>
      </c>
      <c r="AD285" s="49" t="s">
        <v>197</v>
      </c>
      <c r="AE285" s="49" t="s">
        <v>197</v>
      </c>
      <c r="AF285" s="49" t="s">
        <v>197</v>
      </c>
      <c r="AG285" s="49" t="s">
        <v>197</v>
      </c>
      <c r="AH285" s="49" t="s">
        <v>197</v>
      </c>
      <c r="AI285" s="49" t="s">
        <v>197</v>
      </c>
      <c r="AJ285" s="49" t="s">
        <v>197</v>
      </c>
      <c r="AK285" s="49" t="s">
        <v>197</v>
      </c>
      <c r="AL285" s="49" t="s">
        <v>197</v>
      </c>
      <c r="AM285" s="49" t="s">
        <v>197</v>
      </c>
      <c r="AN285" s="49" t="s">
        <v>197</v>
      </c>
      <c r="AO285" s="49" t="s">
        <v>197</v>
      </c>
      <c r="AP285" s="49" t="s">
        <v>197</v>
      </c>
      <c r="AQ285" s="49" t="s">
        <v>197</v>
      </c>
      <c r="AR285" s="49" t="s">
        <v>197</v>
      </c>
      <c r="AS285" s="49" t="s">
        <v>197</v>
      </c>
      <c r="AT285" s="49" t="s">
        <v>197</v>
      </c>
      <c r="AU285" s="49" t="s">
        <v>197</v>
      </c>
      <c r="AV285" s="49" t="s">
        <v>197</v>
      </c>
      <c r="AW285" s="49" t="s">
        <v>197</v>
      </c>
      <c r="AX285" s="49" t="s">
        <v>197</v>
      </c>
      <c r="AY285" s="49" t="s">
        <v>197</v>
      </c>
      <c r="AZ285" s="48">
        <v>38.6</v>
      </c>
      <c r="BA285" s="48">
        <v>78.599999999999994</v>
      </c>
      <c r="BB285" s="48">
        <v>76.8</v>
      </c>
      <c r="BC285" s="48">
        <v>67.8</v>
      </c>
      <c r="BD285" s="48">
        <v>56</v>
      </c>
      <c r="BE285" s="48">
        <v>56.9</v>
      </c>
      <c r="BF285" s="48">
        <v>102.8</v>
      </c>
      <c r="BG285" s="48">
        <v>52.2</v>
      </c>
      <c r="BH285" s="48">
        <v>64.099999999999994</v>
      </c>
      <c r="BI285" s="49" t="s">
        <v>197</v>
      </c>
      <c r="BJ285" s="49" t="s">
        <v>197</v>
      </c>
      <c r="BK285" s="49" t="s">
        <v>197</v>
      </c>
      <c r="BL285" s="49" t="s">
        <v>197</v>
      </c>
      <c r="BM285" s="49" t="s">
        <v>197</v>
      </c>
      <c r="BN285" s="49" t="s">
        <v>197</v>
      </c>
      <c r="BO285" s="49" t="s">
        <v>197</v>
      </c>
      <c r="BP285" s="49" t="s">
        <v>197</v>
      </c>
      <c r="BQ285" s="49" t="s">
        <v>197</v>
      </c>
      <c r="BR285" s="49" t="s">
        <v>197</v>
      </c>
      <c r="BS285" s="49" t="s">
        <v>197</v>
      </c>
      <c r="BT285" s="49" t="s">
        <v>197</v>
      </c>
      <c r="BU285" s="49" t="s">
        <v>197</v>
      </c>
      <c r="BV285" s="49" t="s">
        <v>197</v>
      </c>
      <c r="BW285" s="49" t="s">
        <v>197</v>
      </c>
      <c r="BX285" s="49" t="s">
        <v>197</v>
      </c>
      <c r="BY285" s="49" t="s">
        <v>197</v>
      </c>
      <c r="BZ285" s="49" t="s">
        <v>197</v>
      </c>
      <c r="CA285" s="49" t="s">
        <v>197</v>
      </c>
      <c r="CB285" s="49" t="s">
        <v>197</v>
      </c>
      <c r="CC285" s="49" t="s">
        <v>197</v>
      </c>
      <c r="CD285" s="49" t="s">
        <v>197</v>
      </c>
      <c r="CE285" s="49" t="s">
        <v>197</v>
      </c>
      <c r="CF285" s="49" t="s">
        <v>197</v>
      </c>
      <c r="CG285" s="49" t="s">
        <v>197</v>
      </c>
      <c r="CH285" s="49" t="s">
        <v>197</v>
      </c>
      <c r="CI285" s="49" t="s">
        <v>197</v>
      </c>
      <c r="CJ285" s="49" t="s">
        <v>197</v>
      </c>
      <c r="CK285" s="49" t="s">
        <v>197</v>
      </c>
      <c r="CL285" s="49" t="s">
        <v>197</v>
      </c>
      <c r="CM285" s="49" t="s">
        <v>197</v>
      </c>
      <c r="CN285" s="49" t="s">
        <v>197</v>
      </c>
      <c r="CO285" s="49" t="s">
        <v>197</v>
      </c>
      <c r="CP285" s="49" t="s">
        <v>197</v>
      </c>
      <c r="CQ285" s="49" t="s">
        <v>197</v>
      </c>
      <c r="CR285" s="49" t="s">
        <v>197</v>
      </c>
      <c r="CS285" s="49" t="s">
        <v>197</v>
      </c>
      <c r="CT285" s="49" t="s">
        <v>197</v>
      </c>
      <c r="CU285" s="49" t="s">
        <v>197</v>
      </c>
      <c r="CV285" s="49" t="s">
        <v>197</v>
      </c>
      <c r="CW285" s="49" t="s">
        <v>197</v>
      </c>
      <c r="CX285" s="49" t="s">
        <v>197</v>
      </c>
      <c r="CY285" s="49" t="s">
        <v>197</v>
      </c>
      <c r="CZ285" s="49" t="s">
        <v>197</v>
      </c>
      <c r="DA285" s="49" t="s">
        <v>197</v>
      </c>
      <c r="DB285" s="49" t="s">
        <v>197</v>
      </c>
      <c r="DC285" s="49" t="s">
        <v>197</v>
      </c>
      <c r="DD285" s="49" t="s">
        <v>197</v>
      </c>
      <c r="DE285" s="49" t="s">
        <v>197</v>
      </c>
      <c r="DF285" s="49" t="s">
        <v>197</v>
      </c>
      <c r="DG285" s="49" t="s">
        <v>197</v>
      </c>
      <c r="DH285" s="49" t="s">
        <v>197</v>
      </c>
      <c r="DI285" s="49" t="s">
        <v>197</v>
      </c>
      <c r="DJ285" s="49" t="s">
        <v>197</v>
      </c>
      <c r="DK285" s="49" t="s">
        <v>197</v>
      </c>
      <c r="DL285" s="49" t="s">
        <v>197</v>
      </c>
      <c r="DM285" s="49" t="s">
        <v>197</v>
      </c>
      <c r="DN285" s="49" t="s">
        <v>197</v>
      </c>
      <c r="DO285" s="49" t="s">
        <v>197</v>
      </c>
      <c r="DP285" s="49" t="s">
        <v>197</v>
      </c>
      <c r="DQ285" s="49" t="s">
        <v>197</v>
      </c>
      <c r="DR285" s="49" t="s">
        <v>197</v>
      </c>
      <c r="DS285" s="49" t="s">
        <v>197</v>
      </c>
      <c r="DT285" s="49" t="s">
        <v>197</v>
      </c>
      <c r="DU285" s="49" t="s">
        <v>197</v>
      </c>
      <c r="DV285" s="49" t="s">
        <v>197</v>
      </c>
      <c r="DW285" s="49" t="s">
        <v>197</v>
      </c>
      <c r="DX285" s="49" t="s">
        <v>197</v>
      </c>
      <c r="DY285" s="49" t="s">
        <v>197</v>
      </c>
      <c r="DZ285" s="49" t="s">
        <v>197</v>
      </c>
      <c r="EA285" s="49" t="s">
        <v>197</v>
      </c>
      <c r="EB285" s="48" t="e">
        <v>#N/A</v>
      </c>
      <c r="EC285" s="49" t="s">
        <v>197</v>
      </c>
      <c r="ED285" s="48" t="e">
        <v>#N/A</v>
      </c>
      <c r="EE285" s="49" t="s">
        <v>197</v>
      </c>
      <c r="EF285" s="49" t="s">
        <v>197</v>
      </c>
      <c r="EG285" s="49" t="s">
        <v>197</v>
      </c>
      <c r="EH285" s="49" t="s">
        <v>197</v>
      </c>
      <c r="EI285" s="49" t="s">
        <v>197</v>
      </c>
      <c r="EJ285" s="49" t="s">
        <v>197</v>
      </c>
      <c r="EK285" s="49" t="s">
        <v>197</v>
      </c>
      <c r="EL285" s="49" t="s">
        <v>197</v>
      </c>
      <c r="EM285" s="49" t="s">
        <v>197</v>
      </c>
      <c r="EN285" s="49" t="s">
        <v>197</v>
      </c>
      <c r="EO285" s="49" t="s">
        <v>197</v>
      </c>
      <c r="EP285" s="49" t="s">
        <v>197</v>
      </c>
      <c r="EQ285" s="49" t="s">
        <v>197</v>
      </c>
      <c r="ER285" s="49" t="s">
        <v>197</v>
      </c>
      <c r="ES285" s="49" t="s">
        <v>197</v>
      </c>
      <c r="ET285" s="48">
        <v>96.8</v>
      </c>
      <c r="EU285" s="49" t="s">
        <v>197</v>
      </c>
      <c r="EV285" s="48">
        <v>73.3</v>
      </c>
      <c r="EW285" s="48">
        <v>93.9</v>
      </c>
      <c r="EX285" s="48">
        <v>87.4</v>
      </c>
      <c r="EY285" s="49" t="s">
        <v>197</v>
      </c>
      <c r="EZ285" s="49" t="s">
        <v>197</v>
      </c>
      <c r="FA285" s="49" t="s">
        <v>197</v>
      </c>
      <c r="FB285" s="49" t="s">
        <v>197</v>
      </c>
      <c r="FC285" s="49" t="s">
        <v>197</v>
      </c>
      <c r="FD285" s="49" t="s">
        <v>197</v>
      </c>
      <c r="FE285" s="49" t="s">
        <v>197</v>
      </c>
      <c r="FF285" s="49" t="s">
        <v>197</v>
      </c>
      <c r="FG285" s="49" t="s">
        <v>197</v>
      </c>
      <c r="FH285" s="49" t="s">
        <v>197</v>
      </c>
      <c r="FI285" s="49" t="s">
        <v>197</v>
      </c>
      <c r="FJ285" s="49" t="s">
        <v>197</v>
      </c>
      <c r="FK285" s="49" t="s">
        <v>197</v>
      </c>
      <c r="FL285" s="49" t="s">
        <v>197</v>
      </c>
      <c r="FM285" s="48">
        <v>36.6</v>
      </c>
      <c r="FN285" s="48">
        <v>31.8</v>
      </c>
      <c r="FO285" s="48">
        <v>34.6</v>
      </c>
      <c r="FP285" s="49" t="s">
        <v>197</v>
      </c>
      <c r="FQ285" s="49" t="s">
        <v>197</v>
      </c>
      <c r="FR285" s="49" t="s">
        <v>197</v>
      </c>
      <c r="FS285" s="48">
        <v>22</v>
      </c>
      <c r="FT285" s="48">
        <v>28.3</v>
      </c>
      <c r="FU285" s="48">
        <v>24.3</v>
      </c>
      <c r="FV285" s="49" t="s">
        <v>197</v>
      </c>
      <c r="FW285" s="49" t="s">
        <v>197</v>
      </c>
      <c r="FX285" s="48">
        <v>82.6</v>
      </c>
      <c r="FY285" s="48">
        <v>82</v>
      </c>
      <c r="FZ285" s="48">
        <v>82</v>
      </c>
      <c r="GA285" s="48">
        <v>109.5</v>
      </c>
      <c r="GB285" s="48">
        <v>56.5</v>
      </c>
      <c r="GC285" s="48">
        <v>66.7</v>
      </c>
      <c r="GD285" s="49" t="s">
        <v>197</v>
      </c>
      <c r="GE285" s="49" t="s">
        <v>197</v>
      </c>
      <c r="GF285" s="49" t="s">
        <v>197</v>
      </c>
      <c r="GG285" s="48">
        <v>9.6</v>
      </c>
      <c r="GH285" s="48">
        <v>131.19999999999999</v>
      </c>
      <c r="GI285" s="48">
        <v>130.4</v>
      </c>
      <c r="GJ285" s="49" t="s">
        <v>197</v>
      </c>
      <c r="GK285" s="49" t="s">
        <v>197</v>
      </c>
      <c r="GL285" s="49" t="s">
        <v>197</v>
      </c>
      <c r="GM285" s="49" t="s">
        <v>197</v>
      </c>
      <c r="GN285" s="49" t="s">
        <v>197</v>
      </c>
      <c r="GO285" s="49" t="s">
        <v>197</v>
      </c>
      <c r="GP285" s="49" t="s">
        <v>197</v>
      </c>
      <c r="GQ285" s="49" t="s">
        <v>197</v>
      </c>
      <c r="GR285" s="49" t="s">
        <v>197</v>
      </c>
      <c r="GS285" s="49" t="s">
        <v>197</v>
      </c>
      <c r="GT285" s="49" t="s">
        <v>197</v>
      </c>
      <c r="GU285" s="49" t="s">
        <v>197</v>
      </c>
      <c r="GV285" s="49" t="s">
        <v>197</v>
      </c>
      <c r="GW285" s="49" t="s">
        <v>197</v>
      </c>
      <c r="GX285" s="49" t="s">
        <v>197</v>
      </c>
      <c r="GY285" s="49" t="s">
        <v>197</v>
      </c>
      <c r="GZ285" s="49" t="s">
        <v>197</v>
      </c>
      <c r="HA285" s="49" t="s">
        <v>197</v>
      </c>
      <c r="HB285" s="49" t="s">
        <v>197</v>
      </c>
      <c r="HC285" s="49" t="s">
        <v>197</v>
      </c>
      <c r="HD285" s="49" t="s">
        <v>197</v>
      </c>
      <c r="HE285" s="48" t="e">
        <v>#N/A</v>
      </c>
      <c r="HF285" s="49" t="s">
        <v>197</v>
      </c>
      <c r="HG285" s="48" t="e">
        <v>#N/A</v>
      </c>
      <c r="HH285" s="49" t="s">
        <v>197</v>
      </c>
      <c r="HI285" s="49" t="s">
        <v>197</v>
      </c>
      <c r="HJ285" s="49" t="s">
        <v>197</v>
      </c>
      <c r="HK285" s="49" t="s">
        <v>197</v>
      </c>
      <c r="HL285" s="49" t="s">
        <v>197</v>
      </c>
      <c r="HM285" s="49" t="s">
        <v>197</v>
      </c>
      <c r="HN285" s="49" t="s">
        <v>197</v>
      </c>
      <c r="HO285" s="49" t="s">
        <v>197</v>
      </c>
      <c r="HP285" s="49" t="s">
        <v>197</v>
      </c>
      <c r="HQ285" s="49" t="s">
        <v>197</v>
      </c>
      <c r="HR285" s="49" t="s">
        <v>197</v>
      </c>
      <c r="HS285" s="49" t="s">
        <v>197</v>
      </c>
      <c r="HT285" s="49" t="s">
        <v>197</v>
      </c>
      <c r="HU285" s="48">
        <v>72</v>
      </c>
      <c r="HV285" s="48">
        <v>82.2</v>
      </c>
      <c r="HW285" s="48">
        <v>81.599999999999994</v>
      </c>
      <c r="HX285" s="49" t="s">
        <v>197</v>
      </c>
      <c r="HY285" s="49" t="s">
        <v>197</v>
      </c>
      <c r="HZ285" s="49" t="s">
        <v>197</v>
      </c>
      <c r="IA285" s="49" t="s">
        <v>197</v>
      </c>
      <c r="IB285" s="49" t="s">
        <v>197</v>
      </c>
      <c r="IC285" s="49" t="s">
        <v>197</v>
      </c>
      <c r="ID285" s="48">
        <v>109.4</v>
      </c>
      <c r="IE285" s="49" t="s">
        <v>197</v>
      </c>
      <c r="IF285" s="49" t="s">
        <v>197</v>
      </c>
      <c r="IG285" s="49" t="s">
        <v>197</v>
      </c>
      <c r="IH285" s="48">
        <v>59.5</v>
      </c>
      <c r="II285" s="49" t="s">
        <v>197</v>
      </c>
      <c r="IJ285" s="49" t="s">
        <v>197</v>
      </c>
      <c r="IK285" s="49" t="s">
        <v>197</v>
      </c>
      <c r="IL285" s="49" t="s">
        <v>197</v>
      </c>
      <c r="IM285" s="49" t="s">
        <v>197</v>
      </c>
      <c r="IN285" s="49" t="s">
        <v>197</v>
      </c>
      <c r="IO285" s="49" t="s">
        <v>197</v>
      </c>
      <c r="IP285" s="49" t="s">
        <v>197</v>
      </c>
      <c r="IQ285" s="49" t="s">
        <v>197</v>
      </c>
      <c r="IR285" s="48">
        <v>135.69999999999999</v>
      </c>
      <c r="IS285" s="48">
        <v>135.19999999999999</v>
      </c>
      <c r="IT285" s="48">
        <v>135.4</v>
      </c>
      <c r="IU285" s="49" t="s">
        <v>197</v>
      </c>
      <c r="IV285" s="49" t="s">
        <v>197</v>
      </c>
      <c r="IW285" s="49" t="s">
        <v>197</v>
      </c>
      <c r="IX285" s="49" t="s">
        <v>197</v>
      </c>
      <c r="IY285" s="49" t="s">
        <v>197</v>
      </c>
      <c r="IZ285" s="49" t="s">
        <v>197</v>
      </c>
      <c r="JA285" s="49" t="s">
        <v>197</v>
      </c>
      <c r="JB285" s="49" t="s">
        <v>197</v>
      </c>
      <c r="JC285" s="49" t="s">
        <v>197</v>
      </c>
      <c r="JD285" s="49" t="s">
        <v>197</v>
      </c>
      <c r="JE285" s="49" t="s">
        <v>197</v>
      </c>
      <c r="JF285" s="49" t="s">
        <v>87</v>
      </c>
      <c r="JG285" s="49" t="s">
        <v>87</v>
      </c>
      <c r="JH285" s="49" t="s">
        <v>87</v>
      </c>
      <c r="JI285" s="49">
        <v>98.3</v>
      </c>
      <c r="JJ285" s="49">
        <v>85.1</v>
      </c>
      <c r="JK285" s="49">
        <v>96.2</v>
      </c>
      <c r="JL285" s="49">
        <v>57.4</v>
      </c>
      <c r="JM285" s="49">
        <v>32.1</v>
      </c>
      <c r="JN285" s="49">
        <v>59.5</v>
      </c>
      <c r="JO285" s="49" t="s">
        <v>87</v>
      </c>
    </row>
    <row r="286" spans="1:275">
      <c r="A286" s="45"/>
      <c r="B286" s="46" t="s">
        <v>2023</v>
      </c>
      <c r="C286" s="303" t="s">
        <v>1512</v>
      </c>
      <c r="D286" s="46" t="s">
        <v>138</v>
      </c>
      <c r="E286" s="303" t="s">
        <v>37</v>
      </c>
      <c r="F286" s="47" t="s">
        <v>197</v>
      </c>
      <c r="G286" s="47" t="s">
        <v>197</v>
      </c>
      <c r="H286" s="48">
        <v>105</v>
      </c>
      <c r="I286" s="48">
        <v>115</v>
      </c>
      <c r="J286" s="48">
        <v>112.3</v>
      </c>
      <c r="K286" s="49" t="s">
        <v>197</v>
      </c>
      <c r="L286" s="48">
        <v>69.2</v>
      </c>
      <c r="M286" s="48">
        <v>101.3</v>
      </c>
      <c r="N286" s="48">
        <v>49.6</v>
      </c>
      <c r="O286" s="49" t="s">
        <v>197</v>
      </c>
      <c r="P286" s="48">
        <v>42.7</v>
      </c>
      <c r="Q286" s="48">
        <v>177.6</v>
      </c>
      <c r="R286" s="48">
        <v>126</v>
      </c>
      <c r="S286" s="48">
        <v>58.7</v>
      </c>
      <c r="T286" s="49" t="s">
        <v>197</v>
      </c>
      <c r="U286" s="48">
        <v>52.1</v>
      </c>
      <c r="V286" s="48">
        <v>92.3</v>
      </c>
      <c r="W286" s="49" t="s">
        <v>197</v>
      </c>
      <c r="X286" s="49" t="s">
        <v>197</v>
      </c>
      <c r="Y286" s="49" t="s">
        <v>197</v>
      </c>
      <c r="Z286" s="49" t="s">
        <v>197</v>
      </c>
      <c r="AA286" s="49" t="s">
        <v>197</v>
      </c>
      <c r="AB286" s="49" t="s">
        <v>197</v>
      </c>
      <c r="AC286" s="48">
        <v>79.400000000000006</v>
      </c>
      <c r="AD286" s="49" t="s">
        <v>197</v>
      </c>
      <c r="AE286" s="49" t="s">
        <v>197</v>
      </c>
      <c r="AF286" s="48">
        <v>38.6</v>
      </c>
      <c r="AG286" s="49" t="s">
        <v>197</v>
      </c>
      <c r="AH286" s="48">
        <v>83.4</v>
      </c>
      <c r="AI286" s="49" t="s">
        <v>197</v>
      </c>
      <c r="AJ286" s="49" t="s">
        <v>197</v>
      </c>
      <c r="AK286" s="49" t="s">
        <v>197</v>
      </c>
      <c r="AL286" s="49" t="s">
        <v>197</v>
      </c>
      <c r="AM286" s="49" t="s">
        <v>197</v>
      </c>
      <c r="AN286" s="49" t="s">
        <v>197</v>
      </c>
      <c r="AO286" s="49" t="s">
        <v>197</v>
      </c>
      <c r="AP286" s="49" t="s">
        <v>197</v>
      </c>
      <c r="AQ286" s="49" t="s">
        <v>197</v>
      </c>
      <c r="AR286" s="49" t="s">
        <v>197</v>
      </c>
      <c r="AS286" s="49" t="s">
        <v>197</v>
      </c>
      <c r="AT286" s="48">
        <v>49.2</v>
      </c>
      <c r="AU286" s="49" t="s">
        <v>197</v>
      </c>
      <c r="AV286" s="48">
        <v>33.299999999999997</v>
      </c>
      <c r="AW286" s="49" t="s">
        <v>197</v>
      </c>
      <c r="AX286" s="49" t="s">
        <v>197</v>
      </c>
      <c r="AY286" s="49" t="s">
        <v>197</v>
      </c>
      <c r="AZ286" s="48">
        <v>122.9</v>
      </c>
      <c r="BA286" s="48">
        <v>77.099999999999994</v>
      </c>
      <c r="BB286" s="48">
        <v>79.3</v>
      </c>
      <c r="BC286" s="48">
        <v>134.30000000000001</v>
      </c>
      <c r="BD286" s="48">
        <v>72.099999999999994</v>
      </c>
      <c r="BE286" s="48">
        <v>76.8</v>
      </c>
      <c r="BF286" s="48">
        <v>104.9</v>
      </c>
      <c r="BG286" s="48">
        <v>67.400000000000006</v>
      </c>
      <c r="BH286" s="48">
        <v>76.3</v>
      </c>
      <c r="BI286" s="48">
        <v>20.8</v>
      </c>
      <c r="BJ286" s="48">
        <v>24.2</v>
      </c>
      <c r="BK286" s="48">
        <v>22.4</v>
      </c>
      <c r="BL286" s="49" t="s">
        <v>197</v>
      </c>
      <c r="BM286" s="49" t="s">
        <v>197</v>
      </c>
      <c r="BN286" s="49" t="s">
        <v>197</v>
      </c>
      <c r="BO286" s="49" t="s">
        <v>197</v>
      </c>
      <c r="BP286" s="49" t="s">
        <v>197</v>
      </c>
      <c r="BQ286" s="49" t="s">
        <v>197</v>
      </c>
      <c r="BR286" s="49" t="s">
        <v>197</v>
      </c>
      <c r="BS286" s="49" t="s">
        <v>197</v>
      </c>
      <c r="BT286" s="49" t="s">
        <v>197</v>
      </c>
      <c r="BU286" s="49" t="s">
        <v>197</v>
      </c>
      <c r="BV286" s="49" t="s">
        <v>197</v>
      </c>
      <c r="BW286" s="49" t="s">
        <v>197</v>
      </c>
      <c r="BX286" s="49" t="s">
        <v>197</v>
      </c>
      <c r="BY286" s="49" t="s">
        <v>197</v>
      </c>
      <c r="BZ286" s="49" t="s">
        <v>197</v>
      </c>
      <c r="CA286" s="49" t="s">
        <v>197</v>
      </c>
      <c r="CB286" s="49" t="s">
        <v>197</v>
      </c>
      <c r="CC286" s="49" t="s">
        <v>197</v>
      </c>
      <c r="CD286" s="49" t="s">
        <v>197</v>
      </c>
      <c r="CE286" s="49" t="s">
        <v>197</v>
      </c>
      <c r="CF286" s="49" t="s">
        <v>197</v>
      </c>
      <c r="CG286" s="49" t="s">
        <v>197</v>
      </c>
      <c r="CH286" s="49" t="s">
        <v>197</v>
      </c>
      <c r="CI286" s="49" t="s">
        <v>197</v>
      </c>
      <c r="CJ286" s="49" t="s">
        <v>197</v>
      </c>
      <c r="CK286" s="49" t="s">
        <v>197</v>
      </c>
      <c r="CL286" s="49" t="s">
        <v>197</v>
      </c>
      <c r="CM286" s="49" t="s">
        <v>197</v>
      </c>
      <c r="CN286" s="49" t="s">
        <v>197</v>
      </c>
      <c r="CO286" s="49" t="s">
        <v>197</v>
      </c>
      <c r="CP286" s="49" t="s">
        <v>197</v>
      </c>
      <c r="CQ286" s="49" t="s">
        <v>197</v>
      </c>
      <c r="CR286" s="49" t="s">
        <v>197</v>
      </c>
      <c r="CS286" s="49" t="s">
        <v>197</v>
      </c>
      <c r="CT286" s="49" t="s">
        <v>197</v>
      </c>
      <c r="CU286" s="49" t="s">
        <v>197</v>
      </c>
      <c r="CV286" s="49" t="s">
        <v>197</v>
      </c>
      <c r="CW286" s="49" t="s">
        <v>197</v>
      </c>
      <c r="CX286" s="49" t="s">
        <v>197</v>
      </c>
      <c r="CY286" s="49" t="s">
        <v>197</v>
      </c>
      <c r="CZ286" s="49" t="s">
        <v>197</v>
      </c>
      <c r="DA286" s="49" t="s">
        <v>197</v>
      </c>
      <c r="DB286" s="49" t="s">
        <v>197</v>
      </c>
      <c r="DC286" s="49" t="s">
        <v>197</v>
      </c>
      <c r="DD286" s="49" t="s">
        <v>197</v>
      </c>
      <c r="DE286" s="49" t="s">
        <v>197</v>
      </c>
      <c r="DF286" s="49" t="s">
        <v>197</v>
      </c>
      <c r="DG286" s="49" t="s">
        <v>197</v>
      </c>
      <c r="DH286" s="49" t="s">
        <v>197</v>
      </c>
      <c r="DI286" s="49" t="s">
        <v>197</v>
      </c>
      <c r="DJ286" s="49" t="s">
        <v>197</v>
      </c>
      <c r="DK286" s="49" t="s">
        <v>197</v>
      </c>
      <c r="DL286" s="49" t="s">
        <v>197</v>
      </c>
      <c r="DM286" s="49" t="s">
        <v>197</v>
      </c>
      <c r="DN286" s="49" t="s">
        <v>197</v>
      </c>
      <c r="DO286" s="49" t="s">
        <v>197</v>
      </c>
      <c r="DP286" s="49" t="s">
        <v>197</v>
      </c>
      <c r="DQ286" s="49" t="s">
        <v>197</v>
      </c>
      <c r="DR286" s="49" t="s">
        <v>197</v>
      </c>
      <c r="DS286" s="49" t="s">
        <v>197</v>
      </c>
      <c r="DT286" s="49" t="s">
        <v>197</v>
      </c>
      <c r="DU286" s="49" t="s">
        <v>197</v>
      </c>
      <c r="DV286" s="49" t="s">
        <v>197</v>
      </c>
      <c r="DW286" s="49" t="s">
        <v>197</v>
      </c>
      <c r="DX286" s="49" t="s">
        <v>197</v>
      </c>
      <c r="DY286" s="49" t="s">
        <v>197</v>
      </c>
      <c r="DZ286" s="49" t="s">
        <v>197</v>
      </c>
      <c r="EA286" s="49" t="s">
        <v>197</v>
      </c>
      <c r="EB286" s="48" t="e">
        <v>#N/A</v>
      </c>
      <c r="EC286" s="49" t="s">
        <v>197</v>
      </c>
      <c r="ED286" s="48" t="e">
        <v>#N/A</v>
      </c>
      <c r="EE286" s="49" t="s">
        <v>197</v>
      </c>
      <c r="EF286" s="49" t="s">
        <v>197</v>
      </c>
      <c r="EG286" s="49" t="s">
        <v>197</v>
      </c>
      <c r="EH286" s="49" t="s">
        <v>197</v>
      </c>
      <c r="EI286" s="49" t="s">
        <v>197</v>
      </c>
      <c r="EJ286" s="49" t="s">
        <v>197</v>
      </c>
      <c r="EK286" s="49" t="s">
        <v>197</v>
      </c>
      <c r="EL286" s="49" t="s">
        <v>197</v>
      </c>
      <c r="EM286" s="49" t="s">
        <v>197</v>
      </c>
      <c r="EN286" s="49" t="s">
        <v>197</v>
      </c>
      <c r="EO286" s="49" t="s">
        <v>197</v>
      </c>
      <c r="EP286" s="49" t="s">
        <v>197</v>
      </c>
      <c r="EQ286" s="49" t="s">
        <v>197</v>
      </c>
      <c r="ER286" s="49" t="s">
        <v>197</v>
      </c>
      <c r="ES286" s="49" t="s">
        <v>197</v>
      </c>
      <c r="ET286" s="48">
        <v>117.5</v>
      </c>
      <c r="EU286" s="49" t="s">
        <v>197</v>
      </c>
      <c r="EV286" s="48">
        <v>76.900000000000006</v>
      </c>
      <c r="EW286" s="48">
        <v>90.5</v>
      </c>
      <c r="EX286" s="48">
        <v>86.1</v>
      </c>
      <c r="EY286" s="49" t="s">
        <v>197</v>
      </c>
      <c r="EZ286" s="48">
        <v>22.2</v>
      </c>
      <c r="FA286" s="48">
        <v>65.5</v>
      </c>
      <c r="FB286" s="48">
        <v>48.3</v>
      </c>
      <c r="FC286" s="49" t="s">
        <v>197</v>
      </c>
      <c r="FD286" s="48">
        <v>36.799999999999997</v>
      </c>
      <c r="FE286" s="48">
        <v>76</v>
      </c>
      <c r="FF286" s="48">
        <v>59.1</v>
      </c>
      <c r="FG286" s="49" t="s">
        <v>197</v>
      </c>
      <c r="FH286" s="49" t="s">
        <v>197</v>
      </c>
      <c r="FI286" s="49" t="s">
        <v>197</v>
      </c>
      <c r="FJ286" s="48">
        <v>28.6</v>
      </c>
      <c r="FK286" s="48">
        <v>46.7</v>
      </c>
      <c r="FL286" s="48">
        <v>38.6</v>
      </c>
      <c r="FM286" s="48">
        <v>41.7</v>
      </c>
      <c r="FN286" s="48">
        <v>42</v>
      </c>
      <c r="FO286" s="48">
        <v>41.8</v>
      </c>
      <c r="FP286" s="48">
        <v>25.8</v>
      </c>
      <c r="FQ286" s="48">
        <v>47.5</v>
      </c>
      <c r="FR286" s="48">
        <v>39.799999999999997</v>
      </c>
      <c r="FS286" s="48">
        <v>51.2</v>
      </c>
      <c r="FT286" s="48">
        <v>34.799999999999997</v>
      </c>
      <c r="FU286" s="48">
        <v>45.2</v>
      </c>
      <c r="FV286" s="48">
        <v>25.7</v>
      </c>
      <c r="FW286" s="48">
        <v>28.6</v>
      </c>
      <c r="FX286" s="48">
        <v>70.599999999999994</v>
      </c>
      <c r="FY286" s="48">
        <v>77.2</v>
      </c>
      <c r="FZ286" s="48">
        <v>77.2</v>
      </c>
      <c r="GA286" s="48">
        <v>94</v>
      </c>
      <c r="GB286" s="48">
        <v>85.7</v>
      </c>
      <c r="GC286" s="48">
        <v>87.3</v>
      </c>
      <c r="GD286" s="48">
        <v>34.5</v>
      </c>
      <c r="GE286" s="48">
        <v>48.3</v>
      </c>
      <c r="GF286" s="48">
        <v>39.299999999999997</v>
      </c>
      <c r="GG286" s="48">
        <v>49.1</v>
      </c>
      <c r="GH286" s="48">
        <v>61.1</v>
      </c>
      <c r="GI286" s="48">
        <v>61</v>
      </c>
      <c r="GJ286" s="49" t="s">
        <v>197</v>
      </c>
      <c r="GK286" s="49" t="s">
        <v>197</v>
      </c>
      <c r="GL286" s="49" t="s">
        <v>197</v>
      </c>
      <c r="GM286" s="48">
        <v>22.7</v>
      </c>
      <c r="GN286" s="48">
        <v>14.8</v>
      </c>
      <c r="GO286" s="48">
        <v>17.899999999999999</v>
      </c>
      <c r="GP286" s="48">
        <v>161.19999999999999</v>
      </c>
      <c r="GQ286" s="48">
        <v>74.099999999999994</v>
      </c>
      <c r="GR286" s="48">
        <v>106.4</v>
      </c>
      <c r="GS286" s="49" t="s">
        <v>197</v>
      </c>
      <c r="GT286" s="49" t="s">
        <v>197</v>
      </c>
      <c r="GU286" s="49" t="s">
        <v>197</v>
      </c>
      <c r="GV286" s="49" t="s">
        <v>197</v>
      </c>
      <c r="GW286" s="49" t="s">
        <v>197</v>
      </c>
      <c r="GX286" s="49" t="s">
        <v>197</v>
      </c>
      <c r="GY286" s="48">
        <v>53.4</v>
      </c>
      <c r="GZ286" s="48">
        <v>47.1</v>
      </c>
      <c r="HA286" s="48">
        <v>50.2</v>
      </c>
      <c r="HB286" s="48">
        <v>51.9</v>
      </c>
      <c r="HC286" s="48">
        <v>64.2</v>
      </c>
      <c r="HD286" s="48">
        <v>60.5</v>
      </c>
      <c r="HE286" s="48" t="e">
        <v>#N/A</v>
      </c>
      <c r="HF286" s="49" t="s">
        <v>197</v>
      </c>
      <c r="HG286" s="48" t="e">
        <v>#N/A</v>
      </c>
      <c r="HH286" s="49" t="s">
        <v>197</v>
      </c>
      <c r="HI286" s="49" t="s">
        <v>197</v>
      </c>
      <c r="HJ286" s="49" t="s">
        <v>197</v>
      </c>
      <c r="HK286" s="49" t="s">
        <v>197</v>
      </c>
      <c r="HL286" s="49" t="s">
        <v>197</v>
      </c>
      <c r="HM286" s="49" t="s">
        <v>197</v>
      </c>
      <c r="HN286" s="49" t="s">
        <v>197</v>
      </c>
      <c r="HO286" s="49" t="s">
        <v>197</v>
      </c>
      <c r="HP286" s="49" t="s">
        <v>197</v>
      </c>
      <c r="HQ286" s="49" t="s">
        <v>197</v>
      </c>
      <c r="HR286" s="49" t="s">
        <v>197</v>
      </c>
      <c r="HS286" s="49" t="s">
        <v>197</v>
      </c>
      <c r="HT286" s="49" t="s">
        <v>197</v>
      </c>
      <c r="HU286" s="48">
        <v>190.3</v>
      </c>
      <c r="HV286" s="48">
        <v>99.1</v>
      </c>
      <c r="HW286" s="48">
        <v>104.8</v>
      </c>
      <c r="HX286" s="49" t="s">
        <v>197</v>
      </c>
      <c r="HY286" s="49" t="s">
        <v>197</v>
      </c>
      <c r="HZ286" s="48">
        <v>102</v>
      </c>
      <c r="IA286" s="49" t="s">
        <v>197</v>
      </c>
      <c r="IB286" s="49" t="s">
        <v>197</v>
      </c>
      <c r="IC286" s="49" t="s">
        <v>197</v>
      </c>
      <c r="ID286" s="48">
        <v>66.400000000000006</v>
      </c>
      <c r="IE286" s="49" t="s">
        <v>197</v>
      </c>
      <c r="IF286" s="49" t="s">
        <v>197</v>
      </c>
      <c r="IG286" s="49" t="s">
        <v>197</v>
      </c>
      <c r="IH286" s="48">
        <v>41.2</v>
      </c>
      <c r="II286" s="49" t="s">
        <v>197</v>
      </c>
      <c r="IJ286" s="49" t="s">
        <v>197</v>
      </c>
      <c r="IK286" s="49" t="s">
        <v>197</v>
      </c>
      <c r="IL286" s="49" t="s">
        <v>197</v>
      </c>
      <c r="IM286" s="49" t="s">
        <v>197</v>
      </c>
      <c r="IN286" s="49" t="s">
        <v>197</v>
      </c>
      <c r="IO286" s="49" t="s">
        <v>197</v>
      </c>
      <c r="IP286" s="49" t="s">
        <v>197</v>
      </c>
      <c r="IQ286" s="49" t="s">
        <v>197</v>
      </c>
      <c r="IR286" s="48">
        <v>95.7</v>
      </c>
      <c r="IS286" s="48">
        <v>47.9</v>
      </c>
      <c r="IT286" s="48">
        <v>66.400000000000006</v>
      </c>
      <c r="IU286" s="48">
        <v>82.8</v>
      </c>
      <c r="IV286" s="48">
        <v>58.8</v>
      </c>
      <c r="IW286" s="48">
        <v>65</v>
      </c>
      <c r="IX286" s="49" t="s">
        <v>197</v>
      </c>
      <c r="IY286" s="49" t="s">
        <v>197</v>
      </c>
      <c r="IZ286" s="49" t="s">
        <v>197</v>
      </c>
      <c r="JA286" s="49" t="s">
        <v>197</v>
      </c>
      <c r="JB286" s="49" t="s">
        <v>197</v>
      </c>
      <c r="JC286" s="49" t="s">
        <v>197</v>
      </c>
      <c r="JD286" s="49" t="s">
        <v>197</v>
      </c>
      <c r="JE286" s="49" t="s">
        <v>197</v>
      </c>
      <c r="JF286" s="49" t="s">
        <v>87</v>
      </c>
      <c r="JG286" s="49">
        <v>583</v>
      </c>
      <c r="JH286" s="49" t="s">
        <v>87</v>
      </c>
      <c r="JI286" s="49">
        <v>64.900000000000006</v>
      </c>
      <c r="JJ286" s="49">
        <v>53.6</v>
      </c>
      <c r="JK286" s="49">
        <v>42.8</v>
      </c>
      <c r="JL286" s="49">
        <v>58.3</v>
      </c>
      <c r="JM286" s="49">
        <v>36.799999999999997</v>
      </c>
      <c r="JN286" s="49">
        <v>41.2</v>
      </c>
      <c r="JO286" s="49" t="s">
        <v>87</v>
      </c>
    </row>
    <row r="287" spans="1:275">
      <c r="A287" s="45"/>
      <c r="B287" s="46" t="s">
        <v>2024</v>
      </c>
      <c r="C287" s="303" t="s">
        <v>1513</v>
      </c>
      <c r="D287" s="46" t="s">
        <v>138</v>
      </c>
      <c r="E287" s="303" t="s">
        <v>37</v>
      </c>
      <c r="F287" s="47" t="s">
        <v>197</v>
      </c>
      <c r="G287" s="47" t="s">
        <v>197</v>
      </c>
      <c r="H287" s="48">
        <v>62.7</v>
      </c>
      <c r="I287" s="48">
        <v>102.1</v>
      </c>
      <c r="J287" s="48">
        <v>92.2</v>
      </c>
      <c r="K287" s="49" t="s">
        <v>197</v>
      </c>
      <c r="L287" s="48">
        <v>130.30000000000001</v>
      </c>
      <c r="M287" s="48">
        <v>139.4</v>
      </c>
      <c r="N287" s="49" t="s">
        <v>197</v>
      </c>
      <c r="O287" s="49" t="s">
        <v>197</v>
      </c>
      <c r="P287" s="49" t="s">
        <v>197</v>
      </c>
      <c r="Q287" s="49" t="s">
        <v>197</v>
      </c>
      <c r="R287" s="48">
        <v>87.6</v>
      </c>
      <c r="S287" s="48">
        <v>171</v>
      </c>
      <c r="T287" s="49" t="s">
        <v>197</v>
      </c>
      <c r="U287" s="48">
        <v>236.4</v>
      </c>
      <c r="V287" s="49" t="s">
        <v>197</v>
      </c>
      <c r="W287" s="49" t="s">
        <v>197</v>
      </c>
      <c r="X287" s="49" t="s">
        <v>197</v>
      </c>
      <c r="Y287" s="49" t="s">
        <v>197</v>
      </c>
      <c r="Z287" s="49" t="s">
        <v>197</v>
      </c>
      <c r="AA287" s="49" t="s">
        <v>197</v>
      </c>
      <c r="AB287" s="49" t="s">
        <v>197</v>
      </c>
      <c r="AC287" s="49" t="s">
        <v>197</v>
      </c>
      <c r="AD287" s="49" t="s">
        <v>197</v>
      </c>
      <c r="AE287" s="49" t="s">
        <v>197</v>
      </c>
      <c r="AF287" s="48">
        <v>123.4</v>
      </c>
      <c r="AG287" s="49" t="s">
        <v>197</v>
      </c>
      <c r="AH287" s="49" t="s">
        <v>197</v>
      </c>
      <c r="AI287" s="49" t="s">
        <v>197</v>
      </c>
      <c r="AJ287" s="49" t="s">
        <v>197</v>
      </c>
      <c r="AK287" s="49" t="s">
        <v>197</v>
      </c>
      <c r="AL287" s="49" t="s">
        <v>197</v>
      </c>
      <c r="AM287" s="49" t="s">
        <v>197</v>
      </c>
      <c r="AN287" s="49" t="s">
        <v>197</v>
      </c>
      <c r="AO287" s="49" t="s">
        <v>197</v>
      </c>
      <c r="AP287" s="49" t="s">
        <v>197</v>
      </c>
      <c r="AQ287" s="49" t="s">
        <v>197</v>
      </c>
      <c r="AR287" s="49" t="s">
        <v>197</v>
      </c>
      <c r="AS287" s="49" t="s">
        <v>197</v>
      </c>
      <c r="AT287" s="49" t="s">
        <v>197</v>
      </c>
      <c r="AU287" s="49" t="s">
        <v>197</v>
      </c>
      <c r="AV287" s="49" t="s">
        <v>197</v>
      </c>
      <c r="AW287" s="49" t="s">
        <v>197</v>
      </c>
      <c r="AX287" s="49" t="s">
        <v>197</v>
      </c>
      <c r="AY287" s="49" t="s">
        <v>197</v>
      </c>
      <c r="AZ287" s="48">
        <v>143.19999999999999</v>
      </c>
      <c r="BA287" s="48">
        <v>149.30000000000001</v>
      </c>
      <c r="BB287" s="48">
        <v>149</v>
      </c>
      <c r="BC287" s="48">
        <v>124.3</v>
      </c>
      <c r="BD287" s="48">
        <v>146.69999999999999</v>
      </c>
      <c r="BE287" s="48">
        <v>145</v>
      </c>
      <c r="BF287" s="48">
        <v>134.1</v>
      </c>
      <c r="BG287" s="48">
        <v>143.5</v>
      </c>
      <c r="BH287" s="48">
        <v>141.30000000000001</v>
      </c>
      <c r="BI287" s="49" t="s">
        <v>197</v>
      </c>
      <c r="BJ287" s="49" t="s">
        <v>197</v>
      </c>
      <c r="BK287" s="49" t="s">
        <v>197</v>
      </c>
      <c r="BL287" s="49" t="s">
        <v>197</v>
      </c>
      <c r="BM287" s="49" t="s">
        <v>197</v>
      </c>
      <c r="BN287" s="49" t="s">
        <v>197</v>
      </c>
      <c r="BO287" s="49" t="s">
        <v>197</v>
      </c>
      <c r="BP287" s="49" t="s">
        <v>197</v>
      </c>
      <c r="BQ287" s="49" t="s">
        <v>197</v>
      </c>
      <c r="BR287" s="49" t="s">
        <v>197</v>
      </c>
      <c r="BS287" s="49" t="s">
        <v>197</v>
      </c>
      <c r="BT287" s="49" t="s">
        <v>197</v>
      </c>
      <c r="BU287" s="49" t="s">
        <v>197</v>
      </c>
      <c r="BV287" s="49" t="s">
        <v>197</v>
      </c>
      <c r="BW287" s="49" t="s">
        <v>197</v>
      </c>
      <c r="BX287" s="49" t="s">
        <v>197</v>
      </c>
      <c r="BY287" s="49" t="s">
        <v>197</v>
      </c>
      <c r="BZ287" s="49" t="s">
        <v>197</v>
      </c>
      <c r="CA287" s="49" t="s">
        <v>197</v>
      </c>
      <c r="CB287" s="49" t="s">
        <v>197</v>
      </c>
      <c r="CC287" s="49" t="s">
        <v>197</v>
      </c>
      <c r="CD287" s="49" t="s">
        <v>197</v>
      </c>
      <c r="CE287" s="49" t="s">
        <v>197</v>
      </c>
      <c r="CF287" s="49" t="s">
        <v>197</v>
      </c>
      <c r="CG287" s="49" t="s">
        <v>197</v>
      </c>
      <c r="CH287" s="49" t="s">
        <v>197</v>
      </c>
      <c r="CI287" s="49" t="s">
        <v>197</v>
      </c>
      <c r="CJ287" s="49" t="s">
        <v>197</v>
      </c>
      <c r="CK287" s="49" t="s">
        <v>197</v>
      </c>
      <c r="CL287" s="49" t="s">
        <v>197</v>
      </c>
      <c r="CM287" s="49" t="s">
        <v>197</v>
      </c>
      <c r="CN287" s="49" t="s">
        <v>197</v>
      </c>
      <c r="CO287" s="49" t="s">
        <v>197</v>
      </c>
      <c r="CP287" s="49" t="s">
        <v>197</v>
      </c>
      <c r="CQ287" s="49" t="s">
        <v>197</v>
      </c>
      <c r="CR287" s="49" t="s">
        <v>197</v>
      </c>
      <c r="CS287" s="49" t="s">
        <v>197</v>
      </c>
      <c r="CT287" s="49" t="s">
        <v>197</v>
      </c>
      <c r="CU287" s="49" t="s">
        <v>197</v>
      </c>
      <c r="CV287" s="49" t="s">
        <v>197</v>
      </c>
      <c r="CW287" s="49" t="s">
        <v>197</v>
      </c>
      <c r="CX287" s="49" t="s">
        <v>197</v>
      </c>
      <c r="CY287" s="49" t="s">
        <v>197</v>
      </c>
      <c r="CZ287" s="49" t="s">
        <v>197</v>
      </c>
      <c r="DA287" s="49" t="s">
        <v>197</v>
      </c>
      <c r="DB287" s="49" t="s">
        <v>197</v>
      </c>
      <c r="DC287" s="49" t="s">
        <v>197</v>
      </c>
      <c r="DD287" s="49" t="s">
        <v>197</v>
      </c>
      <c r="DE287" s="49" t="s">
        <v>197</v>
      </c>
      <c r="DF287" s="49" t="s">
        <v>197</v>
      </c>
      <c r="DG287" s="49" t="s">
        <v>197</v>
      </c>
      <c r="DH287" s="49" t="s">
        <v>197</v>
      </c>
      <c r="DI287" s="49" t="s">
        <v>197</v>
      </c>
      <c r="DJ287" s="49" t="s">
        <v>197</v>
      </c>
      <c r="DK287" s="49" t="s">
        <v>197</v>
      </c>
      <c r="DL287" s="49" t="s">
        <v>197</v>
      </c>
      <c r="DM287" s="49" t="s">
        <v>197</v>
      </c>
      <c r="DN287" s="49" t="s">
        <v>197</v>
      </c>
      <c r="DO287" s="49" t="s">
        <v>197</v>
      </c>
      <c r="DP287" s="49" t="s">
        <v>197</v>
      </c>
      <c r="DQ287" s="49" t="s">
        <v>197</v>
      </c>
      <c r="DR287" s="49" t="s">
        <v>197</v>
      </c>
      <c r="DS287" s="49" t="s">
        <v>197</v>
      </c>
      <c r="DT287" s="49" t="s">
        <v>197</v>
      </c>
      <c r="DU287" s="49" t="s">
        <v>197</v>
      </c>
      <c r="DV287" s="49" t="s">
        <v>197</v>
      </c>
      <c r="DW287" s="49" t="s">
        <v>197</v>
      </c>
      <c r="DX287" s="49" t="s">
        <v>197</v>
      </c>
      <c r="DY287" s="49" t="s">
        <v>197</v>
      </c>
      <c r="DZ287" s="49" t="s">
        <v>197</v>
      </c>
      <c r="EA287" s="49" t="s">
        <v>197</v>
      </c>
      <c r="EB287" s="48" t="e">
        <v>#N/A</v>
      </c>
      <c r="EC287" s="49" t="s">
        <v>197</v>
      </c>
      <c r="ED287" s="48" t="e">
        <v>#N/A</v>
      </c>
      <c r="EE287" s="49" t="s">
        <v>197</v>
      </c>
      <c r="EF287" s="49" t="s">
        <v>197</v>
      </c>
      <c r="EG287" s="49" t="s">
        <v>197</v>
      </c>
      <c r="EH287" s="49" t="s">
        <v>197</v>
      </c>
      <c r="EI287" s="49" t="s">
        <v>197</v>
      </c>
      <c r="EJ287" s="49" t="s">
        <v>197</v>
      </c>
      <c r="EK287" s="49" t="s">
        <v>197</v>
      </c>
      <c r="EL287" s="49" t="s">
        <v>197</v>
      </c>
      <c r="EM287" s="49" t="s">
        <v>197</v>
      </c>
      <c r="EN287" s="49" t="s">
        <v>197</v>
      </c>
      <c r="EO287" s="49" t="s">
        <v>197</v>
      </c>
      <c r="EP287" s="49" t="s">
        <v>197</v>
      </c>
      <c r="EQ287" s="49" t="s">
        <v>197</v>
      </c>
      <c r="ER287" s="49" t="s">
        <v>197</v>
      </c>
      <c r="ES287" s="49" t="s">
        <v>197</v>
      </c>
      <c r="ET287" s="48">
        <v>249.9</v>
      </c>
      <c r="EU287" s="49" t="s">
        <v>197</v>
      </c>
      <c r="EV287" s="48">
        <v>141.1</v>
      </c>
      <c r="EW287" s="48">
        <v>112.7</v>
      </c>
      <c r="EX287" s="48">
        <v>121.7</v>
      </c>
      <c r="EY287" s="49" t="s">
        <v>197</v>
      </c>
      <c r="EZ287" s="48">
        <v>84.2</v>
      </c>
      <c r="FA287" s="48">
        <v>85.3</v>
      </c>
      <c r="FB287" s="48">
        <v>84.9</v>
      </c>
      <c r="FC287" s="49" t="s">
        <v>197</v>
      </c>
      <c r="FD287" s="48">
        <v>65.7</v>
      </c>
      <c r="FE287" s="48">
        <v>60.4</v>
      </c>
      <c r="FF287" s="48">
        <v>62.7</v>
      </c>
      <c r="FG287" s="49" t="s">
        <v>197</v>
      </c>
      <c r="FH287" s="49" t="s">
        <v>197</v>
      </c>
      <c r="FI287" s="49" t="s">
        <v>197</v>
      </c>
      <c r="FJ287" s="49" t="s">
        <v>197</v>
      </c>
      <c r="FK287" s="49" t="s">
        <v>197</v>
      </c>
      <c r="FL287" s="49" t="s">
        <v>197</v>
      </c>
      <c r="FM287" s="48">
        <v>169.8</v>
      </c>
      <c r="FN287" s="48">
        <v>137.30000000000001</v>
      </c>
      <c r="FO287" s="48">
        <v>156.30000000000001</v>
      </c>
      <c r="FP287" s="48">
        <v>1.6</v>
      </c>
      <c r="FQ287" s="48">
        <v>10.8</v>
      </c>
      <c r="FR287" s="48">
        <v>7.5</v>
      </c>
      <c r="FS287" s="48">
        <v>58.7</v>
      </c>
      <c r="FT287" s="48">
        <v>103.4</v>
      </c>
      <c r="FU287" s="48">
        <v>75.2</v>
      </c>
      <c r="FV287" s="49" t="s">
        <v>197</v>
      </c>
      <c r="FW287" s="49" t="s">
        <v>197</v>
      </c>
      <c r="FX287" s="48">
        <v>143.30000000000001</v>
      </c>
      <c r="FY287" s="48">
        <v>180.1</v>
      </c>
      <c r="FZ287" s="48">
        <v>179.7</v>
      </c>
      <c r="GA287" s="48">
        <v>195.4</v>
      </c>
      <c r="GB287" s="48">
        <v>58</v>
      </c>
      <c r="GC287" s="48">
        <v>84.7</v>
      </c>
      <c r="GD287" s="49" t="s">
        <v>197</v>
      </c>
      <c r="GE287" s="49" t="s">
        <v>197</v>
      </c>
      <c r="GF287" s="49" t="s">
        <v>197</v>
      </c>
      <c r="GG287" s="49" t="s">
        <v>197</v>
      </c>
      <c r="GH287" s="49" t="s">
        <v>197</v>
      </c>
      <c r="GI287" s="49" t="s">
        <v>197</v>
      </c>
      <c r="GJ287" s="49" t="s">
        <v>197</v>
      </c>
      <c r="GK287" s="49" t="s">
        <v>197</v>
      </c>
      <c r="GL287" s="49" t="s">
        <v>197</v>
      </c>
      <c r="GM287" s="49" t="s">
        <v>197</v>
      </c>
      <c r="GN287" s="49" t="s">
        <v>197</v>
      </c>
      <c r="GO287" s="49" t="s">
        <v>197</v>
      </c>
      <c r="GP287" s="49" t="s">
        <v>197</v>
      </c>
      <c r="GQ287" s="49" t="s">
        <v>197</v>
      </c>
      <c r="GR287" s="49" t="s">
        <v>197</v>
      </c>
      <c r="GS287" s="49" t="s">
        <v>197</v>
      </c>
      <c r="GT287" s="49" t="s">
        <v>197</v>
      </c>
      <c r="GU287" s="49" t="s">
        <v>197</v>
      </c>
      <c r="GV287" s="49" t="s">
        <v>197</v>
      </c>
      <c r="GW287" s="49" t="s">
        <v>197</v>
      </c>
      <c r="GX287" s="49" t="s">
        <v>197</v>
      </c>
      <c r="GY287" s="49" t="s">
        <v>197</v>
      </c>
      <c r="GZ287" s="49" t="s">
        <v>197</v>
      </c>
      <c r="HA287" s="49" t="s">
        <v>197</v>
      </c>
      <c r="HB287" s="49" t="s">
        <v>197</v>
      </c>
      <c r="HC287" s="49" t="s">
        <v>197</v>
      </c>
      <c r="HD287" s="49" t="s">
        <v>197</v>
      </c>
      <c r="HE287" s="48" t="e">
        <v>#N/A</v>
      </c>
      <c r="HF287" s="49" t="s">
        <v>197</v>
      </c>
      <c r="HG287" s="48" t="e">
        <v>#N/A</v>
      </c>
      <c r="HH287" s="49" t="s">
        <v>197</v>
      </c>
      <c r="HI287" s="49" t="s">
        <v>197</v>
      </c>
      <c r="HJ287" s="49" t="s">
        <v>197</v>
      </c>
      <c r="HK287" s="49" t="s">
        <v>197</v>
      </c>
      <c r="HL287" s="49" t="s">
        <v>197</v>
      </c>
      <c r="HM287" s="49" t="s">
        <v>197</v>
      </c>
      <c r="HN287" s="49" t="s">
        <v>197</v>
      </c>
      <c r="HO287" s="49" t="s">
        <v>197</v>
      </c>
      <c r="HP287" s="49" t="s">
        <v>197</v>
      </c>
      <c r="HQ287" s="49" t="s">
        <v>197</v>
      </c>
      <c r="HR287" s="49" t="s">
        <v>197</v>
      </c>
      <c r="HS287" s="49" t="s">
        <v>197</v>
      </c>
      <c r="HT287" s="49" t="s">
        <v>197</v>
      </c>
      <c r="HU287" s="48">
        <v>141.30000000000001</v>
      </c>
      <c r="HV287" s="48">
        <v>132.80000000000001</v>
      </c>
      <c r="HW287" s="48">
        <v>133.30000000000001</v>
      </c>
      <c r="HX287" s="49" t="s">
        <v>197</v>
      </c>
      <c r="HY287" s="49" t="s">
        <v>197</v>
      </c>
      <c r="HZ287" s="48">
        <v>260.3</v>
      </c>
      <c r="IA287" s="49" t="s">
        <v>197</v>
      </c>
      <c r="IB287" s="49" t="s">
        <v>197</v>
      </c>
      <c r="IC287" s="49" t="s">
        <v>197</v>
      </c>
      <c r="ID287" s="48">
        <v>147.69999999999999</v>
      </c>
      <c r="IE287" s="49" t="s">
        <v>197</v>
      </c>
      <c r="IF287" s="49" t="s">
        <v>197</v>
      </c>
      <c r="IG287" s="49" t="s">
        <v>197</v>
      </c>
      <c r="IH287" s="48">
        <v>130.69999999999999</v>
      </c>
      <c r="II287" s="49" t="s">
        <v>197</v>
      </c>
      <c r="IJ287" s="49" t="s">
        <v>197</v>
      </c>
      <c r="IK287" s="49" t="s">
        <v>197</v>
      </c>
      <c r="IL287" s="49" t="s">
        <v>197</v>
      </c>
      <c r="IM287" s="49" t="s">
        <v>197</v>
      </c>
      <c r="IN287" s="49" t="s">
        <v>197</v>
      </c>
      <c r="IO287" s="49" t="s">
        <v>197</v>
      </c>
      <c r="IP287" s="49" t="s">
        <v>197</v>
      </c>
      <c r="IQ287" s="48">
        <v>223.1</v>
      </c>
      <c r="IR287" s="48">
        <v>58.3</v>
      </c>
      <c r="IS287" s="48">
        <v>209</v>
      </c>
      <c r="IT287" s="48">
        <v>150.9</v>
      </c>
      <c r="IU287" s="49" t="s">
        <v>197</v>
      </c>
      <c r="IV287" s="49" t="s">
        <v>197</v>
      </c>
      <c r="IW287" s="49" t="s">
        <v>197</v>
      </c>
      <c r="IX287" s="49" t="s">
        <v>197</v>
      </c>
      <c r="IY287" s="49" t="s">
        <v>197</v>
      </c>
      <c r="IZ287" s="49" t="s">
        <v>197</v>
      </c>
      <c r="JA287" s="49" t="s">
        <v>197</v>
      </c>
      <c r="JB287" s="49" t="s">
        <v>197</v>
      </c>
      <c r="JC287" s="49" t="s">
        <v>197</v>
      </c>
      <c r="JD287" s="49" t="s">
        <v>197</v>
      </c>
      <c r="JE287" s="49" t="s">
        <v>197</v>
      </c>
      <c r="JF287" s="49" t="s">
        <v>87</v>
      </c>
      <c r="JG287" s="49" t="s">
        <v>87</v>
      </c>
      <c r="JH287" s="49">
        <v>57.8</v>
      </c>
      <c r="JI287" s="49">
        <v>210.5</v>
      </c>
      <c r="JJ287" s="49">
        <v>75.8</v>
      </c>
      <c r="JK287" s="49">
        <v>90.6</v>
      </c>
      <c r="JL287" s="49">
        <v>106.1</v>
      </c>
      <c r="JM287" s="49">
        <v>138.1</v>
      </c>
      <c r="JN287" s="49">
        <v>130.69999999999999</v>
      </c>
      <c r="JO287" s="49" t="s">
        <v>87</v>
      </c>
    </row>
    <row r="288" spans="1:275">
      <c r="A288" s="45"/>
      <c r="B288" s="46" t="s">
        <v>2025</v>
      </c>
      <c r="C288" s="303" t="s">
        <v>1514</v>
      </c>
      <c r="D288" s="46" t="s">
        <v>138</v>
      </c>
      <c r="E288" s="303" t="s">
        <v>37</v>
      </c>
      <c r="F288" s="47" t="s">
        <v>197</v>
      </c>
      <c r="G288" s="47" t="s">
        <v>197</v>
      </c>
      <c r="H288" s="48">
        <v>120.5</v>
      </c>
      <c r="I288" s="48">
        <v>131.19999999999999</v>
      </c>
      <c r="J288" s="48">
        <v>139.80000000000001</v>
      </c>
      <c r="K288" s="49" t="s">
        <v>197</v>
      </c>
      <c r="L288" s="48">
        <v>60.3</v>
      </c>
      <c r="M288" s="48">
        <v>75.599999999999994</v>
      </c>
      <c r="N288" s="49" t="s">
        <v>197</v>
      </c>
      <c r="O288" s="49" t="s">
        <v>197</v>
      </c>
      <c r="P288" s="49" t="s">
        <v>197</v>
      </c>
      <c r="Q288" s="49" t="s">
        <v>197</v>
      </c>
      <c r="R288" s="48">
        <v>58.7</v>
      </c>
      <c r="S288" s="48">
        <v>60.1</v>
      </c>
      <c r="T288" s="49" t="s">
        <v>197</v>
      </c>
      <c r="U288" s="49" t="s">
        <v>197</v>
      </c>
      <c r="V288" s="49" t="s">
        <v>197</v>
      </c>
      <c r="W288" s="49" t="s">
        <v>197</v>
      </c>
      <c r="X288" s="49" t="s">
        <v>197</v>
      </c>
      <c r="Y288" s="49" t="s">
        <v>197</v>
      </c>
      <c r="Z288" s="49" t="s">
        <v>197</v>
      </c>
      <c r="AA288" s="49" t="s">
        <v>197</v>
      </c>
      <c r="AB288" s="49" t="s">
        <v>197</v>
      </c>
      <c r="AC288" s="49" t="s">
        <v>197</v>
      </c>
      <c r="AD288" s="49" t="s">
        <v>197</v>
      </c>
      <c r="AE288" s="49" t="s">
        <v>197</v>
      </c>
      <c r="AF288" s="49" t="s">
        <v>197</v>
      </c>
      <c r="AG288" s="49" t="s">
        <v>197</v>
      </c>
      <c r="AH288" s="48">
        <v>148.5</v>
      </c>
      <c r="AI288" s="49" t="s">
        <v>197</v>
      </c>
      <c r="AJ288" s="49" t="s">
        <v>197</v>
      </c>
      <c r="AK288" s="49" t="s">
        <v>197</v>
      </c>
      <c r="AL288" s="49" t="s">
        <v>197</v>
      </c>
      <c r="AM288" s="49" t="s">
        <v>197</v>
      </c>
      <c r="AN288" s="49" t="s">
        <v>197</v>
      </c>
      <c r="AO288" s="49" t="s">
        <v>197</v>
      </c>
      <c r="AP288" s="49" t="s">
        <v>197</v>
      </c>
      <c r="AQ288" s="49" t="s">
        <v>197</v>
      </c>
      <c r="AR288" s="49" t="s">
        <v>197</v>
      </c>
      <c r="AS288" s="49" t="s">
        <v>197</v>
      </c>
      <c r="AT288" s="49" t="s">
        <v>197</v>
      </c>
      <c r="AU288" s="49" t="s">
        <v>197</v>
      </c>
      <c r="AV288" s="49" t="s">
        <v>197</v>
      </c>
      <c r="AW288" s="49" t="s">
        <v>197</v>
      </c>
      <c r="AX288" s="49" t="s">
        <v>197</v>
      </c>
      <c r="AY288" s="49" t="s">
        <v>197</v>
      </c>
      <c r="AZ288" s="48">
        <v>78.400000000000006</v>
      </c>
      <c r="BA288" s="48">
        <v>37.9</v>
      </c>
      <c r="BB288" s="48">
        <v>39.799999999999997</v>
      </c>
      <c r="BC288" s="48">
        <v>60.3</v>
      </c>
      <c r="BD288" s="48">
        <v>36.9</v>
      </c>
      <c r="BE288" s="48">
        <v>38.700000000000003</v>
      </c>
      <c r="BF288" s="48">
        <v>73.2</v>
      </c>
      <c r="BG288" s="48">
        <v>62</v>
      </c>
      <c r="BH288" s="48">
        <v>64.7</v>
      </c>
      <c r="BI288" s="49" t="s">
        <v>197</v>
      </c>
      <c r="BJ288" s="49" t="s">
        <v>197</v>
      </c>
      <c r="BK288" s="49" t="s">
        <v>197</v>
      </c>
      <c r="BL288" s="49" t="s">
        <v>197</v>
      </c>
      <c r="BM288" s="49" t="s">
        <v>197</v>
      </c>
      <c r="BN288" s="49" t="s">
        <v>197</v>
      </c>
      <c r="BO288" s="49" t="s">
        <v>197</v>
      </c>
      <c r="BP288" s="49" t="s">
        <v>197</v>
      </c>
      <c r="BQ288" s="49" t="s">
        <v>197</v>
      </c>
      <c r="BR288" s="49" t="s">
        <v>197</v>
      </c>
      <c r="BS288" s="49" t="s">
        <v>197</v>
      </c>
      <c r="BT288" s="49" t="s">
        <v>197</v>
      </c>
      <c r="BU288" s="49" t="s">
        <v>197</v>
      </c>
      <c r="BV288" s="49" t="s">
        <v>197</v>
      </c>
      <c r="BW288" s="49" t="s">
        <v>197</v>
      </c>
      <c r="BX288" s="49" t="s">
        <v>197</v>
      </c>
      <c r="BY288" s="49" t="s">
        <v>197</v>
      </c>
      <c r="BZ288" s="49" t="s">
        <v>197</v>
      </c>
      <c r="CA288" s="49" t="s">
        <v>197</v>
      </c>
      <c r="CB288" s="49" t="s">
        <v>197</v>
      </c>
      <c r="CC288" s="49" t="s">
        <v>197</v>
      </c>
      <c r="CD288" s="49" t="s">
        <v>197</v>
      </c>
      <c r="CE288" s="49" t="s">
        <v>197</v>
      </c>
      <c r="CF288" s="49" t="s">
        <v>197</v>
      </c>
      <c r="CG288" s="49" t="s">
        <v>197</v>
      </c>
      <c r="CH288" s="49" t="s">
        <v>197</v>
      </c>
      <c r="CI288" s="49" t="s">
        <v>197</v>
      </c>
      <c r="CJ288" s="49" t="s">
        <v>197</v>
      </c>
      <c r="CK288" s="49" t="s">
        <v>197</v>
      </c>
      <c r="CL288" s="49" t="s">
        <v>197</v>
      </c>
      <c r="CM288" s="49" t="s">
        <v>197</v>
      </c>
      <c r="CN288" s="49" t="s">
        <v>197</v>
      </c>
      <c r="CO288" s="49" t="s">
        <v>197</v>
      </c>
      <c r="CP288" s="49" t="s">
        <v>197</v>
      </c>
      <c r="CQ288" s="49" t="s">
        <v>197</v>
      </c>
      <c r="CR288" s="49" t="s">
        <v>197</v>
      </c>
      <c r="CS288" s="49" t="s">
        <v>197</v>
      </c>
      <c r="CT288" s="49" t="s">
        <v>197</v>
      </c>
      <c r="CU288" s="49" t="s">
        <v>197</v>
      </c>
      <c r="CV288" s="49" t="s">
        <v>197</v>
      </c>
      <c r="CW288" s="49" t="s">
        <v>197</v>
      </c>
      <c r="CX288" s="49" t="s">
        <v>197</v>
      </c>
      <c r="CY288" s="49" t="s">
        <v>197</v>
      </c>
      <c r="CZ288" s="49" t="s">
        <v>197</v>
      </c>
      <c r="DA288" s="49" t="s">
        <v>197</v>
      </c>
      <c r="DB288" s="49" t="s">
        <v>197</v>
      </c>
      <c r="DC288" s="49" t="s">
        <v>197</v>
      </c>
      <c r="DD288" s="49" t="s">
        <v>197</v>
      </c>
      <c r="DE288" s="49" t="s">
        <v>197</v>
      </c>
      <c r="DF288" s="49" t="s">
        <v>197</v>
      </c>
      <c r="DG288" s="49" t="s">
        <v>197</v>
      </c>
      <c r="DH288" s="49" t="s">
        <v>197</v>
      </c>
      <c r="DI288" s="49" t="s">
        <v>197</v>
      </c>
      <c r="DJ288" s="49" t="s">
        <v>197</v>
      </c>
      <c r="DK288" s="49" t="s">
        <v>197</v>
      </c>
      <c r="DL288" s="49" t="s">
        <v>197</v>
      </c>
      <c r="DM288" s="49" t="s">
        <v>197</v>
      </c>
      <c r="DN288" s="49" t="s">
        <v>197</v>
      </c>
      <c r="DO288" s="49" t="s">
        <v>197</v>
      </c>
      <c r="DP288" s="49" t="s">
        <v>197</v>
      </c>
      <c r="DQ288" s="49" t="s">
        <v>197</v>
      </c>
      <c r="DR288" s="49" t="s">
        <v>197</v>
      </c>
      <c r="DS288" s="49" t="s">
        <v>197</v>
      </c>
      <c r="DT288" s="49" t="s">
        <v>197</v>
      </c>
      <c r="DU288" s="49" t="s">
        <v>197</v>
      </c>
      <c r="DV288" s="49" t="s">
        <v>197</v>
      </c>
      <c r="DW288" s="49" t="s">
        <v>197</v>
      </c>
      <c r="DX288" s="49" t="s">
        <v>197</v>
      </c>
      <c r="DY288" s="49" t="s">
        <v>197</v>
      </c>
      <c r="DZ288" s="49" t="s">
        <v>197</v>
      </c>
      <c r="EA288" s="49" t="s">
        <v>197</v>
      </c>
      <c r="EB288" s="48" t="e">
        <v>#N/A</v>
      </c>
      <c r="EC288" s="49" t="s">
        <v>197</v>
      </c>
      <c r="ED288" s="48" t="e">
        <v>#N/A</v>
      </c>
      <c r="EE288" s="49" t="s">
        <v>197</v>
      </c>
      <c r="EF288" s="49" t="s">
        <v>197</v>
      </c>
      <c r="EG288" s="49" t="s">
        <v>197</v>
      </c>
      <c r="EH288" s="49" t="s">
        <v>197</v>
      </c>
      <c r="EI288" s="49" t="s">
        <v>197</v>
      </c>
      <c r="EJ288" s="49" t="s">
        <v>197</v>
      </c>
      <c r="EK288" s="49" t="s">
        <v>197</v>
      </c>
      <c r="EL288" s="49" t="s">
        <v>197</v>
      </c>
      <c r="EM288" s="49" t="s">
        <v>197</v>
      </c>
      <c r="EN288" s="49" t="s">
        <v>197</v>
      </c>
      <c r="EO288" s="49" t="s">
        <v>197</v>
      </c>
      <c r="EP288" s="49" t="s">
        <v>197</v>
      </c>
      <c r="EQ288" s="49" t="s">
        <v>197</v>
      </c>
      <c r="ER288" s="49" t="s">
        <v>197</v>
      </c>
      <c r="ES288" s="49" t="s">
        <v>197</v>
      </c>
      <c r="ET288" s="49" t="s">
        <v>197</v>
      </c>
      <c r="EU288" s="49" t="s">
        <v>197</v>
      </c>
      <c r="EV288" s="48">
        <v>69.400000000000006</v>
      </c>
      <c r="EW288" s="48">
        <v>88.5</v>
      </c>
      <c r="EX288" s="48">
        <v>82.5</v>
      </c>
      <c r="EY288" s="49" t="s">
        <v>197</v>
      </c>
      <c r="EZ288" s="48">
        <v>10</v>
      </c>
      <c r="FA288" s="48">
        <v>52.9</v>
      </c>
      <c r="FB288" s="48">
        <v>35.799999999999997</v>
      </c>
      <c r="FC288" s="49" t="s">
        <v>197</v>
      </c>
      <c r="FD288" s="48">
        <v>15.3</v>
      </c>
      <c r="FE288" s="48">
        <v>59.4</v>
      </c>
      <c r="FF288" s="48">
        <v>40.4</v>
      </c>
      <c r="FG288" s="49" t="s">
        <v>197</v>
      </c>
      <c r="FH288" s="49" t="s">
        <v>197</v>
      </c>
      <c r="FI288" s="49" t="s">
        <v>197</v>
      </c>
      <c r="FJ288" s="49" t="s">
        <v>197</v>
      </c>
      <c r="FK288" s="49" t="s">
        <v>197</v>
      </c>
      <c r="FL288" s="49" t="s">
        <v>197</v>
      </c>
      <c r="FM288" s="48">
        <v>12.7</v>
      </c>
      <c r="FN288" s="48">
        <v>39.799999999999997</v>
      </c>
      <c r="FO288" s="48">
        <v>23.9</v>
      </c>
      <c r="FP288" s="48">
        <v>13.4</v>
      </c>
      <c r="FQ288" s="48">
        <v>59</v>
      </c>
      <c r="FR288" s="48">
        <v>42.8</v>
      </c>
      <c r="FS288" s="48">
        <v>8.9</v>
      </c>
      <c r="FT288" s="48">
        <v>17.5</v>
      </c>
      <c r="FU288" s="48">
        <v>12.1</v>
      </c>
      <c r="FV288" s="49" t="s">
        <v>197</v>
      </c>
      <c r="FW288" s="49" t="s">
        <v>197</v>
      </c>
      <c r="FX288" s="48">
        <v>2.7</v>
      </c>
      <c r="FY288" s="48">
        <v>56.1</v>
      </c>
      <c r="FZ288" s="48">
        <v>55.5</v>
      </c>
      <c r="GA288" s="48">
        <v>52.9</v>
      </c>
      <c r="GB288" s="48">
        <v>45.4</v>
      </c>
      <c r="GC288" s="48">
        <v>46.9</v>
      </c>
      <c r="GD288" s="49" t="s">
        <v>197</v>
      </c>
      <c r="GE288" s="49" t="s">
        <v>197</v>
      </c>
      <c r="GF288" s="49" t="s">
        <v>197</v>
      </c>
      <c r="GG288" s="49" t="s">
        <v>197</v>
      </c>
      <c r="GH288" s="49" t="s">
        <v>197</v>
      </c>
      <c r="GI288" s="49" t="s">
        <v>197</v>
      </c>
      <c r="GJ288" s="49" t="s">
        <v>197</v>
      </c>
      <c r="GK288" s="49" t="s">
        <v>197</v>
      </c>
      <c r="GL288" s="49" t="s">
        <v>197</v>
      </c>
      <c r="GM288" s="49" t="s">
        <v>197</v>
      </c>
      <c r="GN288" s="49" t="s">
        <v>197</v>
      </c>
      <c r="GO288" s="49" t="s">
        <v>197</v>
      </c>
      <c r="GP288" s="49" t="s">
        <v>197</v>
      </c>
      <c r="GQ288" s="49" t="s">
        <v>197</v>
      </c>
      <c r="GR288" s="49" t="s">
        <v>197</v>
      </c>
      <c r="GS288" s="49" t="s">
        <v>197</v>
      </c>
      <c r="GT288" s="48">
        <v>54.8</v>
      </c>
      <c r="GU288" s="48">
        <v>42.7</v>
      </c>
      <c r="GV288" s="49" t="s">
        <v>197</v>
      </c>
      <c r="GW288" s="49" t="s">
        <v>197</v>
      </c>
      <c r="GX288" s="49" t="s">
        <v>197</v>
      </c>
      <c r="GY288" s="49" t="s">
        <v>197</v>
      </c>
      <c r="GZ288" s="49" t="s">
        <v>197</v>
      </c>
      <c r="HA288" s="49" t="s">
        <v>197</v>
      </c>
      <c r="HB288" s="49" t="s">
        <v>197</v>
      </c>
      <c r="HC288" s="49" t="s">
        <v>197</v>
      </c>
      <c r="HD288" s="49" t="s">
        <v>197</v>
      </c>
      <c r="HE288" s="48" t="e">
        <v>#N/A</v>
      </c>
      <c r="HF288" s="49" t="s">
        <v>197</v>
      </c>
      <c r="HG288" s="48" t="e">
        <v>#N/A</v>
      </c>
      <c r="HH288" s="49" t="s">
        <v>197</v>
      </c>
      <c r="HI288" s="49" t="s">
        <v>197</v>
      </c>
      <c r="HJ288" s="49" t="s">
        <v>197</v>
      </c>
      <c r="HK288" s="49" t="s">
        <v>197</v>
      </c>
      <c r="HL288" s="49" t="s">
        <v>197</v>
      </c>
      <c r="HM288" s="49" t="s">
        <v>197</v>
      </c>
      <c r="HN288" s="49" t="s">
        <v>197</v>
      </c>
      <c r="HO288" s="49" t="s">
        <v>197</v>
      </c>
      <c r="HP288" s="49" t="s">
        <v>197</v>
      </c>
      <c r="HQ288" s="49" t="s">
        <v>197</v>
      </c>
      <c r="HR288" s="49" t="s">
        <v>197</v>
      </c>
      <c r="HS288" s="49" t="s">
        <v>197</v>
      </c>
      <c r="HT288" s="49" t="s">
        <v>197</v>
      </c>
      <c r="HU288" s="48">
        <v>301.10000000000002</v>
      </c>
      <c r="HV288" s="48">
        <v>96.2</v>
      </c>
      <c r="HW288" s="48">
        <v>108.9</v>
      </c>
      <c r="HX288" s="49" t="s">
        <v>197</v>
      </c>
      <c r="HY288" s="49" t="s">
        <v>197</v>
      </c>
      <c r="HZ288" s="49" t="s">
        <v>197</v>
      </c>
      <c r="IA288" s="49" t="s">
        <v>197</v>
      </c>
      <c r="IB288" s="49" t="s">
        <v>197</v>
      </c>
      <c r="IC288" s="49" t="s">
        <v>197</v>
      </c>
      <c r="ID288" s="48">
        <v>42.8</v>
      </c>
      <c r="IE288" s="49" t="s">
        <v>197</v>
      </c>
      <c r="IF288" s="49" t="s">
        <v>197</v>
      </c>
      <c r="IG288" s="49" t="s">
        <v>197</v>
      </c>
      <c r="IH288" s="48">
        <v>30.2</v>
      </c>
      <c r="II288" s="49" t="s">
        <v>197</v>
      </c>
      <c r="IJ288" s="49" t="s">
        <v>197</v>
      </c>
      <c r="IK288" s="49" t="s">
        <v>197</v>
      </c>
      <c r="IL288" s="49" t="s">
        <v>197</v>
      </c>
      <c r="IM288" s="49" t="s">
        <v>197</v>
      </c>
      <c r="IN288" s="49" t="s">
        <v>197</v>
      </c>
      <c r="IO288" s="49" t="s">
        <v>197</v>
      </c>
      <c r="IP288" s="49" t="s">
        <v>197</v>
      </c>
      <c r="IQ288" s="49" t="s">
        <v>197</v>
      </c>
      <c r="IR288" s="49" t="s">
        <v>197</v>
      </c>
      <c r="IS288" s="49" t="s">
        <v>197</v>
      </c>
      <c r="IT288" s="49" t="s">
        <v>197</v>
      </c>
      <c r="IU288" s="49" t="s">
        <v>197</v>
      </c>
      <c r="IV288" s="49" t="s">
        <v>197</v>
      </c>
      <c r="IW288" s="49" t="s">
        <v>197</v>
      </c>
      <c r="IX288" s="49" t="s">
        <v>197</v>
      </c>
      <c r="IY288" s="49" t="s">
        <v>197</v>
      </c>
      <c r="IZ288" s="49" t="s">
        <v>197</v>
      </c>
      <c r="JA288" s="49" t="s">
        <v>197</v>
      </c>
      <c r="JB288" s="49" t="s">
        <v>197</v>
      </c>
      <c r="JC288" s="49" t="s">
        <v>197</v>
      </c>
      <c r="JD288" s="49" t="s">
        <v>197</v>
      </c>
      <c r="JE288" s="49" t="s">
        <v>197</v>
      </c>
      <c r="JF288" s="49" t="s">
        <v>87</v>
      </c>
      <c r="JG288" s="49" t="s">
        <v>87</v>
      </c>
      <c r="JH288" s="49" t="s">
        <v>87</v>
      </c>
      <c r="JI288" s="49" t="s">
        <v>87</v>
      </c>
      <c r="JJ288" s="49">
        <v>32.700000000000003</v>
      </c>
      <c r="JK288" s="49">
        <v>22.4</v>
      </c>
      <c r="JL288" s="49">
        <v>98.9</v>
      </c>
      <c r="JM288" s="49">
        <v>25.8</v>
      </c>
      <c r="JN288" s="49">
        <v>30.2</v>
      </c>
      <c r="JO288" s="49" t="s">
        <v>87</v>
      </c>
    </row>
    <row r="289" spans="1:275">
      <c r="A289" s="45"/>
      <c r="B289" s="46" t="s">
        <v>2026</v>
      </c>
      <c r="C289" s="303" t="s">
        <v>1515</v>
      </c>
      <c r="D289" s="46" t="s">
        <v>138</v>
      </c>
      <c r="E289" s="303" t="s">
        <v>37</v>
      </c>
      <c r="F289" s="47" t="s">
        <v>197</v>
      </c>
      <c r="G289" s="47" t="s">
        <v>197</v>
      </c>
      <c r="H289" s="48">
        <v>43.8</v>
      </c>
      <c r="I289" s="48">
        <v>68.099999999999994</v>
      </c>
      <c r="J289" s="48">
        <v>65.7</v>
      </c>
      <c r="K289" s="49" t="s">
        <v>197</v>
      </c>
      <c r="L289" s="49" t="s">
        <v>197</v>
      </c>
      <c r="M289" s="49" t="s">
        <v>197</v>
      </c>
      <c r="N289" s="49" t="s">
        <v>197</v>
      </c>
      <c r="O289" s="49" t="s">
        <v>197</v>
      </c>
      <c r="P289" s="49" t="s">
        <v>197</v>
      </c>
      <c r="Q289" s="49" t="s">
        <v>197</v>
      </c>
      <c r="R289" s="49" t="s">
        <v>197</v>
      </c>
      <c r="S289" s="49" t="s">
        <v>197</v>
      </c>
      <c r="T289" s="49" t="s">
        <v>197</v>
      </c>
      <c r="U289" s="49" t="s">
        <v>197</v>
      </c>
      <c r="V289" s="49" t="s">
        <v>197</v>
      </c>
      <c r="W289" s="49" t="s">
        <v>197</v>
      </c>
      <c r="X289" s="49" t="s">
        <v>197</v>
      </c>
      <c r="Y289" s="49" t="s">
        <v>197</v>
      </c>
      <c r="Z289" s="49" t="s">
        <v>197</v>
      </c>
      <c r="AA289" s="49" t="s">
        <v>197</v>
      </c>
      <c r="AB289" s="49" t="s">
        <v>197</v>
      </c>
      <c r="AC289" s="49" t="s">
        <v>197</v>
      </c>
      <c r="AD289" s="49" t="s">
        <v>197</v>
      </c>
      <c r="AE289" s="49" t="s">
        <v>197</v>
      </c>
      <c r="AF289" s="49" t="s">
        <v>197</v>
      </c>
      <c r="AG289" s="49" t="s">
        <v>197</v>
      </c>
      <c r="AH289" s="49" t="s">
        <v>197</v>
      </c>
      <c r="AI289" s="49" t="s">
        <v>197</v>
      </c>
      <c r="AJ289" s="49" t="s">
        <v>197</v>
      </c>
      <c r="AK289" s="49" t="s">
        <v>197</v>
      </c>
      <c r="AL289" s="49" t="s">
        <v>197</v>
      </c>
      <c r="AM289" s="49" t="s">
        <v>197</v>
      </c>
      <c r="AN289" s="49" t="s">
        <v>197</v>
      </c>
      <c r="AO289" s="49" t="s">
        <v>197</v>
      </c>
      <c r="AP289" s="49" t="s">
        <v>197</v>
      </c>
      <c r="AQ289" s="49" t="s">
        <v>197</v>
      </c>
      <c r="AR289" s="49" t="s">
        <v>197</v>
      </c>
      <c r="AS289" s="49" t="s">
        <v>197</v>
      </c>
      <c r="AT289" s="49" t="s">
        <v>197</v>
      </c>
      <c r="AU289" s="49" t="s">
        <v>197</v>
      </c>
      <c r="AV289" s="49" t="s">
        <v>197</v>
      </c>
      <c r="AW289" s="49" t="s">
        <v>197</v>
      </c>
      <c r="AX289" s="49" t="s">
        <v>197</v>
      </c>
      <c r="AY289" s="49" t="s">
        <v>197</v>
      </c>
      <c r="AZ289" s="48">
        <v>47.4</v>
      </c>
      <c r="BA289" s="48">
        <v>38.1</v>
      </c>
      <c r="BB289" s="48">
        <v>38.6</v>
      </c>
      <c r="BC289" s="48">
        <v>49.8</v>
      </c>
      <c r="BD289" s="48">
        <v>43.4</v>
      </c>
      <c r="BE289" s="48">
        <v>43.9</v>
      </c>
      <c r="BF289" s="48">
        <v>50.2</v>
      </c>
      <c r="BG289" s="48">
        <v>34.5</v>
      </c>
      <c r="BH289" s="48">
        <v>38.200000000000003</v>
      </c>
      <c r="BI289" s="49" t="s">
        <v>197</v>
      </c>
      <c r="BJ289" s="49" t="s">
        <v>197</v>
      </c>
      <c r="BK289" s="49" t="s">
        <v>197</v>
      </c>
      <c r="BL289" s="49" t="s">
        <v>197</v>
      </c>
      <c r="BM289" s="49" t="s">
        <v>197</v>
      </c>
      <c r="BN289" s="49" t="s">
        <v>197</v>
      </c>
      <c r="BO289" s="49" t="s">
        <v>197</v>
      </c>
      <c r="BP289" s="49" t="s">
        <v>197</v>
      </c>
      <c r="BQ289" s="49" t="s">
        <v>197</v>
      </c>
      <c r="BR289" s="49" t="s">
        <v>197</v>
      </c>
      <c r="BS289" s="49" t="s">
        <v>197</v>
      </c>
      <c r="BT289" s="49" t="s">
        <v>197</v>
      </c>
      <c r="BU289" s="49" t="s">
        <v>197</v>
      </c>
      <c r="BV289" s="49" t="s">
        <v>197</v>
      </c>
      <c r="BW289" s="49" t="s">
        <v>197</v>
      </c>
      <c r="BX289" s="49" t="s">
        <v>197</v>
      </c>
      <c r="BY289" s="49" t="s">
        <v>197</v>
      </c>
      <c r="BZ289" s="49" t="s">
        <v>197</v>
      </c>
      <c r="CA289" s="49" t="s">
        <v>197</v>
      </c>
      <c r="CB289" s="49" t="s">
        <v>197</v>
      </c>
      <c r="CC289" s="49" t="s">
        <v>197</v>
      </c>
      <c r="CD289" s="49" t="s">
        <v>197</v>
      </c>
      <c r="CE289" s="49" t="s">
        <v>197</v>
      </c>
      <c r="CF289" s="49" t="s">
        <v>197</v>
      </c>
      <c r="CG289" s="49" t="s">
        <v>197</v>
      </c>
      <c r="CH289" s="49" t="s">
        <v>197</v>
      </c>
      <c r="CI289" s="49" t="s">
        <v>197</v>
      </c>
      <c r="CJ289" s="49" t="s">
        <v>197</v>
      </c>
      <c r="CK289" s="49" t="s">
        <v>197</v>
      </c>
      <c r="CL289" s="49" t="s">
        <v>197</v>
      </c>
      <c r="CM289" s="49" t="s">
        <v>197</v>
      </c>
      <c r="CN289" s="49" t="s">
        <v>197</v>
      </c>
      <c r="CO289" s="49" t="s">
        <v>197</v>
      </c>
      <c r="CP289" s="49" t="s">
        <v>197</v>
      </c>
      <c r="CQ289" s="49" t="s">
        <v>197</v>
      </c>
      <c r="CR289" s="49" t="s">
        <v>197</v>
      </c>
      <c r="CS289" s="49" t="s">
        <v>197</v>
      </c>
      <c r="CT289" s="49" t="s">
        <v>197</v>
      </c>
      <c r="CU289" s="49" t="s">
        <v>197</v>
      </c>
      <c r="CV289" s="49" t="s">
        <v>197</v>
      </c>
      <c r="CW289" s="49" t="s">
        <v>197</v>
      </c>
      <c r="CX289" s="49" t="s">
        <v>197</v>
      </c>
      <c r="CY289" s="49" t="s">
        <v>197</v>
      </c>
      <c r="CZ289" s="49" t="s">
        <v>197</v>
      </c>
      <c r="DA289" s="49" t="s">
        <v>197</v>
      </c>
      <c r="DB289" s="49" t="s">
        <v>197</v>
      </c>
      <c r="DC289" s="49" t="s">
        <v>197</v>
      </c>
      <c r="DD289" s="49" t="s">
        <v>197</v>
      </c>
      <c r="DE289" s="49" t="s">
        <v>197</v>
      </c>
      <c r="DF289" s="49" t="s">
        <v>197</v>
      </c>
      <c r="DG289" s="49" t="s">
        <v>197</v>
      </c>
      <c r="DH289" s="49" t="s">
        <v>197</v>
      </c>
      <c r="DI289" s="49" t="s">
        <v>197</v>
      </c>
      <c r="DJ289" s="49" t="s">
        <v>197</v>
      </c>
      <c r="DK289" s="49" t="s">
        <v>197</v>
      </c>
      <c r="DL289" s="49" t="s">
        <v>197</v>
      </c>
      <c r="DM289" s="49" t="s">
        <v>197</v>
      </c>
      <c r="DN289" s="49" t="s">
        <v>197</v>
      </c>
      <c r="DO289" s="49" t="s">
        <v>197</v>
      </c>
      <c r="DP289" s="49" t="s">
        <v>197</v>
      </c>
      <c r="DQ289" s="49" t="s">
        <v>197</v>
      </c>
      <c r="DR289" s="49" t="s">
        <v>197</v>
      </c>
      <c r="DS289" s="49" t="s">
        <v>197</v>
      </c>
      <c r="DT289" s="49" t="s">
        <v>197</v>
      </c>
      <c r="DU289" s="49" t="s">
        <v>197</v>
      </c>
      <c r="DV289" s="49" t="s">
        <v>197</v>
      </c>
      <c r="DW289" s="49" t="s">
        <v>197</v>
      </c>
      <c r="DX289" s="49" t="s">
        <v>197</v>
      </c>
      <c r="DY289" s="49" t="s">
        <v>197</v>
      </c>
      <c r="DZ289" s="49" t="s">
        <v>197</v>
      </c>
      <c r="EA289" s="49" t="s">
        <v>197</v>
      </c>
      <c r="EB289" s="48" t="e">
        <v>#N/A</v>
      </c>
      <c r="EC289" s="49" t="s">
        <v>197</v>
      </c>
      <c r="ED289" s="48" t="e">
        <v>#N/A</v>
      </c>
      <c r="EE289" s="49" t="s">
        <v>197</v>
      </c>
      <c r="EF289" s="49" t="s">
        <v>197</v>
      </c>
      <c r="EG289" s="49" t="s">
        <v>197</v>
      </c>
      <c r="EH289" s="49" t="s">
        <v>197</v>
      </c>
      <c r="EI289" s="49" t="s">
        <v>197</v>
      </c>
      <c r="EJ289" s="49" t="s">
        <v>197</v>
      </c>
      <c r="EK289" s="49" t="s">
        <v>197</v>
      </c>
      <c r="EL289" s="49" t="s">
        <v>197</v>
      </c>
      <c r="EM289" s="49" t="s">
        <v>197</v>
      </c>
      <c r="EN289" s="49" t="s">
        <v>197</v>
      </c>
      <c r="EO289" s="49" t="s">
        <v>197</v>
      </c>
      <c r="EP289" s="49" t="s">
        <v>197</v>
      </c>
      <c r="EQ289" s="49" t="s">
        <v>197</v>
      </c>
      <c r="ER289" s="49" t="s">
        <v>197</v>
      </c>
      <c r="ES289" s="49" t="s">
        <v>197</v>
      </c>
      <c r="ET289" s="48">
        <v>60.5</v>
      </c>
      <c r="EU289" s="49" t="s">
        <v>197</v>
      </c>
      <c r="EV289" s="48">
        <v>52.9</v>
      </c>
      <c r="EW289" s="48">
        <v>47.2</v>
      </c>
      <c r="EX289" s="48">
        <v>49</v>
      </c>
      <c r="EY289" s="49" t="s">
        <v>197</v>
      </c>
      <c r="EZ289" s="49" t="s">
        <v>197</v>
      </c>
      <c r="FA289" s="49" t="s">
        <v>197</v>
      </c>
      <c r="FB289" s="49" t="s">
        <v>197</v>
      </c>
      <c r="FC289" s="49" t="s">
        <v>197</v>
      </c>
      <c r="FD289" s="49" t="s">
        <v>197</v>
      </c>
      <c r="FE289" s="49" t="s">
        <v>197</v>
      </c>
      <c r="FF289" s="49" t="s">
        <v>197</v>
      </c>
      <c r="FG289" s="49" t="s">
        <v>197</v>
      </c>
      <c r="FH289" s="49" t="s">
        <v>197</v>
      </c>
      <c r="FI289" s="49" t="s">
        <v>197</v>
      </c>
      <c r="FJ289" s="49" t="s">
        <v>197</v>
      </c>
      <c r="FK289" s="49" t="s">
        <v>197</v>
      </c>
      <c r="FL289" s="49" t="s">
        <v>197</v>
      </c>
      <c r="FM289" s="48">
        <v>50.9</v>
      </c>
      <c r="FN289" s="48">
        <v>39</v>
      </c>
      <c r="FO289" s="48">
        <v>46</v>
      </c>
      <c r="FP289" s="49" t="s">
        <v>197</v>
      </c>
      <c r="FQ289" s="49" t="s">
        <v>197</v>
      </c>
      <c r="FR289" s="49" t="s">
        <v>197</v>
      </c>
      <c r="FS289" s="48">
        <v>48.6</v>
      </c>
      <c r="FT289" s="48">
        <v>27.8</v>
      </c>
      <c r="FU289" s="48">
        <v>40.9</v>
      </c>
      <c r="FV289" s="49" t="s">
        <v>197</v>
      </c>
      <c r="FW289" s="49" t="s">
        <v>197</v>
      </c>
      <c r="FX289" s="48">
        <v>85.5</v>
      </c>
      <c r="FY289" s="48">
        <v>81.400000000000006</v>
      </c>
      <c r="FZ289" s="48">
        <v>81.5</v>
      </c>
      <c r="GA289" s="48">
        <v>47.4</v>
      </c>
      <c r="GB289" s="48">
        <v>40.4</v>
      </c>
      <c r="GC289" s="48">
        <v>41.7</v>
      </c>
      <c r="GD289" s="49" t="s">
        <v>197</v>
      </c>
      <c r="GE289" s="49" t="s">
        <v>197</v>
      </c>
      <c r="GF289" s="49" t="s">
        <v>197</v>
      </c>
      <c r="GG289" s="49" t="s">
        <v>197</v>
      </c>
      <c r="GH289" s="49" t="s">
        <v>197</v>
      </c>
      <c r="GI289" s="49" t="s">
        <v>197</v>
      </c>
      <c r="GJ289" s="49" t="s">
        <v>197</v>
      </c>
      <c r="GK289" s="49" t="s">
        <v>197</v>
      </c>
      <c r="GL289" s="49" t="s">
        <v>197</v>
      </c>
      <c r="GM289" s="49" t="s">
        <v>197</v>
      </c>
      <c r="GN289" s="49" t="s">
        <v>197</v>
      </c>
      <c r="GO289" s="49" t="s">
        <v>197</v>
      </c>
      <c r="GP289" s="49" t="s">
        <v>197</v>
      </c>
      <c r="GQ289" s="49" t="s">
        <v>197</v>
      </c>
      <c r="GR289" s="49" t="s">
        <v>197</v>
      </c>
      <c r="GS289" s="49" t="s">
        <v>197</v>
      </c>
      <c r="GT289" s="49" t="s">
        <v>197</v>
      </c>
      <c r="GU289" s="49" t="s">
        <v>197</v>
      </c>
      <c r="GV289" s="49" t="s">
        <v>197</v>
      </c>
      <c r="GW289" s="49" t="s">
        <v>197</v>
      </c>
      <c r="GX289" s="49" t="s">
        <v>197</v>
      </c>
      <c r="GY289" s="48">
        <v>60.5</v>
      </c>
      <c r="GZ289" s="48">
        <v>63.4</v>
      </c>
      <c r="HA289" s="48">
        <v>62</v>
      </c>
      <c r="HB289" s="48">
        <v>56</v>
      </c>
      <c r="HC289" s="48">
        <v>46.5</v>
      </c>
      <c r="HD289" s="48">
        <v>49.4</v>
      </c>
      <c r="HE289" s="48" t="e">
        <v>#N/A</v>
      </c>
      <c r="HF289" s="49" t="s">
        <v>197</v>
      </c>
      <c r="HG289" s="48" t="e">
        <v>#N/A</v>
      </c>
      <c r="HH289" s="49" t="s">
        <v>197</v>
      </c>
      <c r="HI289" s="49" t="s">
        <v>197</v>
      </c>
      <c r="HJ289" s="49" t="s">
        <v>197</v>
      </c>
      <c r="HK289" s="49" t="s">
        <v>197</v>
      </c>
      <c r="HL289" s="49" t="s">
        <v>197</v>
      </c>
      <c r="HM289" s="49" t="s">
        <v>197</v>
      </c>
      <c r="HN289" s="49" t="s">
        <v>197</v>
      </c>
      <c r="HO289" s="49" t="s">
        <v>197</v>
      </c>
      <c r="HP289" s="49" t="s">
        <v>197</v>
      </c>
      <c r="HQ289" s="49" t="s">
        <v>197</v>
      </c>
      <c r="HR289" s="49" t="s">
        <v>197</v>
      </c>
      <c r="HS289" s="49" t="s">
        <v>197</v>
      </c>
      <c r="HT289" s="49" t="s">
        <v>197</v>
      </c>
      <c r="HU289" s="48">
        <v>19.7</v>
      </c>
      <c r="HV289" s="48">
        <v>55.6</v>
      </c>
      <c r="HW289" s="48">
        <v>53.4</v>
      </c>
      <c r="HX289" s="49" t="s">
        <v>197</v>
      </c>
      <c r="HY289" s="49" t="s">
        <v>197</v>
      </c>
      <c r="HZ289" s="49" t="s">
        <v>197</v>
      </c>
      <c r="IA289" s="49" t="s">
        <v>197</v>
      </c>
      <c r="IB289" s="49" t="s">
        <v>197</v>
      </c>
      <c r="IC289" s="49" t="s">
        <v>197</v>
      </c>
      <c r="ID289" s="48">
        <v>62</v>
      </c>
      <c r="IE289" s="49" t="s">
        <v>197</v>
      </c>
      <c r="IF289" s="49" t="s">
        <v>197</v>
      </c>
      <c r="IG289" s="49" t="s">
        <v>197</v>
      </c>
      <c r="IH289" s="48">
        <v>28.1</v>
      </c>
      <c r="II289" s="49" t="s">
        <v>197</v>
      </c>
      <c r="IJ289" s="49" t="s">
        <v>197</v>
      </c>
      <c r="IK289" s="49" t="s">
        <v>197</v>
      </c>
      <c r="IL289" s="49" t="s">
        <v>197</v>
      </c>
      <c r="IM289" s="49" t="s">
        <v>197</v>
      </c>
      <c r="IN289" s="49" t="s">
        <v>197</v>
      </c>
      <c r="IO289" s="49" t="s">
        <v>197</v>
      </c>
      <c r="IP289" s="49" t="s">
        <v>197</v>
      </c>
      <c r="IQ289" s="49" t="s">
        <v>197</v>
      </c>
      <c r="IR289" s="48">
        <v>46.4</v>
      </c>
      <c r="IS289" s="48">
        <v>48</v>
      </c>
      <c r="IT289" s="48">
        <v>47.3</v>
      </c>
      <c r="IU289" s="49" t="s">
        <v>197</v>
      </c>
      <c r="IV289" s="49" t="s">
        <v>197</v>
      </c>
      <c r="IW289" s="49" t="s">
        <v>197</v>
      </c>
      <c r="IX289" s="49" t="s">
        <v>197</v>
      </c>
      <c r="IY289" s="49" t="s">
        <v>197</v>
      </c>
      <c r="IZ289" s="49" t="s">
        <v>197</v>
      </c>
      <c r="JA289" s="49" t="s">
        <v>197</v>
      </c>
      <c r="JB289" s="49" t="s">
        <v>197</v>
      </c>
      <c r="JC289" s="49" t="s">
        <v>197</v>
      </c>
      <c r="JD289" s="49" t="s">
        <v>197</v>
      </c>
      <c r="JE289" s="49" t="s">
        <v>197</v>
      </c>
      <c r="JF289" s="49" t="s">
        <v>87</v>
      </c>
      <c r="JG289" s="49" t="s">
        <v>87</v>
      </c>
      <c r="JH289" s="49" t="s">
        <v>87</v>
      </c>
      <c r="JI289" s="49">
        <v>37.200000000000003</v>
      </c>
      <c r="JJ289" s="49">
        <v>21.5</v>
      </c>
      <c r="JK289" s="49">
        <v>17.600000000000001</v>
      </c>
      <c r="JL289" s="49">
        <v>40.6</v>
      </c>
      <c r="JM289" s="49">
        <v>27.6</v>
      </c>
      <c r="JN289" s="49">
        <v>28.1</v>
      </c>
      <c r="JO289" s="49" t="s">
        <v>87</v>
      </c>
    </row>
    <row r="290" spans="1:275">
      <c r="A290" s="45"/>
      <c r="B290" s="46" t="s">
        <v>2027</v>
      </c>
      <c r="C290" s="303" t="s">
        <v>1516</v>
      </c>
      <c r="D290" s="46" t="s">
        <v>138</v>
      </c>
      <c r="E290" s="303" t="s">
        <v>37</v>
      </c>
      <c r="F290" s="47" t="s">
        <v>197</v>
      </c>
      <c r="G290" s="47" t="s">
        <v>197</v>
      </c>
      <c r="H290" s="48">
        <v>106.4</v>
      </c>
      <c r="I290" s="48">
        <v>128.80000000000001</v>
      </c>
      <c r="J290" s="48">
        <v>121.3</v>
      </c>
      <c r="K290" s="48">
        <v>209.8</v>
      </c>
      <c r="L290" s="48">
        <v>115.4</v>
      </c>
      <c r="M290" s="48">
        <v>39.6</v>
      </c>
      <c r="N290" s="48">
        <v>172.9</v>
      </c>
      <c r="O290" s="48">
        <v>153.19999999999999</v>
      </c>
      <c r="P290" s="48">
        <v>64.8</v>
      </c>
      <c r="Q290" s="48">
        <v>324.89999999999998</v>
      </c>
      <c r="R290" s="48">
        <v>63.6</v>
      </c>
      <c r="S290" s="48">
        <v>151.4</v>
      </c>
      <c r="T290" s="48">
        <v>61.9</v>
      </c>
      <c r="U290" s="48">
        <v>150.69999999999999</v>
      </c>
      <c r="V290" s="48">
        <v>123.4</v>
      </c>
      <c r="W290" s="48">
        <v>213.2</v>
      </c>
      <c r="X290" s="48">
        <v>105</v>
      </c>
      <c r="Y290" s="48">
        <v>140.5</v>
      </c>
      <c r="Z290" s="48">
        <v>229.9</v>
      </c>
      <c r="AA290" s="48">
        <v>48.7</v>
      </c>
      <c r="AB290" s="48">
        <v>79.099999999999994</v>
      </c>
      <c r="AC290" s="48">
        <v>19.2</v>
      </c>
      <c r="AD290" s="48">
        <v>97.1</v>
      </c>
      <c r="AE290" s="48">
        <v>103.7</v>
      </c>
      <c r="AF290" s="48">
        <v>159.69999999999999</v>
      </c>
      <c r="AG290" s="48">
        <v>64.099999999999994</v>
      </c>
      <c r="AH290" s="48">
        <v>127.3</v>
      </c>
      <c r="AI290" s="49" t="s">
        <v>197</v>
      </c>
      <c r="AJ290" s="48">
        <v>104.6</v>
      </c>
      <c r="AK290" s="48">
        <v>154.6</v>
      </c>
      <c r="AL290" s="49" t="s">
        <v>197</v>
      </c>
      <c r="AM290" s="49" t="s">
        <v>197</v>
      </c>
      <c r="AN290" s="48">
        <v>142.6</v>
      </c>
      <c r="AO290" s="48">
        <v>124.9</v>
      </c>
      <c r="AP290" s="48">
        <v>125.1</v>
      </c>
      <c r="AQ290" s="48">
        <v>49.6</v>
      </c>
      <c r="AR290" s="48">
        <v>175.2</v>
      </c>
      <c r="AS290" s="49" t="s">
        <v>197</v>
      </c>
      <c r="AT290" s="48">
        <v>115.7</v>
      </c>
      <c r="AU290" s="49" t="s">
        <v>197</v>
      </c>
      <c r="AV290" s="48">
        <v>126.9</v>
      </c>
      <c r="AW290" s="48">
        <v>54.6</v>
      </c>
      <c r="AX290" s="48">
        <v>71.3</v>
      </c>
      <c r="AY290" s="48">
        <v>64.5</v>
      </c>
      <c r="AZ290" s="48">
        <v>160.6</v>
      </c>
      <c r="BA290" s="48">
        <v>126.1</v>
      </c>
      <c r="BB290" s="48">
        <v>127.7</v>
      </c>
      <c r="BC290" s="48">
        <v>129.4</v>
      </c>
      <c r="BD290" s="48">
        <v>108.7</v>
      </c>
      <c r="BE290" s="48">
        <v>110.2</v>
      </c>
      <c r="BF290" s="48">
        <v>117</v>
      </c>
      <c r="BG290" s="48">
        <v>92.1</v>
      </c>
      <c r="BH290" s="48">
        <v>97.8</v>
      </c>
      <c r="BI290" s="48">
        <v>169.1</v>
      </c>
      <c r="BJ290" s="48">
        <v>100.7</v>
      </c>
      <c r="BK290" s="48">
        <v>136.4</v>
      </c>
      <c r="BL290" s="48">
        <v>149.30000000000001</v>
      </c>
      <c r="BM290" s="48">
        <v>84.2</v>
      </c>
      <c r="BN290" s="48">
        <v>102.1</v>
      </c>
      <c r="BO290" s="49" t="s">
        <v>197</v>
      </c>
      <c r="BP290" s="48">
        <v>101.6</v>
      </c>
      <c r="BQ290" s="48">
        <v>89.7</v>
      </c>
      <c r="BR290" s="48">
        <v>145.19999999999999</v>
      </c>
      <c r="BS290" s="48">
        <v>96.2</v>
      </c>
      <c r="BT290" s="48">
        <v>119.4</v>
      </c>
      <c r="BU290" s="48">
        <v>182.5</v>
      </c>
      <c r="BV290" s="48">
        <v>69.8</v>
      </c>
      <c r="BW290" s="48">
        <v>109.3</v>
      </c>
      <c r="BX290" s="48">
        <v>51.1</v>
      </c>
      <c r="BY290" s="48">
        <v>48.4</v>
      </c>
      <c r="BZ290" s="48">
        <v>50.2</v>
      </c>
      <c r="CA290" s="49" t="s">
        <v>197</v>
      </c>
      <c r="CB290" s="49" t="s">
        <v>197</v>
      </c>
      <c r="CC290" s="49" t="s">
        <v>197</v>
      </c>
      <c r="CD290" s="48">
        <v>291.39999999999998</v>
      </c>
      <c r="CE290" s="48">
        <v>162.19999999999999</v>
      </c>
      <c r="CF290" s="48">
        <v>214</v>
      </c>
      <c r="CG290" s="48">
        <v>98.5</v>
      </c>
      <c r="CH290" s="48">
        <v>46.3</v>
      </c>
      <c r="CI290" s="48">
        <v>72.599999999999994</v>
      </c>
      <c r="CJ290" s="48">
        <v>212</v>
      </c>
      <c r="CK290" s="48">
        <v>112.2</v>
      </c>
      <c r="CL290" s="48">
        <v>154.5</v>
      </c>
      <c r="CM290" s="49" t="s">
        <v>197</v>
      </c>
      <c r="CN290" s="49" t="s">
        <v>197</v>
      </c>
      <c r="CO290" s="49" t="s">
        <v>197</v>
      </c>
      <c r="CP290" s="48">
        <v>86.3</v>
      </c>
      <c r="CQ290" s="48">
        <v>165.6</v>
      </c>
      <c r="CR290" s="48">
        <v>132.69999999999999</v>
      </c>
      <c r="CS290" s="49" t="s">
        <v>197</v>
      </c>
      <c r="CT290" s="48">
        <v>135.6</v>
      </c>
      <c r="CU290" s="48">
        <v>62.3</v>
      </c>
      <c r="CV290" s="48">
        <v>92.3</v>
      </c>
      <c r="CW290" s="48">
        <v>166</v>
      </c>
      <c r="CX290" s="48">
        <v>96.8</v>
      </c>
      <c r="CY290" s="48">
        <v>127.6</v>
      </c>
      <c r="CZ290" s="48">
        <v>105.1</v>
      </c>
      <c r="DA290" s="48">
        <v>261.5</v>
      </c>
      <c r="DB290" s="48">
        <v>170</v>
      </c>
      <c r="DC290" s="48">
        <v>202.1</v>
      </c>
      <c r="DD290" s="48">
        <v>122.3</v>
      </c>
      <c r="DE290" s="48">
        <v>182.1</v>
      </c>
      <c r="DF290" s="48">
        <v>160.4</v>
      </c>
      <c r="DG290" s="48">
        <v>97.3</v>
      </c>
      <c r="DH290" s="48">
        <v>111.2</v>
      </c>
      <c r="DI290" s="48">
        <v>103.3</v>
      </c>
      <c r="DJ290" s="48">
        <v>106.2</v>
      </c>
      <c r="DK290" s="48">
        <v>64.7</v>
      </c>
      <c r="DL290" s="48">
        <v>84.4</v>
      </c>
      <c r="DM290" s="48">
        <v>208.1</v>
      </c>
      <c r="DN290" s="48">
        <v>117.3</v>
      </c>
      <c r="DO290" s="48">
        <v>152.30000000000001</v>
      </c>
      <c r="DP290" s="49" t="s">
        <v>197</v>
      </c>
      <c r="DQ290" s="49" t="s">
        <v>197</v>
      </c>
      <c r="DR290" s="49" t="s">
        <v>197</v>
      </c>
      <c r="DS290" s="48">
        <v>126.1</v>
      </c>
      <c r="DT290" s="48">
        <v>177</v>
      </c>
      <c r="DU290" s="48">
        <v>158.4</v>
      </c>
      <c r="DV290" s="48">
        <v>422.1</v>
      </c>
      <c r="DW290" s="48">
        <v>288.7</v>
      </c>
      <c r="DX290" s="48">
        <v>329.2</v>
      </c>
      <c r="DY290" s="49" t="s">
        <v>197</v>
      </c>
      <c r="DZ290" s="49" t="s">
        <v>197</v>
      </c>
      <c r="EA290" s="49" t="s">
        <v>197</v>
      </c>
      <c r="EB290" s="48" t="e">
        <v>#N/A</v>
      </c>
      <c r="EC290" s="48">
        <v>91.4</v>
      </c>
      <c r="ED290" s="48" t="e">
        <v>#N/A</v>
      </c>
      <c r="EE290" s="48">
        <v>86.2</v>
      </c>
      <c r="EF290" s="48">
        <v>609.5</v>
      </c>
      <c r="EG290" s="48">
        <v>267.5</v>
      </c>
      <c r="EH290" s="48">
        <v>414.1</v>
      </c>
      <c r="EI290" s="48">
        <v>165.7</v>
      </c>
      <c r="EJ290" s="48">
        <v>50</v>
      </c>
      <c r="EK290" s="48">
        <v>89.4</v>
      </c>
      <c r="EL290" s="49" t="s">
        <v>197</v>
      </c>
      <c r="EM290" s="48">
        <v>241.7</v>
      </c>
      <c r="EN290" s="48">
        <v>157.4</v>
      </c>
      <c r="EO290" s="48">
        <v>201.4</v>
      </c>
      <c r="EP290" s="48">
        <v>51.5</v>
      </c>
      <c r="EQ290" s="48">
        <v>74.599999999999994</v>
      </c>
      <c r="ER290" s="48">
        <v>61</v>
      </c>
      <c r="ES290" s="48">
        <v>154.6</v>
      </c>
      <c r="ET290" s="48">
        <v>249.7</v>
      </c>
      <c r="EU290" s="48">
        <v>108.2</v>
      </c>
      <c r="EV290" s="48">
        <v>128.30000000000001</v>
      </c>
      <c r="EW290" s="48">
        <v>106.8</v>
      </c>
      <c r="EX290" s="48">
        <v>113.5</v>
      </c>
      <c r="EY290" s="48">
        <v>130</v>
      </c>
      <c r="EZ290" s="48">
        <v>187.7</v>
      </c>
      <c r="FA290" s="48">
        <v>129.30000000000001</v>
      </c>
      <c r="FB290" s="48">
        <v>152.5</v>
      </c>
      <c r="FC290" s="48">
        <v>17.5</v>
      </c>
      <c r="FD290" s="48">
        <v>174.5</v>
      </c>
      <c r="FE290" s="48">
        <v>138.4</v>
      </c>
      <c r="FF290" s="48">
        <v>153.9</v>
      </c>
      <c r="FG290" s="48">
        <v>116.7</v>
      </c>
      <c r="FH290" s="48">
        <v>82.7</v>
      </c>
      <c r="FI290" s="48">
        <v>107</v>
      </c>
      <c r="FJ290" s="48">
        <v>102.3</v>
      </c>
      <c r="FK290" s="48">
        <v>83.8</v>
      </c>
      <c r="FL290" s="48">
        <v>92.1</v>
      </c>
      <c r="FM290" s="48">
        <v>127.1</v>
      </c>
      <c r="FN290" s="48">
        <v>94.8</v>
      </c>
      <c r="FO290" s="48">
        <v>113.7</v>
      </c>
      <c r="FP290" s="48">
        <v>158.5</v>
      </c>
      <c r="FQ290" s="48">
        <v>87.1</v>
      </c>
      <c r="FR290" s="48">
        <v>112.5</v>
      </c>
      <c r="FS290" s="48">
        <v>114.8</v>
      </c>
      <c r="FT290" s="48">
        <v>83.3</v>
      </c>
      <c r="FU290" s="48">
        <v>103.2</v>
      </c>
      <c r="FV290" s="48">
        <v>144.30000000000001</v>
      </c>
      <c r="FW290" s="48">
        <v>133.19999999999999</v>
      </c>
      <c r="FX290" s="48">
        <v>146</v>
      </c>
      <c r="FY290" s="48">
        <v>113</v>
      </c>
      <c r="FZ290" s="48">
        <v>113.3</v>
      </c>
      <c r="GA290" s="48">
        <v>146.4</v>
      </c>
      <c r="GB290" s="48">
        <v>122</v>
      </c>
      <c r="GC290" s="48">
        <v>126.7</v>
      </c>
      <c r="GD290" s="48">
        <v>117.3</v>
      </c>
      <c r="GE290" s="48">
        <v>57.3</v>
      </c>
      <c r="GF290" s="48">
        <v>96.1</v>
      </c>
      <c r="GG290" s="48">
        <v>96.7</v>
      </c>
      <c r="GH290" s="48">
        <v>73.400000000000006</v>
      </c>
      <c r="GI290" s="48">
        <v>73.5</v>
      </c>
      <c r="GJ290" s="48">
        <v>79.7</v>
      </c>
      <c r="GK290" s="48">
        <v>56.7</v>
      </c>
      <c r="GL290" s="48">
        <v>64.099999999999994</v>
      </c>
      <c r="GM290" s="48">
        <v>117</v>
      </c>
      <c r="GN290" s="48">
        <v>140.5</v>
      </c>
      <c r="GO290" s="48">
        <v>131.4</v>
      </c>
      <c r="GP290" s="48">
        <v>152.19999999999999</v>
      </c>
      <c r="GQ290" s="48">
        <v>108.6</v>
      </c>
      <c r="GR290" s="48">
        <v>124.8</v>
      </c>
      <c r="GS290" s="48">
        <v>28.6</v>
      </c>
      <c r="GT290" s="48">
        <v>66</v>
      </c>
      <c r="GU290" s="48">
        <v>57.8</v>
      </c>
      <c r="GV290" s="48">
        <v>146.1</v>
      </c>
      <c r="GW290" s="48">
        <v>77.099999999999994</v>
      </c>
      <c r="GX290" s="48">
        <v>107.8</v>
      </c>
      <c r="GY290" s="48">
        <v>136.19999999999999</v>
      </c>
      <c r="GZ290" s="48">
        <v>112.4</v>
      </c>
      <c r="HA290" s="48">
        <v>124</v>
      </c>
      <c r="HB290" s="48">
        <v>133.9</v>
      </c>
      <c r="HC290" s="48">
        <v>98.2</v>
      </c>
      <c r="HD290" s="48">
        <v>109</v>
      </c>
      <c r="HE290" s="48" t="e">
        <v>#N/A</v>
      </c>
      <c r="HF290" s="49" t="s">
        <v>197</v>
      </c>
      <c r="HG290" s="48" t="e">
        <v>#N/A</v>
      </c>
      <c r="HH290" s="48">
        <v>39.9</v>
      </c>
      <c r="HI290" s="48">
        <v>228</v>
      </c>
      <c r="HJ290" s="48">
        <v>137.5</v>
      </c>
      <c r="HK290" s="48">
        <v>163.4</v>
      </c>
      <c r="HL290" s="48">
        <v>212.7</v>
      </c>
      <c r="HM290" s="48">
        <v>179.4</v>
      </c>
      <c r="HN290" s="48">
        <v>195.5</v>
      </c>
      <c r="HO290" s="49" t="s">
        <v>197</v>
      </c>
      <c r="HP290" s="49" t="s">
        <v>197</v>
      </c>
      <c r="HQ290" s="49" t="s">
        <v>197</v>
      </c>
      <c r="HR290" s="49" t="s">
        <v>197</v>
      </c>
      <c r="HS290" s="49" t="s">
        <v>197</v>
      </c>
      <c r="HT290" s="49" t="s">
        <v>197</v>
      </c>
      <c r="HU290" s="48">
        <v>90.4</v>
      </c>
      <c r="HV290" s="48">
        <v>108.8</v>
      </c>
      <c r="HW290" s="48">
        <v>107.7</v>
      </c>
      <c r="HX290" s="48">
        <v>115.6</v>
      </c>
      <c r="HY290" s="49" t="s">
        <v>197</v>
      </c>
      <c r="HZ290" s="48">
        <v>130.5</v>
      </c>
      <c r="IA290" s="48">
        <v>35.200000000000003</v>
      </c>
      <c r="IB290" s="48">
        <v>82.9</v>
      </c>
      <c r="IC290" s="48">
        <v>56.9</v>
      </c>
      <c r="ID290" s="48">
        <v>81.099999999999994</v>
      </c>
      <c r="IE290" s="48">
        <v>58.9</v>
      </c>
      <c r="IF290" s="48">
        <v>183.9</v>
      </c>
      <c r="IG290" s="48">
        <v>72.8</v>
      </c>
      <c r="IH290" s="48">
        <v>63.2</v>
      </c>
      <c r="II290" s="49" t="s">
        <v>197</v>
      </c>
      <c r="IJ290" s="49" t="s">
        <v>197</v>
      </c>
      <c r="IK290" s="49" t="s">
        <v>197</v>
      </c>
      <c r="IL290" s="49" t="s">
        <v>197</v>
      </c>
      <c r="IM290" s="48">
        <v>48.7</v>
      </c>
      <c r="IN290" s="49" t="s">
        <v>197</v>
      </c>
      <c r="IO290" s="49" t="s">
        <v>197</v>
      </c>
      <c r="IP290" s="49" t="s">
        <v>197</v>
      </c>
      <c r="IQ290" s="48">
        <v>48.3</v>
      </c>
      <c r="IR290" s="48">
        <v>96.8</v>
      </c>
      <c r="IS290" s="48">
        <v>95.8</v>
      </c>
      <c r="IT290" s="48">
        <v>96.2</v>
      </c>
      <c r="IU290" s="48">
        <v>273.2</v>
      </c>
      <c r="IV290" s="48">
        <v>169.9</v>
      </c>
      <c r="IW290" s="48">
        <v>196</v>
      </c>
      <c r="IX290" s="48">
        <v>113.9</v>
      </c>
      <c r="IY290" s="48">
        <v>140.1</v>
      </c>
      <c r="IZ290" s="48">
        <v>112.1</v>
      </c>
      <c r="JA290" s="48">
        <v>88.3</v>
      </c>
      <c r="JB290" s="48">
        <v>100.7</v>
      </c>
      <c r="JC290" s="48">
        <v>145.80000000000001</v>
      </c>
      <c r="JD290" s="48">
        <v>15.3</v>
      </c>
      <c r="JE290" s="48">
        <v>47.1</v>
      </c>
      <c r="JF290" s="48">
        <v>167.9</v>
      </c>
      <c r="JG290" s="48">
        <v>26.6</v>
      </c>
      <c r="JH290" s="48">
        <v>132.5</v>
      </c>
      <c r="JI290" s="48">
        <v>128.9</v>
      </c>
      <c r="JJ290" s="48">
        <v>66.7</v>
      </c>
      <c r="JK290" s="48">
        <v>42</v>
      </c>
      <c r="JL290" s="48">
        <v>91.4</v>
      </c>
      <c r="JM290" s="48">
        <v>58.3</v>
      </c>
      <c r="JN290" s="48">
        <v>63.2</v>
      </c>
      <c r="JO290" s="48">
        <v>44.7</v>
      </c>
    </row>
    <row r="291" spans="1:275">
      <c r="A291" s="45"/>
      <c r="B291" s="46" t="s">
        <v>2028</v>
      </c>
      <c r="C291" s="303" t="s">
        <v>1517</v>
      </c>
      <c r="D291" s="46" t="s">
        <v>138</v>
      </c>
      <c r="E291" s="303" t="s">
        <v>37</v>
      </c>
      <c r="F291" s="47" t="s">
        <v>197</v>
      </c>
      <c r="G291" s="47" t="s">
        <v>197</v>
      </c>
      <c r="H291" s="48">
        <v>91.5</v>
      </c>
      <c r="I291" s="48">
        <v>113.7</v>
      </c>
      <c r="J291" s="48">
        <v>100</v>
      </c>
      <c r="K291" s="49" t="s">
        <v>197</v>
      </c>
      <c r="L291" s="49" t="s">
        <v>197</v>
      </c>
      <c r="M291" s="49" t="s">
        <v>197</v>
      </c>
      <c r="N291" s="49" t="s">
        <v>197</v>
      </c>
      <c r="O291" s="49" t="s">
        <v>197</v>
      </c>
      <c r="P291" s="49" t="s">
        <v>197</v>
      </c>
      <c r="Q291" s="49" t="s">
        <v>197</v>
      </c>
      <c r="R291" s="49" t="s">
        <v>197</v>
      </c>
      <c r="S291" s="49" t="s">
        <v>197</v>
      </c>
      <c r="T291" s="49" t="s">
        <v>197</v>
      </c>
      <c r="U291" s="49" t="s">
        <v>197</v>
      </c>
      <c r="V291" s="49" t="s">
        <v>197</v>
      </c>
      <c r="W291" s="49" t="s">
        <v>197</v>
      </c>
      <c r="X291" s="49" t="s">
        <v>197</v>
      </c>
      <c r="Y291" s="49" t="s">
        <v>197</v>
      </c>
      <c r="Z291" s="49" t="s">
        <v>197</v>
      </c>
      <c r="AA291" s="49" t="s">
        <v>197</v>
      </c>
      <c r="AB291" s="49" t="s">
        <v>197</v>
      </c>
      <c r="AC291" s="49" t="s">
        <v>197</v>
      </c>
      <c r="AD291" s="49" t="s">
        <v>197</v>
      </c>
      <c r="AE291" s="49" t="s">
        <v>197</v>
      </c>
      <c r="AF291" s="49" t="s">
        <v>197</v>
      </c>
      <c r="AG291" s="49" t="s">
        <v>197</v>
      </c>
      <c r="AH291" s="49" t="s">
        <v>197</v>
      </c>
      <c r="AI291" s="49" t="s">
        <v>197</v>
      </c>
      <c r="AJ291" s="49" t="s">
        <v>197</v>
      </c>
      <c r="AK291" s="49" t="s">
        <v>197</v>
      </c>
      <c r="AL291" s="49" t="s">
        <v>197</v>
      </c>
      <c r="AM291" s="49" t="s">
        <v>197</v>
      </c>
      <c r="AN291" s="49" t="s">
        <v>197</v>
      </c>
      <c r="AO291" s="49" t="s">
        <v>197</v>
      </c>
      <c r="AP291" s="49" t="s">
        <v>197</v>
      </c>
      <c r="AQ291" s="49" t="s">
        <v>197</v>
      </c>
      <c r="AR291" s="49" t="s">
        <v>197</v>
      </c>
      <c r="AS291" s="49" t="s">
        <v>197</v>
      </c>
      <c r="AT291" s="49" t="s">
        <v>197</v>
      </c>
      <c r="AU291" s="49" t="s">
        <v>197</v>
      </c>
      <c r="AV291" s="49" t="s">
        <v>197</v>
      </c>
      <c r="AW291" s="49" t="s">
        <v>197</v>
      </c>
      <c r="AX291" s="49" t="s">
        <v>197</v>
      </c>
      <c r="AY291" s="49" t="s">
        <v>197</v>
      </c>
      <c r="AZ291" s="48">
        <v>62.2</v>
      </c>
      <c r="BA291" s="48">
        <v>54.9</v>
      </c>
      <c r="BB291" s="48">
        <v>55.3</v>
      </c>
      <c r="BC291" s="48">
        <v>36.200000000000003</v>
      </c>
      <c r="BD291" s="48">
        <v>19</v>
      </c>
      <c r="BE291" s="48">
        <v>20.3</v>
      </c>
      <c r="BF291" s="48">
        <v>72.900000000000006</v>
      </c>
      <c r="BG291" s="48">
        <v>37.6</v>
      </c>
      <c r="BH291" s="48">
        <v>45.8</v>
      </c>
      <c r="BI291" s="49" t="s">
        <v>197</v>
      </c>
      <c r="BJ291" s="49" t="s">
        <v>197</v>
      </c>
      <c r="BK291" s="49" t="s">
        <v>197</v>
      </c>
      <c r="BL291" s="49" t="s">
        <v>197</v>
      </c>
      <c r="BM291" s="49" t="s">
        <v>197</v>
      </c>
      <c r="BN291" s="49" t="s">
        <v>197</v>
      </c>
      <c r="BO291" s="49" t="s">
        <v>197</v>
      </c>
      <c r="BP291" s="49" t="s">
        <v>197</v>
      </c>
      <c r="BQ291" s="49" t="s">
        <v>197</v>
      </c>
      <c r="BR291" s="49" t="s">
        <v>197</v>
      </c>
      <c r="BS291" s="49" t="s">
        <v>197</v>
      </c>
      <c r="BT291" s="49" t="s">
        <v>197</v>
      </c>
      <c r="BU291" s="49" t="s">
        <v>197</v>
      </c>
      <c r="BV291" s="49" t="s">
        <v>197</v>
      </c>
      <c r="BW291" s="49" t="s">
        <v>197</v>
      </c>
      <c r="BX291" s="49" t="s">
        <v>197</v>
      </c>
      <c r="BY291" s="49" t="s">
        <v>197</v>
      </c>
      <c r="BZ291" s="49" t="s">
        <v>197</v>
      </c>
      <c r="CA291" s="49" t="s">
        <v>197</v>
      </c>
      <c r="CB291" s="49" t="s">
        <v>197</v>
      </c>
      <c r="CC291" s="49" t="s">
        <v>197</v>
      </c>
      <c r="CD291" s="49" t="s">
        <v>197</v>
      </c>
      <c r="CE291" s="49" t="s">
        <v>197</v>
      </c>
      <c r="CF291" s="49" t="s">
        <v>197</v>
      </c>
      <c r="CG291" s="49" t="s">
        <v>197</v>
      </c>
      <c r="CH291" s="49" t="s">
        <v>197</v>
      </c>
      <c r="CI291" s="49" t="s">
        <v>197</v>
      </c>
      <c r="CJ291" s="49" t="s">
        <v>197</v>
      </c>
      <c r="CK291" s="49" t="s">
        <v>197</v>
      </c>
      <c r="CL291" s="49" t="s">
        <v>197</v>
      </c>
      <c r="CM291" s="49" t="s">
        <v>197</v>
      </c>
      <c r="CN291" s="49" t="s">
        <v>197</v>
      </c>
      <c r="CO291" s="49" t="s">
        <v>197</v>
      </c>
      <c r="CP291" s="49" t="s">
        <v>197</v>
      </c>
      <c r="CQ291" s="49" t="s">
        <v>197</v>
      </c>
      <c r="CR291" s="49" t="s">
        <v>197</v>
      </c>
      <c r="CS291" s="49" t="s">
        <v>197</v>
      </c>
      <c r="CT291" s="49" t="s">
        <v>197</v>
      </c>
      <c r="CU291" s="49" t="s">
        <v>197</v>
      </c>
      <c r="CV291" s="49" t="s">
        <v>197</v>
      </c>
      <c r="CW291" s="49" t="s">
        <v>197</v>
      </c>
      <c r="CX291" s="49" t="s">
        <v>197</v>
      </c>
      <c r="CY291" s="49" t="s">
        <v>197</v>
      </c>
      <c r="CZ291" s="49" t="s">
        <v>197</v>
      </c>
      <c r="DA291" s="49" t="s">
        <v>197</v>
      </c>
      <c r="DB291" s="49" t="s">
        <v>197</v>
      </c>
      <c r="DC291" s="49" t="s">
        <v>197</v>
      </c>
      <c r="DD291" s="49" t="s">
        <v>197</v>
      </c>
      <c r="DE291" s="49" t="s">
        <v>197</v>
      </c>
      <c r="DF291" s="49" t="s">
        <v>197</v>
      </c>
      <c r="DG291" s="49" t="s">
        <v>197</v>
      </c>
      <c r="DH291" s="49" t="s">
        <v>197</v>
      </c>
      <c r="DI291" s="49" t="s">
        <v>197</v>
      </c>
      <c r="DJ291" s="49" t="s">
        <v>197</v>
      </c>
      <c r="DK291" s="49" t="s">
        <v>197</v>
      </c>
      <c r="DL291" s="49" t="s">
        <v>197</v>
      </c>
      <c r="DM291" s="49" t="s">
        <v>197</v>
      </c>
      <c r="DN291" s="49" t="s">
        <v>197</v>
      </c>
      <c r="DO291" s="49" t="s">
        <v>197</v>
      </c>
      <c r="DP291" s="49" t="s">
        <v>197</v>
      </c>
      <c r="DQ291" s="49" t="s">
        <v>197</v>
      </c>
      <c r="DR291" s="49" t="s">
        <v>197</v>
      </c>
      <c r="DS291" s="49" t="s">
        <v>197</v>
      </c>
      <c r="DT291" s="49" t="s">
        <v>197</v>
      </c>
      <c r="DU291" s="49" t="s">
        <v>197</v>
      </c>
      <c r="DV291" s="49" t="s">
        <v>197</v>
      </c>
      <c r="DW291" s="49" t="s">
        <v>197</v>
      </c>
      <c r="DX291" s="49" t="s">
        <v>197</v>
      </c>
      <c r="DY291" s="49" t="s">
        <v>197</v>
      </c>
      <c r="DZ291" s="49" t="s">
        <v>197</v>
      </c>
      <c r="EA291" s="49" t="s">
        <v>197</v>
      </c>
      <c r="EB291" s="48" t="e">
        <v>#N/A</v>
      </c>
      <c r="EC291" s="49" t="s">
        <v>197</v>
      </c>
      <c r="ED291" s="48" t="e">
        <v>#N/A</v>
      </c>
      <c r="EE291" s="49" t="s">
        <v>197</v>
      </c>
      <c r="EF291" s="49" t="s">
        <v>197</v>
      </c>
      <c r="EG291" s="49" t="s">
        <v>197</v>
      </c>
      <c r="EH291" s="49" t="s">
        <v>197</v>
      </c>
      <c r="EI291" s="49" t="s">
        <v>197</v>
      </c>
      <c r="EJ291" s="49" t="s">
        <v>197</v>
      </c>
      <c r="EK291" s="49" t="s">
        <v>197</v>
      </c>
      <c r="EL291" s="49" t="s">
        <v>197</v>
      </c>
      <c r="EM291" s="49" t="s">
        <v>197</v>
      </c>
      <c r="EN291" s="49" t="s">
        <v>197</v>
      </c>
      <c r="EO291" s="49" t="s">
        <v>197</v>
      </c>
      <c r="EP291" s="49" t="s">
        <v>197</v>
      </c>
      <c r="EQ291" s="49" t="s">
        <v>197</v>
      </c>
      <c r="ER291" s="49" t="s">
        <v>197</v>
      </c>
      <c r="ES291" s="49" t="s">
        <v>197</v>
      </c>
      <c r="ET291" s="48">
        <v>67.3</v>
      </c>
      <c r="EU291" s="49" t="s">
        <v>197</v>
      </c>
      <c r="EV291" s="48">
        <v>36.5</v>
      </c>
      <c r="EW291" s="48">
        <v>48.8</v>
      </c>
      <c r="EX291" s="48">
        <v>44.9</v>
      </c>
      <c r="EY291" s="49" t="s">
        <v>197</v>
      </c>
      <c r="EZ291" s="49" t="s">
        <v>197</v>
      </c>
      <c r="FA291" s="49" t="s">
        <v>197</v>
      </c>
      <c r="FB291" s="49" t="s">
        <v>197</v>
      </c>
      <c r="FC291" s="49" t="s">
        <v>197</v>
      </c>
      <c r="FD291" s="49" t="s">
        <v>197</v>
      </c>
      <c r="FE291" s="49" t="s">
        <v>197</v>
      </c>
      <c r="FF291" s="49" t="s">
        <v>197</v>
      </c>
      <c r="FG291" s="48">
        <v>63.3</v>
      </c>
      <c r="FH291" s="48">
        <v>135.19999999999999</v>
      </c>
      <c r="FI291" s="48">
        <v>83.9</v>
      </c>
      <c r="FJ291" s="49" t="s">
        <v>197</v>
      </c>
      <c r="FK291" s="49" t="s">
        <v>197</v>
      </c>
      <c r="FL291" s="49" t="s">
        <v>197</v>
      </c>
      <c r="FM291" s="48">
        <v>21.5</v>
      </c>
      <c r="FN291" s="48">
        <v>19.3</v>
      </c>
      <c r="FO291" s="48">
        <v>20.6</v>
      </c>
      <c r="FP291" s="49" t="s">
        <v>197</v>
      </c>
      <c r="FQ291" s="49" t="s">
        <v>197</v>
      </c>
      <c r="FR291" s="49" t="s">
        <v>197</v>
      </c>
      <c r="FS291" s="48">
        <v>3.9</v>
      </c>
      <c r="FT291" s="48">
        <v>10.6</v>
      </c>
      <c r="FU291" s="48">
        <v>6.4</v>
      </c>
      <c r="FV291" s="49" t="s">
        <v>197</v>
      </c>
      <c r="FW291" s="49" t="s">
        <v>197</v>
      </c>
      <c r="FX291" s="48">
        <v>24.5</v>
      </c>
      <c r="FY291" s="48">
        <v>64.8</v>
      </c>
      <c r="FZ291" s="48">
        <v>64.400000000000006</v>
      </c>
      <c r="GA291" s="48">
        <v>31.3</v>
      </c>
      <c r="GB291" s="48">
        <v>52.3</v>
      </c>
      <c r="GC291" s="48">
        <v>48.2</v>
      </c>
      <c r="GD291" s="49" t="s">
        <v>197</v>
      </c>
      <c r="GE291" s="49" t="s">
        <v>197</v>
      </c>
      <c r="GF291" s="49" t="s">
        <v>197</v>
      </c>
      <c r="GG291" s="48">
        <v>75.2</v>
      </c>
      <c r="GH291" s="48">
        <v>98.1</v>
      </c>
      <c r="GI291" s="48">
        <v>97.9</v>
      </c>
      <c r="GJ291" s="49" t="s">
        <v>197</v>
      </c>
      <c r="GK291" s="49" t="s">
        <v>197</v>
      </c>
      <c r="GL291" s="49" t="s">
        <v>197</v>
      </c>
      <c r="GM291" s="49" t="s">
        <v>197</v>
      </c>
      <c r="GN291" s="49" t="s">
        <v>197</v>
      </c>
      <c r="GO291" s="49" t="s">
        <v>197</v>
      </c>
      <c r="GP291" s="49" t="s">
        <v>197</v>
      </c>
      <c r="GQ291" s="49" t="s">
        <v>197</v>
      </c>
      <c r="GR291" s="49" t="s">
        <v>197</v>
      </c>
      <c r="GS291" s="49" t="s">
        <v>197</v>
      </c>
      <c r="GT291" s="49" t="s">
        <v>197</v>
      </c>
      <c r="GU291" s="49" t="s">
        <v>197</v>
      </c>
      <c r="GV291" s="49" t="s">
        <v>197</v>
      </c>
      <c r="GW291" s="49" t="s">
        <v>197</v>
      </c>
      <c r="GX291" s="49" t="s">
        <v>197</v>
      </c>
      <c r="GY291" s="49" t="s">
        <v>197</v>
      </c>
      <c r="GZ291" s="49" t="s">
        <v>197</v>
      </c>
      <c r="HA291" s="49" t="s">
        <v>197</v>
      </c>
      <c r="HB291" s="49" t="s">
        <v>197</v>
      </c>
      <c r="HC291" s="49" t="s">
        <v>197</v>
      </c>
      <c r="HD291" s="49" t="s">
        <v>197</v>
      </c>
      <c r="HE291" s="48" t="e">
        <v>#N/A</v>
      </c>
      <c r="HF291" s="49" t="s">
        <v>197</v>
      </c>
      <c r="HG291" s="48" t="e">
        <v>#N/A</v>
      </c>
      <c r="HH291" s="49" t="s">
        <v>197</v>
      </c>
      <c r="HI291" s="49" t="s">
        <v>197</v>
      </c>
      <c r="HJ291" s="49" t="s">
        <v>197</v>
      </c>
      <c r="HK291" s="49" t="s">
        <v>197</v>
      </c>
      <c r="HL291" s="49" t="s">
        <v>197</v>
      </c>
      <c r="HM291" s="49" t="s">
        <v>197</v>
      </c>
      <c r="HN291" s="49" t="s">
        <v>197</v>
      </c>
      <c r="HO291" s="49" t="s">
        <v>197</v>
      </c>
      <c r="HP291" s="49" t="s">
        <v>197</v>
      </c>
      <c r="HQ291" s="49" t="s">
        <v>197</v>
      </c>
      <c r="HR291" s="49" t="s">
        <v>197</v>
      </c>
      <c r="HS291" s="49" t="s">
        <v>197</v>
      </c>
      <c r="HT291" s="49" t="s">
        <v>197</v>
      </c>
      <c r="HU291" s="48">
        <v>115</v>
      </c>
      <c r="HV291" s="48">
        <v>72.900000000000006</v>
      </c>
      <c r="HW291" s="48">
        <v>75.400000000000006</v>
      </c>
      <c r="HX291" s="49" t="s">
        <v>197</v>
      </c>
      <c r="HY291" s="49" t="s">
        <v>197</v>
      </c>
      <c r="HZ291" s="49" t="s">
        <v>197</v>
      </c>
      <c r="IA291" s="49" t="s">
        <v>197</v>
      </c>
      <c r="IB291" s="49" t="s">
        <v>197</v>
      </c>
      <c r="IC291" s="49" t="s">
        <v>197</v>
      </c>
      <c r="ID291" s="48">
        <v>37.1</v>
      </c>
      <c r="IE291" s="49" t="s">
        <v>197</v>
      </c>
      <c r="IF291" s="49" t="s">
        <v>197</v>
      </c>
      <c r="IG291" s="49" t="s">
        <v>197</v>
      </c>
      <c r="IH291" s="48">
        <v>83.6</v>
      </c>
      <c r="II291" s="49" t="s">
        <v>197</v>
      </c>
      <c r="IJ291" s="49" t="s">
        <v>197</v>
      </c>
      <c r="IK291" s="49" t="s">
        <v>197</v>
      </c>
      <c r="IL291" s="49" t="s">
        <v>197</v>
      </c>
      <c r="IM291" s="48">
        <v>76.599999999999994</v>
      </c>
      <c r="IN291" s="49" t="s">
        <v>197</v>
      </c>
      <c r="IO291" s="49" t="s">
        <v>197</v>
      </c>
      <c r="IP291" s="49" t="s">
        <v>197</v>
      </c>
      <c r="IQ291" s="49" t="s">
        <v>197</v>
      </c>
      <c r="IR291" s="48">
        <v>1.1000000000000001</v>
      </c>
      <c r="IS291" s="48">
        <v>23.9</v>
      </c>
      <c r="IT291" s="48">
        <v>15.1</v>
      </c>
      <c r="IU291" s="49" t="s">
        <v>197</v>
      </c>
      <c r="IV291" s="49" t="s">
        <v>197</v>
      </c>
      <c r="IW291" s="49" t="s">
        <v>197</v>
      </c>
      <c r="IX291" s="49" t="s">
        <v>197</v>
      </c>
      <c r="IY291" s="49" t="s">
        <v>197</v>
      </c>
      <c r="IZ291" s="49" t="s">
        <v>197</v>
      </c>
      <c r="JA291" s="49" t="s">
        <v>197</v>
      </c>
      <c r="JB291" s="49" t="s">
        <v>197</v>
      </c>
      <c r="JC291" s="49" t="s">
        <v>197</v>
      </c>
      <c r="JD291" s="49" t="s">
        <v>197</v>
      </c>
      <c r="JE291" s="49" t="s">
        <v>197</v>
      </c>
      <c r="JF291" s="49" t="s">
        <v>87</v>
      </c>
      <c r="JG291" s="49" t="s">
        <v>87</v>
      </c>
      <c r="JH291" s="49">
        <v>61.8</v>
      </c>
      <c r="JI291" s="49">
        <v>41.1</v>
      </c>
      <c r="JJ291" s="49">
        <v>41.4</v>
      </c>
      <c r="JK291" s="49">
        <v>49.1</v>
      </c>
      <c r="JL291" s="49">
        <v>62.9</v>
      </c>
      <c r="JM291" s="49">
        <v>82</v>
      </c>
      <c r="JN291" s="49">
        <v>83.6</v>
      </c>
      <c r="JO291" s="49" t="s">
        <v>87</v>
      </c>
    </row>
    <row r="292" spans="1:275">
      <c r="A292" s="45"/>
      <c r="B292" s="46" t="s">
        <v>2029</v>
      </c>
      <c r="C292" s="303" t="s">
        <v>1466</v>
      </c>
      <c r="D292" s="46" t="s">
        <v>139</v>
      </c>
      <c r="E292" s="303" t="s">
        <v>38</v>
      </c>
      <c r="F292" s="47" t="s">
        <v>197</v>
      </c>
      <c r="G292" s="47" t="s">
        <v>197</v>
      </c>
      <c r="H292" s="48">
        <v>87.4</v>
      </c>
      <c r="I292" s="48">
        <v>123.8</v>
      </c>
      <c r="J292" s="48">
        <v>115.1</v>
      </c>
      <c r="K292" s="48">
        <v>59.1</v>
      </c>
      <c r="L292" s="48">
        <v>130.80000000000001</v>
      </c>
      <c r="M292" s="48">
        <v>64.400000000000006</v>
      </c>
      <c r="N292" s="48">
        <v>184.3</v>
      </c>
      <c r="O292" s="48">
        <v>180</v>
      </c>
      <c r="P292" s="48">
        <v>81.400000000000006</v>
      </c>
      <c r="Q292" s="48">
        <v>255.2</v>
      </c>
      <c r="R292" s="48">
        <v>75.900000000000006</v>
      </c>
      <c r="S292" s="48">
        <v>159.30000000000001</v>
      </c>
      <c r="T292" s="48">
        <v>167.5</v>
      </c>
      <c r="U292" s="48">
        <v>116</v>
      </c>
      <c r="V292" s="49" t="s">
        <v>197</v>
      </c>
      <c r="W292" s="48">
        <v>166.5</v>
      </c>
      <c r="X292" s="48">
        <v>72.400000000000006</v>
      </c>
      <c r="Y292" s="48">
        <v>132.9</v>
      </c>
      <c r="Z292" s="48">
        <v>56.1</v>
      </c>
      <c r="AA292" s="48">
        <v>7</v>
      </c>
      <c r="AB292" s="48">
        <v>130.69999999999999</v>
      </c>
      <c r="AC292" s="48">
        <v>213.9</v>
      </c>
      <c r="AD292" s="49" t="s">
        <v>197</v>
      </c>
      <c r="AE292" s="48">
        <v>94.5</v>
      </c>
      <c r="AF292" s="48">
        <v>111.3</v>
      </c>
      <c r="AG292" s="48">
        <v>207.6</v>
      </c>
      <c r="AH292" s="48">
        <v>175.4</v>
      </c>
      <c r="AI292" s="49" t="s">
        <v>197</v>
      </c>
      <c r="AJ292" s="49" t="s">
        <v>197</v>
      </c>
      <c r="AK292" s="48">
        <v>163.69999999999999</v>
      </c>
      <c r="AL292" s="49" t="s">
        <v>197</v>
      </c>
      <c r="AM292" s="48">
        <v>106.1</v>
      </c>
      <c r="AN292" s="49" t="s">
        <v>197</v>
      </c>
      <c r="AO292" s="49" t="s">
        <v>197</v>
      </c>
      <c r="AP292" s="49" t="s">
        <v>197</v>
      </c>
      <c r="AQ292" s="49" t="s">
        <v>197</v>
      </c>
      <c r="AR292" s="48">
        <v>105.1</v>
      </c>
      <c r="AS292" s="49" t="s">
        <v>197</v>
      </c>
      <c r="AT292" s="48">
        <v>126.1</v>
      </c>
      <c r="AU292" s="49" t="s">
        <v>197</v>
      </c>
      <c r="AV292" s="48">
        <v>130.9</v>
      </c>
      <c r="AW292" s="49" t="s">
        <v>197</v>
      </c>
      <c r="AX292" s="49" t="s">
        <v>197</v>
      </c>
      <c r="AY292" s="49" t="s">
        <v>197</v>
      </c>
      <c r="AZ292" s="48">
        <v>144</v>
      </c>
      <c r="BA292" s="48">
        <v>104.3</v>
      </c>
      <c r="BB292" s="48">
        <v>106.2</v>
      </c>
      <c r="BC292" s="48">
        <v>123.2</v>
      </c>
      <c r="BD292" s="48">
        <v>112.4</v>
      </c>
      <c r="BE292" s="48">
        <v>113.2</v>
      </c>
      <c r="BF292" s="48">
        <v>167.8</v>
      </c>
      <c r="BG292" s="48">
        <v>87.7</v>
      </c>
      <c r="BH292" s="48">
        <v>106.1</v>
      </c>
      <c r="BI292" s="48">
        <v>137.5</v>
      </c>
      <c r="BJ292" s="48">
        <v>84.4</v>
      </c>
      <c r="BK292" s="48">
        <v>112.2</v>
      </c>
      <c r="BL292" s="48">
        <v>226.9</v>
      </c>
      <c r="BM292" s="48">
        <v>76.400000000000006</v>
      </c>
      <c r="BN292" s="48">
        <v>117.9</v>
      </c>
      <c r="BO292" s="49" t="s">
        <v>197</v>
      </c>
      <c r="BP292" s="49" t="s">
        <v>197</v>
      </c>
      <c r="BQ292" s="49" t="s">
        <v>197</v>
      </c>
      <c r="BR292" s="49" t="s">
        <v>197</v>
      </c>
      <c r="BS292" s="49" t="s">
        <v>197</v>
      </c>
      <c r="BT292" s="49" t="s">
        <v>197</v>
      </c>
      <c r="BU292" s="48">
        <v>90.6</v>
      </c>
      <c r="BV292" s="48">
        <v>63</v>
      </c>
      <c r="BW292" s="48">
        <v>72.5</v>
      </c>
      <c r="BX292" s="48">
        <v>137.80000000000001</v>
      </c>
      <c r="BY292" s="48">
        <v>137.19999999999999</v>
      </c>
      <c r="BZ292" s="48">
        <v>137.6</v>
      </c>
      <c r="CA292" s="49" t="s">
        <v>197</v>
      </c>
      <c r="CB292" s="49" t="s">
        <v>197</v>
      </c>
      <c r="CC292" s="49" t="s">
        <v>197</v>
      </c>
      <c r="CD292" s="48">
        <v>183.4</v>
      </c>
      <c r="CE292" s="48">
        <v>213.1</v>
      </c>
      <c r="CF292" s="48">
        <v>201.4</v>
      </c>
      <c r="CG292" s="48">
        <v>134.19999999999999</v>
      </c>
      <c r="CH292" s="48">
        <v>46.2</v>
      </c>
      <c r="CI292" s="48">
        <v>90.2</v>
      </c>
      <c r="CJ292" s="48">
        <v>157.6</v>
      </c>
      <c r="CK292" s="48">
        <v>37.799999999999997</v>
      </c>
      <c r="CL292" s="48">
        <v>88.2</v>
      </c>
      <c r="CM292" s="49" t="s">
        <v>197</v>
      </c>
      <c r="CN292" s="49" t="s">
        <v>197</v>
      </c>
      <c r="CO292" s="49" t="s">
        <v>197</v>
      </c>
      <c r="CP292" s="49" t="s">
        <v>197</v>
      </c>
      <c r="CQ292" s="49" t="s">
        <v>197</v>
      </c>
      <c r="CR292" s="49" t="s">
        <v>197</v>
      </c>
      <c r="CS292" s="49" t="s">
        <v>197</v>
      </c>
      <c r="CT292" s="49" t="s">
        <v>197</v>
      </c>
      <c r="CU292" s="49" t="s">
        <v>197</v>
      </c>
      <c r="CV292" s="49" t="s">
        <v>197</v>
      </c>
      <c r="CW292" s="49" t="s">
        <v>197</v>
      </c>
      <c r="CX292" s="49" t="s">
        <v>197</v>
      </c>
      <c r="CY292" s="49" t="s">
        <v>197</v>
      </c>
      <c r="CZ292" s="49" t="s">
        <v>197</v>
      </c>
      <c r="DA292" s="48">
        <v>209.9</v>
      </c>
      <c r="DB292" s="48">
        <v>228.7</v>
      </c>
      <c r="DC292" s="48">
        <v>222.2</v>
      </c>
      <c r="DD292" s="49" t="s">
        <v>197</v>
      </c>
      <c r="DE292" s="49" t="s">
        <v>197</v>
      </c>
      <c r="DF292" s="49" t="s">
        <v>197</v>
      </c>
      <c r="DG292" s="48">
        <v>350.8</v>
      </c>
      <c r="DH292" s="48">
        <v>242.1</v>
      </c>
      <c r="DI292" s="48">
        <v>303.2</v>
      </c>
      <c r="DJ292" s="48">
        <v>109</v>
      </c>
      <c r="DK292" s="48">
        <v>56.6</v>
      </c>
      <c r="DL292" s="48">
        <v>81.3</v>
      </c>
      <c r="DM292" s="48">
        <v>157.69999999999999</v>
      </c>
      <c r="DN292" s="48">
        <v>42.1</v>
      </c>
      <c r="DO292" s="48">
        <v>86.5</v>
      </c>
      <c r="DP292" s="49" t="s">
        <v>197</v>
      </c>
      <c r="DQ292" s="49" t="s">
        <v>197</v>
      </c>
      <c r="DR292" s="49" t="s">
        <v>197</v>
      </c>
      <c r="DS292" s="49" t="s">
        <v>197</v>
      </c>
      <c r="DT292" s="49" t="s">
        <v>197</v>
      </c>
      <c r="DU292" s="49" t="s">
        <v>197</v>
      </c>
      <c r="DV292" s="49" t="s">
        <v>197</v>
      </c>
      <c r="DW292" s="49" t="s">
        <v>197</v>
      </c>
      <c r="DX292" s="49" t="s">
        <v>197</v>
      </c>
      <c r="DY292" s="49" t="s">
        <v>197</v>
      </c>
      <c r="DZ292" s="49" t="s">
        <v>197</v>
      </c>
      <c r="EA292" s="49" t="s">
        <v>197</v>
      </c>
      <c r="EB292" s="48" t="e">
        <v>#N/A</v>
      </c>
      <c r="EC292" s="49" t="s">
        <v>197</v>
      </c>
      <c r="ED292" s="48" t="e">
        <v>#N/A</v>
      </c>
      <c r="EE292" s="49" t="s">
        <v>197</v>
      </c>
      <c r="EF292" s="49" t="s">
        <v>197</v>
      </c>
      <c r="EG292" s="49" t="s">
        <v>197</v>
      </c>
      <c r="EH292" s="49" t="s">
        <v>197</v>
      </c>
      <c r="EI292" s="49" t="s">
        <v>197</v>
      </c>
      <c r="EJ292" s="49" t="s">
        <v>197</v>
      </c>
      <c r="EK292" s="49" t="s">
        <v>197</v>
      </c>
      <c r="EL292" s="49" t="s">
        <v>197</v>
      </c>
      <c r="EM292" s="49" t="s">
        <v>197</v>
      </c>
      <c r="EN292" s="49" t="s">
        <v>197</v>
      </c>
      <c r="EO292" s="49" t="s">
        <v>197</v>
      </c>
      <c r="EP292" s="49" t="s">
        <v>197</v>
      </c>
      <c r="EQ292" s="49" t="s">
        <v>197</v>
      </c>
      <c r="ER292" s="49" t="s">
        <v>197</v>
      </c>
      <c r="ES292" s="49" t="s">
        <v>197</v>
      </c>
      <c r="ET292" s="48">
        <v>99.5</v>
      </c>
      <c r="EU292" s="49" t="s">
        <v>197</v>
      </c>
      <c r="EV292" s="48">
        <v>132.30000000000001</v>
      </c>
      <c r="EW292" s="48">
        <v>98.2</v>
      </c>
      <c r="EX292" s="48">
        <v>108.9</v>
      </c>
      <c r="EY292" s="49" t="s">
        <v>197</v>
      </c>
      <c r="EZ292" s="48">
        <v>145.19999999999999</v>
      </c>
      <c r="FA292" s="48">
        <v>116</v>
      </c>
      <c r="FB292" s="48">
        <v>127.6</v>
      </c>
      <c r="FC292" s="48">
        <v>38.4</v>
      </c>
      <c r="FD292" s="48">
        <v>77.5</v>
      </c>
      <c r="FE292" s="48">
        <v>117.5</v>
      </c>
      <c r="FF292" s="48">
        <v>100.3</v>
      </c>
      <c r="FG292" s="48">
        <v>89.8</v>
      </c>
      <c r="FH292" s="48">
        <v>184.6</v>
      </c>
      <c r="FI292" s="48">
        <v>116.9</v>
      </c>
      <c r="FJ292" s="48">
        <v>77.2</v>
      </c>
      <c r="FK292" s="48">
        <v>50.7</v>
      </c>
      <c r="FL292" s="48">
        <v>62.6</v>
      </c>
      <c r="FM292" s="48">
        <v>173.1</v>
      </c>
      <c r="FN292" s="48">
        <v>84.6</v>
      </c>
      <c r="FO292" s="48">
        <v>136.19999999999999</v>
      </c>
      <c r="FP292" s="48">
        <v>138.4</v>
      </c>
      <c r="FQ292" s="48">
        <v>127.9</v>
      </c>
      <c r="FR292" s="48">
        <v>131.6</v>
      </c>
      <c r="FS292" s="48">
        <v>229.3</v>
      </c>
      <c r="FT292" s="48">
        <v>54.4</v>
      </c>
      <c r="FU292" s="48">
        <v>164.9</v>
      </c>
      <c r="FV292" s="48">
        <v>146.1</v>
      </c>
      <c r="FW292" s="48">
        <v>119.3</v>
      </c>
      <c r="FX292" s="48">
        <v>138.30000000000001</v>
      </c>
      <c r="FY292" s="48">
        <v>117.6</v>
      </c>
      <c r="FZ292" s="48">
        <v>117.8</v>
      </c>
      <c r="GA292" s="48">
        <v>129.9</v>
      </c>
      <c r="GB292" s="48">
        <v>105</v>
      </c>
      <c r="GC292" s="48">
        <v>109.8</v>
      </c>
      <c r="GD292" s="48">
        <v>211.4</v>
      </c>
      <c r="GE292" s="48">
        <v>602</v>
      </c>
      <c r="GF292" s="48">
        <v>349.8</v>
      </c>
      <c r="GG292" s="49" t="s">
        <v>197</v>
      </c>
      <c r="GH292" s="49" t="s">
        <v>197</v>
      </c>
      <c r="GI292" s="49" t="s">
        <v>197</v>
      </c>
      <c r="GJ292" s="49" t="s">
        <v>197</v>
      </c>
      <c r="GK292" s="49" t="s">
        <v>197</v>
      </c>
      <c r="GL292" s="49" t="s">
        <v>197</v>
      </c>
      <c r="GM292" s="48">
        <v>66.400000000000006</v>
      </c>
      <c r="GN292" s="48">
        <v>161.4</v>
      </c>
      <c r="GO292" s="48">
        <v>124.8</v>
      </c>
      <c r="GP292" s="48">
        <v>142.80000000000001</v>
      </c>
      <c r="GQ292" s="48">
        <v>127.2</v>
      </c>
      <c r="GR292" s="48">
        <v>133</v>
      </c>
      <c r="GS292" s="48">
        <v>736.9</v>
      </c>
      <c r="GT292" s="48">
        <v>50.3</v>
      </c>
      <c r="GU292" s="48">
        <v>200.6</v>
      </c>
      <c r="GV292" s="48">
        <v>16.7</v>
      </c>
      <c r="GW292" s="48">
        <v>60.3</v>
      </c>
      <c r="GX292" s="48">
        <v>40.9</v>
      </c>
      <c r="GY292" s="48">
        <v>135.5</v>
      </c>
      <c r="GZ292" s="48">
        <v>89.7</v>
      </c>
      <c r="HA292" s="48">
        <v>112.1</v>
      </c>
      <c r="HB292" s="48">
        <v>135.4</v>
      </c>
      <c r="HC292" s="48">
        <v>75.599999999999994</v>
      </c>
      <c r="HD292" s="48">
        <v>93.7</v>
      </c>
      <c r="HE292" s="48" t="e">
        <v>#N/A</v>
      </c>
      <c r="HF292" s="49" t="s">
        <v>197</v>
      </c>
      <c r="HG292" s="48" t="e">
        <v>#N/A</v>
      </c>
      <c r="HH292" s="49" t="s">
        <v>197</v>
      </c>
      <c r="HI292" s="49" t="s">
        <v>197</v>
      </c>
      <c r="HJ292" s="49" t="s">
        <v>197</v>
      </c>
      <c r="HK292" s="49" t="s">
        <v>197</v>
      </c>
      <c r="HL292" s="49" t="s">
        <v>197</v>
      </c>
      <c r="HM292" s="49" t="s">
        <v>197</v>
      </c>
      <c r="HN292" s="49" t="s">
        <v>197</v>
      </c>
      <c r="HO292" s="49" t="s">
        <v>197</v>
      </c>
      <c r="HP292" s="49" t="s">
        <v>197</v>
      </c>
      <c r="HQ292" s="49" t="s">
        <v>197</v>
      </c>
      <c r="HR292" s="49" t="s">
        <v>197</v>
      </c>
      <c r="HS292" s="49" t="s">
        <v>197</v>
      </c>
      <c r="HT292" s="49" t="s">
        <v>197</v>
      </c>
      <c r="HU292" s="48">
        <v>121.6</v>
      </c>
      <c r="HV292" s="48">
        <v>113.9</v>
      </c>
      <c r="HW292" s="48">
        <v>114.3</v>
      </c>
      <c r="HX292" s="49" t="s">
        <v>197</v>
      </c>
      <c r="HY292" s="49" t="s">
        <v>197</v>
      </c>
      <c r="HZ292" s="49" t="s">
        <v>197</v>
      </c>
      <c r="IA292" s="49" t="s">
        <v>197</v>
      </c>
      <c r="IB292" s="49" t="s">
        <v>197</v>
      </c>
      <c r="IC292" s="49" t="s">
        <v>197</v>
      </c>
      <c r="ID292" s="48">
        <v>176.8</v>
      </c>
      <c r="IE292" s="49" t="s">
        <v>197</v>
      </c>
      <c r="IF292" s="49" t="s">
        <v>197</v>
      </c>
      <c r="IG292" s="49" t="s">
        <v>197</v>
      </c>
      <c r="IH292" s="48">
        <v>102.5</v>
      </c>
      <c r="II292" s="49" t="s">
        <v>197</v>
      </c>
      <c r="IJ292" s="49" t="s">
        <v>197</v>
      </c>
      <c r="IK292" s="49" t="s">
        <v>197</v>
      </c>
      <c r="IL292" s="49" t="s">
        <v>197</v>
      </c>
      <c r="IM292" s="49" t="s">
        <v>197</v>
      </c>
      <c r="IN292" s="49" t="s">
        <v>197</v>
      </c>
      <c r="IO292" s="49" t="s">
        <v>197</v>
      </c>
      <c r="IP292" s="49" t="s">
        <v>197</v>
      </c>
      <c r="IQ292" s="48">
        <v>34.200000000000003</v>
      </c>
      <c r="IR292" s="48">
        <v>84.1</v>
      </c>
      <c r="IS292" s="48">
        <v>95.3</v>
      </c>
      <c r="IT292" s="48">
        <v>91</v>
      </c>
      <c r="IU292" s="49" t="s">
        <v>197</v>
      </c>
      <c r="IV292" s="49" t="s">
        <v>197</v>
      </c>
      <c r="IW292" s="49" t="s">
        <v>197</v>
      </c>
      <c r="IX292" s="49" t="s">
        <v>197</v>
      </c>
      <c r="IY292" s="49" t="s">
        <v>197</v>
      </c>
      <c r="IZ292" s="49" t="s">
        <v>197</v>
      </c>
      <c r="JA292" s="49" t="s">
        <v>197</v>
      </c>
      <c r="JB292" s="49" t="s">
        <v>197</v>
      </c>
      <c r="JC292" s="48">
        <v>7.7</v>
      </c>
      <c r="JD292" s="48">
        <v>61.3</v>
      </c>
      <c r="JE292" s="48">
        <v>48.2</v>
      </c>
      <c r="JF292" s="48" t="s">
        <v>87</v>
      </c>
      <c r="JG292" s="48" t="s">
        <v>87</v>
      </c>
      <c r="JH292" s="48" t="s">
        <v>87</v>
      </c>
      <c r="JI292" s="48">
        <v>149.69999999999999</v>
      </c>
      <c r="JJ292" s="48">
        <v>110.1</v>
      </c>
      <c r="JK292" s="48">
        <v>123.5</v>
      </c>
      <c r="JL292" s="48">
        <v>112.2</v>
      </c>
      <c r="JM292" s="48">
        <v>98.7</v>
      </c>
      <c r="JN292" s="48">
        <v>102.5</v>
      </c>
      <c r="JO292" s="48" t="s">
        <v>87</v>
      </c>
    </row>
    <row r="293" spans="1:275">
      <c r="A293" s="45"/>
      <c r="B293" s="46" t="s">
        <v>2030</v>
      </c>
      <c r="C293" s="303" t="s">
        <v>1329</v>
      </c>
      <c r="D293" s="46" t="s">
        <v>139</v>
      </c>
      <c r="E293" s="303" t="s">
        <v>38</v>
      </c>
      <c r="F293" s="47" t="s">
        <v>197</v>
      </c>
      <c r="G293" s="47" t="s">
        <v>197</v>
      </c>
      <c r="H293" s="48">
        <v>90.6</v>
      </c>
      <c r="I293" s="48">
        <v>140.5</v>
      </c>
      <c r="J293" s="48">
        <v>130.5</v>
      </c>
      <c r="K293" s="49" t="s">
        <v>197</v>
      </c>
      <c r="L293" s="49" t="s">
        <v>197</v>
      </c>
      <c r="M293" s="49" t="s">
        <v>197</v>
      </c>
      <c r="N293" s="48">
        <v>53.7</v>
      </c>
      <c r="O293" s="49" t="s">
        <v>197</v>
      </c>
      <c r="P293" s="49" t="s">
        <v>197</v>
      </c>
      <c r="Q293" s="49" t="s">
        <v>197</v>
      </c>
      <c r="R293" s="49" t="s">
        <v>197</v>
      </c>
      <c r="S293" s="48">
        <v>85.2</v>
      </c>
      <c r="T293" s="49" t="s">
        <v>197</v>
      </c>
      <c r="U293" s="49" t="s">
        <v>197</v>
      </c>
      <c r="V293" s="49" t="s">
        <v>197</v>
      </c>
      <c r="W293" s="49" t="s">
        <v>197</v>
      </c>
      <c r="X293" s="49" t="s">
        <v>197</v>
      </c>
      <c r="Y293" s="49" t="s">
        <v>197</v>
      </c>
      <c r="Z293" s="49" t="s">
        <v>197</v>
      </c>
      <c r="AA293" s="49" t="s">
        <v>197</v>
      </c>
      <c r="AB293" s="49" t="s">
        <v>197</v>
      </c>
      <c r="AC293" s="49" t="s">
        <v>197</v>
      </c>
      <c r="AD293" s="49" t="s">
        <v>197</v>
      </c>
      <c r="AE293" s="49" t="s">
        <v>197</v>
      </c>
      <c r="AF293" s="49" t="s">
        <v>197</v>
      </c>
      <c r="AG293" s="49" t="s">
        <v>197</v>
      </c>
      <c r="AH293" s="49" t="s">
        <v>197</v>
      </c>
      <c r="AI293" s="49" t="s">
        <v>197</v>
      </c>
      <c r="AJ293" s="49" t="s">
        <v>197</v>
      </c>
      <c r="AK293" s="49" t="s">
        <v>197</v>
      </c>
      <c r="AL293" s="49" t="s">
        <v>197</v>
      </c>
      <c r="AM293" s="49" t="s">
        <v>197</v>
      </c>
      <c r="AN293" s="49" t="s">
        <v>197</v>
      </c>
      <c r="AO293" s="49" t="s">
        <v>197</v>
      </c>
      <c r="AP293" s="49" t="s">
        <v>197</v>
      </c>
      <c r="AQ293" s="49" t="s">
        <v>197</v>
      </c>
      <c r="AR293" s="49" t="s">
        <v>197</v>
      </c>
      <c r="AS293" s="49" t="s">
        <v>197</v>
      </c>
      <c r="AT293" s="49" t="s">
        <v>197</v>
      </c>
      <c r="AU293" s="49" t="s">
        <v>197</v>
      </c>
      <c r="AV293" s="49" t="s">
        <v>197</v>
      </c>
      <c r="AW293" s="49" t="s">
        <v>197</v>
      </c>
      <c r="AX293" s="49" t="s">
        <v>197</v>
      </c>
      <c r="AY293" s="49" t="s">
        <v>197</v>
      </c>
      <c r="AZ293" s="48">
        <v>48.3</v>
      </c>
      <c r="BA293" s="48">
        <v>55.9</v>
      </c>
      <c r="BB293" s="48">
        <v>55.5</v>
      </c>
      <c r="BC293" s="48">
        <v>62.9</v>
      </c>
      <c r="BD293" s="48">
        <v>29.4</v>
      </c>
      <c r="BE293" s="48">
        <v>31.8</v>
      </c>
      <c r="BF293" s="48">
        <v>84.8</v>
      </c>
      <c r="BG293" s="48">
        <v>202.1</v>
      </c>
      <c r="BH293" s="48">
        <v>175.8</v>
      </c>
      <c r="BI293" s="49" t="s">
        <v>197</v>
      </c>
      <c r="BJ293" s="49" t="s">
        <v>197</v>
      </c>
      <c r="BK293" s="49" t="s">
        <v>197</v>
      </c>
      <c r="BL293" s="49" t="s">
        <v>197</v>
      </c>
      <c r="BM293" s="49" t="s">
        <v>197</v>
      </c>
      <c r="BN293" s="49" t="s">
        <v>197</v>
      </c>
      <c r="BO293" s="49" t="s">
        <v>197</v>
      </c>
      <c r="BP293" s="49" t="s">
        <v>197</v>
      </c>
      <c r="BQ293" s="49" t="s">
        <v>197</v>
      </c>
      <c r="BR293" s="49" t="s">
        <v>197</v>
      </c>
      <c r="BS293" s="49" t="s">
        <v>197</v>
      </c>
      <c r="BT293" s="49" t="s">
        <v>197</v>
      </c>
      <c r="BU293" s="49" t="s">
        <v>197</v>
      </c>
      <c r="BV293" s="49" t="s">
        <v>197</v>
      </c>
      <c r="BW293" s="49" t="s">
        <v>197</v>
      </c>
      <c r="BX293" s="49" t="s">
        <v>197</v>
      </c>
      <c r="BY293" s="49" t="s">
        <v>197</v>
      </c>
      <c r="BZ293" s="49" t="s">
        <v>197</v>
      </c>
      <c r="CA293" s="49" t="s">
        <v>197</v>
      </c>
      <c r="CB293" s="49" t="s">
        <v>197</v>
      </c>
      <c r="CC293" s="49" t="s">
        <v>197</v>
      </c>
      <c r="CD293" s="49" t="s">
        <v>197</v>
      </c>
      <c r="CE293" s="49" t="s">
        <v>197</v>
      </c>
      <c r="CF293" s="49" t="s">
        <v>197</v>
      </c>
      <c r="CG293" s="49" t="s">
        <v>197</v>
      </c>
      <c r="CH293" s="49" t="s">
        <v>197</v>
      </c>
      <c r="CI293" s="49" t="s">
        <v>197</v>
      </c>
      <c r="CJ293" s="49" t="s">
        <v>197</v>
      </c>
      <c r="CK293" s="49" t="s">
        <v>197</v>
      </c>
      <c r="CL293" s="49" t="s">
        <v>197</v>
      </c>
      <c r="CM293" s="49" t="s">
        <v>197</v>
      </c>
      <c r="CN293" s="49" t="s">
        <v>197</v>
      </c>
      <c r="CO293" s="49" t="s">
        <v>197</v>
      </c>
      <c r="CP293" s="49" t="s">
        <v>197</v>
      </c>
      <c r="CQ293" s="49" t="s">
        <v>197</v>
      </c>
      <c r="CR293" s="49" t="s">
        <v>197</v>
      </c>
      <c r="CS293" s="49" t="s">
        <v>197</v>
      </c>
      <c r="CT293" s="49" t="s">
        <v>197</v>
      </c>
      <c r="CU293" s="49" t="s">
        <v>197</v>
      </c>
      <c r="CV293" s="49" t="s">
        <v>197</v>
      </c>
      <c r="CW293" s="49" t="s">
        <v>197</v>
      </c>
      <c r="CX293" s="49" t="s">
        <v>197</v>
      </c>
      <c r="CY293" s="49" t="s">
        <v>197</v>
      </c>
      <c r="CZ293" s="49" t="s">
        <v>197</v>
      </c>
      <c r="DA293" s="49" t="s">
        <v>197</v>
      </c>
      <c r="DB293" s="49" t="s">
        <v>197</v>
      </c>
      <c r="DC293" s="49" t="s">
        <v>197</v>
      </c>
      <c r="DD293" s="49" t="s">
        <v>197</v>
      </c>
      <c r="DE293" s="49" t="s">
        <v>197</v>
      </c>
      <c r="DF293" s="49" t="s">
        <v>197</v>
      </c>
      <c r="DG293" s="49" t="s">
        <v>197</v>
      </c>
      <c r="DH293" s="49" t="s">
        <v>197</v>
      </c>
      <c r="DI293" s="49" t="s">
        <v>197</v>
      </c>
      <c r="DJ293" s="49" t="s">
        <v>197</v>
      </c>
      <c r="DK293" s="49" t="s">
        <v>197</v>
      </c>
      <c r="DL293" s="49" t="s">
        <v>197</v>
      </c>
      <c r="DM293" s="49" t="s">
        <v>197</v>
      </c>
      <c r="DN293" s="49" t="s">
        <v>197</v>
      </c>
      <c r="DO293" s="49" t="s">
        <v>197</v>
      </c>
      <c r="DP293" s="49" t="s">
        <v>197</v>
      </c>
      <c r="DQ293" s="49" t="s">
        <v>197</v>
      </c>
      <c r="DR293" s="49" t="s">
        <v>197</v>
      </c>
      <c r="DS293" s="49" t="s">
        <v>197</v>
      </c>
      <c r="DT293" s="49" t="s">
        <v>197</v>
      </c>
      <c r="DU293" s="49" t="s">
        <v>197</v>
      </c>
      <c r="DV293" s="49" t="s">
        <v>197</v>
      </c>
      <c r="DW293" s="49" t="s">
        <v>197</v>
      </c>
      <c r="DX293" s="49" t="s">
        <v>197</v>
      </c>
      <c r="DY293" s="49" t="s">
        <v>197</v>
      </c>
      <c r="DZ293" s="49" t="s">
        <v>197</v>
      </c>
      <c r="EA293" s="49" t="s">
        <v>197</v>
      </c>
      <c r="EB293" s="48" t="e">
        <v>#N/A</v>
      </c>
      <c r="EC293" s="49" t="s">
        <v>197</v>
      </c>
      <c r="ED293" s="48" t="e">
        <v>#N/A</v>
      </c>
      <c r="EE293" s="49" t="s">
        <v>197</v>
      </c>
      <c r="EF293" s="49" t="s">
        <v>197</v>
      </c>
      <c r="EG293" s="49" t="s">
        <v>197</v>
      </c>
      <c r="EH293" s="49" t="s">
        <v>197</v>
      </c>
      <c r="EI293" s="49" t="s">
        <v>197</v>
      </c>
      <c r="EJ293" s="49" t="s">
        <v>197</v>
      </c>
      <c r="EK293" s="49" t="s">
        <v>197</v>
      </c>
      <c r="EL293" s="49" t="s">
        <v>197</v>
      </c>
      <c r="EM293" s="49" t="s">
        <v>197</v>
      </c>
      <c r="EN293" s="49" t="s">
        <v>197</v>
      </c>
      <c r="EO293" s="49" t="s">
        <v>197</v>
      </c>
      <c r="EP293" s="49" t="s">
        <v>197</v>
      </c>
      <c r="EQ293" s="49" t="s">
        <v>197</v>
      </c>
      <c r="ER293" s="49" t="s">
        <v>197</v>
      </c>
      <c r="ES293" s="49" t="s">
        <v>197</v>
      </c>
      <c r="ET293" s="49" t="s">
        <v>197</v>
      </c>
      <c r="EU293" s="49" t="s">
        <v>197</v>
      </c>
      <c r="EV293" s="48">
        <v>26.1</v>
      </c>
      <c r="EW293" s="48">
        <v>82.7</v>
      </c>
      <c r="EX293" s="48">
        <v>65.099999999999994</v>
      </c>
      <c r="EY293" s="49" t="s">
        <v>197</v>
      </c>
      <c r="EZ293" s="49" t="s">
        <v>197</v>
      </c>
      <c r="FA293" s="49" t="s">
        <v>197</v>
      </c>
      <c r="FB293" s="49" t="s">
        <v>197</v>
      </c>
      <c r="FC293" s="49" t="s">
        <v>197</v>
      </c>
      <c r="FD293" s="48">
        <v>13.1</v>
      </c>
      <c r="FE293" s="48">
        <v>5.6</v>
      </c>
      <c r="FF293" s="48">
        <v>8.8000000000000007</v>
      </c>
      <c r="FG293" s="49" t="s">
        <v>197</v>
      </c>
      <c r="FH293" s="49" t="s">
        <v>197</v>
      </c>
      <c r="FI293" s="49" t="s">
        <v>197</v>
      </c>
      <c r="FJ293" s="49" t="s">
        <v>197</v>
      </c>
      <c r="FK293" s="49" t="s">
        <v>197</v>
      </c>
      <c r="FL293" s="49" t="s">
        <v>197</v>
      </c>
      <c r="FM293" s="48">
        <v>7.4</v>
      </c>
      <c r="FN293" s="48">
        <v>14.9</v>
      </c>
      <c r="FO293" s="48">
        <v>10.5</v>
      </c>
      <c r="FP293" s="49" t="s">
        <v>197</v>
      </c>
      <c r="FQ293" s="49" t="s">
        <v>197</v>
      </c>
      <c r="FR293" s="49" t="s">
        <v>197</v>
      </c>
      <c r="FS293" s="48">
        <v>3.8</v>
      </c>
      <c r="FT293" s="48">
        <v>13.2</v>
      </c>
      <c r="FU293" s="48">
        <v>7.2</v>
      </c>
      <c r="FV293" s="49" t="s">
        <v>197</v>
      </c>
      <c r="FW293" s="49" t="s">
        <v>197</v>
      </c>
      <c r="FX293" s="48">
        <v>2.6</v>
      </c>
      <c r="FY293" s="48">
        <v>62.1</v>
      </c>
      <c r="FZ293" s="48">
        <v>61.6</v>
      </c>
      <c r="GA293" s="48">
        <v>21.2</v>
      </c>
      <c r="GB293" s="48">
        <v>32.4</v>
      </c>
      <c r="GC293" s="48">
        <v>30.3</v>
      </c>
      <c r="GD293" s="49" t="s">
        <v>197</v>
      </c>
      <c r="GE293" s="49" t="s">
        <v>197</v>
      </c>
      <c r="GF293" s="49" t="s">
        <v>197</v>
      </c>
      <c r="GG293" s="49" t="s">
        <v>197</v>
      </c>
      <c r="GH293" s="49" t="s">
        <v>197</v>
      </c>
      <c r="GI293" s="49" t="s">
        <v>197</v>
      </c>
      <c r="GJ293" s="49" t="s">
        <v>197</v>
      </c>
      <c r="GK293" s="49" t="s">
        <v>197</v>
      </c>
      <c r="GL293" s="49" t="s">
        <v>197</v>
      </c>
      <c r="GM293" s="49" t="s">
        <v>197</v>
      </c>
      <c r="GN293" s="49" t="s">
        <v>197</v>
      </c>
      <c r="GO293" s="49" t="s">
        <v>197</v>
      </c>
      <c r="GP293" s="49" t="s">
        <v>197</v>
      </c>
      <c r="GQ293" s="49" t="s">
        <v>197</v>
      </c>
      <c r="GR293" s="49" t="s">
        <v>197</v>
      </c>
      <c r="GS293" s="49" t="s">
        <v>197</v>
      </c>
      <c r="GT293" s="49" t="s">
        <v>197</v>
      </c>
      <c r="GU293" s="49" t="s">
        <v>197</v>
      </c>
      <c r="GV293" s="49" t="s">
        <v>197</v>
      </c>
      <c r="GW293" s="49" t="s">
        <v>197</v>
      </c>
      <c r="GX293" s="49" t="s">
        <v>197</v>
      </c>
      <c r="GY293" s="49" t="s">
        <v>197</v>
      </c>
      <c r="GZ293" s="49" t="s">
        <v>197</v>
      </c>
      <c r="HA293" s="49" t="s">
        <v>197</v>
      </c>
      <c r="HB293" s="49" t="s">
        <v>197</v>
      </c>
      <c r="HC293" s="49" t="s">
        <v>197</v>
      </c>
      <c r="HD293" s="49" t="s">
        <v>197</v>
      </c>
      <c r="HE293" s="48" t="e">
        <v>#N/A</v>
      </c>
      <c r="HF293" s="49" t="s">
        <v>197</v>
      </c>
      <c r="HG293" s="48" t="e">
        <v>#N/A</v>
      </c>
      <c r="HH293" s="49" t="s">
        <v>197</v>
      </c>
      <c r="HI293" s="49" t="s">
        <v>197</v>
      </c>
      <c r="HJ293" s="49" t="s">
        <v>197</v>
      </c>
      <c r="HK293" s="49" t="s">
        <v>197</v>
      </c>
      <c r="HL293" s="49" t="s">
        <v>197</v>
      </c>
      <c r="HM293" s="49" t="s">
        <v>197</v>
      </c>
      <c r="HN293" s="49" t="s">
        <v>197</v>
      </c>
      <c r="HO293" s="49" t="s">
        <v>197</v>
      </c>
      <c r="HP293" s="49" t="s">
        <v>197</v>
      </c>
      <c r="HQ293" s="49" t="s">
        <v>197</v>
      </c>
      <c r="HR293" s="49" t="s">
        <v>197</v>
      </c>
      <c r="HS293" s="49" t="s">
        <v>197</v>
      </c>
      <c r="HT293" s="49" t="s">
        <v>197</v>
      </c>
      <c r="HU293" s="48">
        <v>133.6</v>
      </c>
      <c r="HV293" s="48">
        <v>90.6</v>
      </c>
      <c r="HW293" s="48">
        <v>93</v>
      </c>
      <c r="HX293" s="49" t="s">
        <v>197</v>
      </c>
      <c r="HY293" s="49" t="s">
        <v>197</v>
      </c>
      <c r="HZ293" s="49" t="s">
        <v>197</v>
      </c>
      <c r="IA293" s="49" t="s">
        <v>197</v>
      </c>
      <c r="IB293" s="49" t="s">
        <v>197</v>
      </c>
      <c r="IC293" s="49" t="s">
        <v>197</v>
      </c>
      <c r="ID293" s="48">
        <v>18.2</v>
      </c>
      <c r="IE293" s="49" t="s">
        <v>197</v>
      </c>
      <c r="IF293" s="49" t="s">
        <v>197</v>
      </c>
      <c r="IG293" s="49" t="s">
        <v>197</v>
      </c>
      <c r="IH293" s="48">
        <v>145.69999999999999</v>
      </c>
      <c r="II293" s="49" t="s">
        <v>197</v>
      </c>
      <c r="IJ293" s="49" t="s">
        <v>197</v>
      </c>
      <c r="IK293" s="49" t="s">
        <v>197</v>
      </c>
      <c r="IL293" s="49" t="s">
        <v>197</v>
      </c>
      <c r="IM293" s="49" t="s">
        <v>197</v>
      </c>
      <c r="IN293" s="49" t="s">
        <v>197</v>
      </c>
      <c r="IO293" s="49" t="s">
        <v>197</v>
      </c>
      <c r="IP293" s="49" t="s">
        <v>197</v>
      </c>
      <c r="IQ293" s="49" t="s">
        <v>197</v>
      </c>
      <c r="IR293" s="48">
        <v>6.3</v>
      </c>
      <c r="IS293" s="48">
        <v>1.7</v>
      </c>
      <c r="IT293" s="48">
        <v>3.4</v>
      </c>
      <c r="IU293" s="49" t="s">
        <v>197</v>
      </c>
      <c r="IV293" s="49" t="s">
        <v>197</v>
      </c>
      <c r="IW293" s="49" t="s">
        <v>197</v>
      </c>
      <c r="IX293" s="49" t="s">
        <v>197</v>
      </c>
      <c r="IY293" s="49" t="s">
        <v>197</v>
      </c>
      <c r="IZ293" s="49" t="s">
        <v>197</v>
      </c>
      <c r="JA293" s="49" t="s">
        <v>197</v>
      </c>
      <c r="JB293" s="49" t="s">
        <v>197</v>
      </c>
      <c r="JC293" s="49" t="s">
        <v>197</v>
      </c>
      <c r="JD293" s="49" t="s">
        <v>197</v>
      </c>
      <c r="JE293" s="49" t="s">
        <v>197</v>
      </c>
      <c r="JF293" s="49" t="s">
        <v>87</v>
      </c>
      <c r="JG293" s="49" t="s">
        <v>87</v>
      </c>
      <c r="JH293" s="49" t="s">
        <v>87</v>
      </c>
      <c r="JI293" s="49">
        <v>50.6</v>
      </c>
      <c r="JJ293" s="49">
        <v>170.4</v>
      </c>
      <c r="JK293" s="49">
        <v>134.19999999999999</v>
      </c>
      <c r="JL293" s="49">
        <v>196.2</v>
      </c>
      <c r="JM293" s="49">
        <v>128</v>
      </c>
      <c r="JN293" s="49">
        <v>145.69999999999999</v>
      </c>
      <c r="JO293" s="49" t="s">
        <v>87</v>
      </c>
    </row>
    <row r="294" spans="1:275">
      <c r="A294" s="45"/>
      <c r="B294" s="46" t="s">
        <v>2031</v>
      </c>
      <c r="C294" s="303" t="s">
        <v>1335</v>
      </c>
      <c r="D294" s="46" t="s">
        <v>139</v>
      </c>
      <c r="E294" s="303" t="s">
        <v>38</v>
      </c>
      <c r="F294" s="47" t="s">
        <v>197</v>
      </c>
      <c r="G294" s="47" t="s">
        <v>197</v>
      </c>
      <c r="H294" s="48">
        <v>137.80000000000001</v>
      </c>
      <c r="I294" s="48">
        <v>123.5</v>
      </c>
      <c r="J294" s="48">
        <v>114.5</v>
      </c>
      <c r="K294" s="49" t="s">
        <v>197</v>
      </c>
      <c r="L294" s="49" t="s">
        <v>197</v>
      </c>
      <c r="M294" s="48">
        <v>68.8</v>
      </c>
      <c r="N294" s="49" t="s">
        <v>197</v>
      </c>
      <c r="O294" s="49" t="s">
        <v>197</v>
      </c>
      <c r="P294" s="49" t="s">
        <v>197</v>
      </c>
      <c r="Q294" s="49" t="s">
        <v>197</v>
      </c>
      <c r="R294" s="48">
        <v>57.1</v>
      </c>
      <c r="S294" s="49" t="s">
        <v>197</v>
      </c>
      <c r="T294" s="49" t="s">
        <v>197</v>
      </c>
      <c r="U294" s="49" t="s">
        <v>197</v>
      </c>
      <c r="V294" s="49" t="s">
        <v>197</v>
      </c>
      <c r="W294" s="49" t="s">
        <v>197</v>
      </c>
      <c r="X294" s="49" t="s">
        <v>197</v>
      </c>
      <c r="Y294" s="49" t="s">
        <v>197</v>
      </c>
      <c r="Z294" s="48">
        <v>104.1</v>
      </c>
      <c r="AA294" s="48">
        <v>58.9</v>
      </c>
      <c r="AB294" s="49" t="s">
        <v>197</v>
      </c>
      <c r="AC294" s="49" t="s">
        <v>197</v>
      </c>
      <c r="AD294" s="49" t="s">
        <v>197</v>
      </c>
      <c r="AE294" s="48">
        <v>108.2</v>
      </c>
      <c r="AF294" s="49" t="s">
        <v>197</v>
      </c>
      <c r="AG294" s="49" t="s">
        <v>197</v>
      </c>
      <c r="AH294" s="48">
        <v>151.9</v>
      </c>
      <c r="AI294" s="49" t="s">
        <v>197</v>
      </c>
      <c r="AJ294" s="49" t="s">
        <v>197</v>
      </c>
      <c r="AK294" s="49" t="s">
        <v>197</v>
      </c>
      <c r="AL294" s="49" t="s">
        <v>197</v>
      </c>
      <c r="AM294" s="49" t="s">
        <v>197</v>
      </c>
      <c r="AN294" s="49" t="s">
        <v>197</v>
      </c>
      <c r="AO294" s="49" t="s">
        <v>197</v>
      </c>
      <c r="AP294" s="49" t="s">
        <v>197</v>
      </c>
      <c r="AQ294" s="49" t="s">
        <v>197</v>
      </c>
      <c r="AR294" s="49" t="s">
        <v>197</v>
      </c>
      <c r="AS294" s="49" t="s">
        <v>197</v>
      </c>
      <c r="AT294" s="48">
        <v>127.4</v>
      </c>
      <c r="AU294" s="49" t="s">
        <v>197</v>
      </c>
      <c r="AV294" s="49" t="s">
        <v>197</v>
      </c>
      <c r="AW294" s="49" t="s">
        <v>197</v>
      </c>
      <c r="AX294" s="49" t="s">
        <v>197</v>
      </c>
      <c r="AY294" s="49" t="s">
        <v>197</v>
      </c>
      <c r="AZ294" s="48">
        <v>132</v>
      </c>
      <c r="BA294" s="48">
        <v>137.4</v>
      </c>
      <c r="BB294" s="48">
        <v>137.19999999999999</v>
      </c>
      <c r="BC294" s="48">
        <v>117.4</v>
      </c>
      <c r="BD294" s="48">
        <v>131.69999999999999</v>
      </c>
      <c r="BE294" s="48">
        <v>130.6</v>
      </c>
      <c r="BF294" s="48">
        <v>111.6</v>
      </c>
      <c r="BG294" s="48">
        <v>88.7</v>
      </c>
      <c r="BH294" s="48">
        <v>94.1</v>
      </c>
      <c r="BI294" s="49" t="s">
        <v>197</v>
      </c>
      <c r="BJ294" s="49" t="s">
        <v>197</v>
      </c>
      <c r="BK294" s="49" t="s">
        <v>197</v>
      </c>
      <c r="BL294" s="49" t="s">
        <v>197</v>
      </c>
      <c r="BM294" s="49" t="s">
        <v>197</v>
      </c>
      <c r="BN294" s="49" t="s">
        <v>197</v>
      </c>
      <c r="BO294" s="49" t="s">
        <v>197</v>
      </c>
      <c r="BP294" s="49" t="s">
        <v>197</v>
      </c>
      <c r="BQ294" s="49" t="s">
        <v>197</v>
      </c>
      <c r="BR294" s="49" t="s">
        <v>197</v>
      </c>
      <c r="BS294" s="49" t="s">
        <v>197</v>
      </c>
      <c r="BT294" s="49" t="s">
        <v>197</v>
      </c>
      <c r="BU294" s="49" t="s">
        <v>197</v>
      </c>
      <c r="BV294" s="49" t="s">
        <v>197</v>
      </c>
      <c r="BW294" s="49" t="s">
        <v>197</v>
      </c>
      <c r="BX294" s="49" t="s">
        <v>197</v>
      </c>
      <c r="BY294" s="49" t="s">
        <v>197</v>
      </c>
      <c r="BZ294" s="49" t="s">
        <v>197</v>
      </c>
      <c r="CA294" s="49" t="s">
        <v>197</v>
      </c>
      <c r="CB294" s="49" t="s">
        <v>197</v>
      </c>
      <c r="CC294" s="49" t="s">
        <v>197</v>
      </c>
      <c r="CD294" s="49" t="s">
        <v>197</v>
      </c>
      <c r="CE294" s="49" t="s">
        <v>197</v>
      </c>
      <c r="CF294" s="49" t="s">
        <v>197</v>
      </c>
      <c r="CG294" s="49" t="s">
        <v>197</v>
      </c>
      <c r="CH294" s="49" t="s">
        <v>197</v>
      </c>
      <c r="CI294" s="49" t="s">
        <v>197</v>
      </c>
      <c r="CJ294" s="49" t="s">
        <v>197</v>
      </c>
      <c r="CK294" s="49" t="s">
        <v>197</v>
      </c>
      <c r="CL294" s="49" t="s">
        <v>197</v>
      </c>
      <c r="CM294" s="49" t="s">
        <v>197</v>
      </c>
      <c r="CN294" s="49" t="s">
        <v>197</v>
      </c>
      <c r="CO294" s="49" t="s">
        <v>197</v>
      </c>
      <c r="CP294" s="49" t="s">
        <v>197</v>
      </c>
      <c r="CQ294" s="49" t="s">
        <v>197</v>
      </c>
      <c r="CR294" s="49" t="s">
        <v>197</v>
      </c>
      <c r="CS294" s="49" t="s">
        <v>197</v>
      </c>
      <c r="CT294" s="49" t="s">
        <v>197</v>
      </c>
      <c r="CU294" s="49" t="s">
        <v>197</v>
      </c>
      <c r="CV294" s="49" t="s">
        <v>197</v>
      </c>
      <c r="CW294" s="49" t="s">
        <v>197</v>
      </c>
      <c r="CX294" s="49" t="s">
        <v>197</v>
      </c>
      <c r="CY294" s="49" t="s">
        <v>197</v>
      </c>
      <c r="CZ294" s="49" t="s">
        <v>197</v>
      </c>
      <c r="DA294" s="49" t="s">
        <v>197</v>
      </c>
      <c r="DB294" s="49" t="s">
        <v>197</v>
      </c>
      <c r="DC294" s="49" t="s">
        <v>197</v>
      </c>
      <c r="DD294" s="49" t="s">
        <v>197</v>
      </c>
      <c r="DE294" s="49" t="s">
        <v>197</v>
      </c>
      <c r="DF294" s="49" t="s">
        <v>197</v>
      </c>
      <c r="DG294" s="49" t="s">
        <v>197</v>
      </c>
      <c r="DH294" s="49" t="s">
        <v>197</v>
      </c>
      <c r="DI294" s="49" t="s">
        <v>197</v>
      </c>
      <c r="DJ294" s="49" t="s">
        <v>197</v>
      </c>
      <c r="DK294" s="49" t="s">
        <v>197</v>
      </c>
      <c r="DL294" s="49" t="s">
        <v>197</v>
      </c>
      <c r="DM294" s="49" t="s">
        <v>197</v>
      </c>
      <c r="DN294" s="49" t="s">
        <v>197</v>
      </c>
      <c r="DO294" s="49" t="s">
        <v>197</v>
      </c>
      <c r="DP294" s="49" t="s">
        <v>197</v>
      </c>
      <c r="DQ294" s="49" t="s">
        <v>197</v>
      </c>
      <c r="DR294" s="49" t="s">
        <v>197</v>
      </c>
      <c r="DS294" s="49" t="s">
        <v>197</v>
      </c>
      <c r="DT294" s="49" t="s">
        <v>197</v>
      </c>
      <c r="DU294" s="49" t="s">
        <v>197</v>
      </c>
      <c r="DV294" s="49" t="s">
        <v>197</v>
      </c>
      <c r="DW294" s="49" t="s">
        <v>197</v>
      </c>
      <c r="DX294" s="49" t="s">
        <v>197</v>
      </c>
      <c r="DY294" s="49" t="s">
        <v>197</v>
      </c>
      <c r="DZ294" s="49" t="s">
        <v>197</v>
      </c>
      <c r="EA294" s="49" t="s">
        <v>197</v>
      </c>
      <c r="EB294" s="48" t="e">
        <v>#N/A</v>
      </c>
      <c r="EC294" s="49" t="s">
        <v>197</v>
      </c>
      <c r="ED294" s="48" t="e">
        <v>#N/A</v>
      </c>
      <c r="EE294" s="49" t="s">
        <v>197</v>
      </c>
      <c r="EF294" s="49" t="s">
        <v>197</v>
      </c>
      <c r="EG294" s="49" t="s">
        <v>197</v>
      </c>
      <c r="EH294" s="49" t="s">
        <v>197</v>
      </c>
      <c r="EI294" s="49" t="s">
        <v>197</v>
      </c>
      <c r="EJ294" s="49" t="s">
        <v>197</v>
      </c>
      <c r="EK294" s="49" t="s">
        <v>197</v>
      </c>
      <c r="EL294" s="49" t="s">
        <v>197</v>
      </c>
      <c r="EM294" s="49" t="s">
        <v>197</v>
      </c>
      <c r="EN294" s="49" t="s">
        <v>197</v>
      </c>
      <c r="EO294" s="49" t="s">
        <v>197</v>
      </c>
      <c r="EP294" s="49" t="s">
        <v>197</v>
      </c>
      <c r="EQ294" s="49" t="s">
        <v>197</v>
      </c>
      <c r="ER294" s="49" t="s">
        <v>197</v>
      </c>
      <c r="ES294" s="49" t="s">
        <v>197</v>
      </c>
      <c r="ET294" s="49" t="s">
        <v>197</v>
      </c>
      <c r="EU294" s="49" t="s">
        <v>197</v>
      </c>
      <c r="EV294" s="48">
        <v>101.4</v>
      </c>
      <c r="EW294" s="48">
        <v>84.6</v>
      </c>
      <c r="EX294" s="48">
        <v>89.9</v>
      </c>
      <c r="EY294" s="49" t="s">
        <v>197</v>
      </c>
      <c r="EZ294" s="48">
        <v>147.1</v>
      </c>
      <c r="FA294" s="48">
        <v>68.099999999999994</v>
      </c>
      <c r="FB294" s="48">
        <v>99.5</v>
      </c>
      <c r="FC294" s="49" t="s">
        <v>197</v>
      </c>
      <c r="FD294" s="48">
        <v>134.80000000000001</v>
      </c>
      <c r="FE294" s="48">
        <v>67.5</v>
      </c>
      <c r="FF294" s="48">
        <v>96.5</v>
      </c>
      <c r="FG294" s="49" t="s">
        <v>197</v>
      </c>
      <c r="FH294" s="49" t="s">
        <v>197</v>
      </c>
      <c r="FI294" s="49" t="s">
        <v>197</v>
      </c>
      <c r="FJ294" s="49" t="s">
        <v>197</v>
      </c>
      <c r="FK294" s="49" t="s">
        <v>197</v>
      </c>
      <c r="FL294" s="49" t="s">
        <v>197</v>
      </c>
      <c r="FM294" s="48">
        <v>91.1</v>
      </c>
      <c r="FN294" s="48">
        <v>74.599999999999994</v>
      </c>
      <c r="FO294" s="48">
        <v>84.2</v>
      </c>
      <c r="FP294" s="49" t="s">
        <v>197</v>
      </c>
      <c r="FQ294" s="49" t="s">
        <v>197</v>
      </c>
      <c r="FR294" s="49" t="s">
        <v>197</v>
      </c>
      <c r="FS294" s="48">
        <v>29.6</v>
      </c>
      <c r="FT294" s="48">
        <v>50.7</v>
      </c>
      <c r="FU294" s="48">
        <v>37.4</v>
      </c>
      <c r="FV294" s="49" t="s">
        <v>197</v>
      </c>
      <c r="FW294" s="49" t="s">
        <v>197</v>
      </c>
      <c r="FX294" s="48">
        <v>51.9</v>
      </c>
      <c r="FY294" s="48">
        <v>64.599999999999994</v>
      </c>
      <c r="FZ294" s="48">
        <v>64.400000000000006</v>
      </c>
      <c r="GA294" s="48">
        <v>104.4</v>
      </c>
      <c r="GB294" s="48">
        <v>124.9</v>
      </c>
      <c r="GC294" s="48">
        <v>120.9</v>
      </c>
      <c r="GD294" s="49" t="s">
        <v>197</v>
      </c>
      <c r="GE294" s="49" t="s">
        <v>197</v>
      </c>
      <c r="GF294" s="49" t="s">
        <v>197</v>
      </c>
      <c r="GG294" s="49" t="s">
        <v>197</v>
      </c>
      <c r="GH294" s="49" t="s">
        <v>197</v>
      </c>
      <c r="GI294" s="49" t="s">
        <v>197</v>
      </c>
      <c r="GJ294" s="49" t="s">
        <v>197</v>
      </c>
      <c r="GK294" s="49" t="s">
        <v>197</v>
      </c>
      <c r="GL294" s="49" t="s">
        <v>197</v>
      </c>
      <c r="GM294" s="49" t="s">
        <v>197</v>
      </c>
      <c r="GN294" s="49" t="s">
        <v>197</v>
      </c>
      <c r="GO294" s="49" t="s">
        <v>197</v>
      </c>
      <c r="GP294" s="49" t="s">
        <v>197</v>
      </c>
      <c r="GQ294" s="49" t="s">
        <v>197</v>
      </c>
      <c r="GR294" s="49" t="s">
        <v>197</v>
      </c>
      <c r="GS294" s="49" t="s">
        <v>197</v>
      </c>
      <c r="GT294" s="49" t="s">
        <v>197</v>
      </c>
      <c r="GU294" s="49" t="s">
        <v>197</v>
      </c>
      <c r="GV294" s="49" t="s">
        <v>197</v>
      </c>
      <c r="GW294" s="49" t="s">
        <v>197</v>
      </c>
      <c r="GX294" s="49" t="s">
        <v>197</v>
      </c>
      <c r="GY294" s="48">
        <v>109.1</v>
      </c>
      <c r="GZ294" s="48">
        <v>94.2</v>
      </c>
      <c r="HA294" s="48">
        <v>101.5</v>
      </c>
      <c r="HB294" s="48">
        <v>109</v>
      </c>
      <c r="HC294" s="48">
        <v>63</v>
      </c>
      <c r="HD294" s="48">
        <v>77</v>
      </c>
      <c r="HE294" s="48" t="e">
        <v>#N/A</v>
      </c>
      <c r="HF294" s="49" t="s">
        <v>197</v>
      </c>
      <c r="HG294" s="48" t="e">
        <v>#N/A</v>
      </c>
      <c r="HH294" s="49" t="s">
        <v>197</v>
      </c>
      <c r="HI294" s="49" t="s">
        <v>197</v>
      </c>
      <c r="HJ294" s="49" t="s">
        <v>197</v>
      </c>
      <c r="HK294" s="49" t="s">
        <v>197</v>
      </c>
      <c r="HL294" s="49" t="s">
        <v>197</v>
      </c>
      <c r="HM294" s="49" t="s">
        <v>197</v>
      </c>
      <c r="HN294" s="49" t="s">
        <v>197</v>
      </c>
      <c r="HO294" s="49" t="s">
        <v>197</v>
      </c>
      <c r="HP294" s="49" t="s">
        <v>197</v>
      </c>
      <c r="HQ294" s="49" t="s">
        <v>197</v>
      </c>
      <c r="HR294" s="49" t="s">
        <v>197</v>
      </c>
      <c r="HS294" s="49" t="s">
        <v>197</v>
      </c>
      <c r="HT294" s="49" t="s">
        <v>197</v>
      </c>
      <c r="HU294" s="48">
        <v>61.9</v>
      </c>
      <c r="HV294" s="48">
        <v>88.6</v>
      </c>
      <c r="HW294" s="48">
        <v>87</v>
      </c>
      <c r="HX294" s="49" t="s">
        <v>197</v>
      </c>
      <c r="HY294" s="49" t="s">
        <v>197</v>
      </c>
      <c r="HZ294" s="49" t="s">
        <v>197</v>
      </c>
      <c r="IA294" s="49" t="s">
        <v>197</v>
      </c>
      <c r="IB294" s="49" t="s">
        <v>197</v>
      </c>
      <c r="IC294" s="49" t="s">
        <v>197</v>
      </c>
      <c r="ID294" s="48">
        <v>185.4</v>
      </c>
      <c r="IE294" s="49" t="s">
        <v>197</v>
      </c>
      <c r="IF294" s="49" t="s">
        <v>197</v>
      </c>
      <c r="IG294" s="49" t="s">
        <v>197</v>
      </c>
      <c r="IH294" s="48">
        <v>100.1</v>
      </c>
      <c r="II294" s="49" t="s">
        <v>197</v>
      </c>
      <c r="IJ294" s="49" t="s">
        <v>197</v>
      </c>
      <c r="IK294" s="49" t="s">
        <v>197</v>
      </c>
      <c r="IL294" s="49" t="s">
        <v>197</v>
      </c>
      <c r="IM294" s="49" t="s">
        <v>197</v>
      </c>
      <c r="IN294" s="49" t="s">
        <v>197</v>
      </c>
      <c r="IO294" s="49" t="s">
        <v>197</v>
      </c>
      <c r="IP294" s="49" t="s">
        <v>197</v>
      </c>
      <c r="IQ294" s="48">
        <v>73.5</v>
      </c>
      <c r="IR294" s="48">
        <v>227.7</v>
      </c>
      <c r="IS294" s="48">
        <v>167.6</v>
      </c>
      <c r="IT294" s="48">
        <v>190.8</v>
      </c>
      <c r="IU294" s="49" t="s">
        <v>197</v>
      </c>
      <c r="IV294" s="49" t="s">
        <v>197</v>
      </c>
      <c r="IW294" s="49" t="s">
        <v>197</v>
      </c>
      <c r="IX294" s="49" t="s">
        <v>197</v>
      </c>
      <c r="IY294" s="49" t="s">
        <v>197</v>
      </c>
      <c r="IZ294" s="49" t="s">
        <v>197</v>
      </c>
      <c r="JA294" s="49" t="s">
        <v>197</v>
      </c>
      <c r="JB294" s="49" t="s">
        <v>197</v>
      </c>
      <c r="JC294" s="49" t="s">
        <v>197</v>
      </c>
      <c r="JD294" s="49" t="s">
        <v>197</v>
      </c>
      <c r="JE294" s="49" t="s">
        <v>197</v>
      </c>
      <c r="JF294" s="49" t="s">
        <v>87</v>
      </c>
      <c r="JG294" s="49" t="s">
        <v>87</v>
      </c>
      <c r="JH294" s="49" t="s">
        <v>87</v>
      </c>
      <c r="JI294" s="49">
        <v>111.1</v>
      </c>
      <c r="JJ294" s="49">
        <v>78.3</v>
      </c>
      <c r="JK294" s="49">
        <v>121.1</v>
      </c>
      <c r="JL294" s="49">
        <v>95</v>
      </c>
      <c r="JM294" s="49">
        <v>108.1</v>
      </c>
      <c r="JN294" s="49">
        <v>100.1</v>
      </c>
      <c r="JO294" s="49">
        <v>245.7</v>
      </c>
    </row>
    <row r="295" spans="1:275">
      <c r="A295" s="45"/>
      <c r="B295" s="46" t="s">
        <v>2032</v>
      </c>
      <c r="C295" s="303" t="s">
        <v>1333</v>
      </c>
      <c r="D295" s="46" t="s">
        <v>139</v>
      </c>
      <c r="E295" s="303" t="s">
        <v>38</v>
      </c>
      <c r="F295" s="47" t="s">
        <v>197</v>
      </c>
      <c r="G295" s="47" t="s">
        <v>197</v>
      </c>
      <c r="H295" s="48">
        <v>69.5</v>
      </c>
      <c r="I295" s="48">
        <v>131.69999999999999</v>
      </c>
      <c r="J295" s="48">
        <v>117.5</v>
      </c>
      <c r="K295" s="49" t="s">
        <v>197</v>
      </c>
      <c r="L295" s="49" t="s">
        <v>197</v>
      </c>
      <c r="M295" s="49" t="s">
        <v>197</v>
      </c>
      <c r="N295" s="49" t="s">
        <v>197</v>
      </c>
      <c r="O295" s="49" t="s">
        <v>197</v>
      </c>
      <c r="P295" s="49" t="s">
        <v>197</v>
      </c>
      <c r="Q295" s="49" t="s">
        <v>197</v>
      </c>
      <c r="R295" s="49" t="s">
        <v>197</v>
      </c>
      <c r="S295" s="48">
        <v>147.5</v>
      </c>
      <c r="T295" s="49" t="s">
        <v>197</v>
      </c>
      <c r="U295" s="49" t="s">
        <v>197</v>
      </c>
      <c r="V295" s="49" t="s">
        <v>197</v>
      </c>
      <c r="W295" s="49" t="s">
        <v>197</v>
      </c>
      <c r="X295" s="49" t="s">
        <v>197</v>
      </c>
      <c r="Y295" s="49" t="s">
        <v>197</v>
      </c>
      <c r="Z295" s="49" t="s">
        <v>197</v>
      </c>
      <c r="AA295" s="49" t="s">
        <v>197</v>
      </c>
      <c r="AB295" s="49" t="s">
        <v>197</v>
      </c>
      <c r="AC295" s="49" t="s">
        <v>197</v>
      </c>
      <c r="AD295" s="49" t="s">
        <v>197</v>
      </c>
      <c r="AE295" s="49" t="s">
        <v>197</v>
      </c>
      <c r="AF295" s="49" t="s">
        <v>197</v>
      </c>
      <c r="AG295" s="49" t="s">
        <v>197</v>
      </c>
      <c r="AH295" s="49" t="s">
        <v>197</v>
      </c>
      <c r="AI295" s="49" t="s">
        <v>197</v>
      </c>
      <c r="AJ295" s="49" t="s">
        <v>197</v>
      </c>
      <c r="AK295" s="49" t="s">
        <v>197</v>
      </c>
      <c r="AL295" s="49" t="s">
        <v>197</v>
      </c>
      <c r="AM295" s="49" t="s">
        <v>197</v>
      </c>
      <c r="AN295" s="49" t="s">
        <v>197</v>
      </c>
      <c r="AO295" s="49" t="s">
        <v>197</v>
      </c>
      <c r="AP295" s="49" t="s">
        <v>197</v>
      </c>
      <c r="AQ295" s="49" t="s">
        <v>197</v>
      </c>
      <c r="AR295" s="49" t="s">
        <v>197</v>
      </c>
      <c r="AS295" s="49" t="s">
        <v>197</v>
      </c>
      <c r="AT295" s="49" t="s">
        <v>197</v>
      </c>
      <c r="AU295" s="49" t="s">
        <v>197</v>
      </c>
      <c r="AV295" s="49" t="s">
        <v>197</v>
      </c>
      <c r="AW295" s="49" t="s">
        <v>197</v>
      </c>
      <c r="AX295" s="49" t="s">
        <v>197</v>
      </c>
      <c r="AY295" s="49" t="s">
        <v>197</v>
      </c>
      <c r="AZ295" s="48">
        <v>73.599999999999994</v>
      </c>
      <c r="BA295" s="48">
        <v>52.8</v>
      </c>
      <c r="BB295" s="48">
        <v>53.8</v>
      </c>
      <c r="BC295" s="48">
        <v>72.2</v>
      </c>
      <c r="BD295" s="48">
        <v>41.7</v>
      </c>
      <c r="BE295" s="48">
        <v>44</v>
      </c>
      <c r="BF295" s="48">
        <v>77.599999999999994</v>
      </c>
      <c r="BG295" s="48">
        <v>55.6</v>
      </c>
      <c r="BH295" s="48">
        <v>60.8</v>
      </c>
      <c r="BI295" s="49" t="s">
        <v>197</v>
      </c>
      <c r="BJ295" s="49" t="s">
        <v>197</v>
      </c>
      <c r="BK295" s="49" t="s">
        <v>197</v>
      </c>
      <c r="BL295" s="49" t="s">
        <v>197</v>
      </c>
      <c r="BM295" s="49" t="s">
        <v>197</v>
      </c>
      <c r="BN295" s="49" t="s">
        <v>197</v>
      </c>
      <c r="BO295" s="49" t="s">
        <v>197</v>
      </c>
      <c r="BP295" s="49" t="s">
        <v>197</v>
      </c>
      <c r="BQ295" s="49" t="s">
        <v>197</v>
      </c>
      <c r="BR295" s="49" t="s">
        <v>197</v>
      </c>
      <c r="BS295" s="49" t="s">
        <v>197</v>
      </c>
      <c r="BT295" s="49" t="s">
        <v>197</v>
      </c>
      <c r="BU295" s="49" t="s">
        <v>197</v>
      </c>
      <c r="BV295" s="49" t="s">
        <v>197</v>
      </c>
      <c r="BW295" s="49" t="s">
        <v>197</v>
      </c>
      <c r="BX295" s="49" t="s">
        <v>197</v>
      </c>
      <c r="BY295" s="49" t="s">
        <v>197</v>
      </c>
      <c r="BZ295" s="49" t="s">
        <v>197</v>
      </c>
      <c r="CA295" s="49" t="s">
        <v>197</v>
      </c>
      <c r="CB295" s="49" t="s">
        <v>197</v>
      </c>
      <c r="CC295" s="49" t="s">
        <v>197</v>
      </c>
      <c r="CD295" s="49" t="s">
        <v>197</v>
      </c>
      <c r="CE295" s="49" t="s">
        <v>197</v>
      </c>
      <c r="CF295" s="49" t="s">
        <v>197</v>
      </c>
      <c r="CG295" s="49" t="s">
        <v>197</v>
      </c>
      <c r="CH295" s="49" t="s">
        <v>197</v>
      </c>
      <c r="CI295" s="49" t="s">
        <v>197</v>
      </c>
      <c r="CJ295" s="49" t="s">
        <v>197</v>
      </c>
      <c r="CK295" s="49" t="s">
        <v>197</v>
      </c>
      <c r="CL295" s="49" t="s">
        <v>197</v>
      </c>
      <c r="CM295" s="49" t="s">
        <v>197</v>
      </c>
      <c r="CN295" s="49" t="s">
        <v>197</v>
      </c>
      <c r="CO295" s="49" t="s">
        <v>197</v>
      </c>
      <c r="CP295" s="49" t="s">
        <v>197</v>
      </c>
      <c r="CQ295" s="49" t="s">
        <v>197</v>
      </c>
      <c r="CR295" s="49" t="s">
        <v>197</v>
      </c>
      <c r="CS295" s="49" t="s">
        <v>197</v>
      </c>
      <c r="CT295" s="49" t="s">
        <v>197</v>
      </c>
      <c r="CU295" s="49" t="s">
        <v>197</v>
      </c>
      <c r="CV295" s="49" t="s">
        <v>197</v>
      </c>
      <c r="CW295" s="49" t="s">
        <v>197</v>
      </c>
      <c r="CX295" s="49" t="s">
        <v>197</v>
      </c>
      <c r="CY295" s="49" t="s">
        <v>197</v>
      </c>
      <c r="CZ295" s="49" t="s">
        <v>197</v>
      </c>
      <c r="DA295" s="49" t="s">
        <v>197</v>
      </c>
      <c r="DB295" s="49" t="s">
        <v>197</v>
      </c>
      <c r="DC295" s="49" t="s">
        <v>197</v>
      </c>
      <c r="DD295" s="49" t="s">
        <v>197</v>
      </c>
      <c r="DE295" s="49" t="s">
        <v>197</v>
      </c>
      <c r="DF295" s="49" t="s">
        <v>197</v>
      </c>
      <c r="DG295" s="49" t="s">
        <v>197</v>
      </c>
      <c r="DH295" s="49" t="s">
        <v>197</v>
      </c>
      <c r="DI295" s="49" t="s">
        <v>197</v>
      </c>
      <c r="DJ295" s="49" t="s">
        <v>197</v>
      </c>
      <c r="DK295" s="49" t="s">
        <v>197</v>
      </c>
      <c r="DL295" s="49" t="s">
        <v>197</v>
      </c>
      <c r="DM295" s="49" t="s">
        <v>197</v>
      </c>
      <c r="DN295" s="49" t="s">
        <v>197</v>
      </c>
      <c r="DO295" s="49" t="s">
        <v>197</v>
      </c>
      <c r="DP295" s="49" t="s">
        <v>197</v>
      </c>
      <c r="DQ295" s="49" t="s">
        <v>197</v>
      </c>
      <c r="DR295" s="49" t="s">
        <v>197</v>
      </c>
      <c r="DS295" s="49" t="s">
        <v>197</v>
      </c>
      <c r="DT295" s="49" t="s">
        <v>197</v>
      </c>
      <c r="DU295" s="49" t="s">
        <v>197</v>
      </c>
      <c r="DV295" s="49" t="s">
        <v>197</v>
      </c>
      <c r="DW295" s="49" t="s">
        <v>197</v>
      </c>
      <c r="DX295" s="49" t="s">
        <v>197</v>
      </c>
      <c r="DY295" s="49" t="s">
        <v>197</v>
      </c>
      <c r="DZ295" s="49" t="s">
        <v>197</v>
      </c>
      <c r="EA295" s="49" t="s">
        <v>197</v>
      </c>
      <c r="EB295" s="48" t="e">
        <v>#N/A</v>
      </c>
      <c r="EC295" s="49" t="s">
        <v>197</v>
      </c>
      <c r="ED295" s="48" t="e">
        <v>#N/A</v>
      </c>
      <c r="EE295" s="49" t="s">
        <v>197</v>
      </c>
      <c r="EF295" s="49" t="s">
        <v>197</v>
      </c>
      <c r="EG295" s="49" t="s">
        <v>197</v>
      </c>
      <c r="EH295" s="49" t="s">
        <v>197</v>
      </c>
      <c r="EI295" s="49" t="s">
        <v>197</v>
      </c>
      <c r="EJ295" s="49" t="s">
        <v>197</v>
      </c>
      <c r="EK295" s="49" t="s">
        <v>197</v>
      </c>
      <c r="EL295" s="49" t="s">
        <v>197</v>
      </c>
      <c r="EM295" s="49" t="s">
        <v>197</v>
      </c>
      <c r="EN295" s="49" t="s">
        <v>197</v>
      </c>
      <c r="EO295" s="49" t="s">
        <v>197</v>
      </c>
      <c r="EP295" s="49" t="s">
        <v>197</v>
      </c>
      <c r="EQ295" s="49" t="s">
        <v>197</v>
      </c>
      <c r="ER295" s="49" t="s">
        <v>197</v>
      </c>
      <c r="ES295" s="49" t="s">
        <v>197</v>
      </c>
      <c r="ET295" s="49" t="s">
        <v>197</v>
      </c>
      <c r="EU295" s="49" t="s">
        <v>197</v>
      </c>
      <c r="EV295" s="48">
        <v>69.400000000000006</v>
      </c>
      <c r="EW295" s="48">
        <v>60.2</v>
      </c>
      <c r="EX295" s="48">
        <v>63.1</v>
      </c>
      <c r="EY295" s="49" t="s">
        <v>197</v>
      </c>
      <c r="EZ295" s="49" t="s">
        <v>197</v>
      </c>
      <c r="FA295" s="49" t="s">
        <v>197</v>
      </c>
      <c r="FB295" s="49" t="s">
        <v>197</v>
      </c>
      <c r="FC295" s="49" t="s">
        <v>197</v>
      </c>
      <c r="FD295" s="48">
        <v>23.2</v>
      </c>
      <c r="FE295" s="48">
        <v>30.7</v>
      </c>
      <c r="FF295" s="48">
        <v>27.4</v>
      </c>
      <c r="FG295" s="49" t="s">
        <v>197</v>
      </c>
      <c r="FH295" s="49" t="s">
        <v>197</v>
      </c>
      <c r="FI295" s="49" t="s">
        <v>197</v>
      </c>
      <c r="FJ295" s="49" t="s">
        <v>197</v>
      </c>
      <c r="FK295" s="49" t="s">
        <v>197</v>
      </c>
      <c r="FL295" s="49" t="s">
        <v>197</v>
      </c>
      <c r="FM295" s="48">
        <v>2.9</v>
      </c>
      <c r="FN295" s="48">
        <v>10.6</v>
      </c>
      <c r="FO295" s="48">
        <v>6.1</v>
      </c>
      <c r="FP295" s="49" t="s">
        <v>197</v>
      </c>
      <c r="FQ295" s="49" t="s">
        <v>197</v>
      </c>
      <c r="FR295" s="49" t="s">
        <v>197</v>
      </c>
      <c r="FS295" s="48">
        <v>3.9</v>
      </c>
      <c r="FT295" s="48">
        <v>3.3</v>
      </c>
      <c r="FU295" s="48">
        <v>3.7</v>
      </c>
      <c r="FV295" s="49" t="s">
        <v>197</v>
      </c>
      <c r="FW295" s="49" t="s">
        <v>197</v>
      </c>
      <c r="FX295" s="48">
        <v>85.6</v>
      </c>
      <c r="FY295" s="48">
        <v>86.5</v>
      </c>
      <c r="FZ295" s="48">
        <v>86.4</v>
      </c>
      <c r="GA295" s="48">
        <v>66.400000000000006</v>
      </c>
      <c r="GB295" s="48">
        <v>104.4</v>
      </c>
      <c r="GC295" s="48">
        <v>97.1</v>
      </c>
      <c r="GD295" s="49" t="s">
        <v>197</v>
      </c>
      <c r="GE295" s="49" t="s">
        <v>197</v>
      </c>
      <c r="GF295" s="49" t="s">
        <v>197</v>
      </c>
      <c r="GG295" s="49" t="s">
        <v>197</v>
      </c>
      <c r="GH295" s="49" t="s">
        <v>197</v>
      </c>
      <c r="GI295" s="49" t="s">
        <v>197</v>
      </c>
      <c r="GJ295" s="49" t="s">
        <v>197</v>
      </c>
      <c r="GK295" s="49" t="s">
        <v>197</v>
      </c>
      <c r="GL295" s="49" t="s">
        <v>197</v>
      </c>
      <c r="GM295" s="49" t="s">
        <v>197</v>
      </c>
      <c r="GN295" s="49" t="s">
        <v>197</v>
      </c>
      <c r="GO295" s="49" t="s">
        <v>197</v>
      </c>
      <c r="GP295" s="49" t="s">
        <v>197</v>
      </c>
      <c r="GQ295" s="49" t="s">
        <v>197</v>
      </c>
      <c r="GR295" s="49" t="s">
        <v>197</v>
      </c>
      <c r="GS295" s="49" t="s">
        <v>197</v>
      </c>
      <c r="GT295" s="49" t="s">
        <v>197</v>
      </c>
      <c r="GU295" s="49" t="s">
        <v>197</v>
      </c>
      <c r="GV295" s="49" t="s">
        <v>197</v>
      </c>
      <c r="GW295" s="49" t="s">
        <v>197</v>
      </c>
      <c r="GX295" s="49" t="s">
        <v>197</v>
      </c>
      <c r="GY295" s="49" t="s">
        <v>197</v>
      </c>
      <c r="GZ295" s="49" t="s">
        <v>197</v>
      </c>
      <c r="HA295" s="49" t="s">
        <v>197</v>
      </c>
      <c r="HB295" s="49" t="s">
        <v>197</v>
      </c>
      <c r="HC295" s="49" t="s">
        <v>197</v>
      </c>
      <c r="HD295" s="49" t="s">
        <v>197</v>
      </c>
      <c r="HE295" s="48" t="e">
        <v>#N/A</v>
      </c>
      <c r="HF295" s="49" t="s">
        <v>197</v>
      </c>
      <c r="HG295" s="48" t="e">
        <v>#N/A</v>
      </c>
      <c r="HH295" s="49" t="s">
        <v>197</v>
      </c>
      <c r="HI295" s="49" t="s">
        <v>197</v>
      </c>
      <c r="HJ295" s="49" t="s">
        <v>197</v>
      </c>
      <c r="HK295" s="49" t="s">
        <v>197</v>
      </c>
      <c r="HL295" s="49" t="s">
        <v>197</v>
      </c>
      <c r="HM295" s="49" t="s">
        <v>197</v>
      </c>
      <c r="HN295" s="49" t="s">
        <v>197</v>
      </c>
      <c r="HO295" s="49" t="s">
        <v>197</v>
      </c>
      <c r="HP295" s="49" t="s">
        <v>197</v>
      </c>
      <c r="HQ295" s="49" t="s">
        <v>197</v>
      </c>
      <c r="HR295" s="49" t="s">
        <v>197</v>
      </c>
      <c r="HS295" s="49" t="s">
        <v>197</v>
      </c>
      <c r="HT295" s="49" t="s">
        <v>197</v>
      </c>
      <c r="HU295" s="48">
        <v>336.4</v>
      </c>
      <c r="HV295" s="48">
        <v>110.1</v>
      </c>
      <c r="HW295" s="48">
        <v>123.9</v>
      </c>
      <c r="HX295" s="49" t="s">
        <v>197</v>
      </c>
      <c r="HY295" s="49" t="s">
        <v>197</v>
      </c>
      <c r="HZ295" s="49" t="s">
        <v>197</v>
      </c>
      <c r="IA295" s="49" t="s">
        <v>197</v>
      </c>
      <c r="IB295" s="49" t="s">
        <v>197</v>
      </c>
      <c r="IC295" s="49" t="s">
        <v>197</v>
      </c>
      <c r="ID295" s="48">
        <v>50.3</v>
      </c>
      <c r="IE295" s="49" t="s">
        <v>197</v>
      </c>
      <c r="IF295" s="49" t="s">
        <v>197</v>
      </c>
      <c r="IG295" s="49" t="s">
        <v>197</v>
      </c>
      <c r="IH295" s="48">
        <v>32.299999999999997</v>
      </c>
      <c r="II295" s="49" t="s">
        <v>197</v>
      </c>
      <c r="IJ295" s="49" t="s">
        <v>197</v>
      </c>
      <c r="IK295" s="49" t="s">
        <v>197</v>
      </c>
      <c r="IL295" s="49" t="s">
        <v>197</v>
      </c>
      <c r="IM295" s="49" t="s">
        <v>197</v>
      </c>
      <c r="IN295" s="49" t="s">
        <v>197</v>
      </c>
      <c r="IO295" s="49" t="s">
        <v>197</v>
      </c>
      <c r="IP295" s="49" t="s">
        <v>197</v>
      </c>
      <c r="IQ295" s="49" t="s">
        <v>197</v>
      </c>
      <c r="IR295" s="48">
        <v>24.9</v>
      </c>
      <c r="IS295" s="48">
        <v>53.6</v>
      </c>
      <c r="IT295" s="48">
        <v>42.5</v>
      </c>
      <c r="IU295" s="49" t="s">
        <v>197</v>
      </c>
      <c r="IV295" s="49" t="s">
        <v>197</v>
      </c>
      <c r="IW295" s="49" t="s">
        <v>197</v>
      </c>
      <c r="IX295" s="49" t="s">
        <v>197</v>
      </c>
      <c r="IY295" s="49" t="s">
        <v>197</v>
      </c>
      <c r="IZ295" s="49" t="s">
        <v>197</v>
      </c>
      <c r="JA295" s="49" t="s">
        <v>197</v>
      </c>
      <c r="JB295" s="49" t="s">
        <v>197</v>
      </c>
      <c r="JC295" s="49" t="s">
        <v>197</v>
      </c>
      <c r="JD295" s="49" t="s">
        <v>197</v>
      </c>
      <c r="JE295" s="49" t="s">
        <v>197</v>
      </c>
      <c r="JF295" s="49" t="s">
        <v>87</v>
      </c>
      <c r="JG295" s="49" t="s">
        <v>87</v>
      </c>
      <c r="JH295" s="49" t="s">
        <v>87</v>
      </c>
      <c r="JI295" s="49">
        <v>46.2</v>
      </c>
      <c r="JJ295" s="49">
        <v>60.8</v>
      </c>
      <c r="JK295" s="49">
        <v>36.1</v>
      </c>
      <c r="JL295" s="49">
        <v>63.6</v>
      </c>
      <c r="JM295" s="49">
        <v>19.600000000000001</v>
      </c>
      <c r="JN295" s="49">
        <v>32.299999999999997</v>
      </c>
      <c r="JO295" s="49" t="s">
        <v>87</v>
      </c>
    </row>
    <row r="296" spans="1:275">
      <c r="A296" s="45"/>
      <c r="B296" s="46" t="s">
        <v>2033</v>
      </c>
      <c r="C296" s="303" t="s">
        <v>1327</v>
      </c>
      <c r="D296" s="46" t="s">
        <v>139</v>
      </c>
      <c r="E296" s="303" t="s">
        <v>38</v>
      </c>
      <c r="F296" s="47" t="s">
        <v>197</v>
      </c>
      <c r="G296" s="47" t="s">
        <v>197</v>
      </c>
      <c r="H296" s="48">
        <v>64.3</v>
      </c>
      <c r="I296" s="48">
        <v>99.6</v>
      </c>
      <c r="J296" s="48">
        <v>94.6</v>
      </c>
      <c r="K296" s="49" t="s">
        <v>197</v>
      </c>
      <c r="L296" s="48">
        <v>72.400000000000006</v>
      </c>
      <c r="M296" s="48">
        <v>72.400000000000006</v>
      </c>
      <c r="N296" s="48">
        <v>114.2</v>
      </c>
      <c r="O296" s="49" t="s">
        <v>197</v>
      </c>
      <c r="P296" s="48">
        <v>41.1</v>
      </c>
      <c r="Q296" s="49" t="s">
        <v>197</v>
      </c>
      <c r="R296" s="48">
        <v>52.3</v>
      </c>
      <c r="S296" s="48">
        <v>133.30000000000001</v>
      </c>
      <c r="T296" s="49" t="s">
        <v>197</v>
      </c>
      <c r="U296" s="49" t="s">
        <v>197</v>
      </c>
      <c r="V296" s="49" t="s">
        <v>197</v>
      </c>
      <c r="W296" s="49" t="s">
        <v>197</v>
      </c>
      <c r="X296" s="49" t="s">
        <v>197</v>
      </c>
      <c r="Y296" s="49" t="s">
        <v>197</v>
      </c>
      <c r="Z296" s="49" t="s">
        <v>197</v>
      </c>
      <c r="AA296" s="49" t="s">
        <v>197</v>
      </c>
      <c r="AB296" s="49" t="s">
        <v>197</v>
      </c>
      <c r="AC296" s="49" t="s">
        <v>197</v>
      </c>
      <c r="AD296" s="49" t="s">
        <v>197</v>
      </c>
      <c r="AE296" s="49" t="s">
        <v>197</v>
      </c>
      <c r="AF296" s="49" t="s">
        <v>197</v>
      </c>
      <c r="AG296" s="49" t="s">
        <v>197</v>
      </c>
      <c r="AH296" s="49" t="s">
        <v>197</v>
      </c>
      <c r="AI296" s="49" t="s">
        <v>197</v>
      </c>
      <c r="AJ296" s="49" t="s">
        <v>197</v>
      </c>
      <c r="AK296" s="49" t="s">
        <v>197</v>
      </c>
      <c r="AL296" s="49" t="s">
        <v>197</v>
      </c>
      <c r="AM296" s="49" t="s">
        <v>197</v>
      </c>
      <c r="AN296" s="49" t="s">
        <v>197</v>
      </c>
      <c r="AO296" s="49" t="s">
        <v>197</v>
      </c>
      <c r="AP296" s="49" t="s">
        <v>197</v>
      </c>
      <c r="AQ296" s="49" t="s">
        <v>197</v>
      </c>
      <c r="AR296" s="49" t="s">
        <v>197</v>
      </c>
      <c r="AS296" s="49" t="s">
        <v>197</v>
      </c>
      <c r="AT296" s="48">
        <v>54.7</v>
      </c>
      <c r="AU296" s="49" t="s">
        <v>197</v>
      </c>
      <c r="AV296" s="49" t="s">
        <v>197</v>
      </c>
      <c r="AW296" s="49" t="s">
        <v>197</v>
      </c>
      <c r="AX296" s="49" t="s">
        <v>197</v>
      </c>
      <c r="AY296" s="49" t="s">
        <v>197</v>
      </c>
      <c r="AZ296" s="48">
        <v>139.69999999999999</v>
      </c>
      <c r="BA296" s="48">
        <v>86.7</v>
      </c>
      <c r="BB296" s="48">
        <v>89.2</v>
      </c>
      <c r="BC296" s="48">
        <v>95.2</v>
      </c>
      <c r="BD296" s="48">
        <v>67.5</v>
      </c>
      <c r="BE296" s="48">
        <v>69.599999999999994</v>
      </c>
      <c r="BF296" s="48">
        <v>85.5</v>
      </c>
      <c r="BG296" s="48">
        <v>67.3</v>
      </c>
      <c r="BH296" s="48">
        <v>71.599999999999994</v>
      </c>
      <c r="BI296" s="49" t="s">
        <v>197</v>
      </c>
      <c r="BJ296" s="49" t="s">
        <v>197</v>
      </c>
      <c r="BK296" s="49" t="s">
        <v>197</v>
      </c>
      <c r="BL296" s="49" t="s">
        <v>197</v>
      </c>
      <c r="BM296" s="49" t="s">
        <v>197</v>
      </c>
      <c r="BN296" s="49" t="s">
        <v>197</v>
      </c>
      <c r="BO296" s="49" t="s">
        <v>197</v>
      </c>
      <c r="BP296" s="49" t="s">
        <v>197</v>
      </c>
      <c r="BQ296" s="49" t="s">
        <v>197</v>
      </c>
      <c r="BR296" s="49" t="s">
        <v>197</v>
      </c>
      <c r="BS296" s="49" t="s">
        <v>197</v>
      </c>
      <c r="BT296" s="49" t="s">
        <v>197</v>
      </c>
      <c r="BU296" s="49" t="s">
        <v>197</v>
      </c>
      <c r="BV296" s="49" t="s">
        <v>197</v>
      </c>
      <c r="BW296" s="49" t="s">
        <v>197</v>
      </c>
      <c r="BX296" s="49" t="s">
        <v>197</v>
      </c>
      <c r="BY296" s="49" t="s">
        <v>197</v>
      </c>
      <c r="BZ296" s="49" t="s">
        <v>197</v>
      </c>
      <c r="CA296" s="49" t="s">
        <v>197</v>
      </c>
      <c r="CB296" s="49" t="s">
        <v>197</v>
      </c>
      <c r="CC296" s="49" t="s">
        <v>197</v>
      </c>
      <c r="CD296" s="49" t="s">
        <v>197</v>
      </c>
      <c r="CE296" s="49" t="s">
        <v>197</v>
      </c>
      <c r="CF296" s="49" t="s">
        <v>197</v>
      </c>
      <c r="CG296" s="49" t="s">
        <v>197</v>
      </c>
      <c r="CH296" s="49" t="s">
        <v>197</v>
      </c>
      <c r="CI296" s="49" t="s">
        <v>197</v>
      </c>
      <c r="CJ296" s="49" t="s">
        <v>197</v>
      </c>
      <c r="CK296" s="49" t="s">
        <v>197</v>
      </c>
      <c r="CL296" s="49" t="s">
        <v>197</v>
      </c>
      <c r="CM296" s="49" t="s">
        <v>197</v>
      </c>
      <c r="CN296" s="49" t="s">
        <v>197</v>
      </c>
      <c r="CO296" s="49" t="s">
        <v>197</v>
      </c>
      <c r="CP296" s="49" t="s">
        <v>197</v>
      </c>
      <c r="CQ296" s="49" t="s">
        <v>197</v>
      </c>
      <c r="CR296" s="49" t="s">
        <v>197</v>
      </c>
      <c r="CS296" s="49" t="s">
        <v>197</v>
      </c>
      <c r="CT296" s="49" t="s">
        <v>197</v>
      </c>
      <c r="CU296" s="49" t="s">
        <v>197</v>
      </c>
      <c r="CV296" s="49" t="s">
        <v>197</v>
      </c>
      <c r="CW296" s="49" t="s">
        <v>197</v>
      </c>
      <c r="CX296" s="49" t="s">
        <v>197</v>
      </c>
      <c r="CY296" s="49" t="s">
        <v>197</v>
      </c>
      <c r="CZ296" s="49" t="s">
        <v>197</v>
      </c>
      <c r="DA296" s="49" t="s">
        <v>197</v>
      </c>
      <c r="DB296" s="49" t="s">
        <v>197</v>
      </c>
      <c r="DC296" s="49" t="s">
        <v>197</v>
      </c>
      <c r="DD296" s="49" t="s">
        <v>197</v>
      </c>
      <c r="DE296" s="49" t="s">
        <v>197</v>
      </c>
      <c r="DF296" s="49" t="s">
        <v>197</v>
      </c>
      <c r="DG296" s="49" t="s">
        <v>197</v>
      </c>
      <c r="DH296" s="49" t="s">
        <v>197</v>
      </c>
      <c r="DI296" s="49" t="s">
        <v>197</v>
      </c>
      <c r="DJ296" s="49" t="s">
        <v>197</v>
      </c>
      <c r="DK296" s="49" t="s">
        <v>197</v>
      </c>
      <c r="DL296" s="49" t="s">
        <v>197</v>
      </c>
      <c r="DM296" s="49" t="s">
        <v>197</v>
      </c>
      <c r="DN296" s="49" t="s">
        <v>197</v>
      </c>
      <c r="DO296" s="49" t="s">
        <v>197</v>
      </c>
      <c r="DP296" s="49" t="s">
        <v>197</v>
      </c>
      <c r="DQ296" s="49" t="s">
        <v>197</v>
      </c>
      <c r="DR296" s="49" t="s">
        <v>197</v>
      </c>
      <c r="DS296" s="49" t="s">
        <v>197</v>
      </c>
      <c r="DT296" s="49" t="s">
        <v>197</v>
      </c>
      <c r="DU296" s="49" t="s">
        <v>197</v>
      </c>
      <c r="DV296" s="49" t="s">
        <v>197</v>
      </c>
      <c r="DW296" s="49" t="s">
        <v>197</v>
      </c>
      <c r="DX296" s="49" t="s">
        <v>197</v>
      </c>
      <c r="DY296" s="49" t="s">
        <v>197</v>
      </c>
      <c r="DZ296" s="49" t="s">
        <v>197</v>
      </c>
      <c r="EA296" s="49" t="s">
        <v>197</v>
      </c>
      <c r="EB296" s="48" t="e">
        <v>#N/A</v>
      </c>
      <c r="EC296" s="49" t="s">
        <v>197</v>
      </c>
      <c r="ED296" s="48" t="e">
        <v>#N/A</v>
      </c>
      <c r="EE296" s="49" t="s">
        <v>197</v>
      </c>
      <c r="EF296" s="49" t="s">
        <v>197</v>
      </c>
      <c r="EG296" s="49" t="s">
        <v>197</v>
      </c>
      <c r="EH296" s="49" t="s">
        <v>197</v>
      </c>
      <c r="EI296" s="49" t="s">
        <v>197</v>
      </c>
      <c r="EJ296" s="49" t="s">
        <v>197</v>
      </c>
      <c r="EK296" s="49" t="s">
        <v>197</v>
      </c>
      <c r="EL296" s="49" t="s">
        <v>197</v>
      </c>
      <c r="EM296" s="49" t="s">
        <v>197</v>
      </c>
      <c r="EN296" s="49" t="s">
        <v>197</v>
      </c>
      <c r="EO296" s="49" t="s">
        <v>197</v>
      </c>
      <c r="EP296" s="49" t="s">
        <v>197</v>
      </c>
      <c r="EQ296" s="49" t="s">
        <v>197</v>
      </c>
      <c r="ER296" s="49" t="s">
        <v>197</v>
      </c>
      <c r="ES296" s="49" t="s">
        <v>197</v>
      </c>
      <c r="ET296" s="48">
        <v>46.2</v>
      </c>
      <c r="EU296" s="49" t="s">
        <v>197</v>
      </c>
      <c r="EV296" s="48">
        <v>88</v>
      </c>
      <c r="EW296" s="48">
        <v>85.8</v>
      </c>
      <c r="EX296" s="48">
        <v>86.5</v>
      </c>
      <c r="EY296" s="49" t="s">
        <v>197</v>
      </c>
      <c r="EZ296" s="49" t="s">
        <v>197</v>
      </c>
      <c r="FA296" s="49" t="s">
        <v>197</v>
      </c>
      <c r="FB296" s="49" t="s">
        <v>197</v>
      </c>
      <c r="FC296" s="49" t="s">
        <v>197</v>
      </c>
      <c r="FD296" s="48">
        <v>96.5</v>
      </c>
      <c r="FE296" s="48">
        <v>84.6</v>
      </c>
      <c r="FF296" s="48">
        <v>89.7</v>
      </c>
      <c r="FG296" s="48">
        <v>215.8</v>
      </c>
      <c r="FH296" s="48">
        <v>54.3</v>
      </c>
      <c r="FI296" s="48">
        <v>169.8</v>
      </c>
      <c r="FJ296" s="49" t="s">
        <v>197</v>
      </c>
      <c r="FK296" s="49" t="s">
        <v>197</v>
      </c>
      <c r="FL296" s="49" t="s">
        <v>197</v>
      </c>
      <c r="FM296" s="48">
        <v>59.6</v>
      </c>
      <c r="FN296" s="48">
        <v>39.9</v>
      </c>
      <c r="FO296" s="48">
        <v>51.4</v>
      </c>
      <c r="FP296" s="49" t="s">
        <v>197</v>
      </c>
      <c r="FQ296" s="49" t="s">
        <v>197</v>
      </c>
      <c r="FR296" s="49" t="s">
        <v>197</v>
      </c>
      <c r="FS296" s="48">
        <v>44.9</v>
      </c>
      <c r="FT296" s="48">
        <v>30.4</v>
      </c>
      <c r="FU296" s="48">
        <v>39.5</v>
      </c>
      <c r="FV296" s="49" t="s">
        <v>197</v>
      </c>
      <c r="FW296" s="49" t="s">
        <v>197</v>
      </c>
      <c r="FX296" s="48">
        <v>95.8</v>
      </c>
      <c r="FY296" s="48">
        <v>84.1</v>
      </c>
      <c r="FZ296" s="48">
        <v>84.3</v>
      </c>
      <c r="GA296" s="48">
        <v>100.4</v>
      </c>
      <c r="GB296" s="48">
        <v>78.099999999999994</v>
      </c>
      <c r="GC296" s="48">
        <v>82.5</v>
      </c>
      <c r="GD296" s="49" t="s">
        <v>197</v>
      </c>
      <c r="GE296" s="49" t="s">
        <v>197</v>
      </c>
      <c r="GF296" s="49" t="s">
        <v>197</v>
      </c>
      <c r="GG296" s="49" t="s">
        <v>197</v>
      </c>
      <c r="GH296" s="48">
        <v>39.200000000000003</v>
      </c>
      <c r="GI296" s="48">
        <v>38.9</v>
      </c>
      <c r="GJ296" s="49" t="s">
        <v>197</v>
      </c>
      <c r="GK296" s="49" t="s">
        <v>197</v>
      </c>
      <c r="GL296" s="49" t="s">
        <v>197</v>
      </c>
      <c r="GM296" s="49" t="s">
        <v>197</v>
      </c>
      <c r="GN296" s="49" t="s">
        <v>197</v>
      </c>
      <c r="GO296" s="49" t="s">
        <v>197</v>
      </c>
      <c r="GP296" s="49" t="s">
        <v>197</v>
      </c>
      <c r="GQ296" s="49" t="s">
        <v>197</v>
      </c>
      <c r="GR296" s="49" t="s">
        <v>197</v>
      </c>
      <c r="GS296" s="49" t="s">
        <v>197</v>
      </c>
      <c r="GT296" s="49" t="s">
        <v>197</v>
      </c>
      <c r="GU296" s="49" t="s">
        <v>197</v>
      </c>
      <c r="GV296" s="49" t="s">
        <v>197</v>
      </c>
      <c r="GW296" s="49" t="s">
        <v>197</v>
      </c>
      <c r="GX296" s="49" t="s">
        <v>197</v>
      </c>
      <c r="GY296" s="49" t="s">
        <v>197</v>
      </c>
      <c r="GZ296" s="49" t="s">
        <v>197</v>
      </c>
      <c r="HA296" s="49" t="s">
        <v>197</v>
      </c>
      <c r="HB296" s="49" t="s">
        <v>197</v>
      </c>
      <c r="HC296" s="49" t="s">
        <v>197</v>
      </c>
      <c r="HD296" s="49" t="s">
        <v>197</v>
      </c>
      <c r="HE296" s="48" t="e">
        <v>#N/A</v>
      </c>
      <c r="HF296" s="49" t="s">
        <v>197</v>
      </c>
      <c r="HG296" s="48" t="e">
        <v>#N/A</v>
      </c>
      <c r="HH296" s="49" t="s">
        <v>197</v>
      </c>
      <c r="HI296" s="49" t="s">
        <v>197</v>
      </c>
      <c r="HJ296" s="49" t="s">
        <v>197</v>
      </c>
      <c r="HK296" s="49" t="s">
        <v>197</v>
      </c>
      <c r="HL296" s="49" t="s">
        <v>197</v>
      </c>
      <c r="HM296" s="49" t="s">
        <v>197</v>
      </c>
      <c r="HN296" s="49" t="s">
        <v>197</v>
      </c>
      <c r="HO296" s="49" t="s">
        <v>197</v>
      </c>
      <c r="HP296" s="49" t="s">
        <v>197</v>
      </c>
      <c r="HQ296" s="49" t="s">
        <v>197</v>
      </c>
      <c r="HR296" s="49" t="s">
        <v>197</v>
      </c>
      <c r="HS296" s="49" t="s">
        <v>197</v>
      </c>
      <c r="HT296" s="49" t="s">
        <v>197</v>
      </c>
      <c r="HU296" s="48">
        <v>175.4</v>
      </c>
      <c r="HV296" s="48">
        <v>99.2</v>
      </c>
      <c r="HW296" s="48">
        <v>103.9</v>
      </c>
      <c r="HX296" s="49" t="s">
        <v>197</v>
      </c>
      <c r="HY296" s="49" t="s">
        <v>197</v>
      </c>
      <c r="HZ296" s="49" t="s">
        <v>197</v>
      </c>
      <c r="IA296" s="49" t="s">
        <v>197</v>
      </c>
      <c r="IB296" s="49" t="s">
        <v>197</v>
      </c>
      <c r="IC296" s="49" t="s">
        <v>197</v>
      </c>
      <c r="ID296" s="48">
        <v>196.6</v>
      </c>
      <c r="IE296" s="49" t="s">
        <v>197</v>
      </c>
      <c r="IF296" s="49" t="s">
        <v>197</v>
      </c>
      <c r="IG296" s="49" t="s">
        <v>197</v>
      </c>
      <c r="IH296" s="48">
        <v>20.100000000000001</v>
      </c>
      <c r="II296" s="49" t="s">
        <v>197</v>
      </c>
      <c r="IJ296" s="49" t="s">
        <v>197</v>
      </c>
      <c r="IK296" s="49" t="s">
        <v>197</v>
      </c>
      <c r="IL296" s="49" t="s">
        <v>197</v>
      </c>
      <c r="IM296" s="49" t="s">
        <v>197</v>
      </c>
      <c r="IN296" s="49" t="s">
        <v>197</v>
      </c>
      <c r="IO296" s="49" t="s">
        <v>197</v>
      </c>
      <c r="IP296" s="49" t="s">
        <v>197</v>
      </c>
      <c r="IQ296" s="49" t="s">
        <v>197</v>
      </c>
      <c r="IR296" s="48">
        <v>103.2</v>
      </c>
      <c r="IS296" s="48">
        <v>23</v>
      </c>
      <c r="IT296" s="48">
        <v>54</v>
      </c>
      <c r="IU296" s="49" t="s">
        <v>197</v>
      </c>
      <c r="IV296" s="49" t="s">
        <v>197</v>
      </c>
      <c r="IW296" s="49" t="s">
        <v>197</v>
      </c>
      <c r="IX296" s="49" t="s">
        <v>197</v>
      </c>
      <c r="IY296" s="49" t="s">
        <v>197</v>
      </c>
      <c r="IZ296" s="49" t="s">
        <v>197</v>
      </c>
      <c r="JA296" s="49" t="s">
        <v>197</v>
      </c>
      <c r="JB296" s="49" t="s">
        <v>197</v>
      </c>
      <c r="JC296" s="49" t="s">
        <v>197</v>
      </c>
      <c r="JD296" s="49" t="s">
        <v>197</v>
      </c>
      <c r="JE296" s="49" t="s">
        <v>197</v>
      </c>
      <c r="JF296" s="49" t="s">
        <v>87</v>
      </c>
      <c r="JG296" s="49" t="s">
        <v>87</v>
      </c>
      <c r="JH296" s="49" t="s">
        <v>87</v>
      </c>
      <c r="JI296" s="49">
        <v>117</v>
      </c>
      <c r="JJ296" s="49">
        <v>52.9</v>
      </c>
      <c r="JK296" s="49">
        <v>58.2</v>
      </c>
      <c r="JL296" s="49">
        <v>68.8</v>
      </c>
      <c r="JM296" s="49">
        <v>21.5</v>
      </c>
      <c r="JN296" s="49">
        <v>20.100000000000001</v>
      </c>
      <c r="JO296" s="49" t="s">
        <v>87</v>
      </c>
    </row>
    <row r="297" spans="1:275">
      <c r="A297" s="45"/>
      <c r="B297" s="46" t="s">
        <v>2034</v>
      </c>
      <c r="C297" s="303" t="s">
        <v>1518</v>
      </c>
      <c r="D297" s="46" t="s">
        <v>140</v>
      </c>
      <c r="E297" s="303" t="s">
        <v>39</v>
      </c>
      <c r="F297" s="47" t="s">
        <v>197</v>
      </c>
      <c r="G297" s="47" t="s">
        <v>197</v>
      </c>
      <c r="H297" s="48">
        <v>126.1</v>
      </c>
      <c r="I297" s="48">
        <v>109.7</v>
      </c>
      <c r="J297" s="48">
        <v>113.1</v>
      </c>
      <c r="K297" s="48">
        <v>108.6</v>
      </c>
      <c r="L297" s="48">
        <v>117.3</v>
      </c>
      <c r="M297" s="48">
        <v>56.4</v>
      </c>
      <c r="N297" s="48">
        <v>133.1</v>
      </c>
      <c r="O297" s="49" t="s">
        <v>197</v>
      </c>
      <c r="P297" s="48">
        <v>89.6</v>
      </c>
      <c r="Q297" s="48">
        <v>216.3</v>
      </c>
      <c r="R297" s="48">
        <v>73.7</v>
      </c>
      <c r="S297" s="48">
        <v>155</v>
      </c>
      <c r="T297" s="48">
        <v>141.19999999999999</v>
      </c>
      <c r="U297" s="48">
        <v>143.30000000000001</v>
      </c>
      <c r="V297" s="48">
        <v>71.3</v>
      </c>
      <c r="W297" s="48">
        <v>128</v>
      </c>
      <c r="X297" s="48">
        <v>112.7</v>
      </c>
      <c r="Y297" s="48">
        <v>170.2</v>
      </c>
      <c r="Z297" s="48">
        <v>323.8</v>
      </c>
      <c r="AA297" s="48">
        <v>169.9</v>
      </c>
      <c r="AB297" s="48">
        <v>156.6</v>
      </c>
      <c r="AC297" s="48">
        <v>69.5</v>
      </c>
      <c r="AD297" s="48">
        <v>82.4</v>
      </c>
      <c r="AE297" s="48">
        <v>88.4</v>
      </c>
      <c r="AF297" s="48">
        <v>115.9</v>
      </c>
      <c r="AG297" s="48">
        <v>252.2</v>
      </c>
      <c r="AH297" s="48">
        <v>117.6</v>
      </c>
      <c r="AI297" s="49" t="s">
        <v>197</v>
      </c>
      <c r="AJ297" s="48">
        <v>137.4</v>
      </c>
      <c r="AK297" s="48">
        <v>13.9</v>
      </c>
      <c r="AL297" s="49" t="s">
        <v>197</v>
      </c>
      <c r="AM297" s="49" t="s">
        <v>197</v>
      </c>
      <c r="AN297" s="49" t="s">
        <v>197</v>
      </c>
      <c r="AO297" s="48">
        <v>32</v>
      </c>
      <c r="AP297" s="48">
        <v>31.7</v>
      </c>
      <c r="AQ297" s="49" t="s">
        <v>197</v>
      </c>
      <c r="AR297" s="49" t="s">
        <v>197</v>
      </c>
      <c r="AS297" s="49" t="s">
        <v>197</v>
      </c>
      <c r="AT297" s="48">
        <v>90.2</v>
      </c>
      <c r="AU297" s="49" t="s">
        <v>197</v>
      </c>
      <c r="AV297" s="48">
        <v>79</v>
      </c>
      <c r="AW297" s="48">
        <v>257</v>
      </c>
      <c r="AX297" s="48">
        <v>72.400000000000006</v>
      </c>
      <c r="AY297" s="48">
        <v>10.6</v>
      </c>
      <c r="AZ297" s="48">
        <v>200</v>
      </c>
      <c r="BA297" s="48">
        <v>121.5</v>
      </c>
      <c r="BB297" s="48">
        <v>125.2</v>
      </c>
      <c r="BC297" s="48">
        <v>119.9</v>
      </c>
      <c r="BD297" s="48">
        <v>94.9</v>
      </c>
      <c r="BE297" s="48">
        <v>96.8</v>
      </c>
      <c r="BF297" s="48">
        <v>164.2</v>
      </c>
      <c r="BG297" s="48">
        <v>83.7</v>
      </c>
      <c r="BH297" s="48">
        <v>102.3</v>
      </c>
      <c r="BI297" s="48">
        <v>127.9</v>
      </c>
      <c r="BJ297" s="48">
        <v>146.69999999999999</v>
      </c>
      <c r="BK297" s="48">
        <v>136.80000000000001</v>
      </c>
      <c r="BL297" s="48">
        <v>65.900000000000006</v>
      </c>
      <c r="BM297" s="48">
        <v>222.7</v>
      </c>
      <c r="BN297" s="48">
        <v>179.6</v>
      </c>
      <c r="BO297" s="49" t="s">
        <v>197</v>
      </c>
      <c r="BP297" s="48">
        <v>104.3</v>
      </c>
      <c r="BQ297" s="48">
        <v>83.5</v>
      </c>
      <c r="BR297" s="48">
        <v>161.6</v>
      </c>
      <c r="BS297" s="48">
        <v>111.1</v>
      </c>
      <c r="BT297" s="48">
        <v>135</v>
      </c>
      <c r="BU297" s="48">
        <v>577.4</v>
      </c>
      <c r="BV297" s="48">
        <v>187.9</v>
      </c>
      <c r="BW297" s="48">
        <v>324</v>
      </c>
      <c r="BX297" s="49" t="s">
        <v>197</v>
      </c>
      <c r="BY297" s="49" t="s">
        <v>197</v>
      </c>
      <c r="BZ297" s="49" t="s">
        <v>197</v>
      </c>
      <c r="CA297" s="49" t="s">
        <v>197</v>
      </c>
      <c r="CB297" s="49" t="s">
        <v>197</v>
      </c>
      <c r="CC297" s="49" t="s">
        <v>197</v>
      </c>
      <c r="CD297" s="48">
        <v>102.2</v>
      </c>
      <c r="CE297" s="48">
        <v>91</v>
      </c>
      <c r="CF297" s="48">
        <v>95.5</v>
      </c>
      <c r="CG297" s="49" t="s">
        <v>197</v>
      </c>
      <c r="CH297" s="49" t="s">
        <v>197</v>
      </c>
      <c r="CI297" s="49" t="s">
        <v>197</v>
      </c>
      <c r="CJ297" s="48">
        <v>135.80000000000001</v>
      </c>
      <c r="CK297" s="48">
        <v>74.2</v>
      </c>
      <c r="CL297" s="48">
        <v>100.2</v>
      </c>
      <c r="CM297" s="49" t="s">
        <v>197</v>
      </c>
      <c r="CN297" s="49" t="s">
        <v>197</v>
      </c>
      <c r="CO297" s="49" t="s">
        <v>197</v>
      </c>
      <c r="CP297" s="49" t="s">
        <v>197</v>
      </c>
      <c r="CQ297" s="49" t="s">
        <v>197</v>
      </c>
      <c r="CR297" s="49" t="s">
        <v>197</v>
      </c>
      <c r="CS297" s="49" t="s">
        <v>197</v>
      </c>
      <c r="CT297" s="49" t="s">
        <v>197</v>
      </c>
      <c r="CU297" s="49" t="s">
        <v>197</v>
      </c>
      <c r="CV297" s="49" t="s">
        <v>197</v>
      </c>
      <c r="CW297" s="48">
        <v>137.1</v>
      </c>
      <c r="CX297" s="48">
        <v>86.3</v>
      </c>
      <c r="CY297" s="48">
        <v>108.9</v>
      </c>
      <c r="CZ297" s="48">
        <v>92</v>
      </c>
      <c r="DA297" s="48">
        <v>103.1</v>
      </c>
      <c r="DB297" s="48">
        <v>81.2</v>
      </c>
      <c r="DC297" s="48">
        <v>88.8</v>
      </c>
      <c r="DD297" s="48">
        <v>396.9</v>
      </c>
      <c r="DE297" s="48">
        <v>286.39999999999998</v>
      </c>
      <c r="DF297" s="48">
        <v>326.3</v>
      </c>
      <c r="DG297" s="49" t="s">
        <v>197</v>
      </c>
      <c r="DH297" s="49" t="s">
        <v>197</v>
      </c>
      <c r="DI297" s="49" t="s">
        <v>197</v>
      </c>
      <c r="DJ297" s="49" t="s">
        <v>197</v>
      </c>
      <c r="DK297" s="49" t="s">
        <v>197</v>
      </c>
      <c r="DL297" s="49" t="s">
        <v>197</v>
      </c>
      <c r="DM297" s="48">
        <v>124.1</v>
      </c>
      <c r="DN297" s="48">
        <v>70.7</v>
      </c>
      <c r="DO297" s="48">
        <v>91.2</v>
      </c>
      <c r="DP297" s="49" t="s">
        <v>197</v>
      </c>
      <c r="DQ297" s="49" t="s">
        <v>197</v>
      </c>
      <c r="DR297" s="49" t="s">
        <v>197</v>
      </c>
      <c r="DS297" s="49" t="s">
        <v>197</v>
      </c>
      <c r="DT297" s="49" t="s">
        <v>197</v>
      </c>
      <c r="DU297" s="49" t="s">
        <v>197</v>
      </c>
      <c r="DV297" s="49" t="s">
        <v>197</v>
      </c>
      <c r="DW297" s="49" t="s">
        <v>197</v>
      </c>
      <c r="DX297" s="49" t="s">
        <v>197</v>
      </c>
      <c r="DY297" s="49" t="s">
        <v>197</v>
      </c>
      <c r="DZ297" s="49" t="s">
        <v>197</v>
      </c>
      <c r="EA297" s="49" t="s">
        <v>197</v>
      </c>
      <c r="EB297" s="48" t="e">
        <v>#N/A</v>
      </c>
      <c r="EC297" s="49" t="s">
        <v>197</v>
      </c>
      <c r="ED297" s="48" t="e">
        <v>#N/A</v>
      </c>
      <c r="EE297" s="49" t="s">
        <v>197</v>
      </c>
      <c r="EF297" s="48">
        <v>105.9</v>
      </c>
      <c r="EG297" s="48">
        <v>15.8</v>
      </c>
      <c r="EH297" s="48">
        <v>54.3</v>
      </c>
      <c r="EI297" s="48">
        <v>59.9</v>
      </c>
      <c r="EJ297" s="48">
        <v>72</v>
      </c>
      <c r="EK297" s="48">
        <v>67.900000000000006</v>
      </c>
      <c r="EL297" s="49" t="s">
        <v>197</v>
      </c>
      <c r="EM297" s="48">
        <v>273.8</v>
      </c>
      <c r="EN297" s="48">
        <v>167.7</v>
      </c>
      <c r="EO297" s="48">
        <v>223.2</v>
      </c>
      <c r="EP297" s="49" t="s">
        <v>197</v>
      </c>
      <c r="EQ297" s="49" t="s">
        <v>197</v>
      </c>
      <c r="ER297" s="49" t="s">
        <v>197</v>
      </c>
      <c r="ES297" s="49" t="s">
        <v>197</v>
      </c>
      <c r="ET297" s="48">
        <v>223.4</v>
      </c>
      <c r="EU297" s="49" t="s">
        <v>197</v>
      </c>
      <c r="EV297" s="48">
        <v>127.1</v>
      </c>
      <c r="EW297" s="48">
        <v>71.7</v>
      </c>
      <c r="EX297" s="48">
        <v>89</v>
      </c>
      <c r="EY297" s="48">
        <v>275.7</v>
      </c>
      <c r="EZ297" s="48">
        <v>76.8</v>
      </c>
      <c r="FA297" s="48">
        <v>106.4</v>
      </c>
      <c r="FB297" s="48">
        <v>94.6</v>
      </c>
      <c r="FC297" s="49" t="s">
        <v>197</v>
      </c>
      <c r="FD297" s="48">
        <v>64.8</v>
      </c>
      <c r="FE297" s="48">
        <v>72.5</v>
      </c>
      <c r="FF297" s="48">
        <v>69.2</v>
      </c>
      <c r="FG297" s="48">
        <v>25.9</v>
      </c>
      <c r="FH297" s="48">
        <v>8.1</v>
      </c>
      <c r="FI297" s="48">
        <v>20.8</v>
      </c>
      <c r="FJ297" s="48">
        <v>32.1</v>
      </c>
      <c r="FK297" s="48">
        <v>48</v>
      </c>
      <c r="FL297" s="48">
        <v>40.9</v>
      </c>
      <c r="FM297" s="48">
        <v>151</v>
      </c>
      <c r="FN297" s="48">
        <v>82.7</v>
      </c>
      <c r="FO297" s="48">
        <v>122.5</v>
      </c>
      <c r="FP297" s="48">
        <v>50.4</v>
      </c>
      <c r="FQ297" s="48">
        <v>105.9</v>
      </c>
      <c r="FR297" s="48">
        <v>86.2</v>
      </c>
      <c r="FS297" s="48">
        <v>113.8</v>
      </c>
      <c r="FT297" s="48">
        <v>67.2</v>
      </c>
      <c r="FU297" s="48">
        <v>96.6</v>
      </c>
      <c r="FV297" s="48">
        <v>88.5</v>
      </c>
      <c r="FW297" s="48">
        <v>168.1</v>
      </c>
      <c r="FX297" s="48">
        <v>156.4</v>
      </c>
      <c r="FY297" s="48">
        <v>113.6</v>
      </c>
      <c r="FZ297" s="48">
        <v>114</v>
      </c>
      <c r="GA297" s="48">
        <v>126.8</v>
      </c>
      <c r="GB297" s="48">
        <v>96.8</v>
      </c>
      <c r="GC297" s="48">
        <v>102.6</v>
      </c>
      <c r="GD297" s="48">
        <v>36.4</v>
      </c>
      <c r="GE297" s="48">
        <v>14.8</v>
      </c>
      <c r="GF297" s="48">
        <v>28.8</v>
      </c>
      <c r="GG297" s="48">
        <v>292.89999999999998</v>
      </c>
      <c r="GH297" s="48">
        <v>144.69999999999999</v>
      </c>
      <c r="GI297" s="48">
        <v>145.69999999999999</v>
      </c>
      <c r="GJ297" s="49" t="s">
        <v>197</v>
      </c>
      <c r="GK297" s="49" t="s">
        <v>197</v>
      </c>
      <c r="GL297" s="49" t="s">
        <v>197</v>
      </c>
      <c r="GM297" s="48">
        <v>117.3</v>
      </c>
      <c r="GN297" s="48">
        <v>86.9</v>
      </c>
      <c r="GO297" s="48">
        <v>98.7</v>
      </c>
      <c r="GP297" s="48">
        <v>32.9</v>
      </c>
      <c r="GQ297" s="48">
        <v>112.9</v>
      </c>
      <c r="GR297" s="48">
        <v>83.2</v>
      </c>
      <c r="GS297" s="48">
        <v>128.4</v>
      </c>
      <c r="GT297" s="48">
        <v>227.6</v>
      </c>
      <c r="GU297" s="48">
        <v>205.8</v>
      </c>
      <c r="GV297" s="48">
        <v>56.3</v>
      </c>
      <c r="GW297" s="48">
        <v>122.9</v>
      </c>
      <c r="GX297" s="48">
        <v>93.3</v>
      </c>
      <c r="GY297" s="48">
        <v>139.5</v>
      </c>
      <c r="GZ297" s="48">
        <v>88.7</v>
      </c>
      <c r="HA297" s="48">
        <v>113.4</v>
      </c>
      <c r="HB297" s="48">
        <v>131.69999999999999</v>
      </c>
      <c r="HC297" s="48">
        <v>91.8</v>
      </c>
      <c r="HD297" s="48">
        <v>103.9</v>
      </c>
      <c r="HE297" s="48" t="e">
        <v>#N/A</v>
      </c>
      <c r="HF297" s="49" t="s">
        <v>197</v>
      </c>
      <c r="HG297" s="48" t="e">
        <v>#N/A</v>
      </c>
      <c r="HH297" s="48">
        <v>226.6</v>
      </c>
      <c r="HI297" s="48">
        <v>134.6</v>
      </c>
      <c r="HJ297" s="48">
        <v>90.5</v>
      </c>
      <c r="HK297" s="48">
        <v>103.1</v>
      </c>
      <c r="HL297" s="48">
        <v>109.7</v>
      </c>
      <c r="HM297" s="48">
        <v>122.1</v>
      </c>
      <c r="HN297" s="48">
        <v>116.1</v>
      </c>
      <c r="HO297" s="48">
        <v>15.5</v>
      </c>
      <c r="HP297" s="48">
        <v>10.1</v>
      </c>
      <c r="HQ297" s="48">
        <v>12</v>
      </c>
      <c r="HR297" s="48">
        <v>163.6</v>
      </c>
      <c r="HS297" s="48">
        <v>86.8</v>
      </c>
      <c r="HT297" s="48">
        <v>125.6</v>
      </c>
      <c r="HU297" s="48">
        <v>87</v>
      </c>
      <c r="HV297" s="48">
        <v>88.6</v>
      </c>
      <c r="HW297" s="48">
        <v>88.5</v>
      </c>
      <c r="HX297" s="48">
        <v>232.1</v>
      </c>
      <c r="HY297" s="49" t="s">
        <v>197</v>
      </c>
      <c r="HZ297" s="48">
        <v>36.4</v>
      </c>
      <c r="IA297" s="48">
        <v>13.9</v>
      </c>
      <c r="IB297" s="48">
        <v>414.9</v>
      </c>
      <c r="IC297" s="48">
        <v>196.2</v>
      </c>
      <c r="ID297" s="48">
        <v>73</v>
      </c>
      <c r="IE297" s="49" t="s">
        <v>197</v>
      </c>
      <c r="IF297" s="49" t="s">
        <v>197</v>
      </c>
      <c r="IG297" s="49" t="s">
        <v>197</v>
      </c>
      <c r="IH297" s="48">
        <v>94.3</v>
      </c>
      <c r="II297" s="48">
        <v>161.1</v>
      </c>
      <c r="IJ297" s="49" t="s">
        <v>197</v>
      </c>
      <c r="IK297" s="49" t="s">
        <v>197</v>
      </c>
      <c r="IL297" s="49" t="s">
        <v>197</v>
      </c>
      <c r="IM297" s="49" t="s">
        <v>197</v>
      </c>
      <c r="IN297" s="49" t="s">
        <v>197</v>
      </c>
      <c r="IO297" s="49" t="s">
        <v>197</v>
      </c>
      <c r="IP297" s="49" t="s">
        <v>197</v>
      </c>
      <c r="IQ297" s="48">
        <v>123.3</v>
      </c>
      <c r="IR297" s="48">
        <v>197.4</v>
      </c>
      <c r="IS297" s="48">
        <v>113.4</v>
      </c>
      <c r="IT297" s="48">
        <v>145.69999999999999</v>
      </c>
      <c r="IU297" s="48">
        <v>98.4</v>
      </c>
      <c r="IV297" s="48">
        <v>107.9</v>
      </c>
      <c r="IW297" s="48">
        <v>105.5</v>
      </c>
      <c r="IX297" s="49" t="s">
        <v>197</v>
      </c>
      <c r="IY297" s="49" t="s">
        <v>197</v>
      </c>
      <c r="IZ297" s="49" t="s">
        <v>197</v>
      </c>
      <c r="JA297" s="49" t="s">
        <v>197</v>
      </c>
      <c r="JB297" s="49" t="s">
        <v>197</v>
      </c>
      <c r="JC297" s="48">
        <v>94.7</v>
      </c>
      <c r="JD297" s="48">
        <v>16.5</v>
      </c>
      <c r="JE297" s="48">
        <v>35.6</v>
      </c>
      <c r="JF297" s="48">
        <v>175.5</v>
      </c>
      <c r="JG297" s="48">
        <v>131</v>
      </c>
      <c r="JH297" s="48">
        <v>53.1</v>
      </c>
      <c r="JI297" s="48">
        <v>145.6</v>
      </c>
      <c r="JJ297" s="48">
        <v>117.8</v>
      </c>
      <c r="JK297" s="48">
        <v>130.5</v>
      </c>
      <c r="JL297" s="48">
        <v>105.4</v>
      </c>
      <c r="JM297" s="48">
        <v>97.3</v>
      </c>
      <c r="JN297" s="48">
        <v>94.3</v>
      </c>
      <c r="JO297" s="48" t="s">
        <v>87</v>
      </c>
    </row>
    <row r="298" spans="1:275">
      <c r="A298" s="45"/>
      <c r="B298" s="46" t="s">
        <v>2035</v>
      </c>
      <c r="C298" s="303" t="s">
        <v>1519</v>
      </c>
      <c r="D298" s="46" t="s">
        <v>140</v>
      </c>
      <c r="E298" s="303" t="s">
        <v>39</v>
      </c>
      <c r="F298" s="47" t="s">
        <v>197</v>
      </c>
      <c r="G298" s="47" t="s">
        <v>197</v>
      </c>
      <c r="H298" s="48">
        <v>80.599999999999994</v>
      </c>
      <c r="I298" s="48">
        <v>82.7</v>
      </c>
      <c r="J298" s="48">
        <v>75.400000000000006</v>
      </c>
      <c r="K298" s="48">
        <v>57.8</v>
      </c>
      <c r="L298" s="48">
        <v>107.3</v>
      </c>
      <c r="M298" s="48">
        <v>70.5</v>
      </c>
      <c r="N298" s="48">
        <v>110.5</v>
      </c>
      <c r="O298" s="49" t="s">
        <v>197</v>
      </c>
      <c r="P298" s="48">
        <v>67.599999999999994</v>
      </c>
      <c r="Q298" s="48">
        <v>263.60000000000002</v>
      </c>
      <c r="R298" s="48">
        <v>93</v>
      </c>
      <c r="S298" s="48">
        <v>105.1</v>
      </c>
      <c r="T298" s="48">
        <v>206.4</v>
      </c>
      <c r="U298" s="48">
        <v>57.6</v>
      </c>
      <c r="V298" s="49" t="s">
        <v>197</v>
      </c>
      <c r="W298" s="49" t="s">
        <v>197</v>
      </c>
      <c r="X298" s="49" t="s">
        <v>197</v>
      </c>
      <c r="Y298" s="49" t="s">
        <v>197</v>
      </c>
      <c r="Z298" s="48">
        <v>196.6</v>
      </c>
      <c r="AA298" s="48">
        <v>7.8</v>
      </c>
      <c r="AB298" s="48">
        <v>159.19999999999999</v>
      </c>
      <c r="AC298" s="49" t="s">
        <v>197</v>
      </c>
      <c r="AD298" s="49" t="s">
        <v>197</v>
      </c>
      <c r="AE298" s="48">
        <v>41.7</v>
      </c>
      <c r="AF298" s="48">
        <v>144.69999999999999</v>
      </c>
      <c r="AG298" s="48">
        <v>76.599999999999994</v>
      </c>
      <c r="AH298" s="48">
        <v>124.7</v>
      </c>
      <c r="AI298" s="49" t="s">
        <v>197</v>
      </c>
      <c r="AJ298" s="48">
        <v>137.6</v>
      </c>
      <c r="AK298" s="49" t="s">
        <v>197</v>
      </c>
      <c r="AL298" s="49" t="s">
        <v>197</v>
      </c>
      <c r="AM298" s="49" t="s">
        <v>197</v>
      </c>
      <c r="AN298" s="49" t="s">
        <v>197</v>
      </c>
      <c r="AO298" s="49" t="s">
        <v>197</v>
      </c>
      <c r="AP298" s="49" t="s">
        <v>197</v>
      </c>
      <c r="AQ298" s="48">
        <v>26</v>
      </c>
      <c r="AR298" s="48">
        <v>114.7</v>
      </c>
      <c r="AS298" s="49" t="s">
        <v>197</v>
      </c>
      <c r="AT298" s="48">
        <v>92.2</v>
      </c>
      <c r="AU298" s="49" t="s">
        <v>197</v>
      </c>
      <c r="AV298" s="48">
        <v>111.9</v>
      </c>
      <c r="AW298" s="49" t="s">
        <v>197</v>
      </c>
      <c r="AX298" s="49" t="s">
        <v>197</v>
      </c>
      <c r="AY298" s="48">
        <v>2.8</v>
      </c>
      <c r="AZ298" s="48">
        <v>117.7</v>
      </c>
      <c r="BA298" s="48">
        <v>108.1</v>
      </c>
      <c r="BB298" s="48">
        <v>108.5</v>
      </c>
      <c r="BC298" s="48">
        <v>78.7</v>
      </c>
      <c r="BD298" s="48">
        <v>93</v>
      </c>
      <c r="BE298" s="48">
        <v>91.9</v>
      </c>
      <c r="BF298" s="48">
        <v>46.7</v>
      </c>
      <c r="BG298" s="48">
        <v>40.9</v>
      </c>
      <c r="BH298" s="48">
        <v>42.3</v>
      </c>
      <c r="BI298" s="48">
        <v>56.1</v>
      </c>
      <c r="BJ298" s="48">
        <v>38.700000000000003</v>
      </c>
      <c r="BK298" s="48">
        <v>47.8</v>
      </c>
      <c r="BL298" s="49" t="s">
        <v>197</v>
      </c>
      <c r="BM298" s="49" t="s">
        <v>197</v>
      </c>
      <c r="BN298" s="49" t="s">
        <v>197</v>
      </c>
      <c r="BO298" s="49" t="s">
        <v>197</v>
      </c>
      <c r="BP298" s="49" t="s">
        <v>197</v>
      </c>
      <c r="BQ298" s="49" t="s">
        <v>197</v>
      </c>
      <c r="BR298" s="49" t="s">
        <v>197</v>
      </c>
      <c r="BS298" s="49" t="s">
        <v>197</v>
      </c>
      <c r="BT298" s="49" t="s">
        <v>197</v>
      </c>
      <c r="BU298" s="48">
        <v>84.8</v>
      </c>
      <c r="BV298" s="48">
        <v>47.2</v>
      </c>
      <c r="BW298" s="48">
        <v>60.7</v>
      </c>
      <c r="BX298" s="48">
        <v>160.5</v>
      </c>
      <c r="BY298" s="48">
        <v>171.9</v>
      </c>
      <c r="BZ298" s="48">
        <v>164.5</v>
      </c>
      <c r="CA298" s="49" t="s">
        <v>197</v>
      </c>
      <c r="CB298" s="49" t="s">
        <v>197</v>
      </c>
      <c r="CC298" s="49" t="s">
        <v>197</v>
      </c>
      <c r="CD298" s="48">
        <v>162.9</v>
      </c>
      <c r="CE298" s="48">
        <v>121.7</v>
      </c>
      <c r="CF298" s="48">
        <v>138.4</v>
      </c>
      <c r="CG298" s="48">
        <v>339.6</v>
      </c>
      <c r="CH298" s="48">
        <v>175.1</v>
      </c>
      <c r="CI298" s="48">
        <v>258.60000000000002</v>
      </c>
      <c r="CJ298" s="48">
        <v>65.8</v>
      </c>
      <c r="CK298" s="48">
        <v>30.2</v>
      </c>
      <c r="CL298" s="48">
        <v>45.4</v>
      </c>
      <c r="CM298" s="49" t="s">
        <v>197</v>
      </c>
      <c r="CN298" s="49" t="s">
        <v>197</v>
      </c>
      <c r="CO298" s="49" t="s">
        <v>197</v>
      </c>
      <c r="CP298" s="49" t="s">
        <v>197</v>
      </c>
      <c r="CQ298" s="49" t="s">
        <v>197</v>
      </c>
      <c r="CR298" s="49" t="s">
        <v>197</v>
      </c>
      <c r="CS298" s="49" t="s">
        <v>197</v>
      </c>
      <c r="CT298" s="49" t="s">
        <v>197</v>
      </c>
      <c r="CU298" s="49" t="s">
        <v>197</v>
      </c>
      <c r="CV298" s="49" t="s">
        <v>197</v>
      </c>
      <c r="CW298" s="49" t="s">
        <v>197</v>
      </c>
      <c r="CX298" s="49" t="s">
        <v>197</v>
      </c>
      <c r="CY298" s="49" t="s">
        <v>197</v>
      </c>
      <c r="CZ298" s="49" t="s">
        <v>197</v>
      </c>
      <c r="DA298" s="48">
        <v>165.2</v>
      </c>
      <c r="DB298" s="48">
        <v>111.7</v>
      </c>
      <c r="DC298" s="48">
        <v>130.80000000000001</v>
      </c>
      <c r="DD298" s="48">
        <v>156.1</v>
      </c>
      <c r="DE298" s="48">
        <v>109.5</v>
      </c>
      <c r="DF298" s="48">
        <v>126.7</v>
      </c>
      <c r="DG298" s="48">
        <v>128.19999999999999</v>
      </c>
      <c r="DH298" s="48">
        <v>106.7</v>
      </c>
      <c r="DI298" s="48">
        <v>118.9</v>
      </c>
      <c r="DJ298" s="48">
        <v>351.4</v>
      </c>
      <c r="DK298" s="48">
        <v>162.6</v>
      </c>
      <c r="DL298" s="48">
        <v>252.9</v>
      </c>
      <c r="DM298" s="48">
        <v>83.6</v>
      </c>
      <c r="DN298" s="48">
        <v>38.700000000000003</v>
      </c>
      <c r="DO298" s="48">
        <v>56.2</v>
      </c>
      <c r="DP298" s="49" t="s">
        <v>197</v>
      </c>
      <c r="DQ298" s="49" t="s">
        <v>197</v>
      </c>
      <c r="DR298" s="49" t="s">
        <v>197</v>
      </c>
      <c r="DS298" s="49" t="s">
        <v>197</v>
      </c>
      <c r="DT298" s="49" t="s">
        <v>197</v>
      </c>
      <c r="DU298" s="49" t="s">
        <v>197</v>
      </c>
      <c r="DV298" s="48">
        <v>286.2</v>
      </c>
      <c r="DW298" s="48">
        <v>50</v>
      </c>
      <c r="DX298" s="48">
        <v>123.1</v>
      </c>
      <c r="DY298" s="49" t="s">
        <v>197</v>
      </c>
      <c r="DZ298" s="49" t="s">
        <v>197</v>
      </c>
      <c r="EA298" s="49" t="s">
        <v>197</v>
      </c>
      <c r="EB298" s="48" t="e">
        <v>#N/A</v>
      </c>
      <c r="EC298" s="49" t="s">
        <v>197</v>
      </c>
      <c r="ED298" s="48" t="e">
        <v>#N/A</v>
      </c>
      <c r="EE298" s="49" t="s">
        <v>197</v>
      </c>
      <c r="EF298" s="48">
        <v>85.8</v>
      </c>
      <c r="EG298" s="48">
        <v>13.2</v>
      </c>
      <c r="EH298" s="48">
        <v>44.7</v>
      </c>
      <c r="EI298" s="49" t="s">
        <v>197</v>
      </c>
      <c r="EJ298" s="49" t="s">
        <v>197</v>
      </c>
      <c r="EK298" s="49" t="s">
        <v>197</v>
      </c>
      <c r="EL298" s="49" t="s">
        <v>197</v>
      </c>
      <c r="EM298" s="49" t="s">
        <v>197</v>
      </c>
      <c r="EN298" s="49" t="s">
        <v>197</v>
      </c>
      <c r="EO298" s="49" t="s">
        <v>197</v>
      </c>
      <c r="EP298" s="49" t="s">
        <v>197</v>
      </c>
      <c r="EQ298" s="49" t="s">
        <v>197</v>
      </c>
      <c r="ER298" s="49" t="s">
        <v>197</v>
      </c>
      <c r="ES298" s="49" t="s">
        <v>197</v>
      </c>
      <c r="ET298" s="48">
        <v>124.6</v>
      </c>
      <c r="EU298" s="49" t="s">
        <v>197</v>
      </c>
      <c r="EV298" s="48">
        <v>109</v>
      </c>
      <c r="EW298" s="48">
        <v>58.3</v>
      </c>
      <c r="EX298" s="48">
        <v>74.3</v>
      </c>
      <c r="EY298" s="49" t="s">
        <v>197</v>
      </c>
      <c r="EZ298" s="48">
        <v>108.9</v>
      </c>
      <c r="FA298" s="48">
        <v>74.5</v>
      </c>
      <c r="FB298" s="48">
        <v>88.2</v>
      </c>
      <c r="FC298" s="49" t="s">
        <v>197</v>
      </c>
      <c r="FD298" s="48">
        <v>106</v>
      </c>
      <c r="FE298" s="48">
        <v>73.099999999999994</v>
      </c>
      <c r="FF298" s="48">
        <v>87.2</v>
      </c>
      <c r="FG298" s="49" t="s">
        <v>197</v>
      </c>
      <c r="FH298" s="49" t="s">
        <v>197</v>
      </c>
      <c r="FI298" s="49" t="s">
        <v>197</v>
      </c>
      <c r="FJ298" s="48">
        <v>91.1</v>
      </c>
      <c r="FK298" s="48">
        <v>134.19999999999999</v>
      </c>
      <c r="FL298" s="48">
        <v>114.8</v>
      </c>
      <c r="FM298" s="48">
        <v>167</v>
      </c>
      <c r="FN298" s="48">
        <v>110.6</v>
      </c>
      <c r="FO298" s="48">
        <v>143.5</v>
      </c>
      <c r="FP298" s="48">
        <v>110.3</v>
      </c>
      <c r="FQ298" s="48">
        <v>79</v>
      </c>
      <c r="FR298" s="48">
        <v>90.1</v>
      </c>
      <c r="FS298" s="48">
        <v>84.2</v>
      </c>
      <c r="FT298" s="48">
        <v>80.3</v>
      </c>
      <c r="FU298" s="48">
        <v>82.7</v>
      </c>
      <c r="FV298" s="48">
        <v>71.3</v>
      </c>
      <c r="FW298" s="48">
        <v>176.1</v>
      </c>
      <c r="FX298" s="48">
        <v>132.9</v>
      </c>
      <c r="FY298" s="48">
        <v>97.1</v>
      </c>
      <c r="FZ298" s="48">
        <v>97.5</v>
      </c>
      <c r="GA298" s="48">
        <v>100.3</v>
      </c>
      <c r="GB298" s="48">
        <v>90.6</v>
      </c>
      <c r="GC298" s="48">
        <v>92.5</v>
      </c>
      <c r="GD298" s="48">
        <v>58</v>
      </c>
      <c r="GE298" s="48">
        <v>23.8</v>
      </c>
      <c r="GF298" s="48">
        <v>46</v>
      </c>
      <c r="GG298" s="48">
        <v>23.5</v>
      </c>
      <c r="GH298" s="48">
        <v>80.400000000000006</v>
      </c>
      <c r="GI298" s="48">
        <v>80</v>
      </c>
      <c r="GJ298" s="49" t="s">
        <v>197</v>
      </c>
      <c r="GK298" s="49" t="s">
        <v>197</v>
      </c>
      <c r="GL298" s="49" t="s">
        <v>197</v>
      </c>
      <c r="GM298" s="48">
        <v>66.7</v>
      </c>
      <c r="GN298" s="48">
        <v>64.2</v>
      </c>
      <c r="GO298" s="48">
        <v>65.2</v>
      </c>
      <c r="GP298" s="48">
        <v>83.4</v>
      </c>
      <c r="GQ298" s="48">
        <v>115.2</v>
      </c>
      <c r="GR298" s="48">
        <v>103.4</v>
      </c>
      <c r="GS298" s="48">
        <v>174.1</v>
      </c>
      <c r="GT298" s="48">
        <v>103.6</v>
      </c>
      <c r="GU298" s="48">
        <v>119.1</v>
      </c>
      <c r="GV298" s="48">
        <v>139.6</v>
      </c>
      <c r="GW298" s="48">
        <v>26.3</v>
      </c>
      <c r="GX298" s="48">
        <v>76.7</v>
      </c>
      <c r="GY298" s="48">
        <v>118.9</v>
      </c>
      <c r="GZ298" s="48">
        <v>67.5</v>
      </c>
      <c r="HA298" s="48">
        <v>92.7</v>
      </c>
      <c r="HB298" s="48">
        <v>64</v>
      </c>
      <c r="HC298" s="48">
        <v>70.599999999999994</v>
      </c>
      <c r="HD298" s="48">
        <v>68.599999999999994</v>
      </c>
      <c r="HE298" s="48" t="e">
        <v>#N/A</v>
      </c>
      <c r="HF298" s="49" t="s">
        <v>197</v>
      </c>
      <c r="HG298" s="48" t="e">
        <v>#N/A</v>
      </c>
      <c r="HH298" s="49" t="s">
        <v>197</v>
      </c>
      <c r="HI298" s="48">
        <v>171.2</v>
      </c>
      <c r="HJ298" s="48">
        <v>173</v>
      </c>
      <c r="HK298" s="48">
        <v>172.5</v>
      </c>
      <c r="HL298" s="48">
        <v>282.3</v>
      </c>
      <c r="HM298" s="48">
        <v>157.6</v>
      </c>
      <c r="HN298" s="48">
        <v>218.2</v>
      </c>
      <c r="HO298" s="49" t="s">
        <v>197</v>
      </c>
      <c r="HP298" s="49" t="s">
        <v>197</v>
      </c>
      <c r="HQ298" s="49" t="s">
        <v>197</v>
      </c>
      <c r="HR298" s="49" t="s">
        <v>197</v>
      </c>
      <c r="HS298" s="49" t="s">
        <v>197</v>
      </c>
      <c r="HT298" s="49" t="s">
        <v>197</v>
      </c>
      <c r="HU298" s="48">
        <v>91.3</v>
      </c>
      <c r="HV298" s="48">
        <v>80</v>
      </c>
      <c r="HW298" s="48">
        <v>80.7</v>
      </c>
      <c r="HX298" s="49" t="s">
        <v>197</v>
      </c>
      <c r="HY298" s="49" t="s">
        <v>197</v>
      </c>
      <c r="HZ298" s="48">
        <v>59.8</v>
      </c>
      <c r="IA298" s="49" t="s">
        <v>197</v>
      </c>
      <c r="IB298" s="49" t="s">
        <v>197</v>
      </c>
      <c r="IC298" s="49" t="s">
        <v>197</v>
      </c>
      <c r="ID298" s="48">
        <v>270.3</v>
      </c>
      <c r="IE298" s="49" t="s">
        <v>197</v>
      </c>
      <c r="IF298" s="49" t="s">
        <v>197</v>
      </c>
      <c r="IG298" s="49" t="s">
        <v>197</v>
      </c>
      <c r="IH298" s="48">
        <v>64.5</v>
      </c>
      <c r="II298" s="49" t="s">
        <v>197</v>
      </c>
      <c r="IJ298" s="49" t="s">
        <v>197</v>
      </c>
      <c r="IK298" s="49" t="s">
        <v>197</v>
      </c>
      <c r="IL298" s="49" t="s">
        <v>197</v>
      </c>
      <c r="IM298" s="49" t="s">
        <v>197</v>
      </c>
      <c r="IN298" s="49" t="s">
        <v>197</v>
      </c>
      <c r="IO298" s="49" t="s">
        <v>197</v>
      </c>
      <c r="IP298" s="49" t="s">
        <v>197</v>
      </c>
      <c r="IQ298" s="49" t="s">
        <v>197</v>
      </c>
      <c r="IR298" s="48">
        <v>28.1</v>
      </c>
      <c r="IS298" s="48">
        <v>43.9</v>
      </c>
      <c r="IT298" s="48">
        <v>37.799999999999997</v>
      </c>
      <c r="IU298" s="48">
        <v>109.4</v>
      </c>
      <c r="IV298" s="48">
        <v>148</v>
      </c>
      <c r="IW298" s="48">
        <v>138.19999999999999</v>
      </c>
      <c r="IX298" s="49" t="s">
        <v>197</v>
      </c>
      <c r="IY298" s="49" t="s">
        <v>197</v>
      </c>
      <c r="IZ298" s="49" t="s">
        <v>197</v>
      </c>
      <c r="JA298" s="49" t="s">
        <v>197</v>
      </c>
      <c r="JB298" s="49" t="s">
        <v>197</v>
      </c>
      <c r="JC298" s="48">
        <v>115.3</v>
      </c>
      <c r="JD298" s="48">
        <v>5.4</v>
      </c>
      <c r="JE298" s="48">
        <v>32.200000000000003</v>
      </c>
      <c r="JF298" s="48" t="s">
        <v>87</v>
      </c>
      <c r="JG298" s="48" t="s">
        <v>87</v>
      </c>
      <c r="JH298" s="48" t="s">
        <v>87</v>
      </c>
      <c r="JI298" s="48">
        <v>92.5</v>
      </c>
      <c r="JJ298" s="48">
        <v>51.7</v>
      </c>
      <c r="JK298" s="48">
        <v>42.9</v>
      </c>
      <c r="JL298" s="48">
        <v>80.900000000000006</v>
      </c>
      <c r="JM298" s="48">
        <v>55.6</v>
      </c>
      <c r="JN298" s="48">
        <v>64.5</v>
      </c>
      <c r="JO298" s="48" t="s">
        <v>87</v>
      </c>
    </row>
    <row r="299" spans="1:275">
      <c r="A299" s="45"/>
      <c r="B299" s="46" t="s">
        <v>2036</v>
      </c>
      <c r="C299" s="303" t="s">
        <v>1331</v>
      </c>
      <c r="D299" s="46" t="s">
        <v>140</v>
      </c>
      <c r="E299" s="303" t="s">
        <v>39</v>
      </c>
      <c r="F299" s="47" t="s">
        <v>197</v>
      </c>
      <c r="G299" s="47" t="s">
        <v>197</v>
      </c>
      <c r="H299" s="48">
        <v>97.6</v>
      </c>
      <c r="I299" s="48">
        <v>97.8</v>
      </c>
      <c r="J299" s="48">
        <v>95</v>
      </c>
      <c r="K299" s="48">
        <v>75.400000000000006</v>
      </c>
      <c r="L299" s="48">
        <v>129.80000000000001</v>
      </c>
      <c r="M299" s="48">
        <v>89.4</v>
      </c>
      <c r="N299" s="49" t="s">
        <v>197</v>
      </c>
      <c r="O299" s="49" t="s">
        <v>197</v>
      </c>
      <c r="P299" s="48">
        <v>170.7</v>
      </c>
      <c r="Q299" s="48">
        <v>77.099999999999994</v>
      </c>
      <c r="R299" s="48">
        <v>79.5</v>
      </c>
      <c r="S299" s="48">
        <v>121.6</v>
      </c>
      <c r="T299" s="48">
        <v>154.19999999999999</v>
      </c>
      <c r="U299" s="49" t="s">
        <v>197</v>
      </c>
      <c r="V299" s="49" t="s">
        <v>197</v>
      </c>
      <c r="W299" s="48">
        <v>118.5</v>
      </c>
      <c r="X299" s="49" t="s">
        <v>197</v>
      </c>
      <c r="Y299" s="49" t="s">
        <v>197</v>
      </c>
      <c r="Z299" s="48">
        <v>132</v>
      </c>
      <c r="AA299" s="48">
        <v>27</v>
      </c>
      <c r="AB299" s="48">
        <v>152.5</v>
      </c>
      <c r="AC299" s="49" t="s">
        <v>197</v>
      </c>
      <c r="AD299" s="49" t="s">
        <v>197</v>
      </c>
      <c r="AE299" s="48">
        <v>102.8</v>
      </c>
      <c r="AF299" s="48">
        <v>92.5</v>
      </c>
      <c r="AG299" s="48">
        <v>65.900000000000006</v>
      </c>
      <c r="AH299" s="48">
        <v>69.3</v>
      </c>
      <c r="AI299" s="49" t="s">
        <v>197</v>
      </c>
      <c r="AJ299" s="48">
        <v>102.2</v>
      </c>
      <c r="AK299" s="49" t="s">
        <v>197</v>
      </c>
      <c r="AL299" s="49" t="s">
        <v>197</v>
      </c>
      <c r="AM299" s="49" t="s">
        <v>197</v>
      </c>
      <c r="AN299" s="49" t="s">
        <v>197</v>
      </c>
      <c r="AO299" s="49" t="s">
        <v>197</v>
      </c>
      <c r="AP299" s="49" t="s">
        <v>197</v>
      </c>
      <c r="AQ299" s="49" t="s">
        <v>197</v>
      </c>
      <c r="AR299" s="49" t="s">
        <v>197</v>
      </c>
      <c r="AS299" s="49" t="s">
        <v>197</v>
      </c>
      <c r="AT299" s="48">
        <v>98.8</v>
      </c>
      <c r="AU299" s="49" t="s">
        <v>197</v>
      </c>
      <c r="AV299" s="49" t="s">
        <v>197</v>
      </c>
      <c r="AW299" s="49" t="s">
        <v>197</v>
      </c>
      <c r="AX299" s="49" t="s">
        <v>197</v>
      </c>
      <c r="AY299" s="49" t="s">
        <v>197</v>
      </c>
      <c r="AZ299" s="48">
        <v>163.69999999999999</v>
      </c>
      <c r="BA299" s="48">
        <v>153.19999999999999</v>
      </c>
      <c r="BB299" s="48">
        <v>153.69999999999999</v>
      </c>
      <c r="BC299" s="48">
        <v>99.9</v>
      </c>
      <c r="BD299" s="48">
        <v>92.6</v>
      </c>
      <c r="BE299" s="48">
        <v>93.1</v>
      </c>
      <c r="BF299" s="48">
        <v>69.7</v>
      </c>
      <c r="BG299" s="48">
        <v>85.5</v>
      </c>
      <c r="BH299" s="48">
        <v>81.900000000000006</v>
      </c>
      <c r="BI299" s="48">
        <v>158</v>
      </c>
      <c r="BJ299" s="48">
        <v>101.5</v>
      </c>
      <c r="BK299" s="48">
        <v>131.19999999999999</v>
      </c>
      <c r="BL299" s="49" t="s">
        <v>197</v>
      </c>
      <c r="BM299" s="49" t="s">
        <v>197</v>
      </c>
      <c r="BN299" s="49" t="s">
        <v>197</v>
      </c>
      <c r="BO299" s="49" t="s">
        <v>197</v>
      </c>
      <c r="BP299" s="49" t="s">
        <v>197</v>
      </c>
      <c r="BQ299" s="49" t="s">
        <v>197</v>
      </c>
      <c r="BR299" s="49" t="s">
        <v>197</v>
      </c>
      <c r="BS299" s="49" t="s">
        <v>197</v>
      </c>
      <c r="BT299" s="49" t="s">
        <v>197</v>
      </c>
      <c r="BU299" s="49" t="s">
        <v>197</v>
      </c>
      <c r="BV299" s="49" t="s">
        <v>197</v>
      </c>
      <c r="BW299" s="49" t="s">
        <v>197</v>
      </c>
      <c r="BX299" s="49" t="s">
        <v>197</v>
      </c>
      <c r="BY299" s="49" t="s">
        <v>197</v>
      </c>
      <c r="BZ299" s="49" t="s">
        <v>197</v>
      </c>
      <c r="CA299" s="49" t="s">
        <v>197</v>
      </c>
      <c r="CB299" s="49" t="s">
        <v>197</v>
      </c>
      <c r="CC299" s="49" t="s">
        <v>197</v>
      </c>
      <c r="CD299" s="49" t="s">
        <v>197</v>
      </c>
      <c r="CE299" s="49" t="s">
        <v>197</v>
      </c>
      <c r="CF299" s="49" t="s">
        <v>197</v>
      </c>
      <c r="CG299" s="49" t="s">
        <v>197</v>
      </c>
      <c r="CH299" s="49" t="s">
        <v>197</v>
      </c>
      <c r="CI299" s="49" t="s">
        <v>197</v>
      </c>
      <c r="CJ299" s="49" t="s">
        <v>197</v>
      </c>
      <c r="CK299" s="49" t="s">
        <v>197</v>
      </c>
      <c r="CL299" s="49" t="s">
        <v>197</v>
      </c>
      <c r="CM299" s="49" t="s">
        <v>197</v>
      </c>
      <c r="CN299" s="49" t="s">
        <v>197</v>
      </c>
      <c r="CO299" s="49" t="s">
        <v>197</v>
      </c>
      <c r="CP299" s="49" t="s">
        <v>197</v>
      </c>
      <c r="CQ299" s="49" t="s">
        <v>197</v>
      </c>
      <c r="CR299" s="49" t="s">
        <v>197</v>
      </c>
      <c r="CS299" s="49" t="s">
        <v>197</v>
      </c>
      <c r="CT299" s="49" t="s">
        <v>197</v>
      </c>
      <c r="CU299" s="49" t="s">
        <v>197</v>
      </c>
      <c r="CV299" s="49" t="s">
        <v>197</v>
      </c>
      <c r="CW299" s="49" t="s">
        <v>197</v>
      </c>
      <c r="CX299" s="49" t="s">
        <v>197</v>
      </c>
      <c r="CY299" s="49" t="s">
        <v>197</v>
      </c>
      <c r="CZ299" s="49" t="s">
        <v>197</v>
      </c>
      <c r="DA299" s="49" t="s">
        <v>197</v>
      </c>
      <c r="DB299" s="49" t="s">
        <v>197</v>
      </c>
      <c r="DC299" s="49" t="s">
        <v>197</v>
      </c>
      <c r="DD299" s="49" t="s">
        <v>197</v>
      </c>
      <c r="DE299" s="49" t="s">
        <v>197</v>
      </c>
      <c r="DF299" s="49" t="s">
        <v>197</v>
      </c>
      <c r="DG299" s="49" t="s">
        <v>197</v>
      </c>
      <c r="DH299" s="49" t="s">
        <v>197</v>
      </c>
      <c r="DI299" s="49" t="s">
        <v>197</v>
      </c>
      <c r="DJ299" s="49" t="s">
        <v>197</v>
      </c>
      <c r="DK299" s="49" t="s">
        <v>197</v>
      </c>
      <c r="DL299" s="49" t="s">
        <v>197</v>
      </c>
      <c r="DM299" s="49" t="s">
        <v>197</v>
      </c>
      <c r="DN299" s="49" t="s">
        <v>197</v>
      </c>
      <c r="DO299" s="49" t="s">
        <v>197</v>
      </c>
      <c r="DP299" s="49" t="s">
        <v>197</v>
      </c>
      <c r="DQ299" s="49" t="s">
        <v>197</v>
      </c>
      <c r="DR299" s="49" t="s">
        <v>197</v>
      </c>
      <c r="DS299" s="49" t="s">
        <v>197</v>
      </c>
      <c r="DT299" s="49" t="s">
        <v>197</v>
      </c>
      <c r="DU299" s="49" t="s">
        <v>197</v>
      </c>
      <c r="DV299" s="49" t="s">
        <v>197</v>
      </c>
      <c r="DW299" s="49" t="s">
        <v>197</v>
      </c>
      <c r="DX299" s="49" t="s">
        <v>197</v>
      </c>
      <c r="DY299" s="49" t="s">
        <v>197</v>
      </c>
      <c r="DZ299" s="49" t="s">
        <v>197</v>
      </c>
      <c r="EA299" s="49" t="s">
        <v>197</v>
      </c>
      <c r="EB299" s="48" t="e">
        <v>#N/A</v>
      </c>
      <c r="EC299" s="49" t="s">
        <v>197</v>
      </c>
      <c r="ED299" s="48" t="e">
        <v>#N/A</v>
      </c>
      <c r="EE299" s="49" t="s">
        <v>197</v>
      </c>
      <c r="EF299" s="49" t="s">
        <v>197</v>
      </c>
      <c r="EG299" s="49" t="s">
        <v>197</v>
      </c>
      <c r="EH299" s="49" t="s">
        <v>197</v>
      </c>
      <c r="EI299" s="49" t="s">
        <v>197</v>
      </c>
      <c r="EJ299" s="49" t="s">
        <v>197</v>
      </c>
      <c r="EK299" s="49" t="s">
        <v>197</v>
      </c>
      <c r="EL299" s="49" t="s">
        <v>197</v>
      </c>
      <c r="EM299" s="49" t="s">
        <v>197</v>
      </c>
      <c r="EN299" s="49" t="s">
        <v>197</v>
      </c>
      <c r="EO299" s="49" t="s">
        <v>197</v>
      </c>
      <c r="EP299" s="49" t="s">
        <v>197</v>
      </c>
      <c r="EQ299" s="49" t="s">
        <v>197</v>
      </c>
      <c r="ER299" s="49" t="s">
        <v>197</v>
      </c>
      <c r="ES299" s="49" t="s">
        <v>197</v>
      </c>
      <c r="ET299" s="48">
        <v>107.1</v>
      </c>
      <c r="EU299" s="49" t="s">
        <v>197</v>
      </c>
      <c r="EV299" s="48">
        <v>139.9</v>
      </c>
      <c r="EW299" s="48">
        <v>68.5</v>
      </c>
      <c r="EX299" s="48">
        <v>90.8</v>
      </c>
      <c r="EY299" s="49" t="s">
        <v>197</v>
      </c>
      <c r="EZ299" s="48">
        <v>110.8</v>
      </c>
      <c r="FA299" s="48">
        <v>120.9</v>
      </c>
      <c r="FB299" s="48">
        <v>116.9</v>
      </c>
      <c r="FC299" s="49" t="s">
        <v>197</v>
      </c>
      <c r="FD299" s="48">
        <v>102.1</v>
      </c>
      <c r="FE299" s="48">
        <v>122.3</v>
      </c>
      <c r="FF299" s="48">
        <v>113.6</v>
      </c>
      <c r="FG299" s="49" t="s">
        <v>197</v>
      </c>
      <c r="FH299" s="49" t="s">
        <v>197</v>
      </c>
      <c r="FI299" s="49" t="s">
        <v>197</v>
      </c>
      <c r="FJ299" s="49" t="s">
        <v>197</v>
      </c>
      <c r="FK299" s="49" t="s">
        <v>197</v>
      </c>
      <c r="FL299" s="49" t="s">
        <v>197</v>
      </c>
      <c r="FM299" s="48">
        <v>95.8</v>
      </c>
      <c r="FN299" s="48">
        <v>87.1</v>
      </c>
      <c r="FO299" s="48">
        <v>92.2</v>
      </c>
      <c r="FP299" s="48">
        <v>60.3</v>
      </c>
      <c r="FQ299" s="48">
        <v>131</v>
      </c>
      <c r="FR299" s="48">
        <v>105.9</v>
      </c>
      <c r="FS299" s="48">
        <v>51.2</v>
      </c>
      <c r="FT299" s="48">
        <v>46.9</v>
      </c>
      <c r="FU299" s="48">
        <v>49.6</v>
      </c>
      <c r="FV299" s="49" t="s">
        <v>197</v>
      </c>
      <c r="FW299" s="49" t="s">
        <v>197</v>
      </c>
      <c r="FX299" s="48">
        <v>135.69999999999999</v>
      </c>
      <c r="FY299" s="48">
        <v>129.1</v>
      </c>
      <c r="FZ299" s="48">
        <v>129.19999999999999</v>
      </c>
      <c r="GA299" s="48">
        <v>144.30000000000001</v>
      </c>
      <c r="GB299" s="48">
        <v>87.7</v>
      </c>
      <c r="GC299" s="48">
        <v>98.6</v>
      </c>
      <c r="GD299" s="49" t="s">
        <v>197</v>
      </c>
      <c r="GE299" s="49" t="s">
        <v>197</v>
      </c>
      <c r="GF299" s="49" t="s">
        <v>197</v>
      </c>
      <c r="GG299" s="48">
        <v>443.6</v>
      </c>
      <c r="GH299" s="48">
        <v>254.3</v>
      </c>
      <c r="GI299" s="48">
        <v>255.6</v>
      </c>
      <c r="GJ299" s="49" t="s">
        <v>197</v>
      </c>
      <c r="GK299" s="49" t="s">
        <v>197</v>
      </c>
      <c r="GL299" s="49" t="s">
        <v>197</v>
      </c>
      <c r="GM299" s="48">
        <v>116.4</v>
      </c>
      <c r="GN299" s="48">
        <v>126</v>
      </c>
      <c r="GO299" s="48">
        <v>122.3</v>
      </c>
      <c r="GP299" s="48">
        <v>36.799999999999997</v>
      </c>
      <c r="GQ299" s="48">
        <v>161.80000000000001</v>
      </c>
      <c r="GR299" s="48">
        <v>115.4</v>
      </c>
      <c r="GS299" s="49" t="s">
        <v>197</v>
      </c>
      <c r="GT299" s="48">
        <v>40.5</v>
      </c>
      <c r="GU299" s="48">
        <v>31.6</v>
      </c>
      <c r="GV299" s="48">
        <v>10.6</v>
      </c>
      <c r="GW299" s="48">
        <v>68.2</v>
      </c>
      <c r="GX299" s="48">
        <v>42.6</v>
      </c>
      <c r="GY299" s="48">
        <v>130.5</v>
      </c>
      <c r="GZ299" s="48">
        <v>80.900000000000006</v>
      </c>
      <c r="HA299" s="48">
        <v>105.1</v>
      </c>
      <c r="HB299" s="48">
        <v>158.9</v>
      </c>
      <c r="HC299" s="48">
        <v>101.7</v>
      </c>
      <c r="HD299" s="48">
        <v>119.1</v>
      </c>
      <c r="HE299" s="48" t="e">
        <v>#N/A</v>
      </c>
      <c r="HF299" s="49" t="s">
        <v>197</v>
      </c>
      <c r="HG299" s="48" t="e">
        <v>#N/A</v>
      </c>
      <c r="HH299" s="49" t="s">
        <v>197</v>
      </c>
      <c r="HI299" s="49" t="s">
        <v>197</v>
      </c>
      <c r="HJ299" s="49" t="s">
        <v>197</v>
      </c>
      <c r="HK299" s="49" t="s">
        <v>197</v>
      </c>
      <c r="HL299" s="48">
        <v>133.30000000000001</v>
      </c>
      <c r="HM299" s="48">
        <v>99.2</v>
      </c>
      <c r="HN299" s="48">
        <v>115.7</v>
      </c>
      <c r="HO299" s="49" t="s">
        <v>197</v>
      </c>
      <c r="HP299" s="49" t="s">
        <v>197</v>
      </c>
      <c r="HQ299" s="49" t="s">
        <v>197</v>
      </c>
      <c r="HR299" s="49" t="s">
        <v>197</v>
      </c>
      <c r="HS299" s="49" t="s">
        <v>197</v>
      </c>
      <c r="HT299" s="49" t="s">
        <v>197</v>
      </c>
      <c r="HU299" s="48">
        <v>177.8</v>
      </c>
      <c r="HV299" s="48">
        <v>93.1</v>
      </c>
      <c r="HW299" s="48">
        <v>97.9</v>
      </c>
      <c r="HX299" s="49" t="s">
        <v>197</v>
      </c>
      <c r="HY299" s="49" t="s">
        <v>197</v>
      </c>
      <c r="HZ299" s="48">
        <v>156.69999999999999</v>
      </c>
      <c r="IA299" s="49" t="s">
        <v>197</v>
      </c>
      <c r="IB299" s="49" t="s">
        <v>197</v>
      </c>
      <c r="IC299" s="49" t="s">
        <v>197</v>
      </c>
      <c r="ID299" s="48">
        <v>391</v>
      </c>
      <c r="IE299" s="49" t="s">
        <v>197</v>
      </c>
      <c r="IF299" s="49" t="s">
        <v>197</v>
      </c>
      <c r="IG299" s="48">
        <v>158.69999999999999</v>
      </c>
      <c r="IH299" s="48">
        <v>60.3</v>
      </c>
      <c r="II299" s="49" t="s">
        <v>197</v>
      </c>
      <c r="IJ299" s="49" t="s">
        <v>197</v>
      </c>
      <c r="IK299" s="49" t="s">
        <v>197</v>
      </c>
      <c r="IL299" s="49" t="s">
        <v>197</v>
      </c>
      <c r="IM299" s="49" t="s">
        <v>197</v>
      </c>
      <c r="IN299" s="49" t="s">
        <v>197</v>
      </c>
      <c r="IO299" s="49" t="s">
        <v>197</v>
      </c>
      <c r="IP299" s="49" t="s">
        <v>197</v>
      </c>
      <c r="IQ299" s="48">
        <v>168</v>
      </c>
      <c r="IR299" s="48">
        <v>89.9</v>
      </c>
      <c r="IS299" s="48">
        <v>60.1</v>
      </c>
      <c r="IT299" s="48">
        <v>71.5</v>
      </c>
      <c r="IU299" s="48">
        <v>513.20000000000005</v>
      </c>
      <c r="IV299" s="48">
        <v>322.60000000000002</v>
      </c>
      <c r="IW299" s="48">
        <v>370.6</v>
      </c>
      <c r="IX299" s="49" t="s">
        <v>197</v>
      </c>
      <c r="IY299" s="49" t="s">
        <v>197</v>
      </c>
      <c r="IZ299" s="49" t="s">
        <v>197</v>
      </c>
      <c r="JA299" s="49" t="s">
        <v>197</v>
      </c>
      <c r="JB299" s="49" t="s">
        <v>197</v>
      </c>
      <c r="JC299" s="49" t="s">
        <v>197</v>
      </c>
      <c r="JD299" s="49" t="s">
        <v>197</v>
      </c>
      <c r="JE299" s="49" t="s">
        <v>197</v>
      </c>
      <c r="JF299" s="49" t="s">
        <v>87</v>
      </c>
      <c r="JG299" s="49" t="s">
        <v>87</v>
      </c>
      <c r="JH299" s="49" t="s">
        <v>87</v>
      </c>
      <c r="JI299" s="49">
        <v>138.5</v>
      </c>
      <c r="JJ299" s="49">
        <v>97</v>
      </c>
      <c r="JK299" s="49">
        <v>117.9</v>
      </c>
      <c r="JL299" s="49">
        <v>62.7</v>
      </c>
      <c r="JM299" s="49">
        <v>49.7</v>
      </c>
      <c r="JN299" s="49">
        <v>60.3</v>
      </c>
      <c r="JO299" s="49" t="s">
        <v>87</v>
      </c>
    </row>
    <row r="300" spans="1:275">
      <c r="A300" s="45"/>
      <c r="B300" s="46" t="s">
        <v>2037</v>
      </c>
      <c r="C300" s="303" t="s">
        <v>1300</v>
      </c>
      <c r="D300" s="46" t="s">
        <v>140</v>
      </c>
      <c r="E300" s="303" t="s">
        <v>39</v>
      </c>
      <c r="F300" s="47" t="s">
        <v>197</v>
      </c>
      <c r="G300" s="47" t="s">
        <v>197</v>
      </c>
      <c r="H300" s="48">
        <v>122.4</v>
      </c>
      <c r="I300" s="48">
        <v>97.9</v>
      </c>
      <c r="J300" s="48">
        <v>107.2</v>
      </c>
      <c r="K300" s="49" t="s">
        <v>197</v>
      </c>
      <c r="L300" s="49" t="s">
        <v>197</v>
      </c>
      <c r="M300" s="49" t="s">
        <v>197</v>
      </c>
      <c r="N300" s="49" t="s">
        <v>197</v>
      </c>
      <c r="O300" s="49" t="s">
        <v>197</v>
      </c>
      <c r="P300" s="49" t="s">
        <v>197</v>
      </c>
      <c r="Q300" s="49" t="s">
        <v>197</v>
      </c>
      <c r="R300" s="48">
        <v>113</v>
      </c>
      <c r="S300" s="49" t="s">
        <v>197</v>
      </c>
      <c r="T300" s="49" t="s">
        <v>197</v>
      </c>
      <c r="U300" s="49" t="s">
        <v>197</v>
      </c>
      <c r="V300" s="49" t="s">
        <v>197</v>
      </c>
      <c r="W300" s="49" t="s">
        <v>197</v>
      </c>
      <c r="X300" s="49" t="s">
        <v>197</v>
      </c>
      <c r="Y300" s="49" t="s">
        <v>197</v>
      </c>
      <c r="Z300" s="49" t="s">
        <v>197</v>
      </c>
      <c r="AA300" s="49" t="s">
        <v>197</v>
      </c>
      <c r="AB300" s="49" t="s">
        <v>197</v>
      </c>
      <c r="AC300" s="49" t="s">
        <v>197</v>
      </c>
      <c r="AD300" s="49" t="s">
        <v>197</v>
      </c>
      <c r="AE300" s="49" t="s">
        <v>197</v>
      </c>
      <c r="AF300" s="49" t="s">
        <v>197</v>
      </c>
      <c r="AG300" s="49" t="s">
        <v>197</v>
      </c>
      <c r="AH300" s="49" t="s">
        <v>197</v>
      </c>
      <c r="AI300" s="49" t="s">
        <v>197</v>
      </c>
      <c r="AJ300" s="49" t="s">
        <v>197</v>
      </c>
      <c r="AK300" s="49" t="s">
        <v>197</v>
      </c>
      <c r="AL300" s="49" t="s">
        <v>197</v>
      </c>
      <c r="AM300" s="49" t="s">
        <v>197</v>
      </c>
      <c r="AN300" s="49" t="s">
        <v>197</v>
      </c>
      <c r="AO300" s="49" t="s">
        <v>197</v>
      </c>
      <c r="AP300" s="49" t="s">
        <v>197</v>
      </c>
      <c r="AQ300" s="49" t="s">
        <v>197</v>
      </c>
      <c r="AR300" s="49" t="s">
        <v>197</v>
      </c>
      <c r="AS300" s="49" t="s">
        <v>197</v>
      </c>
      <c r="AT300" s="49" t="s">
        <v>197</v>
      </c>
      <c r="AU300" s="49" t="s">
        <v>197</v>
      </c>
      <c r="AV300" s="49" t="s">
        <v>197</v>
      </c>
      <c r="AW300" s="49" t="s">
        <v>197</v>
      </c>
      <c r="AX300" s="49" t="s">
        <v>197</v>
      </c>
      <c r="AY300" s="49" t="s">
        <v>197</v>
      </c>
      <c r="AZ300" s="48">
        <v>86.4</v>
      </c>
      <c r="BA300" s="48">
        <v>67.2</v>
      </c>
      <c r="BB300" s="48">
        <v>68.099999999999994</v>
      </c>
      <c r="BC300" s="48">
        <v>52.4</v>
      </c>
      <c r="BD300" s="48">
        <v>44</v>
      </c>
      <c r="BE300" s="48">
        <v>44.7</v>
      </c>
      <c r="BF300" s="48">
        <v>46.1</v>
      </c>
      <c r="BG300" s="48">
        <v>23.9</v>
      </c>
      <c r="BH300" s="48">
        <v>29.3</v>
      </c>
      <c r="BI300" s="49" t="s">
        <v>197</v>
      </c>
      <c r="BJ300" s="49" t="s">
        <v>197</v>
      </c>
      <c r="BK300" s="49" t="s">
        <v>197</v>
      </c>
      <c r="BL300" s="49" t="s">
        <v>197</v>
      </c>
      <c r="BM300" s="49" t="s">
        <v>197</v>
      </c>
      <c r="BN300" s="49" t="s">
        <v>197</v>
      </c>
      <c r="BO300" s="49" t="s">
        <v>197</v>
      </c>
      <c r="BP300" s="49" t="s">
        <v>197</v>
      </c>
      <c r="BQ300" s="49" t="s">
        <v>197</v>
      </c>
      <c r="BR300" s="49" t="s">
        <v>197</v>
      </c>
      <c r="BS300" s="49" t="s">
        <v>197</v>
      </c>
      <c r="BT300" s="49" t="s">
        <v>197</v>
      </c>
      <c r="BU300" s="49" t="s">
        <v>197</v>
      </c>
      <c r="BV300" s="49" t="s">
        <v>197</v>
      </c>
      <c r="BW300" s="49" t="s">
        <v>197</v>
      </c>
      <c r="BX300" s="49" t="s">
        <v>197</v>
      </c>
      <c r="BY300" s="49" t="s">
        <v>197</v>
      </c>
      <c r="BZ300" s="49" t="s">
        <v>197</v>
      </c>
      <c r="CA300" s="49" t="s">
        <v>197</v>
      </c>
      <c r="CB300" s="49" t="s">
        <v>197</v>
      </c>
      <c r="CC300" s="49" t="s">
        <v>197</v>
      </c>
      <c r="CD300" s="49" t="s">
        <v>197</v>
      </c>
      <c r="CE300" s="49" t="s">
        <v>197</v>
      </c>
      <c r="CF300" s="49" t="s">
        <v>197</v>
      </c>
      <c r="CG300" s="49" t="s">
        <v>197</v>
      </c>
      <c r="CH300" s="49" t="s">
        <v>197</v>
      </c>
      <c r="CI300" s="49" t="s">
        <v>197</v>
      </c>
      <c r="CJ300" s="49" t="s">
        <v>197</v>
      </c>
      <c r="CK300" s="49" t="s">
        <v>197</v>
      </c>
      <c r="CL300" s="49" t="s">
        <v>197</v>
      </c>
      <c r="CM300" s="49" t="s">
        <v>197</v>
      </c>
      <c r="CN300" s="49" t="s">
        <v>197</v>
      </c>
      <c r="CO300" s="49" t="s">
        <v>197</v>
      </c>
      <c r="CP300" s="49" t="s">
        <v>197</v>
      </c>
      <c r="CQ300" s="49" t="s">
        <v>197</v>
      </c>
      <c r="CR300" s="49" t="s">
        <v>197</v>
      </c>
      <c r="CS300" s="49" t="s">
        <v>197</v>
      </c>
      <c r="CT300" s="49" t="s">
        <v>197</v>
      </c>
      <c r="CU300" s="49" t="s">
        <v>197</v>
      </c>
      <c r="CV300" s="49" t="s">
        <v>197</v>
      </c>
      <c r="CW300" s="49" t="s">
        <v>197</v>
      </c>
      <c r="CX300" s="49" t="s">
        <v>197</v>
      </c>
      <c r="CY300" s="49" t="s">
        <v>197</v>
      </c>
      <c r="CZ300" s="49" t="s">
        <v>197</v>
      </c>
      <c r="DA300" s="49" t="s">
        <v>197</v>
      </c>
      <c r="DB300" s="49" t="s">
        <v>197</v>
      </c>
      <c r="DC300" s="49" t="s">
        <v>197</v>
      </c>
      <c r="DD300" s="49" t="s">
        <v>197</v>
      </c>
      <c r="DE300" s="49" t="s">
        <v>197</v>
      </c>
      <c r="DF300" s="49" t="s">
        <v>197</v>
      </c>
      <c r="DG300" s="49" t="s">
        <v>197</v>
      </c>
      <c r="DH300" s="49" t="s">
        <v>197</v>
      </c>
      <c r="DI300" s="49" t="s">
        <v>197</v>
      </c>
      <c r="DJ300" s="49" t="s">
        <v>197</v>
      </c>
      <c r="DK300" s="49" t="s">
        <v>197</v>
      </c>
      <c r="DL300" s="49" t="s">
        <v>197</v>
      </c>
      <c r="DM300" s="49" t="s">
        <v>197</v>
      </c>
      <c r="DN300" s="49" t="s">
        <v>197</v>
      </c>
      <c r="DO300" s="49" t="s">
        <v>197</v>
      </c>
      <c r="DP300" s="49" t="s">
        <v>197</v>
      </c>
      <c r="DQ300" s="49" t="s">
        <v>197</v>
      </c>
      <c r="DR300" s="49" t="s">
        <v>197</v>
      </c>
      <c r="DS300" s="49" t="s">
        <v>197</v>
      </c>
      <c r="DT300" s="49" t="s">
        <v>197</v>
      </c>
      <c r="DU300" s="49" t="s">
        <v>197</v>
      </c>
      <c r="DV300" s="49" t="s">
        <v>197</v>
      </c>
      <c r="DW300" s="49" t="s">
        <v>197</v>
      </c>
      <c r="DX300" s="49" t="s">
        <v>197</v>
      </c>
      <c r="DY300" s="49" t="s">
        <v>197</v>
      </c>
      <c r="DZ300" s="49" t="s">
        <v>197</v>
      </c>
      <c r="EA300" s="49" t="s">
        <v>197</v>
      </c>
      <c r="EB300" s="48" t="e">
        <v>#N/A</v>
      </c>
      <c r="EC300" s="49" t="s">
        <v>197</v>
      </c>
      <c r="ED300" s="48" t="e">
        <v>#N/A</v>
      </c>
      <c r="EE300" s="49" t="s">
        <v>197</v>
      </c>
      <c r="EF300" s="49" t="s">
        <v>197</v>
      </c>
      <c r="EG300" s="49" t="s">
        <v>197</v>
      </c>
      <c r="EH300" s="49" t="s">
        <v>197</v>
      </c>
      <c r="EI300" s="49" t="s">
        <v>197</v>
      </c>
      <c r="EJ300" s="49" t="s">
        <v>197</v>
      </c>
      <c r="EK300" s="49" t="s">
        <v>197</v>
      </c>
      <c r="EL300" s="49" t="s">
        <v>197</v>
      </c>
      <c r="EM300" s="49" t="s">
        <v>197</v>
      </c>
      <c r="EN300" s="49" t="s">
        <v>197</v>
      </c>
      <c r="EO300" s="49" t="s">
        <v>197</v>
      </c>
      <c r="EP300" s="49" t="s">
        <v>197</v>
      </c>
      <c r="EQ300" s="49" t="s">
        <v>197</v>
      </c>
      <c r="ER300" s="49" t="s">
        <v>197</v>
      </c>
      <c r="ES300" s="49" t="s">
        <v>197</v>
      </c>
      <c r="ET300" s="48">
        <v>132.1</v>
      </c>
      <c r="EU300" s="49" t="s">
        <v>197</v>
      </c>
      <c r="EV300" s="48">
        <v>56.2</v>
      </c>
      <c r="EW300" s="48">
        <v>46.8</v>
      </c>
      <c r="EX300" s="48">
        <v>49.8</v>
      </c>
      <c r="EY300" s="49" t="s">
        <v>197</v>
      </c>
      <c r="EZ300" s="48">
        <v>17.100000000000001</v>
      </c>
      <c r="FA300" s="48">
        <v>32.799999999999997</v>
      </c>
      <c r="FB300" s="48">
        <v>26.6</v>
      </c>
      <c r="FC300" s="49" t="s">
        <v>197</v>
      </c>
      <c r="FD300" s="48">
        <v>28.1</v>
      </c>
      <c r="FE300" s="48">
        <v>33.700000000000003</v>
      </c>
      <c r="FF300" s="48">
        <v>31.3</v>
      </c>
      <c r="FG300" s="49" t="s">
        <v>197</v>
      </c>
      <c r="FH300" s="49" t="s">
        <v>197</v>
      </c>
      <c r="FI300" s="49" t="s">
        <v>197</v>
      </c>
      <c r="FJ300" s="48">
        <v>32.6</v>
      </c>
      <c r="FK300" s="48">
        <v>74.400000000000006</v>
      </c>
      <c r="FL300" s="48">
        <v>55.6</v>
      </c>
      <c r="FM300" s="48">
        <v>13</v>
      </c>
      <c r="FN300" s="48">
        <v>43.6</v>
      </c>
      <c r="FO300" s="48">
        <v>25.7</v>
      </c>
      <c r="FP300" s="48">
        <v>20.8</v>
      </c>
      <c r="FQ300" s="48">
        <v>33.200000000000003</v>
      </c>
      <c r="FR300" s="48">
        <v>28.8</v>
      </c>
      <c r="FS300" s="48">
        <v>24.6</v>
      </c>
      <c r="FT300" s="48">
        <v>60.5</v>
      </c>
      <c r="FU300" s="48">
        <v>37.799999999999997</v>
      </c>
      <c r="FV300" s="49" t="s">
        <v>197</v>
      </c>
      <c r="FW300" s="49" t="s">
        <v>197</v>
      </c>
      <c r="FX300" s="48">
        <v>44.5</v>
      </c>
      <c r="FY300" s="48">
        <v>52.3</v>
      </c>
      <c r="FZ300" s="48">
        <v>52.2</v>
      </c>
      <c r="GA300" s="48">
        <v>68.099999999999994</v>
      </c>
      <c r="GB300" s="48">
        <v>96.9</v>
      </c>
      <c r="GC300" s="48">
        <v>91.3</v>
      </c>
      <c r="GD300" s="49" t="s">
        <v>197</v>
      </c>
      <c r="GE300" s="49" t="s">
        <v>197</v>
      </c>
      <c r="GF300" s="49" t="s">
        <v>197</v>
      </c>
      <c r="GG300" s="49" t="s">
        <v>197</v>
      </c>
      <c r="GH300" s="48">
        <v>40.200000000000003</v>
      </c>
      <c r="GI300" s="48">
        <v>39.9</v>
      </c>
      <c r="GJ300" s="49" t="s">
        <v>197</v>
      </c>
      <c r="GK300" s="49" t="s">
        <v>197</v>
      </c>
      <c r="GL300" s="49" t="s">
        <v>197</v>
      </c>
      <c r="GM300" s="49" t="s">
        <v>197</v>
      </c>
      <c r="GN300" s="49" t="s">
        <v>197</v>
      </c>
      <c r="GO300" s="49" t="s">
        <v>197</v>
      </c>
      <c r="GP300" s="49" t="s">
        <v>197</v>
      </c>
      <c r="GQ300" s="49" t="s">
        <v>197</v>
      </c>
      <c r="GR300" s="49" t="s">
        <v>197</v>
      </c>
      <c r="GS300" s="49" t="s">
        <v>197</v>
      </c>
      <c r="GT300" s="49" t="s">
        <v>197</v>
      </c>
      <c r="GU300" s="49" t="s">
        <v>197</v>
      </c>
      <c r="GV300" s="49" t="s">
        <v>197</v>
      </c>
      <c r="GW300" s="49" t="s">
        <v>197</v>
      </c>
      <c r="GX300" s="49" t="s">
        <v>197</v>
      </c>
      <c r="GY300" s="48">
        <v>53.2</v>
      </c>
      <c r="GZ300" s="48">
        <v>30</v>
      </c>
      <c r="HA300" s="48">
        <v>41.4</v>
      </c>
      <c r="HB300" s="48">
        <v>47.5</v>
      </c>
      <c r="HC300" s="48">
        <v>26.9</v>
      </c>
      <c r="HD300" s="48">
        <v>33.200000000000003</v>
      </c>
      <c r="HE300" s="48" t="e">
        <v>#N/A</v>
      </c>
      <c r="HF300" s="49" t="s">
        <v>197</v>
      </c>
      <c r="HG300" s="48" t="e">
        <v>#N/A</v>
      </c>
      <c r="HH300" s="49" t="s">
        <v>197</v>
      </c>
      <c r="HI300" s="48">
        <v>132.69999999999999</v>
      </c>
      <c r="HJ300" s="48">
        <v>69.8</v>
      </c>
      <c r="HK300" s="48">
        <v>87.9</v>
      </c>
      <c r="HL300" s="48">
        <v>137.9</v>
      </c>
      <c r="HM300" s="48">
        <v>31.8</v>
      </c>
      <c r="HN300" s="48">
        <v>83.5</v>
      </c>
      <c r="HO300" s="49" t="s">
        <v>197</v>
      </c>
      <c r="HP300" s="49" t="s">
        <v>197</v>
      </c>
      <c r="HQ300" s="49" t="s">
        <v>197</v>
      </c>
      <c r="HR300" s="49" t="s">
        <v>197</v>
      </c>
      <c r="HS300" s="49" t="s">
        <v>197</v>
      </c>
      <c r="HT300" s="49" t="s">
        <v>197</v>
      </c>
      <c r="HU300" s="48">
        <v>84.7</v>
      </c>
      <c r="HV300" s="48">
        <v>73.400000000000006</v>
      </c>
      <c r="HW300" s="48">
        <v>74.099999999999994</v>
      </c>
      <c r="HX300" s="49" t="s">
        <v>197</v>
      </c>
      <c r="HY300" s="49" t="s">
        <v>197</v>
      </c>
      <c r="HZ300" s="49" t="s">
        <v>197</v>
      </c>
      <c r="IA300" s="49" t="s">
        <v>197</v>
      </c>
      <c r="IB300" s="49" t="s">
        <v>197</v>
      </c>
      <c r="IC300" s="49" t="s">
        <v>197</v>
      </c>
      <c r="ID300" s="48">
        <v>186.3</v>
      </c>
      <c r="IE300" s="49" t="s">
        <v>197</v>
      </c>
      <c r="IF300" s="49" t="s">
        <v>197</v>
      </c>
      <c r="IG300" s="49" t="s">
        <v>197</v>
      </c>
      <c r="IH300" s="48">
        <v>38.6</v>
      </c>
      <c r="II300" s="49" t="s">
        <v>197</v>
      </c>
      <c r="IJ300" s="49" t="s">
        <v>197</v>
      </c>
      <c r="IK300" s="49" t="s">
        <v>197</v>
      </c>
      <c r="IL300" s="49" t="s">
        <v>197</v>
      </c>
      <c r="IM300" s="49" t="s">
        <v>197</v>
      </c>
      <c r="IN300" s="49" t="s">
        <v>197</v>
      </c>
      <c r="IO300" s="49" t="s">
        <v>197</v>
      </c>
      <c r="IP300" s="49" t="s">
        <v>197</v>
      </c>
      <c r="IQ300" s="48">
        <v>175.5</v>
      </c>
      <c r="IR300" s="48">
        <v>104</v>
      </c>
      <c r="IS300" s="48">
        <v>67.900000000000006</v>
      </c>
      <c r="IT300" s="48">
        <v>81.900000000000006</v>
      </c>
      <c r="IU300" s="49" t="s">
        <v>197</v>
      </c>
      <c r="IV300" s="49" t="s">
        <v>197</v>
      </c>
      <c r="IW300" s="49" t="s">
        <v>197</v>
      </c>
      <c r="IX300" s="49" t="s">
        <v>197</v>
      </c>
      <c r="IY300" s="49" t="s">
        <v>197</v>
      </c>
      <c r="IZ300" s="49" t="s">
        <v>197</v>
      </c>
      <c r="JA300" s="49" t="s">
        <v>197</v>
      </c>
      <c r="JB300" s="49" t="s">
        <v>197</v>
      </c>
      <c r="JC300" s="48">
        <v>120.1</v>
      </c>
      <c r="JD300" s="48">
        <v>19.399999999999999</v>
      </c>
      <c r="JE300" s="48">
        <v>44</v>
      </c>
      <c r="JF300" s="48" t="s">
        <v>87</v>
      </c>
      <c r="JG300" s="48" t="s">
        <v>87</v>
      </c>
      <c r="JH300" s="48" t="s">
        <v>87</v>
      </c>
      <c r="JI300" s="48">
        <v>69.8</v>
      </c>
      <c r="JJ300" s="48">
        <v>47.6</v>
      </c>
      <c r="JK300" s="48">
        <v>52.6</v>
      </c>
      <c r="JL300" s="48">
        <v>41.6</v>
      </c>
      <c r="JM300" s="48">
        <v>30.4</v>
      </c>
      <c r="JN300" s="48">
        <v>38.6</v>
      </c>
      <c r="JO300" s="48" t="s">
        <v>87</v>
      </c>
    </row>
    <row r="301" spans="1:275">
      <c r="A301" s="45"/>
      <c r="B301" s="46" t="s">
        <v>2038</v>
      </c>
      <c r="C301" s="303" t="s">
        <v>1520</v>
      </c>
      <c r="D301" s="46" t="s">
        <v>140</v>
      </c>
      <c r="E301" s="303" t="s">
        <v>39</v>
      </c>
      <c r="F301" s="47" t="s">
        <v>197</v>
      </c>
      <c r="G301" s="47" t="s">
        <v>197</v>
      </c>
      <c r="H301" s="49" t="s">
        <v>197</v>
      </c>
      <c r="I301" s="48">
        <v>155.1</v>
      </c>
      <c r="J301" s="48">
        <v>172.2</v>
      </c>
      <c r="K301" s="49" t="s">
        <v>197</v>
      </c>
      <c r="L301" s="49" t="s">
        <v>197</v>
      </c>
      <c r="M301" s="49" t="s">
        <v>197</v>
      </c>
      <c r="N301" s="49" t="s">
        <v>197</v>
      </c>
      <c r="O301" s="49" t="s">
        <v>197</v>
      </c>
      <c r="P301" s="49" t="s">
        <v>197</v>
      </c>
      <c r="Q301" s="49" t="s">
        <v>197</v>
      </c>
      <c r="R301" s="49" t="s">
        <v>197</v>
      </c>
      <c r="S301" s="49" t="s">
        <v>197</v>
      </c>
      <c r="T301" s="49" t="s">
        <v>197</v>
      </c>
      <c r="U301" s="49" t="s">
        <v>197</v>
      </c>
      <c r="V301" s="49" t="s">
        <v>197</v>
      </c>
      <c r="W301" s="49" t="s">
        <v>197</v>
      </c>
      <c r="X301" s="49" t="s">
        <v>197</v>
      </c>
      <c r="Y301" s="49" t="s">
        <v>197</v>
      </c>
      <c r="Z301" s="49" t="s">
        <v>197</v>
      </c>
      <c r="AA301" s="49" t="s">
        <v>197</v>
      </c>
      <c r="AB301" s="49" t="s">
        <v>197</v>
      </c>
      <c r="AC301" s="49" t="s">
        <v>197</v>
      </c>
      <c r="AD301" s="49" t="s">
        <v>197</v>
      </c>
      <c r="AE301" s="49" t="s">
        <v>197</v>
      </c>
      <c r="AF301" s="49" t="s">
        <v>197</v>
      </c>
      <c r="AG301" s="49" t="s">
        <v>197</v>
      </c>
      <c r="AH301" s="49" t="s">
        <v>197</v>
      </c>
      <c r="AI301" s="49" t="s">
        <v>197</v>
      </c>
      <c r="AJ301" s="49" t="s">
        <v>197</v>
      </c>
      <c r="AK301" s="49" t="s">
        <v>197</v>
      </c>
      <c r="AL301" s="49" t="s">
        <v>197</v>
      </c>
      <c r="AM301" s="49" t="s">
        <v>197</v>
      </c>
      <c r="AN301" s="49" t="s">
        <v>197</v>
      </c>
      <c r="AO301" s="49" t="s">
        <v>197</v>
      </c>
      <c r="AP301" s="49" t="s">
        <v>197</v>
      </c>
      <c r="AQ301" s="49" t="s">
        <v>197</v>
      </c>
      <c r="AR301" s="49" t="s">
        <v>197</v>
      </c>
      <c r="AS301" s="49" t="s">
        <v>197</v>
      </c>
      <c r="AT301" s="49" t="s">
        <v>197</v>
      </c>
      <c r="AU301" s="49" t="s">
        <v>197</v>
      </c>
      <c r="AV301" s="49" t="s">
        <v>197</v>
      </c>
      <c r="AW301" s="49" t="s">
        <v>197</v>
      </c>
      <c r="AX301" s="49" t="s">
        <v>197</v>
      </c>
      <c r="AY301" s="49" t="s">
        <v>197</v>
      </c>
      <c r="AZ301" s="48">
        <v>109.1</v>
      </c>
      <c r="BA301" s="48">
        <v>109.6</v>
      </c>
      <c r="BB301" s="48">
        <v>109.6</v>
      </c>
      <c r="BC301" s="48">
        <v>84.1</v>
      </c>
      <c r="BD301" s="48">
        <v>59.4</v>
      </c>
      <c r="BE301" s="48">
        <v>61.3</v>
      </c>
      <c r="BF301" s="48">
        <v>72.2</v>
      </c>
      <c r="BG301" s="48">
        <v>45.3</v>
      </c>
      <c r="BH301" s="48">
        <v>51.9</v>
      </c>
      <c r="BI301" s="49" t="s">
        <v>197</v>
      </c>
      <c r="BJ301" s="49" t="s">
        <v>197</v>
      </c>
      <c r="BK301" s="49" t="s">
        <v>197</v>
      </c>
      <c r="BL301" s="49" t="s">
        <v>197</v>
      </c>
      <c r="BM301" s="49" t="s">
        <v>197</v>
      </c>
      <c r="BN301" s="49" t="s">
        <v>197</v>
      </c>
      <c r="BO301" s="49" t="s">
        <v>197</v>
      </c>
      <c r="BP301" s="49" t="s">
        <v>197</v>
      </c>
      <c r="BQ301" s="49" t="s">
        <v>197</v>
      </c>
      <c r="BR301" s="49" t="s">
        <v>197</v>
      </c>
      <c r="BS301" s="49" t="s">
        <v>197</v>
      </c>
      <c r="BT301" s="49" t="s">
        <v>197</v>
      </c>
      <c r="BU301" s="49" t="s">
        <v>197</v>
      </c>
      <c r="BV301" s="49" t="s">
        <v>197</v>
      </c>
      <c r="BW301" s="49" t="s">
        <v>197</v>
      </c>
      <c r="BX301" s="49" t="s">
        <v>197</v>
      </c>
      <c r="BY301" s="49" t="s">
        <v>197</v>
      </c>
      <c r="BZ301" s="49" t="s">
        <v>197</v>
      </c>
      <c r="CA301" s="49" t="s">
        <v>197</v>
      </c>
      <c r="CB301" s="49" t="s">
        <v>197</v>
      </c>
      <c r="CC301" s="49" t="s">
        <v>197</v>
      </c>
      <c r="CD301" s="49" t="s">
        <v>197</v>
      </c>
      <c r="CE301" s="49" t="s">
        <v>197</v>
      </c>
      <c r="CF301" s="49" t="s">
        <v>197</v>
      </c>
      <c r="CG301" s="49" t="s">
        <v>197</v>
      </c>
      <c r="CH301" s="49" t="s">
        <v>197</v>
      </c>
      <c r="CI301" s="49" t="s">
        <v>197</v>
      </c>
      <c r="CJ301" s="49" t="s">
        <v>197</v>
      </c>
      <c r="CK301" s="49" t="s">
        <v>197</v>
      </c>
      <c r="CL301" s="49" t="s">
        <v>197</v>
      </c>
      <c r="CM301" s="49" t="s">
        <v>197</v>
      </c>
      <c r="CN301" s="49" t="s">
        <v>197</v>
      </c>
      <c r="CO301" s="49" t="s">
        <v>197</v>
      </c>
      <c r="CP301" s="49" t="s">
        <v>197</v>
      </c>
      <c r="CQ301" s="49" t="s">
        <v>197</v>
      </c>
      <c r="CR301" s="49" t="s">
        <v>197</v>
      </c>
      <c r="CS301" s="49" t="s">
        <v>197</v>
      </c>
      <c r="CT301" s="49" t="s">
        <v>197</v>
      </c>
      <c r="CU301" s="49" t="s">
        <v>197</v>
      </c>
      <c r="CV301" s="49" t="s">
        <v>197</v>
      </c>
      <c r="CW301" s="49" t="s">
        <v>197</v>
      </c>
      <c r="CX301" s="49" t="s">
        <v>197</v>
      </c>
      <c r="CY301" s="49" t="s">
        <v>197</v>
      </c>
      <c r="CZ301" s="49" t="s">
        <v>197</v>
      </c>
      <c r="DA301" s="49" t="s">
        <v>197</v>
      </c>
      <c r="DB301" s="49" t="s">
        <v>197</v>
      </c>
      <c r="DC301" s="49" t="s">
        <v>197</v>
      </c>
      <c r="DD301" s="49" t="s">
        <v>197</v>
      </c>
      <c r="DE301" s="49" t="s">
        <v>197</v>
      </c>
      <c r="DF301" s="49" t="s">
        <v>197</v>
      </c>
      <c r="DG301" s="49" t="s">
        <v>197</v>
      </c>
      <c r="DH301" s="49" t="s">
        <v>197</v>
      </c>
      <c r="DI301" s="49" t="s">
        <v>197</v>
      </c>
      <c r="DJ301" s="49" t="s">
        <v>197</v>
      </c>
      <c r="DK301" s="49" t="s">
        <v>197</v>
      </c>
      <c r="DL301" s="49" t="s">
        <v>197</v>
      </c>
      <c r="DM301" s="49" t="s">
        <v>197</v>
      </c>
      <c r="DN301" s="49" t="s">
        <v>197</v>
      </c>
      <c r="DO301" s="49" t="s">
        <v>197</v>
      </c>
      <c r="DP301" s="49" t="s">
        <v>197</v>
      </c>
      <c r="DQ301" s="49" t="s">
        <v>197</v>
      </c>
      <c r="DR301" s="49" t="s">
        <v>197</v>
      </c>
      <c r="DS301" s="49" t="s">
        <v>197</v>
      </c>
      <c r="DT301" s="49" t="s">
        <v>197</v>
      </c>
      <c r="DU301" s="49" t="s">
        <v>197</v>
      </c>
      <c r="DV301" s="49" t="s">
        <v>197</v>
      </c>
      <c r="DW301" s="49" t="s">
        <v>197</v>
      </c>
      <c r="DX301" s="49" t="s">
        <v>197</v>
      </c>
      <c r="DY301" s="49" t="s">
        <v>197</v>
      </c>
      <c r="DZ301" s="49" t="s">
        <v>197</v>
      </c>
      <c r="EA301" s="49" t="s">
        <v>197</v>
      </c>
      <c r="EB301" s="48" t="e">
        <v>#N/A</v>
      </c>
      <c r="EC301" s="49" t="s">
        <v>197</v>
      </c>
      <c r="ED301" s="48" t="e">
        <v>#N/A</v>
      </c>
      <c r="EE301" s="49" t="s">
        <v>197</v>
      </c>
      <c r="EF301" s="49" t="s">
        <v>197</v>
      </c>
      <c r="EG301" s="49" t="s">
        <v>197</v>
      </c>
      <c r="EH301" s="49" t="s">
        <v>197</v>
      </c>
      <c r="EI301" s="49" t="s">
        <v>197</v>
      </c>
      <c r="EJ301" s="49" t="s">
        <v>197</v>
      </c>
      <c r="EK301" s="49" t="s">
        <v>197</v>
      </c>
      <c r="EL301" s="49" t="s">
        <v>197</v>
      </c>
      <c r="EM301" s="49" t="s">
        <v>197</v>
      </c>
      <c r="EN301" s="49" t="s">
        <v>197</v>
      </c>
      <c r="EO301" s="49" t="s">
        <v>197</v>
      </c>
      <c r="EP301" s="49" t="s">
        <v>197</v>
      </c>
      <c r="EQ301" s="49" t="s">
        <v>197</v>
      </c>
      <c r="ER301" s="49" t="s">
        <v>197</v>
      </c>
      <c r="ES301" s="49" t="s">
        <v>197</v>
      </c>
      <c r="ET301" s="49" t="s">
        <v>197</v>
      </c>
      <c r="EU301" s="49" t="s">
        <v>197</v>
      </c>
      <c r="EV301" s="48">
        <v>42.9</v>
      </c>
      <c r="EW301" s="48">
        <v>75.400000000000006</v>
      </c>
      <c r="EX301" s="48">
        <v>65</v>
      </c>
      <c r="EY301" s="49" t="s">
        <v>197</v>
      </c>
      <c r="EZ301" s="49" t="s">
        <v>197</v>
      </c>
      <c r="FA301" s="49" t="s">
        <v>197</v>
      </c>
      <c r="FB301" s="49" t="s">
        <v>197</v>
      </c>
      <c r="FC301" s="49" t="s">
        <v>197</v>
      </c>
      <c r="FD301" s="49" t="s">
        <v>197</v>
      </c>
      <c r="FE301" s="49" t="s">
        <v>197</v>
      </c>
      <c r="FF301" s="49" t="s">
        <v>197</v>
      </c>
      <c r="FG301" s="49" t="s">
        <v>197</v>
      </c>
      <c r="FH301" s="49" t="s">
        <v>197</v>
      </c>
      <c r="FI301" s="49" t="s">
        <v>197</v>
      </c>
      <c r="FJ301" s="49" t="s">
        <v>197</v>
      </c>
      <c r="FK301" s="49" t="s">
        <v>197</v>
      </c>
      <c r="FL301" s="49" t="s">
        <v>197</v>
      </c>
      <c r="FM301" s="49" t="s">
        <v>197</v>
      </c>
      <c r="FN301" s="49" t="s">
        <v>197</v>
      </c>
      <c r="FO301" s="49" t="s">
        <v>197</v>
      </c>
      <c r="FP301" s="49" t="s">
        <v>197</v>
      </c>
      <c r="FQ301" s="49" t="s">
        <v>197</v>
      </c>
      <c r="FR301" s="49" t="s">
        <v>197</v>
      </c>
      <c r="FS301" s="49" t="s">
        <v>197</v>
      </c>
      <c r="FT301" s="49" t="s">
        <v>197</v>
      </c>
      <c r="FU301" s="49" t="s">
        <v>197</v>
      </c>
      <c r="FV301" s="49" t="s">
        <v>197</v>
      </c>
      <c r="FW301" s="49" t="s">
        <v>197</v>
      </c>
      <c r="FX301" s="49" t="s">
        <v>197</v>
      </c>
      <c r="FY301" s="49" t="s">
        <v>197</v>
      </c>
      <c r="FZ301" s="49" t="s">
        <v>197</v>
      </c>
      <c r="GA301" s="48">
        <v>85.5</v>
      </c>
      <c r="GB301" s="48">
        <v>78.400000000000006</v>
      </c>
      <c r="GC301" s="48">
        <v>79.8</v>
      </c>
      <c r="GD301" s="49" t="s">
        <v>197</v>
      </c>
      <c r="GE301" s="49" t="s">
        <v>197</v>
      </c>
      <c r="GF301" s="49" t="s">
        <v>197</v>
      </c>
      <c r="GG301" s="49" t="s">
        <v>197</v>
      </c>
      <c r="GH301" s="49" t="s">
        <v>197</v>
      </c>
      <c r="GI301" s="49" t="s">
        <v>197</v>
      </c>
      <c r="GJ301" s="49" t="s">
        <v>197</v>
      </c>
      <c r="GK301" s="49" t="s">
        <v>197</v>
      </c>
      <c r="GL301" s="49" t="s">
        <v>197</v>
      </c>
      <c r="GM301" s="49" t="s">
        <v>197</v>
      </c>
      <c r="GN301" s="49" t="s">
        <v>197</v>
      </c>
      <c r="GO301" s="49" t="s">
        <v>197</v>
      </c>
      <c r="GP301" s="49" t="s">
        <v>197</v>
      </c>
      <c r="GQ301" s="49" t="s">
        <v>197</v>
      </c>
      <c r="GR301" s="49" t="s">
        <v>197</v>
      </c>
      <c r="GS301" s="49" t="s">
        <v>197</v>
      </c>
      <c r="GT301" s="49" t="s">
        <v>197</v>
      </c>
      <c r="GU301" s="49" t="s">
        <v>197</v>
      </c>
      <c r="GV301" s="49" t="s">
        <v>197</v>
      </c>
      <c r="GW301" s="49" t="s">
        <v>197</v>
      </c>
      <c r="GX301" s="49" t="s">
        <v>197</v>
      </c>
      <c r="GY301" s="49" t="s">
        <v>197</v>
      </c>
      <c r="GZ301" s="49" t="s">
        <v>197</v>
      </c>
      <c r="HA301" s="49" t="s">
        <v>197</v>
      </c>
      <c r="HB301" s="49" t="s">
        <v>197</v>
      </c>
      <c r="HC301" s="49" t="s">
        <v>197</v>
      </c>
      <c r="HD301" s="49" t="s">
        <v>197</v>
      </c>
      <c r="HE301" s="48" t="e">
        <v>#N/A</v>
      </c>
      <c r="HF301" s="49" t="s">
        <v>197</v>
      </c>
      <c r="HG301" s="48" t="e">
        <v>#N/A</v>
      </c>
      <c r="HH301" s="49" t="s">
        <v>197</v>
      </c>
      <c r="HI301" s="49" t="s">
        <v>197</v>
      </c>
      <c r="HJ301" s="49" t="s">
        <v>197</v>
      </c>
      <c r="HK301" s="49" t="s">
        <v>197</v>
      </c>
      <c r="HL301" s="49" t="s">
        <v>197</v>
      </c>
      <c r="HM301" s="49" t="s">
        <v>197</v>
      </c>
      <c r="HN301" s="49" t="s">
        <v>197</v>
      </c>
      <c r="HO301" s="49" t="s">
        <v>197</v>
      </c>
      <c r="HP301" s="49" t="s">
        <v>197</v>
      </c>
      <c r="HQ301" s="49" t="s">
        <v>197</v>
      </c>
      <c r="HR301" s="49" t="s">
        <v>197</v>
      </c>
      <c r="HS301" s="49" t="s">
        <v>197</v>
      </c>
      <c r="HT301" s="49" t="s">
        <v>197</v>
      </c>
      <c r="HU301" s="48">
        <v>258.89999999999998</v>
      </c>
      <c r="HV301" s="48">
        <v>104.9</v>
      </c>
      <c r="HW301" s="48">
        <v>115.2</v>
      </c>
      <c r="HX301" s="49" t="s">
        <v>197</v>
      </c>
      <c r="HY301" s="49" t="s">
        <v>197</v>
      </c>
      <c r="HZ301" s="49" t="s">
        <v>197</v>
      </c>
      <c r="IA301" s="49" t="s">
        <v>197</v>
      </c>
      <c r="IB301" s="49" t="s">
        <v>197</v>
      </c>
      <c r="IC301" s="49" t="s">
        <v>197</v>
      </c>
      <c r="ID301" s="49" t="s">
        <v>197</v>
      </c>
      <c r="IE301" s="49" t="s">
        <v>197</v>
      </c>
      <c r="IF301" s="49" t="s">
        <v>197</v>
      </c>
      <c r="IG301" s="49" t="s">
        <v>197</v>
      </c>
      <c r="IH301" s="48">
        <v>71.7</v>
      </c>
      <c r="II301" s="49" t="s">
        <v>197</v>
      </c>
      <c r="IJ301" s="49" t="s">
        <v>197</v>
      </c>
      <c r="IK301" s="49" t="s">
        <v>197</v>
      </c>
      <c r="IL301" s="49" t="s">
        <v>197</v>
      </c>
      <c r="IM301" s="49" t="s">
        <v>197</v>
      </c>
      <c r="IN301" s="49" t="s">
        <v>197</v>
      </c>
      <c r="IO301" s="49" t="s">
        <v>197</v>
      </c>
      <c r="IP301" s="49" t="s">
        <v>197</v>
      </c>
      <c r="IQ301" s="49" t="s">
        <v>197</v>
      </c>
      <c r="IR301" s="49" t="s">
        <v>197</v>
      </c>
      <c r="IS301" s="49" t="s">
        <v>197</v>
      </c>
      <c r="IT301" s="49" t="s">
        <v>197</v>
      </c>
      <c r="IU301" s="49" t="s">
        <v>197</v>
      </c>
      <c r="IV301" s="49" t="s">
        <v>197</v>
      </c>
      <c r="IW301" s="49" t="s">
        <v>197</v>
      </c>
      <c r="IX301" s="49" t="s">
        <v>197</v>
      </c>
      <c r="IY301" s="49" t="s">
        <v>197</v>
      </c>
      <c r="IZ301" s="49" t="s">
        <v>197</v>
      </c>
      <c r="JA301" s="49" t="s">
        <v>197</v>
      </c>
      <c r="JB301" s="49" t="s">
        <v>197</v>
      </c>
      <c r="JC301" s="49" t="s">
        <v>197</v>
      </c>
      <c r="JD301" s="49" t="s">
        <v>197</v>
      </c>
      <c r="JE301" s="49" t="s">
        <v>197</v>
      </c>
      <c r="JF301" s="49" t="s">
        <v>87</v>
      </c>
      <c r="JG301" s="49" t="s">
        <v>87</v>
      </c>
      <c r="JH301" s="49" t="s">
        <v>87</v>
      </c>
      <c r="JI301" s="49" t="s">
        <v>87</v>
      </c>
      <c r="JJ301" s="49">
        <v>58.7</v>
      </c>
      <c r="JK301" s="49">
        <v>46.8</v>
      </c>
      <c r="JL301" s="49">
        <v>54.8</v>
      </c>
      <c r="JM301" s="49">
        <v>95.8</v>
      </c>
      <c r="JN301" s="49">
        <v>71.7</v>
      </c>
      <c r="JO301" s="49" t="s">
        <v>87</v>
      </c>
    </row>
    <row r="302" spans="1:275">
      <c r="A302" s="45"/>
      <c r="B302" s="46" t="s">
        <v>2039</v>
      </c>
      <c r="C302" s="303" t="s">
        <v>1521</v>
      </c>
      <c r="D302" s="46" t="s">
        <v>140</v>
      </c>
      <c r="E302" s="303" t="s">
        <v>39</v>
      </c>
      <c r="F302" s="47" t="s">
        <v>197</v>
      </c>
      <c r="G302" s="47" t="s">
        <v>197</v>
      </c>
      <c r="H302" s="49" t="s">
        <v>197</v>
      </c>
      <c r="I302" s="49" t="s">
        <v>197</v>
      </c>
      <c r="J302" s="49" t="s">
        <v>197</v>
      </c>
      <c r="K302" s="49" t="s">
        <v>197</v>
      </c>
      <c r="L302" s="49" t="s">
        <v>197</v>
      </c>
      <c r="M302" s="49" t="s">
        <v>197</v>
      </c>
      <c r="N302" s="49" t="s">
        <v>197</v>
      </c>
      <c r="O302" s="49" t="s">
        <v>197</v>
      </c>
      <c r="P302" s="49" t="s">
        <v>197</v>
      </c>
      <c r="Q302" s="49" t="s">
        <v>197</v>
      </c>
      <c r="R302" s="49" t="s">
        <v>197</v>
      </c>
      <c r="S302" s="49" t="s">
        <v>197</v>
      </c>
      <c r="T302" s="49" t="s">
        <v>197</v>
      </c>
      <c r="U302" s="49" t="s">
        <v>197</v>
      </c>
      <c r="V302" s="49" t="s">
        <v>197</v>
      </c>
      <c r="W302" s="49" t="s">
        <v>197</v>
      </c>
      <c r="X302" s="49" t="s">
        <v>197</v>
      </c>
      <c r="Y302" s="49" t="s">
        <v>197</v>
      </c>
      <c r="Z302" s="49" t="s">
        <v>197</v>
      </c>
      <c r="AA302" s="49" t="s">
        <v>197</v>
      </c>
      <c r="AB302" s="49" t="s">
        <v>197</v>
      </c>
      <c r="AC302" s="49" t="s">
        <v>197</v>
      </c>
      <c r="AD302" s="49" t="s">
        <v>197</v>
      </c>
      <c r="AE302" s="49" t="s">
        <v>197</v>
      </c>
      <c r="AF302" s="49" t="s">
        <v>197</v>
      </c>
      <c r="AG302" s="49" t="s">
        <v>197</v>
      </c>
      <c r="AH302" s="49" t="s">
        <v>197</v>
      </c>
      <c r="AI302" s="49" t="s">
        <v>197</v>
      </c>
      <c r="AJ302" s="49" t="s">
        <v>197</v>
      </c>
      <c r="AK302" s="49" t="s">
        <v>197</v>
      </c>
      <c r="AL302" s="49" t="s">
        <v>197</v>
      </c>
      <c r="AM302" s="49" t="s">
        <v>197</v>
      </c>
      <c r="AN302" s="49" t="s">
        <v>197</v>
      </c>
      <c r="AO302" s="49" t="s">
        <v>197</v>
      </c>
      <c r="AP302" s="49" t="s">
        <v>197</v>
      </c>
      <c r="AQ302" s="49" t="s">
        <v>197</v>
      </c>
      <c r="AR302" s="49" t="s">
        <v>197</v>
      </c>
      <c r="AS302" s="49" t="s">
        <v>197</v>
      </c>
      <c r="AT302" s="49" t="s">
        <v>197</v>
      </c>
      <c r="AU302" s="49" t="s">
        <v>197</v>
      </c>
      <c r="AV302" s="49" t="s">
        <v>197</v>
      </c>
      <c r="AW302" s="49" t="s">
        <v>197</v>
      </c>
      <c r="AX302" s="49" t="s">
        <v>197</v>
      </c>
      <c r="AY302" s="49" t="s">
        <v>197</v>
      </c>
      <c r="AZ302" s="48">
        <v>83.1</v>
      </c>
      <c r="BA302" s="48">
        <v>86</v>
      </c>
      <c r="BB302" s="48">
        <v>85.9</v>
      </c>
      <c r="BC302" s="48">
        <v>59.9</v>
      </c>
      <c r="BD302" s="48">
        <v>64.400000000000006</v>
      </c>
      <c r="BE302" s="48">
        <v>64.099999999999994</v>
      </c>
      <c r="BF302" s="48">
        <v>86.1</v>
      </c>
      <c r="BG302" s="48">
        <v>52</v>
      </c>
      <c r="BH302" s="48">
        <v>60.3</v>
      </c>
      <c r="BI302" s="49" t="s">
        <v>197</v>
      </c>
      <c r="BJ302" s="49" t="s">
        <v>197</v>
      </c>
      <c r="BK302" s="49" t="s">
        <v>197</v>
      </c>
      <c r="BL302" s="49" t="s">
        <v>197</v>
      </c>
      <c r="BM302" s="49" t="s">
        <v>197</v>
      </c>
      <c r="BN302" s="49" t="s">
        <v>197</v>
      </c>
      <c r="BO302" s="49" t="s">
        <v>197</v>
      </c>
      <c r="BP302" s="49" t="s">
        <v>197</v>
      </c>
      <c r="BQ302" s="49" t="s">
        <v>197</v>
      </c>
      <c r="BR302" s="49" t="s">
        <v>197</v>
      </c>
      <c r="BS302" s="49" t="s">
        <v>197</v>
      </c>
      <c r="BT302" s="49" t="s">
        <v>197</v>
      </c>
      <c r="BU302" s="49" t="s">
        <v>197</v>
      </c>
      <c r="BV302" s="49" t="s">
        <v>197</v>
      </c>
      <c r="BW302" s="49" t="s">
        <v>197</v>
      </c>
      <c r="BX302" s="49" t="s">
        <v>197</v>
      </c>
      <c r="BY302" s="49" t="s">
        <v>197</v>
      </c>
      <c r="BZ302" s="49" t="s">
        <v>197</v>
      </c>
      <c r="CA302" s="49" t="s">
        <v>197</v>
      </c>
      <c r="CB302" s="49" t="s">
        <v>197</v>
      </c>
      <c r="CC302" s="49" t="s">
        <v>197</v>
      </c>
      <c r="CD302" s="49" t="s">
        <v>197</v>
      </c>
      <c r="CE302" s="49" t="s">
        <v>197</v>
      </c>
      <c r="CF302" s="49" t="s">
        <v>197</v>
      </c>
      <c r="CG302" s="49" t="s">
        <v>197</v>
      </c>
      <c r="CH302" s="49" t="s">
        <v>197</v>
      </c>
      <c r="CI302" s="49" t="s">
        <v>197</v>
      </c>
      <c r="CJ302" s="49" t="s">
        <v>197</v>
      </c>
      <c r="CK302" s="49" t="s">
        <v>197</v>
      </c>
      <c r="CL302" s="49" t="s">
        <v>197</v>
      </c>
      <c r="CM302" s="49" t="s">
        <v>197</v>
      </c>
      <c r="CN302" s="49" t="s">
        <v>197</v>
      </c>
      <c r="CO302" s="49" t="s">
        <v>197</v>
      </c>
      <c r="CP302" s="49" t="s">
        <v>197</v>
      </c>
      <c r="CQ302" s="49" t="s">
        <v>197</v>
      </c>
      <c r="CR302" s="49" t="s">
        <v>197</v>
      </c>
      <c r="CS302" s="49" t="s">
        <v>197</v>
      </c>
      <c r="CT302" s="49" t="s">
        <v>197</v>
      </c>
      <c r="CU302" s="49" t="s">
        <v>197</v>
      </c>
      <c r="CV302" s="49" t="s">
        <v>197</v>
      </c>
      <c r="CW302" s="49" t="s">
        <v>197</v>
      </c>
      <c r="CX302" s="49" t="s">
        <v>197</v>
      </c>
      <c r="CY302" s="49" t="s">
        <v>197</v>
      </c>
      <c r="CZ302" s="49" t="s">
        <v>197</v>
      </c>
      <c r="DA302" s="49" t="s">
        <v>197</v>
      </c>
      <c r="DB302" s="49" t="s">
        <v>197</v>
      </c>
      <c r="DC302" s="49" t="s">
        <v>197</v>
      </c>
      <c r="DD302" s="49" t="s">
        <v>197</v>
      </c>
      <c r="DE302" s="49" t="s">
        <v>197</v>
      </c>
      <c r="DF302" s="49" t="s">
        <v>197</v>
      </c>
      <c r="DG302" s="49" t="s">
        <v>197</v>
      </c>
      <c r="DH302" s="49" t="s">
        <v>197</v>
      </c>
      <c r="DI302" s="49" t="s">
        <v>197</v>
      </c>
      <c r="DJ302" s="49" t="s">
        <v>197</v>
      </c>
      <c r="DK302" s="49" t="s">
        <v>197</v>
      </c>
      <c r="DL302" s="49" t="s">
        <v>197</v>
      </c>
      <c r="DM302" s="49" t="s">
        <v>197</v>
      </c>
      <c r="DN302" s="49" t="s">
        <v>197</v>
      </c>
      <c r="DO302" s="49" t="s">
        <v>197</v>
      </c>
      <c r="DP302" s="49" t="s">
        <v>197</v>
      </c>
      <c r="DQ302" s="49" t="s">
        <v>197</v>
      </c>
      <c r="DR302" s="49" t="s">
        <v>197</v>
      </c>
      <c r="DS302" s="49" t="s">
        <v>197</v>
      </c>
      <c r="DT302" s="49" t="s">
        <v>197</v>
      </c>
      <c r="DU302" s="49" t="s">
        <v>197</v>
      </c>
      <c r="DV302" s="49" t="s">
        <v>197</v>
      </c>
      <c r="DW302" s="49" t="s">
        <v>197</v>
      </c>
      <c r="DX302" s="49" t="s">
        <v>197</v>
      </c>
      <c r="DY302" s="49" t="s">
        <v>197</v>
      </c>
      <c r="DZ302" s="49" t="s">
        <v>197</v>
      </c>
      <c r="EA302" s="49" t="s">
        <v>197</v>
      </c>
      <c r="EB302" s="48" t="e">
        <v>#N/A</v>
      </c>
      <c r="EC302" s="49" t="s">
        <v>197</v>
      </c>
      <c r="ED302" s="48" t="e">
        <v>#N/A</v>
      </c>
      <c r="EE302" s="49" t="s">
        <v>197</v>
      </c>
      <c r="EF302" s="49" t="s">
        <v>197</v>
      </c>
      <c r="EG302" s="49" t="s">
        <v>197</v>
      </c>
      <c r="EH302" s="49" t="s">
        <v>197</v>
      </c>
      <c r="EI302" s="49" t="s">
        <v>197</v>
      </c>
      <c r="EJ302" s="49" t="s">
        <v>197</v>
      </c>
      <c r="EK302" s="49" t="s">
        <v>197</v>
      </c>
      <c r="EL302" s="49" t="s">
        <v>197</v>
      </c>
      <c r="EM302" s="49" t="s">
        <v>197</v>
      </c>
      <c r="EN302" s="49" t="s">
        <v>197</v>
      </c>
      <c r="EO302" s="49" t="s">
        <v>197</v>
      </c>
      <c r="EP302" s="49" t="s">
        <v>197</v>
      </c>
      <c r="EQ302" s="49" t="s">
        <v>197</v>
      </c>
      <c r="ER302" s="49" t="s">
        <v>197</v>
      </c>
      <c r="ES302" s="49" t="s">
        <v>197</v>
      </c>
      <c r="ET302" s="49" t="s">
        <v>197</v>
      </c>
      <c r="EU302" s="49" t="s">
        <v>197</v>
      </c>
      <c r="EV302" s="48">
        <v>65.5</v>
      </c>
      <c r="EW302" s="48">
        <v>50.9</v>
      </c>
      <c r="EX302" s="48">
        <v>55.6</v>
      </c>
      <c r="EY302" s="49" t="s">
        <v>197</v>
      </c>
      <c r="EZ302" s="49" t="s">
        <v>197</v>
      </c>
      <c r="FA302" s="49" t="s">
        <v>197</v>
      </c>
      <c r="FB302" s="49" t="s">
        <v>197</v>
      </c>
      <c r="FC302" s="49" t="s">
        <v>197</v>
      </c>
      <c r="FD302" s="49" t="s">
        <v>197</v>
      </c>
      <c r="FE302" s="49" t="s">
        <v>197</v>
      </c>
      <c r="FF302" s="49" t="s">
        <v>197</v>
      </c>
      <c r="FG302" s="49" t="s">
        <v>197</v>
      </c>
      <c r="FH302" s="49" t="s">
        <v>197</v>
      </c>
      <c r="FI302" s="49" t="s">
        <v>197</v>
      </c>
      <c r="FJ302" s="49" t="s">
        <v>197</v>
      </c>
      <c r="FK302" s="49" t="s">
        <v>197</v>
      </c>
      <c r="FL302" s="49" t="s">
        <v>197</v>
      </c>
      <c r="FM302" s="48">
        <v>24.9</v>
      </c>
      <c r="FN302" s="48">
        <v>30.5</v>
      </c>
      <c r="FO302" s="48">
        <v>27.2</v>
      </c>
      <c r="FP302" s="49" t="s">
        <v>197</v>
      </c>
      <c r="FQ302" s="49" t="s">
        <v>197</v>
      </c>
      <c r="FR302" s="49" t="s">
        <v>197</v>
      </c>
      <c r="FS302" s="49" t="s">
        <v>197</v>
      </c>
      <c r="FT302" s="49" t="s">
        <v>197</v>
      </c>
      <c r="FU302" s="49" t="s">
        <v>197</v>
      </c>
      <c r="FV302" s="49" t="s">
        <v>197</v>
      </c>
      <c r="FW302" s="49" t="s">
        <v>197</v>
      </c>
      <c r="FX302" s="49" t="s">
        <v>197</v>
      </c>
      <c r="FY302" s="49" t="s">
        <v>197</v>
      </c>
      <c r="FZ302" s="49" t="s">
        <v>197</v>
      </c>
      <c r="GA302" s="48">
        <v>103.3</v>
      </c>
      <c r="GB302" s="48">
        <v>54.5</v>
      </c>
      <c r="GC302" s="48">
        <v>64.099999999999994</v>
      </c>
      <c r="GD302" s="49" t="s">
        <v>197</v>
      </c>
      <c r="GE302" s="49" t="s">
        <v>197</v>
      </c>
      <c r="GF302" s="49" t="s">
        <v>197</v>
      </c>
      <c r="GG302" s="49" t="s">
        <v>197</v>
      </c>
      <c r="GH302" s="49" t="s">
        <v>197</v>
      </c>
      <c r="GI302" s="49" t="s">
        <v>197</v>
      </c>
      <c r="GJ302" s="49" t="s">
        <v>197</v>
      </c>
      <c r="GK302" s="49" t="s">
        <v>197</v>
      </c>
      <c r="GL302" s="49" t="s">
        <v>197</v>
      </c>
      <c r="GM302" s="49" t="s">
        <v>197</v>
      </c>
      <c r="GN302" s="49" t="s">
        <v>197</v>
      </c>
      <c r="GO302" s="49" t="s">
        <v>197</v>
      </c>
      <c r="GP302" s="49" t="s">
        <v>197</v>
      </c>
      <c r="GQ302" s="49" t="s">
        <v>197</v>
      </c>
      <c r="GR302" s="49" t="s">
        <v>197</v>
      </c>
      <c r="GS302" s="49" t="s">
        <v>197</v>
      </c>
      <c r="GT302" s="49" t="s">
        <v>197</v>
      </c>
      <c r="GU302" s="49" t="s">
        <v>197</v>
      </c>
      <c r="GV302" s="49" t="s">
        <v>197</v>
      </c>
      <c r="GW302" s="49" t="s">
        <v>197</v>
      </c>
      <c r="GX302" s="49" t="s">
        <v>197</v>
      </c>
      <c r="GY302" s="49" t="s">
        <v>197</v>
      </c>
      <c r="GZ302" s="49" t="s">
        <v>197</v>
      </c>
      <c r="HA302" s="49" t="s">
        <v>197</v>
      </c>
      <c r="HB302" s="49" t="s">
        <v>197</v>
      </c>
      <c r="HC302" s="49" t="s">
        <v>197</v>
      </c>
      <c r="HD302" s="49" t="s">
        <v>197</v>
      </c>
      <c r="HE302" s="48" t="e">
        <v>#N/A</v>
      </c>
      <c r="HF302" s="49" t="s">
        <v>197</v>
      </c>
      <c r="HG302" s="48" t="e">
        <v>#N/A</v>
      </c>
      <c r="HH302" s="49" t="s">
        <v>197</v>
      </c>
      <c r="HI302" s="49" t="s">
        <v>197</v>
      </c>
      <c r="HJ302" s="49" t="s">
        <v>197</v>
      </c>
      <c r="HK302" s="49" t="s">
        <v>197</v>
      </c>
      <c r="HL302" s="49" t="s">
        <v>197</v>
      </c>
      <c r="HM302" s="49" t="s">
        <v>197</v>
      </c>
      <c r="HN302" s="49" t="s">
        <v>197</v>
      </c>
      <c r="HO302" s="49" t="s">
        <v>197</v>
      </c>
      <c r="HP302" s="49" t="s">
        <v>197</v>
      </c>
      <c r="HQ302" s="49" t="s">
        <v>197</v>
      </c>
      <c r="HR302" s="49" t="s">
        <v>197</v>
      </c>
      <c r="HS302" s="49" t="s">
        <v>197</v>
      </c>
      <c r="HT302" s="49" t="s">
        <v>197</v>
      </c>
      <c r="HU302" s="48">
        <v>285.3</v>
      </c>
      <c r="HV302" s="48">
        <v>70.099999999999994</v>
      </c>
      <c r="HW302" s="48">
        <v>84.7</v>
      </c>
      <c r="HX302" s="49" t="s">
        <v>197</v>
      </c>
      <c r="HY302" s="49" t="s">
        <v>197</v>
      </c>
      <c r="HZ302" s="49" t="s">
        <v>197</v>
      </c>
      <c r="IA302" s="49" t="s">
        <v>197</v>
      </c>
      <c r="IB302" s="49" t="s">
        <v>197</v>
      </c>
      <c r="IC302" s="49" t="s">
        <v>197</v>
      </c>
      <c r="ID302" s="49" t="s">
        <v>197</v>
      </c>
      <c r="IE302" s="49" t="s">
        <v>197</v>
      </c>
      <c r="IF302" s="49" t="s">
        <v>197</v>
      </c>
      <c r="IG302" s="49" t="s">
        <v>197</v>
      </c>
      <c r="IH302" s="49" t="s">
        <v>197</v>
      </c>
      <c r="II302" s="49" t="s">
        <v>197</v>
      </c>
      <c r="IJ302" s="49" t="s">
        <v>197</v>
      </c>
      <c r="IK302" s="49" t="s">
        <v>197</v>
      </c>
      <c r="IL302" s="49" t="s">
        <v>197</v>
      </c>
      <c r="IM302" s="49" t="s">
        <v>197</v>
      </c>
      <c r="IN302" s="49" t="s">
        <v>197</v>
      </c>
      <c r="IO302" s="49" t="s">
        <v>197</v>
      </c>
      <c r="IP302" s="49" t="s">
        <v>197</v>
      </c>
      <c r="IQ302" s="49" t="s">
        <v>197</v>
      </c>
      <c r="IR302" s="49" t="s">
        <v>197</v>
      </c>
      <c r="IS302" s="49" t="s">
        <v>197</v>
      </c>
      <c r="IT302" s="49" t="s">
        <v>197</v>
      </c>
      <c r="IU302" s="49" t="s">
        <v>197</v>
      </c>
      <c r="IV302" s="49" t="s">
        <v>197</v>
      </c>
      <c r="IW302" s="49" t="s">
        <v>197</v>
      </c>
      <c r="IX302" s="49" t="s">
        <v>197</v>
      </c>
      <c r="IY302" s="49" t="s">
        <v>197</v>
      </c>
      <c r="IZ302" s="49" t="s">
        <v>197</v>
      </c>
      <c r="JA302" s="49" t="s">
        <v>197</v>
      </c>
      <c r="JB302" s="49" t="s">
        <v>197</v>
      </c>
      <c r="JC302" s="49" t="s">
        <v>197</v>
      </c>
      <c r="JD302" s="49" t="s">
        <v>197</v>
      </c>
      <c r="JE302" s="49" t="s">
        <v>197</v>
      </c>
      <c r="JF302" s="49" t="s">
        <v>87</v>
      </c>
      <c r="JG302" s="49" t="s">
        <v>87</v>
      </c>
      <c r="JH302" s="49" t="s">
        <v>87</v>
      </c>
      <c r="JI302" s="49" t="s">
        <v>87</v>
      </c>
      <c r="JJ302" s="49">
        <v>17.8</v>
      </c>
      <c r="JK302" s="49">
        <v>35.700000000000003</v>
      </c>
      <c r="JL302" s="49">
        <v>9.4</v>
      </c>
      <c r="JM302" s="49" t="s">
        <v>87</v>
      </c>
      <c r="JN302" s="49" t="s">
        <v>87</v>
      </c>
      <c r="JO302" s="49" t="s">
        <v>87</v>
      </c>
    </row>
    <row r="303" spans="1:275">
      <c r="A303" s="45"/>
      <c r="B303" s="46" t="s">
        <v>2040</v>
      </c>
      <c r="C303" s="303" t="s">
        <v>1522</v>
      </c>
      <c r="D303" s="46" t="s">
        <v>140</v>
      </c>
      <c r="E303" s="303" t="s">
        <v>39</v>
      </c>
      <c r="F303" s="47" t="s">
        <v>197</v>
      </c>
      <c r="G303" s="47" t="s">
        <v>197</v>
      </c>
      <c r="H303" s="49" t="s">
        <v>197</v>
      </c>
      <c r="I303" s="48">
        <v>157.5</v>
      </c>
      <c r="J303" s="48">
        <v>106.8</v>
      </c>
      <c r="K303" s="49" t="s">
        <v>197</v>
      </c>
      <c r="L303" s="49" t="s">
        <v>197</v>
      </c>
      <c r="M303" s="49" t="s">
        <v>197</v>
      </c>
      <c r="N303" s="49" t="s">
        <v>197</v>
      </c>
      <c r="O303" s="49" t="s">
        <v>197</v>
      </c>
      <c r="P303" s="49" t="s">
        <v>197</v>
      </c>
      <c r="Q303" s="49" t="s">
        <v>197</v>
      </c>
      <c r="R303" s="49" t="s">
        <v>197</v>
      </c>
      <c r="S303" s="49" t="s">
        <v>197</v>
      </c>
      <c r="T303" s="49" t="s">
        <v>197</v>
      </c>
      <c r="U303" s="49" t="s">
        <v>197</v>
      </c>
      <c r="V303" s="49" t="s">
        <v>197</v>
      </c>
      <c r="W303" s="49" t="s">
        <v>197</v>
      </c>
      <c r="X303" s="49" t="s">
        <v>197</v>
      </c>
      <c r="Y303" s="49" t="s">
        <v>197</v>
      </c>
      <c r="Z303" s="49" t="s">
        <v>197</v>
      </c>
      <c r="AA303" s="49" t="s">
        <v>197</v>
      </c>
      <c r="AB303" s="49" t="s">
        <v>197</v>
      </c>
      <c r="AC303" s="49" t="s">
        <v>197</v>
      </c>
      <c r="AD303" s="49" t="s">
        <v>197</v>
      </c>
      <c r="AE303" s="49" t="s">
        <v>197</v>
      </c>
      <c r="AF303" s="49" t="s">
        <v>197</v>
      </c>
      <c r="AG303" s="49" t="s">
        <v>197</v>
      </c>
      <c r="AH303" s="49" t="s">
        <v>197</v>
      </c>
      <c r="AI303" s="49" t="s">
        <v>197</v>
      </c>
      <c r="AJ303" s="49" t="s">
        <v>197</v>
      </c>
      <c r="AK303" s="49" t="s">
        <v>197</v>
      </c>
      <c r="AL303" s="49" t="s">
        <v>197</v>
      </c>
      <c r="AM303" s="49" t="s">
        <v>197</v>
      </c>
      <c r="AN303" s="49" t="s">
        <v>197</v>
      </c>
      <c r="AO303" s="49" t="s">
        <v>197</v>
      </c>
      <c r="AP303" s="49" t="s">
        <v>197</v>
      </c>
      <c r="AQ303" s="49" t="s">
        <v>197</v>
      </c>
      <c r="AR303" s="49" t="s">
        <v>197</v>
      </c>
      <c r="AS303" s="49" t="s">
        <v>197</v>
      </c>
      <c r="AT303" s="49" t="s">
        <v>197</v>
      </c>
      <c r="AU303" s="49" t="s">
        <v>197</v>
      </c>
      <c r="AV303" s="49" t="s">
        <v>197</v>
      </c>
      <c r="AW303" s="49" t="s">
        <v>197</v>
      </c>
      <c r="AX303" s="49" t="s">
        <v>197</v>
      </c>
      <c r="AY303" s="49" t="s">
        <v>197</v>
      </c>
      <c r="AZ303" s="48">
        <v>68.400000000000006</v>
      </c>
      <c r="BA303" s="48">
        <v>65.3</v>
      </c>
      <c r="BB303" s="48">
        <v>65.400000000000006</v>
      </c>
      <c r="BC303" s="48">
        <v>34</v>
      </c>
      <c r="BD303" s="48">
        <v>42.4</v>
      </c>
      <c r="BE303" s="48">
        <v>41.8</v>
      </c>
      <c r="BF303" s="48">
        <v>69.2</v>
      </c>
      <c r="BG303" s="48">
        <v>55.8</v>
      </c>
      <c r="BH303" s="48">
        <v>59.1</v>
      </c>
      <c r="BI303" s="49" t="s">
        <v>197</v>
      </c>
      <c r="BJ303" s="49" t="s">
        <v>197</v>
      </c>
      <c r="BK303" s="49" t="s">
        <v>197</v>
      </c>
      <c r="BL303" s="49" t="s">
        <v>197</v>
      </c>
      <c r="BM303" s="49" t="s">
        <v>197</v>
      </c>
      <c r="BN303" s="49" t="s">
        <v>197</v>
      </c>
      <c r="BO303" s="49" t="s">
        <v>197</v>
      </c>
      <c r="BP303" s="49" t="s">
        <v>197</v>
      </c>
      <c r="BQ303" s="49" t="s">
        <v>197</v>
      </c>
      <c r="BR303" s="49" t="s">
        <v>197</v>
      </c>
      <c r="BS303" s="49" t="s">
        <v>197</v>
      </c>
      <c r="BT303" s="49" t="s">
        <v>197</v>
      </c>
      <c r="BU303" s="49" t="s">
        <v>197</v>
      </c>
      <c r="BV303" s="49" t="s">
        <v>197</v>
      </c>
      <c r="BW303" s="49" t="s">
        <v>197</v>
      </c>
      <c r="BX303" s="49" t="s">
        <v>197</v>
      </c>
      <c r="BY303" s="49" t="s">
        <v>197</v>
      </c>
      <c r="BZ303" s="49" t="s">
        <v>197</v>
      </c>
      <c r="CA303" s="49" t="s">
        <v>197</v>
      </c>
      <c r="CB303" s="49" t="s">
        <v>197</v>
      </c>
      <c r="CC303" s="49" t="s">
        <v>197</v>
      </c>
      <c r="CD303" s="49" t="s">
        <v>197</v>
      </c>
      <c r="CE303" s="49" t="s">
        <v>197</v>
      </c>
      <c r="CF303" s="49" t="s">
        <v>197</v>
      </c>
      <c r="CG303" s="49" t="s">
        <v>197</v>
      </c>
      <c r="CH303" s="49" t="s">
        <v>197</v>
      </c>
      <c r="CI303" s="49" t="s">
        <v>197</v>
      </c>
      <c r="CJ303" s="49" t="s">
        <v>197</v>
      </c>
      <c r="CK303" s="49" t="s">
        <v>197</v>
      </c>
      <c r="CL303" s="49" t="s">
        <v>197</v>
      </c>
      <c r="CM303" s="49" t="s">
        <v>197</v>
      </c>
      <c r="CN303" s="49" t="s">
        <v>197</v>
      </c>
      <c r="CO303" s="49" t="s">
        <v>197</v>
      </c>
      <c r="CP303" s="49" t="s">
        <v>197</v>
      </c>
      <c r="CQ303" s="49" t="s">
        <v>197</v>
      </c>
      <c r="CR303" s="49" t="s">
        <v>197</v>
      </c>
      <c r="CS303" s="49" t="s">
        <v>197</v>
      </c>
      <c r="CT303" s="49" t="s">
        <v>197</v>
      </c>
      <c r="CU303" s="49" t="s">
        <v>197</v>
      </c>
      <c r="CV303" s="49" t="s">
        <v>197</v>
      </c>
      <c r="CW303" s="49" t="s">
        <v>197</v>
      </c>
      <c r="CX303" s="49" t="s">
        <v>197</v>
      </c>
      <c r="CY303" s="49" t="s">
        <v>197</v>
      </c>
      <c r="CZ303" s="49" t="s">
        <v>197</v>
      </c>
      <c r="DA303" s="49" t="s">
        <v>197</v>
      </c>
      <c r="DB303" s="49" t="s">
        <v>197</v>
      </c>
      <c r="DC303" s="49" t="s">
        <v>197</v>
      </c>
      <c r="DD303" s="49" t="s">
        <v>197</v>
      </c>
      <c r="DE303" s="49" t="s">
        <v>197</v>
      </c>
      <c r="DF303" s="49" t="s">
        <v>197</v>
      </c>
      <c r="DG303" s="49" t="s">
        <v>197</v>
      </c>
      <c r="DH303" s="49" t="s">
        <v>197</v>
      </c>
      <c r="DI303" s="49" t="s">
        <v>197</v>
      </c>
      <c r="DJ303" s="49" t="s">
        <v>197</v>
      </c>
      <c r="DK303" s="49" t="s">
        <v>197</v>
      </c>
      <c r="DL303" s="49" t="s">
        <v>197</v>
      </c>
      <c r="DM303" s="49" t="s">
        <v>197</v>
      </c>
      <c r="DN303" s="49" t="s">
        <v>197</v>
      </c>
      <c r="DO303" s="49" t="s">
        <v>197</v>
      </c>
      <c r="DP303" s="49" t="s">
        <v>197</v>
      </c>
      <c r="DQ303" s="49" t="s">
        <v>197</v>
      </c>
      <c r="DR303" s="49" t="s">
        <v>197</v>
      </c>
      <c r="DS303" s="49" t="s">
        <v>197</v>
      </c>
      <c r="DT303" s="49" t="s">
        <v>197</v>
      </c>
      <c r="DU303" s="49" t="s">
        <v>197</v>
      </c>
      <c r="DV303" s="49" t="s">
        <v>197</v>
      </c>
      <c r="DW303" s="49" t="s">
        <v>197</v>
      </c>
      <c r="DX303" s="49" t="s">
        <v>197</v>
      </c>
      <c r="DY303" s="49" t="s">
        <v>197</v>
      </c>
      <c r="DZ303" s="49" t="s">
        <v>197</v>
      </c>
      <c r="EA303" s="49" t="s">
        <v>197</v>
      </c>
      <c r="EB303" s="48" t="e">
        <v>#N/A</v>
      </c>
      <c r="EC303" s="49" t="s">
        <v>197</v>
      </c>
      <c r="ED303" s="48" t="e">
        <v>#N/A</v>
      </c>
      <c r="EE303" s="49" t="s">
        <v>197</v>
      </c>
      <c r="EF303" s="49" t="s">
        <v>197</v>
      </c>
      <c r="EG303" s="49" t="s">
        <v>197</v>
      </c>
      <c r="EH303" s="49" t="s">
        <v>197</v>
      </c>
      <c r="EI303" s="49" t="s">
        <v>197</v>
      </c>
      <c r="EJ303" s="49" t="s">
        <v>197</v>
      </c>
      <c r="EK303" s="49" t="s">
        <v>197</v>
      </c>
      <c r="EL303" s="49" t="s">
        <v>197</v>
      </c>
      <c r="EM303" s="49" t="s">
        <v>197</v>
      </c>
      <c r="EN303" s="49" t="s">
        <v>197</v>
      </c>
      <c r="EO303" s="49" t="s">
        <v>197</v>
      </c>
      <c r="EP303" s="49" t="s">
        <v>197</v>
      </c>
      <c r="EQ303" s="49" t="s">
        <v>197</v>
      </c>
      <c r="ER303" s="49" t="s">
        <v>197</v>
      </c>
      <c r="ES303" s="49" t="s">
        <v>197</v>
      </c>
      <c r="ET303" s="49" t="s">
        <v>197</v>
      </c>
      <c r="EU303" s="49" t="s">
        <v>197</v>
      </c>
      <c r="EV303" s="48">
        <v>55.5</v>
      </c>
      <c r="EW303" s="48">
        <v>67.7</v>
      </c>
      <c r="EX303" s="48">
        <v>63.7</v>
      </c>
      <c r="EY303" s="49" t="s">
        <v>197</v>
      </c>
      <c r="EZ303" s="49" t="s">
        <v>197</v>
      </c>
      <c r="FA303" s="49" t="s">
        <v>197</v>
      </c>
      <c r="FB303" s="49" t="s">
        <v>197</v>
      </c>
      <c r="FC303" s="49" t="s">
        <v>197</v>
      </c>
      <c r="FD303" s="49" t="s">
        <v>197</v>
      </c>
      <c r="FE303" s="49" t="s">
        <v>197</v>
      </c>
      <c r="FF303" s="49" t="s">
        <v>197</v>
      </c>
      <c r="FG303" s="49" t="s">
        <v>197</v>
      </c>
      <c r="FH303" s="49" t="s">
        <v>197</v>
      </c>
      <c r="FI303" s="49" t="s">
        <v>197</v>
      </c>
      <c r="FJ303" s="49" t="s">
        <v>197</v>
      </c>
      <c r="FK303" s="49" t="s">
        <v>197</v>
      </c>
      <c r="FL303" s="49" t="s">
        <v>197</v>
      </c>
      <c r="FM303" s="48">
        <v>6.4</v>
      </c>
      <c r="FN303" s="48">
        <v>60.9</v>
      </c>
      <c r="FO303" s="48">
        <v>28.9</v>
      </c>
      <c r="FP303" s="49" t="s">
        <v>197</v>
      </c>
      <c r="FQ303" s="49" t="s">
        <v>197</v>
      </c>
      <c r="FR303" s="49" t="s">
        <v>197</v>
      </c>
      <c r="FS303" s="49" t="s">
        <v>197</v>
      </c>
      <c r="FT303" s="49" t="s">
        <v>197</v>
      </c>
      <c r="FU303" s="49" t="s">
        <v>197</v>
      </c>
      <c r="FV303" s="49" t="s">
        <v>197</v>
      </c>
      <c r="FW303" s="49" t="s">
        <v>197</v>
      </c>
      <c r="FX303" s="48">
        <v>87.6</v>
      </c>
      <c r="FY303" s="48">
        <v>56.2</v>
      </c>
      <c r="FZ303" s="48">
        <v>56.6</v>
      </c>
      <c r="GA303" s="48">
        <v>35</v>
      </c>
      <c r="GB303" s="48">
        <v>92.8</v>
      </c>
      <c r="GC303" s="48">
        <v>81.400000000000006</v>
      </c>
      <c r="GD303" s="49" t="s">
        <v>197</v>
      </c>
      <c r="GE303" s="49" t="s">
        <v>197</v>
      </c>
      <c r="GF303" s="49" t="s">
        <v>197</v>
      </c>
      <c r="GG303" s="49" t="s">
        <v>197</v>
      </c>
      <c r="GH303" s="49" t="s">
        <v>197</v>
      </c>
      <c r="GI303" s="49" t="s">
        <v>197</v>
      </c>
      <c r="GJ303" s="49" t="s">
        <v>197</v>
      </c>
      <c r="GK303" s="49" t="s">
        <v>197</v>
      </c>
      <c r="GL303" s="49" t="s">
        <v>197</v>
      </c>
      <c r="GM303" s="49" t="s">
        <v>197</v>
      </c>
      <c r="GN303" s="49" t="s">
        <v>197</v>
      </c>
      <c r="GO303" s="49" t="s">
        <v>197</v>
      </c>
      <c r="GP303" s="49" t="s">
        <v>197</v>
      </c>
      <c r="GQ303" s="49" t="s">
        <v>197</v>
      </c>
      <c r="GR303" s="49" t="s">
        <v>197</v>
      </c>
      <c r="GS303" s="49" t="s">
        <v>197</v>
      </c>
      <c r="GT303" s="49" t="s">
        <v>197</v>
      </c>
      <c r="GU303" s="49" t="s">
        <v>197</v>
      </c>
      <c r="GV303" s="49" t="s">
        <v>197</v>
      </c>
      <c r="GW303" s="49" t="s">
        <v>197</v>
      </c>
      <c r="GX303" s="49" t="s">
        <v>197</v>
      </c>
      <c r="GY303" s="49" t="s">
        <v>197</v>
      </c>
      <c r="GZ303" s="49" t="s">
        <v>197</v>
      </c>
      <c r="HA303" s="49" t="s">
        <v>197</v>
      </c>
      <c r="HB303" s="49" t="s">
        <v>197</v>
      </c>
      <c r="HC303" s="49" t="s">
        <v>197</v>
      </c>
      <c r="HD303" s="49" t="s">
        <v>197</v>
      </c>
      <c r="HE303" s="48" t="e">
        <v>#N/A</v>
      </c>
      <c r="HF303" s="49" t="s">
        <v>197</v>
      </c>
      <c r="HG303" s="48" t="e">
        <v>#N/A</v>
      </c>
      <c r="HH303" s="49" t="s">
        <v>197</v>
      </c>
      <c r="HI303" s="49" t="s">
        <v>197</v>
      </c>
      <c r="HJ303" s="49" t="s">
        <v>197</v>
      </c>
      <c r="HK303" s="49" t="s">
        <v>197</v>
      </c>
      <c r="HL303" s="49" t="s">
        <v>197</v>
      </c>
      <c r="HM303" s="49" t="s">
        <v>197</v>
      </c>
      <c r="HN303" s="49" t="s">
        <v>197</v>
      </c>
      <c r="HO303" s="49" t="s">
        <v>197</v>
      </c>
      <c r="HP303" s="49" t="s">
        <v>197</v>
      </c>
      <c r="HQ303" s="49" t="s">
        <v>197</v>
      </c>
      <c r="HR303" s="49" t="s">
        <v>197</v>
      </c>
      <c r="HS303" s="49" t="s">
        <v>197</v>
      </c>
      <c r="HT303" s="49" t="s">
        <v>197</v>
      </c>
      <c r="HU303" s="48">
        <v>56.7</v>
      </c>
      <c r="HV303" s="48">
        <v>46</v>
      </c>
      <c r="HW303" s="48">
        <v>46.7</v>
      </c>
      <c r="HX303" s="49" t="s">
        <v>197</v>
      </c>
      <c r="HY303" s="49" t="s">
        <v>197</v>
      </c>
      <c r="HZ303" s="49" t="s">
        <v>197</v>
      </c>
      <c r="IA303" s="49" t="s">
        <v>197</v>
      </c>
      <c r="IB303" s="49" t="s">
        <v>197</v>
      </c>
      <c r="IC303" s="49" t="s">
        <v>197</v>
      </c>
      <c r="ID303" s="49" t="s">
        <v>197</v>
      </c>
      <c r="IE303" s="49" t="s">
        <v>197</v>
      </c>
      <c r="IF303" s="49" t="s">
        <v>197</v>
      </c>
      <c r="IG303" s="49" t="s">
        <v>197</v>
      </c>
      <c r="IH303" s="48">
        <v>32.799999999999997</v>
      </c>
      <c r="II303" s="49" t="s">
        <v>197</v>
      </c>
      <c r="IJ303" s="49" t="s">
        <v>197</v>
      </c>
      <c r="IK303" s="49" t="s">
        <v>197</v>
      </c>
      <c r="IL303" s="49" t="s">
        <v>197</v>
      </c>
      <c r="IM303" s="49" t="s">
        <v>197</v>
      </c>
      <c r="IN303" s="49" t="s">
        <v>197</v>
      </c>
      <c r="IO303" s="49" t="s">
        <v>197</v>
      </c>
      <c r="IP303" s="49" t="s">
        <v>197</v>
      </c>
      <c r="IQ303" s="49" t="s">
        <v>197</v>
      </c>
      <c r="IR303" s="49" t="s">
        <v>197</v>
      </c>
      <c r="IS303" s="49" t="s">
        <v>197</v>
      </c>
      <c r="IT303" s="49" t="s">
        <v>197</v>
      </c>
      <c r="IU303" s="49" t="s">
        <v>197</v>
      </c>
      <c r="IV303" s="49" t="s">
        <v>197</v>
      </c>
      <c r="IW303" s="49" t="s">
        <v>197</v>
      </c>
      <c r="IX303" s="49" t="s">
        <v>197</v>
      </c>
      <c r="IY303" s="49" t="s">
        <v>197</v>
      </c>
      <c r="IZ303" s="49" t="s">
        <v>197</v>
      </c>
      <c r="JA303" s="49" t="s">
        <v>197</v>
      </c>
      <c r="JB303" s="49" t="s">
        <v>197</v>
      </c>
      <c r="JC303" s="49" t="s">
        <v>197</v>
      </c>
      <c r="JD303" s="49" t="s">
        <v>197</v>
      </c>
      <c r="JE303" s="49" t="s">
        <v>197</v>
      </c>
      <c r="JF303" s="49" t="s">
        <v>87</v>
      </c>
      <c r="JG303" s="49" t="s">
        <v>87</v>
      </c>
      <c r="JH303" s="49" t="s">
        <v>87</v>
      </c>
      <c r="JI303" s="49" t="s">
        <v>87</v>
      </c>
      <c r="JJ303" s="49">
        <v>48.9</v>
      </c>
      <c r="JK303" s="49">
        <v>52.1</v>
      </c>
      <c r="JL303" s="49">
        <v>41.7</v>
      </c>
      <c r="JM303" s="49" t="s">
        <v>87</v>
      </c>
      <c r="JN303" s="49">
        <v>32.799999999999997</v>
      </c>
      <c r="JO303" s="49" t="s">
        <v>87</v>
      </c>
    </row>
    <row r="304" spans="1:275">
      <c r="A304" s="45"/>
      <c r="B304" s="46" t="s">
        <v>2041</v>
      </c>
      <c r="C304" s="303" t="s">
        <v>1523</v>
      </c>
      <c r="D304" s="46" t="s">
        <v>140</v>
      </c>
      <c r="E304" s="303" t="s">
        <v>39</v>
      </c>
      <c r="F304" s="47" t="s">
        <v>197</v>
      </c>
      <c r="G304" s="47" t="s">
        <v>197</v>
      </c>
      <c r="H304" s="49" t="s">
        <v>197</v>
      </c>
      <c r="I304" s="49" t="s">
        <v>197</v>
      </c>
      <c r="J304" s="49" t="s">
        <v>197</v>
      </c>
      <c r="K304" s="49" t="s">
        <v>197</v>
      </c>
      <c r="L304" s="49" t="s">
        <v>197</v>
      </c>
      <c r="M304" s="49" t="s">
        <v>197</v>
      </c>
      <c r="N304" s="49" t="s">
        <v>197</v>
      </c>
      <c r="O304" s="49" t="s">
        <v>197</v>
      </c>
      <c r="P304" s="49" t="s">
        <v>197</v>
      </c>
      <c r="Q304" s="49" t="s">
        <v>197</v>
      </c>
      <c r="R304" s="49" t="s">
        <v>197</v>
      </c>
      <c r="S304" s="49" t="s">
        <v>197</v>
      </c>
      <c r="T304" s="49" t="s">
        <v>197</v>
      </c>
      <c r="U304" s="49" t="s">
        <v>197</v>
      </c>
      <c r="V304" s="49" t="s">
        <v>197</v>
      </c>
      <c r="W304" s="49" t="s">
        <v>197</v>
      </c>
      <c r="X304" s="49" t="s">
        <v>197</v>
      </c>
      <c r="Y304" s="49" t="s">
        <v>197</v>
      </c>
      <c r="Z304" s="49" t="s">
        <v>197</v>
      </c>
      <c r="AA304" s="49" t="s">
        <v>197</v>
      </c>
      <c r="AB304" s="49" t="s">
        <v>197</v>
      </c>
      <c r="AC304" s="49" t="s">
        <v>197</v>
      </c>
      <c r="AD304" s="49" t="s">
        <v>197</v>
      </c>
      <c r="AE304" s="49" t="s">
        <v>197</v>
      </c>
      <c r="AF304" s="49" t="s">
        <v>197</v>
      </c>
      <c r="AG304" s="49" t="s">
        <v>197</v>
      </c>
      <c r="AH304" s="49" t="s">
        <v>197</v>
      </c>
      <c r="AI304" s="49" t="s">
        <v>197</v>
      </c>
      <c r="AJ304" s="49" t="s">
        <v>197</v>
      </c>
      <c r="AK304" s="49" t="s">
        <v>197</v>
      </c>
      <c r="AL304" s="49" t="s">
        <v>197</v>
      </c>
      <c r="AM304" s="49" t="s">
        <v>197</v>
      </c>
      <c r="AN304" s="49" t="s">
        <v>197</v>
      </c>
      <c r="AO304" s="49" t="s">
        <v>197</v>
      </c>
      <c r="AP304" s="49" t="s">
        <v>197</v>
      </c>
      <c r="AQ304" s="49" t="s">
        <v>197</v>
      </c>
      <c r="AR304" s="49" t="s">
        <v>197</v>
      </c>
      <c r="AS304" s="49" t="s">
        <v>197</v>
      </c>
      <c r="AT304" s="49" t="s">
        <v>197</v>
      </c>
      <c r="AU304" s="49" t="s">
        <v>197</v>
      </c>
      <c r="AV304" s="49" t="s">
        <v>197</v>
      </c>
      <c r="AW304" s="49" t="s">
        <v>197</v>
      </c>
      <c r="AX304" s="49" t="s">
        <v>197</v>
      </c>
      <c r="AY304" s="49" t="s">
        <v>197</v>
      </c>
      <c r="AZ304" s="49" t="s">
        <v>197</v>
      </c>
      <c r="BA304" s="49" t="s">
        <v>197</v>
      </c>
      <c r="BB304" s="49" t="s">
        <v>197</v>
      </c>
      <c r="BC304" s="48">
        <v>49.1</v>
      </c>
      <c r="BD304" s="48">
        <v>40.4</v>
      </c>
      <c r="BE304" s="48">
        <v>41</v>
      </c>
      <c r="BF304" s="49" t="s">
        <v>197</v>
      </c>
      <c r="BG304" s="49" t="s">
        <v>197</v>
      </c>
      <c r="BH304" s="49" t="s">
        <v>197</v>
      </c>
      <c r="BI304" s="49" t="s">
        <v>197</v>
      </c>
      <c r="BJ304" s="49" t="s">
        <v>197</v>
      </c>
      <c r="BK304" s="49" t="s">
        <v>197</v>
      </c>
      <c r="BL304" s="49" t="s">
        <v>197</v>
      </c>
      <c r="BM304" s="49" t="s">
        <v>197</v>
      </c>
      <c r="BN304" s="49" t="s">
        <v>197</v>
      </c>
      <c r="BO304" s="49" t="s">
        <v>197</v>
      </c>
      <c r="BP304" s="49" t="s">
        <v>197</v>
      </c>
      <c r="BQ304" s="49" t="s">
        <v>197</v>
      </c>
      <c r="BR304" s="49" t="s">
        <v>197</v>
      </c>
      <c r="BS304" s="49" t="s">
        <v>197</v>
      </c>
      <c r="BT304" s="49" t="s">
        <v>197</v>
      </c>
      <c r="BU304" s="49" t="s">
        <v>197</v>
      </c>
      <c r="BV304" s="49" t="s">
        <v>197</v>
      </c>
      <c r="BW304" s="49" t="s">
        <v>197</v>
      </c>
      <c r="BX304" s="49" t="s">
        <v>197</v>
      </c>
      <c r="BY304" s="49" t="s">
        <v>197</v>
      </c>
      <c r="BZ304" s="49" t="s">
        <v>197</v>
      </c>
      <c r="CA304" s="49" t="s">
        <v>197</v>
      </c>
      <c r="CB304" s="49" t="s">
        <v>197</v>
      </c>
      <c r="CC304" s="49" t="s">
        <v>197</v>
      </c>
      <c r="CD304" s="49" t="s">
        <v>197</v>
      </c>
      <c r="CE304" s="49" t="s">
        <v>197</v>
      </c>
      <c r="CF304" s="49" t="s">
        <v>197</v>
      </c>
      <c r="CG304" s="49" t="s">
        <v>197</v>
      </c>
      <c r="CH304" s="49" t="s">
        <v>197</v>
      </c>
      <c r="CI304" s="49" t="s">
        <v>197</v>
      </c>
      <c r="CJ304" s="49" t="s">
        <v>197</v>
      </c>
      <c r="CK304" s="49" t="s">
        <v>197</v>
      </c>
      <c r="CL304" s="49" t="s">
        <v>197</v>
      </c>
      <c r="CM304" s="49" t="s">
        <v>197</v>
      </c>
      <c r="CN304" s="49" t="s">
        <v>197</v>
      </c>
      <c r="CO304" s="49" t="s">
        <v>197</v>
      </c>
      <c r="CP304" s="49" t="s">
        <v>197</v>
      </c>
      <c r="CQ304" s="49" t="s">
        <v>197</v>
      </c>
      <c r="CR304" s="49" t="s">
        <v>197</v>
      </c>
      <c r="CS304" s="49" t="s">
        <v>197</v>
      </c>
      <c r="CT304" s="49" t="s">
        <v>197</v>
      </c>
      <c r="CU304" s="49" t="s">
        <v>197</v>
      </c>
      <c r="CV304" s="49" t="s">
        <v>197</v>
      </c>
      <c r="CW304" s="49" t="s">
        <v>197</v>
      </c>
      <c r="CX304" s="49" t="s">
        <v>197</v>
      </c>
      <c r="CY304" s="49" t="s">
        <v>197</v>
      </c>
      <c r="CZ304" s="49" t="s">
        <v>197</v>
      </c>
      <c r="DA304" s="49" t="s">
        <v>197</v>
      </c>
      <c r="DB304" s="49" t="s">
        <v>197</v>
      </c>
      <c r="DC304" s="49" t="s">
        <v>197</v>
      </c>
      <c r="DD304" s="49" t="s">
        <v>197</v>
      </c>
      <c r="DE304" s="49" t="s">
        <v>197</v>
      </c>
      <c r="DF304" s="49" t="s">
        <v>197</v>
      </c>
      <c r="DG304" s="49" t="s">
        <v>197</v>
      </c>
      <c r="DH304" s="49" t="s">
        <v>197</v>
      </c>
      <c r="DI304" s="49" t="s">
        <v>197</v>
      </c>
      <c r="DJ304" s="49" t="s">
        <v>197</v>
      </c>
      <c r="DK304" s="49" t="s">
        <v>197</v>
      </c>
      <c r="DL304" s="49" t="s">
        <v>197</v>
      </c>
      <c r="DM304" s="49" t="s">
        <v>197</v>
      </c>
      <c r="DN304" s="49" t="s">
        <v>197</v>
      </c>
      <c r="DO304" s="49" t="s">
        <v>197</v>
      </c>
      <c r="DP304" s="49" t="s">
        <v>197</v>
      </c>
      <c r="DQ304" s="49" t="s">
        <v>197</v>
      </c>
      <c r="DR304" s="49" t="s">
        <v>197</v>
      </c>
      <c r="DS304" s="49" t="s">
        <v>197</v>
      </c>
      <c r="DT304" s="49" t="s">
        <v>197</v>
      </c>
      <c r="DU304" s="49" t="s">
        <v>197</v>
      </c>
      <c r="DV304" s="49" t="s">
        <v>197</v>
      </c>
      <c r="DW304" s="49" t="s">
        <v>197</v>
      </c>
      <c r="DX304" s="49" t="s">
        <v>197</v>
      </c>
      <c r="DY304" s="49" t="s">
        <v>197</v>
      </c>
      <c r="DZ304" s="49" t="s">
        <v>197</v>
      </c>
      <c r="EA304" s="49" t="s">
        <v>197</v>
      </c>
      <c r="EB304" s="48" t="e">
        <v>#N/A</v>
      </c>
      <c r="EC304" s="49" t="s">
        <v>197</v>
      </c>
      <c r="ED304" s="48" t="e">
        <v>#N/A</v>
      </c>
      <c r="EE304" s="49" t="s">
        <v>197</v>
      </c>
      <c r="EF304" s="49" t="s">
        <v>197</v>
      </c>
      <c r="EG304" s="49" t="s">
        <v>197</v>
      </c>
      <c r="EH304" s="49" t="s">
        <v>197</v>
      </c>
      <c r="EI304" s="49" t="s">
        <v>197</v>
      </c>
      <c r="EJ304" s="49" t="s">
        <v>197</v>
      </c>
      <c r="EK304" s="49" t="s">
        <v>197</v>
      </c>
      <c r="EL304" s="49" t="s">
        <v>197</v>
      </c>
      <c r="EM304" s="49" t="s">
        <v>197</v>
      </c>
      <c r="EN304" s="49" t="s">
        <v>197</v>
      </c>
      <c r="EO304" s="49" t="s">
        <v>197</v>
      </c>
      <c r="EP304" s="49" t="s">
        <v>197</v>
      </c>
      <c r="EQ304" s="49" t="s">
        <v>197</v>
      </c>
      <c r="ER304" s="49" t="s">
        <v>197</v>
      </c>
      <c r="ES304" s="49" t="s">
        <v>197</v>
      </c>
      <c r="ET304" s="49" t="s">
        <v>197</v>
      </c>
      <c r="EU304" s="49" t="s">
        <v>197</v>
      </c>
      <c r="EV304" s="48">
        <v>50.7</v>
      </c>
      <c r="EW304" s="48">
        <v>46.6</v>
      </c>
      <c r="EX304" s="48">
        <v>47.9</v>
      </c>
      <c r="EY304" s="49" t="s">
        <v>197</v>
      </c>
      <c r="EZ304" s="49" t="s">
        <v>197</v>
      </c>
      <c r="FA304" s="49" t="s">
        <v>197</v>
      </c>
      <c r="FB304" s="49" t="s">
        <v>197</v>
      </c>
      <c r="FC304" s="49" t="s">
        <v>197</v>
      </c>
      <c r="FD304" s="49" t="s">
        <v>197</v>
      </c>
      <c r="FE304" s="49" t="s">
        <v>197</v>
      </c>
      <c r="FF304" s="49" t="s">
        <v>197</v>
      </c>
      <c r="FG304" s="49" t="s">
        <v>197</v>
      </c>
      <c r="FH304" s="49" t="s">
        <v>197</v>
      </c>
      <c r="FI304" s="49" t="s">
        <v>197</v>
      </c>
      <c r="FJ304" s="49" t="s">
        <v>197</v>
      </c>
      <c r="FK304" s="49" t="s">
        <v>197</v>
      </c>
      <c r="FL304" s="49" t="s">
        <v>197</v>
      </c>
      <c r="FM304" s="49" t="s">
        <v>197</v>
      </c>
      <c r="FN304" s="49" t="s">
        <v>197</v>
      </c>
      <c r="FO304" s="49" t="s">
        <v>197</v>
      </c>
      <c r="FP304" s="49" t="s">
        <v>197</v>
      </c>
      <c r="FQ304" s="49" t="s">
        <v>197</v>
      </c>
      <c r="FR304" s="49" t="s">
        <v>197</v>
      </c>
      <c r="FS304" s="49" t="s">
        <v>197</v>
      </c>
      <c r="FT304" s="49" t="s">
        <v>197</v>
      </c>
      <c r="FU304" s="49" t="s">
        <v>197</v>
      </c>
      <c r="FV304" s="49" t="s">
        <v>197</v>
      </c>
      <c r="FW304" s="49" t="s">
        <v>197</v>
      </c>
      <c r="FX304" s="48">
        <v>126.1</v>
      </c>
      <c r="FY304" s="48">
        <v>110.7</v>
      </c>
      <c r="FZ304" s="48">
        <v>110.9</v>
      </c>
      <c r="GA304" s="48">
        <v>45.2</v>
      </c>
      <c r="GB304" s="48">
        <v>40.700000000000003</v>
      </c>
      <c r="GC304" s="48">
        <v>41.6</v>
      </c>
      <c r="GD304" s="49" t="s">
        <v>197</v>
      </c>
      <c r="GE304" s="49" t="s">
        <v>197</v>
      </c>
      <c r="GF304" s="49" t="s">
        <v>197</v>
      </c>
      <c r="GG304" s="49" t="s">
        <v>197</v>
      </c>
      <c r="GH304" s="49" t="s">
        <v>197</v>
      </c>
      <c r="GI304" s="49" t="s">
        <v>197</v>
      </c>
      <c r="GJ304" s="49" t="s">
        <v>197</v>
      </c>
      <c r="GK304" s="49" t="s">
        <v>197</v>
      </c>
      <c r="GL304" s="49" t="s">
        <v>197</v>
      </c>
      <c r="GM304" s="49" t="s">
        <v>197</v>
      </c>
      <c r="GN304" s="49" t="s">
        <v>197</v>
      </c>
      <c r="GO304" s="49" t="s">
        <v>197</v>
      </c>
      <c r="GP304" s="49" t="s">
        <v>197</v>
      </c>
      <c r="GQ304" s="49" t="s">
        <v>197</v>
      </c>
      <c r="GR304" s="49" t="s">
        <v>197</v>
      </c>
      <c r="GS304" s="49" t="s">
        <v>197</v>
      </c>
      <c r="GT304" s="49" t="s">
        <v>197</v>
      </c>
      <c r="GU304" s="49" t="s">
        <v>197</v>
      </c>
      <c r="GV304" s="49" t="s">
        <v>197</v>
      </c>
      <c r="GW304" s="49" t="s">
        <v>197</v>
      </c>
      <c r="GX304" s="49" t="s">
        <v>197</v>
      </c>
      <c r="GY304" s="49" t="s">
        <v>197</v>
      </c>
      <c r="GZ304" s="49" t="s">
        <v>197</v>
      </c>
      <c r="HA304" s="49" t="s">
        <v>197</v>
      </c>
      <c r="HB304" s="49" t="s">
        <v>197</v>
      </c>
      <c r="HC304" s="49" t="s">
        <v>197</v>
      </c>
      <c r="HD304" s="49" t="s">
        <v>197</v>
      </c>
      <c r="HE304" s="48" t="e">
        <v>#N/A</v>
      </c>
      <c r="HF304" s="49" t="s">
        <v>197</v>
      </c>
      <c r="HG304" s="48" t="e">
        <v>#N/A</v>
      </c>
      <c r="HH304" s="49" t="s">
        <v>197</v>
      </c>
      <c r="HI304" s="49" t="s">
        <v>197</v>
      </c>
      <c r="HJ304" s="49" t="s">
        <v>197</v>
      </c>
      <c r="HK304" s="49" t="s">
        <v>197</v>
      </c>
      <c r="HL304" s="49" t="s">
        <v>197</v>
      </c>
      <c r="HM304" s="49" t="s">
        <v>197</v>
      </c>
      <c r="HN304" s="49" t="s">
        <v>197</v>
      </c>
      <c r="HO304" s="49" t="s">
        <v>197</v>
      </c>
      <c r="HP304" s="49" t="s">
        <v>197</v>
      </c>
      <c r="HQ304" s="49" t="s">
        <v>197</v>
      </c>
      <c r="HR304" s="49" t="s">
        <v>197</v>
      </c>
      <c r="HS304" s="49" t="s">
        <v>197</v>
      </c>
      <c r="HT304" s="49" t="s">
        <v>197</v>
      </c>
      <c r="HU304" s="48">
        <v>256.7</v>
      </c>
      <c r="HV304" s="48">
        <v>90.5</v>
      </c>
      <c r="HW304" s="48">
        <v>101.4</v>
      </c>
      <c r="HX304" s="49" t="s">
        <v>197</v>
      </c>
      <c r="HY304" s="49" t="s">
        <v>197</v>
      </c>
      <c r="HZ304" s="49" t="s">
        <v>197</v>
      </c>
      <c r="IA304" s="49" t="s">
        <v>197</v>
      </c>
      <c r="IB304" s="49" t="s">
        <v>197</v>
      </c>
      <c r="IC304" s="49" t="s">
        <v>197</v>
      </c>
      <c r="ID304" s="49" t="s">
        <v>197</v>
      </c>
      <c r="IE304" s="49" t="s">
        <v>197</v>
      </c>
      <c r="IF304" s="49" t="s">
        <v>197</v>
      </c>
      <c r="IG304" s="49" t="s">
        <v>197</v>
      </c>
      <c r="IH304" s="49" t="s">
        <v>197</v>
      </c>
      <c r="II304" s="49" t="s">
        <v>197</v>
      </c>
      <c r="IJ304" s="49" t="s">
        <v>197</v>
      </c>
      <c r="IK304" s="49" t="s">
        <v>197</v>
      </c>
      <c r="IL304" s="49" t="s">
        <v>197</v>
      </c>
      <c r="IM304" s="49" t="s">
        <v>197</v>
      </c>
      <c r="IN304" s="49" t="s">
        <v>197</v>
      </c>
      <c r="IO304" s="49" t="s">
        <v>197</v>
      </c>
      <c r="IP304" s="49" t="s">
        <v>197</v>
      </c>
      <c r="IQ304" s="49" t="s">
        <v>197</v>
      </c>
      <c r="IR304" s="49" t="s">
        <v>197</v>
      </c>
      <c r="IS304" s="49" t="s">
        <v>197</v>
      </c>
      <c r="IT304" s="49" t="s">
        <v>197</v>
      </c>
      <c r="IU304" s="49" t="s">
        <v>197</v>
      </c>
      <c r="IV304" s="49" t="s">
        <v>197</v>
      </c>
      <c r="IW304" s="49" t="s">
        <v>197</v>
      </c>
      <c r="IX304" s="49" t="s">
        <v>197</v>
      </c>
      <c r="IY304" s="49" t="s">
        <v>197</v>
      </c>
      <c r="IZ304" s="49" t="s">
        <v>197</v>
      </c>
      <c r="JA304" s="49" t="s">
        <v>197</v>
      </c>
      <c r="JB304" s="49" t="s">
        <v>197</v>
      </c>
      <c r="JC304" s="49" t="s">
        <v>197</v>
      </c>
      <c r="JD304" s="49" t="s">
        <v>197</v>
      </c>
      <c r="JE304" s="49" t="s">
        <v>197</v>
      </c>
      <c r="JF304" s="49" t="s">
        <v>87</v>
      </c>
      <c r="JG304" s="49" t="s">
        <v>87</v>
      </c>
      <c r="JH304" s="49" t="s">
        <v>87</v>
      </c>
      <c r="JI304" s="49" t="s">
        <v>87</v>
      </c>
      <c r="JJ304" s="49">
        <v>2.2999999999999998</v>
      </c>
      <c r="JK304" s="49" t="s">
        <v>87</v>
      </c>
      <c r="JL304" s="49">
        <v>6.6</v>
      </c>
      <c r="JM304" s="49" t="s">
        <v>87</v>
      </c>
      <c r="JN304" s="49" t="s">
        <v>87</v>
      </c>
      <c r="JO304" s="49" t="s">
        <v>87</v>
      </c>
    </row>
    <row r="305" spans="1:275">
      <c r="A305" s="45"/>
      <c r="B305" s="46" t="s">
        <v>2042</v>
      </c>
      <c r="C305" s="303" t="s">
        <v>1524</v>
      </c>
      <c r="D305" s="46" t="s">
        <v>141</v>
      </c>
      <c r="E305" s="303" t="s">
        <v>40</v>
      </c>
      <c r="F305" s="47" t="s">
        <v>197</v>
      </c>
      <c r="G305" s="47" t="s">
        <v>197</v>
      </c>
      <c r="H305" s="48">
        <v>57.2</v>
      </c>
      <c r="I305" s="48">
        <v>95.3</v>
      </c>
      <c r="J305" s="48">
        <v>85.7</v>
      </c>
      <c r="K305" s="49" t="s">
        <v>197</v>
      </c>
      <c r="L305" s="49" t="s">
        <v>197</v>
      </c>
      <c r="M305" s="49" t="s">
        <v>197</v>
      </c>
      <c r="N305" s="49" t="s">
        <v>197</v>
      </c>
      <c r="O305" s="49" t="s">
        <v>197</v>
      </c>
      <c r="P305" s="48">
        <v>34.299999999999997</v>
      </c>
      <c r="Q305" s="49" t="s">
        <v>197</v>
      </c>
      <c r="R305" s="48">
        <v>60.3</v>
      </c>
      <c r="S305" s="49" t="s">
        <v>197</v>
      </c>
      <c r="T305" s="49" t="s">
        <v>197</v>
      </c>
      <c r="U305" s="49" t="s">
        <v>197</v>
      </c>
      <c r="V305" s="49" t="s">
        <v>197</v>
      </c>
      <c r="W305" s="49" t="s">
        <v>197</v>
      </c>
      <c r="X305" s="49" t="s">
        <v>197</v>
      </c>
      <c r="Y305" s="49" t="s">
        <v>197</v>
      </c>
      <c r="Z305" s="49" t="s">
        <v>197</v>
      </c>
      <c r="AA305" s="49" t="s">
        <v>197</v>
      </c>
      <c r="AB305" s="49" t="s">
        <v>197</v>
      </c>
      <c r="AC305" s="49" t="s">
        <v>197</v>
      </c>
      <c r="AD305" s="49" t="s">
        <v>197</v>
      </c>
      <c r="AE305" s="49" t="s">
        <v>197</v>
      </c>
      <c r="AF305" s="49" t="s">
        <v>197</v>
      </c>
      <c r="AG305" s="49" t="s">
        <v>197</v>
      </c>
      <c r="AH305" s="48">
        <v>45.4</v>
      </c>
      <c r="AI305" s="49" t="s">
        <v>197</v>
      </c>
      <c r="AJ305" s="49" t="s">
        <v>197</v>
      </c>
      <c r="AK305" s="49" t="s">
        <v>197</v>
      </c>
      <c r="AL305" s="49" t="s">
        <v>197</v>
      </c>
      <c r="AM305" s="49" t="s">
        <v>197</v>
      </c>
      <c r="AN305" s="49" t="s">
        <v>197</v>
      </c>
      <c r="AO305" s="49" t="s">
        <v>197</v>
      </c>
      <c r="AP305" s="49" t="s">
        <v>197</v>
      </c>
      <c r="AQ305" s="49" t="s">
        <v>197</v>
      </c>
      <c r="AR305" s="49" t="s">
        <v>197</v>
      </c>
      <c r="AS305" s="49" t="s">
        <v>197</v>
      </c>
      <c r="AT305" s="49" t="s">
        <v>197</v>
      </c>
      <c r="AU305" s="49" t="s">
        <v>197</v>
      </c>
      <c r="AV305" s="49" t="s">
        <v>197</v>
      </c>
      <c r="AW305" s="49" t="s">
        <v>197</v>
      </c>
      <c r="AX305" s="49" t="s">
        <v>197</v>
      </c>
      <c r="AY305" s="49" t="s">
        <v>197</v>
      </c>
      <c r="AZ305" s="48">
        <v>57.5</v>
      </c>
      <c r="BA305" s="48">
        <v>50.7</v>
      </c>
      <c r="BB305" s="48">
        <v>51</v>
      </c>
      <c r="BC305" s="48">
        <v>32.9</v>
      </c>
      <c r="BD305" s="48">
        <v>31.1</v>
      </c>
      <c r="BE305" s="48">
        <v>31.3</v>
      </c>
      <c r="BF305" s="48">
        <v>42.7</v>
      </c>
      <c r="BG305" s="48">
        <v>16.899999999999999</v>
      </c>
      <c r="BH305" s="48">
        <v>23.1</v>
      </c>
      <c r="BI305" s="49" t="s">
        <v>197</v>
      </c>
      <c r="BJ305" s="49" t="s">
        <v>197</v>
      </c>
      <c r="BK305" s="49" t="s">
        <v>197</v>
      </c>
      <c r="BL305" s="49" t="s">
        <v>197</v>
      </c>
      <c r="BM305" s="49" t="s">
        <v>197</v>
      </c>
      <c r="BN305" s="49" t="s">
        <v>197</v>
      </c>
      <c r="BO305" s="49" t="s">
        <v>197</v>
      </c>
      <c r="BP305" s="49" t="s">
        <v>197</v>
      </c>
      <c r="BQ305" s="49" t="s">
        <v>197</v>
      </c>
      <c r="BR305" s="49" t="s">
        <v>197</v>
      </c>
      <c r="BS305" s="49" t="s">
        <v>197</v>
      </c>
      <c r="BT305" s="49" t="s">
        <v>197</v>
      </c>
      <c r="BU305" s="49" t="s">
        <v>197</v>
      </c>
      <c r="BV305" s="49" t="s">
        <v>197</v>
      </c>
      <c r="BW305" s="49" t="s">
        <v>197</v>
      </c>
      <c r="BX305" s="49" t="s">
        <v>197</v>
      </c>
      <c r="BY305" s="49" t="s">
        <v>197</v>
      </c>
      <c r="BZ305" s="49" t="s">
        <v>197</v>
      </c>
      <c r="CA305" s="49" t="s">
        <v>197</v>
      </c>
      <c r="CB305" s="49" t="s">
        <v>197</v>
      </c>
      <c r="CC305" s="49" t="s">
        <v>197</v>
      </c>
      <c r="CD305" s="49" t="s">
        <v>197</v>
      </c>
      <c r="CE305" s="49" t="s">
        <v>197</v>
      </c>
      <c r="CF305" s="49" t="s">
        <v>197</v>
      </c>
      <c r="CG305" s="49" t="s">
        <v>197</v>
      </c>
      <c r="CH305" s="49" t="s">
        <v>197</v>
      </c>
      <c r="CI305" s="49" t="s">
        <v>197</v>
      </c>
      <c r="CJ305" s="49" t="s">
        <v>197</v>
      </c>
      <c r="CK305" s="49" t="s">
        <v>197</v>
      </c>
      <c r="CL305" s="49" t="s">
        <v>197</v>
      </c>
      <c r="CM305" s="49" t="s">
        <v>197</v>
      </c>
      <c r="CN305" s="49" t="s">
        <v>197</v>
      </c>
      <c r="CO305" s="49" t="s">
        <v>197</v>
      </c>
      <c r="CP305" s="49" t="s">
        <v>197</v>
      </c>
      <c r="CQ305" s="49" t="s">
        <v>197</v>
      </c>
      <c r="CR305" s="49" t="s">
        <v>197</v>
      </c>
      <c r="CS305" s="49" t="s">
        <v>197</v>
      </c>
      <c r="CT305" s="49" t="s">
        <v>197</v>
      </c>
      <c r="CU305" s="49" t="s">
        <v>197</v>
      </c>
      <c r="CV305" s="49" t="s">
        <v>197</v>
      </c>
      <c r="CW305" s="49" t="s">
        <v>197</v>
      </c>
      <c r="CX305" s="49" t="s">
        <v>197</v>
      </c>
      <c r="CY305" s="49" t="s">
        <v>197</v>
      </c>
      <c r="CZ305" s="49" t="s">
        <v>197</v>
      </c>
      <c r="DA305" s="49" t="s">
        <v>197</v>
      </c>
      <c r="DB305" s="49" t="s">
        <v>197</v>
      </c>
      <c r="DC305" s="49" t="s">
        <v>197</v>
      </c>
      <c r="DD305" s="49" t="s">
        <v>197</v>
      </c>
      <c r="DE305" s="49" t="s">
        <v>197</v>
      </c>
      <c r="DF305" s="49" t="s">
        <v>197</v>
      </c>
      <c r="DG305" s="49" t="s">
        <v>197</v>
      </c>
      <c r="DH305" s="49" t="s">
        <v>197</v>
      </c>
      <c r="DI305" s="49" t="s">
        <v>197</v>
      </c>
      <c r="DJ305" s="49" t="s">
        <v>197</v>
      </c>
      <c r="DK305" s="49" t="s">
        <v>197</v>
      </c>
      <c r="DL305" s="49" t="s">
        <v>197</v>
      </c>
      <c r="DM305" s="49" t="s">
        <v>197</v>
      </c>
      <c r="DN305" s="49" t="s">
        <v>197</v>
      </c>
      <c r="DO305" s="49" t="s">
        <v>197</v>
      </c>
      <c r="DP305" s="49" t="s">
        <v>197</v>
      </c>
      <c r="DQ305" s="49" t="s">
        <v>197</v>
      </c>
      <c r="DR305" s="49" t="s">
        <v>197</v>
      </c>
      <c r="DS305" s="49" t="s">
        <v>197</v>
      </c>
      <c r="DT305" s="49" t="s">
        <v>197</v>
      </c>
      <c r="DU305" s="49" t="s">
        <v>197</v>
      </c>
      <c r="DV305" s="49" t="s">
        <v>197</v>
      </c>
      <c r="DW305" s="49" t="s">
        <v>197</v>
      </c>
      <c r="DX305" s="49" t="s">
        <v>197</v>
      </c>
      <c r="DY305" s="49" t="s">
        <v>197</v>
      </c>
      <c r="DZ305" s="49" t="s">
        <v>197</v>
      </c>
      <c r="EA305" s="49" t="s">
        <v>197</v>
      </c>
      <c r="EB305" s="48" t="e">
        <v>#N/A</v>
      </c>
      <c r="EC305" s="49" t="s">
        <v>197</v>
      </c>
      <c r="ED305" s="48" t="e">
        <v>#N/A</v>
      </c>
      <c r="EE305" s="49" t="s">
        <v>197</v>
      </c>
      <c r="EF305" s="49" t="s">
        <v>197</v>
      </c>
      <c r="EG305" s="49" t="s">
        <v>197</v>
      </c>
      <c r="EH305" s="49" t="s">
        <v>197</v>
      </c>
      <c r="EI305" s="49" t="s">
        <v>197</v>
      </c>
      <c r="EJ305" s="49" t="s">
        <v>197</v>
      </c>
      <c r="EK305" s="49" t="s">
        <v>197</v>
      </c>
      <c r="EL305" s="49" t="s">
        <v>197</v>
      </c>
      <c r="EM305" s="49" t="s">
        <v>197</v>
      </c>
      <c r="EN305" s="49" t="s">
        <v>197</v>
      </c>
      <c r="EO305" s="49" t="s">
        <v>197</v>
      </c>
      <c r="EP305" s="49" t="s">
        <v>197</v>
      </c>
      <c r="EQ305" s="49" t="s">
        <v>197</v>
      </c>
      <c r="ER305" s="49" t="s">
        <v>197</v>
      </c>
      <c r="ES305" s="49" t="s">
        <v>197</v>
      </c>
      <c r="ET305" s="49" t="s">
        <v>197</v>
      </c>
      <c r="EU305" s="49" t="s">
        <v>197</v>
      </c>
      <c r="EV305" s="48">
        <v>38.9</v>
      </c>
      <c r="EW305" s="48">
        <v>66.5</v>
      </c>
      <c r="EX305" s="48">
        <v>57.8</v>
      </c>
      <c r="EY305" s="49" t="s">
        <v>197</v>
      </c>
      <c r="EZ305" s="49" t="s">
        <v>197</v>
      </c>
      <c r="FA305" s="49" t="s">
        <v>197</v>
      </c>
      <c r="FB305" s="49" t="s">
        <v>197</v>
      </c>
      <c r="FC305" s="49" t="s">
        <v>197</v>
      </c>
      <c r="FD305" s="49" t="s">
        <v>197</v>
      </c>
      <c r="FE305" s="49" t="s">
        <v>197</v>
      </c>
      <c r="FF305" s="49" t="s">
        <v>197</v>
      </c>
      <c r="FG305" s="49" t="s">
        <v>197</v>
      </c>
      <c r="FH305" s="49" t="s">
        <v>197</v>
      </c>
      <c r="FI305" s="49" t="s">
        <v>197</v>
      </c>
      <c r="FJ305" s="49" t="s">
        <v>197</v>
      </c>
      <c r="FK305" s="49" t="s">
        <v>197</v>
      </c>
      <c r="FL305" s="49" t="s">
        <v>197</v>
      </c>
      <c r="FM305" s="48">
        <v>3.4</v>
      </c>
      <c r="FN305" s="48">
        <v>13.7</v>
      </c>
      <c r="FO305" s="48">
        <v>7.7</v>
      </c>
      <c r="FP305" s="49" t="s">
        <v>197</v>
      </c>
      <c r="FQ305" s="49" t="s">
        <v>197</v>
      </c>
      <c r="FR305" s="49" t="s">
        <v>197</v>
      </c>
      <c r="FS305" s="49" t="s">
        <v>197</v>
      </c>
      <c r="FT305" s="49" t="s">
        <v>197</v>
      </c>
      <c r="FU305" s="49" t="s">
        <v>197</v>
      </c>
      <c r="FV305" s="49" t="s">
        <v>197</v>
      </c>
      <c r="FW305" s="49" t="s">
        <v>197</v>
      </c>
      <c r="FX305" s="48">
        <v>2.8</v>
      </c>
      <c r="FY305" s="48">
        <v>111.9</v>
      </c>
      <c r="FZ305" s="48">
        <v>110.8</v>
      </c>
      <c r="GA305" s="48">
        <v>22.9</v>
      </c>
      <c r="GB305" s="48">
        <v>97.3</v>
      </c>
      <c r="GC305" s="48">
        <v>82.8</v>
      </c>
      <c r="GD305" s="49" t="s">
        <v>197</v>
      </c>
      <c r="GE305" s="49" t="s">
        <v>197</v>
      </c>
      <c r="GF305" s="49" t="s">
        <v>197</v>
      </c>
      <c r="GG305" s="48">
        <v>11.7</v>
      </c>
      <c r="GH305" s="48">
        <v>304.10000000000002</v>
      </c>
      <c r="GI305" s="48">
        <v>301.89999999999998</v>
      </c>
      <c r="GJ305" s="49" t="s">
        <v>197</v>
      </c>
      <c r="GK305" s="49" t="s">
        <v>197</v>
      </c>
      <c r="GL305" s="49" t="s">
        <v>197</v>
      </c>
      <c r="GM305" s="49" t="s">
        <v>197</v>
      </c>
      <c r="GN305" s="49" t="s">
        <v>197</v>
      </c>
      <c r="GO305" s="49" t="s">
        <v>197</v>
      </c>
      <c r="GP305" s="49" t="s">
        <v>197</v>
      </c>
      <c r="GQ305" s="49" t="s">
        <v>197</v>
      </c>
      <c r="GR305" s="49" t="s">
        <v>197</v>
      </c>
      <c r="GS305" s="49" t="s">
        <v>197</v>
      </c>
      <c r="GT305" s="49" t="s">
        <v>197</v>
      </c>
      <c r="GU305" s="49" t="s">
        <v>197</v>
      </c>
      <c r="GV305" s="49" t="s">
        <v>197</v>
      </c>
      <c r="GW305" s="49" t="s">
        <v>197</v>
      </c>
      <c r="GX305" s="49" t="s">
        <v>197</v>
      </c>
      <c r="GY305" s="49" t="s">
        <v>197</v>
      </c>
      <c r="GZ305" s="49" t="s">
        <v>197</v>
      </c>
      <c r="HA305" s="49" t="s">
        <v>197</v>
      </c>
      <c r="HB305" s="49" t="s">
        <v>197</v>
      </c>
      <c r="HC305" s="49" t="s">
        <v>197</v>
      </c>
      <c r="HD305" s="49" t="s">
        <v>197</v>
      </c>
      <c r="HE305" s="48" t="e">
        <v>#N/A</v>
      </c>
      <c r="HF305" s="49" t="s">
        <v>197</v>
      </c>
      <c r="HG305" s="48" t="e">
        <v>#N/A</v>
      </c>
      <c r="HH305" s="49" t="s">
        <v>197</v>
      </c>
      <c r="HI305" s="49" t="s">
        <v>197</v>
      </c>
      <c r="HJ305" s="49" t="s">
        <v>197</v>
      </c>
      <c r="HK305" s="49" t="s">
        <v>197</v>
      </c>
      <c r="HL305" s="49" t="s">
        <v>197</v>
      </c>
      <c r="HM305" s="49" t="s">
        <v>197</v>
      </c>
      <c r="HN305" s="49" t="s">
        <v>197</v>
      </c>
      <c r="HO305" s="49" t="s">
        <v>197</v>
      </c>
      <c r="HP305" s="49" t="s">
        <v>197</v>
      </c>
      <c r="HQ305" s="49" t="s">
        <v>197</v>
      </c>
      <c r="HR305" s="49" t="s">
        <v>197</v>
      </c>
      <c r="HS305" s="49" t="s">
        <v>197</v>
      </c>
      <c r="HT305" s="49" t="s">
        <v>197</v>
      </c>
      <c r="HU305" s="48">
        <v>175.9</v>
      </c>
      <c r="HV305" s="48">
        <v>118.5</v>
      </c>
      <c r="HW305" s="48">
        <v>122.1</v>
      </c>
      <c r="HX305" s="49" t="s">
        <v>197</v>
      </c>
      <c r="HY305" s="49" t="s">
        <v>197</v>
      </c>
      <c r="HZ305" s="49" t="s">
        <v>197</v>
      </c>
      <c r="IA305" s="49" t="s">
        <v>197</v>
      </c>
      <c r="IB305" s="49" t="s">
        <v>197</v>
      </c>
      <c r="IC305" s="49" t="s">
        <v>197</v>
      </c>
      <c r="ID305" s="48">
        <v>215</v>
      </c>
      <c r="IE305" s="49" t="s">
        <v>197</v>
      </c>
      <c r="IF305" s="49" t="s">
        <v>197</v>
      </c>
      <c r="IG305" s="49" t="s">
        <v>197</v>
      </c>
      <c r="IH305" s="48">
        <v>67.3</v>
      </c>
      <c r="II305" s="49" t="s">
        <v>197</v>
      </c>
      <c r="IJ305" s="49" t="s">
        <v>197</v>
      </c>
      <c r="IK305" s="49" t="s">
        <v>197</v>
      </c>
      <c r="IL305" s="49" t="s">
        <v>197</v>
      </c>
      <c r="IM305" s="49" t="s">
        <v>197</v>
      </c>
      <c r="IN305" s="49" t="s">
        <v>197</v>
      </c>
      <c r="IO305" s="49" t="s">
        <v>197</v>
      </c>
      <c r="IP305" s="49" t="s">
        <v>197</v>
      </c>
      <c r="IQ305" s="49" t="s">
        <v>197</v>
      </c>
      <c r="IR305" s="48">
        <v>63.7</v>
      </c>
      <c r="IS305" s="48">
        <v>39.1</v>
      </c>
      <c r="IT305" s="48">
        <v>48.6</v>
      </c>
      <c r="IU305" s="49" t="s">
        <v>197</v>
      </c>
      <c r="IV305" s="49" t="s">
        <v>197</v>
      </c>
      <c r="IW305" s="49" t="s">
        <v>197</v>
      </c>
      <c r="IX305" s="49" t="s">
        <v>197</v>
      </c>
      <c r="IY305" s="49" t="s">
        <v>197</v>
      </c>
      <c r="IZ305" s="49" t="s">
        <v>197</v>
      </c>
      <c r="JA305" s="49" t="s">
        <v>197</v>
      </c>
      <c r="JB305" s="49" t="s">
        <v>197</v>
      </c>
      <c r="JC305" s="49" t="s">
        <v>197</v>
      </c>
      <c r="JD305" s="49" t="s">
        <v>197</v>
      </c>
      <c r="JE305" s="49" t="s">
        <v>197</v>
      </c>
      <c r="JF305" s="49" t="s">
        <v>87</v>
      </c>
      <c r="JG305" s="49" t="s">
        <v>87</v>
      </c>
      <c r="JH305" s="49" t="s">
        <v>87</v>
      </c>
      <c r="JI305" s="49">
        <v>113.1</v>
      </c>
      <c r="JJ305" s="49">
        <v>97.1</v>
      </c>
      <c r="JK305" s="49">
        <v>68.599999999999994</v>
      </c>
      <c r="JL305" s="49">
        <v>96.9</v>
      </c>
      <c r="JM305" s="49">
        <v>64.5</v>
      </c>
      <c r="JN305" s="49">
        <v>67.3</v>
      </c>
      <c r="JO305" s="49" t="s">
        <v>87</v>
      </c>
    </row>
    <row r="306" spans="1:275">
      <c r="A306" s="45"/>
      <c r="B306" s="46" t="s">
        <v>2043</v>
      </c>
      <c r="C306" s="303" t="s">
        <v>1512</v>
      </c>
      <c r="D306" s="46" t="s">
        <v>141</v>
      </c>
      <c r="E306" s="303" t="s">
        <v>40</v>
      </c>
      <c r="F306" s="47" t="s">
        <v>197</v>
      </c>
      <c r="G306" s="47" t="s">
        <v>197</v>
      </c>
      <c r="H306" s="48">
        <v>119.8</v>
      </c>
      <c r="I306" s="48">
        <v>107.2</v>
      </c>
      <c r="J306" s="48">
        <v>107.4</v>
      </c>
      <c r="K306" s="49" t="s">
        <v>197</v>
      </c>
      <c r="L306" s="48">
        <v>55.1</v>
      </c>
      <c r="M306" s="49" t="s">
        <v>197</v>
      </c>
      <c r="N306" s="49" t="s">
        <v>197</v>
      </c>
      <c r="O306" s="49" t="s">
        <v>197</v>
      </c>
      <c r="P306" s="49" t="s">
        <v>197</v>
      </c>
      <c r="Q306" s="49" t="s">
        <v>197</v>
      </c>
      <c r="R306" s="49" t="s">
        <v>197</v>
      </c>
      <c r="S306" s="48">
        <v>82.9</v>
      </c>
      <c r="T306" s="49" t="s">
        <v>197</v>
      </c>
      <c r="U306" s="49" t="s">
        <v>197</v>
      </c>
      <c r="V306" s="49" t="s">
        <v>197</v>
      </c>
      <c r="W306" s="49" t="s">
        <v>197</v>
      </c>
      <c r="X306" s="49" t="s">
        <v>197</v>
      </c>
      <c r="Y306" s="49" t="s">
        <v>197</v>
      </c>
      <c r="Z306" s="49" t="s">
        <v>197</v>
      </c>
      <c r="AA306" s="49" t="s">
        <v>197</v>
      </c>
      <c r="AB306" s="49" t="s">
        <v>197</v>
      </c>
      <c r="AC306" s="49" t="s">
        <v>197</v>
      </c>
      <c r="AD306" s="49" t="s">
        <v>197</v>
      </c>
      <c r="AE306" s="49" t="s">
        <v>197</v>
      </c>
      <c r="AF306" s="48">
        <v>15.7</v>
      </c>
      <c r="AG306" s="49" t="s">
        <v>197</v>
      </c>
      <c r="AH306" s="49" t="s">
        <v>197</v>
      </c>
      <c r="AI306" s="49" t="s">
        <v>197</v>
      </c>
      <c r="AJ306" s="49" t="s">
        <v>197</v>
      </c>
      <c r="AK306" s="49" t="s">
        <v>197</v>
      </c>
      <c r="AL306" s="49" t="s">
        <v>197</v>
      </c>
      <c r="AM306" s="49" t="s">
        <v>197</v>
      </c>
      <c r="AN306" s="49" t="s">
        <v>197</v>
      </c>
      <c r="AO306" s="49" t="s">
        <v>197</v>
      </c>
      <c r="AP306" s="49" t="s">
        <v>197</v>
      </c>
      <c r="AQ306" s="49" t="s">
        <v>197</v>
      </c>
      <c r="AR306" s="49" t="s">
        <v>197</v>
      </c>
      <c r="AS306" s="49" t="s">
        <v>197</v>
      </c>
      <c r="AT306" s="48">
        <v>46.6</v>
      </c>
      <c r="AU306" s="49" t="s">
        <v>197</v>
      </c>
      <c r="AV306" s="49" t="s">
        <v>197</v>
      </c>
      <c r="AW306" s="49" t="s">
        <v>197</v>
      </c>
      <c r="AX306" s="49" t="s">
        <v>197</v>
      </c>
      <c r="AY306" s="49" t="s">
        <v>197</v>
      </c>
      <c r="AZ306" s="48">
        <v>100.6</v>
      </c>
      <c r="BA306" s="48">
        <v>81.900000000000006</v>
      </c>
      <c r="BB306" s="48">
        <v>82.8</v>
      </c>
      <c r="BC306" s="48">
        <v>74.099999999999994</v>
      </c>
      <c r="BD306" s="48">
        <v>48</v>
      </c>
      <c r="BE306" s="48">
        <v>50</v>
      </c>
      <c r="BF306" s="48">
        <v>53</v>
      </c>
      <c r="BG306" s="48">
        <v>18.5</v>
      </c>
      <c r="BH306" s="48">
        <v>26.7</v>
      </c>
      <c r="BI306" s="48">
        <v>65.5</v>
      </c>
      <c r="BJ306" s="48">
        <v>86.3</v>
      </c>
      <c r="BK306" s="48">
        <v>75.400000000000006</v>
      </c>
      <c r="BL306" s="49" t="s">
        <v>197</v>
      </c>
      <c r="BM306" s="49" t="s">
        <v>197</v>
      </c>
      <c r="BN306" s="49" t="s">
        <v>197</v>
      </c>
      <c r="BO306" s="49" t="s">
        <v>197</v>
      </c>
      <c r="BP306" s="49" t="s">
        <v>197</v>
      </c>
      <c r="BQ306" s="49" t="s">
        <v>197</v>
      </c>
      <c r="BR306" s="49" t="s">
        <v>197</v>
      </c>
      <c r="BS306" s="49" t="s">
        <v>197</v>
      </c>
      <c r="BT306" s="49" t="s">
        <v>197</v>
      </c>
      <c r="BU306" s="49" t="s">
        <v>197</v>
      </c>
      <c r="BV306" s="49" t="s">
        <v>197</v>
      </c>
      <c r="BW306" s="49" t="s">
        <v>197</v>
      </c>
      <c r="BX306" s="49" t="s">
        <v>197</v>
      </c>
      <c r="BY306" s="49" t="s">
        <v>197</v>
      </c>
      <c r="BZ306" s="49" t="s">
        <v>197</v>
      </c>
      <c r="CA306" s="49" t="s">
        <v>197</v>
      </c>
      <c r="CB306" s="49" t="s">
        <v>197</v>
      </c>
      <c r="CC306" s="49" t="s">
        <v>197</v>
      </c>
      <c r="CD306" s="49" t="s">
        <v>197</v>
      </c>
      <c r="CE306" s="49" t="s">
        <v>197</v>
      </c>
      <c r="CF306" s="49" t="s">
        <v>197</v>
      </c>
      <c r="CG306" s="49" t="s">
        <v>197</v>
      </c>
      <c r="CH306" s="49" t="s">
        <v>197</v>
      </c>
      <c r="CI306" s="49" t="s">
        <v>197</v>
      </c>
      <c r="CJ306" s="49" t="s">
        <v>197</v>
      </c>
      <c r="CK306" s="49" t="s">
        <v>197</v>
      </c>
      <c r="CL306" s="49" t="s">
        <v>197</v>
      </c>
      <c r="CM306" s="49" t="s">
        <v>197</v>
      </c>
      <c r="CN306" s="49" t="s">
        <v>197</v>
      </c>
      <c r="CO306" s="49" t="s">
        <v>197</v>
      </c>
      <c r="CP306" s="49" t="s">
        <v>197</v>
      </c>
      <c r="CQ306" s="49" t="s">
        <v>197</v>
      </c>
      <c r="CR306" s="49" t="s">
        <v>197</v>
      </c>
      <c r="CS306" s="49" t="s">
        <v>197</v>
      </c>
      <c r="CT306" s="49" t="s">
        <v>197</v>
      </c>
      <c r="CU306" s="49" t="s">
        <v>197</v>
      </c>
      <c r="CV306" s="49" t="s">
        <v>197</v>
      </c>
      <c r="CW306" s="49" t="s">
        <v>197</v>
      </c>
      <c r="CX306" s="49" t="s">
        <v>197</v>
      </c>
      <c r="CY306" s="49" t="s">
        <v>197</v>
      </c>
      <c r="CZ306" s="49" t="s">
        <v>197</v>
      </c>
      <c r="DA306" s="49" t="s">
        <v>197</v>
      </c>
      <c r="DB306" s="49" t="s">
        <v>197</v>
      </c>
      <c r="DC306" s="49" t="s">
        <v>197</v>
      </c>
      <c r="DD306" s="49" t="s">
        <v>197</v>
      </c>
      <c r="DE306" s="49" t="s">
        <v>197</v>
      </c>
      <c r="DF306" s="49" t="s">
        <v>197</v>
      </c>
      <c r="DG306" s="49" t="s">
        <v>197</v>
      </c>
      <c r="DH306" s="49" t="s">
        <v>197</v>
      </c>
      <c r="DI306" s="49" t="s">
        <v>197</v>
      </c>
      <c r="DJ306" s="49" t="s">
        <v>197</v>
      </c>
      <c r="DK306" s="49" t="s">
        <v>197</v>
      </c>
      <c r="DL306" s="49" t="s">
        <v>197</v>
      </c>
      <c r="DM306" s="49" t="s">
        <v>197</v>
      </c>
      <c r="DN306" s="49" t="s">
        <v>197</v>
      </c>
      <c r="DO306" s="49" t="s">
        <v>197</v>
      </c>
      <c r="DP306" s="49" t="s">
        <v>197</v>
      </c>
      <c r="DQ306" s="49" t="s">
        <v>197</v>
      </c>
      <c r="DR306" s="49" t="s">
        <v>197</v>
      </c>
      <c r="DS306" s="49" t="s">
        <v>197</v>
      </c>
      <c r="DT306" s="49" t="s">
        <v>197</v>
      </c>
      <c r="DU306" s="49" t="s">
        <v>197</v>
      </c>
      <c r="DV306" s="49" t="s">
        <v>197</v>
      </c>
      <c r="DW306" s="49" t="s">
        <v>197</v>
      </c>
      <c r="DX306" s="49" t="s">
        <v>197</v>
      </c>
      <c r="DY306" s="49" t="s">
        <v>197</v>
      </c>
      <c r="DZ306" s="49" t="s">
        <v>197</v>
      </c>
      <c r="EA306" s="49" t="s">
        <v>197</v>
      </c>
      <c r="EB306" s="48" t="e">
        <v>#N/A</v>
      </c>
      <c r="EC306" s="49" t="s">
        <v>197</v>
      </c>
      <c r="ED306" s="48" t="e">
        <v>#N/A</v>
      </c>
      <c r="EE306" s="49" t="s">
        <v>197</v>
      </c>
      <c r="EF306" s="49" t="s">
        <v>197</v>
      </c>
      <c r="EG306" s="49" t="s">
        <v>197</v>
      </c>
      <c r="EH306" s="49" t="s">
        <v>197</v>
      </c>
      <c r="EI306" s="49" t="s">
        <v>197</v>
      </c>
      <c r="EJ306" s="49" t="s">
        <v>197</v>
      </c>
      <c r="EK306" s="49" t="s">
        <v>197</v>
      </c>
      <c r="EL306" s="49" t="s">
        <v>197</v>
      </c>
      <c r="EM306" s="49" t="s">
        <v>197</v>
      </c>
      <c r="EN306" s="49" t="s">
        <v>197</v>
      </c>
      <c r="EO306" s="49" t="s">
        <v>197</v>
      </c>
      <c r="EP306" s="49" t="s">
        <v>197</v>
      </c>
      <c r="EQ306" s="49" t="s">
        <v>197</v>
      </c>
      <c r="ER306" s="49" t="s">
        <v>197</v>
      </c>
      <c r="ES306" s="49" t="s">
        <v>197</v>
      </c>
      <c r="ET306" s="48">
        <v>109.1</v>
      </c>
      <c r="EU306" s="49" t="s">
        <v>197</v>
      </c>
      <c r="EV306" s="48">
        <v>77.5</v>
      </c>
      <c r="EW306" s="48">
        <v>96.6</v>
      </c>
      <c r="EX306" s="48">
        <v>90.5</v>
      </c>
      <c r="EY306" s="49" t="s">
        <v>197</v>
      </c>
      <c r="EZ306" s="48">
        <v>16.5</v>
      </c>
      <c r="FA306" s="48">
        <v>42.5</v>
      </c>
      <c r="FB306" s="48">
        <v>32.200000000000003</v>
      </c>
      <c r="FC306" s="49" t="s">
        <v>197</v>
      </c>
      <c r="FD306" s="48">
        <v>35</v>
      </c>
      <c r="FE306" s="48">
        <v>49.4</v>
      </c>
      <c r="FF306" s="48">
        <v>43.2</v>
      </c>
      <c r="FG306" s="49" t="s">
        <v>197</v>
      </c>
      <c r="FH306" s="49" t="s">
        <v>197</v>
      </c>
      <c r="FI306" s="49" t="s">
        <v>197</v>
      </c>
      <c r="FJ306" s="49" t="s">
        <v>197</v>
      </c>
      <c r="FK306" s="49" t="s">
        <v>197</v>
      </c>
      <c r="FL306" s="49" t="s">
        <v>197</v>
      </c>
      <c r="FM306" s="48">
        <v>25.8</v>
      </c>
      <c r="FN306" s="48">
        <v>52.4</v>
      </c>
      <c r="FO306" s="48">
        <v>36.799999999999997</v>
      </c>
      <c r="FP306" s="48">
        <v>11</v>
      </c>
      <c r="FQ306" s="48">
        <v>46.4</v>
      </c>
      <c r="FR306" s="48">
        <v>33.9</v>
      </c>
      <c r="FS306" s="48">
        <v>54.5</v>
      </c>
      <c r="FT306" s="48">
        <v>46.7</v>
      </c>
      <c r="FU306" s="48">
        <v>51.7</v>
      </c>
      <c r="FV306" s="49" t="s">
        <v>197</v>
      </c>
      <c r="FW306" s="49" t="s">
        <v>197</v>
      </c>
      <c r="FX306" s="48">
        <v>40.6</v>
      </c>
      <c r="FY306" s="48">
        <v>44.6</v>
      </c>
      <c r="FZ306" s="48">
        <v>44.5</v>
      </c>
      <c r="GA306" s="48">
        <v>62.3</v>
      </c>
      <c r="GB306" s="48">
        <v>104.2</v>
      </c>
      <c r="GC306" s="48">
        <v>96</v>
      </c>
      <c r="GD306" s="49" t="s">
        <v>197</v>
      </c>
      <c r="GE306" s="49" t="s">
        <v>197</v>
      </c>
      <c r="GF306" s="49" t="s">
        <v>197</v>
      </c>
      <c r="GG306" s="49" t="s">
        <v>197</v>
      </c>
      <c r="GH306" s="49" t="s">
        <v>197</v>
      </c>
      <c r="GI306" s="49" t="s">
        <v>197</v>
      </c>
      <c r="GJ306" s="49" t="s">
        <v>197</v>
      </c>
      <c r="GK306" s="49" t="s">
        <v>197</v>
      </c>
      <c r="GL306" s="49" t="s">
        <v>197</v>
      </c>
      <c r="GM306" s="49" t="s">
        <v>197</v>
      </c>
      <c r="GN306" s="48">
        <v>62.9</v>
      </c>
      <c r="GO306" s="48">
        <v>37.9</v>
      </c>
      <c r="GP306" s="49" t="s">
        <v>197</v>
      </c>
      <c r="GQ306" s="49" t="s">
        <v>197</v>
      </c>
      <c r="GR306" s="49" t="s">
        <v>197</v>
      </c>
      <c r="GS306" s="49" t="s">
        <v>197</v>
      </c>
      <c r="GT306" s="49" t="s">
        <v>197</v>
      </c>
      <c r="GU306" s="49" t="s">
        <v>197</v>
      </c>
      <c r="GV306" s="49" t="s">
        <v>197</v>
      </c>
      <c r="GW306" s="49" t="s">
        <v>197</v>
      </c>
      <c r="GX306" s="49" t="s">
        <v>197</v>
      </c>
      <c r="GY306" s="49" t="s">
        <v>197</v>
      </c>
      <c r="GZ306" s="49" t="s">
        <v>197</v>
      </c>
      <c r="HA306" s="49" t="s">
        <v>197</v>
      </c>
      <c r="HB306" s="49" t="s">
        <v>197</v>
      </c>
      <c r="HC306" s="49" t="s">
        <v>197</v>
      </c>
      <c r="HD306" s="49" t="s">
        <v>197</v>
      </c>
      <c r="HE306" s="48" t="e">
        <v>#N/A</v>
      </c>
      <c r="HF306" s="49" t="s">
        <v>197</v>
      </c>
      <c r="HG306" s="48" t="e">
        <v>#N/A</v>
      </c>
      <c r="HH306" s="49" t="s">
        <v>197</v>
      </c>
      <c r="HI306" s="49" t="s">
        <v>197</v>
      </c>
      <c r="HJ306" s="49" t="s">
        <v>197</v>
      </c>
      <c r="HK306" s="49" t="s">
        <v>197</v>
      </c>
      <c r="HL306" s="49" t="s">
        <v>197</v>
      </c>
      <c r="HM306" s="49" t="s">
        <v>197</v>
      </c>
      <c r="HN306" s="49" t="s">
        <v>197</v>
      </c>
      <c r="HO306" s="49" t="s">
        <v>197</v>
      </c>
      <c r="HP306" s="49" t="s">
        <v>197</v>
      </c>
      <c r="HQ306" s="49" t="s">
        <v>197</v>
      </c>
      <c r="HR306" s="49" t="s">
        <v>197</v>
      </c>
      <c r="HS306" s="49" t="s">
        <v>197</v>
      </c>
      <c r="HT306" s="49" t="s">
        <v>197</v>
      </c>
      <c r="HU306" s="48">
        <v>157.5</v>
      </c>
      <c r="HV306" s="48">
        <v>87</v>
      </c>
      <c r="HW306" s="48">
        <v>91.4</v>
      </c>
      <c r="HX306" s="49" t="s">
        <v>197</v>
      </c>
      <c r="HY306" s="49" t="s">
        <v>197</v>
      </c>
      <c r="HZ306" s="49" t="s">
        <v>197</v>
      </c>
      <c r="IA306" s="49" t="s">
        <v>197</v>
      </c>
      <c r="IB306" s="49" t="s">
        <v>197</v>
      </c>
      <c r="IC306" s="49" t="s">
        <v>197</v>
      </c>
      <c r="ID306" s="48">
        <v>199.4</v>
      </c>
      <c r="IE306" s="49" t="s">
        <v>197</v>
      </c>
      <c r="IF306" s="49" t="s">
        <v>197</v>
      </c>
      <c r="IG306" s="49" t="s">
        <v>197</v>
      </c>
      <c r="IH306" s="48">
        <v>54.1</v>
      </c>
      <c r="II306" s="49" t="s">
        <v>197</v>
      </c>
      <c r="IJ306" s="49" t="s">
        <v>197</v>
      </c>
      <c r="IK306" s="49" t="s">
        <v>197</v>
      </c>
      <c r="IL306" s="49" t="s">
        <v>197</v>
      </c>
      <c r="IM306" s="49" t="s">
        <v>197</v>
      </c>
      <c r="IN306" s="49" t="s">
        <v>197</v>
      </c>
      <c r="IO306" s="49" t="s">
        <v>197</v>
      </c>
      <c r="IP306" s="49" t="s">
        <v>197</v>
      </c>
      <c r="IQ306" s="49" t="s">
        <v>197</v>
      </c>
      <c r="IR306" s="48">
        <v>158.9</v>
      </c>
      <c r="IS306" s="48">
        <v>64.900000000000006</v>
      </c>
      <c r="IT306" s="48">
        <v>101.3</v>
      </c>
      <c r="IU306" s="49" t="s">
        <v>197</v>
      </c>
      <c r="IV306" s="49" t="s">
        <v>197</v>
      </c>
      <c r="IW306" s="49" t="s">
        <v>197</v>
      </c>
      <c r="IX306" s="49" t="s">
        <v>197</v>
      </c>
      <c r="IY306" s="49" t="s">
        <v>197</v>
      </c>
      <c r="IZ306" s="49" t="s">
        <v>197</v>
      </c>
      <c r="JA306" s="49" t="s">
        <v>197</v>
      </c>
      <c r="JB306" s="49" t="s">
        <v>197</v>
      </c>
      <c r="JC306" s="49" t="s">
        <v>197</v>
      </c>
      <c r="JD306" s="49" t="s">
        <v>197</v>
      </c>
      <c r="JE306" s="49" t="s">
        <v>197</v>
      </c>
      <c r="JF306" s="49" t="s">
        <v>87</v>
      </c>
      <c r="JG306" s="49" t="s">
        <v>87</v>
      </c>
      <c r="JH306" s="49" t="s">
        <v>87</v>
      </c>
      <c r="JI306" s="49">
        <v>64.900000000000006</v>
      </c>
      <c r="JJ306" s="49">
        <v>63.6</v>
      </c>
      <c r="JK306" s="49">
        <v>73.5</v>
      </c>
      <c r="JL306" s="49">
        <v>59.2</v>
      </c>
      <c r="JM306" s="49">
        <v>57.4</v>
      </c>
      <c r="JN306" s="49">
        <v>54.1</v>
      </c>
      <c r="JO306" s="49" t="s">
        <v>87</v>
      </c>
    </row>
    <row r="307" spans="1:275">
      <c r="A307" s="45"/>
      <c r="B307" s="46" t="s">
        <v>2044</v>
      </c>
      <c r="C307" s="303" t="s">
        <v>1525</v>
      </c>
      <c r="D307" s="46" t="s">
        <v>141</v>
      </c>
      <c r="E307" s="303" t="s">
        <v>40</v>
      </c>
      <c r="F307" s="47" t="s">
        <v>197</v>
      </c>
      <c r="G307" s="47" t="s">
        <v>197</v>
      </c>
      <c r="H307" s="48">
        <v>129.69999999999999</v>
      </c>
      <c r="I307" s="48">
        <v>149.1</v>
      </c>
      <c r="J307" s="48">
        <v>137.4</v>
      </c>
      <c r="K307" s="49" t="s">
        <v>197</v>
      </c>
      <c r="L307" s="49" t="s">
        <v>197</v>
      </c>
      <c r="M307" s="49" t="s">
        <v>197</v>
      </c>
      <c r="N307" s="49" t="s">
        <v>197</v>
      </c>
      <c r="O307" s="49" t="s">
        <v>197</v>
      </c>
      <c r="P307" s="49" t="s">
        <v>197</v>
      </c>
      <c r="Q307" s="49" t="s">
        <v>197</v>
      </c>
      <c r="R307" s="49" t="s">
        <v>197</v>
      </c>
      <c r="S307" s="49" t="s">
        <v>197</v>
      </c>
      <c r="T307" s="49" t="s">
        <v>197</v>
      </c>
      <c r="U307" s="49" t="s">
        <v>197</v>
      </c>
      <c r="V307" s="49" t="s">
        <v>197</v>
      </c>
      <c r="W307" s="49" t="s">
        <v>197</v>
      </c>
      <c r="X307" s="49" t="s">
        <v>197</v>
      </c>
      <c r="Y307" s="49" t="s">
        <v>197</v>
      </c>
      <c r="Z307" s="49" t="s">
        <v>197</v>
      </c>
      <c r="AA307" s="49" t="s">
        <v>197</v>
      </c>
      <c r="AB307" s="49" t="s">
        <v>197</v>
      </c>
      <c r="AC307" s="49" t="s">
        <v>197</v>
      </c>
      <c r="AD307" s="49" t="s">
        <v>197</v>
      </c>
      <c r="AE307" s="49" t="s">
        <v>197</v>
      </c>
      <c r="AF307" s="49" t="s">
        <v>197</v>
      </c>
      <c r="AG307" s="49" t="s">
        <v>197</v>
      </c>
      <c r="AH307" s="49" t="s">
        <v>197</v>
      </c>
      <c r="AI307" s="49" t="s">
        <v>197</v>
      </c>
      <c r="AJ307" s="49" t="s">
        <v>197</v>
      </c>
      <c r="AK307" s="49" t="s">
        <v>197</v>
      </c>
      <c r="AL307" s="49" t="s">
        <v>197</v>
      </c>
      <c r="AM307" s="49" t="s">
        <v>197</v>
      </c>
      <c r="AN307" s="49" t="s">
        <v>197</v>
      </c>
      <c r="AO307" s="49" t="s">
        <v>197</v>
      </c>
      <c r="AP307" s="49" t="s">
        <v>197</v>
      </c>
      <c r="AQ307" s="49" t="s">
        <v>197</v>
      </c>
      <c r="AR307" s="49" t="s">
        <v>197</v>
      </c>
      <c r="AS307" s="49" t="s">
        <v>197</v>
      </c>
      <c r="AT307" s="49" t="s">
        <v>197</v>
      </c>
      <c r="AU307" s="49" t="s">
        <v>197</v>
      </c>
      <c r="AV307" s="49" t="s">
        <v>197</v>
      </c>
      <c r="AW307" s="49" t="s">
        <v>197</v>
      </c>
      <c r="AX307" s="49" t="s">
        <v>197</v>
      </c>
      <c r="AY307" s="49" t="s">
        <v>197</v>
      </c>
      <c r="AZ307" s="48">
        <v>80.599999999999994</v>
      </c>
      <c r="BA307" s="48">
        <v>136.6</v>
      </c>
      <c r="BB307" s="48">
        <v>134</v>
      </c>
      <c r="BC307" s="48">
        <v>94.5</v>
      </c>
      <c r="BD307" s="48">
        <v>56.8</v>
      </c>
      <c r="BE307" s="48">
        <v>59.8</v>
      </c>
      <c r="BF307" s="48">
        <v>61.9</v>
      </c>
      <c r="BG307" s="48">
        <v>44.6</v>
      </c>
      <c r="BH307" s="48">
        <v>48.8</v>
      </c>
      <c r="BI307" s="49" t="s">
        <v>197</v>
      </c>
      <c r="BJ307" s="49" t="s">
        <v>197</v>
      </c>
      <c r="BK307" s="49" t="s">
        <v>197</v>
      </c>
      <c r="BL307" s="49" t="s">
        <v>197</v>
      </c>
      <c r="BM307" s="49" t="s">
        <v>197</v>
      </c>
      <c r="BN307" s="49" t="s">
        <v>197</v>
      </c>
      <c r="BO307" s="49" t="s">
        <v>197</v>
      </c>
      <c r="BP307" s="49" t="s">
        <v>197</v>
      </c>
      <c r="BQ307" s="49" t="s">
        <v>197</v>
      </c>
      <c r="BR307" s="49" t="s">
        <v>197</v>
      </c>
      <c r="BS307" s="49" t="s">
        <v>197</v>
      </c>
      <c r="BT307" s="49" t="s">
        <v>197</v>
      </c>
      <c r="BU307" s="49" t="s">
        <v>197</v>
      </c>
      <c r="BV307" s="49" t="s">
        <v>197</v>
      </c>
      <c r="BW307" s="49" t="s">
        <v>197</v>
      </c>
      <c r="BX307" s="49" t="s">
        <v>197</v>
      </c>
      <c r="BY307" s="49" t="s">
        <v>197</v>
      </c>
      <c r="BZ307" s="49" t="s">
        <v>197</v>
      </c>
      <c r="CA307" s="49" t="s">
        <v>197</v>
      </c>
      <c r="CB307" s="49" t="s">
        <v>197</v>
      </c>
      <c r="CC307" s="49" t="s">
        <v>197</v>
      </c>
      <c r="CD307" s="49" t="s">
        <v>197</v>
      </c>
      <c r="CE307" s="49" t="s">
        <v>197</v>
      </c>
      <c r="CF307" s="49" t="s">
        <v>197</v>
      </c>
      <c r="CG307" s="49" t="s">
        <v>197</v>
      </c>
      <c r="CH307" s="49" t="s">
        <v>197</v>
      </c>
      <c r="CI307" s="49" t="s">
        <v>197</v>
      </c>
      <c r="CJ307" s="49" t="s">
        <v>197</v>
      </c>
      <c r="CK307" s="49" t="s">
        <v>197</v>
      </c>
      <c r="CL307" s="49" t="s">
        <v>197</v>
      </c>
      <c r="CM307" s="49" t="s">
        <v>197</v>
      </c>
      <c r="CN307" s="49" t="s">
        <v>197</v>
      </c>
      <c r="CO307" s="49" t="s">
        <v>197</v>
      </c>
      <c r="CP307" s="49" t="s">
        <v>197</v>
      </c>
      <c r="CQ307" s="49" t="s">
        <v>197</v>
      </c>
      <c r="CR307" s="49" t="s">
        <v>197</v>
      </c>
      <c r="CS307" s="49" t="s">
        <v>197</v>
      </c>
      <c r="CT307" s="49" t="s">
        <v>197</v>
      </c>
      <c r="CU307" s="49" t="s">
        <v>197</v>
      </c>
      <c r="CV307" s="49" t="s">
        <v>197</v>
      </c>
      <c r="CW307" s="49" t="s">
        <v>197</v>
      </c>
      <c r="CX307" s="49" t="s">
        <v>197</v>
      </c>
      <c r="CY307" s="49" t="s">
        <v>197</v>
      </c>
      <c r="CZ307" s="49" t="s">
        <v>197</v>
      </c>
      <c r="DA307" s="49" t="s">
        <v>197</v>
      </c>
      <c r="DB307" s="49" t="s">
        <v>197</v>
      </c>
      <c r="DC307" s="49" t="s">
        <v>197</v>
      </c>
      <c r="DD307" s="49" t="s">
        <v>197</v>
      </c>
      <c r="DE307" s="49" t="s">
        <v>197</v>
      </c>
      <c r="DF307" s="49" t="s">
        <v>197</v>
      </c>
      <c r="DG307" s="49" t="s">
        <v>197</v>
      </c>
      <c r="DH307" s="49" t="s">
        <v>197</v>
      </c>
      <c r="DI307" s="49" t="s">
        <v>197</v>
      </c>
      <c r="DJ307" s="49" t="s">
        <v>197</v>
      </c>
      <c r="DK307" s="49" t="s">
        <v>197</v>
      </c>
      <c r="DL307" s="49" t="s">
        <v>197</v>
      </c>
      <c r="DM307" s="49" t="s">
        <v>197</v>
      </c>
      <c r="DN307" s="49" t="s">
        <v>197</v>
      </c>
      <c r="DO307" s="49" t="s">
        <v>197</v>
      </c>
      <c r="DP307" s="49" t="s">
        <v>197</v>
      </c>
      <c r="DQ307" s="49" t="s">
        <v>197</v>
      </c>
      <c r="DR307" s="49" t="s">
        <v>197</v>
      </c>
      <c r="DS307" s="49" t="s">
        <v>197</v>
      </c>
      <c r="DT307" s="49" t="s">
        <v>197</v>
      </c>
      <c r="DU307" s="49" t="s">
        <v>197</v>
      </c>
      <c r="DV307" s="49" t="s">
        <v>197</v>
      </c>
      <c r="DW307" s="49" t="s">
        <v>197</v>
      </c>
      <c r="DX307" s="49" t="s">
        <v>197</v>
      </c>
      <c r="DY307" s="49" t="s">
        <v>197</v>
      </c>
      <c r="DZ307" s="49" t="s">
        <v>197</v>
      </c>
      <c r="EA307" s="49" t="s">
        <v>197</v>
      </c>
      <c r="EB307" s="48" t="e">
        <v>#N/A</v>
      </c>
      <c r="EC307" s="49" t="s">
        <v>197</v>
      </c>
      <c r="ED307" s="48" t="e">
        <v>#N/A</v>
      </c>
      <c r="EE307" s="49" t="s">
        <v>197</v>
      </c>
      <c r="EF307" s="49" t="s">
        <v>197</v>
      </c>
      <c r="EG307" s="49" t="s">
        <v>197</v>
      </c>
      <c r="EH307" s="49" t="s">
        <v>197</v>
      </c>
      <c r="EI307" s="49" t="s">
        <v>197</v>
      </c>
      <c r="EJ307" s="49" t="s">
        <v>197</v>
      </c>
      <c r="EK307" s="49" t="s">
        <v>197</v>
      </c>
      <c r="EL307" s="49" t="s">
        <v>197</v>
      </c>
      <c r="EM307" s="49" t="s">
        <v>197</v>
      </c>
      <c r="EN307" s="49" t="s">
        <v>197</v>
      </c>
      <c r="EO307" s="49" t="s">
        <v>197</v>
      </c>
      <c r="EP307" s="49" t="s">
        <v>197</v>
      </c>
      <c r="EQ307" s="49" t="s">
        <v>197</v>
      </c>
      <c r="ER307" s="49" t="s">
        <v>197</v>
      </c>
      <c r="ES307" s="49" t="s">
        <v>197</v>
      </c>
      <c r="ET307" s="49" t="s">
        <v>197</v>
      </c>
      <c r="EU307" s="49" t="s">
        <v>197</v>
      </c>
      <c r="EV307" s="48">
        <v>54.6</v>
      </c>
      <c r="EW307" s="48">
        <v>67.3</v>
      </c>
      <c r="EX307" s="48">
        <v>63.2</v>
      </c>
      <c r="EY307" s="49" t="s">
        <v>197</v>
      </c>
      <c r="EZ307" s="49" t="s">
        <v>197</v>
      </c>
      <c r="FA307" s="49" t="s">
        <v>197</v>
      </c>
      <c r="FB307" s="49" t="s">
        <v>197</v>
      </c>
      <c r="FC307" s="49" t="s">
        <v>197</v>
      </c>
      <c r="FD307" s="49" t="s">
        <v>197</v>
      </c>
      <c r="FE307" s="49" t="s">
        <v>197</v>
      </c>
      <c r="FF307" s="49" t="s">
        <v>197</v>
      </c>
      <c r="FG307" s="49" t="s">
        <v>197</v>
      </c>
      <c r="FH307" s="49" t="s">
        <v>197</v>
      </c>
      <c r="FI307" s="49" t="s">
        <v>197</v>
      </c>
      <c r="FJ307" s="49" t="s">
        <v>197</v>
      </c>
      <c r="FK307" s="49" t="s">
        <v>197</v>
      </c>
      <c r="FL307" s="49" t="s">
        <v>197</v>
      </c>
      <c r="FM307" s="48">
        <v>18.8</v>
      </c>
      <c r="FN307" s="48">
        <v>14.1</v>
      </c>
      <c r="FO307" s="48">
        <v>16.8</v>
      </c>
      <c r="FP307" s="49" t="s">
        <v>197</v>
      </c>
      <c r="FQ307" s="49" t="s">
        <v>197</v>
      </c>
      <c r="FR307" s="49" t="s">
        <v>197</v>
      </c>
      <c r="FS307" s="49" t="s">
        <v>197</v>
      </c>
      <c r="FT307" s="49" t="s">
        <v>197</v>
      </c>
      <c r="FU307" s="49" t="s">
        <v>197</v>
      </c>
      <c r="FV307" s="49" t="s">
        <v>197</v>
      </c>
      <c r="FW307" s="49" t="s">
        <v>197</v>
      </c>
      <c r="FX307" s="48">
        <v>60.6</v>
      </c>
      <c r="FY307" s="48">
        <v>55.2</v>
      </c>
      <c r="FZ307" s="48">
        <v>55.2</v>
      </c>
      <c r="GA307" s="48">
        <v>64.400000000000006</v>
      </c>
      <c r="GB307" s="48">
        <v>86.1</v>
      </c>
      <c r="GC307" s="48">
        <v>81.8</v>
      </c>
      <c r="GD307" s="49" t="s">
        <v>197</v>
      </c>
      <c r="GE307" s="49" t="s">
        <v>197</v>
      </c>
      <c r="GF307" s="49" t="s">
        <v>197</v>
      </c>
      <c r="GG307" s="49" t="s">
        <v>197</v>
      </c>
      <c r="GH307" s="49" t="s">
        <v>197</v>
      </c>
      <c r="GI307" s="49" t="s">
        <v>197</v>
      </c>
      <c r="GJ307" s="49" t="s">
        <v>197</v>
      </c>
      <c r="GK307" s="49" t="s">
        <v>197</v>
      </c>
      <c r="GL307" s="49" t="s">
        <v>197</v>
      </c>
      <c r="GM307" s="49" t="s">
        <v>197</v>
      </c>
      <c r="GN307" s="49" t="s">
        <v>197</v>
      </c>
      <c r="GO307" s="49" t="s">
        <v>197</v>
      </c>
      <c r="GP307" s="49" t="s">
        <v>197</v>
      </c>
      <c r="GQ307" s="49" t="s">
        <v>197</v>
      </c>
      <c r="GR307" s="49" t="s">
        <v>197</v>
      </c>
      <c r="GS307" s="49" t="s">
        <v>197</v>
      </c>
      <c r="GT307" s="49" t="s">
        <v>197</v>
      </c>
      <c r="GU307" s="49" t="s">
        <v>197</v>
      </c>
      <c r="GV307" s="49" t="s">
        <v>197</v>
      </c>
      <c r="GW307" s="49" t="s">
        <v>197</v>
      </c>
      <c r="GX307" s="49" t="s">
        <v>197</v>
      </c>
      <c r="GY307" s="49" t="s">
        <v>197</v>
      </c>
      <c r="GZ307" s="49" t="s">
        <v>197</v>
      </c>
      <c r="HA307" s="49" t="s">
        <v>197</v>
      </c>
      <c r="HB307" s="49" t="s">
        <v>197</v>
      </c>
      <c r="HC307" s="49" t="s">
        <v>197</v>
      </c>
      <c r="HD307" s="49" t="s">
        <v>197</v>
      </c>
      <c r="HE307" s="48" t="e">
        <v>#N/A</v>
      </c>
      <c r="HF307" s="49" t="s">
        <v>197</v>
      </c>
      <c r="HG307" s="48" t="e">
        <v>#N/A</v>
      </c>
      <c r="HH307" s="49" t="s">
        <v>197</v>
      </c>
      <c r="HI307" s="49" t="s">
        <v>197</v>
      </c>
      <c r="HJ307" s="49" t="s">
        <v>197</v>
      </c>
      <c r="HK307" s="49" t="s">
        <v>197</v>
      </c>
      <c r="HL307" s="49" t="s">
        <v>197</v>
      </c>
      <c r="HM307" s="49" t="s">
        <v>197</v>
      </c>
      <c r="HN307" s="49" t="s">
        <v>197</v>
      </c>
      <c r="HO307" s="49" t="s">
        <v>197</v>
      </c>
      <c r="HP307" s="49" t="s">
        <v>197</v>
      </c>
      <c r="HQ307" s="49" t="s">
        <v>197</v>
      </c>
      <c r="HR307" s="49" t="s">
        <v>197</v>
      </c>
      <c r="HS307" s="49" t="s">
        <v>197</v>
      </c>
      <c r="HT307" s="49" t="s">
        <v>197</v>
      </c>
      <c r="HU307" s="48">
        <v>285.2</v>
      </c>
      <c r="HV307" s="48">
        <v>95.6</v>
      </c>
      <c r="HW307" s="48">
        <v>107.9</v>
      </c>
      <c r="HX307" s="49" t="s">
        <v>197</v>
      </c>
      <c r="HY307" s="49" t="s">
        <v>197</v>
      </c>
      <c r="HZ307" s="49" t="s">
        <v>197</v>
      </c>
      <c r="IA307" s="49" t="s">
        <v>197</v>
      </c>
      <c r="IB307" s="49" t="s">
        <v>197</v>
      </c>
      <c r="IC307" s="49" t="s">
        <v>197</v>
      </c>
      <c r="ID307" s="48">
        <v>71</v>
      </c>
      <c r="IE307" s="49" t="s">
        <v>197</v>
      </c>
      <c r="IF307" s="49" t="s">
        <v>197</v>
      </c>
      <c r="IG307" s="49" t="s">
        <v>197</v>
      </c>
      <c r="IH307" s="48">
        <v>26.5</v>
      </c>
      <c r="II307" s="49" t="s">
        <v>197</v>
      </c>
      <c r="IJ307" s="49" t="s">
        <v>197</v>
      </c>
      <c r="IK307" s="49" t="s">
        <v>197</v>
      </c>
      <c r="IL307" s="49" t="s">
        <v>197</v>
      </c>
      <c r="IM307" s="49" t="s">
        <v>197</v>
      </c>
      <c r="IN307" s="49" t="s">
        <v>197</v>
      </c>
      <c r="IO307" s="49" t="s">
        <v>197</v>
      </c>
      <c r="IP307" s="49" t="s">
        <v>197</v>
      </c>
      <c r="IQ307" s="49" t="s">
        <v>197</v>
      </c>
      <c r="IR307" s="48">
        <v>3.4</v>
      </c>
      <c r="IS307" s="48">
        <v>51.3</v>
      </c>
      <c r="IT307" s="48">
        <v>32.6</v>
      </c>
      <c r="IU307" s="49" t="s">
        <v>197</v>
      </c>
      <c r="IV307" s="49" t="s">
        <v>197</v>
      </c>
      <c r="IW307" s="49" t="s">
        <v>197</v>
      </c>
      <c r="IX307" s="49" t="s">
        <v>197</v>
      </c>
      <c r="IY307" s="49" t="s">
        <v>197</v>
      </c>
      <c r="IZ307" s="49" t="s">
        <v>197</v>
      </c>
      <c r="JA307" s="49" t="s">
        <v>197</v>
      </c>
      <c r="JB307" s="49" t="s">
        <v>197</v>
      </c>
      <c r="JC307" s="49" t="s">
        <v>197</v>
      </c>
      <c r="JD307" s="49" t="s">
        <v>197</v>
      </c>
      <c r="JE307" s="49" t="s">
        <v>197</v>
      </c>
      <c r="JF307" s="49" t="s">
        <v>87</v>
      </c>
      <c r="JG307" s="49" t="s">
        <v>87</v>
      </c>
      <c r="JH307" s="49" t="s">
        <v>87</v>
      </c>
      <c r="JI307" s="49">
        <v>49</v>
      </c>
      <c r="JJ307" s="49">
        <v>30.7</v>
      </c>
      <c r="JK307" s="49">
        <v>23.9</v>
      </c>
      <c r="JL307" s="49">
        <v>43.3</v>
      </c>
      <c r="JM307" s="49">
        <v>30.7</v>
      </c>
      <c r="JN307" s="49">
        <v>26.5</v>
      </c>
      <c r="JO307" s="49" t="s">
        <v>87</v>
      </c>
    </row>
    <row r="308" spans="1:275">
      <c r="A308" s="45"/>
      <c r="B308" s="46" t="s">
        <v>2045</v>
      </c>
      <c r="C308" s="303" t="s">
        <v>1526</v>
      </c>
      <c r="D308" s="46" t="s">
        <v>141</v>
      </c>
      <c r="E308" s="303" t="s">
        <v>40</v>
      </c>
      <c r="F308" s="47" t="s">
        <v>197</v>
      </c>
      <c r="G308" s="47" t="s">
        <v>197</v>
      </c>
      <c r="H308" s="48">
        <v>109.3</v>
      </c>
      <c r="I308" s="48">
        <v>113.7</v>
      </c>
      <c r="J308" s="48">
        <v>114.9</v>
      </c>
      <c r="K308" s="49" t="s">
        <v>197</v>
      </c>
      <c r="L308" s="49" t="s">
        <v>197</v>
      </c>
      <c r="M308" s="49" t="s">
        <v>197</v>
      </c>
      <c r="N308" s="49" t="s">
        <v>197</v>
      </c>
      <c r="O308" s="49" t="s">
        <v>197</v>
      </c>
      <c r="P308" s="49" t="s">
        <v>197</v>
      </c>
      <c r="Q308" s="49" t="s">
        <v>197</v>
      </c>
      <c r="R308" s="49" t="s">
        <v>197</v>
      </c>
      <c r="S308" s="49" t="s">
        <v>197</v>
      </c>
      <c r="T308" s="49" t="s">
        <v>197</v>
      </c>
      <c r="U308" s="49" t="s">
        <v>197</v>
      </c>
      <c r="V308" s="49" t="s">
        <v>197</v>
      </c>
      <c r="W308" s="49" t="s">
        <v>197</v>
      </c>
      <c r="X308" s="49" t="s">
        <v>197</v>
      </c>
      <c r="Y308" s="49" t="s">
        <v>197</v>
      </c>
      <c r="Z308" s="49" t="s">
        <v>197</v>
      </c>
      <c r="AA308" s="49" t="s">
        <v>197</v>
      </c>
      <c r="AB308" s="49" t="s">
        <v>197</v>
      </c>
      <c r="AC308" s="49" t="s">
        <v>197</v>
      </c>
      <c r="AD308" s="49" t="s">
        <v>197</v>
      </c>
      <c r="AE308" s="49" t="s">
        <v>197</v>
      </c>
      <c r="AF308" s="49" t="s">
        <v>197</v>
      </c>
      <c r="AG308" s="49" t="s">
        <v>197</v>
      </c>
      <c r="AH308" s="49" t="s">
        <v>197</v>
      </c>
      <c r="AI308" s="49" t="s">
        <v>197</v>
      </c>
      <c r="AJ308" s="49" t="s">
        <v>197</v>
      </c>
      <c r="AK308" s="49" t="s">
        <v>197</v>
      </c>
      <c r="AL308" s="49" t="s">
        <v>197</v>
      </c>
      <c r="AM308" s="49" t="s">
        <v>197</v>
      </c>
      <c r="AN308" s="49" t="s">
        <v>197</v>
      </c>
      <c r="AO308" s="49" t="s">
        <v>197</v>
      </c>
      <c r="AP308" s="49" t="s">
        <v>197</v>
      </c>
      <c r="AQ308" s="49" t="s">
        <v>197</v>
      </c>
      <c r="AR308" s="49" t="s">
        <v>197</v>
      </c>
      <c r="AS308" s="49" t="s">
        <v>197</v>
      </c>
      <c r="AT308" s="49" t="s">
        <v>197</v>
      </c>
      <c r="AU308" s="49" t="s">
        <v>197</v>
      </c>
      <c r="AV308" s="49" t="s">
        <v>197</v>
      </c>
      <c r="AW308" s="49" t="s">
        <v>197</v>
      </c>
      <c r="AX308" s="49" t="s">
        <v>197</v>
      </c>
      <c r="AY308" s="49" t="s">
        <v>197</v>
      </c>
      <c r="AZ308" s="48">
        <v>79</v>
      </c>
      <c r="BA308" s="48">
        <v>42.7</v>
      </c>
      <c r="BB308" s="48">
        <v>44.4</v>
      </c>
      <c r="BC308" s="48">
        <v>46.8</v>
      </c>
      <c r="BD308" s="48">
        <v>18.7</v>
      </c>
      <c r="BE308" s="48">
        <v>20.8</v>
      </c>
      <c r="BF308" s="48">
        <v>23.8</v>
      </c>
      <c r="BG308" s="48">
        <v>15.8</v>
      </c>
      <c r="BH308" s="48">
        <v>17.600000000000001</v>
      </c>
      <c r="BI308" s="48">
        <v>9.6</v>
      </c>
      <c r="BJ308" s="48">
        <v>15</v>
      </c>
      <c r="BK308" s="48">
        <v>12.1</v>
      </c>
      <c r="BL308" s="49" t="s">
        <v>197</v>
      </c>
      <c r="BM308" s="49" t="s">
        <v>197</v>
      </c>
      <c r="BN308" s="49" t="s">
        <v>197</v>
      </c>
      <c r="BO308" s="49" t="s">
        <v>197</v>
      </c>
      <c r="BP308" s="49" t="s">
        <v>197</v>
      </c>
      <c r="BQ308" s="49" t="s">
        <v>197</v>
      </c>
      <c r="BR308" s="49" t="s">
        <v>197</v>
      </c>
      <c r="BS308" s="49" t="s">
        <v>197</v>
      </c>
      <c r="BT308" s="49" t="s">
        <v>197</v>
      </c>
      <c r="BU308" s="49" t="s">
        <v>197</v>
      </c>
      <c r="BV308" s="49" t="s">
        <v>197</v>
      </c>
      <c r="BW308" s="49" t="s">
        <v>197</v>
      </c>
      <c r="BX308" s="49" t="s">
        <v>197</v>
      </c>
      <c r="BY308" s="49" t="s">
        <v>197</v>
      </c>
      <c r="BZ308" s="49" t="s">
        <v>197</v>
      </c>
      <c r="CA308" s="49" t="s">
        <v>197</v>
      </c>
      <c r="CB308" s="49" t="s">
        <v>197</v>
      </c>
      <c r="CC308" s="49" t="s">
        <v>197</v>
      </c>
      <c r="CD308" s="49" t="s">
        <v>197</v>
      </c>
      <c r="CE308" s="49" t="s">
        <v>197</v>
      </c>
      <c r="CF308" s="49" t="s">
        <v>197</v>
      </c>
      <c r="CG308" s="49" t="s">
        <v>197</v>
      </c>
      <c r="CH308" s="49" t="s">
        <v>197</v>
      </c>
      <c r="CI308" s="49" t="s">
        <v>197</v>
      </c>
      <c r="CJ308" s="49" t="s">
        <v>197</v>
      </c>
      <c r="CK308" s="49" t="s">
        <v>197</v>
      </c>
      <c r="CL308" s="49" t="s">
        <v>197</v>
      </c>
      <c r="CM308" s="49" t="s">
        <v>197</v>
      </c>
      <c r="CN308" s="49" t="s">
        <v>197</v>
      </c>
      <c r="CO308" s="49" t="s">
        <v>197</v>
      </c>
      <c r="CP308" s="49" t="s">
        <v>197</v>
      </c>
      <c r="CQ308" s="49" t="s">
        <v>197</v>
      </c>
      <c r="CR308" s="49" t="s">
        <v>197</v>
      </c>
      <c r="CS308" s="49" t="s">
        <v>197</v>
      </c>
      <c r="CT308" s="49" t="s">
        <v>197</v>
      </c>
      <c r="CU308" s="49" t="s">
        <v>197</v>
      </c>
      <c r="CV308" s="49" t="s">
        <v>197</v>
      </c>
      <c r="CW308" s="49" t="s">
        <v>197</v>
      </c>
      <c r="CX308" s="49" t="s">
        <v>197</v>
      </c>
      <c r="CY308" s="49" t="s">
        <v>197</v>
      </c>
      <c r="CZ308" s="49" t="s">
        <v>197</v>
      </c>
      <c r="DA308" s="49" t="s">
        <v>197</v>
      </c>
      <c r="DB308" s="49" t="s">
        <v>197</v>
      </c>
      <c r="DC308" s="49" t="s">
        <v>197</v>
      </c>
      <c r="DD308" s="49" t="s">
        <v>197</v>
      </c>
      <c r="DE308" s="49" t="s">
        <v>197</v>
      </c>
      <c r="DF308" s="49" t="s">
        <v>197</v>
      </c>
      <c r="DG308" s="49" t="s">
        <v>197</v>
      </c>
      <c r="DH308" s="49" t="s">
        <v>197</v>
      </c>
      <c r="DI308" s="49" t="s">
        <v>197</v>
      </c>
      <c r="DJ308" s="49" t="s">
        <v>197</v>
      </c>
      <c r="DK308" s="49" t="s">
        <v>197</v>
      </c>
      <c r="DL308" s="49" t="s">
        <v>197</v>
      </c>
      <c r="DM308" s="49" t="s">
        <v>197</v>
      </c>
      <c r="DN308" s="49" t="s">
        <v>197</v>
      </c>
      <c r="DO308" s="49" t="s">
        <v>197</v>
      </c>
      <c r="DP308" s="49" t="s">
        <v>197</v>
      </c>
      <c r="DQ308" s="49" t="s">
        <v>197</v>
      </c>
      <c r="DR308" s="49" t="s">
        <v>197</v>
      </c>
      <c r="DS308" s="49" t="s">
        <v>197</v>
      </c>
      <c r="DT308" s="49" t="s">
        <v>197</v>
      </c>
      <c r="DU308" s="49" t="s">
        <v>197</v>
      </c>
      <c r="DV308" s="49" t="s">
        <v>197</v>
      </c>
      <c r="DW308" s="49" t="s">
        <v>197</v>
      </c>
      <c r="DX308" s="49" t="s">
        <v>197</v>
      </c>
      <c r="DY308" s="49" t="s">
        <v>197</v>
      </c>
      <c r="DZ308" s="49" t="s">
        <v>197</v>
      </c>
      <c r="EA308" s="49" t="s">
        <v>197</v>
      </c>
      <c r="EB308" s="48" t="e">
        <v>#N/A</v>
      </c>
      <c r="EC308" s="49" t="s">
        <v>197</v>
      </c>
      <c r="ED308" s="48" t="e">
        <v>#N/A</v>
      </c>
      <c r="EE308" s="49" t="s">
        <v>197</v>
      </c>
      <c r="EF308" s="49" t="s">
        <v>197</v>
      </c>
      <c r="EG308" s="49" t="s">
        <v>197</v>
      </c>
      <c r="EH308" s="49" t="s">
        <v>197</v>
      </c>
      <c r="EI308" s="49" t="s">
        <v>197</v>
      </c>
      <c r="EJ308" s="49" t="s">
        <v>197</v>
      </c>
      <c r="EK308" s="49" t="s">
        <v>197</v>
      </c>
      <c r="EL308" s="49" t="s">
        <v>197</v>
      </c>
      <c r="EM308" s="49" t="s">
        <v>197</v>
      </c>
      <c r="EN308" s="49" t="s">
        <v>197</v>
      </c>
      <c r="EO308" s="49" t="s">
        <v>197</v>
      </c>
      <c r="EP308" s="49" t="s">
        <v>197</v>
      </c>
      <c r="EQ308" s="49" t="s">
        <v>197</v>
      </c>
      <c r="ER308" s="49" t="s">
        <v>197</v>
      </c>
      <c r="ES308" s="49" t="s">
        <v>197</v>
      </c>
      <c r="ET308" s="48">
        <v>42.3</v>
      </c>
      <c r="EU308" s="49" t="s">
        <v>197</v>
      </c>
      <c r="EV308" s="48">
        <v>27.4</v>
      </c>
      <c r="EW308" s="48">
        <v>57</v>
      </c>
      <c r="EX308" s="48">
        <v>47.8</v>
      </c>
      <c r="EY308" s="49" t="s">
        <v>197</v>
      </c>
      <c r="EZ308" s="49" t="s">
        <v>197</v>
      </c>
      <c r="FA308" s="49" t="s">
        <v>197</v>
      </c>
      <c r="FB308" s="49" t="s">
        <v>197</v>
      </c>
      <c r="FC308" s="49" t="s">
        <v>197</v>
      </c>
      <c r="FD308" s="49" t="s">
        <v>197</v>
      </c>
      <c r="FE308" s="49" t="s">
        <v>197</v>
      </c>
      <c r="FF308" s="49" t="s">
        <v>197</v>
      </c>
      <c r="FG308" s="49" t="s">
        <v>197</v>
      </c>
      <c r="FH308" s="49" t="s">
        <v>197</v>
      </c>
      <c r="FI308" s="49" t="s">
        <v>197</v>
      </c>
      <c r="FJ308" s="49" t="s">
        <v>197</v>
      </c>
      <c r="FK308" s="49" t="s">
        <v>197</v>
      </c>
      <c r="FL308" s="49" t="s">
        <v>197</v>
      </c>
      <c r="FM308" s="48">
        <v>11.1</v>
      </c>
      <c r="FN308" s="48">
        <v>17.600000000000001</v>
      </c>
      <c r="FO308" s="48">
        <v>13.8</v>
      </c>
      <c r="FP308" s="49" t="s">
        <v>197</v>
      </c>
      <c r="FQ308" s="49" t="s">
        <v>197</v>
      </c>
      <c r="FR308" s="49" t="s">
        <v>197</v>
      </c>
      <c r="FS308" s="48">
        <v>16</v>
      </c>
      <c r="FT308" s="48">
        <v>47.6</v>
      </c>
      <c r="FU308" s="48">
        <v>27.5</v>
      </c>
      <c r="FV308" s="49" t="s">
        <v>197</v>
      </c>
      <c r="FW308" s="49" t="s">
        <v>197</v>
      </c>
      <c r="FX308" s="48">
        <v>24.7</v>
      </c>
      <c r="FY308" s="48">
        <v>89.7</v>
      </c>
      <c r="FZ308" s="48">
        <v>89.1</v>
      </c>
      <c r="GA308" s="48">
        <v>42.2</v>
      </c>
      <c r="GB308" s="48">
        <v>95.6</v>
      </c>
      <c r="GC308" s="48">
        <v>85.3</v>
      </c>
      <c r="GD308" s="49" t="s">
        <v>197</v>
      </c>
      <c r="GE308" s="49" t="s">
        <v>197</v>
      </c>
      <c r="GF308" s="49" t="s">
        <v>197</v>
      </c>
      <c r="GG308" s="48">
        <v>7.4</v>
      </c>
      <c r="GH308" s="48">
        <v>208.8</v>
      </c>
      <c r="GI308" s="48">
        <v>207.5</v>
      </c>
      <c r="GJ308" s="49" t="s">
        <v>197</v>
      </c>
      <c r="GK308" s="49" t="s">
        <v>197</v>
      </c>
      <c r="GL308" s="49" t="s">
        <v>197</v>
      </c>
      <c r="GM308" s="49" t="s">
        <v>197</v>
      </c>
      <c r="GN308" s="49" t="s">
        <v>197</v>
      </c>
      <c r="GO308" s="49" t="s">
        <v>197</v>
      </c>
      <c r="GP308" s="49" t="s">
        <v>197</v>
      </c>
      <c r="GQ308" s="49" t="s">
        <v>197</v>
      </c>
      <c r="GR308" s="49" t="s">
        <v>197</v>
      </c>
      <c r="GS308" s="49" t="s">
        <v>197</v>
      </c>
      <c r="GT308" s="49" t="s">
        <v>197</v>
      </c>
      <c r="GU308" s="49" t="s">
        <v>197</v>
      </c>
      <c r="GV308" s="49" t="s">
        <v>197</v>
      </c>
      <c r="GW308" s="49" t="s">
        <v>197</v>
      </c>
      <c r="GX308" s="49" t="s">
        <v>197</v>
      </c>
      <c r="GY308" s="49" t="s">
        <v>197</v>
      </c>
      <c r="GZ308" s="49" t="s">
        <v>197</v>
      </c>
      <c r="HA308" s="49" t="s">
        <v>197</v>
      </c>
      <c r="HB308" s="49" t="s">
        <v>197</v>
      </c>
      <c r="HC308" s="49" t="s">
        <v>197</v>
      </c>
      <c r="HD308" s="49" t="s">
        <v>197</v>
      </c>
      <c r="HE308" s="48" t="e">
        <v>#N/A</v>
      </c>
      <c r="HF308" s="49" t="s">
        <v>197</v>
      </c>
      <c r="HG308" s="48" t="e">
        <v>#N/A</v>
      </c>
      <c r="HH308" s="49" t="s">
        <v>197</v>
      </c>
      <c r="HI308" s="49" t="s">
        <v>197</v>
      </c>
      <c r="HJ308" s="49" t="s">
        <v>197</v>
      </c>
      <c r="HK308" s="49" t="s">
        <v>197</v>
      </c>
      <c r="HL308" s="49" t="s">
        <v>197</v>
      </c>
      <c r="HM308" s="49" t="s">
        <v>197</v>
      </c>
      <c r="HN308" s="49" t="s">
        <v>197</v>
      </c>
      <c r="HO308" s="49" t="s">
        <v>197</v>
      </c>
      <c r="HP308" s="49" t="s">
        <v>197</v>
      </c>
      <c r="HQ308" s="49" t="s">
        <v>197</v>
      </c>
      <c r="HR308" s="49" t="s">
        <v>197</v>
      </c>
      <c r="HS308" s="49" t="s">
        <v>197</v>
      </c>
      <c r="HT308" s="49" t="s">
        <v>197</v>
      </c>
      <c r="HU308" s="48">
        <v>144.5</v>
      </c>
      <c r="HV308" s="48">
        <v>104.3</v>
      </c>
      <c r="HW308" s="48">
        <v>106.6</v>
      </c>
      <c r="HX308" s="49" t="s">
        <v>197</v>
      </c>
      <c r="HY308" s="49" t="s">
        <v>197</v>
      </c>
      <c r="HZ308" s="49" t="s">
        <v>197</v>
      </c>
      <c r="IA308" s="49" t="s">
        <v>197</v>
      </c>
      <c r="IB308" s="49" t="s">
        <v>197</v>
      </c>
      <c r="IC308" s="49" t="s">
        <v>197</v>
      </c>
      <c r="ID308" s="48">
        <v>101.9</v>
      </c>
      <c r="IE308" s="49" t="s">
        <v>197</v>
      </c>
      <c r="IF308" s="49" t="s">
        <v>197</v>
      </c>
      <c r="IG308" s="49" t="s">
        <v>197</v>
      </c>
      <c r="IH308" s="48">
        <v>26.7</v>
      </c>
      <c r="II308" s="49" t="s">
        <v>197</v>
      </c>
      <c r="IJ308" s="49" t="s">
        <v>197</v>
      </c>
      <c r="IK308" s="49" t="s">
        <v>197</v>
      </c>
      <c r="IL308" s="49" t="s">
        <v>197</v>
      </c>
      <c r="IM308" s="49" t="s">
        <v>197</v>
      </c>
      <c r="IN308" s="49" t="s">
        <v>197</v>
      </c>
      <c r="IO308" s="49" t="s">
        <v>197</v>
      </c>
      <c r="IP308" s="49" t="s">
        <v>197</v>
      </c>
      <c r="IQ308" s="49" t="s">
        <v>197</v>
      </c>
      <c r="IR308" s="48">
        <v>25.1</v>
      </c>
      <c r="IS308" s="48">
        <v>10.199999999999999</v>
      </c>
      <c r="IT308" s="48">
        <v>15.9</v>
      </c>
      <c r="IU308" s="49" t="s">
        <v>197</v>
      </c>
      <c r="IV308" s="49" t="s">
        <v>197</v>
      </c>
      <c r="IW308" s="49" t="s">
        <v>197</v>
      </c>
      <c r="IX308" s="49" t="s">
        <v>197</v>
      </c>
      <c r="IY308" s="49" t="s">
        <v>197</v>
      </c>
      <c r="IZ308" s="49" t="s">
        <v>197</v>
      </c>
      <c r="JA308" s="49" t="s">
        <v>197</v>
      </c>
      <c r="JB308" s="49" t="s">
        <v>197</v>
      </c>
      <c r="JC308" s="49" t="s">
        <v>197</v>
      </c>
      <c r="JD308" s="49" t="s">
        <v>197</v>
      </c>
      <c r="JE308" s="49" t="s">
        <v>197</v>
      </c>
      <c r="JF308" s="49" t="s">
        <v>87</v>
      </c>
      <c r="JG308" s="49" t="s">
        <v>87</v>
      </c>
      <c r="JH308" s="49" t="s">
        <v>87</v>
      </c>
      <c r="JI308" s="49">
        <v>80.7</v>
      </c>
      <c r="JJ308" s="49">
        <v>42.5</v>
      </c>
      <c r="JK308" s="49">
        <v>30.1</v>
      </c>
      <c r="JL308" s="49">
        <v>34.799999999999997</v>
      </c>
      <c r="JM308" s="49">
        <v>18.3</v>
      </c>
      <c r="JN308" s="49">
        <v>26.7</v>
      </c>
      <c r="JO308" s="49" t="s">
        <v>87</v>
      </c>
    </row>
    <row r="309" spans="1:275">
      <c r="A309" s="45"/>
      <c r="B309" s="46" t="s">
        <v>2046</v>
      </c>
      <c r="C309" s="303" t="s">
        <v>1527</v>
      </c>
      <c r="D309" s="46" t="s">
        <v>141</v>
      </c>
      <c r="E309" s="303" t="s">
        <v>40</v>
      </c>
      <c r="F309" s="47" t="s">
        <v>197</v>
      </c>
      <c r="G309" s="47" t="s">
        <v>197</v>
      </c>
      <c r="H309" s="48">
        <v>43</v>
      </c>
      <c r="I309" s="48">
        <v>106.1</v>
      </c>
      <c r="J309" s="48">
        <v>90.7</v>
      </c>
      <c r="K309" s="49" t="s">
        <v>197</v>
      </c>
      <c r="L309" s="49" t="s">
        <v>197</v>
      </c>
      <c r="M309" s="49" t="s">
        <v>197</v>
      </c>
      <c r="N309" s="49" t="s">
        <v>197</v>
      </c>
      <c r="O309" s="49" t="s">
        <v>197</v>
      </c>
      <c r="P309" s="49" t="s">
        <v>197</v>
      </c>
      <c r="Q309" s="49" t="s">
        <v>197</v>
      </c>
      <c r="R309" s="49" t="s">
        <v>197</v>
      </c>
      <c r="S309" s="49" t="s">
        <v>197</v>
      </c>
      <c r="T309" s="49" t="s">
        <v>197</v>
      </c>
      <c r="U309" s="49" t="s">
        <v>197</v>
      </c>
      <c r="V309" s="49" t="s">
        <v>197</v>
      </c>
      <c r="W309" s="49" t="s">
        <v>197</v>
      </c>
      <c r="X309" s="49" t="s">
        <v>197</v>
      </c>
      <c r="Y309" s="49" t="s">
        <v>197</v>
      </c>
      <c r="Z309" s="49" t="s">
        <v>197</v>
      </c>
      <c r="AA309" s="49" t="s">
        <v>197</v>
      </c>
      <c r="AB309" s="49" t="s">
        <v>197</v>
      </c>
      <c r="AC309" s="49" t="s">
        <v>197</v>
      </c>
      <c r="AD309" s="49" t="s">
        <v>197</v>
      </c>
      <c r="AE309" s="49" t="s">
        <v>197</v>
      </c>
      <c r="AF309" s="49" t="s">
        <v>197</v>
      </c>
      <c r="AG309" s="49" t="s">
        <v>197</v>
      </c>
      <c r="AH309" s="49" t="s">
        <v>197</v>
      </c>
      <c r="AI309" s="49" t="s">
        <v>197</v>
      </c>
      <c r="AJ309" s="49" t="s">
        <v>197</v>
      </c>
      <c r="AK309" s="49" t="s">
        <v>197</v>
      </c>
      <c r="AL309" s="49" t="s">
        <v>197</v>
      </c>
      <c r="AM309" s="49" t="s">
        <v>197</v>
      </c>
      <c r="AN309" s="49" t="s">
        <v>197</v>
      </c>
      <c r="AO309" s="49" t="s">
        <v>197</v>
      </c>
      <c r="AP309" s="49" t="s">
        <v>197</v>
      </c>
      <c r="AQ309" s="49" t="s">
        <v>197</v>
      </c>
      <c r="AR309" s="49" t="s">
        <v>197</v>
      </c>
      <c r="AS309" s="49" t="s">
        <v>197</v>
      </c>
      <c r="AT309" s="49" t="s">
        <v>197</v>
      </c>
      <c r="AU309" s="49" t="s">
        <v>197</v>
      </c>
      <c r="AV309" s="49" t="s">
        <v>197</v>
      </c>
      <c r="AW309" s="49" t="s">
        <v>197</v>
      </c>
      <c r="AX309" s="49" t="s">
        <v>197</v>
      </c>
      <c r="AY309" s="49" t="s">
        <v>197</v>
      </c>
      <c r="AZ309" s="48">
        <v>35.9</v>
      </c>
      <c r="BA309" s="48">
        <v>30.4</v>
      </c>
      <c r="BB309" s="48">
        <v>30.6</v>
      </c>
      <c r="BC309" s="48">
        <v>17.600000000000001</v>
      </c>
      <c r="BD309" s="48">
        <v>12.6</v>
      </c>
      <c r="BE309" s="48">
        <v>13</v>
      </c>
      <c r="BF309" s="48">
        <v>17.899999999999999</v>
      </c>
      <c r="BG309" s="48">
        <v>9.6</v>
      </c>
      <c r="BH309" s="48">
        <v>11.7</v>
      </c>
      <c r="BI309" s="49" t="s">
        <v>197</v>
      </c>
      <c r="BJ309" s="49" t="s">
        <v>197</v>
      </c>
      <c r="BK309" s="49" t="s">
        <v>197</v>
      </c>
      <c r="BL309" s="49" t="s">
        <v>197</v>
      </c>
      <c r="BM309" s="49" t="s">
        <v>197</v>
      </c>
      <c r="BN309" s="49" t="s">
        <v>197</v>
      </c>
      <c r="BO309" s="49" t="s">
        <v>197</v>
      </c>
      <c r="BP309" s="49" t="s">
        <v>197</v>
      </c>
      <c r="BQ309" s="49" t="s">
        <v>197</v>
      </c>
      <c r="BR309" s="49" t="s">
        <v>197</v>
      </c>
      <c r="BS309" s="49" t="s">
        <v>197</v>
      </c>
      <c r="BT309" s="49" t="s">
        <v>197</v>
      </c>
      <c r="BU309" s="49" t="s">
        <v>197</v>
      </c>
      <c r="BV309" s="49" t="s">
        <v>197</v>
      </c>
      <c r="BW309" s="49" t="s">
        <v>197</v>
      </c>
      <c r="BX309" s="49" t="s">
        <v>197</v>
      </c>
      <c r="BY309" s="49" t="s">
        <v>197</v>
      </c>
      <c r="BZ309" s="49" t="s">
        <v>197</v>
      </c>
      <c r="CA309" s="49" t="s">
        <v>197</v>
      </c>
      <c r="CB309" s="49" t="s">
        <v>197</v>
      </c>
      <c r="CC309" s="49" t="s">
        <v>197</v>
      </c>
      <c r="CD309" s="49" t="s">
        <v>197</v>
      </c>
      <c r="CE309" s="49" t="s">
        <v>197</v>
      </c>
      <c r="CF309" s="49" t="s">
        <v>197</v>
      </c>
      <c r="CG309" s="49" t="s">
        <v>197</v>
      </c>
      <c r="CH309" s="49" t="s">
        <v>197</v>
      </c>
      <c r="CI309" s="49" t="s">
        <v>197</v>
      </c>
      <c r="CJ309" s="49" t="s">
        <v>197</v>
      </c>
      <c r="CK309" s="49" t="s">
        <v>197</v>
      </c>
      <c r="CL309" s="49" t="s">
        <v>197</v>
      </c>
      <c r="CM309" s="49" t="s">
        <v>197</v>
      </c>
      <c r="CN309" s="49" t="s">
        <v>197</v>
      </c>
      <c r="CO309" s="49" t="s">
        <v>197</v>
      </c>
      <c r="CP309" s="49" t="s">
        <v>197</v>
      </c>
      <c r="CQ309" s="49" t="s">
        <v>197</v>
      </c>
      <c r="CR309" s="49" t="s">
        <v>197</v>
      </c>
      <c r="CS309" s="49" t="s">
        <v>197</v>
      </c>
      <c r="CT309" s="49" t="s">
        <v>197</v>
      </c>
      <c r="CU309" s="49" t="s">
        <v>197</v>
      </c>
      <c r="CV309" s="49" t="s">
        <v>197</v>
      </c>
      <c r="CW309" s="49" t="s">
        <v>197</v>
      </c>
      <c r="CX309" s="49" t="s">
        <v>197</v>
      </c>
      <c r="CY309" s="49" t="s">
        <v>197</v>
      </c>
      <c r="CZ309" s="49" t="s">
        <v>197</v>
      </c>
      <c r="DA309" s="49" t="s">
        <v>197</v>
      </c>
      <c r="DB309" s="49" t="s">
        <v>197</v>
      </c>
      <c r="DC309" s="49" t="s">
        <v>197</v>
      </c>
      <c r="DD309" s="49" t="s">
        <v>197</v>
      </c>
      <c r="DE309" s="49" t="s">
        <v>197</v>
      </c>
      <c r="DF309" s="49" t="s">
        <v>197</v>
      </c>
      <c r="DG309" s="49" t="s">
        <v>197</v>
      </c>
      <c r="DH309" s="49" t="s">
        <v>197</v>
      </c>
      <c r="DI309" s="49" t="s">
        <v>197</v>
      </c>
      <c r="DJ309" s="49" t="s">
        <v>197</v>
      </c>
      <c r="DK309" s="49" t="s">
        <v>197</v>
      </c>
      <c r="DL309" s="49" t="s">
        <v>197</v>
      </c>
      <c r="DM309" s="49" t="s">
        <v>197</v>
      </c>
      <c r="DN309" s="49" t="s">
        <v>197</v>
      </c>
      <c r="DO309" s="49" t="s">
        <v>197</v>
      </c>
      <c r="DP309" s="49" t="s">
        <v>197</v>
      </c>
      <c r="DQ309" s="49" t="s">
        <v>197</v>
      </c>
      <c r="DR309" s="49" t="s">
        <v>197</v>
      </c>
      <c r="DS309" s="49" t="s">
        <v>197</v>
      </c>
      <c r="DT309" s="49" t="s">
        <v>197</v>
      </c>
      <c r="DU309" s="49" t="s">
        <v>197</v>
      </c>
      <c r="DV309" s="49" t="s">
        <v>197</v>
      </c>
      <c r="DW309" s="49" t="s">
        <v>197</v>
      </c>
      <c r="DX309" s="49" t="s">
        <v>197</v>
      </c>
      <c r="DY309" s="49" t="s">
        <v>197</v>
      </c>
      <c r="DZ309" s="49" t="s">
        <v>197</v>
      </c>
      <c r="EA309" s="49" t="s">
        <v>197</v>
      </c>
      <c r="EB309" s="48" t="e">
        <v>#N/A</v>
      </c>
      <c r="EC309" s="49" t="s">
        <v>197</v>
      </c>
      <c r="ED309" s="48" t="e">
        <v>#N/A</v>
      </c>
      <c r="EE309" s="49" t="s">
        <v>197</v>
      </c>
      <c r="EF309" s="49" t="s">
        <v>197</v>
      </c>
      <c r="EG309" s="49" t="s">
        <v>197</v>
      </c>
      <c r="EH309" s="49" t="s">
        <v>197</v>
      </c>
      <c r="EI309" s="49" t="s">
        <v>197</v>
      </c>
      <c r="EJ309" s="49" t="s">
        <v>197</v>
      </c>
      <c r="EK309" s="49" t="s">
        <v>197</v>
      </c>
      <c r="EL309" s="49" t="s">
        <v>197</v>
      </c>
      <c r="EM309" s="49" t="s">
        <v>197</v>
      </c>
      <c r="EN309" s="49" t="s">
        <v>197</v>
      </c>
      <c r="EO309" s="49" t="s">
        <v>197</v>
      </c>
      <c r="EP309" s="49" t="s">
        <v>197</v>
      </c>
      <c r="EQ309" s="49" t="s">
        <v>197</v>
      </c>
      <c r="ER309" s="49" t="s">
        <v>197</v>
      </c>
      <c r="ES309" s="49" t="s">
        <v>197</v>
      </c>
      <c r="ET309" s="49" t="s">
        <v>197</v>
      </c>
      <c r="EU309" s="49" t="s">
        <v>197</v>
      </c>
      <c r="EV309" s="48">
        <v>8.1</v>
      </c>
      <c r="EW309" s="48">
        <v>41.8</v>
      </c>
      <c r="EX309" s="48">
        <v>30.9</v>
      </c>
      <c r="EY309" s="49" t="s">
        <v>197</v>
      </c>
      <c r="EZ309" s="49" t="s">
        <v>197</v>
      </c>
      <c r="FA309" s="49" t="s">
        <v>197</v>
      </c>
      <c r="FB309" s="49" t="s">
        <v>197</v>
      </c>
      <c r="FC309" s="49" t="s">
        <v>197</v>
      </c>
      <c r="FD309" s="49" t="s">
        <v>197</v>
      </c>
      <c r="FE309" s="49" t="s">
        <v>197</v>
      </c>
      <c r="FF309" s="49" t="s">
        <v>197</v>
      </c>
      <c r="FG309" s="49" t="s">
        <v>197</v>
      </c>
      <c r="FH309" s="49" t="s">
        <v>197</v>
      </c>
      <c r="FI309" s="49" t="s">
        <v>197</v>
      </c>
      <c r="FJ309" s="49" t="s">
        <v>197</v>
      </c>
      <c r="FK309" s="49" t="s">
        <v>197</v>
      </c>
      <c r="FL309" s="49" t="s">
        <v>197</v>
      </c>
      <c r="FM309" s="48">
        <v>1.8</v>
      </c>
      <c r="FN309" s="48">
        <v>9.5</v>
      </c>
      <c r="FO309" s="48">
        <v>5</v>
      </c>
      <c r="FP309" s="49" t="s">
        <v>197</v>
      </c>
      <c r="FQ309" s="49" t="s">
        <v>197</v>
      </c>
      <c r="FR309" s="49" t="s">
        <v>197</v>
      </c>
      <c r="FS309" s="48">
        <v>2</v>
      </c>
      <c r="FT309" s="48">
        <v>7</v>
      </c>
      <c r="FU309" s="48">
        <v>3.9</v>
      </c>
      <c r="FV309" s="49" t="s">
        <v>197</v>
      </c>
      <c r="FW309" s="49" t="s">
        <v>197</v>
      </c>
      <c r="FX309" s="49" t="s">
        <v>197</v>
      </c>
      <c r="FY309" s="49" t="s">
        <v>197</v>
      </c>
      <c r="FZ309" s="49" t="s">
        <v>197</v>
      </c>
      <c r="GA309" s="48">
        <v>19.2</v>
      </c>
      <c r="GB309" s="48">
        <v>36.4</v>
      </c>
      <c r="GC309" s="48">
        <v>33</v>
      </c>
      <c r="GD309" s="49" t="s">
        <v>197</v>
      </c>
      <c r="GE309" s="49" t="s">
        <v>197</v>
      </c>
      <c r="GF309" s="49" t="s">
        <v>197</v>
      </c>
      <c r="GG309" s="49" t="s">
        <v>197</v>
      </c>
      <c r="GH309" s="49" t="s">
        <v>197</v>
      </c>
      <c r="GI309" s="49" t="s">
        <v>197</v>
      </c>
      <c r="GJ309" s="49" t="s">
        <v>197</v>
      </c>
      <c r="GK309" s="49" t="s">
        <v>197</v>
      </c>
      <c r="GL309" s="49" t="s">
        <v>197</v>
      </c>
      <c r="GM309" s="49" t="s">
        <v>197</v>
      </c>
      <c r="GN309" s="49" t="s">
        <v>197</v>
      </c>
      <c r="GO309" s="49" t="s">
        <v>197</v>
      </c>
      <c r="GP309" s="49" t="s">
        <v>197</v>
      </c>
      <c r="GQ309" s="49" t="s">
        <v>197</v>
      </c>
      <c r="GR309" s="49" t="s">
        <v>197</v>
      </c>
      <c r="GS309" s="49" t="s">
        <v>197</v>
      </c>
      <c r="GT309" s="49" t="s">
        <v>197</v>
      </c>
      <c r="GU309" s="49" t="s">
        <v>197</v>
      </c>
      <c r="GV309" s="49" t="s">
        <v>197</v>
      </c>
      <c r="GW309" s="49" t="s">
        <v>197</v>
      </c>
      <c r="GX309" s="49" t="s">
        <v>197</v>
      </c>
      <c r="GY309" s="49" t="s">
        <v>197</v>
      </c>
      <c r="GZ309" s="49" t="s">
        <v>197</v>
      </c>
      <c r="HA309" s="49" t="s">
        <v>197</v>
      </c>
      <c r="HB309" s="49" t="s">
        <v>197</v>
      </c>
      <c r="HC309" s="49" t="s">
        <v>197</v>
      </c>
      <c r="HD309" s="49" t="s">
        <v>197</v>
      </c>
      <c r="HE309" s="48" t="e">
        <v>#N/A</v>
      </c>
      <c r="HF309" s="49" t="s">
        <v>197</v>
      </c>
      <c r="HG309" s="48" t="e">
        <v>#N/A</v>
      </c>
      <c r="HH309" s="49" t="s">
        <v>197</v>
      </c>
      <c r="HI309" s="49" t="s">
        <v>197</v>
      </c>
      <c r="HJ309" s="49" t="s">
        <v>197</v>
      </c>
      <c r="HK309" s="49" t="s">
        <v>197</v>
      </c>
      <c r="HL309" s="49" t="s">
        <v>197</v>
      </c>
      <c r="HM309" s="49" t="s">
        <v>197</v>
      </c>
      <c r="HN309" s="49" t="s">
        <v>197</v>
      </c>
      <c r="HO309" s="49" t="s">
        <v>197</v>
      </c>
      <c r="HP309" s="49" t="s">
        <v>197</v>
      </c>
      <c r="HQ309" s="49" t="s">
        <v>197</v>
      </c>
      <c r="HR309" s="49" t="s">
        <v>197</v>
      </c>
      <c r="HS309" s="49" t="s">
        <v>197</v>
      </c>
      <c r="HT309" s="49" t="s">
        <v>197</v>
      </c>
      <c r="HU309" s="48">
        <v>58.5</v>
      </c>
      <c r="HV309" s="48">
        <v>54.8</v>
      </c>
      <c r="HW309" s="48">
        <v>55</v>
      </c>
      <c r="HX309" s="49" t="s">
        <v>197</v>
      </c>
      <c r="HY309" s="49" t="s">
        <v>197</v>
      </c>
      <c r="HZ309" s="49" t="s">
        <v>197</v>
      </c>
      <c r="IA309" s="49" t="s">
        <v>197</v>
      </c>
      <c r="IB309" s="49" t="s">
        <v>197</v>
      </c>
      <c r="IC309" s="49" t="s">
        <v>197</v>
      </c>
      <c r="ID309" s="48">
        <v>66.400000000000006</v>
      </c>
      <c r="IE309" s="49" t="s">
        <v>197</v>
      </c>
      <c r="IF309" s="49" t="s">
        <v>197</v>
      </c>
      <c r="IG309" s="49" t="s">
        <v>197</v>
      </c>
      <c r="IH309" s="48">
        <v>29.8</v>
      </c>
      <c r="II309" s="49" t="s">
        <v>197</v>
      </c>
      <c r="IJ309" s="49" t="s">
        <v>197</v>
      </c>
      <c r="IK309" s="49" t="s">
        <v>197</v>
      </c>
      <c r="IL309" s="49" t="s">
        <v>197</v>
      </c>
      <c r="IM309" s="49" t="s">
        <v>197</v>
      </c>
      <c r="IN309" s="49" t="s">
        <v>197</v>
      </c>
      <c r="IO309" s="49" t="s">
        <v>197</v>
      </c>
      <c r="IP309" s="49" t="s">
        <v>197</v>
      </c>
      <c r="IQ309" s="49" t="s">
        <v>197</v>
      </c>
      <c r="IR309" s="49" t="s">
        <v>197</v>
      </c>
      <c r="IS309" s="49" t="s">
        <v>197</v>
      </c>
      <c r="IT309" s="49" t="s">
        <v>197</v>
      </c>
      <c r="IU309" s="49" t="s">
        <v>197</v>
      </c>
      <c r="IV309" s="49" t="s">
        <v>197</v>
      </c>
      <c r="IW309" s="49" t="s">
        <v>197</v>
      </c>
      <c r="IX309" s="49" t="s">
        <v>197</v>
      </c>
      <c r="IY309" s="49" t="s">
        <v>197</v>
      </c>
      <c r="IZ309" s="49" t="s">
        <v>197</v>
      </c>
      <c r="JA309" s="49" t="s">
        <v>197</v>
      </c>
      <c r="JB309" s="49" t="s">
        <v>197</v>
      </c>
      <c r="JC309" s="49" t="s">
        <v>197</v>
      </c>
      <c r="JD309" s="49" t="s">
        <v>197</v>
      </c>
      <c r="JE309" s="49" t="s">
        <v>197</v>
      </c>
      <c r="JF309" s="49" t="s">
        <v>87</v>
      </c>
      <c r="JG309" s="49" t="s">
        <v>87</v>
      </c>
      <c r="JH309" s="49" t="s">
        <v>87</v>
      </c>
      <c r="JI309" s="49" t="s">
        <v>87</v>
      </c>
      <c r="JJ309" s="49">
        <v>67.099999999999994</v>
      </c>
      <c r="JK309" s="49">
        <v>35.4</v>
      </c>
      <c r="JL309" s="49">
        <v>40.200000000000003</v>
      </c>
      <c r="JM309" s="49">
        <v>28.4</v>
      </c>
      <c r="JN309" s="49">
        <v>29.8</v>
      </c>
      <c r="JO309" s="49" t="s">
        <v>87</v>
      </c>
    </row>
    <row r="310" spans="1:275">
      <c r="A310" s="45"/>
      <c r="B310" s="46" t="s">
        <v>2047</v>
      </c>
      <c r="C310" s="303" t="s">
        <v>1528</v>
      </c>
      <c r="D310" s="46" t="s">
        <v>141</v>
      </c>
      <c r="E310" s="303" t="s">
        <v>40</v>
      </c>
      <c r="F310" s="47" t="s">
        <v>197</v>
      </c>
      <c r="G310" s="47" t="s">
        <v>197</v>
      </c>
      <c r="H310" s="48">
        <v>129.19999999999999</v>
      </c>
      <c r="I310" s="48">
        <v>109.7</v>
      </c>
      <c r="J310" s="48">
        <v>116.5</v>
      </c>
      <c r="K310" s="49" t="s">
        <v>197</v>
      </c>
      <c r="L310" s="48">
        <v>77.2</v>
      </c>
      <c r="M310" s="49" t="s">
        <v>197</v>
      </c>
      <c r="N310" s="49" t="s">
        <v>197</v>
      </c>
      <c r="O310" s="49" t="s">
        <v>197</v>
      </c>
      <c r="P310" s="49" t="s">
        <v>197</v>
      </c>
      <c r="Q310" s="49" t="s">
        <v>197</v>
      </c>
      <c r="R310" s="49" t="s">
        <v>197</v>
      </c>
      <c r="S310" s="49" t="s">
        <v>197</v>
      </c>
      <c r="T310" s="49" t="s">
        <v>197</v>
      </c>
      <c r="U310" s="49" t="s">
        <v>197</v>
      </c>
      <c r="V310" s="49" t="s">
        <v>197</v>
      </c>
      <c r="W310" s="49" t="s">
        <v>197</v>
      </c>
      <c r="X310" s="49" t="s">
        <v>197</v>
      </c>
      <c r="Y310" s="49" t="s">
        <v>197</v>
      </c>
      <c r="Z310" s="49" t="s">
        <v>197</v>
      </c>
      <c r="AA310" s="49" t="s">
        <v>197</v>
      </c>
      <c r="AB310" s="49" t="s">
        <v>197</v>
      </c>
      <c r="AC310" s="49" t="s">
        <v>197</v>
      </c>
      <c r="AD310" s="49" t="s">
        <v>197</v>
      </c>
      <c r="AE310" s="48">
        <v>104.3</v>
      </c>
      <c r="AF310" s="49" t="s">
        <v>197</v>
      </c>
      <c r="AG310" s="48">
        <v>517.9</v>
      </c>
      <c r="AH310" s="48">
        <v>48</v>
      </c>
      <c r="AI310" s="49" t="s">
        <v>197</v>
      </c>
      <c r="AJ310" s="49" t="s">
        <v>197</v>
      </c>
      <c r="AK310" s="49" t="s">
        <v>197</v>
      </c>
      <c r="AL310" s="49" t="s">
        <v>197</v>
      </c>
      <c r="AM310" s="49" t="s">
        <v>197</v>
      </c>
      <c r="AN310" s="49" t="s">
        <v>197</v>
      </c>
      <c r="AO310" s="49" t="s">
        <v>197</v>
      </c>
      <c r="AP310" s="49" t="s">
        <v>197</v>
      </c>
      <c r="AQ310" s="49" t="s">
        <v>197</v>
      </c>
      <c r="AR310" s="49" t="s">
        <v>197</v>
      </c>
      <c r="AS310" s="49" t="s">
        <v>197</v>
      </c>
      <c r="AT310" s="49" t="s">
        <v>197</v>
      </c>
      <c r="AU310" s="49" t="s">
        <v>197</v>
      </c>
      <c r="AV310" s="49" t="s">
        <v>197</v>
      </c>
      <c r="AW310" s="49" t="s">
        <v>197</v>
      </c>
      <c r="AX310" s="49" t="s">
        <v>197</v>
      </c>
      <c r="AY310" s="49" t="s">
        <v>197</v>
      </c>
      <c r="AZ310" s="48">
        <v>184.6</v>
      </c>
      <c r="BA310" s="48">
        <v>117.7</v>
      </c>
      <c r="BB310" s="48">
        <v>120.8</v>
      </c>
      <c r="BC310" s="48">
        <v>100.5</v>
      </c>
      <c r="BD310" s="48">
        <v>76.5</v>
      </c>
      <c r="BE310" s="48">
        <v>78.400000000000006</v>
      </c>
      <c r="BF310" s="48">
        <v>69.8</v>
      </c>
      <c r="BG310" s="48">
        <v>19.8</v>
      </c>
      <c r="BH310" s="48">
        <v>31.8</v>
      </c>
      <c r="BI310" s="49" t="s">
        <v>197</v>
      </c>
      <c r="BJ310" s="49" t="s">
        <v>197</v>
      </c>
      <c r="BK310" s="49" t="s">
        <v>197</v>
      </c>
      <c r="BL310" s="49" t="s">
        <v>197</v>
      </c>
      <c r="BM310" s="49" t="s">
        <v>197</v>
      </c>
      <c r="BN310" s="49" t="s">
        <v>197</v>
      </c>
      <c r="BO310" s="49" t="s">
        <v>197</v>
      </c>
      <c r="BP310" s="49" t="s">
        <v>197</v>
      </c>
      <c r="BQ310" s="49" t="s">
        <v>197</v>
      </c>
      <c r="BR310" s="49" t="s">
        <v>197</v>
      </c>
      <c r="BS310" s="49" t="s">
        <v>197</v>
      </c>
      <c r="BT310" s="49" t="s">
        <v>197</v>
      </c>
      <c r="BU310" s="49" t="s">
        <v>197</v>
      </c>
      <c r="BV310" s="49" t="s">
        <v>197</v>
      </c>
      <c r="BW310" s="49" t="s">
        <v>197</v>
      </c>
      <c r="BX310" s="49" t="s">
        <v>197</v>
      </c>
      <c r="BY310" s="49" t="s">
        <v>197</v>
      </c>
      <c r="BZ310" s="49" t="s">
        <v>197</v>
      </c>
      <c r="CA310" s="49" t="s">
        <v>197</v>
      </c>
      <c r="CB310" s="49" t="s">
        <v>197</v>
      </c>
      <c r="CC310" s="49" t="s">
        <v>197</v>
      </c>
      <c r="CD310" s="49" t="s">
        <v>197</v>
      </c>
      <c r="CE310" s="49" t="s">
        <v>197</v>
      </c>
      <c r="CF310" s="49" t="s">
        <v>197</v>
      </c>
      <c r="CG310" s="49" t="s">
        <v>197</v>
      </c>
      <c r="CH310" s="49" t="s">
        <v>197</v>
      </c>
      <c r="CI310" s="49" t="s">
        <v>197</v>
      </c>
      <c r="CJ310" s="49" t="s">
        <v>197</v>
      </c>
      <c r="CK310" s="49" t="s">
        <v>197</v>
      </c>
      <c r="CL310" s="49" t="s">
        <v>197</v>
      </c>
      <c r="CM310" s="49" t="s">
        <v>197</v>
      </c>
      <c r="CN310" s="49" t="s">
        <v>197</v>
      </c>
      <c r="CO310" s="49" t="s">
        <v>197</v>
      </c>
      <c r="CP310" s="49" t="s">
        <v>197</v>
      </c>
      <c r="CQ310" s="49" t="s">
        <v>197</v>
      </c>
      <c r="CR310" s="49" t="s">
        <v>197</v>
      </c>
      <c r="CS310" s="49" t="s">
        <v>197</v>
      </c>
      <c r="CT310" s="49" t="s">
        <v>197</v>
      </c>
      <c r="CU310" s="49" t="s">
        <v>197</v>
      </c>
      <c r="CV310" s="49" t="s">
        <v>197</v>
      </c>
      <c r="CW310" s="49" t="s">
        <v>197</v>
      </c>
      <c r="CX310" s="49" t="s">
        <v>197</v>
      </c>
      <c r="CY310" s="49" t="s">
        <v>197</v>
      </c>
      <c r="CZ310" s="49" t="s">
        <v>197</v>
      </c>
      <c r="DA310" s="49" t="s">
        <v>197</v>
      </c>
      <c r="DB310" s="49" t="s">
        <v>197</v>
      </c>
      <c r="DC310" s="49" t="s">
        <v>197</v>
      </c>
      <c r="DD310" s="49" t="s">
        <v>197</v>
      </c>
      <c r="DE310" s="49" t="s">
        <v>197</v>
      </c>
      <c r="DF310" s="49" t="s">
        <v>197</v>
      </c>
      <c r="DG310" s="49" t="s">
        <v>197</v>
      </c>
      <c r="DH310" s="49" t="s">
        <v>197</v>
      </c>
      <c r="DI310" s="49" t="s">
        <v>197</v>
      </c>
      <c r="DJ310" s="49" t="s">
        <v>197</v>
      </c>
      <c r="DK310" s="49" t="s">
        <v>197</v>
      </c>
      <c r="DL310" s="49" t="s">
        <v>197</v>
      </c>
      <c r="DM310" s="49" t="s">
        <v>197</v>
      </c>
      <c r="DN310" s="49" t="s">
        <v>197</v>
      </c>
      <c r="DO310" s="49" t="s">
        <v>197</v>
      </c>
      <c r="DP310" s="49" t="s">
        <v>197</v>
      </c>
      <c r="DQ310" s="49" t="s">
        <v>197</v>
      </c>
      <c r="DR310" s="49" t="s">
        <v>197</v>
      </c>
      <c r="DS310" s="49" t="s">
        <v>197</v>
      </c>
      <c r="DT310" s="49" t="s">
        <v>197</v>
      </c>
      <c r="DU310" s="49" t="s">
        <v>197</v>
      </c>
      <c r="DV310" s="49" t="s">
        <v>197</v>
      </c>
      <c r="DW310" s="49" t="s">
        <v>197</v>
      </c>
      <c r="DX310" s="49" t="s">
        <v>197</v>
      </c>
      <c r="DY310" s="49" t="s">
        <v>197</v>
      </c>
      <c r="DZ310" s="49" t="s">
        <v>197</v>
      </c>
      <c r="EA310" s="49" t="s">
        <v>197</v>
      </c>
      <c r="EB310" s="48" t="e">
        <v>#N/A</v>
      </c>
      <c r="EC310" s="49" t="s">
        <v>197</v>
      </c>
      <c r="ED310" s="48" t="e">
        <v>#N/A</v>
      </c>
      <c r="EE310" s="49" t="s">
        <v>197</v>
      </c>
      <c r="EF310" s="49" t="s">
        <v>197</v>
      </c>
      <c r="EG310" s="49" t="s">
        <v>197</v>
      </c>
      <c r="EH310" s="49" t="s">
        <v>197</v>
      </c>
      <c r="EI310" s="49" t="s">
        <v>197</v>
      </c>
      <c r="EJ310" s="49" t="s">
        <v>197</v>
      </c>
      <c r="EK310" s="49" t="s">
        <v>197</v>
      </c>
      <c r="EL310" s="49" t="s">
        <v>197</v>
      </c>
      <c r="EM310" s="49" t="s">
        <v>197</v>
      </c>
      <c r="EN310" s="49" t="s">
        <v>197</v>
      </c>
      <c r="EO310" s="49" t="s">
        <v>197</v>
      </c>
      <c r="EP310" s="49" t="s">
        <v>197</v>
      </c>
      <c r="EQ310" s="49" t="s">
        <v>197</v>
      </c>
      <c r="ER310" s="49" t="s">
        <v>197</v>
      </c>
      <c r="ES310" s="49" t="s">
        <v>197</v>
      </c>
      <c r="ET310" s="48">
        <v>155.9</v>
      </c>
      <c r="EU310" s="49" t="s">
        <v>197</v>
      </c>
      <c r="EV310" s="48">
        <v>119.8</v>
      </c>
      <c r="EW310" s="48">
        <v>73.3</v>
      </c>
      <c r="EX310" s="48">
        <v>88.1</v>
      </c>
      <c r="EY310" s="49" t="s">
        <v>197</v>
      </c>
      <c r="EZ310" s="48">
        <v>152.19999999999999</v>
      </c>
      <c r="FA310" s="48">
        <v>30.7</v>
      </c>
      <c r="FB310" s="48">
        <v>78.900000000000006</v>
      </c>
      <c r="FC310" s="49" t="s">
        <v>197</v>
      </c>
      <c r="FD310" s="48">
        <v>99.4</v>
      </c>
      <c r="FE310" s="48">
        <v>33.700000000000003</v>
      </c>
      <c r="FF310" s="48">
        <v>62</v>
      </c>
      <c r="FG310" s="49" t="s">
        <v>197</v>
      </c>
      <c r="FH310" s="49" t="s">
        <v>197</v>
      </c>
      <c r="FI310" s="49" t="s">
        <v>197</v>
      </c>
      <c r="FJ310" s="49" t="s">
        <v>197</v>
      </c>
      <c r="FK310" s="49" t="s">
        <v>197</v>
      </c>
      <c r="FL310" s="49" t="s">
        <v>197</v>
      </c>
      <c r="FM310" s="48">
        <v>68.7</v>
      </c>
      <c r="FN310" s="48">
        <v>60.2</v>
      </c>
      <c r="FO310" s="48">
        <v>65.2</v>
      </c>
      <c r="FP310" s="48">
        <v>166.1</v>
      </c>
      <c r="FQ310" s="48">
        <v>30.8</v>
      </c>
      <c r="FR310" s="48">
        <v>78.8</v>
      </c>
      <c r="FS310" s="48">
        <v>104.4</v>
      </c>
      <c r="FT310" s="48">
        <v>132.5</v>
      </c>
      <c r="FU310" s="48">
        <v>114.7</v>
      </c>
      <c r="FV310" s="49" t="s">
        <v>197</v>
      </c>
      <c r="FW310" s="49" t="s">
        <v>197</v>
      </c>
      <c r="FX310" s="48">
        <v>89.2</v>
      </c>
      <c r="FY310" s="48">
        <v>114.2</v>
      </c>
      <c r="FZ310" s="48">
        <v>113.9</v>
      </c>
      <c r="GA310" s="48">
        <v>80.7</v>
      </c>
      <c r="GB310" s="48">
        <v>106.6</v>
      </c>
      <c r="GC310" s="48">
        <v>101.5</v>
      </c>
      <c r="GD310" s="49" t="s">
        <v>197</v>
      </c>
      <c r="GE310" s="49" t="s">
        <v>197</v>
      </c>
      <c r="GF310" s="49" t="s">
        <v>197</v>
      </c>
      <c r="GG310" s="48">
        <v>251.2</v>
      </c>
      <c r="GH310" s="48">
        <v>216.8</v>
      </c>
      <c r="GI310" s="48">
        <v>217.1</v>
      </c>
      <c r="GJ310" s="49" t="s">
        <v>197</v>
      </c>
      <c r="GK310" s="49" t="s">
        <v>197</v>
      </c>
      <c r="GL310" s="49" t="s">
        <v>197</v>
      </c>
      <c r="GM310" s="48">
        <v>663.4</v>
      </c>
      <c r="GN310" s="48">
        <v>47.8</v>
      </c>
      <c r="GO310" s="48">
        <v>289.89999999999998</v>
      </c>
      <c r="GP310" s="49" t="s">
        <v>197</v>
      </c>
      <c r="GQ310" s="49" t="s">
        <v>197</v>
      </c>
      <c r="GR310" s="49" t="s">
        <v>197</v>
      </c>
      <c r="GS310" s="48">
        <v>323.2</v>
      </c>
      <c r="GT310" s="48">
        <v>18.3</v>
      </c>
      <c r="GU310" s="48">
        <v>85.4</v>
      </c>
      <c r="GV310" s="49" t="s">
        <v>197</v>
      </c>
      <c r="GW310" s="49" t="s">
        <v>197</v>
      </c>
      <c r="GX310" s="49" t="s">
        <v>197</v>
      </c>
      <c r="GY310" s="49" t="s">
        <v>197</v>
      </c>
      <c r="GZ310" s="49" t="s">
        <v>197</v>
      </c>
      <c r="HA310" s="49" t="s">
        <v>197</v>
      </c>
      <c r="HB310" s="48">
        <v>116.5</v>
      </c>
      <c r="HC310" s="48">
        <v>118.2</v>
      </c>
      <c r="HD310" s="48">
        <v>117.7</v>
      </c>
      <c r="HE310" s="48" t="e">
        <v>#N/A</v>
      </c>
      <c r="HF310" s="49" t="s">
        <v>197</v>
      </c>
      <c r="HG310" s="48" t="e">
        <v>#N/A</v>
      </c>
      <c r="HH310" s="49" t="s">
        <v>197</v>
      </c>
      <c r="HI310" s="49" t="s">
        <v>197</v>
      </c>
      <c r="HJ310" s="49" t="s">
        <v>197</v>
      </c>
      <c r="HK310" s="49" t="s">
        <v>197</v>
      </c>
      <c r="HL310" s="49" t="s">
        <v>197</v>
      </c>
      <c r="HM310" s="49" t="s">
        <v>197</v>
      </c>
      <c r="HN310" s="49" t="s">
        <v>197</v>
      </c>
      <c r="HO310" s="49" t="s">
        <v>197</v>
      </c>
      <c r="HP310" s="49" t="s">
        <v>197</v>
      </c>
      <c r="HQ310" s="49" t="s">
        <v>197</v>
      </c>
      <c r="HR310" s="49" t="s">
        <v>197</v>
      </c>
      <c r="HS310" s="49" t="s">
        <v>197</v>
      </c>
      <c r="HT310" s="49" t="s">
        <v>197</v>
      </c>
      <c r="HU310" s="48">
        <v>98.3</v>
      </c>
      <c r="HV310" s="48">
        <v>97.8</v>
      </c>
      <c r="HW310" s="48">
        <v>97.9</v>
      </c>
      <c r="HX310" s="49" t="s">
        <v>197</v>
      </c>
      <c r="HY310" s="49" t="s">
        <v>197</v>
      </c>
      <c r="HZ310" s="49" t="s">
        <v>197</v>
      </c>
      <c r="IA310" s="49" t="s">
        <v>197</v>
      </c>
      <c r="IB310" s="49" t="s">
        <v>197</v>
      </c>
      <c r="IC310" s="49" t="s">
        <v>197</v>
      </c>
      <c r="ID310" s="48">
        <v>296.5</v>
      </c>
      <c r="IE310" s="49" t="s">
        <v>197</v>
      </c>
      <c r="IF310" s="49" t="s">
        <v>197</v>
      </c>
      <c r="IG310" s="49" t="s">
        <v>197</v>
      </c>
      <c r="IH310" s="48">
        <v>28.2</v>
      </c>
      <c r="II310" s="49" t="s">
        <v>197</v>
      </c>
      <c r="IJ310" s="49" t="s">
        <v>197</v>
      </c>
      <c r="IK310" s="49" t="s">
        <v>197</v>
      </c>
      <c r="IL310" s="49" t="s">
        <v>197</v>
      </c>
      <c r="IM310" s="49" t="s">
        <v>197</v>
      </c>
      <c r="IN310" s="49" t="s">
        <v>197</v>
      </c>
      <c r="IO310" s="49" t="s">
        <v>197</v>
      </c>
      <c r="IP310" s="49" t="s">
        <v>197</v>
      </c>
      <c r="IQ310" s="49" t="s">
        <v>197</v>
      </c>
      <c r="IR310" s="48">
        <v>157.9</v>
      </c>
      <c r="IS310" s="48">
        <v>104.7</v>
      </c>
      <c r="IT310" s="48">
        <v>125.3</v>
      </c>
      <c r="IU310" s="48">
        <v>171.1</v>
      </c>
      <c r="IV310" s="48">
        <v>55.8</v>
      </c>
      <c r="IW310" s="48">
        <v>85.3</v>
      </c>
      <c r="IX310" s="49" t="s">
        <v>197</v>
      </c>
      <c r="IY310" s="49" t="s">
        <v>197</v>
      </c>
      <c r="IZ310" s="49" t="s">
        <v>197</v>
      </c>
      <c r="JA310" s="49" t="s">
        <v>197</v>
      </c>
      <c r="JB310" s="49" t="s">
        <v>197</v>
      </c>
      <c r="JC310" s="49" t="s">
        <v>197</v>
      </c>
      <c r="JD310" s="49" t="s">
        <v>197</v>
      </c>
      <c r="JE310" s="49" t="s">
        <v>197</v>
      </c>
      <c r="JF310" s="49" t="s">
        <v>87</v>
      </c>
      <c r="JG310" s="49" t="s">
        <v>87</v>
      </c>
      <c r="JH310" s="49" t="s">
        <v>87</v>
      </c>
      <c r="JI310" s="49">
        <v>107</v>
      </c>
      <c r="JJ310" s="49">
        <v>78.8</v>
      </c>
      <c r="JK310" s="49">
        <v>53.5</v>
      </c>
      <c r="JL310" s="49">
        <v>58.4</v>
      </c>
      <c r="JM310" s="49">
        <v>38.1</v>
      </c>
      <c r="JN310" s="49">
        <v>28.2</v>
      </c>
      <c r="JO310" s="49" t="s">
        <v>87</v>
      </c>
    </row>
    <row r="311" spans="1:275">
      <c r="A311" s="45"/>
      <c r="B311" s="46" t="s">
        <v>2048</v>
      </c>
      <c r="C311" s="303" t="s">
        <v>1529</v>
      </c>
      <c r="D311" s="46" t="s">
        <v>141</v>
      </c>
      <c r="E311" s="303" t="s">
        <v>40</v>
      </c>
      <c r="F311" s="47" t="s">
        <v>197</v>
      </c>
      <c r="G311" s="47" t="s">
        <v>197</v>
      </c>
      <c r="H311" s="48">
        <v>208.2</v>
      </c>
      <c r="I311" s="48">
        <v>148.69999999999999</v>
      </c>
      <c r="J311" s="48">
        <v>152.4</v>
      </c>
      <c r="K311" s="49" t="s">
        <v>197</v>
      </c>
      <c r="L311" s="49" t="s">
        <v>197</v>
      </c>
      <c r="M311" s="49" t="s">
        <v>197</v>
      </c>
      <c r="N311" s="49" t="s">
        <v>197</v>
      </c>
      <c r="O311" s="49" t="s">
        <v>197</v>
      </c>
      <c r="P311" s="49" t="s">
        <v>197</v>
      </c>
      <c r="Q311" s="49" t="s">
        <v>197</v>
      </c>
      <c r="R311" s="49" t="s">
        <v>197</v>
      </c>
      <c r="S311" s="49" t="s">
        <v>197</v>
      </c>
      <c r="T311" s="49" t="s">
        <v>197</v>
      </c>
      <c r="U311" s="49" t="s">
        <v>197</v>
      </c>
      <c r="V311" s="49" t="s">
        <v>197</v>
      </c>
      <c r="W311" s="49" t="s">
        <v>197</v>
      </c>
      <c r="X311" s="49" t="s">
        <v>197</v>
      </c>
      <c r="Y311" s="49" t="s">
        <v>197</v>
      </c>
      <c r="Z311" s="49" t="s">
        <v>197</v>
      </c>
      <c r="AA311" s="49" t="s">
        <v>197</v>
      </c>
      <c r="AB311" s="49" t="s">
        <v>197</v>
      </c>
      <c r="AC311" s="49" t="s">
        <v>197</v>
      </c>
      <c r="AD311" s="49" t="s">
        <v>197</v>
      </c>
      <c r="AE311" s="49" t="s">
        <v>197</v>
      </c>
      <c r="AF311" s="49" t="s">
        <v>197</v>
      </c>
      <c r="AG311" s="49" t="s">
        <v>197</v>
      </c>
      <c r="AH311" s="49" t="s">
        <v>197</v>
      </c>
      <c r="AI311" s="49" t="s">
        <v>197</v>
      </c>
      <c r="AJ311" s="49" t="s">
        <v>197</v>
      </c>
      <c r="AK311" s="49" t="s">
        <v>197</v>
      </c>
      <c r="AL311" s="49" t="s">
        <v>197</v>
      </c>
      <c r="AM311" s="49" t="s">
        <v>197</v>
      </c>
      <c r="AN311" s="49" t="s">
        <v>197</v>
      </c>
      <c r="AO311" s="49" t="s">
        <v>197</v>
      </c>
      <c r="AP311" s="49" t="s">
        <v>197</v>
      </c>
      <c r="AQ311" s="49" t="s">
        <v>197</v>
      </c>
      <c r="AR311" s="49" t="s">
        <v>197</v>
      </c>
      <c r="AS311" s="49" t="s">
        <v>197</v>
      </c>
      <c r="AT311" s="49" t="s">
        <v>197</v>
      </c>
      <c r="AU311" s="49" t="s">
        <v>197</v>
      </c>
      <c r="AV311" s="49" t="s">
        <v>197</v>
      </c>
      <c r="AW311" s="49" t="s">
        <v>197</v>
      </c>
      <c r="AX311" s="49" t="s">
        <v>197</v>
      </c>
      <c r="AY311" s="49" t="s">
        <v>197</v>
      </c>
      <c r="AZ311" s="48">
        <v>108.6</v>
      </c>
      <c r="BA311" s="48">
        <v>149.4</v>
      </c>
      <c r="BB311" s="48">
        <v>147.5</v>
      </c>
      <c r="BC311" s="48">
        <v>37.200000000000003</v>
      </c>
      <c r="BD311" s="48">
        <v>57.4</v>
      </c>
      <c r="BE311" s="48">
        <v>55.8</v>
      </c>
      <c r="BF311" s="48">
        <v>22.8</v>
      </c>
      <c r="BG311" s="48">
        <v>23.7</v>
      </c>
      <c r="BH311" s="48">
        <v>23.5</v>
      </c>
      <c r="BI311" s="49" t="s">
        <v>197</v>
      </c>
      <c r="BJ311" s="49" t="s">
        <v>197</v>
      </c>
      <c r="BK311" s="49" t="s">
        <v>197</v>
      </c>
      <c r="BL311" s="49" t="s">
        <v>197</v>
      </c>
      <c r="BM311" s="49" t="s">
        <v>197</v>
      </c>
      <c r="BN311" s="49" t="s">
        <v>197</v>
      </c>
      <c r="BO311" s="49" t="s">
        <v>197</v>
      </c>
      <c r="BP311" s="49" t="s">
        <v>197</v>
      </c>
      <c r="BQ311" s="49" t="s">
        <v>197</v>
      </c>
      <c r="BR311" s="49" t="s">
        <v>197</v>
      </c>
      <c r="BS311" s="49" t="s">
        <v>197</v>
      </c>
      <c r="BT311" s="49" t="s">
        <v>197</v>
      </c>
      <c r="BU311" s="49" t="s">
        <v>197</v>
      </c>
      <c r="BV311" s="49" t="s">
        <v>197</v>
      </c>
      <c r="BW311" s="49" t="s">
        <v>197</v>
      </c>
      <c r="BX311" s="49" t="s">
        <v>197</v>
      </c>
      <c r="BY311" s="49" t="s">
        <v>197</v>
      </c>
      <c r="BZ311" s="49" t="s">
        <v>197</v>
      </c>
      <c r="CA311" s="49" t="s">
        <v>197</v>
      </c>
      <c r="CB311" s="49" t="s">
        <v>197</v>
      </c>
      <c r="CC311" s="49" t="s">
        <v>197</v>
      </c>
      <c r="CD311" s="49" t="s">
        <v>197</v>
      </c>
      <c r="CE311" s="49" t="s">
        <v>197</v>
      </c>
      <c r="CF311" s="49" t="s">
        <v>197</v>
      </c>
      <c r="CG311" s="49" t="s">
        <v>197</v>
      </c>
      <c r="CH311" s="49" t="s">
        <v>197</v>
      </c>
      <c r="CI311" s="49" t="s">
        <v>197</v>
      </c>
      <c r="CJ311" s="49" t="s">
        <v>197</v>
      </c>
      <c r="CK311" s="49" t="s">
        <v>197</v>
      </c>
      <c r="CL311" s="49" t="s">
        <v>197</v>
      </c>
      <c r="CM311" s="49" t="s">
        <v>197</v>
      </c>
      <c r="CN311" s="49" t="s">
        <v>197</v>
      </c>
      <c r="CO311" s="49" t="s">
        <v>197</v>
      </c>
      <c r="CP311" s="49" t="s">
        <v>197</v>
      </c>
      <c r="CQ311" s="49" t="s">
        <v>197</v>
      </c>
      <c r="CR311" s="49" t="s">
        <v>197</v>
      </c>
      <c r="CS311" s="49" t="s">
        <v>197</v>
      </c>
      <c r="CT311" s="49" t="s">
        <v>197</v>
      </c>
      <c r="CU311" s="49" t="s">
        <v>197</v>
      </c>
      <c r="CV311" s="49" t="s">
        <v>197</v>
      </c>
      <c r="CW311" s="49" t="s">
        <v>197</v>
      </c>
      <c r="CX311" s="49" t="s">
        <v>197</v>
      </c>
      <c r="CY311" s="49" t="s">
        <v>197</v>
      </c>
      <c r="CZ311" s="49" t="s">
        <v>197</v>
      </c>
      <c r="DA311" s="49" t="s">
        <v>197</v>
      </c>
      <c r="DB311" s="49" t="s">
        <v>197</v>
      </c>
      <c r="DC311" s="49" t="s">
        <v>197</v>
      </c>
      <c r="DD311" s="49" t="s">
        <v>197</v>
      </c>
      <c r="DE311" s="49" t="s">
        <v>197</v>
      </c>
      <c r="DF311" s="49" t="s">
        <v>197</v>
      </c>
      <c r="DG311" s="49" t="s">
        <v>197</v>
      </c>
      <c r="DH311" s="49" t="s">
        <v>197</v>
      </c>
      <c r="DI311" s="49" t="s">
        <v>197</v>
      </c>
      <c r="DJ311" s="49" t="s">
        <v>197</v>
      </c>
      <c r="DK311" s="49" t="s">
        <v>197</v>
      </c>
      <c r="DL311" s="49" t="s">
        <v>197</v>
      </c>
      <c r="DM311" s="49" t="s">
        <v>197</v>
      </c>
      <c r="DN311" s="49" t="s">
        <v>197</v>
      </c>
      <c r="DO311" s="49" t="s">
        <v>197</v>
      </c>
      <c r="DP311" s="49" t="s">
        <v>197</v>
      </c>
      <c r="DQ311" s="49" t="s">
        <v>197</v>
      </c>
      <c r="DR311" s="49" t="s">
        <v>197</v>
      </c>
      <c r="DS311" s="49" t="s">
        <v>197</v>
      </c>
      <c r="DT311" s="49" t="s">
        <v>197</v>
      </c>
      <c r="DU311" s="49" t="s">
        <v>197</v>
      </c>
      <c r="DV311" s="49" t="s">
        <v>197</v>
      </c>
      <c r="DW311" s="49" t="s">
        <v>197</v>
      </c>
      <c r="DX311" s="49" t="s">
        <v>197</v>
      </c>
      <c r="DY311" s="49" t="s">
        <v>197</v>
      </c>
      <c r="DZ311" s="49" t="s">
        <v>197</v>
      </c>
      <c r="EA311" s="49" t="s">
        <v>197</v>
      </c>
      <c r="EB311" s="48" t="e">
        <v>#N/A</v>
      </c>
      <c r="EC311" s="49" t="s">
        <v>197</v>
      </c>
      <c r="ED311" s="48" t="e">
        <v>#N/A</v>
      </c>
      <c r="EE311" s="49" t="s">
        <v>197</v>
      </c>
      <c r="EF311" s="49" t="s">
        <v>197</v>
      </c>
      <c r="EG311" s="49" t="s">
        <v>197</v>
      </c>
      <c r="EH311" s="49" t="s">
        <v>197</v>
      </c>
      <c r="EI311" s="49" t="s">
        <v>197</v>
      </c>
      <c r="EJ311" s="49" t="s">
        <v>197</v>
      </c>
      <c r="EK311" s="49" t="s">
        <v>197</v>
      </c>
      <c r="EL311" s="49" t="s">
        <v>197</v>
      </c>
      <c r="EM311" s="49" t="s">
        <v>197</v>
      </c>
      <c r="EN311" s="49" t="s">
        <v>197</v>
      </c>
      <c r="EO311" s="49" t="s">
        <v>197</v>
      </c>
      <c r="EP311" s="49" t="s">
        <v>197</v>
      </c>
      <c r="EQ311" s="49" t="s">
        <v>197</v>
      </c>
      <c r="ER311" s="49" t="s">
        <v>197</v>
      </c>
      <c r="ES311" s="49" t="s">
        <v>197</v>
      </c>
      <c r="ET311" s="49" t="s">
        <v>197</v>
      </c>
      <c r="EU311" s="49" t="s">
        <v>197</v>
      </c>
      <c r="EV311" s="48">
        <v>79.3</v>
      </c>
      <c r="EW311" s="48">
        <v>83.6</v>
      </c>
      <c r="EX311" s="48">
        <v>82.2</v>
      </c>
      <c r="EY311" s="49" t="s">
        <v>197</v>
      </c>
      <c r="EZ311" s="49" t="s">
        <v>197</v>
      </c>
      <c r="FA311" s="49" t="s">
        <v>197</v>
      </c>
      <c r="FB311" s="49" t="s">
        <v>197</v>
      </c>
      <c r="FC311" s="49" t="s">
        <v>197</v>
      </c>
      <c r="FD311" s="49" t="s">
        <v>197</v>
      </c>
      <c r="FE311" s="49" t="s">
        <v>197</v>
      </c>
      <c r="FF311" s="49" t="s">
        <v>197</v>
      </c>
      <c r="FG311" s="49" t="s">
        <v>197</v>
      </c>
      <c r="FH311" s="49" t="s">
        <v>197</v>
      </c>
      <c r="FI311" s="49" t="s">
        <v>197</v>
      </c>
      <c r="FJ311" s="49" t="s">
        <v>197</v>
      </c>
      <c r="FK311" s="49" t="s">
        <v>197</v>
      </c>
      <c r="FL311" s="49" t="s">
        <v>197</v>
      </c>
      <c r="FM311" s="48">
        <v>15</v>
      </c>
      <c r="FN311" s="48">
        <v>56.8</v>
      </c>
      <c r="FO311" s="48">
        <v>32.200000000000003</v>
      </c>
      <c r="FP311" s="49" t="s">
        <v>197</v>
      </c>
      <c r="FQ311" s="49" t="s">
        <v>197</v>
      </c>
      <c r="FR311" s="49" t="s">
        <v>197</v>
      </c>
      <c r="FS311" s="48">
        <v>10.6</v>
      </c>
      <c r="FT311" s="48">
        <v>67.8</v>
      </c>
      <c r="FU311" s="48">
        <v>31.8</v>
      </c>
      <c r="FV311" s="49" t="s">
        <v>197</v>
      </c>
      <c r="FW311" s="49" t="s">
        <v>197</v>
      </c>
      <c r="FX311" s="48">
        <v>94.9</v>
      </c>
      <c r="FY311" s="48">
        <v>120.6</v>
      </c>
      <c r="FZ311" s="48">
        <v>120.3</v>
      </c>
      <c r="GA311" s="48">
        <v>70.2</v>
      </c>
      <c r="GB311" s="48">
        <v>110.5</v>
      </c>
      <c r="GC311" s="48">
        <v>102.5</v>
      </c>
      <c r="GD311" s="49" t="s">
        <v>197</v>
      </c>
      <c r="GE311" s="49" t="s">
        <v>197</v>
      </c>
      <c r="GF311" s="49" t="s">
        <v>197</v>
      </c>
      <c r="GG311" s="49" t="s">
        <v>197</v>
      </c>
      <c r="GH311" s="49" t="s">
        <v>197</v>
      </c>
      <c r="GI311" s="49" t="s">
        <v>197</v>
      </c>
      <c r="GJ311" s="49" t="s">
        <v>197</v>
      </c>
      <c r="GK311" s="49" t="s">
        <v>197</v>
      </c>
      <c r="GL311" s="49" t="s">
        <v>197</v>
      </c>
      <c r="GM311" s="49" t="s">
        <v>197</v>
      </c>
      <c r="GN311" s="49" t="s">
        <v>197</v>
      </c>
      <c r="GO311" s="49" t="s">
        <v>197</v>
      </c>
      <c r="GP311" s="49" t="s">
        <v>197</v>
      </c>
      <c r="GQ311" s="49" t="s">
        <v>197</v>
      </c>
      <c r="GR311" s="49" t="s">
        <v>197</v>
      </c>
      <c r="GS311" s="49" t="s">
        <v>197</v>
      </c>
      <c r="GT311" s="49" t="s">
        <v>197</v>
      </c>
      <c r="GU311" s="49" t="s">
        <v>197</v>
      </c>
      <c r="GV311" s="49" t="s">
        <v>197</v>
      </c>
      <c r="GW311" s="49" t="s">
        <v>197</v>
      </c>
      <c r="GX311" s="49" t="s">
        <v>197</v>
      </c>
      <c r="GY311" s="49" t="s">
        <v>197</v>
      </c>
      <c r="GZ311" s="49" t="s">
        <v>197</v>
      </c>
      <c r="HA311" s="49" t="s">
        <v>197</v>
      </c>
      <c r="HB311" s="49" t="s">
        <v>197</v>
      </c>
      <c r="HC311" s="49" t="s">
        <v>197</v>
      </c>
      <c r="HD311" s="49" t="s">
        <v>197</v>
      </c>
      <c r="HE311" s="48" t="e">
        <v>#N/A</v>
      </c>
      <c r="HF311" s="49" t="s">
        <v>197</v>
      </c>
      <c r="HG311" s="48" t="e">
        <v>#N/A</v>
      </c>
      <c r="HH311" s="49" t="s">
        <v>197</v>
      </c>
      <c r="HI311" s="49" t="s">
        <v>197</v>
      </c>
      <c r="HJ311" s="49" t="s">
        <v>197</v>
      </c>
      <c r="HK311" s="49" t="s">
        <v>197</v>
      </c>
      <c r="HL311" s="49" t="s">
        <v>197</v>
      </c>
      <c r="HM311" s="49" t="s">
        <v>197</v>
      </c>
      <c r="HN311" s="49" t="s">
        <v>197</v>
      </c>
      <c r="HO311" s="49" t="s">
        <v>197</v>
      </c>
      <c r="HP311" s="49" t="s">
        <v>197</v>
      </c>
      <c r="HQ311" s="49" t="s">
        <v>197</v>
      </c>
      <c r="HR311" s="49" t="s">
        <v>197</v>
      </c>
      <c r="HS311" s="49" t="s">
        <v>197</v>
      </c>
      <c r="HT311" s="49" t="s">
        <v>197</v>
      </c>
      <c r="HU311" s="48">
        <v>166.2</v>
      </c>
      <c r="HV311" s="48">
        <v>90.2</v>
      </c>
      <c r="HW311" s="48">
        <v>95.4</v>
      </c>
      <c r="HX311" s="49" t="s">
        <v>197</v>
      </c>
      <c r="HY311" s="49" t="s">
        <v>197</v>
      </c>
      <c r="HZ311" s="49" t="s">
        <v>197</v>
      </c>
      <c r="IA311" s="49" t="s">
        <v>197</v>
      </c>
      <c r="IB311" s="49" t="s">
        <v>197</v>
      </c>
      <c r="IC311" s="49" t="s">
        <v>197</v>
      </c>
      <c r="ID311" s="48">
        <v>355.9</v>
      </c>
      <c r="IE311" s="49" t="s">
        <v>197</v>
      </c>
      <c r="IF311" s="49" t="s">
        <v>197</v>
      </c>
      <c r="IG311" s="49" t="s">
        <v>197</v>
      </c>
      <c r="IH311" s="48">
        <v>24.9</v>
      </c>
      <c r="II311" s="49" t="s">
        <v>197</v>
      </c>
      <c r="IJ311" s="49" t="s">
        <v>197</v>
      </c>
      <c r="IK311" s="49" t="s">
        <v>197</v>
      </c>
      <c r="IL311" s="49" t="s">
        <v>197</v>
      </c>
      <c r="IM311" s="49" t="s">
        <v>197</v>
      </c>
      <c r="IN311" s="49" t="s">
        <v>197</v>
      </c>
      <c r="IO311" s="49" t="s">
        <v>197</v>
      </c>
      <c r="IP311" s="49" t="s">
        <v>197</v>
      </c>
      <c r="IQ311" s="49" t="s">
        <v>197</v>
      </c>
      <c r="IR311" s="49" t="s">
        <v>197</v>
      </c>
      <c r="IS311" s="49" t="s">
        <v>197</v>
      </c>
      <c r="IT311" s="49" t="s">
        <v>197</v>
      </c>
      <c r="IU311" s="49" t="s">
        <v>197</v>
      </c>
      <c r="IV311" s="49" t="s">
        <v>197</v>
      </c>
      <c r="IW311" s="49" t="s">
        <v>197</v>
      </c>
      <c r="IX311" s="49" t="s">
        <v>197</v>
      </c>
      <c r="IY311" s="49" t="s">
        <v>197</v>
      </c>
      <c r="IZ311" s="49" t="s">
        <v>197</v>
      </c>
      <c r="JA311" s="49" t="s">
        <v>197</v>
      </c>
      <c r="JB311" s="49" t="s">
        <v>197</v>
      </c>
      <c r="JC311" s="49" t="s">
        <v>197</v>
      </c>
      <c r="JD311" s="49" t="s">
        <v>197</v>
      </c>
      <c r="JE311" s="49" t="s">
        <v>197</v>
      </c>
      <c r="JF311" s="49" t="s">
        <v>87</v>
      </c>
      <c r="JG311" s="49" t="s">
        <v>87</v>
      </c>
      <c r="JH311" s="49" t="s">
        <v>87</v>
      </c>
      <c r="JI311" s="49">
        <v>37.6</v>
      </c>
      <c r="JJ311" s="49">
        <v>25.8</v>
      </c>
      <c r="JK311" s="49">
        <v>29.6</v>
      </c>
      <c r="JL311" s="49">
        <v>68.8</v>
      </c>
      <c r="JM311" s="49">
        <v>32.299999999999997</v>
      </c>
      <c r="JN311" s="49">
        <v>24.9</v>
      </c>
      <c r="JO311" s="49" t="s">
        <v>87</v>
      </c>
    </row>
    <row r="312" spans="1:275">
      <c r="A312" s="45"/>
      <c r="B312" s="46" t="s">
        <v>2049</v>
      </c>
      <c r="C312" s="303" t="s">
        <v>1530</v>
      </c>
      <c r="D312" s="46" t="s">
        <v>141</v>
      </c>
      <c r="E312" s="303" t="s">
        <v>40</v>
      </c>
      <c r="F312" s="47" t="s">
        <v>197</v>
      </c>
      <c r="G312" s="47" t="s">
        <v>197</v>
      </c>
      <c r="H312" s="48">
        <v>70.5</v>
      </c>
      <c r="I312" s="48">
        <v>72.599999999999994</v>
      </c>
      <c r="J312" s="48">
        <v>73.599999999999994</v>
      </c>
      <c r="K312" s="49" t="s">
        <v>197</v>
      </c>
      <c r="L312" s="49" t="s">
        <v>197</v>
      </c>
      <c r="M312" s="49" t="s">
        <v>197</v>
      </c>
      <c r="N312" s="49" t="s">
        <v>197</v>
      </c>
      <c r="O312" s="49" t="s">
        <v>197</v>
      </c>
      <c r="P312" s="49" t="s">
        <v>197</v>
      </c>
      <c r="Q312" s="49" t="s">
        <v>197</v>
      </c>
      <c r="R312" s="49" t="s">
        <v>197</v>
      </c>
      <c r="S312" s="49" t="s">
        <v>197</v>
      </c>
      <c r="T312" s="49" t="s">
        <v>197</v>
      </c>
      <c r="U312" s="49" t="s">
        <v>197</v>
      </c>
      <c r="V312" s="49" t="s">
        <v>197</v>
      </c>
      <c r="W312" s="49" t="s">
        <v>197</v>
      </c>
      <c r="X312" s="49" t="s">
        <v>197</v>
      </c>
      <c r="Y312" s="49" t="s">
        <v>197</v>
      </c>
      <c r="Z312" s="49" t="s">
        <v>197</v>
      </c>
      <c r="AA312" s="49" t="s">
        <v>197</v>
      </c>
      <c r="AB312" s="49" t="s">
        <v>197</v>
      </c>
      <c r="AC312" s="49" t="s">
        <v>197</v>
      </c>
      <c r="AD312" s="49" t="s">
        <v>197</v>
      </c>
      <c r="AE312" s="49" t="s">
        <v>197</v>
      </c>
      <c r="AF312" s="49" t="s">
        <v>197</v>
      </c>
      <c r="AG312" s="49" t="s">
        <v>197</v>
      </c>
      <c r="AH312" s="49" t="s">
        <v>197</v>
      </c>
      <c r="AI312" s="49" t="s">
        <v>197</v>
      </c>
      <c r="AJ312" s="49" t="s">
        <v>197</v>
      </c>
      <c r="AK312" s="49" t="s">
        <v>197</v>
      </c>
      <c r="AL312" s="49" t="s">
        <v>197</v>
      </c>
      <c r="AM312" s="49" t="s">
        <v>197</v>
      </c>
      <c r="AN312" s="49" t="s">
        <v>197</v>
      </c>
      <c r="AO312" s="49" t="s">
        <v>197</v>
      </c>
      <c r="AP312" s="49" t="s">
        <v>197</v>
      </c>
      <c r="AQ312" s="49" t="s">
        <v>197</v>
      </c>
      <c r="AR312" s="49" t="s">
        <v>197</v>
      </c>
      <c r="AS312" s="49" t="s">
        <v>197</v>
      </c>
      <c r="AT312" s="49" t="s">
        <v>197</v>
      </c>
      <c r="AU312" s="49" t="s">
        <v>197</v>
      </c>
      <c r="AV312" s="49" t="s">
        <v>197</v>
      </c>
      <c r="AW312" s="49" t="s">
        <v>197</v>
      </c>
      <c r="AX312" s="49" t="s">
        <v>197</v>
      </c>
      <c r="AY312" s="49" t="s">
        <v>197</v>
      </c>
      <c r="AZ312" s="48">
        <v>129</v>
      </c>
      <c r="BA312" s="48">
        <v>96.9</v>
      </c>
      <c r="BB312" s="48">
        <v>98.4</v>
      </c>
      <c r="BC312" s="48">
        <v>26.5</v>
      </c>
      <c r="BD312" s="48">
        <v>62.6</v>
      </c>
      <c r="BE312" s="48">
        <v>59.8</v>
      </c>
      <c r="BF312" s="48">
        <v>33.799999999999997</v>
      </c>
      <c r="BG312" s="48">
        <v>48.5</v>
      </c>
      <c r="BH312" s="48">
        <v>44.9</v>
      </c>
      <c r="BI312" s="49" t="s">
        <v>197</v>
      </c>
      <c r="BJ312" s="49" t="s">
        <v>197</v>
      </c>
      <c r="BK312" s="49" t="s">
        <v>197</v>
      </c>
      <c r="BL312" s="49" t="s">
        <v>197</v>
      </c>
      <c r="BM312" s="49" t="s">
        <v>197</v>
      </c>
      <c r="BN312" s="49" t="s">
        <v>197</v>
      </c>
      <c r="BO312" s="49" t="s">
        <v>197</v>
      </c>
      <c r="BP312" s="49" t="s">
        <v>197</v>
      </c>
      <c r="BQ312" s="49" t="s">
        <v>197</v>
      </c>
      <c r="BR312" s="49" t="s">
        <v>197</v>
      </c>
      <c r="BS312" s="49" t="s">
        <v>197</v>
      </c>
      <c r="BT312" s="49" t="s">
        <v>197</v>
      </c>
      <c r="BU312" s="49" t="s">
        <v>197</v>
      </c>
      <c r="BV312" s="49" t="s">
        <v>197</v>
      </c>
      <c r="BW312" s="49" t="s">
        <v>197</v>
      </c>
      <c r="BX312" s="49" t="s">
        <v>197</v>
      </c>
      <c r="BY312" s="49" t="s">
        <v>197</v>
      </c>
      <c r="BZ312" s="49" t="s">
        <v>197</v>
      </c>
      <c r="CA312" s="49" t="s">
        <v>197</v>
      </c>
      <c r="CB312" s="49" t="s">
        <v>197</v>
      </c>
      <c r="CC312" s="49" t="s">
        <v>197</v>
      </c>
      <c r="CD312" s="49" t="s">
        <v>197</v>
      </c>
      <c r="CE312" s="49" t="s">
        <v>197</v>
      </c>
      <c r="CF312" s="49" t="s">
        <v>197</v>
      </c>
      <c r="CG312" s="49" t="s">
        <v>197</v>
      </c>
      <c r="CH312" s="49" t="s">
        <v>197</v>
      </c>
      <c r="CI312" s="49" t="s">
        <v>197</v>
      </c>
      <c r="CJ312" s="49" t="s">
        <v>197</v>
      </c>
      <c r="CK312" s="49" t="s">
        <v>197</v>
      </c>
      <c r="CL312" s="49" t="s">
        <v>197</v>
      </c>
      <c r="CM312" s="49" t="s">
        <v>197</v>
      </c>
      <c r="CN312" s="49" t="s">
        <v>197</v>
      </c>
      <c r="CO312" s="49" t="s">
        <v>197</v>
      </c>
      <c r="CP312" s="49" t="s">
        <v>197</v>
      </c>
      <c r="CQ312" s="49" t="s">
        <v>197</v>
      </c>
      <c r="CR312" s="49" t="s">
        <v>197</v>
      </c>
      <c r="CS312" s="49" t="s">
        <v>197</v>
      </c>
      <c r="CT312" s="49" t="s">
        <v>197</v>
      </c>
      <c r="CU312" s="49" t="s">
        <v>197</v>
      </c>
      <c r="CV312" s="49" t="s">
        <v>197</v>
      </c>
      <c r="CW312" s="49" t="s">
        <v>197</v>
      </c>
      <c r="CX312" s="49" t="s">
        <v>197</v>
      </c>
      <c r="CY312" s="49" t="s">
        <v>197</v>
      </c>
      <c r="CZ312" s="49" t="s">
        <v>197</v>
      </c>
      <c r="DA312" s="49" t="s">
        <v>197</v>
      </c>
      <c r="DB312" s="49" t="s">
        <v>197</v>
      </c>
      <c r="DC312" s="49" t="s">
        <v>197</v>
      </c>
      <c r="DD312" s="49" t="s">
        <v>197</v>
      </c>
      <c r="DE312" s="49" t="s">
        <v>197</v>
      </c>
      <c r="DF312" s="49" t="s">
        <v>197</v>
      </c>
      <c r="DG312" s="49" t="s">
        <v>197</v>
      </c>
      <c r="DH312" s="49" t="s">
        <v>197</v>
      </c>
      <c r="DI312" s="49" t="s">
        <v>197</v>
      </c>
      <c r="DJ312" s="49" t="s">
        <v>197</v>
      </c>
      <c r="DK312" s="49" t="s">
        <v>197</v>
      </c>
      <c r="DL312" s="49" t="s">
        <v>197</v>
      </c>
      <c r="DM312" s="49" t="s">
        <v>197</v>
      </c>
      <c r="DN312" s="49" t="s">
        <v>197</v>
      </c>
      <c r="DO312" s="49" t="s">
        <v>197</v>
      </c>
      <c r="DP312" s="49" t="s">
        <v>197</v>
      </c>
      <c r="DQ312" s="49" t="s">
        <v>197</v>
      </c>
      <c r="DR312" s="49" t="s">
        <v>197</v>
      </c>
      <c r="DS312" s="49" t="s">
        <v>197</v>
      </c>
      <c r="DT312" s="49" t="s">
        <v>197</v>
      </c>
      <c r="DU312" s="49" t="s">
        <v>197</v>
      </c>
      <c r="DV312" s="49" t="s">
        <v>197</v>
      </c>
      <c r="DW312" s="49" t="s">
        <v>197</v>
      </c>
      <c r="DX312" s="49" t="s">
        <v>197</v>
      </c>
      <c r="DY312" s="49" t="s">
        <v>197</v>
      </c>
      <c r="DZ312" s="49" t="s">
        <v>197</v>
      </c>
      <c r="EA312" s="49" t="s">
        <v>197</v>
      </c>
      <c r="EB312" s="48" t="e">
        <v>#N/A</v>
      </c>
      <c r="EC312" s="49" t="s">
        <v>197</v>
      </c>
      <c r="ED312" s="48" t="e">
        <v>#N/A</v>
      </c>
      <c r="EE312" s="49" t="s">
        <v>197</v>
      </c>
      <c r="EF312" s="49" t="s">
        <v>197</v>
      </c>
      <c r="EG312" s="49" t="s">
        <v>197</v>
      </c>
      <c r="EH312" s="49" t="s">
        <v>197</v>
      </c>
      <c r="EI312" s="49" t="s">
        <v>197</v>
      </c>
      <c r="EJ312" s="49" t="s">
        <v>197</v>
      </c>
      <c r="EK312" s="49" t="s">
        <v>197</v>
      </c>
      <c r="EL312" s="49" t="s">
        <v>197</v>
      </c>
      <c r="EM312" s="49" t="s">
        <v>197</v>
      </c>
      <c r="EN312" s="49" t="s">
        <v>197</v>
      </c>
      <c r="EO312" s="49" t="s">
        <v>197</v>
      </c>
      <c r="EP312" s="49" t="s">
        <v>197</v>
      </c>
      <c r="EQ312" s="49" t="s">
        <v>197</v>
      </c>
      <c r="ER312" s="49" t="s">
        <v>197</v>
      </c>
      <c r="ES312" s="49" t="s">
        <v>197</v>
      </c>
      <c r="ET312" s="48">
        <v>51.4</v>
      </c>
      <c r="EU312" s="49" t="s">
        <v>197</v>
      </c>
      <c r="EV312" s="48">
        <v>68.400000000000006</v>
      </c>
      <c r="EW312" s="48">
        <v>68.8</v>
      </c>
      <c r="EX312" s="48">
        <v>68.7</v>
      </c>
      <c r="EY312" s="49" t="s">
        <v>197</v>
      </c>
      <c r="EZ312" s="49" t="s">
        <v>197</v>
      </c>
      <c r="FA312" s="49" t="s">
        <v>197</v>
      </c>
      <c r="FB312" s="49" t="s">
        <v>197</v>
      </c>
      <c r="FC312" s="49" t="s">
        <v>197</v>
      </c>
      <c r="FD312" s="49" t="s">
        <v>197</v>
      </c>
      <c r="FE312" s="49" t="s">
        <v>197</v>
      </c>
      <c r="FF312" s="49" t="s">
        <v>197</v>
      </c>
      <c r="FG312" s="49" t="s">
        <v>197</v>
      </c>
      <c r="FH312" s="49" t="s">
        <v>197</v>
      </c>
      <c r="FI312" s="49" t="s">
        <v>197</v>
      </c>
      <c r="FJ312" s="49" t="s">
        <v>197</v>
      </c>
      <c r="FK312" s="49" t="s">
        <v>197</v>
      </c>
      <c r="FL312" s="49" t="s">
        <v>197</v>
      </c>
      <c r="FM312" s="48">
        <v>49.6</v>
      </c>
      <c r="FN312" s="48">
        <v>89.4</v>
      </c>
      <c r="FO312" s="48">
        <v>66</v>
      </c>
      <c r="FP312" s="49" t="s">
        <v>197</v>
      </c>
      <c r="FQ312" s="49" t="s">
        <v>197</v>
      </c>
      <c r="FR312" s="49" t="s">
        <v>197</v>
      </c>
      <c r="FS312" s="48">
        <v>31.6</v>
      </c>
      <c r="FT312" s="48">
        <v>38.6</v>
      </c>
      <c r="FU312" s="48">
        <v>34.200000000000003</v>
      </c>
      <c r="FV312" s="49" t="s">
        <v>197</v>
      </c>
      <c r="FW312" s="49" t="s">
        <v>197</v>
      </c>
      <c r="FX312" s="48">
        <v>72.099999999999994</v>
      </c>
      <c r="FY312" s="48">
        <v>96.4</v>
      </c>
      <c r="FZ312" s="48">
        <v>96.1</v>
      </c>
      <c r="GA312" s="48">
        <v>66.099999999999994</v>
      </c>
      <c r="GB312" s="48">
        <v>70.2</v>
      </c>
      <c r="GC312" s="48">
        <v>69.400000000000006</v>
      </c>
      <c r="GD312" s="49" t="s">
        <v>197</v>
      </c>
      <c r="GE312" s="49" t="s">
        <v>197</v>
      </c>
      <c r="GF312" s="49" t="s">
        <v>197</v>
      </c>
      <c r="GG312" s="49" t="s">
        <v>197</v>
      </c>
      <c r="GH312" s="49" t="s">
        <v>197</v>
      </c>
      <c r="GI312" s="49" t="s">
        <v>197</v>
      </c>
      <c r="GJ312" s="49" t="s">
        <v>197</v>
      </c>
      <c r="GK312" s="49" t="s">
        <v>197</v>
      </c>
      <c r="GL312" s="49" t="s">
        <v>197</v>
      </c>
      <c r="GM312" s="49" t="s">
        <v>197</v>
      </c>
      <c r="GN312" s="49" t="s">
        <v>197</v>
      </c>
      <c r="GO312" s="49" t="s">
        <v>197</v>
      </c>
      <c r="GP312" s="49" t="s">
        <v>197</v>
      </c>
      <c r="GQ312" s="49" t="s">
        <v>197</v>
      </c>
      <c r="GR312" s="49" t="s">
        <v>197</v>
      </c>
      <c r="GS312" s="49" t="s">
        <v>197</v>
      </c>
      <c r="GT312" s="49" t="s">
        <v>197</v>
      </c>
      <c r="GU312" s="49" t="s">
        <v>197</v>
      </c>
      <c r="GV312" s="49" t="s">
        <v>197</v>
      </c>
      <c r="GW312" s="49" t="s">
        <v>197</v>
      </c>
      <c r="GX312" s="49" t="s">
        <v>197</v>
      </c>
      <c r="GY312" s="48">
        <v>60.1</v>
      </c>
      <c r="GZ312" s="48">
        <v>43.2</v>
      </c>
      <c r="HA312" s="48">
        <v>51.5</v>
      </c>
      <c r="HB312" s="49" t="s">
        <v>197</v>
      </c>
      <c r="HC312" s="49" t="s">
        <v>197</v>
      </c>
      <c r="HD312" s="49" t="s">
        <v>197</v>
      </c>
      <c r="HE312" s="48" t="e">
        <v>#N/A</v>
      </c>
      <c r="HF312" s="49" t="s">
        <v>197</v>
      </c>
      <c r="HG312" s="48" t="e">
        <v>#N/A</v>
      </c>
      <c r="HH312" s="49" t="s">
        <v>197</v>
      </c>
      <c r="HI312" s="49" t="s">
        <v>197</v>
      </c>
      <c r="HJ312" s="49" t="s">
        <v>197</v>
      </c>
      <c r="HK312" s="49" t="s">
        <v>197</v>
      </c>
      <c r="HL312" s="49" t="s">
        <v>197</v>
      </c>
      <c r="HM312" s="49" t="s">
        <v>197</v>
      </c>
      <c r="HN312" s="49" t="s">
        <v>197</v>
      </c>
      <c r="HO312" s="49" t="s">
        <v>197</v>
      </c>
      <c r="HP312" s="49" t="s">
        <v>197</v>
      </c>
      <c r="HQ312" s="49" t="s">
        <v>197</v>
      </c>
      <c r="HR312" s="49" t="s">
        <v>197</v>
      </c>
      <c r="HS312" s="49" t="s">
        <v>197</v>
      </c>
      <c r="HT312" s="49" t="s">
        <v>197</v>
      </c>
      <c r="HU312" s="48">
        <v>98.1</v>
      </c>
      <c r="HV312" s="48">
        <v>88.6</v>
      </c>
      <c r="HW312" s="48">
        <v>89.2</v>
      </c>
      <c r="HX312" s="49" t="s">
        <v>197</v>
      </c>
      <c r="HY312" s="49" t="s">
        <v>197</v>
      </c>
      <c r="HZ312" s="49" t="s">
        <v>197</v>
      </c>
      <c r="IA312" s="49" t="s">
        <v>197</v>
      </c>
      <c r="IB312" s="49" t="s">
        <v>197</v>
      </c>
      <c r="IC312" s="49" t="s">
        <v>197</v>
      </c>
      <c r="ID312" s="48">
        <v>214.2</v>
      </c>
      <c r="IE312" s="49" t="s">
        <v>197</v>
      </c>
      <c r="IF312" s="49" t="s">
        <v>197</v>
      </c>
      <c r="IG312" s="49" t="s">
        <v>197</v>
      </c>
      <c r="IH312" s="48">
        <v>12.8</v>
      </c>
      <c r="II312" s="49" t="s">
        <v>197</v>
      </c>
      <c r="IJ312" s="49" t="s">
        <v>197</v>
      </c>
      <c r="IK312" s="49" t="s">
        <v>197</v>
      </c>
      <c r="IL312" s="49" t="s">
        <v>197</v>
      </c>
      <c r="IM312" s="49" t="s">
        <v>197</v>
      </c>
      <c r="IN312" s="49" t="s">
        <v>197</v>
      </c>
      <c r="IO312" s="49" t="s">
        <v>197</v>
      </c>
      <c r="IP312" s="49" t="s">
        <v>197</v>
      </c>
      <c r="IQ312" s="49" t="s">
        <v>197</v>
      </c>
      <c r="IR312" s="48">
        <v>21.7</v>
      </c>
      <c r="IS312" s="48">
        <v>39</v>
      </c>
      <c r="IT312" s="48">
        <v>32.299999999999997</v>
      </c>
      <c r="IU312" s="49" t="s">
        <v>197</v>
      </c>
      <c r="IV312" s="49" t="s">
        <v>197</v>
      </c>
      <c r="IW312" s="49" t="s">
        <v>197</v>
      </c>
      <c r="IX312" s="49" t="s">
        <v>197</v>
      </c>
      <c r="IY312" s="49" t="s">
        <v>197</v>
      </c>
      <c r="IZ312" s="49" t="s">
        <v>197</v>
      </c>
      <c r="JA312" s="49" t="s">
        <v>197</v>
      </c>
      <c r="JB312" s="49" t="s">
        <v>197</v>
      </c>
      <c r="JC312" s="49" t="s">
        <v>197</v>
      </c>
      <c r="JD312" s="49" t="s">
        <v>197</v>
      </c>
      <c r="JE312" s="49" t="s">
        <v>197</v>
      </c>
      <c r="JF312" s="49" t="s">
        <v>87</v>
      </c>
      <c r="JG312" s="49" t="s">
        <v>87</v>
      </c>
      <c r="JH312" s="49" t="s">
        <v>87</v>
      </c>
      <c r="JI312" s="49">
        <v>84</v>
      </c>
      <c r="JJ312" s="49">
        <v>34.299999999999997</v>
      </c>
      <c r="JK312" s="49">
        <v>38</v>
      </c>
      <c r="JL312" s="49">
        <v>34.700000000000003</v>
      </c>
      <c r="JM312" s="49">
        <v>29.4</v>
      </c>
      <c r="JN312" s="49">
        <v>12.8</v>
      </c>
      <c r="JO312" s="49" t="s">
        <v>87</v>
      </c>
    </row>
    <row r="313" spans="1:275">
      <c r="A313" s="45"/>
      <c r="B313" s="46" t="s">
        <v>2050</v>
      </c>
      <c r="C313" s="303" t="s">
        <v>1531</v>
      </c>
      <c r="D313" s="46" t="s">
        <v>141</v>
      </c>
      <c r="E313" s="303" t="s">
        <v>40</v>
      </c>
      <c r="F313" s="47" t="s">
        <v>197</v>
      </c>
      <c r="G313" s="47" t="s">
        <v>197</v>
      </c>
      <c r="H313" s="48">
        <v>87.8</v>
      </c>
      <c r="I313" s="48">
        <v>88.9</v>
      </c>
      <c r="J313" s="48">
        <v>85.2</v>
      </c>
      <c r="K313" s="49" t="s">
        <v>197</v>
      </c>
      <c r="L313" s="49" t="s">
        <v>197</v>
      </c>
      <c r="M313" s="48">
        <v>36.200000000000003</v>
      </c>
      <c r="N313" s="48">
        <v>122.2</v>
      </c>
      <c r="O313" s="49" t="s">
        <v>197</v>
      </c>
      <c r="P313" s="48">
        <v>81.3</v>
      </c>
      <c r="Q313" s="49" t="s">
        <v>197</v>
      </c>
      <c r="R313" s="48">
        <v>56.9</v>
      </c>
      <c r="S313" s="49" t="s">
        <v>197</v>
      </c>
      <c r="T313" s="49" t="s">
        <v>197</v>
      </c>
      <c r="U313" s="49" t="s">
        <v>197</v>
      </c>
      <c r="V313" s="49" t="s">
        <v>197</v>
      </c>
      <c r="W313" s="49" t="s">
        <v>197</v>
      </c>
      <c r="X313" s="49" t="s">
        <v>197</v>
      </c>
      <c r="Y313" s="49" t="s">
        <v>197</v>
      </c>
      <c r="Z313" s="49" t="s">
        <v>197</v>
      </c>
      <c r="AA313" s="49" t="s">
        <v>197</v>
      </c>
      <c r="AB313" s="49" t="s">
        <v>197</v>
      </c>
      <c r="AC313" s="49" t="s">
        <v>197</v>
      </c>
      <c r="AD313" s="49" t="s">
        <v>197</v>
      </c>
      <c r="AE313" s="49" t="s">
        <v>197</v>
      </c>
      <c r="AF313" s="49" t="s">
        <v>197</v>
      </c>
      <c r="AG313" s="49" t="s">
        <v>197</v>
      </c>
      <c r="AH313" s="49" t="s">
        <v>197</v>
      </c>
      <c r="AI313" s="49" t="s">
        <v>197</v>
      </c>
      <c r="AJ313" s="49" t="s">
        <v>197</v>
      </c>
      <c r="AK313" s="49" t="s">
        <v>197</v>
      </c>
      <c r="AL313" s="49" t="s">
        <v>197</v>
      </c>
      <c r="AM313" s="49" t="s">
        <v>197</v>
      </c>
      <c r="AN313" s="49" t="s">
        <v>197</v>
      </c>
      <c r="AO313" s="49" t="s">
        <v>197</v>
      </c>
      <c r="AP313" s="49" t="s">
        <v>197</v>
      </c>
      <c r="AQ313" s="49" t="s">
        <v>197</v>
      </c>
      <c r="AR313" s="49" t="s">
        <v>197</v>
      </c>
      <c r="AS313" s="49" t="s">
        <v>197</v>
      </c>
      <c r="AT313" s="49" t="s">
        <v>197</v>
      </c>
      <c r="AU313" s="49" t="s">
        <v>197</v>
      </c>
      <c r="AV313" s="49" t="s">
        <v>197</v>
      </c>
      <c r="AW313" s="49" t="s">
        <v>197</v>
      </c>
      <c r="AX313" s="49" t="s">
        <v>197</v>
      </c>
      <c r="AY313" s="49" t="s">
        <v>197</v>
      </c>
      <c r="AZ313" s="48">
        <v>103.8</v>
      </c>
      <c r="BA313" s="48">
        <v>101.8</v>
      </c>
      <c r="BB313" s="48">
        <v>101.9</v>
      </c>
      <c r="BC313" s="48">
        <v>74.5</v>
      </c>
      <c r="BD313" s="48">
        <v>52</v>
      </c>
      <c r="BE313" s="48">
        <v>53.8</v>
      </c>
      <c r="BF313" s="48">
        <v>59.2</v>
      </c>
      <c r="BG313" s="48">
        <v>35.4</v>
      </c>
      <c r="BH313" s="48">
        <v>41.3</v>
      </c>
      <c r="BI313" s="48">
        <v>24.6</v>
      </c>
      <c r="BJ313" s="48">
        <v>59</v>
      </c>
      <c r="BK313" s="48">
        <v>41</v>
      </c>
      <c r="BL313" s="49" t="s">
        <v>197</v>
      </c>
      <c r="BM313" s="49" t="s">
        <v>197</v>
      </c>
      <c r="BN313" s="49" t="s">
        <v>197</v>
      </c>
      <c r="BO313" s="49" t="s">
        <v>197</v>
      </c>
      <c r="BP313" s="49" t="s">
        <v>197</v>
      </c>
      <c r="BQ313" s="49" t="s">
        <v>197</v>
      </c>
      <c r="BR313" s="49" t="s">
        <v>197</v>
      </c>
      <c r="BS313" s="49" t="s">
        <v>197</v>
      </c>
      <c r="BT313" s="49" t="s">
        <v>197</v>
      </c>
      <c r="BU313" s="49" t="s">
        <v>197</v>
      </c>
      <c r="BV313" s="49" t="s">
        <v>197</v>
      </c>
      <c r="BW313" s="49" t="s">
        <v>197</v>
      </c>
      <c r="BX313" s="49" t="s">
        <v>197</v>
      </c>
      <c r="BY313" s="49" t="s">
        <v>197</v>
      </c>
      <c r="BZ313" s="49" t="s">
        <v>197</v>
      </c>
      <c r="CA313" s="49" t="s">
        <v>197</v>
      </c>
      <c r="CB313" s="49" t="s">
        <v>197</v>
      </c>
      <c r="CC313" s="49" t="s">
        <v>197</v>
      </c>
      <c r="CD313" s="49" t="s">
        <v>197</v>
      </c>
      <c r="CE313" s="49" t="s">
        <v>197</v>
      </c>
      <c r="CF313" s="49" t="s">
        <v>197</v>
      </c>
      <c r="CG313" s="49" t="s">
        <v>197</v>
      </c>
      <c r="CH313" s="49" t="s">
        <v>197</v>
      </c>
      <c r="CI313" s="49" t="s">
        <v>197</v>
      </c>
      <c r="CJ313" s="49" t="s">
        <v>197</v>
      </c>
      <c r="CK313" s="49" t="s">
        <v>197</v>
      </c>
      <c r="CL313" s="49" t="s">
        <v>197</v>
      </c>
      <c r="CM313" s="49" t="s">
        <v>197</v>
      </c>
      <c r="CN313" s="49" t="s">
        <v>197</v>
      </c>
      <c r="CO313" s="49" t="s">
        <v>197</v>
      </c>
      <c r="CP313" s="49" t="s">
        <v>197</v>
      </c>
      <c r="CQ313" s="49" t="s">
        <v>197</v>
      </c>
      <c r="CR313" s="49" t="s">
        <v>197</v>
      </c>
      <c r="CS313" s="49" t="s">
        <v>197</v>
      </c>
      <c r="CT313" s="49" t="s">
        <v>197</v>
      </c>
      <c r="CU313" s="49" t="s">
        <v>197</v>
      </c>
      <c r="CV313" s="49" t="s">
        <v>197</v>
      </c>
      <c r="CW313" s="49" t="s">
        <v>197</v>
      </c>
      <c r="CX313" s="49" t="s">
        <v>197</v>
      </c>
      <c r="CY313" s="49" t="s">
        <v>197</v>
      </c>
      <c r="CZ313" s="49" t="s">
        <v>197</v>
      </c>
      <c r="DA313" s="49" t="s">
        <v>197</v>
      </c>
      <c r="DB313" s="49" t="s">
        <v>197</v>
      </c>
      <c r="DC313" s="49" t="s">
        <v>197</v>
      </c>
      <c r="DD313" s="49" t="s">
        <v>197</v>
      </c>
      <c r="DE313" s="49" t="s">
        <v>197</v>
      </c>
      <c r="DF313" s="49" t="s">
        <v>197</v>
      </c>
      <c r="DG313" s="49" t="s">
        <v>197</v>
      </c>
      <c r="DH313" s="49" t="s">
        <v>197</v>
      </c>
      <c r="DI313" s="49" t="s">
        <v>197</v>
      </c>
      <c r="DJ313" s="49" t="s">
        <v>197</v>
      </c>
      <c r="DK313" s="49" t="s">
        <v>197</v>
      </c>
      <c r="DL313" s="49" t="s">
        <v>197</v>
      </c>
      <c r="DM313" s="49" t="s">
        <v>197</v>
      </c>
      <c r="DN313" s="49" t="s">
        <v>197</v>
      </c>
      <c r="DO313" s="49" t="s">
        <v>197</v>
      </c>
      <c r="DP313" s="49" t="s">
        <v>197</v>
      </c>
      <c r="DQ313" s="49" t="s">
        <v>197</v>
      </c>
      <c r="DR313" s="49" t="s">
        <v>197</v>
      </c>
      <c r="DS313" s="49" t="s">
        <v>197</v>
      </c>
      <c r="DT313" s="49" t="s">
        <v>197</v>
      </c>
      <c r="DU313" s="49" t="s">
        <v>197</v>
      </c>
      <c r="DV313" s="49" t="s">
        <v>197</v>
      </c>
      <c r="DW313" s="49" t="s">
        <v>197</v>
      </c>
      <c r="DX313" s="49" t="s">
        <v>197</v>
      </c>
      <c r="DY313" s="49" t="s">
        <v>197</v>
      </c>
      <c r="DZ313" s="49" t="s">
        <v>197</v>
      </c>
      <c r="EA313" s="49" t="s">
        <v>197</v>
      </c>
      <c r="EB313" s="48" t="e">
        <v>#N/A</v>
      </c>
      <c r="EC313" s="49" t="s">
        <v>197</v>
      </c>
      <c r="ED313" s="48" t="e">
        <v>#N/A</v>
      </c>
      <c r="EE313" s="49" t="s">
        <v>197</v>
      </c>
      <c r="EF313" s="49" t="s">
        <v>197</v>
      </c>
      <c r="EG313" s="49" t="s">
        <v>197</v>
      </c>
      <c r="EH313" s="49" t="s">
        <v>197</v>
      </c>
      <c r="EI313" s="49" t="s">
        <v>197</v>
      </c>
      <c r="EJ313" s="49" t="s">
        <v>197</v>
      </c>
      <c r="EK313" s="49" t="s">
        <v>197</v>
      </c>
      <c r="EL313" s="49" t="s">
        <v>197</v>
      </c>
      <c r="EM313" s="49" t="s">
        <v>197</v>
      </c>
      <c r="EN313" s="49" t="s">
        <v>197</v>
      </c>
      <c r="EO313" s="49" t="s">
        <v>197</v>
      </c>
      <c r="EP313" s="49" t="s">
        <v>197</v>
      </c>
      <c r="EQ313" s="49" t="s">
        <v>197</v>
      </c>
      <c r="ER313" s="49" t="s">
        <v>197</v>
      </c>
      <c r="ES313" s="49" t="s">
        <v>197</v>
      </c>
      <c r="ET313" s="48">
        <v>52.4</v>
      </c>
      <c r="EU313" s="49" t="s">
        <v>197</v>
      </c>
      <c r="EV313" s="48">
        <v>78.900000000000006</v>
      </c>
      <c r="EW313" s="48">
        <v>75.400000000000006</v>
      </c>
      <c r="EX313" s="48">
        <v>76.5</v>
      </c>
      <c r="EY313" s="49" t="s">
        <v>197</v>
      </c>
      <c r="EZ313" s="48">
        <v>23.1</v>
      </c>
      <c r="FA313" s="48">
        <v>49</v>
      </c>
      <c r="FB313" s="48">
        <v>38.700000000000003</v>
      </c>
      <c r="FC313" s="49" t="s">
        <v>197</v>
      </c>
      <c r="FD313" s="48">
        <v>28.2</v>
      </c>
      <c r="FE313" s="48">
        <v>58.3</v>
      </c>
      <c r="FF313" s="48">
        <v>45.3</v>
      </c>
      <c r="FG313" s="49" t="s">
        <v>197</v>
      </c>
      <c r="FH313" s="49" t="s">
        <v>197</v>
      </c>
      <c r="FI313" s="49" t="s">
        <v>197</v>
      </c>
      <c r="FJ313" s="49" t="s">
        <v>197</v>
      </c>
      <c r="FK313" s="49" t="s">
        <v>197</v>
      </c>
      <c r="FL313" s="49" t="s">
        <v>197</v>
      </c>
      <c r="FM313" s="48">
        <v>11.5</v>
      </c>
      <c r="FN313" s="48">
        <v>64</v>
      </c>
      <c r="FO313" s="48">
        <v>33.1</v>
      </c>
      <c r="FP313" s="48">
        <v>26.1</v>
      </c>
      <c r="FQ313" s="48">
        <v>43</v>
      </c>
      <c r="FR313" s="48">
        <v>37</v>
      </c>
      <c r="FS313" s="48">
        <v>18.399999999999999</v>
      </c>
      <c r="FT313" s="48">
        <v>99.8</v>
      </c>
      <c r="FU313" s="48">
        <v>48.5</v>
      </c>
      <c r="FV313" s="49" t="s">
        <v>197</v>
      </c>
      <c r="FW313" s="49" t="s">
        <v>197</v>
      </c>
      <c r="FX313" s="48">
        <v>96.8</v>
      </c>
      <c r="FY313" s="48">
        <v>96.6</v>
      </c>
      <c r="FZ313" s="48">
        <v>96.6</v>
      </c>
      <c r="GA313" s="48">
        <v>63</v>
      </c>
      <c r="GB313" s="48">
        <v>164.1</v>
      </c>
      <c r="GC313" s="48">
        <v>144.19999999999999</v>
      </c>
      <c r="GD313" s="49" t="s">
        <v>197</v>
      </c>
      <c r="GE313" s="49" t="s">
        <v>197</v>
      </c>
      <c r="GF313" s="49" t="s">
        <v>197</v>
      </c>
      <c r="GG313" s="48">
        <v>110.8</v>
      </c>
      <c r="GH313" s="48">
        <v>65.599999999999994</v>
      </c>
      <c r="GI313" s="48">
        <v>66</v>
      </c>
      <c r="GJ313" s="49" t="s">
        <v>197</v>
      </c>
      <c r="GK313" s="49" t="s">
        <v>197</v>
      </c>
      <c r="GL313" s="49" t="s">
        <v>197</v>
      </c>
      <c r="GM313" s="49" t="s">
        <v>197</v>
      </c>
      <c r="GN313" s="49" t="s">
        <v>197</v>
      </c>
      <c r="GO313" s="49" t="s">
        <v>197</v>
      </c>
      <c r="GP313" s="48">
        <v>14.1</v>
      </c>
      <c r="GQ313" s="48">
        <v>44.3</v>
      </c>
      <c r="GR313" s="48">
        <v>33.1</v>
      </c>
      <c r="GS313" s="49" t="s">
        <v>197</v>
      </c>
      <c r="GT313" s="49" t="s">
        <v>197</v>
      </c>
      <c r="GU313" s="49" t="s">
        <v>197</v>
      </c>
      <c r="GV313" s="49" t="s">
        <v>197</v>
      </c>
      <c r="GW313" s="49" t="s">
        <v>197</v>
      </c>
      <c r="GX313" s="49" t="s">
        <v>197</v>
      </c>
      <c r="GY313" s="49" t="s">
        <v>197</v>
      </c>
      <c r="GZ313" s="49" t="s">
        <v>197</v>
      </c>
      <c r="HA313" s="49" t="s">
        <v>197</v>
      </c>
      <c r="HB313" s="49" t="s">
        <v>197</v>
      </c>
      <c r="HC313" s="49" t="s">
        <v>197</v>
      </c>
      <c r="HD313" s="49" t="s">
        <v>197</v>
      </c>
      <c r="HE313" s="48" t="e">
        <v>#N/A</v>
      </c>
      <c r="HF313" s="49" t="s">
        <v>197</v>
      </c>
      <c r="HG313" s="48" t="e">
        <v>#N/A</v>
      </c>
      <c r="HH313" s="49" t="s">
        <v>197</v>
      </c>
      <c r="HI313" s="49" t="s">
        <v>197</v>
      </c>
      <c r="HJ313" s="49" t="s">
        <v>197</v>
      </c>
      <c r="HK313" s="49" t="s">
        <v>197</v>
      </c>
      <c r="HL313" s="49" t="s">
        <v>197</v>
      </c>
      <c r="HM313" s="49" t="s">
        <v>197</v>
      </c>
      <c r="HN313" s="49" t="s">
        <v>197</v>
      </c>
      <c r="HO313" s="49" t="s">
        <v>197</v>
      </c>
      <c r="HP313" s="49" t="s">
        <v>197</v>
      </c>
      <c r="HQ313" s="49" t="s">
        <v>197</v>
      </c>
      <c r="HR313" s="48">
        <v>57.2</v>
      </c>
      <c r="HS313" s="48">
        <v>59.8</v>
      </c>
      <c r="HT313" s="48">
        <v>58.5</v>
      </c>
      <c r="HU313" s="48">
        <v>299.5</v>
      </c>
      <c r="HV313" s="48">
        <v>139.69999999999999</v>
      </c>
      <c r="HW313" s="48">
        <v>150.4</v>
      </c>
      <c r="HX313" s="49" t="s">
        <v>197</v>
      </c>
      <c r="HY313" s="49" t="s">
        <v>197</v>
      </c>
      <c r="HZ313" s="49" t="s">
        <v>197</v>
      </c>
      <c r="IA313" s="49" t="s">
        <v>197</v>
      </c>
      <c r="IB313" s="49" t="s">
        <v>197</v>
      </c>
      <c r="IC313" s="49" t="s">
        <v>197</v>
      </c>
      <c r="ID313" s="48">
        <v>103.3</v>
      </c>
      <c r="IE313" s="49" t="s">
        <v>197</v>
      </c>
      <c r="IF313" s="49" t="s">
        <v>197</v>
      </c>
      <c r="IG313" s="49" t="s">
        <v>197</v>
      </c>
      <c r="IH313" s="48">
        <v>19.899999999999999</v>
      </c>
      <c r="II313" s="49" t="s">
        <v>197</v>
      </c>
      <c r="IJ313" s="49" t="s">
        <v>197</v>
      </c>
      <c r="IK313" s="49" t="s">
        <v>197</v>
      </c>
      <c r="IL313" s="49" t="s">
        <v>197</v>
      </c>
      <c r="IM313" s="49" t="s">
        <v>197</v>
      </c>
      <c r="IN313" s="49" t="s">
        <v>197</v>
      </c>
      <c r="IO313" s="49" t="s">
        <v>197</v>
      </c>
      <c r="IP313" s="49" t="s">
        <v>197</v>
      </c>
      <c r="IQ313" s="49" t="s">
        <v>197</v>
      </c>
      <c r="IR313" s="48">
        <v>56.3</v>
      </c>
      <c r="IS313" s="48">
        <v>59.2</v>
      </c>
      <c r="IT313" s="48">
        <v>58.1</v>
      </c>
      <c r="IU313" s="49" t="s">
        <v>197</v>
      </c>
      <c r="IV313" s="49" t="s">
        <v>197</v>
      </c>
      <c r="IW313" s="49" t="s">
        <v>197</v>
      </c>
      <c r="IX313" s="49" t="s">
        <v>197</v>
      </c>
      <c r="IY313" s="49" t="s">
        <v>197</v>
      </c>
      <c r="IZ313" s="49" t="s">
        <v>197</v>
      </c>
      <c r="JA313" s="49" t="s">
        <v>197</v>
      </c>
      <c r="JB313" s="49" t="s">
        <v>197</v>
      </c>
      <c r="JC313" s="49" t="s">
        <v>197</v>
      </c>
      <c r="JD313" s="49" t="s">
        <v>197</v>
      </c>
      <c r="JE313" s="49" t="s">
        <v>197</v>
      </c>
      <c r="JF313" s="49" t="s">
        <v>87</v>
      </c>
      <c r="JG313" s="49" t="s">
        <v>87</v>
      </c>
      <c r="JH313" s="49" t="s">
        <v>87</v>
      </c>
      <c r="JI313" s="49">
        <v>94.9</v>
      </c>
      <c r="JJ313" s="49">
        <v>65.400000000000006</v>
      </c>
      <c r="JK313" s="49">
        <v>70.400000000000006</v>
      </c>
      <c r="JL313" s="49">
        <v>53.2</v>
      </c>
      <c r="JM313" s="49">
        <v>22.7</v>
      </c>
      <c r="JN313" s="49">
        <v>19.899999999999999</v>
      </c>
      <c r="JO313" s="49" t="s">
        <v>87</v>
      </c>
    </row>
    <row r="314" spans="1:275">
      <c r="A314" s="45"/>
      <c r="B314" s="46" t="s">
        <v>2051</v>
      </c>
      <c r="C314" s="303" t="s">
        <v>1532</v>
      </c>
      <c r="D314" s="46" t="s">
        <v>141</v>
      </c>
      <c r="E314" s="303" t="s">
        <v>40</v>
      </c>
      <c r="F314" s="47" t="s">
        <v>197</v>
      </c>
      <c r="G314" s="47" t="s">
        <v>197</v>
      </c>
      <c r="H314" s="48">
        <v>118.7</v>
      </c>
      <c r="I314" s="48">
        <v>148.6</v>
      </c>
      <c r="J314" s="48">
        <v>137.4</v>
      </c>
      <c r="K314" s="48">
        <v>333.5</v>
      </c>
      <c r="L314" s="48">
        <v>110.7</v>
      </c>
      <c r="M314" s="48">
        <v>105.2</v>
      </c>
      <c r="N314" s="48">
        <v>128.5</v>
      </c>
      <c r="O314" s="48">
        <v>192.8</v>
      </c>
      <c r="P314" s="48">
        <v>152.9</v>
      </c>
      <c r="Q314" s="48">
        <v>75</v>
      </c>
      <c r="R314" s="48">
        <v>124</v>
      </c>
      <c r="S314" s="48">
        <v>144.6</v>
      </c>
      <c r="T314" s="48">
        <v>97.9</v>
      </c>
      <c r="U314" s="48">
        <v>110.2</v>
      </c>
      <c r="V314" s="48">
        <v>75.8</v>
      </c>
      <c r="W314" s="48">
        <v>141.6</v>
      </c>
      <c r="X314" s="48">
        <v>171.4</v>
      </c>
      <c r="Y314" s="48">
        <v>247</v>
      </c>
      <c r="Z314" s="48">
        <v>73.900000000000006</v>
      </c>
      <c r="AA314" s="48">
        <v>20.399999999999999</v>
      </c>
      <c r="AB314" s="48">
        <v>113.4</v>
      </c>
      <c r="AC314" s="48">
        <v>70.3</v>
      </c>
      <c r="AD314" s="48">
        <v>93.3</v>
      </c>
      <c r="AE314" s="48">
        <v>191.4</v>
      </c>
      <c r="AF314" s="48">
        <v>220.9</v>
      </c>
      <c r="AG314" s="48">
        <v>143.4</v>
      </c>
      <c r="AH314" s="48">
        <v>163.30000000000001</v>
      </c>
      <c r="AI314" s="49" t="s">
        <v>197</v>
      </c>
      <c r="AJ314" s="48">
        <v>145.9</v>
      </c>
      <c r="AK314" s="48">
        <v>162.1</v>
      </c>
      <c r="AL314" s="49" t="s">
        <v>197</v>
      </c>
      <c r="AM314" s="49" t="s">
        <v>197</v>
      </c>
      <c r="AN314" s="48">
        <v>7.9</v>
      </c>
      <c r="AO314" s="48">
        <v>86.2</v>
      </c>
      <c r="AP314" s="48">
        <v>85.4</v>
      </c>
      <c r="AQ314" s="48">
        <v>399</v>
      </c>
      <c r="AR314" s="48">
        <v>43.1</v>
      </c>
      <c r="AS314" s="49" t="s">
        <v>197</v>
      </c>
      <c r="AT314" s="48">
        <v>128.30000000000001</v>
      </c>
      <c r="AU314" s="49" t="s">
        <v>197</v>
      </c>
      <c r="AV314" s="48">
        <v>111.9</v>
      </c>
      <c r="AW314" s="48">
        <v>86.9</v>
      </c>
      <c r="AX314" s="48">
        <v>136.4</v>
      </c>
      <c r="AY314" s="48">
        <v>3.8</v>
      </c>
      <c r="AZ314" s="48">
        <v>152.1</v>
      </c>
      <c r="BA314" s="48">
        <v>145.69999999999999</v>
      </c>
      <c r="BB314" s="48">
        <v>146</v>
      </c>
      <c r="BC314" s="48">
        <v>107.5</v>
      </c>
      <c r="BD314" s="48">
        <v>106.4</v>
      </c>
      <c r="BE314" s="48">
        <v>106.5</v>
      </c>
      <c r="BF314" s="48">
        <v>72.7</v>
      </c>
      <c r="BG314" s="48">
        <v>71.400000000000006</v>
      </c>
      <c r="BH314" s="48">
        <v>71.7</v>
      </c>
      <c r="BI314" s="48">
        <v>210.4</v>
      </c>
      <c r="BJ314" s="48">
        <v>181</v>
      </c>
      <c r="BK314" s="48">
        <v>196.4</v>
      </c>
      <c r="BL314" s="48">
        <v>214.5</v>
      </c>
      <c r="BM314" s="48">
        <v>171.2</v>
      </c>
      <c r="BN314" s="48">
        <v>183.1</v>
      </c>
      <c r="BO314" s="49" t="s">
        <v>197</v>
      </c>
      <c r="BP314" s="48">
        <v>94.1</v>
      </c>
      <c r="BQ314" s="48">
        <v>78.3</v>
      </c>
      <c r="BR314" s="48">
        <v>218</v>
      </c>
      <c r="BS314" s="48">
        <v>176.5</v>
      </c>
      <c r="BT314" s="48">
        <v>196</v>
      </c>
      <c r="BU314" s="48">
        <v>76.900000000000006</v>
      </c>
      <c r="BV314" s="48">
        <v>75.2</v>
      </c>
      <c r="BW314" s="48">
        <v>75.8</v>
      </c>
      <c r="BX314" s="48">
        <v>127.6</v>
      </c>
      <c r="BY314" s="48">
        <v>81.5</v>
      </c>
      <c r="BZ314" s="48">
        <v>111.2</v>
      </c>
      <c r="CA314" s="48">
        <v>321.39999999999998</v>
      </c>
      <c r="CB314" s="48">
        <v>124.3</v>
      </c>
      <c r="CC314" s="48">
        <v>248.5</v>
      </c>
      <c r="CD314" s="48">
        <v>246</v>
      </c>
      <c r="CE314" s="48">
        <v>223.6</v>
      </c>
      <c r="CF314" s="48">
        <v>232.3</v>
      </c>
      <c r="CG314" s="48">
        <v>246.1</v>
      </c>
      <c r="CH314" s="48">
        <v>97.8</v>
      </c>
      <c r="CI314" s="48">
        <v>171.3</v>
      </c>
      <c r="CJ314" s="48">
        <v>184.6</v>
      </c>
      <c r="CK314" s="48">
        <v>87.4</v>
      </c>
      <c r="CL314" s="48">
        <v>128</v>
      </c>
      <c r="CM314" s="49" t="s">
        <v>197</v>
      </c>
      <c r="CN314" s="49" t="s">
        <v>197</v>
      </c>
      <c r="CO314" s="49" t="s">
        <v>197</v>
      </c>
      <c r="CP314" s="48">
        <v>45.2</v>
      </c>
      <c r="CQ314" s="48">
        <v>247.4</v>
      </c>
      <c r="CR314" s="48">
        <v>163.19999999999999</v>
      </c>
      <c r="CS314" s="49" t="s">
        <v>197</v>
      </c>
      <c r="CT314" s="48">
        <v>206.9</v>
      </c>
      <c r="CU314" s="48">
        <v>223</v>
      </c>
      <c r="CV314" s="48">
        <v>216.3</v>
      </c>
      <c r="CW314" s="48">
        <v>225.1</v>
      </c>
      <c r="CX314" s="48">
        <v>167.6</v>
      </c>
      <c r="CY314" s="48">
        <v>193</v>
      </c>
      <c r="CZ314" s="48">
        <v>153.19999999999999</v>
      </c>
      <c r="DA314" s="48">
        <v>258</v>
      </c>
      <c r="DB314" s="48">
        <v>238.4</v>
      </c>
      <c r="DC314" s="48">
        <v>245.1</v>
      </c>
      <c r="DD314" s="48">
        <v>81.099999999999994</v>
      </c>
      <c r="DE314" s="48">
        <v>14.8</v>
      </c>
      <c r="DF314" s="48">
        <v>38.299999999999997</v>
      </c>
      <c r="DG314" s="48">
        <v>186.1</v>
      </c>
      <c r="DH314" s="48">
        <v>149.19999999999999</v>
      </c>
      <c r="DI314" s="48">
        <v>169.8</v>
      </c>
      <c r="DJ314" s="48">
        <v>247.7</v>
      </c>
      <c r="DK314" s="48">
        <v>74.599999999999994</v>
      </c>
      <c r="DL314" s="48">
        <v>155.4</v>
      </c>
      <c r="DM314" s="48">
        <v>177.7</v>
      </c>
      <c r="DN314" s="48">
        <v>85.8</v>
      </c>
      <c r="DO314" s="48">
        <v>120.8</v>
      </c>
      <c r="DP314" s="49" t="s">
        <v>197</v>
      </c>
      <c r="DQ314" s="49" t="s">
        <v>197</v>
      </c>
      <c r="DR314" s="49" t="s">
        <v>197</v>
      </c>
      <c r="DS314" s="48">
        <v>60.9</v>
      </c>
      <c r="DT314" s="48">
        <v>197.6</v>
      </c>
      <c r="DU314" s="48">
        <v>147.19999999999999</v>
      </c>
      <c r="DV314" s="48">
        <v>278.2</v>
      </c>
      <c r="DW314" s="48">
        <v>249.4</v>
      </c>
      <c r="DX314" s="48">
        <v>257.89999999999998</v>
      </c>
      <c r="DY314" s="49" t="s">
        <v>197</v>
      </c>
      <c r="DZ314" s="49" t="s">
        <v>197</v>
      </c>
      <c r="EA314" s="49" t="s">
        <v>197</v>
      </c>
      <c r="EB314" s="48" t="e">
        <v>#N/A</v>
      </c>
      <c r="EC314" s="48">
        <v>128</v>
      </c>
      <c r="ED314" s="48" t="e">
        <v>#N/A</v>
      </c>
      <c r="EE314" s="49" t="s">
        <v>197</v>
      </c>
      <c r="EF314" s="48">
        <v>60.2</v>
      </c>
      <c r="EG314" s="48">
        <v>247.3</v>
      </c>
      <c r="EH314" s="48">
        <v>168.3</v>
      </c>
      <c r="EI314" s="48">
        <v>264.60000000000002</v>
      </c>
      <c r="EJ314" s="48">
        <v>202.3</v>
      </c>
      <c r="EK314" s="48">
        <v>223.8</v>
      </c>
      <c r="EL314" s="49" t="s">
        <v>197</v>
      </c>
      <c r="EM314" s="48">
        <v>170</v>
      </c>
      <c r="EN314" s="48">
        <v>348.2</v>
      </c>
      <c r="EO314" s="48">
        <v>254.9</v>
      </c>
      <c r="EP314" s="49" t="s">
        <v>197</v>
      </c>
      <c r="EQ314" s="49" t="s">
        <v>197</v>
      </c>
      <c r="ER314" s="49" t="s">
        <v>197</v>
      </c>
      <c r="ES314" s="48">
        <v>560.6</v>
      </c>
      <c r="ET314" s="48">
        <v>237</v>
      </c>
      <c r="EU314" s="49" t="s">
        <v>197</v>
      </c>
      <c r="EV314" s="48">
        <v>164.7</v>
      </c>
      <c r="EW314" s="48">
        <v>131.5</v>
      </c>
      <c r="EX314" s="48">
        <v>141.80000000000001</v>
      </c>
      <c r="EY314" s="48">
        <v>92.6</v>
      </c>
      <c r="EZ314" s="48">
        <v>278.39999999999998</v>
      </c>
      <c r="FA314" s="48">
        <v>111.2</v>
      </c>
      <c r="FB314" s="48">
        <v>177.6</v>
      </c>
      <c r="FC314" s="48">
        <v>107.3</v>
      </c>
      <c r="FD314" s="48">
        <v>267.2</v>
      </c>
      <c r="FE314" s="48">
        <v>115.1</v>
      </c>
      <c r="FF314" s="48">
        <v>180.3</v>
      </c>
      <c r="FG314" s="48">
        <v>48.8</v>
      </c>
      <c r="FH314" s="48">
        <v>58.1</v>
      </c>
      <c r="FI314" s="48">
        <v>51.5</v>
      </c>
      <c r="FJ314" s="48">
        <v>87.3</v>
      </c>
      <c r="FK314" s="48">
        <v>165.8</v>
      </c>
      <c r="FL314" s="48">
        <v>130.4</v>
      </c>
      <c r="FM314" s="48">
        <v>134.9</v>
      </c>
      <c r="FN314" s="48">
        <v>132.30000000000001</v>
      </c>
      <c r="FO314" s="48">
        <v>133.80000000000001</v>
      </c>
      <c r="FP314" s="48">
        <v>306.10000000000002</v>
      </c>
      <c r="FQ314" s="48">
        <v>116.4</v>
      </c>
      <c r="FR314" s="48">
        <v>183.8</v>
      </c>
      <c r="FS314" s="48">
        <v>150.19999999999999</v>
      </c>
      <c r="FT314" s="48">
        <v>173.6</v>
      </c>
      <c r="FU314" s="48">
        <v>158.80000000000001</v>
      </c>
      <c r="FV314" s="48">
        <v>130.6</v>
      </c>
      <c r="FW314" s="48">
        <v>377.5</v>
      </c>
      <c r="FX314" s="48">
        <v>142</v>
      </c>
      <c r="FY314" s="48">
        <v>147.30000000000001</v>
      </c>
      <c r="FZ314" s="48">
        <v>147.19999999999999</v>
      </c>
      <c r="GA314" s="48">
        <v>136.80000000000001</v>
      </c>
      <c r="GB314" s="48">
        <v>147.80000000000001</v>
      </c>
      <c r="GC314" s="48">
        <v>145.69999999999999</v>
      </c>
      <c r="GD314" s="48">
        <v>72.599999999999994</v>
      </c>
      <c r="GE314" s="48">
        <v>79</v>
      </c>
      <c r="GF314" s="48">
        <v>74.900000000000006</v>
      </c>
      <c r="GG314" s="48">
        <v>280.5</v>
      </c>
      <c r="GH314" s="48">
        <v>201.6</v>
      </c>
      <c r="GI314" s="48">
        <v>202.1</v>
      </c>
      <c r="GJ314" s="49" t="s">
        <v>197</v>
      </c>
      <c r="GK314" s="49" t="s">
        <v>197</v>
      </c>
      <c r="GL314" s="49" t="s">
        <v>197</v>
      </c>
      <c r="GM314" s="48">
        <v>72.3</v>
      </c>
      <c r="GN314" s="48">
        <v>22.4</v>
      </c>
      <c r="GO314" s="48">
        <v>41.5</v>
      </c>
      <c r="GP314" s="48">
        <v>104.3</v>
      </c>
      <c r="GQ314" s="48">
        <v>156.30000000000001</v>
      </c>
      <c r="GR314" s="48">
        <v>137</v>
      </c>
      <c r="GS314" s="48">
        <v>248.5</v>
      </c>
      <c r="GT314" s="48">
        <v>59.2</v>
      </c>
      <c r="GU314" s="48">
        <v>100.5</v>
      </c>
      <c r="GV314" s="48">
        <v>166.2</v>
      </c>
      <c r="GW314" s="48">
        <v>73.900000000000006</v>
      </c>
      <c r="GX314" s="48">
        <v>115</v>
      </c>
      <c r="GY314" s="48">
        <v>140.80000000000001</v>
      </c>
      <c r="GZ314" s="48">
        <v>98</v>
      </c>
      <c r="HA314" s="48">
        <v>118.8</v>
      </c>
      <c r="HB314" s="48">
        <v>158.1</v>
      </c>
      <c r="HC314" s="48">
        <v>129.6</v>
      </c>
      <c r="HD314" s="48">
        <v>138.19999999999999</v>
      </c>
      <c r="HE314" s="48" t="e">
        <v>#N/A</v>
      </c>
      <c r="HF314" s="48">
        <v>135.80000000000001</v>
      </c>
      <c r="HG314" s="48" t="e">
        <v>#N/A</v>
      </c>
      <c r="HH314" s="48">
        <v>171.2</v>
      </c>
      <c r="HI314" s="48">
        <v>299</v>
      </c>
      <c r="HJ314" s="48">
        <v>266.10000000000002</v>
      </c>
      <c r="HK314" s="48">
        <v>275.5</v>
      </c>
      <c r="HL314" s="48">
        <v>265.60000000000002</v>
      </c>
      <c r="HM314" s="48">
        <v>196.3</v>
      </c>
      <c r="HN314" s="48">
        <v>229.7</v>
      </c>
      <c r="HO314" s="49" t="s">
        <v>197</v>
      </c>
      <c r="HP314" s="49" t="s">
        <v>197</v>
      </c>
      <c r="HQ314" s="49" t="s">
        <v>197</v>
      </c>
      <c r="HR314" s="49" t="s">
        <v>197</v>
      </c>
      <c r="HS314" s="49" t="s">
        <v>197</v>
      </c>
      <c r="HT314" s="49" t="s">
        <v>197</v>
      </c>
      <c r="HU314" s="48">
        <v>247.6</v>
      </c>
      <c r="HV314" s="48">
        <v>150.80000000000001</v>
      </c>
      <c r="HW314" s="48">
        <v>156.30000000000001</v>
      </c>
      <c r="HX314" s="48">
        <v>259.39999999999998</v>
      </c>
      <c r="HY314" s="49" t="s">
        <v>197</v>
      </c>
      <c r="HZ314" s="48">
        <v>470.7</v>
      </c>
      <c r="IA314" s="48">
        <v>370</v>
      </c>
      <c r="IB314" s="48">
        <v>270.8</v>
      </c>
      <c r="IC314" s="48">
        <v>325.2</v>
      </c>
      <c r="ID314" s="48">
        <v>165.4</v>
      </c>
      <c r="IE314" s="49" t="s">
        <v>197</v>
      </c>
      <c r="IF314" s="49" t="s">
        <v>197</v>
      </c>
      <c r="IG314" s="48">
        <v>36</v>
      </c>
      <c r="IH314" s="48">
        <v>66.400000000000006</v>
      </c>
      <c r="II314" s="48">
        <v>75</v>
      </c>
      <c r="IJ314" s="48">
        <v>86.8</v>
      </c>
      <c r="IK314" s="49" t="s">
        <v>197</v>
      </c>
      <c r="IL314" s="49" t="s">
        <v>197</v>
      </c>
      <c r="IM314" s="49" t="s">
        <v>197</v>
      </c>
      <c r="IN314" s="49" t="s">
        <v>197</v>
      </c>
      <c r="IO314" s="48">
        <v>42.3</v>
      </c>
      <c r="IP314" s="49" t="s">
        <v>197</v>
      </c>
      <c r="IQ314" s="48">
        <v>156.1</v>
      </c>
      <c r="IR314" s="48">
        <v>138.80000000000001</v>
      </c>
      <c r="IS314" s="48">
        <v>130.30000000000001</v>
      </c>
      <c r="IT314" s="48">
        <v>133.6</v>
      </c>
      <c r="IU314" s="48">
        <v>85.9</v>
      </c>
      <c r="IV314" s="48">
        <v>46.2</v>
      </c>
      <c r="IW314" s="48">
        <v>56.1</v>
      </c>
      <c r="IX314" s="49" t="s">
        <v>197</v>
      </c>
      <c r="IY314" s="48">
        <v>226.3</v>
      </c>
      <c r="IZ314" s="48">
        <v>304.89999999999998</v>
      </c>
      <c r="JA314" s="48">
        <v>567.5</v>
      </c>
      <c r="JB314" s="48">
        <v>179.2</v>
      </c>
      <c r="JC314" s="48">
        <v>96.2</v>
      </c>
      <c r="JD314" s="48">
        <v>50.3</v>
      </c>
      <c r="JE314" s="48">
        <v>61.5</v>
      </c>
      <c r="JF314" s="48">
        <v>60.2</v>
      </c>
      <c r="JG314" s="48" t="s">
        <v>87</v>
      </c>
      <c r="JH314" s="48">
        <v>72.599999999999994</v>
      </c>
      <c r="JI314" s="48">
        <v>184.8</v>
      </c>
      <c r="JJ314" s="48">
        <v>72</v>
      </c>
      <c r="JK314" s="48">
        <v>75.5</v>
      </c>
      <c r="JL314" s="48">
        <v>84.4</v>
      </c>
      <c r="JM314" s="48">
        <v>71.099999999999994</v>
      </c>
      <c r="JN314" s="48">
        <v>66.400000000000006</v>
      </c>
      <c r="JO314" s="48">
        <v>93.9</v>
      </c>
    </row>
    <row r="315" spans="1:275">
      <c r="A315" s="45"/>
      <c r="B315" s="46" t="s">
        <v>2052</v>
      </c>
      <c r="C315" s="303" t="s">
        <v>1329</v>
      </c>
      <c r="D315" s="46" t="s">
        <v>142</v>
      </c>
      <c r="E315" s="303" t="s">
        <v>41</v>
      </c>
      <c r="F315" s="47" t="s">
        <v>197</v>
      </c>
      <c r="G315" s="47" t="s">
        <v>197</v>
      </c>
      <c r="H315" s="48">
        <v>84.2</v>
      </c>
      <c r="I315" s="48">
        <v>78.400000000000006</v>
      </c>
      <c r="J315" s="48">
        <v>69.5</v>
      </c>
      <c r="K315" s="48">
        <v>317.7</v>
      </c>
      <c r="L315" s="48">
        <v>108.8</v>
      </c>
      <c r="M315" s="48">
        <v>93.4</v>
      </c>
      <c r="N315" s="48">
        <v>77.7</v>
      </c>
      <c r="O315" s="48">
        <v>222.3</v>
      </c>
      <c r="P315" s="48">
        <v>132.80000000000001</v>
      </c>
      <c r="Q315" s="49" t="s">
        <v>197</v>
      </c>
      <c r="R315" s="48">
        <v>62.5</v>
      </c>
      <c r="S315" s="48">
        <v>89.1</v>
      </c>
      <c r="T315" s="48">
        <v>76.8</v>
      </c>
      <c r="U315" s="48">
        <v>650</v>
      </c>
      <c r="V315" s="48">
        <v>78.599999999999994</v>
      </c>
      <c r="W315" s="48">
        <v>127</v>
      </c>
      <c r="X315" s="49" t="s">
        <v>197</v>
      </c>
      <c r="Y315" s="48">
        <v>155.69999999999999</v>
      </c>
      <c r="Z315" s="48">
        <v>95</v>
      </c>
      <c r="AA315" s="48">
        <v>107.8</v>
      </c>
      <c r="AB315" s="49" t="s">
        <v>197</v>
      </c>
      <c r="AC315" s="49" t="s">
        <v>197</v>
      </c>
      <c r="AD315" s="49" t="s">
        <v>197</v>
      </c>
      <c r="AE315" s="48">
        <v>94</v>
      </c>
      <c r="AF315" s="48">
        <v>169.1</v>
      </c>
      <c r="AG315" s="49" t="s">
        <v>197</v>
      </c>
      <c r="AH315" s="48">
        <v>84.2</v>
      </c>
      <c r="AI315" s="49" t="s">
        <v>197</v>
      </c>
      <c r="AJ315" s="49" t="s">
        <v>197</v>
      </c>
      <c r="AK315" s="48">
        <v>243.4</v>
      </c>
      <c r="AL315" s="49" t="s">
        <v>197</v>
      </c>
      <c r="AM315" s="49" t="s">
        <v>197</v>
      </c>
      <c r="AN315" s="49" t="s">
        <v>197</v>
      </c>
      <c r="AO315" s="49" t="s">
        <v>197</v>
      </c>
      <c r="AP315" s="49" t="s">
        <v>197</v>
      </c>
      <c r="AQ315" s="49" t="s">
        <v>197</v>
      </c>
      <c r="AR315" s="48">
        <v>70</v>
      </c>
      <c r="AS315" s="49" t="s">
        <v>197</v>
      </c>
      <c r="AT315" s="48">
        <v>86.3</v>
      </c>
      <c r="AU315" s="49" t="s">
        <v>197</v>
      </c>
      <c r="AV315" s="48">
        <v>103.5</v>
      </c>
      <c r="AW315" s="49" t="s">
        <v>197</v>
      </c>
      <c r="AX315" s="48">
        <v>17.5</v>
      </c>
      <c r="AY315" s="49" t="s">
        <v>197</v>
      </c>
      <c r="AZ315" s="48">
        <v>203.3</v>
      </c>
      <c r="BA315" s="48">
        <v>117.3</v>
      </c>
      <c r="BB315" s="48">
        <v>121.3</v>
      </c>
      <c r="BC315" s="48">
        <v>156.69999999999999</v>
      </c>
      <c r="BD315" s="48">
        <v>108.6</v>
      </c>
      <c r="BE315" s="48">
        <v>112.2</v>
      </c>
      <c r="BF315" s="48">
        <v>141.1</v>
      </c>
      <c r="BG315" s="48">
        <v>87.2</v>
      </c>
      <c r="BH315" s="48">
        <v>100.2</v>
      </c>
      <c r="BI315" s="48">
        <v>231.3</v>
      </c>
      <c r="BJ315" s="48">
        <v>65.2</v>
      </c>
      <c r="BK315" s="48">
        <v>152</v>
      </c>
      <c r="BL315" s="48">
        <v>358.3</v>
      </c>
      <c r="BM315" s="48">
        <v>126</v>
      </c>
      <c r="BN315" s="48">
        <v>190.1</v>
      </c>
      <c r="BO315" s="49" t="s">
        <v>197</v>
      </c>
      <c r="BP315" s="49" t="s">
        <v>197</v>
      </c>
      <c r="BQ315" s="49" t="s">
        <v>197</v>
      </c>
      <c r="BR315" s="48">
        <v>115.4</v>
      </c>
      <c r="BS315" s="48">
        <v>43.1</v>
      </c>
      <c r="BT315" s="48">
        <v>77.599999999999994</v>
      </c>
      <c r="BU315" s="48">
        <v>427.1</v>
      </c>
      <c r="BV315" s="48">
        <v>85.8</v>
      </c>
      <c r="BW315" s="48">
        <v>209.6</v>
      </c>
      <c r="BX315" s="48">
        <v>70.099999999999994</v>
      </c>
      <c r="BY315" s="48">
        <v>30</v>
      </c>
      <c r="BZ315" s="48">
        <v>56.1</v>
      </c>
      <c r="CA315" s="49" t="s">
        <v>197</v>
      </c>
      <c r="CB315" s="49" t="s">
        <v>197</v>
      </c>
      <c r="CC315" s="49" t="s">
        <v>197</v>
      </c>
      <c r="CD315" s="48">
        <v>296.10000000000002</v>
      </c>
      <c r="CE315" s="48">
        <v>92.2</v>
      </c>
      <c r="CF315" s="48">
        <v>176.2</v>
      </c>
      <c r="CG315" s="49" t="s">
        <v>197</v>
      </c>
      <c r="CH315" s="49" t="s">
        <v>197</v>
      </c>
      <c r="CI315" s="49" t="s">
        <v>197</v>
      </c>
      <c r="CJ315" s="48">
        <v>108.9</v>
      </c>
      <c r="CK315" s="48">
        <v>57.4</v>
      </c>
      <c r="CL315" s="48">
        <v>79.599999999999994</v>
      </c>
      <c r="CM315" s="49" t="s">
        <v>197</v>
      </c>
      <c r="CN315" s="49" t="s">
        <v>197</v>
      </c>
      <c r="CO315" s="49" t="s">
        <v>197</v>
      </c>
      <c r="CP315" s="49" t="s">
        <v>197</v>
      </c>
      <c r="CQ315" s="49" t="s">
        <v>197</v>
      </c>
      <c r="CR315" s="49" t="s">
        <v>197</v>
      </c>
      <c r="CS315" s="49" t="s">
        <v>197</v>
      </c>
      <c r="CT315" s="49" t="s">
        <v>197</v>
      </c>
      <c r="CU315" s="49" t="s">
        <v>197</v>
      </c>
      <c r="CV315" s="49" t="s">
        <v>197</v>
      </c>
      <c r="CW315" s="48">
        <v>167.4</v>
      </c>
      <c r="CX315" s="48">
        <v>80.900000000000006</v>
      </c>
      <c r="CY315" s="48">
        <v>119.9</v>
      </c>
      <c r="CZ315" s="48">
        <v>88.6</v>
      </c>
      <c r="DA315" s="48">
        <v>313.89999999999998</v>
      </c>
      <c r="DB315" s="48">
        <v>103.7</v>
      </c>
      <c r="DC315" s="48">
        <v>179.9</v>
      </c>
      <c r="DD315" s="48">
        <v>421.6</v>
      </c>
      <c r="DE315" s="48">
        <v>370.5</v>
      </c>
      <c r="DF315" s="48">
        <v>389.5</v>
      </c>
      <c r="DG315" s="49" t="s">
        <v>197</v>
      </c>
      <c r="DH315" s="49" t="s">
        <v>197</v>
      </c>
      <c r="DI315" s="49" t="s">
        <v>197</v>
      </c>
      <c r="DJ315" s="49" t="s">
        <v>197</v>
      </c>
      <c r="DK315" s="49" t="s">
        <v>197</v>
      </c>
      <c r="DL315" s="49" t="s">
        <v>197</v>
      </c>
      <c r="DM315" s="48">
        <v>111.8</v>
      </c>
      <c r="DN315" s="48">
        <v>61.3</v>
      </c>
      <c r="DO315" s="48">
        <v>81.099999999999994</v>
      </c>
      <c r="DP315" s="49" t="s">
        <v>197</v>
      </c>
      <c r="DQ315" s="49" t="s">
        <v>197</v>
      </c>
      <c r="DR315" s="49" t="s">
        <v>197</v>
      </c>
      <c r="DS315" s="49" t="s">
        <v>197</v>
      </c>
      <c r="DT315" s="49" t="s">
        <v>197</v>
      </c>
      <c r="DU315" s="49" t="s">
        <v>197</v>
      </c>
      <c r="DV315" s="48">
        <v>355.4</v>
      </c>
      <c r="DW315" s="48">
        <v>163.30000000000001</v>
      </c>
      <c r="DX315" s="48">
        <v>223.8</v>
      </c>
      <c r="DY315" s="48">
        <v>1363.6</v>
      </c>
      <c r="DZ315" s="48">
        <v>712</v>
      </c>
      <c r="EA315" s="48">
        <v>978.6</v>
      </c>
      <c r="EB315" s="48" t="e">
        <v>#N/A</v>
      </c>
      <c r="EC315" s="49" t="s">
        <v>197</v>
      </c>
      <c r="ED315" s="48" t="e">
        <v>#N/A</v>
      </c>
      <c r="EE315" s="49" t="s">
        <v>197</v>
      </c>
      <c r="EF315" s="49" t="s">
        <v>197</v>
      </c>
      <c r="EG315" s="49" t="s">
        <v>197</v>
      </c>
      <c r="EH315" s="49" t="s">
        <v>197</v>
      </c>
      <c r="EI315" s="49" t="s">
        <v>197</v>
      </c>
      <c r="EJ315" s="49" t="s">
        <v>197</v>
      </c>
      <c r="EK315" s="49" t="s">
        <v>197</v>
      </c>
      <c r="EL315" s="49" t="s">
        <v>197</v>
      </c>
      <c r="EM315" s="49" t="s">
        <v>197</v>
      </c>
      <c r="EN315" s="49" t="s">
        <v>197</v>
      </c>
      <c r="EO315" s="49" t="s">
        <v>197</v>
      </c>
      <c r="EP315" s="49" t="s">
        <v>197</v>
      </c>
      <c r="EQ315" s="49" t="s">
        <v>197</v>
      </c>
      <c r="ER315" s="49" t="s">
        <v>197</v>
      </c>
      <c r="ES315" s="49" t="s">
        <v>197</v>
      </c>
      <c r="ET315" s="48">
        <v>184.8</v>
      </c>
      <c r="EU315" s="49" t="s">
        <v>197</v>
      </c>
      <c r="EV315" s="48">
        <v>146.19999999999999</v>
      </c>
      <c r="EW315" s="48">
        <v>82.8</v>
      </c>
      <c r="EX315" s="48">
        <v>103</v>
      </c>
      <c r="EY315" s="49" t="s">
        <v>197</v>
      </c>
      <c r="EZ315" s="48">
        <v>183.3</v>
      </c>
      <c r="FA315" s="48">
        <v>77.3</v>
      </c>
      <c r="FB315" s="48">
        <v>119.4</v>
      </c>
      <c r="FC315" s="49" t="s">
        <v>197</v>
      </c>
      <c r="FD315" s="48">
        <v>157.69999999999999</v>
      </c>
      <c r="FE315" s="48">
        <v>86.4</v>
      </c>
      <c r="FF315" s="48">
        <v>117.1</v>
      </c>
      <c r="FG315" s="49" t="s">
        <v>197</v>
      </c>
      <c r="FH315" s="49" t="s">
        <v>197</v>
      </c>
      <c r="FI315" s="49" t="s">
        <v>197</v>
      </c>
      <c r="FJ315" s="48">
        <v>102.5</v>
      </c>
      <c r="FK315" s="48">
        <v>43.5</v>
      </c>
      <c r="FL315" s="48">
        <v>70</v>
      </c>
      <c r="FM315" s="48">
        <v>134.80000000000001</v>
      </c>
      <c r="FN315" s="48">
        <v>90.5</v>
      </c>
      <c r="FO315" s="48">
        <v>116.4</v>
      </c>
      <c r="FP315" s="48">
        <v>204.5</v>
      </c>
      <c r="FQ315" s="48">
        <v>63.9</v>
      </c>
      <c r="FR315" s="48">
        <v>113.8</v>
      </c>
      <c r="FS315" s="48">
        <v>164.4</v>
      </c>
      <c r="FT315" s="48">
        <v>73.099999999999994</v>
      </c>
      <c r="FU315" s="48">
        <v>130.69999999999999</v>
      </c>
      <c r="FV315" s="48">
        <v>296.3</v>
      </c>
      <c r="FW315" s="48">
        <v>179.4</v>
      </c>
      <c r="FX315" s="48">
        <v>49.1</v>
      </c>
      <c r="FY315" s="48">
        <v>79.3</v>
      </c>
      <c r="FZ315" s="48">
        <v>79</v>
      </c>
      <c r="GA315" s="48">
        <v>161.6</v>
      </c>
      <c r="GB315" s="48">
        <v>139.1</v>
      </c>
      <c r="GC315" s="48">
        <v>143.5</v>
      </c>
      <c r="GD315" s="49" t="s">
        <v>197</v>
      </c>
      <c r="GE315" s="49" t="s">
        <v>197</v>
      </c>
      <c r="GF315" s="49" t="s">
        <v>197</v>
      </c>
      <c r="GG315" s="48">
        <v>181.3</v>
      </c>
      <c r="GH315" s="48">
        <v>180.3</v>
      </c>
      <c r="GI315" s="48">
        <v>180.3</v>
      </c>
      <c r="GJ315" s="49" t="s">
        <v>197</v>
      </c>
      <c r="GK315" s="49" t="s">
        <v>197</v>
      </c>
      <c r="GL315" s="49" t="s">
        <v>197</v>
      </c>
      <c r="GM315" s="48">
        <v>383.5</v>
      </c>
      <c r="GN315" s="48">
        <v>96.4</v>
      </c>
      <c r="GO315" s="48">
        <v>209.4</v>
      </c>
      <c r="GP315" s="48">
        <v>101.2</v>
      </c>
      <c r="GQ315" s="48">
        <v>210.2</v>
      </c>
      <c r="GR315" s="48">
        <v>169.8</v>
      </c>
      <c r="GS315" s="48">
        <v>116</v>
      </c>
      <c r="GT315" s="48">
        <v>53.3</v>
      </c>
      <c r="GU315" s="48">
        <v>67.099999999999994</v>
      </c>
      <c r="GV315" s="49" t="s">
        <v>197</v>
      </c>
      <c r="GW315" s="49" t="s">
        <v>197</v>
      </c>
      <c r="GX315" s="49" t="s">
        <v>197</v>
      </c>
      <c r="GY315" s="48">
        <v>118</v>
      </c>
      <c r="GZ315" s="48">
        <v>80.3</v>
      </c>
      <c r="HA315" s="48">
        <v>98.8</v>
      </c>
      <c r="HB315" s="48">
        <v>130.19999999999999</v>
      </c>
      <c r="HC315" s="48">
        <v>209.9</v>
      </c>
      <c r="HD315" s="48">
        <v>185.7</v>
      </c>
      <c r="HE315" s="48" t="e">
        <v>#N/A</v>
      </c>
      <c r="HF315" s="49" t="s">
        <v>197</v>
      </c>
      <c r="HG315" s="48" t="e">
        <v>#N/A</v>
      </c>
      <c r="HH315" s="49" t="s">
        <v>197</v>
      </c>
      <c r="HI315" s="48">
        <v>364.4</v>
      </c>
      <c r="HJ315" s="48">
        <v>545.29999999999995</v>
      </c>
      <c r="HK315" s="48">
        <v>493.2</v>
      </c>
      <c r="HL315" s="48">
        <v>313.10000000000002</v>
      </c>
      <c r="HM315" s="48">
        <v>210.2</v>
      </c>
      <c r="HN315" s="48">
        <v>260.3</v>
      </c>
      <c r="HO315" s="49" t="s">
        <v>197</v>
      </c>
      <c r="HP315" s="49" t="s">
        <v>197</v>
      </c>
      <c r="HQ315" s="49" t="s">
        <v>197</v>
      </c>
      <c r="HR315" s="49" t="s">
        <v>197</v>
      </c>
      <c r="HS315" s="49" t="s">
        <v>197</v>
      </c>
      <c r="HT315" s="49" t="s">
        <v>197</v>
      </c>
      <c r="HU315" s="48">
        <v>264.60000000000002</v>
      </c>
      <c r="HV315" s="48">
        <v>80.7</v>
      </c>
      <c r="HW315" s="48">
        <v>92.1</v>
      </c>
      <c r="HX315" s="49" t="s">
        <v>197</v>
      </c>
      <c r="HY315" s="49" t="s">
        <v>197</v>
      </c>
      <c r="HZ315" s="49" t="s">
        <v>197</v>
      </c>
      <c r="IA315" s="49" t="s">
        <v>197</v>
      </c>
      <c r="IB315" s="49" t="s">
        <v>197</v>
      </c>
      <c r="IC315" s="49" t="s">
        <v>197</v>
      </c>
      <c r="ID315" s="48">
        <v>42.3</v>
      </c>
      <c r="IE315" s="49" t="s">
        <v>197</v>
      </c>
      <c r="IF315" s="49" t="s">
        <v>197</v>
      </c>
      <c r="IG315" s="48">
        <v>111.2</v>
      </c>
      <c r="IH315" s="48">
        <v>45</v>
      </c>
      <c r="II315" s="49" t="s">
        <v>197</v>
      </c>
      <c r="IJ315" s="49" t="s">
        <v>197</v>
      </c>
      <c r="IK315" s="49" t="s">
        <v>197</v>
      </c>
      <c r="IL315" s="49" t="s">
        <v>197</v>
      </c>
      <c r="IM315" s="48">
        <v>119</v>
      </c>
      <c r="IN315" s="49" t="s">
        <v>197</v>
      </c>
      <c r="IO315" s="49" t="s">
        <v>197</v>
      </c>
      <c r="IP315" s="49" t="s">
        <v>197</v>
      </c>
      <c r="IQ315" s="48">
        <v>21.3</v>
      </c>
      <c r="IR315" s="48">
        <v>161</v>
      </c>
      <c r="IS315" s="48">
        <v>131.19999999999999</v>
      </c>
      <c r="IT315" s="48">
        <v>142.80000000000001</v>
      </c>
      <c r="IU315" s="48">
        <v>160.9</v>
      </c>
      <c r="IV315" s="48">
        <v>119.8</v>
      </c>
      <c r="IW315" s="48">
        <v>130.30000000000001</v>
      </c>
      <c r="IX315" s="49" t="s">
        <v>197</v>
      </c>
      <c r="IY315" s="49" t="s">
        <v>197</v>
      </c>
      <c r="IZ315" s="49" t="s">
        <v>197</v>
      </c>
      <c r="JA315" s="49" t="s">
        <v>197</v>
      </c>
      <c r="JB315" s="49" t="s">
        <v>197</v>
      </c>
      <c r="JC315" s="48">
        <v>142.9</v>
      </c>
      <c r="JD315" s="48">
        <v>95.3</v>
      </c>
      <c r="JE315" s="48">
        <v>106.9</v>
      </c>
      <c r="JF315" s="48" t="s">
        <v>87</v>
      </c>
      <c r="JG315" s="48" t="s">
        <v>87</v>
      </c>
      <c r="JH315" s="48" t="s">
        <v>87</v>
      </c>
      <c r="JI315" s="48">
        <v>175.6</v>
      </c>
      <c r="JJ315" s="48">
        <v>100.7</v>
      </c>
      <c r="JK315" s="48">
        <v>58.1</v>
      </c>
      <c r="JL315" s="48">
        <v>101.8</v>
      </c>
      <c r="JM315" s="48">
        <v>52.6</v>
      </c>
      <c r="JN315" s="48">
        <v>45</v>
      </c>
      <c r="JO315" s="48" t="s">
        <v>87</v>
      </c>
    </row>
    <row r="316" spans="1:275">
      <c r="A316" s="45"/>
      <c r="B316" s="46" t="s">
        <v>2053</v>
      </c>
      <c r="C316" s="303" t="s">
        <v>1466</v>
      </c>
      <c r="D316" s="46" t="s">
        <v>142</v>
      </c>
      <c r="E316" s="303" t="s">
        <v>41</v>
      </c>
      <c r="F316" s="47" t="s">
        <v>197</v>
      </c>
      <c r="G316" s="47" t="s">
        <v>197</v>
      </c>
      <c r="H316" s="48">
        <v>112.4</v>
      </c>
      <c r="I316" s="48">
        <v>132.1</v>
      </c>
      <c r="J316" s="48">
        <v>126</v>
      </c>
      <c r="K316" s="48">
        <v>71</v>
      </c>
      <c r="L316" s="48">
        <v>120</v>
      </c>
      <c r="M316" s="48">
        <v>112.9</v>
      </c>
      <c r="N316" s="48">
        <v>139.80000000000001</v>
      </c>
      <c r="O316" s="49" t="s">
        <v>197</v>
      </c>
      <c r="P316" s="48">
        <v>106.7</v>
      </c>
      <c r="Q316" s="48">
        <v>79.7</v>
      </c>
      <c r="R316" s="48">
        <v>87.7</v>
      </c>
      <c r="S316" s="48">
        <v>122.3</v>
      </c>
      <c r="T316" s="48">
        <v>120.1</v>
      </c>
      <c r="U316" s="48">
        <v>305.10000000000002</v>
      </c>
      <c r="V316" s="49" t="s">
        <v>197</v>
      </c>
      <c r="W316" s="48">
        <v>143.1</v>
      </c>
      <c r="X316" s="48">
        <v>157</v>
      </c>
      <c r="Y316" s="48">
        <v>175.1</v>
      </c>
      <c r="Z316" s="48">
        <v>281.7</v>
      </c>
      <c r="AA316" s="48">
        <v>84.4</v>
      </c>
      <c r="AB316" s="48">
        <v>107.6</v>
      </c>
      <c r="AC316" s="48">
        <v>73.7</v>
      </c>
      <c r="AD316" s="48">
        <v>66</v>
      </c>
      <c r="AE316" s="48">
        <v>148.1</v>
      </c>
      <c r="AF316" s="48">
        <v>164.1</v>
      </c>
      <c r="AG316" s="48">
        <v>84.2</v>
      </c>
      <c r="AH316" s="48">
        <v>140.4</v>
      </c>
      <c r="AI316" s="49" t="s">
        <v>197</v>
      </c>
      <c r="AJ316" s="49" t="s">
        <v>197</v>
      </c>
      <c r="AK316" s="48">
        <v>342.8</v>
      </c>
      <c r="AL316" s="49" t="s">
        <v>197</v>
      </c>
      <c r="AM316" s="49" t="s">
        <v>197</v>
      </c>
      <c r="AN316" s="48">
        <v>552.4</v>
      </c>
      <c r="AO316" s="48">
        <v>107.4</v>
      </c>
      <c r="AP316" s="48">
        <v>112</v>
      </c>
      <c r="AQ316" s="48">
        <v>29.4</v>
      </c>
      <c r="AR316" s="48">
        <v>48.8</v>
      </c>
      <c r="AS316" s="49" t="s">
        <v>197</v>
      </c>
      <c r="AT316" s="48">
        <v>114</v>
      </c>
      <c r="AU316" s="49" t="s">
        <v>197</v>
      </c>
      <c r="AV316" s="48">
        <v>86.9</v>
      </c>
      <c r="AW316" s="48">
        <v>137.30000000000001</v>
      </c>
      <c r="AX316" s="48">
        <v>14.8</v>
      </c>
      <c r="AY316" s="49" t="s">
        <v>197</v>
      </c>
      <c r="AZ316" s="48">
        <v>128</v>
      </c>
      <c r="BA316" s="48">
        <v>102.1</v>
      </c>
      <c r="BB316" s="48">
        <v>103.3</v>
      </c>
      <c r="BC316" s="48">
        <v>131.19999999999999</v>
      </c>
      <c r="BD316" s="48">
        <v>114.9</v>
      </c>
      <c r="BE316" s="48">
        <v>116.1</v>
      </c>
      <c r="BF316" s="48">
        <v>99.2</v>
      </c>
      <c r="BG316" s="48">
        <v>94.3</v>
      </c>
      <c r="BH316" s="48">
        <v>95.4</v>
      </c>
      <c r="BI316" s="48">
        <v>113.1</v>
      </c>
      <c r="BJ316" s="48">
        <v>144.30000000000001</v>
      </c>
      <c r="BK316" s="48">
        <v>128</v>
      </c>
      <c r="BL316" s="48">
        <v>122.7</v>
      </c>
      <c r="BM316" s="48">
        <v>129.4</v>
      </c>
      <c r="BN316" s="48">
        <v>127.6</v>
      </c>
      <c r="BO316" s="49" t="s">
        <v>197</v>
      </c>
      <c r="BP316" s="48">
        <v>93.4</v>
      </c>
      <c r="BQ316" s="49" t="s">
        <v>197</v>
      </c>
      <c r="BR316" s="48">
        <v>191.9</v>
      </c>
      <c r="BS316" s="48">
        <v>96.6</v>
      </c>
      <c r="BT316" s="48">
        <v>141.5</v>
      </c>
      <c r="BU316" s="48">
        <v>143.1</v>
      </c>
      <c r="BV316" s="48">
        <v>87.9</v>
      </c>
      <c r="BW316" s="48">
        <v>107</v>
      </c>
      <c r="BX316" s="48">
        <v>247.5</v>
      </c>
      <c r="BY316" s="48">
        <v>80.099999999999994</v>
      </c>
      <c r="BZ316" s="48">
        <v>188.1</v>
      </c>
      <c r="CA316" s="49" t="s">
        <v>197</v>
      </c>
      <c r="CB316" s="49" t="s">
        <v>197</v>
      </c>
      <c r="CC316" s="49" t="s">
        <v>197</v>
      </c>
      <c r="CD316" s="48">
        <v>169.4</v>
      </c>
      <c r="CE316" s="48">
        <v>147.9</v>
      </c>
      <c r="CF316" s="48">
        <v>156.4</v>
      </c>
      <c r="CG316" s="48">
        <v>186</v>
      </c>
      <c r="CH316" s="48">
        <v>63.7</v>
      </c>
      <c r="CI316" s="48">
        <v>124.8</v>
      </c>
      <c r="CJ316" s="48">
        <v>177.5</v>
      </c>
      <c r="CK316" s="48">
        <v>112.7</v>
      </c>
      <c r="CL316" s="48">
        <v>139.9</v>
      </c>
      <c r="CM316" s="49" t="s">
        <v>197</v>
      </c>
      <c r="CN316" s="49" t="s">
        <v>197</v>
      </c>
      <c r="CO316" s="49" t="s">
        <v>197</v>
      </c>
      <c r="CP316" s="49" t="s">
        <v>197</v>
      </c>
      <c r="CQ316" s="49" t="s">
        <v>197</v>
      </c>
      <c r="CR316" s="49" t="s">
        <v>197</v>
      </c>
      <c r="CS316" s="49" t="s">
        <v>197</v>
      </c>
      <c r="CT316" s="49" t="s">
        <v>197</v>
      </c>
      <c r="CU316" s="49" t="s">
        <v>197</v>
      </c>
      <c r="CV316" s="49" t="s">
        <v>197</v>
      </c>
      <c r="CW316" s="48">
        <v>176.2</v>
      </c>
      <c r="CX316" s="48">
        <v>85.9</v>
      </c>
      <c r="CY316" s="48">
        <v>125.9</v>
      </c>
      <c r="CZ316" s="48">
        <v>97.4</v>
      </c>
      <c r="DA316" s="48">
        <v>176.4</v>
      </c>
      <c r="DB316" s="48">
        <v>126.8</v>
      </c>
      <c r="DC316" s="48">
        <v>144</v>
      </c>
      <c r="DD316" s="48">
        <v>174.1</v>
      </c>
      <c r="DE316" s="48">
        <v>100.9</v>
      </c>
      <c r="DF316" s="48">
        <v>127.1</v>
      </c>
      <c r="DG316" s="48">
        <v>234.4</v>
      </c>
      <c r="DH316" s="48">
        <v>124.5</v>
      </c>
      <c r="DI316" s="48">
        <v>186.3</v>
      </c>
      <c r="DJ316" s="48">
        <v>208.9</v>
      </c>
      <c r="DK316" s="48">
        <v>72.7</v>
      </c>
      <c r="DL316" s="48">
        <v>136.80000000000001</v>
      </c>
      <c r="DM316" s="48">
        <v>199.7</v>
      </c>
      <c r="DN316" s="48">
        <v>129.9</v>
      </c>
      <c r="DO316" s="48">
        <v>156.6</v>
      </c>
      <c r="DP316" s="49" t="s">
        <v>197</v>
      </c>
      <c r="DQ316" s="49" t="s">
        <v>197</v>
      </c>
      <c r="DR316" s="49" t="s">
        <v>197</v>
      </c>
      <c r="DS316" s="48">
        <v>147.80000000000001</v>
      </c>
      <c r="DT316" s="48">
        <v>220.5</v>
      </c>
      <c r="DU316" s="48">
        <v>194</v>
      </c>
      <c r="DV316" s="48">
        <v>219.6</v>
      </c>
      <c r="DW316" s="48">
        <v>484.7</v>
      </c>
      <c r="DX316" s="48">
        <v>405.4</v>
      </c>
      <c r="DY316" s="49" t="s">
        <v>197</v>
      </c>
      <c r="DZ316" s="49" t="s">
        <v>197</v>
      </c>
      <c r="EA316" s="49" t="s">
        <v>197</v>
      </c>
      <c r="EB316" s="48" t="e">
        <v>#N/A</v>
      </c>
      <c r="EC316" s="49" t="s">
        <v>197</v>
      </c>
      <c r="ED316" s="48" t="e">
        <v>#N/A</v>
      </c>
      <c r="EE316" s="49" t="s">
        <v>197</v>
      </c>
      <c r="EF316" s="49" t="s">
        <v>197</v>
      </c>
      <c r="EG316" s="49" t="s">
        <v>197</v>
      </c>
      <c r="EH316" s="49" t="s">
        <v>197</v>
      </c>
      <c r="EI316" s="48">
        <v>58.1</v>
      </c>
      <c r="EJ316" s="48">
        <v>45.2</v>
      </c>
      <c r="EK316" s="48">
        <v>49.6</v>
      </c>
      <c r="EL316" s="49" t="s">
        <v>197</v>
      </c>
      <c r="EM316" s="48">
        <v>326.2</v>
      </c>
      <c r="EN316" s="48">
        <v>51.1</v>
      </c>
      <c r="EO316" s="48">
        <v>195</v>
      </c>
      <c r="EP316" s="49" t="s">
        <v>197</v>
      </c>
      <c r="EQ316" s="49" t="s">
        <v>197</v>
      </c>
      <c r="ER316" s="49" t="s">
        <v>197</v>
      </c>
      <c r="ES316" s="49" t="s">
        <v>197</v>
      </c>
      <c r="ET316" s="48">
        <v>131.30000000000001</v>
      </c>
      <c r="EU316" s="49" t="s">
        <v>197</v>
      </c>
      <c r="EV316" s="48">
        <v>159.9</v>
      </c>
      <c r="EW316" s="48">
        <v>134.69999999999999</v>
      </c>
      <c r="EX316" s="48">
        <v>142.6</v>
      </c>
      <c r="EY316" s="48">
        <v>125.8</v>
      </c>
      <c r="EZ316" s="48">
        <v>161.6</v>
      </c>
      <c r="FA316" s="48">
        <v>64.5</v>
      </c>
      <c r="FB316" s="48">
        <v>103.1</v>
      </c>
      <c r="FC316" s="48">
        <v>154.6</v>
      </c>
      <c r="FD316" s="48">
        <v>133</v>
      </c>
      <c r="FE316" s="48">
        <v>69.2</v>
      </c>
      <c r="FF316" s="48">
        <v>96.6</v>
      </c>
      <c r="FG316" s="48">
        <v>12.7</v>
      </c>
      <c r="FH316" s="48">
        <v>15.8</v>
      </c>
      <c r="FI316" s="48">
        <v>13.6</v>
      </c>
      <c r="FJ316" s="48">
        <v>9.1999999999999993</v>
      </c>
      <c r="FK316" s="48">
        <v>37.799999999999997</v>
      </c>
      <c r="FL316" s="48">
        <v>24.9</v>
      </c>
      <c r="FM316" s="48">
        <v>82.4</v>
      </c>
      <c r="FN316" s="48">
        <v>66</v>
      </c>
      <c r="FO316" s="48">
        <v>75.599999999999994</v>
      </c>
      <c r="FP316" s="48">
        <v>178.5</v>
      </c>
      <c r="FQ316" s="48">
        <v>68.099999999999994</v>
      </c>
      <c r="FR316" s="48">
        <v>107.3</v>
      </c>
      <c r="FS316" s="48">
        <v>65.400000000000006</v>
      </c>
      <c r="FT316" s="48">
        <v>75.2</v>
      </c>
      <c r="FU316" s="48">
        <v>69</v>
      </c>
      <c r="FV316" s="48">
        <v>122.9</v>
      </c>
      <c r="FW316" s="48">
        <v>50.9</v>
      </c>
      <c r="FX316" s="48">
        <v>135.9</v>
      </c>
      <c r="FY316" s="48">
        <v>129.4</v>
      </c>
      <c r="FZ316" s="48">
        <v>129.4</v>
      </c>
      <c r="GA316" s="48">
        <v>121.3</v>
      </c>
      <c r="GB316" s="48">
        <v>109.6</v>
      </c>
      <c r="GC316" s="48">
        <v>111.9</v>
      </c>
      <c r="GD316" s="48">
        <v>123.7</v>
      </c>
      <c r="GE316" s="48">
        <v>253.4</v>
      </c>
      <c r="GF316" s="48">
        <v>169.8</v>
      </c>
      <c r="GG316" s="48">
        <v>261</v>
      </c>
      <c r="GH316" s="48">
        <v>298.7</v>
      </c>
      <c r="GI316" s="48">
        <v>298.5</v>
      </c>
      <c r="GJ316" s="49" t="s">
        <v>197</v>
      </c>
      <c r="GK316" s="49" t="s">
        <v>197</v>
      </c>
      <c r="GL316" s="49" t="s">
        <v>197</v>
      </c>
      <c r="GM316" s="48">
        <v>134.80000000000001</v>
      </c>
      <c r="GN316" s="48">
        <v>15.7</v>
      </c>
      <c r="GO316" s="48">
        <v>61.6</v>
      </c>
      <c r="GP316" s="48">
        <v>159.1</v>
      </c>
      <c r="GQ316" s="48">
        <v>118.9</v>
      </c>
      <c r="GR316" s="48">
        <v>133.80000000000001</v>
      </c>
      <c r="GS316" s="48">
        <v>216</v>
      </c>
      <c r="GT316" s="48">
        <v>8</v>
      </c>
      <c r="GU316" s="48">
        <v>53.6</v>
      </c>
      <c r="GV316" s="48">
        <v>70</v>
      </c>
      <c r="GW316" s="48">
        <v>24</v>
      </c>
      <c r="GX316" s="48">
        <v>44.4</v>
      </c>
      <c r="GY316" s="48">
        <v>106.3</v>
      </c>
      <c r="GZ316" s="48">
        <v>61.6</v>
      </c>
      <c r="HA316" s="48">
        <v>83.4</v>
      </c>
      <c r="HB316" s="48">
        <v>104.4</v>
      </c>
      <c r="HC316" s="48">
        <v>100.6</v>
      </c>
      <c r="HD316" s="48">
        <v>101.8</v>
      </c>
      <c r="HE316" s="48" t="e">
        <v>#N/A</v>
      </c>
      <c r="HF316" s="49" t="s">
        <v>197</v>
      </c>
      <c r="HG316" s="48" t="e">
        <v>#N/A</v>
      </c>
      <c r="HH316" s="49" t="s">
        <v>197</v>
      </c>
      <c r="HI316" s="48">
        <v>184</v>
      </c>
      <c r="HJ316" s="48">
        <v>159.4</v>
      </c>
      <c r="HK316" s="48">
        <v>166.4</v>
      </c>
      <c r="HL316" s="48">
        <v>160</v>
      </c>
      <c r="HM316" s="48">
        <v>90.6</v>
      </c>
      <c r="HN316" s="48">
        <v>124.1</v>
      </c>
      <c r="HO316" s="49" t="s">
        <v>197</v>
      </c>
      <c r="HP316" s="49" t="s">
        <v>197</v>
      </c>
      <c r="HQ316" s="49" t="s">
        <v>197</v>
      </c>
      <c r="HR316" s="49" t="s">
        <v>197</v>
      </c>
      <c r="HS316" s="49" t="s">
        <v>197</v>
      </c>
      <c r="HT316" s="49" t="s">
        <v>197</v>
      </c>
      <c r="HU316" s="48">
        <v>364.7</v>
      </c>
      <c r="HV316" s="48">
        <v>148.1</v>
      </c>
      <c r="HW316" s="48">
        <v>160.4</v>
      </c>
      <c r="HX316" s="48">
        <v>163.69999999999999</v>
      </c>
      <c r="HY316" s="49" t="s">
        <v>197</v>
      </c>
      <c r="HZ316" s="48">
        <v>90.9</v>
      </c>
      <c r="IA316" s="48">
        <v>51.8</v>
      </c>
      <c r="IB316" s="48">
        <v>185.1</v>
      </c>
      <c r="IC316" s="48">
        <v>112.1</v>
      </c>
      <c r="ID316" s="48">
        <v>38.799999999999997</v>
      </c>
      <c r="IE316" s="48">
        <v>129.80000000000001</v>
      </c>
      <c r="IF316" s="49" t="s">
        <v>197</v>
      </c>
      <c r="IG316" s="48">
        <v>44.2</v>
      </c>
      <c r="IH316" s="48">
        <v>96.3</v>
      </c>
      <c r="II316" s="48">
        <v>47.6</v>
      </c>
      <c r="IJ316" s="48">
        <v>14</v>
      </c>
      <c r="IK316" s="49" t="s">
        <v>197</v>
      </c>
      <c r="IL316" s="49" t="s">
        <v>197</v>
      </c>
      <c r="IM316" s="49" t="s">
        <v>197</v>
      </c>
      <c r="IN316" s="48">
        <v>29.6</v>
      </c>
      <c r="IO316" s="49" t="s">
        <v>197</v>
      </c>
      <c r="IP316" s="49" t="s">
        <v>197</v>
      </c>
      <c r="IQ316" s="48">
        <v>35.299999999999997</v>
      </c>
      <c r="IR316" s="48">
        <v>115</v>
      </c>
      <c r="IS316" s="48">
        <v>97.8</v>
      </c>
      <c r="IT316" s="48">
        <v>104.4</v>
      </c>
      <c r="IU316" s="48">
        <v>478.5</v>
      </c>
      <c r="IV316" s="48">
        <v>229.9</v>
      </c>
      <c r="IW316" s="48">
        <v>292.39999999999998</v>
      </c>
      <c r="IX316" s="49" t="s">
        <v>197</v>
      </c>
      <c r="IY316" s="48">
        <v>91.6</v>
      </c>
      <c r="IZ316" s="48">
        <v>138</v>
      </c>
      <c r="JA316" s="48">
        <v>164.9</v>
      </c>
      <c r="JB316" s="49" t="s">
        <v>197</v>
      </c>
      <c r="JC316" s="48">
        <v>185.2</v>
      </c>
      <c r="JD316" s="48">
        <v>268.8</v>
      </c>
      <c r="JE316" s="48">
        <v>248.4</v>
      </c>
      <c r="JF316" s="48">
        <v>398.4</v>
      </c>
      <c r="JG316" s="48">
        <v>196.6</v>
      </c>
      <c r="JH316" s="48">
        <v>129</v>
      </c>
      <c r="JI316" s="48">
        <v>201.1</v>
      </c>
      <c r="JJ316" s="48">
        <v>133.1</v>
      </c>
      <c r="JK316" s="48">
        <v>127.6</v>
      </c>
      <c r="JL316" s="48">
        <v>121.2</v>
      </c>
      <c r="JM316" s="48">
        <v>103.7</v>
      </c>
      <c r="JN316" s="48">
        <v>96.3</v>
      </c>
      <c r="JO316" s="48">
        <v>67.5</v>
      </c>
    </row>
    <row r="317" spans="1:275">
      <c r="A317" s="45"/>
      <c r="B317" s="46" t="s">
        <v>2054</v>
      </c>
      <c r="C317" s="303" t="s">
        <v>1327</v>
      </c>
      <c r="D317" s="46" t="s">
        <v>142</v>
      </c>
      <c r="E317" s="303" t="s">
        <v>41</v>
      </c>
      <c r="F317" s="47" t="s">
        <v>197</v>
      </c>
      <c r="G317" s="47" t="s">
        <v>197</v>
      </c>
      <c r="H317" s="48">
        <v>96.4</v>
      </c>
      <c r="I317" s="48">
        <v>80.7</v>
      </c>
      <c r="J317" s="48">
        <v>89.7</v>
      </c>
      <c r="K317" s="49" t="s">
        <v>197</v>
      </c>
      <c r="L317" s="48">
        <v>33.9</v>
      </c>
      <c r="M317" s="49" t="s">
        <v>197</v>
      </c>
      <c r="N317" s="49" t="s">
        <v>197</v>
      </c>
      <c r="O317" s="49" t="s">
        <v>197</v>
      </c>
      <c r="P317" s="49" t="s">
        <v>197</v>
      </c>
      <c r="Q317" s="49" t="s">
        <v>197</v>
      </c>
      <c r="R317" s="49" t="s">
        <v>197</v>
      </c>
      <c r="S317" s="49" t="s">
        <v>197</v>
      </c>
      <c r="T317" s="49" t="s">
        <v>197</v>
      </c>
      <c r="U317" s="49" t="s">
        <v>197</v>
      </c>
      <c r="V317" s="49" t="s">
        <v>197</v>
      </c>
      <c r="W317" s="49" t="s">
        <v>197</v>
      </c>
      <c r="X317" s="49" t="s">
        <v>197</v>
      </c>
      <c r="Y317" s="49" t="s">
        <v>197</v>
      </c>
      <c r="Z317" s="49" t="s">
        <v>197</v>
      </c>
      <c r="AA317" s="49" t="s">
        <v>197</v>
      </c>
      <c r="AB317" s="49" t="s">
        <v>197</v>
      </c>
      <c r="AC317" s="49" t="s">
        <v>197</v>
      </c>
      <c r="AD317" s="49" t="s">
        <v>197</v>
      </c>
      <c r="AE317" s="49" t="s">
        <v>197</v>
      </c>
      <c r="AF317" s="49" t="s">
        <v>197</v>
      </c>
      <c r="AG317" s="49" t="s">
        <v>197</v>
      </c>
      <c r="AH317" s="49" t="s">
        <v>197</v>
      </c>
      <c r="AI317" s="49" t="s">
        <v>197</v>
      </c>
      <c r="AJ317" s="49" t="s">
        <v>197</v>
      </c>
      <c r="AK317" s="49" t="s">
        <v>197</v>
      </c>
      <c r="AL317" s="49" t="s">
        <v>197</v>
      </c>
      <c r="AM317" s="49" t="s">
        <v>197</v>
      </c>
      <c r="AN317" s="49" t="s">
        <v>197</v>
      </c>
      <c r="AO317" s="49" t="s">
        <v>197</v>
      </c>
      <c r="AP317" s="49" t="s">
        <v>197</v>
      </c>
      <c r="AQ317" s="49" t="s">
        <v>197</v>
      </c>
      <c r="AR317" s="49" t="s">
        <v>197</v>
      </c>
      <c r="AS317" s="49" t="s">
        <v>197</v>
      </c>
      <c r="AT317" s="49" t="s">
        <v>197</v>
      </c>
      <c r="AU317" s="49" t="s">
        <v>197</v>
      </c>
      <c r="AV317" s="49" t="s">
        <v>197</v>
      </c>
      <c r="AW317" s="49" t="s">
        <v>197</v>
      </c>
      <c r="AX317" s="49" t="s">
        <v>197</v>
      </c>
      <c r="AY317" s="49" t="s">
        <v>197</v>
      </c>
      <c r="AZ317" s="48">
        <v>114.2</v>
      </c>
      <c r="BA317" s="48">
        <v>75.7</v>
      </c>
      <c r="BB317" s="48">
        <v>77.5</v>
      </c>
      <c r="BC317" s="48">
        <v>56.5</v>
      </c>
      <c r="BD317" s="48">
        <v>27.4</v>
      </c>
      <c r="BE317" s="48">
        <v>29.6</v>
      </c>
      <c r="BF317" s="48">
        <v>53.7</v>
      </c>
      <c r="BG317" s="48">
        <v>34.5</v>
      </c>
      <c r="BH317" s="48">
        <v>39.200000000000003</v>
      </c>
      <c r="BI317" s="49" t="s">
        <v>197</v>
      </c>
      <c r="BJ317" s="49" t="s">
        <v>197</v>
      </c>
      <c r="BK317" s="49" t="s">
        <v>197</v>
      </c>
      <c r="BL317" s="49" t="s">
        <v>197</v>
      </c>
      <c r="BM317" s="49" t="s">
        <v>197</v>
      </c>
      <c r="BN317" s="49" t="s">
        <v>197</v>
      </c>
      <c r="BO317" s="49" t="s">
        <v>197</v>
      </c>
      <c r="BP317" s="49" t="s">
        <v>197</v>
      </c>
      <c r="BQ317" s="49" t="s">
        <v>197</v>
      </c>
      <c r="BR317" s="49" t="s">
        <v>197</v>
      </c>
      <c r="BS317" s="49" t="s">
        <v>197</v>
      </c>
      <c r="BT317" s="49" t="s">
        <v>197</v>
      </c>
      <c r="BU317" s="49" t="s">
        <v>197</v>
      </c>
      <c r="BV317" s="49" t="s">
        <v>197</v>
      </c>
      <c r="BW317" s="49" t="s">
        <v>197</v>
      </c>
      <c r="BX317" s="49" t="s">
        <v>197</v>
      </c>
      <c r="BY317" s="49" t="s">
        <v>197</v>
      </c>
      <c r="BZ317" s="49" t="s">
        <v>197</v>
      </c>
      <c r="CA317" s="49" t="s">
        <v>197</v>
      </c>
      <c r="CB317" s="49" t="s">
        <v>197</v>
      </c>
      <c r="CC317" s="49" t="s">
        <v>197</v>
      </c>
      <c r="CD317" s="49" t="s">
        <v>197</v>
      </c>
      <c r="CE317" s="49" t="s">
        <v>197</v>
      </c>
      <c r="CF317" s="49" t="s">
        <v>197</v>
      </c>
      <c r="CG317" s="49" t="s">
        <v>197</v>
      </c>
      <c r="CH317" s="49" t="s">
        <v>197</v>
      </c>
      <c r="CI317" s="49" t="s">
        <v>197</v>
      </c>
      <c r="CJ317" s="49" t="s">
        <v>197</v>
      </c>
      <c r="CK317" s="49" t="s">
        <v>197</v>
      </c>
      <c r="CL317" s="49" t="s">
        <v>197</v>
      </c>
      <c r="CM317" s="49" t="s">
        <v>197</v>
      </c>
      <c r="CN317" s="49" t="s">
        <v>197</v>
      </c>
      <c r="CO317" s="49" t="s">
        <v>197</v>
      </c>
      <c r="CP317" s="49" t="s">
        <v>197</v>
      </c>
      <c r="CQ317" s="49" t="s">
        <v>197</v>
      </c>
      <c r="CR317" s="49" t="s">
        <v>197</v>
      </c>
      <c r="CS317" s="49" t="s">
        <v>197</v>
      </c>
      <c r="CT317" s="49" t="s">
        <v>197</v>
      </c>
      <c r="CU317" s="49" t="s">
        <v>197</v>
      </c>
      <c r="CV317" s="49" t="s">
        <v>197</v>
      </c>
      <c r="CW317" s="49" t="s">
        <v>197</v>
      </c>
      <c r="CX317" s="49" t="s">
        <v>197</v>
      </c>
      <c r="CY317" s="49" t="s">
        <v>197</v>
      </c>
      <c r="CZ317" s="49" t="s">
        <v>197</v>
      </c>
      <c r="DA317" s="49" t="s">
        <v>197</v>
      </c>
      <c r="DB317" s="49" t="s">
        <v>197</v>
      </c>
      <c r="DC317" s="49" t="s">
        <v>197</v>
      </c>
      <c r="DD317" s="49" t="s">
        <v>197</v>
      </c>
      <c r="DE317" s="49" t="s">
        <v>197</v>
      </c>
      <c r="DF317" s="49" t="s">
        <v>197</v>
      </c>
      <c r="DG317" s="49" t="s">
        <v>197</v>
      </c>
      <c r="DH317" s="49" t="s">
        <v>197</v>
      </c>
      <c r="DI317" s="49" t="s">
        <v>197</v>
      </c>
      <c r="DJ317" s="49" t="s">
        <v>197</v>
      </c>
      <c r="DK317" s="49" t="s">
        <v>197</v>
      </c>
      <c r="DL317" s="49" t="s">
        <v>197</v>
      </c>
      <c r="DM317" s="49" t="s">
        <v>197</v>
      </c>
      <c r="DN317" s="49" t="s">
        <v>197</v>
      </c>
      <c r="DO317" s="49" t="s">
        <v>197</v>
      </c>
      <c r="DP317" s="49" t="s">
        <v>197</v>
      </c>
      <c r="DQ317" s="49" t="s">
        <v>197</v>
      </c>
      <c r="DR317" s="49" t="s">
        <v>197</v>
      </c>
      <c r="DS317" s="49" t="s">
        <v>197</v>
      </c>
      <c r="DT317" s="49" t="s">
        <v>197</v>
      </c>
      <c r="DU317" s="49" t="s">
        <v>197</v>
      </c>
      <c r="DV317" s="49" t="s">
        <v>197</v>
      </c>
      <c r="DW317" s="49" t="s">
        <v>197</v>
      </c>
      <c r="DX317" s="49" t="s">
        <v>197</v>
      </c>
      <c r="DY317" s="49" t="s">
        <v>197</v>
      </c>
      <c r="DZ317" s="49" t="s">
        <v>197</v>
      </c>
      <c r="EA317" s="49" t="s">
        <v>197</v>
      </c>
      <c r="EB317" s="48" t="e">
        <v>#N/A</v>
      </c>
      <c r="EC317" s="49" t="s">
        <v>197</v>
      </c>
      <c r="ED317" s="48" t="e">
        <v>#N/A</v>
      </c>
      <c r="EE317" s="49" t="s">
        <v>197</v>
      </c>
      <c r="EF317" s="49" t="s">
        <v>197</v>
      </c>
      <c r="EG317" s="49" t="s">
        <v>197</v>
      </c>
      <c r="EH317" s="49" t="s">
        <v>197</v>
      </c>
      <c r="EI317" s="49" t="s">
        <v>197</v>
      </c>
      <c r="EJ317" s="49" t="s">
        <v>197</v>
      </c>
      <c r="EK317" s="49" t="s">
        <v>197</v>
      </c>
      <c r="EL317" s="49" t="s">
        <v>197</v>
      </c>
      <c r="EM317" s="49" t="s">
        <v>197</v>
      </c>
      <c r="EN317" s="49" t="s">
        <v>197</v>
      </c>
      <c r="EO317" s="49" t="s">
        <v>197</v>
      </c>
      <c r="EP317" s="49" t="s">
        <v>197</v>
      </c>
      <c r="EQ317" s="49" t="s">
        <v>197</v>
      </c>
      <c r="ER317" s="49" t="s">
        <v>197</v>
      </c>
      <c r="ES317" s="49" t="s">
        <v>197</v>
      </c>
      <c r="ET317" s="49" t="s">
        <v>197</v>
      </c>
      <c r="EU317" s="49" t="s">
        <v>197</v>
      </c>
      <c r="EV317" s="48">
        <v>57.5</v>
      </c>
      <c r="EW317" s="48">
        <v>50.1</v>
      </c>
      <c r="EX317" s="48">
        <v>52.5</v>
      </c>
      <c r="EY317" s="49" t="s">
        <v>197</v>
      </c>
      <c r="EZ317" s="49" t="s">
        <v>197</v>
      </c>
      <c r="FA317" s="49" t="s">
        <v>197</v>
      </c>
      <c r="FB317" s="49" t="s">
        <v>197</v>
      </c>
      <c r="FC317" s="49" t="s">
        <v>197</v>
      </c>
      <c r="FD317" s="48">
        <v>40</v>
      </c>
      <c r="FE317" s="48">
        <v>4.0999999999999996</v>
      </c>
      <c r="FF317" s="48">
        <v>19.600000000000001</v>
      </c>
      <c r="FG317" s="49" t="s">
        <v>197</v>
      </c>
      <c r="FH317" s="49" t="s">
        <v>197</v>
      </c>
      <c r="FI317" s="49" t="s">
        <v>197</v>
      </c>
      <c r="FJ317" s="49" t="s">
        <v>197</v>
      </c>
      <c r="FK317" s="49" t="s">
        <v>197</v>
      </c>
      <c r="FL317" s="49" t="s">
        <v>197</v>
      </c>
      <c r="FM317" s="48">
        <v>20</v>
      </c>
      <c r="FN317" s="48">
        <v>31</v>
      </c>
      <c r="FO317" s="48">
        <v>24.5</v>
      </c>
      <c r="FP317" s="49" t="s">
        <v>197</v>
      </c>
      <c r="FQ317" s="49" t="s">
        <v>197</v>
      </c>
      <c r="FR317" s="49" t="s">
        <v>197</v>
      </c>
      <c r="FS317" s="48">
        <v>39.1</v>
      </c>
      <c r="FT317" s="48">
        <v>36.299999999999997</v>
      </c>
      <c r="FU317" s="48">
        <v>38.1</v>
      </c>
      <c r="FV317" s="49" t="s">
        <v>197</v>
      </c>
      <c r="FW317" s="49" t="s">
        <v>197</v>
      </c>
      <c r="FX317" s="48">
        <v>46.4</v>
      </c>
      <c r="FY317" s="48">
        <v>52.6</v>
      </c>
      <c r="FZ317" s="48">
        <v>52.6</v>
      </c>
      <c r="GA317" s="48">
        <v>75.900000000000006</v>
      </c>
      <c r="GB317" s="48">
        <v>64.599999999999994</v>
      </c>
      <c r="GC317" s="48">
        <v>66.8</v>
      </c>
      <c r="GD317" s="49" t="s">
        <v>197</v>
      </c>
      <c r="GE317" s="49" t="s">
        <v>197</v>
      </c>
      <c r="GF317" s="49" t="s">
        <v>197</v>
      </c>
      <c r="GG317" s="48">
        <v>161.1</v>
      </c>
      <c r="GH317" s="48">
        <v>153.69999999999999</v>
      </c>
      <c r="GI317" s="48">
        <v>153.80000000000001</v>
      </c>
      <c r="GJ317" s="49" t="s">
        <v>197</v>
      </c>
      <c r="GK317" s="49" t="s">
        <v>197</v>
      </c>
      <c r="GL317" s="49" t="s">
        <v>197</v>
      </c>
      <c r="GM317" s="49" t="s">
        <v>197</v>
      </c>
      <c r="GN317" s="49" t="s">
        <v>197</v>
      </c>
      <c r="GO317" s="49" t="s">
        <v>197</v>
      </c>
      <c r="GP317" s="49" t="s">
        <v>197</v>
      </c>
      <c r="GQ317" s="49" t="s">
        <v>197</v>
      </c>
      <c r="GR317" s="49" t="s">
        <v>197</v>
      </c>
      <c r="GS317" s="49" t="s">
        <v>197</v>
      </c>
      <c r="GT317" s="49" t="s">
        <v>197</v>
      </c>
      <c r="GU317" s="49" t="s">
        <v>197</v>
      </c>
      <c r="GV317" s="49" t="s">
        <v>197</v>
      </c>
      <c r="GW317" s="49" t="s">
        <v>197</v>
      </c>
      <c r="GX317" s="49" t="s">
        <v>197</v>
      </c>
      <c r="GY317" s="49" t="s">
        <v>197</v>
      </c>
      <c r="GZ317" s="49" t="s">
        <v>197</v>
      </c>
      <c r="HA317" s="49" t="s">
        <v>197</v>
      </c>
      <c r="HB317" s="49" t="s">
        <v>197</v>
      </c>
      <c r="HC317" s="49" t="s">
        <v>197</v>
      </c>
      <c r="HD317" s="49" t="s">
        <v>197</v>
      </c>
      <c r="HE317" s="48" t="e">
        <v>#N/A</v>
      </c>
      <c r="HF317" s="49" t="s">
        <v>197</v>
      </c>
      <c r="HG317" s="48" t="e">
        <v>#N/A</v>
      </c>
      <c r="HH317" s="49" t="s">
        <v>197</v>
      </c>
      <c r="HI317" s="49" t="s">
        <v>197</v>
      </c>
      <c r="HJ317" s="49" t="s">
        <v>197</v>
      </c>
      <c r="HK317" s="49" t="s">
        <v>197</v>
      </c>
      <c r="HL317" s="49" t="s">
        <v>197</v>
      </c>
      <c r="HM317" s="49" t="s">
        <v>197</v>
      </c>
      <c r="HN317" s="49" t="s">
        <v>197</v>
      </c>
      <c r="HO317" s="49" t="s">
        <v>197</v>
      </c>
      <c r="HP317" s="49" t="s">
        <v>197</v>
      </c>
      <c r="HQ317" s="49" t="s">
        <v>197</v>
      </c>
      <c r="HR317" s="49" t="s">
        <v>197</v>
      </c>
      <c r="HS317" s="49" t="s">
        <v>197</v>
      </c>
      <c r="HT317" s="49" t="s">
        <v>197</v>
      </c>
      <c r="HU317" s="48">
        <v>155.69999999999999</v>
      </c>
      <c r="HV317" s="48">
        <v>58.6</v>
      </c>
      <c r="HW317" s="48">
        <v>64.900000000000006</v>
      </c>
      <c r="HX317" s="49" t="s">
        <v>197</v>
      </c>
      <c r="HY317" s="49" t="s">
        <v>197</v>
      </c>
      <c r="HZ317" s="49" t="s">
        <v>197</v>
      </c>
      <c r="IA317" s="49" t="s">
        <v>197</v>
      </c>
      <c r="IB317" s="49" t="s">
        <v>197</v>
      </c>
      <c r="IC317" s="49" t="s">
        <v>197</v>
      </c>
      <c r="ID317" s="48">
        <v>29.3</v>
      </c>
      <c r="IE317" s="49" t="s">
        <v>197</v>
      </c>
      <c r="IF317" s="49" t="s">
        <v>197</v>
      </c>
      <c r="IG317" s="49" t="s">
        <v>197</v>
      </c>
      <c r="IH317" s="48">
        <v>25.5</v>
      </c>
      <c r="II317" s="49" t="s">
        <v>197</v>
      </c>
      <c r="IJ317" s="49" t="s">
        <v>197</v>
      </c>
      <c r="IK317" s="49" t="s">
        <v>197</v>
      </c>
      <c r="IL317" s="49" t="s">
        <v>197</v>
      </c>
      <c r="IM317" s="49" t="s">
        <v>197</v>
      </c>
      <c r="IN317" s="49" t="s">
        <v>197</v>
      </c>
      <c r="IO317" s="49" t="s">
        <v>197</v>
      </c>
      <c r="IP317" s="49" t="s">
        <v>197</v>
      </c>
      <c r="IQ317" s="49" t="s">
        <v>197</v>
      </c>
      <c r="IR317" s="49" t="s">
        <v>197</v>
      </c>
      <c r="IS317" s="49" t="s">
        <v>197</v>
      </c>
      <c r="IT317" s="49" t="s">
        <v>197</v>
      </c>
      <c r="IU317" s="49" t="s">
        <v>197</v>
      </c>
      <c r="IV317" s="49" t="s">
        <v>197</v>
      </c>
      <c r="IW317" s="49" t="s">
        <v>197</v>
      </c>
      <c r="IX317" s="49" t="s">
        <v>197</v>
      </c>
      <c r="IY317" s="49" t="s">
        <v>197</v>
      </c>
      <c r="IZ317" s="49" t="s">
        <v>197</v>
      </c>
      <c r="JA317" s="49" t="s">
        <v>197</v>
      </c>
      <c r="JB317" s="49" t="s">
        <v>197</v>
      </c>
      <c r="JC317" s="49" t="s">
        <v>197</v>
      </c>
      <c r="JD317" s="49" t="s">
        <v>197</v>
      </c>
      <c r="JE317" s="49" t="s">
        <v>197</v>
      </c>
      <c r="JF317" s="49" t="s">
        <v>87</v>
      </c>
      <c r="JG317" s="49" t="s">
        <v>87</v>
      </c>
      <c r="JH317" s="49" t="s">
        <v>87</v>
      </c>
      <c r="JI317" s="49">
        <v>96.9</v>
      </c>
      <c r="JJ317" s="49">
        <v>36</v>
      </c>
      <c r="JK317" s="49">
        <v>36.5</v>
      </c>
      <c r="JL317" s="49">
        <v>69.5</v>
      </c>
      <c r="JM317" s="49">
        <v>12.7</v>
      </c>
      <c r="JN317" s="49">
        <v>25.5</v>
      </c>
      <c r="JO317" s="49" t="s">
        <v>87</v>
      </c>
    </row>
    <row r="318" spans="1:275">
      <c r="A318" s="45"/>
      <c r="B318" s="46" t="s">
        <v>2055</v>
      </c>
      <c r="C318" s="303" t="s">
        <v>1533</v>
      </c>
      <c r="D318" s="46" t="s">
        <v>142</v>
      </c>
      <c r="E318" s="303" t="s">
        <v>41</v>
      </c>
      <c r="F318" s="47" t="s">
        <v>197</v>
      </c>
      <c r="G318" s="47" t="s">
        <v>197</v>
      </c>
      <c r="H318" s="48">
        <v>176.4</v>
      </c>
      <c r="I318" s="48">
        <v>96.6</v>
      </c>
      <c r="J318" s="48">
        <v>109.3</v>
      </c>
      <c r="K318" s="49" t="s">
        <v>197</v>
      </c>
      <c r="L318" s="48">
        <v>34.1</v>
      </c>
      <c r="M318" s="49" t="s">
        <v>197</v>
      </c>
      <c r="N318" s="49" t="s">
        <v>197</v>
      </c>
      <c r="O318" s="49" t="s">
        <v>197</v>
      </c>
      <c r="P318" s="49" t="s">
        <v>197</v>
      </c>
      <c r="Q318" s="49" t="s">
        <v>197</v>
      </c>
      <c r="R318" s="49" t="s">
        <v>197</v>
      </c>
      <c r="S318" s="49" t="s">
        <v>197</v>
      </c>
      <c r="T318" s="49" t="s">
        <v>197</v>
      </c>
      <c r="U318" s="49" t="s">
        <v>197</v>
      </c>
      <c r="V318" s="49" t="s">
        <v>197</v>
      </c>
      <c r="W318" s="49" t="s">
        <v>197</v>
      </c>
      <c r="X318" s="49" t="s">
        <v>197</v>
      </c>
      <c r="Y318" s="49" t="s">
        <v>197</v>
      </c>
      <c r="Z318" s="49" t="s">
        <v>197</v>
      </c>
      <c r="AA318" s="49" t="s">
        <v>197</v>
      </c>
      <c r="AB318" s="49" t="s">
        <v>197</v>
      </c>
      <c r="AC318" s="49" t="s">
        <v>197</v>
      </c>
      <c r="AD318" s="49" t="s">
        <v>197</v>
      </c>
      <c r="AE318" s="49" t="s">
        <v>197</v>
      </c>
      <c r="AF318" s="49" t="s">
        <v>197</v>
      </c>
      <c r="AG318" s="49" t="s">
        <v>197</v>
      </c>
      <c r="AH318" s="49" t="s">
        <v>197</v>
      </c>
      <c r="AI318" s="49" t="s">
        <v>197</v>
      </c>
      <c r="AJ318" s="49" t="s">
        <v>197</v>
      </c>
      <c r="AK318" s="49" t="s">
        <v>197</v>
      </c>
      <c r="AL318" s="49" t="s">
        <v>197</v>
      </c>
      <c r="AM318" s="49" t="s">
        <v>197</v>
      </c>
      <c r="AN318" s="49" t="s">
        <v>197</v>
      </c>
      <c r="AO318" s="49" t="s">
        <v>197</v>
      </c>
      <c r="AP318" s="49" t="s">
        <v>197</v>
      </c>
      <c r="AQ318" s="49" t="s">
        <v>197</v>
      </c>
      <c r="AR318" s="49" t="s">
        <v>197</v>
      </c>
      <c r="AS318" s="49" t="s">
        <v>197</v>
      </c>
      <c r="AT318" s="49" t="s">
        <v>197</v>
      </c>
      <c r="AU318" s="49" t="s">
        <v>197</v>
      </c>
      <c r="AV318" s="49" t="s">
        <v>197</v>
      </c>
      <c r="AW318" s="49" t="s">
        <v>197</v>
      </c>
      <c r="AX318" s="49" t="s">
        <v>197</v>
      </c>
      <c r="AY318" s="49" t="s">
        <v>197</v>
      </c>
      <c r="AZ318" s="48">
        <v>74.8</v>
      </c>
      <c r="BA318" s="48">
        <v>47</v>
      </c>
      <c r="BB318" s="48">
        <v>48.3</v>
      </c>
      <c r="BC318" s="48">
        <v>33.299999999999997</v>
      </c>
      <c r="BD318" s="48">
        <v>12.5</v>
      </c>
      <c r="BE318" s="48">
        <v>14.1</v>
      </c>
      <c r="BF318" s="48">
        <v>67</v>
      </c>
      <c r="BG318" s="48">
        <v>31.7</v>
      </c>
      <c r="BH318" s="48">
        <v>40.799999999999997</v>
      </c>
      <c r="BI318" s="49" t="s">
        <v>197</v>
      </c>
      <c r="BJ318" s="49" t="s">
        <v>197</v>
      </c>
      <c r="BK318" s="49" t="s">
        <v>197</v>
      </c>
      <c r="BL318" s="49" t="s">
        <v>197</v>
      </c>
      <c r="BM318" s="49" t="s">
        <v>197</v>
      </c>
      <c r="BN318" s="49" t="s">
        <v>197</v>
      </c>
      <c r="BO318" s="49" t="s">
        <v>197</v>
      </c>
      <c r="BP318" s="49" t="s">
        <v>197</v>
      </c>
      <c r="BQ318" s="49" t="s">
        <v>197</v>
      </c>
      <c r="BR318" s="49" t="s">
        <v>197</v>
      </c>
      <c r="BS318" s="49" t="s">
        <v>197</v>
      </c>
      <c r="BT318" s="49" t="s">
        <v>197</v>
      </c>
      <c r="BU318" s="49" t="s">
        <v>197</v>
      </c>
      <c r="BV318" s="49" t="s">
        <v>197</v>
      </c>
      <c r="BW318" s="49" t="s">
        <v>197</v>
      </c>
      <c r="BX318" s="49" t="s">
        <v>197</v>
      </c>
      <c r="BY318" s="49" t="s">
        <v>197</v>
      </c>
      <c r="BZ318" s="49" t="s">
        <v>197</v>
      </c>
      <c r="CA318" s="49" t="s">
        <v>197</v>
      </c>
      <c r="CB318" s="49" t="s">
        <v>197</v>
      </c>
      <c r="CC318" s="49" t="s">
        <v>197</v>
      </c>
      <c r="CD318" s="49" t="s">
        <v>197</v>
      </c>
      <c r="CE318" s="49" t="s">
        <v>197</v>
      </c>
      <c r="CF318" s="49" t="s">
        <v>197</v>
      </c>
      <c r="CG318" s="49" t="s">
        <v>197</v>
      </c>
      <c r="CH318" s="49" t="s">
        <v>197</v>
      </c>
      <c r="CI318" s="49" t="s">
        <v>197</v>
      </c>
      <c r="CJ318" s="49" t="s">
        <v>197</v>
      </c>
      <c r="CK318" s="49" t="s">
        <v>197</v>
      </c>
      <c r="CL318" s="49" t="s">
        <v>197</v>
      </c>
      <c r="CM318" s="49" t="s">
        <v>197</v>
      </c>
      <c r="CN318" s="49" t="s">
        <v>197</v>
      </c>
      <c r="CO318" s="49" t="s">
        <v>197</v>
      </c>
      <c r="CP318" s="49" t="s">
        <v>197</v>
      </c>
      <c r="CQ318" s="49" t="s">
        <v>197</v>
      </c>
      <c r="CR318" s="49" t="s">
        <v>197</v>
      </c>
      <c r="CS318" s="49" t="s">
        <v>197</v>
      </c>
      <c r="CT318" s="49" t="s">
        <v>197</v>
      </c>
      <c r="CU318" s="49" t="s">
        <v>197</v>
      </c>
      <c r="CV318" s="49" t="s">
        <v>197</v>
      </c>
      <c r="CW318" s="49" t="s">
        <v>197</v>
      </c>
      <c r="CX318" s="49" t="s">
        <v>197</v>
      </c>
      <c r="CY318" s="49" t="s">
        <v>197</v>
      </c>
      <c r="CZ318" s="49" t="s">
        <v>197</v>
      </c>
      <c r="DA318" s="49" t="s">
        <v>197</v>
      </c>
      <c r="DB318" s="49" t="s">
        <v>197</v>
      </c>
      <c r="DC318" s="49" t="s">
        <v>197</v>
      </c>
      <c r="DD318" s="49" t="s">
        <v>197</v>
      </c>
      <c r="DE318" s="49" t="s">
        <v>197</v>
      </c>
      <c r="DF318" s="49" t="s">
        <v>197</v>
      </c>
      <c r="DG318" s="49" t="s">
        <v>197</v>
      </c>
      <c r="DH318" s="49" t="s">
        <v>197</v>
      </c>
      <c r="DI318" s="49" t="s">
        <v>197</v>
      </c>
      <c r="DJ318" s="49" t="s">
        <v>197</v>
      </c>
      <c r="DK318" s="49" t="s">
        <v>197</v>
      </c>
      <c r="DL318" s="49" t="s">
        <v>197</v>
      </c>
      <c r="DM318" s="49" t="s">
        <v>197</v>
      </c>
      <c r="DN318" s="49" t="s">
        <v>197</v>
      </c>
      <c r="DO318" s="49" t="s">
        <v>197</v>
      </c>
      <c r="DP318" s="49" t="s">
        <v>197</v>
      </c>
      <c r="DQ318" s="49" t="s">
        <v>197</v>
      </c>
      <c r="DR318" s="49" t="s">
        <v>197</v>
      </c>
      <c r="DS318" s="49" t="s">
        <v>197</v>
      </c>
      <c r="DT318" s="49" t="s">
        <v>197</v>
      </c>
      <c r="DU318" s="49" t="s">
        <v>197</v>
      </c>
      <c r="DV318" s="49" t="s">
        <v>197</v>
      </c>
      <c r="DW318" s="49" t="s">
        <v>197</v>
      </c>
      <c r="DX318" s="49" t="s">
        <v>197</v>
      </c>
      <c r="DY318" s="49" t="s">
        <v>197</v>
      </c>
      <c r="DZ318" s="49" t="s">
        <v>197</v>
      </c>
      <c r="EA318" s="49" t="s">
        <v>197</v>
      </c>
      <c r="EB318" s="48" t="e">
        <v>#N/A</v>
      </c>
      <c r="EC318" s="49" t="s">
        <v>197</v>
      </c>
      <c r="ED318" s="48" t="e">
        <v>#N/A</v>
      </c>
      <c r="EE318" s="49" t="s">
        <v>197</v>
      </c>
      <c r="EF318" s="49" t="s">
        <v>197</v>
      </c>
      <c r="EG318" s="49" t="s">
        <v>197</v>
      </c>
      <c r="EH318" s="49" t="s">
        <v>197</v>
      </c>
      <c r="EI318" s="49" t="s">
        <v>197</v>
      </c>
      <c r="EJ318" s="49" t="s">
        <v>197</v>
      </c>
      <c r="EK318" s="49" t="s">
        <v>197</v>
      </c>
      <c r="EL318" s="49" t="s">
        <v>197</v>
      </c>
      <c r="EM318" s="49" t="s">
        <v>197</v>
      </c>
      <c r="EN318" s="49" t="s">
        <v>197</v>
      </c>
      <c r="EO318" s="49" t="s">
        <v>197</v>
      </c>
      <c r="EP318" s="49" t="s">
        <v>197</v>
      </c>
      <c r="EQ318" s="49" t="s">
        <v>197</v>
      </c>
      <c r="ER318" s="49" t="s">
        <v>197</v>
      </c>
      <c r="ES318" s="49" t="s">
        <v>197</v>
      </c>
      <c r="ET318" s="49" t="s">
        <v>197</v>
      </c>
      <c r="EU318" s="49" t="s">
        <v>197</v>
      </c>
      <c r="EV318" s="48">
        <v>113</v>
      </c>
      <c r="EW318" s="48">
        <v>74.3</v>
      </c>
      <c r="EX318" s="48">
        <v>87</v>
      </c>
      <c r="EY318" s="49" t="s">
        <v>197</v>
      </c>
      <c r="EZ318" s="49" t="s">
        <v>197</v>
      </c>
      <c r="FA318" s="49" t="s">
        <v>197</v>
      </c>
      <c r="FB318" s="49" t="s">
        <v>197</v>
      </c>
      <c r="FC318" s="49" t="s">
        <v>197</v>
      </c>
      <c r="FD318" s="49" t="s">
        <v>197</v>
      </c>
      <c r="FE318" s="49" t="s">
        <v>197</v>
      </c>
      <c r="FF318" s="49" t="s">
        <v>197</v>
      </c>
      <c r="FG318" s="49" t="s">
        <v>197</v>
      </c>
      <c r="FH318" s="49" t="s">
        <v>197</v>
      </c>
      <c r="FI318" s="49" t="s">
        <v>197</v>
      </c>
      <c r="FJ318" s="49" t="s">
        <v>197</v>
      </c>
      <c r="FK318" s="49" t="s">
        <v>197</v>
      </c>
      <c r="FL318" s="49" t="s">
        <v>197</v>
      </c>
      <c r="FM318" s="48">
        <v>12.9</v>
      </c>
      <c r="FN318" s="48">
        <v>21.8</v>
      </c>
      <c r="FO318" s="48">
        <v>16.600000000000001</v>
      </c>
      <c r="FP318" s="49" t="s">
        <v>197</v>
      </c>
      <c r="FQ318" s="49" t="s">
        <v>197</v>
      </c>
      <c r="FR318" s="49" t="s">
        <v>197</v>
      </c>
      <c r="FS318" s="48">
        <v>6.1</v>
      </c>
      <c r="FT318" s="48">
        <v>7</v>
      </c>
      <c r="FU318" s="48">
        <v>6.4</v>
      </c>
      <c r="FV318" s="49" t="s">
        <v>197</v>
      </c>
      <c r="FW318" s="49" t="s">
        <v>197</v>
      </c>
      <c r="FX318" s="48">
        <v>32.5</v>
      </c>
      <c r="FY318" s="48">
        <v>37.700000000000003</v>
      </c>
      <c r="FZ318" s="48">
        <v>37.6</v>
      </c>
      <c r="GA318" s="48">
        <v>46.7</v>
      </c>
      <c r="GB318" s="48">
        <v>58.8</v>
      </c>
      <c r="GC318" s="48">
        <v>56.4</v>
      </c>
      <c r="GD318" s="49" t="s">
        <v>197</v>
      </c>
      <c r="GE318" s="49" t="s">
        <v>197</v>
      </c>
      <c r="GF318" s="49" t="s">
        <v>197</v>
      </c>
      <c r="GG318" s="49" t="s">
        <v>197</v>
      </c>
      <c r="GH318" s="49" t="s">
        <v>197</v>
      </c>
      <c r="GI318" s="49" t="s">
        <v>197</v>
      </c>
      <c r="GJ318" s="49" t="s">
        <v>197</v>
      </c>
      <c r="GK318" s="49" t="s">
        <v>197</v>
      </c>
      <c r="GL318" s="49" t="s">
        <v>197</v>
      </c>
      <c r="GM318" s="49" t="s">
        <v>197</v>
      </c>
      <c r="GN318" s="49" t="s">
        <v>197</v>
      </c>
      <c r="GO318" s="49" t="s">
        <v>197</v>
      </c>
      <c r="GP318" s="49" t="s">
        <v>197</v>
      </c>
      <c r="GQ318" s="49" t="s">
        <v>197</v>
      </c>
      <c r="GR318" s="49" t="s">
        <v>197</v>
      </c>
      <c r="GS318" s="49" t="s">
        <v>197</v>
      </c>
      <c r="GT318" s="49" t="s">
        <v>197</v>
      </c>
      <c r="GU318" s="49" t="s">
        <v>197</v>
      </c>
      <c r="GV318" s="49" t="s">
        <v>197</v>
      </c>
      <c r="GW318" s="49" t="s">
        <v>197</v>
      </c>
      <c r="GX318" s="49" t="s">
        <v>197</v>
      </c>
      <c r="GY318" s="49" t="s">
        <v>197</v>
      </c>
      <c r="GZ318" s="49" t="s">
        <v>197</v>
      </c>
      <c r="HA318" s="49" t="s">
        <v>197</v>
      </c>
      <c r="HB318" s="49" t="s">
        <v>197</v>
      </c>
      <c r="HC318" s="49" t="s">
        <v>197</v>
      </c>
      <c r="HD318" s="49" t="s">
        <v>197</v>
      </c>
      <c r="HE318" s="48" t="e">
        <v>#N/A</v>
      </c>
      <c r="HF318" s="49" t="s">
        <v>197</v>
      </c>
      <c r="HG318" s="48" t="e">
        <v>#N/A</v>
      </c>
      <c r="HH318" s="49" t="s">
        <v>197</v>
      </c>
      <c r="HI318" s="49" t="s">
        <v>197</v>
      </c>
      <c r="HJ318" s="49" t="s">
        <v>197</v>
      </c>
      <c r="HK318" s="49" t="s">
        <v>197</v>
      </c>
      <c r="HL318" s="49" t="s">
        <v>197</v>
      </c>
      <c r="HM318" s="49" t="s">
        <v>197</v>
      </c>
      <c r="HN318" s="49" t="s">
        <v>197</v>
      </c>
      <c r="HO318" s="49" t="s">
        <v>197</v>
      </c>
      <c r="HP318" s="49" t="s">
        <v>197</v>
      </c>
      <c r="HQ318" s="49" t="s">
        <v>197</v>
      </c>
      <c r="HR318" s="49" t="s">
        <v>197</v>
      </c>
      <c r="HS318" s="49" t="s">
        <v>197</v>
      </c>
      <c r="HT318" s="49" t="s">
        <v>197</v>
      </c>
      <c r="HU318" s="48">
        <v>518.29999999999995</v>
      </c>
      <c r="HV318" s="48">
        <v>87.3</v>
      </c>
      <c r="HW318" s="48">
        <v>118.2</v>
      </c>
      <c r="HX318" s="49" t="s">
        <v>197</v>
      </c>
      <c r="HY318" s="49" t="s">
        <v>197</v>
      </c>
      <c r="HZ318" s="49" t="s">
        <v>197</v>
      </c>
      <c r="IA318" s="49" t="s">
        <v>197</v>
      </c>
      <c r="IB318" s="49" t="s">
        <v>197</v>
      </c>
      <c r="IC318" s="49" t="s">
        <v>197</v>
      </c>
      <c r="ID318" s="48">
        <v>55.5</v>
      </c>
      <c r="IE318" s="49" t="s">
        <v>197</v>
      </c>
      <c r="IF318" s="49" t="s">
        <v>197</v>
      </c>
      <c r="IG318" s="49" t="s">
        <v>197</v>
      </c>
      <c r="IH318" s="48">
        <v>44.2</v>
      </c>
      <c r="II318" s="49" t="s">
        <v>197</v>
      </c>
      <c r="IJ318" s="49" t="s">
        <v>197</v>
      </c>
      <c r="IK318" s="49" t="s">
        <v>197</v>
      </c>
      <c r="IL318" s="49" t="s">
        <v>197</v>
      </c>
      <c r="IM318" s="49" t="s">
        <v>197</v>
      </c>
      <c r="IN318" s="49" t="s">
        <v>197</v>
      </c>
      <c r="IO318" s="49" t="s">
        <v>197</v>
      </c>
      <c r="IP318" s="49" t="s">
        <v>197</v>
      </c>
      <c r="IQ318" s="49" t="s">
        <v>197</v>
      </c>
      <c r="IR318" s="48">
        <v>97.8</v>
      </c>
      <c r="IS318" s="48">
        <v>32.9</v>
      </c>
      <c r="IT318" s="48">
        <v>58.4</v>
      </c>
      <c r="IU318" s="49" t="s">
        <v>197</v>
      </c>
      <c r="IV318" s="49" t="s">
        <v>197</v>
      </c>
      <c r="IW318" s="49" t="s">
        <v>197</v>
      </c>
      <c r="IX318" s="49" t="s">
        <v>197</v>
      </c>
      <c r="IY318" s="49" t="s">
        <v>197</v>
      </c>
      <c r="IZ318" s="49" t="s">
        <v>197</v>
      </c>
      <c r="JA318" s="49" t="s">
        <v>197</v>
      </c>
      <c r="JB318" s="49" t="s">
        <v>197</v>
      </c>
      <c r="JC318" s="49" t="s">
        <v>197</v>
      </c>
      <c r="JD318" s="49" t="s">
        <v>197</v>
      </c>
      <c r="JE318" s="49" t="s">
        <v>197</v>
      </c>
      <c r="JF318" s="49" t="s">
        <v>87</v>
      </c>
      <c r="JG318" s="49" t="s">
        <v>87</v>
      </c>
      <c r="JH318" s="49" t="s">
        <v>87</v>
      </c>
      <c r="JI318" s="49">
        <v>64.3</v>
      </c>
      <c r="JJ318" s="49">
        <v>82.4</v>
      </c>
      <c r="JK318" s="49">
        <v>68.2</v>
      </c>
      <c r="JL318" s="49">
        <v>64.5</v>
      </c>
      <c r="JM318" s="49">
        <v>30.3</v>
      </c>
      <c r="JN318" s="49">
        <v>44.2</v>
      </c>
      <c r="JO318" s="49" t="s">
        <v>87</v>
      </c>
    </row>
    <row r="319" spans="1:275">
      <c r="A319" s="45"/>
      <c r="B319" s="46" t="s">
        <v>2056</v>
      </c>
      <c r="C319" s="303" t="s">
        <v>1333</v>
      </c>
      <c r="D319" s="46" t="s">
        <v>142</v>
      </c>
      <c r="E319" s="303" t="s">
        <v>41</v>
      </c>
      <c r="F319" s="47" t="s">
        <v>197</v>
      </c>
      <c r="G319" s="47" t="s">
        <v>197</v>
      </c>
      <c r="H319" s="48">
        <v>86.8</v>
      </c>
      <c r="I319" s="48">
        <v>82.7</v>
      </c>
      <c r="J319" s="48">
        <v>72.2</v>
      </c>
      <c r="K319" s="49" t="s">
        <v>197</v>
      </c>
      <c r="L319" s="48">
        <v>24.4</v>
      </c>
      <c r="M319" s="48">
        <v>42.7</v>
      </c>
      <c r="N319" s="49" t="s">
        <v>197</v>
      </c>
      <c r="O319" s="49" t="s">
        <v>197</v>
      </c>
      <c r="P319" s="49" t="s">
        <v>197</v>
      </c>
      <c r="Q319" s="49" t="s">
        <v>197</v>
      </c>
      <c r="R319" s="48">
        <v>71.099999999999994</v>
      </c>
      <c r="S319" s="49" t="s">
        <v>197</v>
      </c>
      <c r="T319" s="49" t="s">
        <v>197</v>
      </c>
      <c r="U319" s="49" t="s">
        <v>197</v>
      </c>
      <c r="V319" s="49" t="s">
        <v>197</v>
      </c>
      <c r="W319" s="49" t="s">
        <v>197</v>
      </c>
      <c r="X319" s="49" t="s">
        <v>197</v>
      </c>
      <c r="Y319" s="49" t="s">
        <v>197</v>
      </c>
      <c r="Z319" s="49" t="s">
        <v>197</v>
      </c>
      <c r="AA319" s="49" t="s">
        <v>197</v>
      </c>
      <c r="AB319" s="49" t="s">
        <v>197</v>
      </c>
      <c r="AC319" s="49" t="s">
        <v>197</v>
      </c>
      <c r="AD319" s="49" t="s">
        <v>197</v>
      </c>
      <c r="AE319" s="49" t="s">
        <v>197</v>
      </c>
      <c r="AF319" s="49" t="s">
        <v>197</v>
      </c>
      <c r="AG319" s="49" t="s">
        <v>197</v>
      </c>
      <c r="AH319" s="49" t="s">
        <v>197</v>
      </c>
      <c r="AI319" s="49" t="s">
        <v>197</v>
      </c>
      <c r="AJ319" s="49" t="s">
        <v>197</v>
      </c>
      <c r="AK319" s="49" t="s">
        <v>197</v>
      </c>
      <c r="AL319" s="49" t="s">
        <v>197</v>
      </c>
      <c r="AM319" s="49" t="s">
        <v>197</v>
      </c>
      <c r="AN319" s="49" t="s">
        <v>197</v>
      </c>
      <c r="AO319" s="49" t="s">
        <v>197</v>
      </c>
      <c r="AP319" s="49" t="s">
        <v>197</v>
      </c>
      <c r="AQ319" s="49" t="s">
        <v>197</v>
      </c>
      <c r="AR319" s="49" t="s">
        <v>197</v>
      </c>
      <c r="AS319" s="49" t="s">
        <v>197</v>
      </c>
      <c r="AT319" s="49" t="s">
        <v>197</v>
      </c>
      <c r="AU319" s="49" t="s">
        <v>197</v>
      </c>
      <c r="AV319" s="49" t="s">
        <v>197</v>
      </c>
      <c r="AW319" s="49" t="s">
        <v>197</v>
      </c>
      <c r="AX319" s="49" t="s">
        <v>197</v>
      </c>
      <c r="AY319" s="49" t="s">
        <v>197</v>
      </c>
      <c r="AZ319" s="48">
        <v>56.5</v>
      </c>
      <c r="BA319" s="48">
        <v>48.2</v>
      </c>
      <c r="BB319" s="48">
        <v>48.6</v>
      </c>
      <c r="BC319" s="48">
        <v>62.5</v>
      </c>
      <c r="BD319" s="48">
        <v>51.2</v>
      </c>
      <c r="BE319" s="48">
        <v>52.1</v>
      </c>
      <c r="BF319" s="48">
        <v>69.8</v>
      </c>
      <c r="BG319" s="48">
        <v>58</v>
      </c>
      <c r="BH319" s="48">
        <v>60.8</v>
      </c>
      <c r="BI319" s="49" t="s">
        <v>197</v>
      </c>
      <c r="BJ319" s="49" t="s">
        <v>197</v>
      </c>
      <c r="BK319" s="49" t="s">
        <v>197</v>
      </c>
      <c r="BL319" s="49" t="s">
        <v>197</v>
      </c>
      <c r="BM319" s="49" t="s">
        <v>197</v>
      </c>
      <c r="BN319" s="49" t="s">
        <v>197</v>
      </c>
      <c r="BO319" s="49" t="s">
        <v>197</v>
      </c>
      <c r="BP319" s="49" t="s">
        <v>197</v>
      </c>
      <c r="BQ319" s="49" t="s">
        <v>197</v>
      </c>
      <c r="BR319" s="49" t="s">
        <v>197</v>
      </c>
      <c r="BS319" s="49" t="s">
        <v>197</v>
      </c>
      <c r="BT319" s="49" t="s">
        <v>197</v>
      </c>
      <c r="BU319" s="49" t="s">
        <v>197</v>
      </c>
      <c r="BV319" s="49" t="s">
        <v>197</v>
      </c>
      <c r="BW319" s="49" t="s">
        <v>197</v>
      </c>
      <c r="BX319" s="49" t="s">
        <v>197</v>
      </c>
      <c r="BY319" s="49" t="s">
        <v>197</v>
      </c>
      <c r="BZ319" s="49" t="s">
        <v>197</v>
      </c>
      <c r="CA319" s="49" t="s">
        <v>197</v>
      </c>
      <c r="CB319" s="49" t="s">
        <v>197</v>
      </c>
      <c r="CC319" s="49" t="s">
        <v>197</v>
      </c>
      <c r="CD319" s="49" t="s">
        <v>197</v>
      </c>
      <c r="CE319" s="49" t="s">
        <v>197</v>
      </c>
      <c r="CF319" s="49" t="s">
        <v>197</v>
      </c>
      <c r="CG319" s="49" t="s">
        <v>197</v>
      </c>
      <c r="CH319" s="49" t="s">
        <v>197</v>
      </c>
      <c r="CI319" s="49" t="s">
        <v>197</v>
      </c>
      <c r="CJ319" s="49" t="s">
        <v>197</v>
      </c>
      <c r="CK319" s="49" t="s">
        <v>197</v>
      </c>
      <c r="CL319" s="49" t="s">
        <v>197</v>
      </c>
      <c r="CM319" s="49" t="s">
        <v>197</v>
      </c>
      <c r="CN319" s="49" t="s">
        <v>197</v>
      </c>
      <c r="CO319" s="49" t="s">
        <v>197</v>
      </c>
      <c r="CP319" s="49" t="s">
        <v>197</v>
      </c>
      <c r="CQ319" s="49" t="s">
        <v>197</v>
      </c>
      <c r="CR319" s="49" t="s">
        <v>197</v>
      </c>
      <c r="CS319" s="49" t="s">
        <v>197</v>
      </c>
      <c r="CT319" s="49" t="s">
        <v>197</v>
      </c>
      <c r="CU319" s="49" t="s">
        <v>197</v>
      </c>
      <c r="CV319" s="49" t="s">
        <v>197</v>
      </c>
      <c r="CW319" s="49" t="s">
        <v>197</v>
      </c>
      <c r="CX319" s="49" t="s">
        <v>197</v>
      </c>
      <c r="CY319" s="49" t="s">
        <v>197</v>
      </c>
      <c r="CZ319" s="49" t="s">
        <v>197</v>
      </c>
      <c r="DA319" s="49" t="s">
        <v>197</v>
      </c>
      <c r="DB319" s="49" t="s">
        <v>197</v>
      </c>
      <c r="DC319" s="49" t="s">
        <v>197</v>
      </c>
      <c r="DD319" s="49" t="s">
        <v>197</v>
      </c>
      <c r="DE319" s="49" t="s">
        <v>197</v>
      </c>
      <c r="DF319" s="49" t="s">
        <v>197</v>
      </c>
      <c r="DG319" s="49" t="s">
        <v>197</v>
      </c>
      <c r="DH319" s="49" t="s">
        <v>197</v>
      </c>
      <c r="DI319" s="49" t="s">
        <v>197</v>
      </c>
      <c r="DJ319" s="49" t="s">
        <v>197</v>
      </c>
      <c r="DK319" s="49" t="s">
        <v>197</v>
      </c>
      <c r="DL319" s="49" t="s">
        <v>197</v>
      </c>
      <c r="DM319" s="49" t="s">
        <v>197</v>
      </c>
      <c r="DN319" s="49" t="s">
        <v>197</v>
      </c>
      <c r="DO319" s="49" t="s">
        <v>197</v>
      </c>
      <c r="DP319" s="49" t="s">
        <v>197</v>
      </c>
      <c r="DQ319" s="49" t="s">
        <v>197</v>
      </c>
      <c r="DR319" s="49" t="s">
        <v>197</v>
      </c>
      <c r="DS319" s="49" t="s">
        <v>197</v>
      </c>
      <c r="DT319" s="49" t="s">
        <v>197</v>
      </c>
      <c r="DU319" s="49" t="s">
        <v>197</v>
      </c>
      <c r="DV319" s="49" t="s">
        <v>197</v>
      </c>
      <c r="DW319" s="49" t="s">
        <v>197</v>
      </c>
      <c r="DX319" s="49" t="s">
        <v>197</v>
      </c>
      <c r="DY319" s="49" t="s">
        <v>197</v>
      </c>
      <c r="DZ319" s="49" t="s">
        <v>197</v>
      </c>
      <c r="EA319" s="49" t="s">
        <v>197</v>
      </c>
      <c r="EB319" s="48" t="e">
        <v>#N/A</v>
      </c>
      <c r="EC319" s="49" t="s">
        <v>197</v>
      </c>
      <c r="ED319" s="48" t="e">
        <v>#N/A</v>
      </c>
      <c r="EE319" s="49" t="s">
        <v>197</v>
      </c>
      <c r="EF319" s="49" t="s">
        <v>197</v>
      </c>
      <c r="EG319" s="49" t="s">
        <v>197</v>
      </c>
      <c r="EH319" s="49" t="s">
        <v>197</v>
      </c>
      <c r="EI319" s="49" t="s">
        <v>197</v>
      </c>
      <c r="EJ319" s="49" t="s">
        <v>197</v>
      </c>
      <c r="EK319" s="49" t="s">
        <v>197</v>
      </c>
      <c r="EL319" s="49" t="s">
        <v>197</v>
      </c>
      <c r="EM319" s="49" t="s">
        <v>197</v>
      </c>
      <c r="EN319" s="49" t="s">
        <v>197</v>
      </c>
      <c r="EO319" s="49" t="s">
        <v>197</v>
      </c>
      <c r="EP319" s="49" t="s">
        <v>197</v>
      </c>
      <c r="EQ319" s="49" t="s">
        <v>197</v>
      </c>
      <c r="ER319" s="49" t="s">
        <v>197</v>
      </c>
      <c r="ES319" s="49" t="s">
        <v>197</v>
      </c>
      <c r="ET319" s="49" t="s">
        <v>197</v>
      </c>
      <c r="EU319" s="49" t="s">
        <v>197</v>
      </c>
      <c r="EV319" s="48">
        <v>55</v>
      </c>
      <c r="EW319" s="48">
        <v>45.9</v>
      </c>
      <c r="EX319" s="48">
        <v>48.8</v>
      </c>
      <c r="EY319" s="49" t="s">
        <v>197</v>
      </c>
      <c r="EZ319" s="48">
        <v>4.7</v>
      </c>
      <c r="FA319" s="48">
        <v>71.7</v>
      </c>
      <c r="FB319" s="48">
        <v>45.1</v>
      </c>
      <c r="FC319" s="49" t="s">
        <v>197</v>
      </c>
      <c r="FD319" s="48">
        <v>9</v>
      </c>
      <c r="FE319" s="48">
        <v>73.3</v>
      </c>
      <c r="FF319" s="48">
        <v>45.5</v>
      </c>
      <c r="FG319" s="49" t="s">
        <v>197</v>
      </c>
      <c r="FH319" s="49" t="s">
        <v>197</v>
      </c>
      <c r="FI319" s="49" t="s">
        <v>197</v>
      </c>
      <c r="FJ319" s="49" t="s">
        <v>197</v>
      </c>
      <c r="FK319" s="49" t="s">
        <v>197</v>
      </c>
      <c r="FL319" s="49" t="s">
        <v>197</v>
      </c>
      <c r="FM319" s="48">
        <v>7.4</v>
      </c>
      <c r="FN319" s="48">
        <v>63.6</v>
      </c>
      <c r="FO319" s="48">
        <v>30.6</v>
      </c>
      <c r="FP319" s="48">
        <v>6.3</v>
      </c>
      <c r="FQ319" s="48">
        <v>80</v>
      </c>
      <c r="FR319" s="48">
        <v>53.9</v>
      </c>
      <c r="FS319" s="48">
        <v>10.4</v>
      </c>
      <c r="FT319" s="48">
        <v>58.2</v>
      </c>
      <c r="FU319" s="48">
        <v>28</v>
      </c>
      <c r="FV319" s="49" t="s">
        <v>197</v>
      </c>
      <c r="FW319" s="49" t="s">
        <v>197</v>
      </c>
      <c r="FX319" s="48">
        <v>38.6</v>
      </c>
      <c r="FY319" s="48">
        <v>90.6</v>
      </c>
      <c r="FZ319" s="48">
        <v>90</v>
      </c>
      <c r="GA319" s="48">
        <v>50.2</v>
      </c>
      <c r="GB319" s="48">
        <v>34.4</v>
      </c>
      <c r="GC319" s="48">
        <v>37.5</v>
      </c>
      <c r="GD319" s="49" t="s">
        <v>197</v>
      </c>
      <c r="GE319" s="49" t="s">
        <v>197</v>
      </c>
      <c r="GF319" s="49" t="s">
        <v>197</v>
      </c>
      <c r="GG319" s="49" t="s">
        <v>197</v>
      </c>
      <c r="GH319" s="49" t="s">
        <v>197</v>
      </c>
      <c r="GI319" s="49" t="s">
        <v>197</v>
      </c>
      <c r="GJ319" s="49" t="s">
        <v>197</v>
      </c>
      <c r="GK319" s="49" t="s">
        <v>197</v>
      </c>
      <c r="GL319" s="49" t="s">
        <v>197</v>
      </c>
      <c r="GM319" s="49" t="s">
        <v>197</v>
      </c>
      <c r="GN319" s="49" t="s">
        <v>197</v>
      </c>
      <c r="GO319" s="49" t="s">
        <v>197</v>
      </c>
      <c r="GP319" s="49" t="s">
        <v>197</v>
      </c>
      <c r="GQ319" s="49" t="s">
        <v>197</v>
      </c>
      <c r="GR319" s="49" t="s">
        <v>197</v>
      </c>
      <c r="GS319" s="49" t="s">
        <v>197</v>
      </c>
      <c r="GT319" s="49" t="s">
        <v>197</v>
      </c>
      <c r="GU319" s="49" t="s">
        <v>197</v>
      </c>
      <c r="GV319" s="49" t="s">
        <v>197</v>
      </c>
      <c r="GW319" s="49" t="s">
        <v>197</v>
      </c>
      <c r="GX319" s="49" t="s">
        <v>197</v>
      </c>
      <c r="GY319" s="49" t="s">
        <v>197</v>
      </c>
      <c r="GZ319" s="49" t="s">
        <v>197</v>
      </c>
      <c r="HA319" s="49" t="s">
        <v>197</v>
      </c>
      <c r="HB319" s="49" t="s">
        <v>197</v>
      </c>
      <c r="HC319" s="49" t="s">
        <v>197</v>
      </c>
      <c r="HD319" s="49" t="s">
        <v>197</v>
      </c>
      <c r="HE319" s="48" t="e">
        <v>#N/A</v>
      </c>
      <c r="HF319" s="49" t="s">
        <v>197</v>
      </c>
      <c r="HG319" s="48" t="e">
        <v>#N/A</v>
      </c>
      <c r="HH319" s="49" t="s">
        <v>197</v>
      </c>
      <c r="HI319" s="49" t="s">
        <v>197</v>
      </c>
      <c r="HJ319" s="49" t="s">
        <v>197</v>
      </c>
      <c r="HK319" s="49" t="s">
        <v>197</v>
      </c>
      <c r="HL319" s="49" t="s">
        <v>197</v>
      </c>
      <c r="HM319" s="49" t="s">
        <v>197</v>
      </c>
      <c r="HN319" s="49" t="s">
        <v>197</v>
      </c>
      <c r="HO319" s="49" t="s">
        <v>197</v>
      </c>
      <c r="HP319" s="49" t="s">
        <v>197</v>
      </c>
      <c r="HQ319" s="49" t="s">
        <v>197</v>
      </c>
      <c r="HR319" s="49" t="s">
        <v>197</v>
      </c>
      <c r="HS319" s="49" t="s">
        <v>197</v>
      </c>
      <c r="HT319" s="49" t="s">
        <v>197</v>
      </c>
      <c r="HU319" s="48">
        <v>241.2</v>
      </c>
      <c r="HV319" s="48">
        <v>76.3</v>
      </c>
      <c r="HW319" s="48">
        <v>86.8</v>
      </c>
      <c r="HX319" s="49" t="s">
        <v>197</v>
      </c>
      <c r="HY319" s="49" t="s">
        <v>197</v>
      </c>
      <c r="HZ319" s="49" t="s">
        <v>197</v>
      </c>
      <c r="IA319" s="49" t="s">
        <v>197</v>
      </c>
      <c r="IB319" s="49" t="s">
        <v>197</v>
      </c>
      <c r="IC319" s="49" t="s">
        <v>197</v>
      </c>
      <c r="ID319" s="48">
        <v>43</v>
      </c>
      <c r="IE319" s="49" t="s">
        <v>197</v>
      </c>
      <c r="IF319" s="49" t="s">
        <v>197</v>
      </c>
      <c r="IG319" s="49" t="s">
        <v>197</v>
      </c>
      <c r="IH319" s="48">
        <v>33.299999999999997</v>
      </c>
      <c r="II319" s="49" t="s">
        <v>197</v>
      </c>
      <c r="IJ319" s="49" t="s">
        <v>197</v>
      </c>
      <c r="IK319" s="49" t="s">
        <v>197</v>
      </c>
      <c r="IL319" s="49" t="s">
        <v>197</v>
      </c>
      <c r="IM319" s="49" t="s">
        <v>197</v>
      </c>
      <c r="IN319" s="49" t="s">
        <v>197</v>
      </c>
      <c r="IO319" s="49" t="s">
        <v>197</v>
      </c>
      <c r="IP319" s="49" t="s">
        <v>197</v>
      </c>
      <c r="IQ319" s="49" t="s">
        <v>197</v>
      </c>
      <c r="IR319" s="48">
        <v>82.5</v>
      </c>
      <c r="IS319" s="48">
        <v>71.5</v>
      </c>
      <c r="IT319" s="48">
        <v>75.8</v>
      </c>
      <c r="IU319" s="49" t="s">
        <v>197</v>
      </c>
      <c r="IV319" s="49" t="s">
        <v>197</v>
      </c>
      <c r="IW319" s="49" t="s">
        <v>197</v>
      </c>
      <c r="IX319" s="49" t="s">
        <v>197</v>
      </c>
      <c r="IY319" s="49" t="s">
        <v>197</v>
      </c>
      <c r="IZ319" s="49" t="s">
        <v>197</v>
      </c>
      <c r="JA319" s="49" t="s">
        <v>197</v>
      </c>
      <c r="JB319" s="49" t="s">
        <v>197</v>
      </c>
      <c r="JC319" s="49" t="s">
        <v>197</v>
      </c>
      <c r="JD319" s="49" t="s">
        <v>197</v>
      </c>
      <c r="JE319" s="49" t="s">
        <v>197</v>
      </c>
      <c r="JF319" s="49" t="s">
        <v>87</v>
      </c>
      <c r="JG319" s="49" t="s">
        <v>87</v>
      </c>
      <c r="JH319" s="49">
        <v>53</v>
      </c>
      <c r="JI319" s="49">
        <v>37.1</v>
      </c>
      <c r="JJ319" s="49">
        <v>60.5</v>
      </c>
      <c r="JK319" s="49">
        <v>66.2</v>
      </c>
      <c r="JL319" s="49">
        <v>48.3</v>
      </c>
      <c r="JM319" s="49">
        <v>36.5</v>
      </c>
      <c r="JN319" s="49">
        <v>33.299999999999997</v>
      </c>
      <c r="JO319" s="49" t="s">
        <v>87</v>
      </c>
    </row>
    <row r="320" spans="1:275">
      <c r="A320" s="45"/>
      <c r="B320" s="46" t="s">
        <v>2057</v>
      </c>
      <c r="C320" s="303" t="s">
        <v>1335</v>
      </c>
      <c r="D320" s="46" t="s">
        <v>142</v>
      </c>
      <c r="E320" s="303" t="s">
        <v>41</v>
      </c>
      <c r="F320" s="47" t="s">
        <v>197</v>
      </c>
      <c r="G320" s="47" t="s">
        <v>197</v>
      </c>
      <c r="H320" s="48">
        <v>103</v>
      </c>
      <c r="I320" s="48">
        <v>128.69999999999999</v>
      </c>
      <c r="J320" s="48">
        <v>115.6</v>
      </c>
      <c r="K320" s="49" t="s">
        <v>197</v>
      </c>
      <c r="L320" s="48">
        <v>81.3</v>
      </c>
      <c r="M320" s="48">
        <v>72.099999999999994</v>
      </c>
      <c r="N320" s="48">
        <v>92.7</v>
      </c>
      <c r="O320" s="49" t="s">
        <v>197</v>
      </c>
      <c r="P320" s="48">
        <v>76</v>
      </c>
      <c r="Q320" s="49" t="s">
        <v>197</v>
      </c>
      <c r="R320" s="48">
        <v>94</v>
      </c>
      <c r="S320" s="48">
        <v>60.9</v>
      </c>
      <c r="T320" s="49" t="s">
        <v>197</v>
      </c>
      <c r="U320" s="48">
        <v>110.3</v>
      </c>
      <c r="V320" s="49" t="s">
        <v>197</v>
      </c>
      <c r="W320" s="49" t="s">
        <v>197</v>
      </c>
      <c r="X320" s="49" t="s">
        <v>197</v>
      </c>
      <c r="Y320" s="49" t="s">
        <v>197</v>
      </c>
      <c r="Z320" s="49" t="s">
        <v>197</v>
      </c>
      <c r="AA320" s="49" t="s">
        <v>197</v>
      </c>
      <c r="AB320" s="48">
        <v>79.400000000000006</v>
      </c>
      <c r="AC320" s="49" t="s">
        <v>197</v>
      </c>
      <c r="AD320" s="49" t="s">
        <v>197</v>
      </c>
      <c r="AE320" s="49" t="s">
        <v>197</v>
      </c>
      <c r="AF320" s="49" t="s">
        <v>197</v>
      </c>
      <c r="AG320" s="49" t="s">
        <v>197</v>
      </c>
      <c r="AH320" s="49" t="s">
        <v>197</v>
      </c>
      <c r="AI320" s="49" t="s">
        <v>197</v>
      </c>
      <c r="AJ320" s="49" t="s">
        <v>197</v>
      </c>
      <c r="AK320" s="49" t="s">
        <v>197</v>
      </c>
      <c r="AL320" s="49" t="s">
        <v>197</v>
      </c>
      <c r="AM320" s="49" t="s">
        <v>197</v>
      </c>
      <c r="AN320" s="49" t="s">
        <v>197</v>
      </c>
      <c r="AO320" s="49" t="s">
        <v>197</v>
      </c>
      <c r="AP320" s="49" t="s">
        <v>197</v>
      </c>
      <c r="AQ320" s="49" t="s">
        <v>197</v>
      </c>
      <c r="AR320" s="49" t="s">
        <v>197</v>
      </c>
      <c r="AS320" s="49" t="s">
        <v>197</v>
      </c>
      <c r="AT320" s="49" t="s">
        <v>197</v>
      </c>
      <c r="AU320" s="49" t="s">
        <v>197</v>
      </c>
      <c r="AV320" s="49" t="s">
        <v>197</v>
      </c>
      <c r="AW320" s="49" t="s">
        <v>197</v>
      </c>
      <c r="AX320" s="48">
        <v>91.8</v>
      </c>
      <c r="AY320" s="49" t="s">
        <v>197</v>
      </c>
      <c r="AZ320" s="48">
        <v>147.69999999999999</v>
      </c>
      <c r="BA320" s="48">
        <v>101.4</v>
      </c>
      <c r="BB320" s="48">
        <v>103.6</v>
      </c>
      <c r="BC320" s="48">
        <v>68.5</v>
      </c>
      <c r="BD320" s="48">
        <v>65.099999999999994</v>
      </c>
      <c r="BE320" s="48">
        <v>65.400000000000006</v>
      </c>
      <c r="BF320" s="48">
        <v>73.099999999999994</v>
      </c>
      <c r="BG320" s="48">
        <v>56.7</v>
      </c>
      <c r="BH320" s="48">
        <v>60.7</v>
      </c>
      <c r="BI320" s="48">
        <v>22.6</v>
      </c>
      <c r="BJ320" s="48">
        <v>29</v>
      </c>
      <c r="BK320" s="48">
        <v>25.6</v>
      </c>
      <c r="BL320" s="48">
        <v>11.9</v>
      </c>
      <c r="BM320" s="48">
        <v>29.6</v>
      </c>
      <c r="BN320" s="48">
        <v>24.7</v>
      </c>
      <c r="BO320" s="49" t="s">
        <v>197</v>
      </c>
      <c r="BP320" s="49" t="s">
        <v>197</v>
      </c>
      <c r="BQ320" s="49" t="s">
        <v>197</v>
      </c>
      <c r="BR320" s="49" t="s">
        <v>197</v>
      </c>
      <c r="BS320" s="49" t="s">
        <v>197</v>
      </c>
      <c r="BT320" s="49" t="s">
        <v>197</v>
      </c>
      <c r="BU320" s="49" t="s">
        <v>197</v>
      </c>
      <c r="BV320" s="49" t="s">
        <v>197</v>
      </c>
      <c r="BW320" s="49" t="s">
        <v>197</v>
      </c>
      <c r="BX320" s="49" t="s">
        <v>197</v>
      </c>
      <c r="BY320" s="49" t="s">
        <v>197</v>
      </c>
      <c r="BZ320" s="49" t="s">
        <v>197</v>
      </c>
      <c r="CA320" s="49" t="s">
        <v>197</v>
      </c>
      <c r="CB320" s="49" t="s">
        <v>197</v>
      </c>
      <c r="CC320" s="49" t="s">
        <v>197</v>
      </c>
      <c r="CD320" s="49" t="s">
        <v>197</v>
      </c>
      <c r="CE320" s="49" t="s">
        <v>197</v>
      </c>
      <c r="CF320" s="49" t="s">
        <v>197</v>
      </c>
      <c r="CG320" s="49" t="s">
        <v>197</v>
      </c>
      <c r="CH320" s="49" t="s">
        <v>197</v>
      </c>
      <c r="CI320" s="49" t="s">
        <v>197</v>
      </c>
      <c r="CJ320" s="49" t="s">
        <v>197</v>
      </c>
      <c r="CK320" s="49" t="s">
        <v>197</v>
      </c>
      <c r="CL320" s="49" t="s">
        <v>197</v>
      </c>
      <c r="CM320" s="49" t="s">
        <v>197</v>
      </c>
      <c r="CN320" s="49" t="s">
        <v>197</v>
      </c>
      <c r="CO320" s="49" t="s">
        <v>197</v>
      </c>
      <c r="CP320" s="49" t="s">
        <v>197</v>
      </c>
      <c r="CQ320" s="49" t="s">
        <v>197</v>
      </c>
      <c r="CR320" s="49" t="s">
        <v>197</v>
      </c>
      <c r="CS320" s="49" t="s">
        <v>197</v>
      </c>
      <c r="CT320" s="49" t="s">
        <v>197</v>
      </c>
      <c r="CU320" s="49" t="s">
        <v>197</v>
      </c>
      <c r="CV320" s="49" t="s">
        <v>197</v>
      </c>
      <c r="CW320" s="49" t="s">
        <v>197</v>
      </c>
      <c r="CX320" s="49" t="s">
        <v>197</v>
      </c>
      <c r="CY320" s="49" t="s">
        <v>197</v>
      </c>
      <c r="CZ320" s="49" t="s">
        <v>197</v>
      </c>
      <c r="DA320" s="49" t="s">
        <v>197</v>
      </c>
      <c r="DB320" s="49" t="s">
        <v>197</v>
      </c>
      <c r="DC320" s="49" t="s">
        <v>197</v>
      </c>
      <c r="DD320" s="49" t="s">
        <v>197</v>
      </c>
      <c r="DE320" s="49" t="s">
        <v>197</v>
      </c>
      <c r="DF320" s="49" t="s">
        <v>197</v>
      </c>
      <c r="DG320" s="49" t="s">
        <v>197</v>
      </c>
      <c r="DH320" s="49" t="s">
        <v>197</v>
      </c>
      <c r="DI320" s="49" t="s">
        <v>197</v>
      </c>
      <c r="DJ320" s="49" t="s">
        <v>197</v>
      </c>
      <c r="DK320" s="49" t="s">
        <v>197</v>
      </c>
      <c r="DL320" s="49" t="s">
        <v>197</v>
      </c>
      <c r="DM320" s="49" t="s">
        <v>197</v>
      </c>
      <c r="DN320" s="49" t="s">
        <v>197</v>
      </c>
      <c r="DO320" s="49" t="s">
        <v>197</v>
      </c>
      <c r="DP320" s="49" t="s">
        <v>197</v>
      </c>
      <c r="DQ320" s="49" t="s">
        <v>197</v>
      </c>
      <c r="DR320" s="49" t="s">
        <v>197</v>
      </c>
      <c r="DS320" s="49" t="s">
        <v>197</v>
      </c>
      <c r="DT320" s="49" t="s">
        <v>197</v>
      </c>
      <c r="DU320" s="49" t="s">
        <v>197</v>
      </c>
      <c r="DV320" s="49" t="s">
        <v>197</v>
      </c>
      <c r="DW320" s="49" t="s">
        <v>197</v>
      </c>
      <c r="DX320" s="49" t="s">
        <v>197</v>
      </c>
      <c r="DY320" s="49" t="s">
        <v>197</v>
      </c>
      <c r="DZ320" s="49" t="s">
        <v>197</v>
      </c>
      <c r="EA320" s="49" t="s">
        <v>197</v>
      </c>
      <c r="EB320" s="48" t="e">
        <v>#N/A</v>
      </c>
      <c r="EC320" s="49" t="s">
        <v>197</v>
      </c>
      <c r="ED320" s="48" t="e">
        <v>#N/A</v>
      </c>
      <c r="EE320" s="49" t="s">
        <v>197</v>
      </c>
      <c r="EF320" s="49" t="s">
        <v>197</v>
      </c>
      <c r="EG320" s="49" t="s">
        <v>197</v>
      </c>
      <c r="EH320" s="49" t="s">
        <v>197</v>
      </c>
      <c r="EI320" s="49" t="s">
        <v>197</v>
      </c>
      <c r="EJ320" s="49" t="s">
        <v>197</v>
      </c>
      <c r="EK320" s="49" t="s">
        <v>197</v>
      </c>
      <c r="EL320" s="49" t="s">
        <v>197</v>
      </c>
      <c r="EM320" s="49" t="s">
        <v>197</v>
      </c>
      <c r="EN320" s="49" t="s">
        <v>197</v>
      </c>
      <c r="EO320" s="49" t="s">
        <v>197</v>
      </c>
      <c r="EP320" s="49" t="s">
        <v>197</v>
      </c>
      <c r="EQ320" s="49" t="s">
        <v>197</v>
      </c>
      <c r="ER320" s="49" t="s">
        <v>197</v>
      </c>
      <c r="ES320" s="49" t="s">
        <v>197</v>
      </c>
      <c r="ET320" s="49" t="s">
        <v>197</v>
      </c>
      <c r="EU320" s="49" t="s">
        <v>197</v>
      </c>
      <c r="EV320" s="48">
        <v>64.599999999999994</v>
      </c>
      <c r="EW320" s="48">
        <v>85.2</v>
      </c>
      <c r="EX320" s="48">
        <v>78.599999999999994</v>
      </c>
      <c r="EY320" s="49" t="s">
        <v>197</v>
      </c>
      <c r="EZ320" s="48">
        <v>41</v>
      </c>
      <c r="FA320" s="48">
        <v>36.9</v>
      </c>
      <c r="FB320" s="48">
        <v>38.5</v>
      </c>
      <c r="FC320" s="49" t="s">
        <v>197</v>
      </c>
      <c r="FD320" s="48">
        <v>53.5</v>
      </c>
      <c r="FE320" s="48">
        <v>43.5</v>
      </c>
      <c r="FF320" s="48">
        <v>47.8</v>
      </c>
      <c r="FG320" s="49" t="s">
        <v>197</v>
      </c>
      <c r="FH320" s="49" t="s">
        <v>197</v>
      </c>
      <c r="FI320" s="49" t="s">
        <v>197</v>
      </c>
      <c r="FJ320" s="49" t="s">
        <v>197</v>
      </c>
      <c r="FK320" s="49" t="s">
        <v>197</v>
      </c>
      <c r="FL320" s="49" t="s">
        <v>197</v>
      </c>
      <c r="FM320" s="48">
        <v>12.4</v>
      </c>
      <c r="FN320" s="48">
        <v>29.2</v>
      </c>
      <c r="FO320" s="48">
        <v>19.399999999999999</v>
      </c>
      <c r="FP320" s="48">
        <v>18.3</v>
      </c>
      <c r="FQ320" s="48">
        <v>40.200000000000003</v>
      </c>
      <c r="FR320" s="48">
        <v>32.4</v>
      </c>
      <c r="FS320" s="48">
        <v>9.6</v>
      </c>
      <c r="FT320" s="48">
        <v>7.4</v>
      </c>
      <c r="FU320" s="48">
        <v>8.8000000000000007</v>
      </c>
      <c r="FV320" s="49" t="s">
        <v>197</v>
      </c>
      <c r="FW320" s="49" t="s">
        <v>197</v>
      </c>
      <c r="FX320" s="48">
        <v>45.7</v>
      </c>
      <c r="FY320" s="48">
        <v>115</v>
      </c>
      <c r="FZ320" s="48">
        <v>114.3</v>
      </c>
      <c r="GA320" s="48">
        <v>53.7</v>
      </c>
      <c r="GB320" s="48">
        <v>117.1</v>
      </c>
      <c r="GC320" s="48">
        <v>104.7</v>
      </c>
      <c r="GD320" s="49" t="s">
        <v>197</v>
      </c>
      <c r="GE320" s="49" t="s">
        <v>197</v>
      </c>
      <c r="GF320" s="49" t="s">
        <v>197</v>
      </c>
      <c r="GG320" s="48">
        <v>107</v>
      </c>
      <c r="GH320" s="48">
        <v>257.5</v>
      </c>
      <c r="GI320" s="48">
        <v>256.3</v>
      </c>
      <c r="GJ320" s="49" t="s">
        <v>197</v>
      </c>
      <c r="GK320" s="49" t="s">
        <v>197</v>
      </c>
      <c r="GL320" s="49" t="s">
        <v>197</v>
      </c>
      <c r="GM320" s="49" t="s">
        <v>197</v>
      </c>
      <c r="GN320" s="49" t="s">
        <v>197</v>
      </c>
      <c r="GO320" s="49" t="s">
        <v>197</v>
      </c>
      <c r="GP320" s="49" t="s">
        <v>197</v>
      </c>
      <c r="GQ320" s="49" t="s">
        <v>197</v>
      </c>
      <c r="GR320" s="49" t="s">
        <v>197</v>
      </c>
      <c r="GS320" s="49" t="s">
        <v>197</v>
      </c>
      <c r="GT320" s="49" t="s">
        <v>197</v>
      </c>
      <c r="GU320" s="49" t="s">
        <v>197</v>
      </c>
      <c r="GV320" s="49" t="s">
        <v>197</v>
      </c>
      <c r="GW320" s="49" t="s">
        <v>197</v>
      </c>
      <c r="GX320" s="49" t="s">
        <v>197</v>
      </c>
      <c r="GY320" s="48">
        <v>42.5</v>
      </c>
      <c r="GZ320" s="48">
        <v>45.1</v>
      </c>
      <c r="HA320" s="48">
        <v>43.8</v>
      </c>
      <c r="HB320" s="49" t="s">
        <v>197</v>
      </c>
      <c r="HC320" s="49" t="s">
        <v>197</v>
      </c>
      <c r="HD320" s="49" t="s">
        <v>197</v>
      </c>
      <c r="HE320" s="48" t="e">
        <v>#N/A</v>
      </c>
      <c r="HF320" s="49" t="s">
        <v>197</v>
      </c>
      <c r="HG320" s="48" t="e">
        <v>#N/A</v>
      </c>
      <c r="HH320" s="49" t="s">
        <v>197</v>
      </c>
      <c r="HI320" s="49" t="s">
        <v>197</v>
      </c>
      <c r="HJ320" s="49" t="s">
        <v>197</v>
      </c>
      <c r="HK320" s="49" t="s">
        <v>197</v>
      </c>
      <c r="HL320" s="49" t="s">
        <v>197</v>
      </c>
      <c r="HM320" s="49" t="s">
        <v>197</v>
      </c>
      <c r="HN320" s="49" t="s">
        <v>197</v>
      </c>
      <c r="HO320" s="49" t="s">
        <v>197</v>
      </c>
      <c r="HP320" s="49" t="s">
        <v>197</v>
      </c>
      <c r="HQ320" s="49" t="s">
        <v>197</v>
      </c>
      <c r="HR320" s="49" t="s">
        <v>197</v>
      </c>
      <c r="HS320" s="49" t="s">
        <v>197</v>
      </c>
      <c r="HT320" s="49" t="s">
        <v>197</v>
      </c>
      <c r="HU320" s="48">
        <v>155.80000000000001</v>
      </c>
      <c r="HV320" s="48">
        <v>125.6</v>
      </c>
      <c r="HW320" s="48">
        <v>127.4</v>
      </c>
      <c r="HX320" s="49" t="s">
        <v>197</v>
      </c>
      <c r="HY320" s="49" t="s">
        <v>197</v>
      </c>
      <c r="HZ320" s="49" t="s">
        <v>197</v>
      </c>
      <c r="IA320" s="49" t="s">
        <v>197</v>
      </c>
      <c r="IB320" s="49" t="s">
        <v>197</v>
      </c>
      <c r="IC320" s="49" t="s">
        <v>197</v>
      </c>
      <c r="ID320" s="48">
        <v>11.7</v>
      </c>
      <c r="IE320" s="49" t="s">
        <v>197</v>
      </c>
      <c r="IF320" s="49" t="s">
        <v>197</v>
      </c>
      <c r="IG320" s="49" t="s">
        <v>197</v>
      </c>
      <c r="IH320" s="48">
        <v>12.8</v>
      </c>
      <c r="II320" s="49" t="s">
        <v>197</v>
      </c>
      <c r="IJ320" s="49" t="s">
        <v>197</v>
      </c>
      <c r="IK320" s="49" t="s">
        <v>197</v>
      </c>
      <c r="IL320" s="49" t="s">
        <v>197</v>
      </c>
      <c r="IM320" s="49" t="s">
        <v>197</v>
      </c>
      <c r="IN320" s="49" t="s">
        <v>197</v>
      </c>
      <c r="IO320" s="49" t="s">
        <v>197</v>
      </c>
      <c r="IP320" s="49" t="s">
        <v>197</v>
      </c>
      <c r="IQ320" s="49" t="s">
        <v>197</v>
      </c>
      <c r="IR320" s="48">
        <v>140.1</v>
      </c>
      <c r="IS320" s="48">
        <v>121.3</v>
      </c>
      <c r="IT320" s="48">
        <v>128.6</v>
      </c>
      <c r="IU320" s="49" t="s">
        <v>197</v>
      </c>
      <c r="IV320" s="49" t="s">
        <v>197</v>
      </c>
      <c r="IW320" s="49" t="s">
        <v>197</v>
      </c>
      <c r="IX320" s="49" t="s">
        <v>197</v>
      </c>
      <c r="IY320" s="49" t="s">
        <v>197</v>
      </c>
      <c r="IZ320" s="49" t="s">
        <v>197</v>
      </c>
      <c r="JA320" s="49" t="s">
        <v>197</v>
      </c>
      <c r="JB320" s="49" t="s">
        <v>197</v>
      </c>
      <c r="JC320" s="49" t="s">
        <v>197</v>
      </c>
      <c r="JD320" s="49" t="s">
        <v>197</v>
      </c>
      <c r="JE320" s="49" t="s">
        <v>197</v>
      </c>
      <c r="JF320" s="49" t="s">
        <v>87</v>
      </c>
      <c r="JG320" s="49" t="s">
        <v>87</v>
      </c>
      <c r="JH320" s="49" t="s">
        <v>87</v>
      </c>
      <c r="JI320" s="49">
        <v>87.6</v>
      </c>
      <c r="JJ320" s="49">
        <v>60.9</v>
      </c>
      <c r="JK320" s="49">
        <v>34.700000000000003</v>
      </c>
      <c r="JL320" s="49">
        <v>48.8</v>
      </c>
      <c r="JM320" s="49">
        <v>8.5</v>
      </c>
      <c r="JN320" s="49">
        <v>12.8</v>
      </c>
      <c r="JO320" s="49" t="s">
        <v>87</v>
      </c>
    </row>
    <row r="321" spans="1:275">
      <c r="A321" s="45"/>
      <c r="B321" s="46" t="s">
        <v>2058</v>
      </c>
      <c r="C321" s="303" t="s">
        <v>1534</v>
      </c>
      <c r="D321" s="46" t="s">
        <v>143</v>
      </c>
      <c r="E321" s="303" t="s">
        <v>42</v>
      </c>
      <c r="F321" s="47" t="s">
        <v>197</v>
      </c>
      <c r="G321" s="47" t="s">
        <v>197</v>
      </c>
      <c r="H321" s="48">
        <v>81.5</v>
      </c>
      <c r="I321" s="48">
        <v>122.8</v>
      </c>
      <c r="J321" s="48">
        <v>106.1</v>
      </c>
      <c r="K321" s="48">
        <v>66.900000000000006</v>
      </c>
      <c r="L321" s="48">
        <v>129.6</v>
      </c>
      <c r="M321" s="48">
        <v>106.7</v>
      </c>
      <c r="N321" s="48">
        <v>152.19999999999999</v>
      </c>
      <c r="O321" s="49" t="s">
        <v>197</v>
      </c>
      <c r="P321" s="48">
        <v>170.4</v>
      </c>
      <c r="Q321" s="48">
        <v>234.3</v>
      </c>
      <c r="R321" s="48">
        <v>151.80000000000001</v>
      </c>
      <c r="S321" s="48">
        <v>104.7</v>
      </c>
      <c r="T321" s="48">
        <v>88.1</v>
      </c>
      <c r="U321" s="48">
        <v>141.30000000000001</v>
      </c>
      <c r="V321" s="48">
        <v>74.7</v>
      </c>
      <c r="W321" s="48">
        <v>190.1</v>
      </c>
      <c r="X321" s="48">
        <v>163.6</v>
      </c>
      <c r="Y321" s="48">
        <v>179.7</v>
      </c>
      <c r="Z321" s="48">
        <v>236.1</v>
      </c>
      <c r="AA321" s="48">
        <v>16.600000000000001</v>
      </c>
      <c r="AB321" s="48">
        <v>403.5</v>
      </c>
      <c r="AC321" s="49" t="s">
        <v>197</v>
      </c>
      <c r="AD321" s="49" t="s">
        <v>197</v>
      </c>
      <c r="AE321" s="48">
        <v>172.7</v>
      </c>
      <c r="AF321" s="48">
        <v>212.1</v>
      </c>
      <c r="AG321" s="48">
        <v>122.6</v>
      </c>
      <c r="AH321" s="48">
        <v>153</v>
      </c>
      <c r="AI321" s="49" t="s">
        <v>197</v>
      </c>
      <c r="AJ321" s="49" t="s">
        <v>197</v>
      </c>
      <c r="AK321" s="49" t="s">
        <v>197</v>
      </c>
      <c r="AL321" s="49" t="s">
        <v>197</v>
      </c>
      <c r="AM321" s="49" t="s">
        <v>197</v>
      </c>
      <c r="AN321" s="48">
        <v>1676.6</v>
      </c>
      <c r="AO321" s="48">
        <v>43.8</v>
      </c>
      <c r="AP321" s="48">
        <v>60.7</v>
      </c>
      <c r="AQ321" s="49" t="s">
        <v>197</v>
      </c>
      <c r="AR321" s="49" t="s">
        <v>197</v>
      </c>
      <c r="AS321" s="49" t="s">
        <v>197</v>
      </c>
      <c r="AT321" s="48">
        <v>112</v>
      </c>
      <c r="AU321" s="49" t="s">
        <v>197</v>
      </c>
      <c r="AV321" s="48">
        <v>139.69999999999999</v>
      </c>
      <c r="AW321" s="48">
        <v>338.2</v>
      </c>
      <c r="AX321" s="49" t="s">
        <v>197</v>
      </c>
      <c r="AY321" s="49" t="s">
        <v>197</v>
      </c>
      <c r="AZ321" s="48">
        <v>158.69999999999999</v>
      </c>
      <c r="BA321" s="48">
        <v>157.30000000000001</v>
      </c>
      <c r="BB321" s="48">
        <v>157.4</v>
      </c>
      <c r="BC321" s="48">
        <v>172.1</v>
      </c>
      <c r="BD321" s="48">
        <v>138.19999999999999</v>
      </c>
      <c r="BE321" s="48">
        <v>140.69999999999999</v>
      </c>
      <c r="BF321" s="48">
        <v>144.19999999999999</v>
      </c>
      <c r="BG321" s="48">
        <v>122.9</v>
      </c>
      <c r="BH321" s="48">
        <v>127.7</v>
      </c>
      <c r="BI321" s="48">
        <v>202.8</v>
      </c>
      <c r="BJ321" s="48">
        <v>157</v>
      </c>
      <c r="BK321" s="48">
        <v>181</v>
      </c>
      <c r="BL321" s="48">
        <v>177.7</v>
      </c>
      <c r="BM321" s="48">
        <v>126</v>
      </c>
      <c r="BN321" s="48">
        <v>140.19999999999999</v>
      </c>
      <c r="BO321" s="49" t="s">
        <v>197</v>
      </c>
      <c r="BP321" s="49" t="s">
        <v>197</v>
      </c>
      <c r="BQ321" s="49" t="s">
        <v>197</v>
      </c>
      <c r="BR321" s="48">
        <v>115.8</v>
      </c>
      <c r="BS321" s="48">
        <v>63.7</v>
      </c>
      <c r="BT321" s="48">
        <v>88.2</v>
      </c>
      <c r="BU321" s="48">
        <v>54.8</v>
      </c>
      <c r="BV321" s="48">
        <v>16.600000000000001</v>
      </c>
      <c r="BW321" s="48">
        <v>29.6</v>
      </c>
      <c r="BX321" s="48">
        <v>240.7</v>
      </c>
      <c r="BY321" s="48">
        <v>312.8</v>
      </c>
      <c r="BZ321" s="48">
        <v>266.3</v>
      </c>
      <c r="CA321" s="49" t="s">
        <v>197</v>
      </c>
      <c r="CB321" s="49" t="s">
        <v>197</v>
      </c>
      <c r="CC321" s="49" t="s">
        <v>197</v>
      </c>
      <c r="CD321" s="48">
        <v>87.7</v>
      </c>
      <c r="CE321" s="48">
        <v>52.6</v>
      </c>
      <c r="CF321" s="48">
        <v>66.400000000000006</v>
      </c>
      <c r="CG321" s="48">
        <v>216.1</v>
      </c>
      <c r="CH321" s="48">
        <v>426</v>
      </c>
      <c r="CI321" s="48">
        <v>321.8</v>
      </c>
      <c r="CJ321" s="48">
        <v>139</v>
      </c>
      <c r="CK321" s="48">
        <v>27</v>
      </c>
      <c r="CL321" s="48">
        <v>73.8</v>
      </c>
      <c r="CM321" s="49" t="s">
        <v>197</v>
      </c>
      <c r="CN321" s="49" t="s">
        <v>197</v>
      </c>
      <c r="CO321" s="49" t="s">
        <v>197</v>
      </c>
      <c r="CP321" s="48">
        <v>482.3</v>
      </c>
      <c r="CQ321" s="48">
        <v>557.20000000000005</v>
      </c>
      <c r="CR321" s="48">
        <v>526.1</v>
      </c>
      <c r="CS321" s="49" t="s">
        <v>197</v>
      </c>
      <c r="CT321" s="49" t="s">
        <v>197</v>
      </c>
      <c r="CU321" s="49" t="s">
        <v>197</v>
      </c>
      <c r="CV321" s="49" t="s">
        <v>197</v>
      </c>
      <c r="CW321" s="48">
        <v>131.6</v>
      </c>
      <c r="CX321" s="48">
        <v>59</v>
      </c>
      <c r="CY321" s="48">
        <v>91</v>
      </c>
      <c r="CZ321" s="48">
        <v>72.7</v>
      </c>
      <c r="DA321" s="48">
        <v>133.4</v>
      </c>
      <c r="DB321" s="48">
        <v>201.4</v>
      </c>
      <c r="DC321" s="48">
        <v>178.1</v>
      </c>
      <c r="DD321" s="48">
        <v>91.3</v>
      </c>
      <c r="DE321" s="48">
        <v>36.6</v>
      </c>
      <c r="DF321" s="48">
        <v>56.1</v>
      </c>
      <c r="DG321" s="48">
        <v>92</v>
      </c>
      <c r="DH321" s="48">
        <v>82.5</v>
      </c>
      <c r="DI321" s="48">
        <v>87.8</v>
      </c>
      <c r="DJ321" s="48">
        <v>136.5</v>
      </c>
      <c r="DK321" s="48">
        <v>40.700000000000003</v>
      </c>
      <c r="DL321" s="48">
        <v>85.5</v>
      </c>
      <c r="DM321" s="48">
        <v>140.4</v>
      </c>
      <c r="DN321" s="48">
        <v>35.200000000000003</v>
      </c>
      <c r="DO321" s="48">
        <v>75.3</v>
      </c>
      <c r="DP321" s="49" t="s">
        <v>197</v>
      </c>
      <c r="DQ321" s="49" t="s">
        <v>197</v>
      </c>
      <c r="DR321" s="49" t="s">
        <v>197</v>
      </c>
      <c r="DS321" s="48">
        <v>493.1</v>
      </c>
      <c r="DT321" s="48">
        <v>523.29999999999995</v>
      </c>
      <c r="DU321" s="48">
        <v>512.20000000000005</v>
      </c>
      <c r="DV321" s="48">
        <v>140.4</v>
      </c>
      <c r="DW321" s="48">
        <v>203.6</v>
      </c>
      <c r="DX321" s="48">
        <v>184.9</v>
      </c>
      <c r="DY321" s="49" t="s">
        <v>197</v>
      </c>
      <c r="DZ321" s="49" t="s">
        <v>197</v>
      </c>
      <c r="EA321" s="49" t="s">
        <v>197</v>
      </c>
      <c r="EB321" s="48" t="e">
        <v>#N/A</v>
      </c>
      <c r="EC321" s="49" t="s">
        <v>197</v>
      </c>
      <c r="ED321" s="48" t="e">
        <v>#N/A</v>
      </c>
      <c r="EE321" s="49" t="s">
        <v>197</v>
      </c>
      <c r="EF321" s="49" t="s">
        <v>197</v>
      </c>
      <c r="EG321" s="49" t="s">
        <v>197</v>
      </c>
      <c r="EH321" s="49" t="s">
        <v>197</v>
      </c>
      <c r="EI321" s="49" t="s">
        <v>197</v>
      </c>
      <c r="EJ321" s="49" t="s">
        <v>197</v>
      </c>
      <c r="EK321" s="49" t="s">
        <v>197</v>
      </c>
      <c r="EL321" s="49" t="s">
        <v>197</v>
      </c>
      <c r="EM321" s="49" t="s">
        <v>197</v>
      </c>
      <c r="EN321" s="49" t="s">
        <v>197</v>
      </c>
      <c r="EO321" s="49" t="s">
        <v>197</v>
      </c>
      <c r="EP321" s="49" t="s">
        <v>197</v>
      </c>
      <c r="EQ321" s="49" t="s">
        <v>197</v>
      </c>
      <c r="ER321" s="49" t="s">
        <v>197</v>
      </c>
      <c r="ES321" s="49" t="s">
        <v>197</v>
      </c>
      <c r="ET321" s="48">
        <v>163.80000000000001</v>
      </c>
      <c r="EU321" s="49" t="s">
        <v>197</v>
      </c>
      <c r="EV321" s="48">
        <v>145.6</v>
      </c>
      <c r="EW321" s="48">
        <v>124.5</v>
      </c>
      <c r="EX321" s="48">
        <v>131.1</v>
      </c>
      <c r="EY321" s="48">
        <v>178.8</v>
      </c>
      <c r="EZ321" s="48">
        <v>99.3</v>
      </c>
      <c r="FA321" s="48">
        <v>193.6</v>
      </c>
      <c r="FB321" s="48">
        <v>156.1</v>
      </c>
      <c r="FC321" s="49" t="s">
        <v>197</v>
      </c>
      <c r="FD321" s="48">
        <v>87.1</v>
      </c>
      <c r="FE321" s="48">
        <v>180</v>
      </c>
      <c r="FF321" s="48">
        <v>140.1</v>
      </c>
      <c r="FG321" s="49" t="s">
        <v>197</v>
      </c>
      <c r="FH321" s="49" t="s">
        <v>197</v>
      </c>
      <c r="FI321" s="49" t="s">
        <v>197</v>
      </c>
      <c r="FJ321" s="48">
        <v>151.5</v>
      </c>
      <c r="FK321" s="48">
        <v>18.399999999999999</v>
      </c>
      <c r="FL321" s="48">
        <v>78.400000000000006</v>
      </c>
      <c r="FM321" s="48">
        <v>198.4</v>
      </c>
      <c r="FN321" s="48">
        <v>110.3</v>
      </c>
      <c r="FO321" s="48">
        <v>161.5</v>
      </c>
      <c r="FP321" s="48">
        <v>24.1</v>
      </c>
      <c r="FQ321" s="48">
        <v>168.6</v>
      </c>
      <c r="FR321" s="48">
        <v>117.3</v>
      </c>
      <c r="FS321" s="48">
        <v>141.80000000000001</v>
      </c>
      <c r="FT321" s="48">
        <v>97.5</v>
      </c>
      <c r="FU321" s="48">
        <v>125.5</v>
      </c>
      <c r="FV321" s="48">
        <v>139.69999999999999</v>
      </c>
      <c r="FW321" s="48">
        <v>252.8</v>
      </c>
      <c r="FX321" s="48">
        <v>122.7</v>
      </c>
      <c r="FY321" s="48">
        <v>112.7</v>
      </c>
      <c r="FZ321" s="48">
        <v>112.8</v>
      </c>
      <c r="GA321" s="48">
        <v>161.30000000000001</v>
      </c>
      <c r="GB321" s="48">
        <v>118.2</v>
      </c>
      <c r="GC321" s="48">
        <v>126.5</v>
      </c>
      <c r="GD321" s="48">
        <v>75</v>
      </c>
      <c r="GE321" s="48">
        <v>87.5</v>
      </c>
      <c r="GF321" s="48">
        <v>79.400000000000006</v>
      </c>
      <c r="GG321" s="48">
        <v>445.6</v>
      </c>
      <c r="GH321" s="48">
        <v>269.3</v>
      </c>
      <c r="GI321" s="48">
        <v>270.39999999999998</v>
      </c>
      <c r="GJ321" s="48">
        <v>31</v>
      </c>
      <c r="GK321" s="48">
        <v>9</v>
      </c>
      <c r="GL321" s="48">
        <v>15.9</v>
      </c>
      <c r="GM321" s="48">
        <v>93</v>
      </c>
      <c r="GN321" s="48">
        <v>95.1</v>
      </c>
      <c r="GO321" s="48">
        <v>94.3</v>
      </c>
      <c r="GP321" s="48">
        <v>249.6</v>
      </c>
      <c r="GQ321" s="48">
        <v>85.6</v>
      </c>
      <c r="GR321" s="48">
        <v>146.5</v>
      </c>
      <c r="GS321" s="48">
        <v>22.5</v>
      </c>
      <c r="GT321" s="48">
        <v>153.5</v>
      </c>
      <c r="GU321" s="48">
        <v>124.8</v>
      </c>
      <c r="GV321" s="48">
        <v>592.20000000000005</v>
      </c>
      <c r="GW321" s="48">
        <v>199.3</v>
      </c>
      <c r="GX321" s="48">
        <v>373.9</v>
      </c>
      <c r="GY321" s="48">
        <v>142</v>
      </c>
      <c r="GZ321" s="48">
        <v>92.7</v>
      </c>
      <c r="HA321" s="48">
        <v>116.7</v>
      </c>
      <c r="HB321" s="48">
        <v>118</v>
      </c>
      <c r="HC321" s="48">
        <v>77.7</v>
      </c>
      <c r="HD321" s="48">
        <v>89.9</v>
      </c>
      <c r="HE321" s="48" t="e">
        <v>#N/A</v>
      </c>
      <c r="HF321" s="49" t="s">
        <v>197</v>
      </c>
      <c r="HG321" s="48" t="e">
        <v>#N/A</v>
      </c>
      <c r="HH321" s="48">
        <v>46.2</v>
      </c>
      <c r="HI321" s="49" t="s">
        <v>197</v>
      </c>
      <c r="HJ321" s="49" t="s">
        <v>197</v>
      </c>
      <c r="HK321" s="49" t="s">
        <v>197</v>
      </c>
      <c r="HL321" s="49" t="s">
        <v>197</v>
      </c>
      <c r="HM321" s="49" t="s">
        <v>197</v>
      </c>
      <c r="HN321" s="49" t="s">
        <v>197</v>
      </c>
      <c r="HO321" s="49" t="s">
        <v>197</v>
      </c>
      <c r="HP321" s="49" t="s">
        <v>197</v>
      </c>
      <c r="HQ321" s="49" t="s">
        <v>197</v>
      </c>
      <c r="HR321" s="49" t="s">
        <v>197</v>
      </c>
      <c r="HS321" s="49" t="s">
        <v>197</v>
      </c>
      <c r="HT321" s="49" t="s">
        <v>197</v>
      </c>
      <c r="HU321" s="48">
        <v>154.19999999999999</v>
      </c>
      <c r="HV321" s="48">
        <v>120.5</v>
      </c>
      <c r="HW321" s="48">
        <v>122.4</v>
      </c>
      <c r="HX321" s="49" t="s">
        <v>197</v>
      </c>
      <c r="HY321" s="49" t="s">
        <v>197</v>
      </c>
      <c r="HZ321" s="48">
        <v>65.599999999999994</v>
      </c>
      <c r="IA321" s="49" t="s">
        <v>197</v>
      </c>
      <c r="IB321" s="49" t="s">
        <v>197</v>
      </c>
      <c r="IC321" s="49" t="s">
        <v>197</v>
      </c>
      <c r="ID321" s="48">
        <v>368.2</v>
      </c>
      <c r="IE321" s="49" t="s">
        <v>197</v>
      </c>
      <c r="IF321" s="49" t="s">
        <v>197</v>
      </c>
      <c r="IG321" s="49" t="s">
        <v>197</v>
      </c>
      <c r="IH321" s="48">
        <v>141.30000000000001</v>
      </c>
      <c r="II321" s="49" t="s">
        <v>197</v>
      </c>
      <c r="IJ321" s="49" t="s">
        <v>197</v>
      </c>
      <c r="IK321" s="49" t="s">
        <v>197</v>
      </c>
      <c r="IL321" s="49" t="s">
        <v>197</v>
      </c>
      <c r="IM321" s="48">
        <v>249.7</v>
      </c>
      <c r="IN321" s="48">
        <v>92.5</v>
      </c>
      <c r="IO321" s="49" t="s">
        <v>197</v>
      </c>
      <c r="IP321" s="48">
        <v>263.5</v>
      </c>
      <c r="IQ321" s="48">
        <v>43.4</v>
      </c>
      <c r="IR321" s="48">
        <v>82.2</v>
      </c>
      <c r="IS321" s="48">
        <v>87.9</v>
      </c>
      <c r="IT321" s="48">
        <v>85.7</v>
      </c>
      <c r="IU321" s="48">
        <v>70.8</v>
      </c>
      <c r="IV321" s="48">
        <v>33.6</v>
      </c>
      <c r="IW321" s="48">
        <v>42.9</v>
      </c>
      <c r="IX321" s="49" t="s">
        <v>197</v>
      </c>
      <c r="IY321" s="49" t="s">
        <v>197</v>
      </c>
      <c r="IZ321" s="49" t="s">
        <v>197</v>
      </c>
      <c r="JA321" s="49" t="s">
        <v>197</v>
      </c>
      <c r="JB321" s="49" t="s">
        <v>197</v>
      </c>
      <c r="JC321" s="48">
        <v>114.4</v>
      </c>
      <c r="JD321" s="48">
        <v>12.3</v>
      </c>
      <c r="JE321" s="48">
        <v>37.1</v>
      </c>
      <c r="JF321" s="48">
        <v>411.6</v>
      </c>
      <c r="JG321" s="48">
        <v>73.3</v>
      </c>
      <c r="JH321" s="48">
        <v>107.9</v>
      </c>
      <c r="JI321" s="48">
        <v>82.5</v>
      </c>
      <c r="JJ321" s="48">
        <v>108.8</v>
      </c>
      <c r="JK321" s="48">
        <v>146.9</v>
      </c>
      <c r="JL321" s="48">
        <v>123.9</v>
      </c>
      <c r="JM321" s="48">
        <v>144.80000000000001</v>
      </c>
      <c r="JN321" s="48">
        <v>141.30000000000001</v>
      </c>
      <c r="JO321" s="48">
        <v>38.5</v>
      </c>
    </row>
    <row r="322" spans="1:275">
      <c r="A322" s="45"/>
      <c r="B322" s="46" t="s">
        <v>2059</v>
      </c>
      <c r="C322" s="303" t="s">
        <v>1535</v>
      </c>
      <c r="D322" s="46" t="s">
        <v>143</v>
      </c>
      <c r="E322" s="303" t="s">
        <v>42</v>
      </c>
      <c r="F322" s="47" t="s">
        <v>197</v>
      </c>
      <c r="G322" s="47" t="s">
        <v>197</v>
      </c>
      <c r="H322" s="48">
        <v>128.4</v>
      </c>
      <c r="I322" s="48">
        <v>179.5</v>
      </c>
      <c r="J322" s="48">
        <v>167.5</v>
      </c>
      <c r="K322" s="49" t="s">
        <v>197</v>
      </c>
      <c r="L322" s="48">
        <v>39.200000000000003</v>
      </c>
      <c r="M322" s="48">
        <v>70.900000000000006</v>
      </c>
      <c r="N322" s="48">
        <v>52</v>
      </c>
      <c r="O322" s="49" t="s">
        <v>197</v>
      </c>
      <c r="P322" s="48">
        <v>117.8</v>
      </c>
      <c r="Q322" s="48">
        <v>166.4</v>
      </c>
      <c r="R322" s="48">
        <v>144.19999999999999</v>
      </c>
      <c r="S322" s="48">
        <v>75.099999999999994</v>
      </c>
      <c r="T322" s="49" t="s">
        <v>197</v>
      </c>
      <c r="U322" s="48">
        <v>166.6</v>
      </c>
      <c r="V322" s="49" t="s">
        <v>197</v>
      </c>
      <c r="W322" s="49" t="s">
        <v>197</v>
      </c>
      <c r="X322" s="49" t="s">
        <v>197</v>
      </c>
      <c r="Y322" s="49" t="s">
        <v>197</v>
      </c>
      <c r="Z322" s="48">
        <v>86.7</v>
      </c>
      <c r="AA322" s="48">
        <v>13.1</v>
      </c>
      <c r="AB322" s="49" t="s">
        <v>197</v>
      </c>
      <c r="AC322" s="49" t="s">
        <v>197</v>
      </c>
      <c r="AD322" s="48">
        <v>233.2</v>
      </c>
      <c r="AE322" s="48">
        <v>28.7</v>
      </c>
      <c r="AF322" s="48">
        <v>75.900000000000006</v>
      </c>
      <c r="AG322" s="48">
        <v>46.8</v>
      </c>
      <c r="AH322" s="48">
        <v>85.3</v>
      </c>
      <c r="AI322" s="49" t="s">
        <v>197</v>
      </c>
      <c r="AJ322" s="49" t="s">
        <v>197</v>
      </c>
      <c r="AK322" s="49" t="s">
        <v>197</v>
      </c>
      <c r="AL322" s="49" t="s">
        <v>197</v>
      </c>
      <c r="AM322" s="49" t="s">
        <v>197</v>
      </c>
      <c r="AN322" s="49" t="s">
        <v>197</v>
      </c>
      <c r="AO322" s="49" t="s">
        <v>197</v>
      </c>
      <c r="AP322" s="49" t="s">
        <v>197</v>
      </c>
      <c r="AQ322" s="49" t="s">
        <v>197</v>
      </c>
      <c r="AR322" s="49" t="s">
        <v>197</v>
      </c>
      <c r="AS322" s="49" t="s">
        <v>197</v>
      </c>
      <c r="AT322" s="49" t="s">
        <v>197</v>
      </c>
      <c r="AU322" s="49" t="s">
        <v>197</v>
      </c>
      <c r="AV322" s="49" t="s">
        <v>197</v>
      </c>
      <c r="AW322" s="48">
        <v>943.4</v>
      </c>
      <c r="AX322" s="49" t="s">
        <v>197</v>
      </c>
      <c r="AY322" s="49" t="s">
        <v>197</v>
      </c>
      <c r="AZ322" s="48">
        <v>150.19999999999999</v>
      </c>
      <c r="BA322" s="48">
        <v>121.1</v>
      </c>
      <c r="BB322" s="48">
        <v>122.5</v>
      </c>
      <c r="BC322" s="48">
        <v>150.80000000000001</v>
      </c>
      <c r="BD322" s="48">
        <v>94.7</v>
      </c>
      <c r="BE322" s="48">
        <v>98.9</v>
      </c>
      <c r="BF322" s="48">
        <v>129.6</v>
      </c>
      <c r="BG322" s="48">
        <v>122.7</v>
      </c>
      <c r="BH322" s="48">
        <v>124.3</v>
      </c>
      <c r="BI322" s="48">
        <v>86.5</v>
      </c>
      <c r="BJ322" s="48">
        <v>123.6</v>
      </c>
      <c r="BK322" s="48">
        <v>104.1</v>
      </c>
      <c r="BL322" s="49" t="s">
        <v>197</v>
      </c>
      <c r="BM322" s="49" t="s">
        <v>197</v>
      </c>
      <c r="BN322" s="49" t="s">
        <v>197</v>
      </c>
      <c r="BO322" s="49" t="s">
        <v>197</v>
      </c>
      <c r="BP322" s="49" t="s">
        <v>197</v>
      </c>
      <c r="BQ322" s="49" t="s">
        <v>197</v>
      </c>
      <c r="BR322" s="49" t="s">
        <v>197</v>
      </c>
      <c r="BS322" s="49" t="s">
        <v>197</v>
      </c>
      <c r="BT322" s="49" t="s">
        <v>197</v>
      </c>
      <c r="BU322" s="49" t="s">
        <v>197</v>
      </c>
      <c r="BV322" s="49" t="s">
        <v>197</v>
      </c>
      <c r="BW322" s="49" t="s">
        <v>197</v>
      </c>
      <c r="BX322" s="49" t="s">
        <v>197</v>
      </c>
      <c r="BY322" s="49" t="s">
        <v>197</v>
      </c>
      <c r="BZ322" s="49" t="s">
        <v>197</v>
      </c>
      <c r="CA322" s="49" t="s">
        <v>197</v>
      </c>
      <c r="CB322" s="49" t="s">
        <v>197</v>
      </c>
      <c r="CC322" s="49" t="s">
        <v>197</v>
      </c>
      <c r="CD322" s="49" t="s">
        <v>197</v>
      </c>
      <c r="CE322" s="49" t="s">
        <v>197</v>
      </c>
      <c r="CF322" s="49" t="s">
        <v>197</v>
      </c>
      <c r="CG322" s="49" t="s">
        <v>197</v>
      </c>
      <c r="CH322" s="49" t="s">
        <v>197</v>
      </c>
      <c r="CI322" s="49" t="s">
        <v>197</v>
      </c>
      <c r="CJ322" s="49" t="s">
        <v>197</v>
      </c>
      <c r="CK322" s="49" t="s">
        <v>197</v>
      </c>
      <c r="CL322" s="49" t="s">
        <v>197</v>
      </c>
      <c r="CM322" s="49" t="s">
        <v>197</v>
      </c>
      <c r="CN322" s="49" t="s">
        <v>197</v>
      </c>
      <c r="CO322" s="49" t="s">
        <v>197</v>
      </c>
      <c r="CP322" s="49" t="s">
        <v>197</v>
      </c>
      <c r="CQ322" s="49" t="s">
        <v>197</v>
      </c>
      <c r="CR322" s="49" t="s">
        <v>197</v>
      </c>
      <c r="CS322" s="49" t="s">
        <v>197</v>
      </c>
      <c r="CT322" s="49" t="s">
        <v>197</v>
      </c>
      <c r="CU322" s="49" t="s">
        <v>197</v>
      </c>
      <c r="CV322" s="49" t="s">
        <v>197</v>
      </c>
      <c r="CW322" s="49" t="s">
        <v>197</v>
      </c>
      <c r="CX322" s="49" t="s">
        <v>197</v>
      </c>
      <c r="CY322" s="49" t="s">
        <v>197</v>
      </c>
      <c r="CZ322" s="49" t="s">
        <v>197</v>
      </c>
      <c r="DA322" s="49" t="s">
        <v>197</v>
      </c>
      <c r="DB322" s="49" t="s">
        <v>197</v>
      </c>
      <c r="DC322" s="49" t="s">
        <v>197</v>
      </c>
      <c r="DD322" s="49" t="s">
        <v>197</v>
      </c>
      <c r="DE322" s="49" t="s">
        <v>197</v>
      </c>
      <c r="DF322" s="49" t="s">
        <v>197</v>
      </c>
      <c r="DG322" s="49" t="s">
        <v>197</v>
      </c>
      <c r="DH322" s="49" t="s">
        <v>197</v>
      </c>
      <c r="DI322" s="49" t="s">
        <v>197</v>
      </c>
      <c r="DJ322" s="49" t="s">
        <v>197</v>
      </c>
      <c r="DK322" s="49" t="s">
        <v>197</v>
      </c>
      <c r="DL322" s="49" t="s">
        <v>197</v>
      </c>
      <c r="DM322" s="49" t="s">
        <v>197</v>
      </c>
      <c r="DN322" s="49" t="s">
        <v>197</v>
      </c>
      <c r="DO322" s="49" t="s">
        <v>197</v>
      </c>
      <c r="DP322" s="49" t="s">
        <v>197</v>
      </c>
      <c r="DQ322" s="49" t="s">
        <v>197</v>
      </c>
      <c r="DR322" s="49" t="s">
        <v>197</v>
      </c>
      <c r="DS322" s="49" t="s">
        <v>197</v>
      </c>
      <c r="DT322" s="49" t="s">
        <v>197</v>
      </c>
      <c r="DU322" s="49" t="s">
        <v>197</v>
      </c>
      <c r="DV322" s="49" t="s">
        <v>197</v>
      </c>
      <c r="DW322" s="49" t="s">
        <v>197</v>
      </c>
      <c r="DX322" s="49" t="s">
        <v>197</v>
      </c>
      <c r="DY322" s="49" t="s">
        <v>197</v>
      </c>
      <c r="DZ322" s="49" t="s">
        <v>197</v>
      </c>
      <c r="EA322" s="49" t="s">
        <v>197</v>
      </c>
      <c r="EB322" s="48" t="e">
        <v>#N/A</v>
      </c>
      <c r="EC322" s="49" t="s">
        <v>197</v>
      </c>
      <c r="ED322" s="48" t="e">
        <v>#N/A</v>
      </c>
      <c r="EE322" s="49" t="s">
        <v>197</v>
      </c>
      <c r="EF322" s="49" t="s">
        <v>197</v>
      </c>
      <c r="EG322" s="49" t="s">
        <v>197</v>
      </c>
      <c r="EH322" s="49" t="s">
        <v>197</v>
      </c>
      <c r="EI322" s="49" t="s">
        <v>197</v>
      </c>
      <c r="EJ322" s="49" t="s">
        <v>197</v>
      </c>
      <c r="EK322" s="49" t="s">
        <v>197</v>
      </c>
      <c r="EL322" s="49" t="s">
        <v>197</v>
      </c>
      <c r="EM322" s="49" t="s">
        <v>197</v>
      </c>
      <c r="EN322" s="49" t="s">
        <v>197</v>
      </c>
      <c r="EO322" s="49" t="s">
        <v>197</v>
      </c>
      <c r="EP322" s="49" t="s">
        <v>197</v>
      </c>
      <c r="EQ322" s="49" t="s">
        <v>197</v>
      </c>
      <c r="ER322" s="49" t="s">
        <v>197</v>
      </c>
      <c r="ES322" s="49" t="s">
        <v>197</v>
      </c>
      <c r="ET322" s="48">
        <v>122.5</v>
      </c>
      <c r="EU322" s="49" t="s">
        <v>197</v>
      </c>
      <c r="EV322" s="48">
        <v>116</v>
      </c>
      <c r="EW322" s="48">
        <v>78.599999999999994</v>
      </c>
      <c r="EX322" s="48">
        <v>90.4</v>
      </c>
      <c r="EY322" s="49" t="s">
        <v>197</v>
      </c>
      <c r="EZ322" s="48">
        <v>63.3</v>
      </c>
      <c r="FA322" s="48">
        <v>46.5</v>
      </c>
      <c r="FB322" s="48">
        <v>53.2</v>
      </c>
      <c r="FC322" s="49" t="s">
        <v>197</v>
      </c>
      <c r="FD322" s="48">
        <v>69.099999999999994</v>
      </c>
      <c r="FE322" s="48">
        <v>38.299999999999997</v>
      </c>
      <c r="FF322" s="48">
        <v>51.5</v>
      </c>
      <c r="FG322" s="49" t="s">
        <v>197</v>
      </c>
      <c r="FH322" s="49" t="s">
        <v>197</v>
      </c>
      <c r="FI322" s="49" t="s">
        <v>197</v>
      </c>
      <c r="FJ322" s="49" t="s">
        <v>197</v>
      </c>
      <c r="FK322" s="49" t="s">
        <v>197</v>
      </c>
      <c r="FL322" s="49" t="s">
        <v>197</v>
      </c>
      <c r="FM322" s="48">
        <v>38</v>
      </c>
      <c r="FN322" s="48">
        <v>48.7</v>
      </c>
      <c r="FO322" s="48">
        <v>42.5</v>
      </c>
      <c r="FP322" s="48">
        <v>76.599999999999994</v>
      </c>
      <c r="FQ322" s="48">
        <v>50.1</v>
      </c>
      <c r="FR322" s="48">
        <v>59.5</v>
      </c>
      <c r="FS322" s="48">
        <v>31.9</v>
      </c>
      <c r="FT322" s="48">
        <v>50.7</v>
      </c>
      <c r="FU322" s="48">
        <v>38.799999999999997</v>
      </c>
      <c r="FV322" s="48">
        <v>42.7</v>
      </c>
      <c r="FW322" s="49" t="s">
        <v>197</v>
      </c>
      <c r="FX322" s="48">
        <v>158.1</v>
      </c>
      <c r="FY322" s="48">
        <v>135.4</v>
      </c>
      <c r="FZ322" s="48">
        <v>135.69999999999999</v>
      </c>
      <c r="GA322" s="48">
        <v>93.9</v>
      </c>
      <c r="GB322" s="48">
        <v>75.8</v>
      </c>
      <c r="GC322" s="48">
        <v>79.3</v>
      </c>
      <c r="GD322" s="49" t="s">
        <v>197</v>
      </c>
      <c r="GE322" s="49" t="s">
        <v>197</v>
      </c>
      <c r="GF322" s="49" t="s">
        <v>197</v>
      </c>
      <c r="GG322" s="48">
        <v>608.29999999999995</v>
      </c>
      <c r="GH322" s="48">
        <v>304.89999999999998</v>
      </c>
      <c r="GI322" s="48">
        <v>307</v>
      </c>
      <c r="GJ322" s="49" t="s">
        <v>197</v>
      </c>
      <c r="GK322" s="49" t="s">
        <v>197</v>
      </c>
      <c r="GL322" s="49" t="s">
        <v>197</v>
      </c>
      <c r="GM322" s="48">
        <v>29</v>
      </c>
      <c r="GN322" s="48">
        <v>46.2</v>
      </c>
      <c r="GO322" s="48">
        <v>39.5</v>
      </c>
      <c r="GP322" s="49" t="s">
        <v>197</v>
      </c>
      <c r="GQ322" s="49" t="s">
        <v>197</v>
      </c>
      <c r="GR322" s="49" t="s">
        <v>197</v>
      </c>
      <c r="GS322" s="49" t="s">
        <v>197</v>
      </c>
      <c r="GT322" s="49" t="s">
        <v>197</v>
      </c>
      <c r="GU322" s="49" t="s">
        <v>197</v>
      </c>
      <c r="GV322" s="49" t="s">
        <v>197</v>
      </c>
      <c r="GW322" s="49" t="s">
        <v>197</v>
      </c>
      <c r="GX322" s="49" t="s">
        <v>197</v>
      </c>
      <c r="GY322" s="48">
        <v>26.9</v>
      </c>
      <c r="GZ322" s="48">
        <v>18.399999999999999</v>
      </c>
      <c r="HA322" s="48">
        <v>22.6</v>
      </c>
      <c r="HB322" s="49" t="s">
        <v>197</v>
      </c>
      <c r="HC322" s="49" t="s">
        <v>197</v>
      </c>
      <c r="HD322" s="49" t="s">
        <v>197</v>
      </c>
      <c r="HE322" s="48" t="e">
        <v>#N/A</v>
      </c>
      <c r="HF322" s="49" t="s">
        <v>197</v>
      </c>
      <c r="HG322" s="48" t="e">
        <v>#N/A</v>
      </c>
      <c r="HH322" s="49" t="s">
        <v>197</v>
      </c>
      <c r="HI322" s="49" t="s">
        <v>197</v>
      </c>
      <c r="HJ322" s="49" t="s">
        <v>197</v>
      </c>
      <c r="HK322" s="49" t="s">
        <v>197</v>
      </c>
      <c r="HL322" s="49" t="s">
        <v>197</v>
      </c>
      <c r="HM322" s="49" t="s">
        <v>197</v>
      </c>
      <c r="HN322" s="49" t="s">
        <v>197</v>
      </c>
      <c r="HO322" s="49" t="s">
        <v>197</v>
      </c>
      <c r="HP322" s="49" t="s">
        <v>197</v>
      </c>
      <c r="HQ322" s="49" t="s">
        <v>197</v>
      </c>
      <c r="HR322" s="49" t="s">
        <v>197</v>
      </c>
      <c r="HS322" s="49" t="s">
        <v>197</v>
      </c>
      <c r="HT322" s="49" t="s">
        <v>197</v>
      </c>
      <c r="HU322" s="48">
        <v>477.5</v>
      </c>
      <c r="HV322" s="48">
        <v>129.9</v>
      </c>
      <c r="HW322" s="48">
        <v>150.6</v>
      </c>
      <c r="HX322" s="49" t="s">
        <v>197</v>
      </c>
      <c r="HY322" s="49" t="s">
        <v>197</v>
      </c>
      <c r="HZ322" s="49" t="s">
        <v>197</v>
      </c>
      <c r="IA322" s="49" t="s">
        <v>197</v>
      </c>
      <c r="IB322" s="49" t="s">
        <v>197</v>
      </c>
      <c r="IC322" s="49" t="s">
        <v>197</v>
      </c>
      <c r="ID322" s="48">
        <v>13.6</v>
      </c>
      <c r="IE322" s="49" t="s">
        <v>197</v>
      </c>
      <c r="IF322" s="49" t="s">
        <v>197</v>
      </c>
      <c r="IG322" s="49" t="s">
        <v>197</v>
      </c>
      <c r="IH322" s="48">
        <v>48.3</v>
      </c>
      <c r="II322" s="49" t="s">
        <v>197</v>
      </c>
      <c r="IJ322" s="49" t="s">
        <v>197</v>
      </c>
      <c r="IK322" s="49" t="s">
        <v>197</v>
      </c>
      <c r="IL322" s="49" t="s">
        <v>197</v>
      </c>
      <c r="IM322" s="49" t="s">
        <v>197</v>
      </c>
      <c r="IN322" s="49" t="s">
        <v>197</v>
      </c>
      <c r="IO322" s="49" t="s">
        <v>197</v>
      </c>
      <c r="IP322" s="49" t="s">
        <v>197</v>
      </c>
      <c r="IQ322" s="49" t="s">
        <v>197</v>
      </c>
      <c r="IR322" s="48">
        <v>29.7</v>
      </c>
      <c r="IS322" s="48">
        <v>37.6</v>
      </c>
      <c r="IT322" s="48">
        <v>34.5</v>
      </c>
      <c r="IU322" s="49" t="s">
        <v>197</v>
      </c>
      <c r="IV322" s="49" t="s">
        <v>197</v>
      </c>
      <c r="IW322" s="49" t="s">
        <v>197</v>
      </c>
      <c r="IX322" s="49" t="s">
        <v>197</v>
      </c>
      <c r="IY322" s="49" t="s">
        <v>197</v>
      </c>
      <c r="IZ322" s="49" t="s">
        <v>197</v>
      </c>
      <c r="JA322" s="49" t="s">
        <v>197</v>
      </c>
      <c r="JB322" s="49" t="s">
        <v>197</v>
      </c>
      <c r="JC322" s="49" t="s">
        <v>197</v>
      </c>
      <c r="JD322" s="49" t="s">
        <v>197</v>
      </c>
      <c r="JE322" s="49" t="s">
        <v>197</v>
      </c>
      <c r="JF322" s="49" t="s">
        <v>87</v>
      </c>
      <c r="JG322" s="49" t="s">
        <v>87</v>
      </c>
      <c r="JH322" s="49" t="s">
        <v>87</v>
      </c>
      <c r="JI322" s="49">
        <v>32.5</v>
      </c>
      <c r="JJ322" s="49">
        <v>38.4</v>
      </c>
      <c r="JK322" s="49">
        <v>77.5</v>
      </c>
      <c r="JL322" s="49">
        <v>59.6</v>
      </c>
      <c r="JM322" s="49">
        <v>46.2</v>
      </c>
      <c r="JN322" s="49">
        <v>48.3</v>
      </c>
      <c r="JO322" s="49" t="s">
        <v>87</v>
      </c>
    </row>
    <row r="323" spans="1:275">
      <c r="A323" s="45"/>
      <c r="B323" s="46" t="s">
        <v>2060</v>
      </c>
      <c r="C323" s="303" t="s">
        <v>1536</v>
      </c>
      <c r="D323" s="46" t="s">
        <v>143</v>
      </c>
      <c r="E323" s="303" t="s">
        <v>42</v>
      </c>
      <c r="F323" s="47" t="s">
        <v>197</v>
      </c>
      <c r="G323" s="47" t="s">
        <v>197</v>
      </c>
      <c r="H323" s="48">
        <v>66</v>
      </c>
      <c r="I323" s="48">
        <v>95.3</v>
      </c>
      <c r="J323" s="48">
        <v>88</v>
      </c>
      <c r="K323" s="49" t="s">
        <v>197</v>
      </c>
      <c r="L323" s="49" t="s">
        <v>197</v>
      </c>
      <c r="M323" s="48">
        <v>138.80000000000001</v>
      </c>
      <c r="N323" s="49" t="s">
        <v>197</v>
      </c>
      <c r="O323" s="49" t="s">
        <v>197</v>
      </c>
      <c r="P323" s="48">
        <v>131.69999999999999</v>
      </c>
      <c r="Q323" s="49" t="s">
        <v>197</v>
      </c>
      <c r="R323" s="48">
        <v>138.6</v>
      </c>
      <c r="S323" s="49" t="s">
        <v>197</v>
      </c>
      <c r="T323" s="49" t="s">
        <v>197</v>
      </c>
      <c r="U323" s="49" t="s">
        <v>197</v>
      </c>
      <c r="V323" s="49" t="s">
        <v>197</v>
      </c>
      <c r="W323" s="49" t="s">
        <v>197</v>
      </c>
      <c r="X323" s="49" t="s">
        <v>197</v>
      </c>
      <c r="Y323" s="49" t="s">
        <v>197</v>
      </c>
      <c r="Z323" s="49" t="s">
        <v>197</v>
      </c>
      <c r="AA323" s="49" t="s">
        <v>197</v>
      </c>
      <c r="AB323" s="49" t="s">
        <v>197</v>
      </c>
      <c r="AC323" s="49" t="s">
        <v>197</v>
      </c>
      <c r="AD323" s="49" t="s">
        <v>197</v>
      </c>
      <c r="AE323" s="49" t="s">
        <v>197</v>
      </c>
      <c r="AF323" s="49" t="s">
        <v>197</v>
      </c>
      <c r="AG323" s="49" t="s">
        <v>197</v>
      </c>
      <c r="AH323" s="49" t="s">
        <v>197</v>
      </c>
      <c r="AI323" s="49" t="s">
        <v>197</v>
      </c>
      <c r="AJ323" s="49" t="s">
        <v>197</v>
      </c>
      <c r="AK323" s="49" t="s">
        <v>197</v>
      </c>
      <c r="AL323" s="49" t="s">
        <v>197</v>
      </c>
      <c r="AM323" s="49" t="s">
        <v>197</v>
      </c>
      <c r="AN323" s="49" t="s">
        <v>197</v>
      </c>
      <c r="AO323" s="49" t="s">
        <v>197</v>
      </c>
      <c r="AP323" s="49" t="s">
        <v>197</v>
      </c>
      <c r="AQ323" s="49" t="s">
        <v>197</v>
      </c>
      <c r="AR323" s="49" t="s">
        <v>197</v>
      </c>
      <c r="AS323" s="49" t="s">
        <v>197</v>
      </c>
      <c r="AT323" s="49" t="s">
        <v>197</v>
      </c>
      <c r="AU323" s="49" t="s">
        <v>197</v>
      </c>
      <c r="AV323" s="49" t="s">
        <v>197</v>
      </c>
      <c r="AW323" s="49" t="s">
        <v>197</v>
      </c>
      <c r="AX323" s="49" t="s">
        <v>197</v>
      </c>
      <c r="AY323" s="49" t="s">
        <v>197</v>
      </c>
      <c r="AZ323" s="48">
        <v>58.3</v>
      </c>
      <c r="BA323" s="48">
        <v>87.8</v>
      </c>
      <c r="BB323" s="48">
        <v>86.4</v>
      </c>
      <c r="BC323" s="48">
        <v>59.3</v>
      </c>
      <c r="BD323" s="48">
        <v>91.3</v>
      </c>
      <c r="BE323" s="48">
        <v>88.8</v>
      </c>
      <c r="BF323" s="48">
        <v>44.1</v>
      </c>
      <c r="BG323" s="48">
        <v>49.7</v>
      </c>
      <c r="BH323" s="48">
        <v>48.4</v>
      </c>
      <c r="BI323" s="49" t="s">
        <v>197</v>
      </c>
      <c r="BJ323" s="49" t="s">
        <v>197</v>
      </c>
      <c r="BK323" s="49" t="s">
        <v>197</v>
      </c>
      <c r="BL323" s="49" t="s">
        <v>197</v>
      </c>
      <c r="BM323" s="49" t="s">
        <v>197</v>
      </c>
      <c r="BN323" s="49" t="s">
        <v>197</v>
      </c>
      <c r="BO323" s="49" t="s">
        <v>197</v>
      </c>
      <c r="BP323" s="49" t="s">
        <v>197</v>
      </c>
      <c r="BQ323" s="49" t="s">
        <v>197</v>
      </c>
      <c r="BR323" s="49" t="s">
        <v>197</v>
      </c>
      <c r="BS323" s="49" t="s">
        <v>197</v>
      </c>
      <c r="BT323" s="49" t="s">
        <v>197</v>
      </c>
      <c r="BU323" s="49" t="s">
        <v>197</v>
      </c>
      <c r="BV323" s="49" t="s">
        <v>197</v>
      </c>
      <c r="BW323" s="49" t="s">
        <v>197</v>
      </c>
      <c r="BX323" s="49" t="s">
        <v>197</v>
      </c>
      <c r="BY323" s="49" t="s">
        <v>197</v>
      </c>
      <c r="BZ323" s="49" t="s">
        <v>197</v>
      </c>
      <c r="CA323" s="49" t="s">
        <v>197</v>
      </c>
      <c r="CB323" s="49" t="s">
        <v>197</v>
      </c>
      <c r="CC323" s="49" t="s">
        <v>197</v>
      </c>
      <c r="CD323" s="49" t="s">
        <v>197</v>
      </c>
      <c r="CE323" s="49" t="s">
        <v>197</v>
      </c>
      <c r="CF323" s="49" t="s">
        <v>197</v>
      </c>
      <c r="CG323" s="49" t="s">
        <v>197</v>
      </c>
      <c r="CH323" s="49" t="s">
        <v>197</v>
      </c>
      <c r="CI323" s="49" t="s">
        <v>197</v>
      </c>
      <c r="CJ323" s="49" t="s">
        <v>197</v>
      </c>
      <c r="CK323" s="49" t="s">
        <v>197</v>
      </c>
      <c r="CL323" s="49" t="s">
        <v>197</v>
      </c>
      <c r="CM323" s="49" t="s">
        <v>197</v>
      </c>
      <c r="CN323" s="49" t="s">
        <v>197</v>
      </c>
      <c r="CO323" s="49" t="s">
        <v>197</v>
      </c>
      <c r="CP323" s="49" t="s">
        <v>197</v>
      </c>
      <c r="CQ323" s="49" t="s">
        <v>197</v>
      </c>
      <c r="CR323" s="49" t="s">
        <v>197</v>
      </c>
      <c r="CS323" s="49" t="s">
        <v>197</v>
      </c>
      <c r="CT323" s="49" t="s">
        <v>197</v>
      </c>
      <c r="CU323" s="49" t="s">
        <v>197</v>
      </c>
      <c r="CV323" s="49" t="s">
        <v>197</v>
      </c>
      <c r="CW323" s="49" t="s">
        <v>197</v>
      </c>
      <c r="CX323" s="49" t="s">
        <v>197</v>
      </c>
      <c r="CY323" s="49" t="s">
        <v>197</v>
      </c>
      <c r="CZ323" s="49" t="s">
        <v>197</v>
      </c>
      <c r="DA323" s="49" t="s">
        <v>197</v>
      </c>
      <c r="DB323" s="49" t="s">
        <v>197</v>
      </c>
      <c r="DC323" s="49" t="s">
        <v>197</v>
      </c>
      <c r="DD323" s="49" t="s">
        <v>197</v>
      </c>
      <c r="DE323" s="49" t="s">
        <v>197</v>
      </c>
      <c r="DF323" s="49" t="s">
        <v>197</v>
      </c>
      <c r="DG323" s="49" t="s">
        <v>197</v>
      </c>
      <c r="DH323" s="49" t="s">
        <v>197</v>
      </c>
      <c r="DI323" s="49" t="s">
        <v>197</v>
      </c>
      <c r="DJ323" s="49" t="s">
        <v>197</v>
      </c>
      <c r="DK323" s="49" t="s">
        <v>197</v>
      </c>
      <c r="DL323" s="49" t="s">
        <v>197</v>
      </c>
      <c r="DM323" s="49" t="s">
        <v>197</v>
      </c>
      <c r="DN323" s="49" t="s">
        <v>197</v>
      </c>
      <c r="DO323" s="49" t="s">
        <v>197</v>
      </c>
      <c r="DP323" s="49" t="s">
        <v>197</v>
      </c>
      <c r="DQ323" s="49" t="s">
        <v>197</v>
      </c>
      <c r="DR323" s="49" t="s">
        <v>197</v>
      </c>
      <c r="DS323" s="49" t="s">
        <v>197</v>
      </c>
      <c r="DT323" s="49" t="s">
        <v>197</v>
      </c>
      <c r="DU323" s="49" t="s">
        <v>197</v>
      </c>
      <c r="DV323" s="49" t="s">
        <v>197</v>
      </c>
      <c r="DW323" s="49" t="s">
        <v>197</v>
      </c>
      <c r="DX323" s="49" t="s">
        <v>197</v>
      </c>
      <c r="DY323" s="49" t="s">
        <v>197</v>
      </c>
      <c r="DZ323" s="49" t="s">
        <v>197</v>
      </c>
      <c r="EA323" s="49" t="s">
        <v>197</v>
      </c>
      <c r="EB323" s="48" t="e">
        <v>#N/A</v>
      </c>
      <c r="EC323" s="49" t="s">
        <v>197</v>
      </c>
      <c r="ED323" s="48" t="e">
        <v>#N/A</v>
      </c>
      <c r="EE323" s="49" t="s">
        <v>197</v>
      </c>
      <c r="EF323" s="49" t="s">
        <v>197</v>
      </c>
      <c r="EG323" s="49" t="s">
        <v>197</v>
      </c>
      <c r="EH323" s="49" t="s">
        <v>197</v>
      </c>
      <c r="EI323" s="49" t="s">
        <v>197</v>
      </c>
      <c r="EJ323" s="49" t="s">
        <v>197</v>
      </c>
      <c r="EK323" s="49" t="s">
        <v>197</v>
      </c>
      <c r="EL323" s="49" t="s">
        <v>197</v>
      </c>
      <c r="EM323" s="49" t="s">
        <v>197</v>
      </c>
      <c r="EN323" s="49" t="s">
        <v>197</v>
      </c>
      <c r="EO323" s="49" t="s">
        <v>197</v>
      </c>
      <c r="EP323" s="49" t="s">
        <v>197</v>
      </c>
      <c r="EQ323" s="49" t="s">
        <v>197</v>
      </c>
      <c r="ER323" s="49" t="s">
        <v>197</v>
      </c>
      <c r="ES323" s="49" t="s">
        <v>197</v>
      </c>
      <c r="ET323" s="48">
        <v>81.3</v>
      </c>
      <c r="EU323" s="49" t="s">
        <v>197</v>
      </c>
      <c r="EV323" s="48">
        <v>58.9</v>
      </c>
      <c r="EW323" s="48">
        <v>78.7</v>
      </c>
      <c r="EX323" s="48">
        <v>72.400000000000006</v>
      </c>
      <c r="EY323" s="49" t="s">
        <v>197</v>
      </c>
      <c r="EZ323" s="48">
        <v>36.200000000000003</v>
      </c>
      <c r="FA323" s="48">
        <v>10.9</v>
      </c>
      <c r="FB323" s="48">
        <v>21</v>
      </c>
      <c r="FC323" s="49" t="s">
        <v>197</v>
      </c>
      <c r="FD323" s="48">
        <v>78.8</v>
      </c>
      <c r="FE323" s="48">
        <v>26.1</v>
      </c>
      <c r="FF323" s="48">
        <v>48.9</v>
      </c>
      <c r="FG323" s="49" t="s">
        <v>197</v>
      </c>
      <c r="FH323" s="49" t="s">
        <v>197</v>
      </c>
      <c r="FI323" s="49" t="s">
        <v>197</v>
      </c>
      <c r="FJ323" s="49" t="s">
        <v>197</v>
      </c>
      <c r="FK323" s="49" t="s">
        <v>197</v>
      </c>
      <c r="FL323" s="49" t="s">
        <v>197</v>
      </c>
      <c r="FM323" s="48">
        <v>48.9</v>
      </c>
      <c r="FN323" s="48">
        <v>58.6</v>
      </c>
      <c r="FO323" s="48">
        <v>52.9</v>
      </c>
      <c r="FP323" s="49" t="s">
        <v>197</v>
      </c>
      <c r="FQ323" s="49" t="s">
        <v>197</v>
      </c>
      <c r="FR323" s="49" t="s">
        <v>197</v>
      </c>
      <c r="FS323" s="48">
        <v>34.299999999999997</v>
      </c>
      <c r="FT323" s="48">
        <v>68.5</v>
      </c>
      <c r="FU323" s="48">
        <v>47</v>
      </c>
      <c r="FV323" s="49" t="s">
        <v>197</v>
      </c>
      <c r="FW323" s="49" t="s">
        <v>197</v>
      </c>
      <c r="FX323" s="48">
        <v>28.7</v>
      </c>
      <c r="FY323" s="48">
        <v>96.4</v>
      </c>
      <c r="FZ323" s="48">
        <v>95.7</v>
      </c>
      <c r="GA323" s="48">
        <v>75.599999999999994</v>
      </c>
      <c r="GB323" s="48">
        <v>98.8</v>
      </c>
      <c r="GC323" s="48">
        <v>94.3</v>
      </c>
      <c r="GD323" s="49" t="s">
        <v>197</v>
      </c>
      <c r="GE323" s="49" t="s">
        <v>197</v>
      </c>
      <c r="GF323" s="49" t="s">
        <v>197</v>
      </c>
      <c r="GG323" s="48">
        <v>8.6</v>
      </c>
      <c r="GH323" s="48">
        <v>150.1</v>
      </c>
      <c r="GI323" s="48">
        <v>149</v>
      </c>
      <c r="GJ323" s="49" t="s">
        <v>197</v>
      </c>
      <c r="GK323" s="49" t="s">
        <v>197</v>
      </c>
      <c r="GL323" s="49" t="s">
        <v>197</v>
      </c>
      <c r="GM323" s="49" t="s">
        <v>197</v>
      </c>
      <c r="GN323" s="49" t="s">
        <v>197</v>
      </c>
      <c r="GO323" s="49" t="s">
        <v>197</v>
      </c>
      <c r="GP323" s="49" t="s">
        <v>197</v>
      </c>
      <c r="GQ323" s="49" t="s">
        <v>197</v>
      </c>
      <c r="GR323" s="49" t="s">
        <v>197</v>
      </c>
      <c r="GS323" s="49" t="s">
        <v>197</v>
      </c>
      <c r="GT323" s="49" t="s">
        <v>197</v>
      </c>
      <c r="GU323" s="49" t="s">
        <v>197</v>
      </c>
      <c r="GV323" s="49" t="s">
        <v>197</v>
      </c>
      <c r="GW323" s="49" t="s">
        <v>197</v>
      </c>
      <c r="GX323" s="49" t="s">
        <v>197</v>
      </c>
      <c r="GY323" s="49" t="s">
        <v>197</v>
      </c>
      <c r="GZ323" s="49" t="s">
        <v>197</v>
      </c>
      <c r="HA323" s="49" t="s">
        <v>197</v>
      </c>
      <c r="HB323" s="49" t="s">
        <v>197</v>
      </c>
      <c r="HC323" s="49" t="s">
        <v>197</v>
      </c>
      <c r="HD323" s="49" t="s">
        <v>197</v>
      </c>
      <c r="HE323" s="48" t="e">
        <v>#N/A</v>
      </c>
      <c r="HF323" s="49" t="s">
        <v>197</v>
      </c>
      <c r="HG323" s="48" t="e">
        <v>#N/A</v>
      </c>
      <c r="HH323" s="49" t="s">
        <v>197</v>
      </c>
      <c r="HI323" s="49" t="s">
        <v>197</v>
      </c>
      <c r="HJ323" s="49" t="s">
        <v>197</v>
      </c>
      <c r="HK323" s="49" t="s">
        <v>197</v>
      </c>
      <c r="HL323" s="49" t="s">
        <v>197</v>
      </c>
      <c r="HM323" s="49" t="s">
        <v>197</v>
      </c>
      <c r="HN323" s="49" t="s">
        <v>197</v>
      </c>
      <c r="HO323" s="49" t="s">
        <v>197</v>
      </c>
      <c r="HP323" s="49" t="s">
        <v>197</v>
      </c>
      <c r="HQ323" s="49" t="s">
        <v>197</v>
      </c>
      <c r="HR323" s="49" t="s">
        <v>197</v>
      </c>
      <c r="HS323" s="49" t="s">
        <v>197</v>
      </c>
      <c r="HT323" s="49" t="s">
        <v>197</v>
      </c>
      <c r="HU323" s="48">
        <v>119.8</v>
      </c>
      <c r="HV323" s="48">
        <v>113.2</v>
      </c>
      <c r="HW323" s="48">
        <v>113.6</v>
      </c>
      <c r="HX323" s="49" t="s">
        <v>197</v>
      </c>
      <c r="HY323" s="49" t="s">
        <v>197</v>
      </c>
      <c r="HZ323" s="49" t="s">
        <v>197</v>
      </c>
      <c r="IA323" s="49" t="s">
        <v>197</v>
      </c>
      <c r="IB323" s="49" t="s">
        <v>197</v>
      </c>
      <c r="IC323" s="49" t="s">
        <v>197</v>
      </c>
      <c r="ID323" s="48">
        <v>17.600000000000001</v>
      </c>
      <c r="IE323" s="49" t="s">
        <v>197</v>
      </c>
      <c r="IF323" s="49" t="s">
        <v>197</v>
      </c>
      <c r="IG323" s="49" t="s">
        <v>197</v>
      </c>
      <c r="IH323" s="48">
        <v>27.3</v>
      </c>
      <c r="II323" s="49" t="s">
        <v>197</v>
      </c>
      <c r="IJ323" s="49" t="s">
        <v>197</v>
      </c>
      <c r="IK323" s="49" t="s">
        <v>197</v>
      </c>
      <c r="IL323" s="49" t="s">
        <v>197</v>
      </c>
      <c r="IM323" s="49" t="s">
        <v>197</v>
      </c>
      <c r="IN323" s="49" t="s">
        <v>197</v>
      </c>
      <c r="IO323" s="49" t="s">
        <v>197</v>
      </c>
      <c r="IP323" s="49" t="s">
        <v>197</v>
      </c>
      <c r="IQ323" s="49" t="s">
        <v>197</v>
      </c>
      <c r="IR323" s="48">
        <v>53.4</v>
      </c>
      <c r="IS323" s="48">
        <v>37</v>
      </c>
      <c r="IT323" s="48">
        <v>43.4</v>
      </c>
      <c r="IU323" s="49" t="s">
        <v>197</v>
      </c>
      <c r="IV323" s="49" t="s">
        <v>197</v>
      </c>
      <c r="IW323" s="49" t="s">
        <v>197</v>
      </c>
      <c r="IX323" s="49" t="s">
        <v>197</v>
      </c>
      <c r="IY323" s="49" t="s">
        <v>197</v>
      </c>
      <c r="IZ323" s="49" t="s">
        <v>197</v>
      </c>
      <c r="JA323" s="49" t="s">
        <v>197</v>
      </c>
      <c r="JB323" s="49" t="s">
        <v>197</v>
      </c>
      <c r="JC323" s="49" t="s">
        <v>197</v>
      </c>
      <c r="JD323" s="49" t="s">
        <v>197</v>
      </c>
      <c r="JE323" s="49" t="s">
        <v>197</v>
      </c>
      <c r="JF323" s="49" t="s">
        <v>87</v>
      </c>
      <c r="JG323" s="49" t="s">
        <v>87</v>
      </c>
      <c r="JH323" s="49" t="s">
        <v>87</v>
      </c>
      <c r="JI323" s="49">
        <v>56.8</v>
      </c>
      <c r="JJ323" s="49">
        <v>43.7</v>
      </c>
      <c r="JK323" s="49">
        <v>36.200000000000003</v>
      </c>
      <c r="JL323" s="49">
        <v>71.400000000000006</v>
      </c>
      <c r="JM323" s="49">
        <v>47.7</v>
      </c>
      <c r="JN323" s="49">
        <v>27.3</v>
      </c>
      <c r="JO323" s="49" t="s">
        <v>87</v>
      </c>
    </row>
    <row r="324" spans="1:275">
      <c r="A324" s="45"/>
      <c r="B324" s="46" t="s">
        <v>2061</v>
      </c>
      <c r="C324" s="303" t="s">
        <v>1537</v>
      </c>
      <c r="D324" s="46" t="s">
        <v>143</v>
      </c>
      <c r="E324" s="303" t="s">
        <v>42</v>
      </c>
      <c r="F324" s="47" t="s">
        <v>197</v>
      </c>
      <c r="G324" s="47" t="s">
        <v>197</v>
      </c>
      <c r="H324" s="48">
        <v>134.69999999999999</v>
      </c>
      <c r="I324" s="48">
        <v>179</v>
      </c>
      <c r="J324" s="48">
        <v>176</v>
      </c>
      <c r="K324" s="49" t="s">
        <v>197</v>
      </c>
      <c r="L324" s="49" t="s">
        <v>197</v>
      </c>
      <c r="M324" s="49" t="s">
        <v>197</v>
      </c>
      <c r="N324" s="49" t="s">
        <v>197</v>
      </c>
      <c r="O324" s="49" t="s">
        <v>197</v>
      </c>
      <c r="P324" s="49" t="s">
        <v>197</v>
      </c>
      <c r="Q324" s="49" t="s">
        <v>197</v>
      </c>
      <c r="R324" s="48">
        <v>111.1</v>
      </c>
      <c r="S324" s="49" t="s">
        <v>197</v>
      </c>
      <c r="T324" s="49" t="s">
        <v>197</v>
      </c>
      <c r="U324" s="49" t="s">
        <v>197</v>
      </c>
      <c r="V324" s="49" t="s">
        <v>197</v>
      </c>
      <c r="W324" s="49" t="s">
        <v>197</v>
      </c>
      <c r="X324" s="49" t="s">
        <v>197</v>
      </c>
      <c r="Y324" s="49" t="s">
        <v>197</v>
      </c>
      <c r="Z324" s="49" t="s">
        <v>197</v>
      </c>
      <c r="AA324" s="49" t="s">
        <v>197</v>
      </c>
      <c r="AB324" s="49" t="s">
        <v>197</v>
      </c>
      <c r="AC324" s="49" t="s">
        <v>197</v>
      </c>
      <c r="AD324" s="49" t="s">
        <v>197</v>
      </c>
      <c r="AE324" s="49" t="s">
        <v>197</v>
      </c>
      <c r="AF324" s="49" t="s">
        <v>197</v>
      </c>
      <c r="AG324" s="49" t="s">
        <v>197</v>
      </c>
      <c r="AH324" s="49" t="s">
        <v>197</v>
      </c>
      <c r="AI324" s="49" t="s">
        <v>197</v>
      </c>
      <c r="AJ324" s="49" t="s">
        <v>197</v>
      </c>
      <c r="AK324" s="49" t="s">
        <v>197</v>
      </c>
      <c r="AL324" s="49" t="s">
        <v>197</v>
      </c>
      <c r="AM324" s="49" t="s">
        <v>197</v>
      </c>
      <c r="AN324" s="49" t="s">
        <v>197</v>
      </c>
      <c r="AO324" s="49" t="s">
        <v>197</v>
      </c>
      <c r="AP324" s="49" t="s">
        <v>197</v>
      </c>
      <c r="AQ324" s="49" t="s">
        <v>197</v>
      </c>
      <c r="AR324" s="49" t="s">
        <v>197</v>
      </c>
      <c r="AS324" s="49" t="s">
        <v>197</v>
      </c>
      <c r="AT324" s="49" t="s">
        <v>197</v>
      </c>
      <c r="AU324" s="49" t="s">
        <v>197</v>
      </c>
      <c r="AV324" s="49" t="s">
        <v>197</v>
      </c>
      <c r="AW324" s="49" t="s">
        <v>197</v>
      </c>
      <c r="AX324" s="49" t="s">
        <v>197</v>
      </c>
      <c r="AY324" s="49" t="s">
        <v>197</v>
      </c>
      <c r="AZ324" s="48">
        <v>145</v>
      </c>
      <c r="BA324" s="48">
        <v>96.3</v>
      </c>
      <c r="BB324" s="48">
        <v>98.6</v>
      </c>
      <c r="BC324" s="48">
        <v>75.7</v>
      </c>
      <c r="BD324" s="48">
        <v>69.099999999999994</v>
      </c>
      <c r="BE324" s="48">
        <v>69.599999999999994</v>
      </c>
      <c r="BF324" s="48">
        <v>69.5</v>
      </c>
      <c r="BG324" s="48">
        <v>60.6</v>
      </c>
      <c r="BH324" s="48">
        <v>62.8</v>
      </c>
      <c r="BI324" s="48">
        <v>59.6</v>
      </c>
      <c r="BJ324" s="48">
        <v>21.1</v>
      </c>
      <c r="BK324" s="48">
        <v>41.3</v>
      </c>
      <c r="BL324" s="49" t="s">
        <v>197</v>
      </c>
      <c r="BM324" s="49" t="s">
        <v>197</v>
      </c>
      <c r="BN324" s="49" t="s">
        <v>197</v>
      </c>
      <c r="BO324" s="49" t="s">
        <v>197</v>
      </c>
      <c r="BP324" s="49" t="s">
        <v>197</v>
      </c>
      <c r="BQ324" s="49" t="s">
        <v>197</v>
      </c>
      <c r="BR324" s="49" t="s">
        <v>197</v>
      </c>
      <c r="BS324" s="49" t="s">
        <v>197</v>
      </c>
      <c r="BT324" s="49" t="s">
        <v>197</v>
      </c>
      <c r="BU324" s="49" t="s">
        <v>197</v>
      </c>
      <c r="BV324" s="49" t="s">
        <v>197</v>
      </c>
      <c r="BW324" s="49" t="s">
        <v>197</v>
      </c>
      <c r="BX324" s="49" t="s">
        <v>197</v>
      </c>
      <c r="BY324" s="49" t="s">
        <v>197</v>
      </c>
      <c r="BZ324" s="49" t="s">
        <v>197</v>
      </c>
      <c r="CA324" s="49" t="s">
        <v>197</v>
      </c>
      <c r="CB324" s="49" t="s">
        <v>197</v>
      </c>
      <c r="CC324" s="49" t="s">
        <v>197</v>
      </c>
      <c r="CD324" s="49" t="s">
        <v>197</v>
      </c>
      <c r="CE324" s="49" t="s">
        <v>197</v>
      </c>
      <c r="CF324" s="49" t="s">
        <v>197</v>
      </c>
      <c r="CG324" s="49" t="s">
        <v>197</v>
      </c>
      <c r="CH324" s="49" t="s">
        <v>197</v>
      </c>
      <c r="CI324" s="49" t="s">
        <v>197</v>
      </c>
      <c r="CJ324" s="49" t="s">
        <v>197</v>
      </c>
      <c r="CK324" s="49" t="s">
        <v>197</v>
      </c>
      <c r="CL324" s="49" t="s">
        <v>197</v>
      </c>
      <c r="CM324" s="49" t="s">
        <v>197</v>
      </c>
      <c r="CN324" s="49" t="s">
        <v>197</v>
      </c>
      <c r="CO324" s="49" t="s">
        <v>197</v>
      </c>
      <c r="CP324" s="49" t="s">
        <v>197</v>
      </c>
      <c r="CQ324" s="49" t="s">
        <v>197</v>
      </c>
      <c r="CR324" s="49" t="s">
        <v>197</v>
      </c>
      <c r="CS324" s="49" t="s">
        <v>197</v>
      </c>
      <c r="CT324" s="49" t="s">
        <v>197</v>
      </c>
      <c r="CU324" s="49" t="s">
        <v>197</v>
      </c>
      <c r="CV324" s="49" t="s">
        <v>197</v>
      </c>
      <c r="CW324" s="49" t="s">
        <v>197</v>
      </c>
      <c r="CX324" s="49" t="s">
        <v>197</v>
      </c>
      <c r="CY324" s="49" t="s">
        <v>197</v>
      </c>
      <c r="CZ324" s="49" t="s">
        <v>197</v>
      </c>
      <c r="DA324" s="49" t="s">
        <v>197</v>
      </c>
      <c r="DB324" s="49" t="s">
        <v>197</v>
      </c>
      <c r="DC324" s="49" t="s">
        <v>197</v>
      </c>
      <c r="DD324" s="49" t="s">
        <v>197</v>
      </c>
      <c r="DE324" s="49" t="s">
        <v>197</v>
      </c>
      <c r="DF324" s="49" t="s">
        <v>197</v>
      </c>
      <c r="DG324" s="49" t="s">
        <v>197</v>
      </c>
      <c r="DH324" s="49" t="s">
        <v>197</v>
      </c>
      <c r="DI324" s="49" t="s">
        <v>197</v>
      </c>
      <c r="DJ324" s="49" t="s">
        <v>197</v>
      </c>
      <c r="DK324" s="49" t="s">
        <v>197</v>
      </c>
      <c r="DL324" s="49" t="s">
        <v>197</v>
      </c>
      <c r="DM324" s="49" t="s">
        <v>197</v>
      </c>
      <c r="DN324" s="49" t="s">
        <v>197</v>
      </c>
      <c r="DO324" s="49" t="s">
        <v>197</v>
      </c>
      <c r="DP324" s="49" t="s">
        <v>197</v>
      </c>
      <c r="DQ324" s="49" t="s">
        <v>197</v>
      </c>
      <c r="DR324" s="49" t="s">
        <v>197</v>
      </c>
      <c r="DS324" s="49" t="s">
        <v>197</v>
      </c>
      <c r="DT324" s="49" t="s">
        <v>197</v>
      </c>
      <c r="DU324" s="49" t="s">
        <v>197</v>
      </c>
      <c r="DV324" s="49" t="s">
        <v>197</v>
      </c>
      <c r="DW324" s="49" t="s">
        <v>197</v>
      </c>
      <c r="DX324" s="49" t="s">
        <v>197</v>
      </c>
      <c r="DY324" s="49" t="s">
        <v>197</v>
      </c>
      <c r="DZ324" s="49" t="s">
        <v>197</v>
      </c>
      <c r="EA324" s="49" t="s">
        <v>197</v>
      </c>
      <c r="EB324" s="48" t="e">
        <v>#N/A</v>
      </c>
      <c r="EC324" s="49" t="s">
        <v>197</v>
      </c>
      <c r="ED324" s="48" t="e">
        <v>#N/A</v>
      </c>
      <c r="EE324" s="49" t="s">
        <v>197</v>
      </c>
      <c r="EF324" s="49" t="s">
        <v>197</v>
      </c>
      <c r="EG324" s="49" t="s">
        <v>197</v>
      </c>
      <c r="EH324" s="49" t="s">
        <v>197</v>
      </c>
      <c r="EI324" s="49" t="s">
        <v>197</v>
      </c>
      <c r="EJ324" s="49" t="s">
        <v>197</v>
      </c>
      <c r="EK324" s="49" t="s">
        <v>197</v>
      </c>
      <c r="EL324" s="49" t="s">
        <v>197</v>
      </c>
      <c r="EM324" s="49" t="s">
        <v>197</v>
      </c>
      <c r="EN324" s="49" t="s">
        <v>197</v>
      </c>
      <c r="EO324" s="49" t="s">
        <v>197</v>
      </c>
      <c r="EP324" s="49" t="s">
        <v>197</v>
      </c>
      <c r="EQ324" s="49" t="s">
        <v>197</v>
      </c>
      <c r="ER324" s="49" t="s">
        <v>197</v>
      </c>
      <c r="ES324" s="49" t="s">
        <v>197</v>
      </c>
      <c r="ET324" s="48">
        <v>44.9</v>
      </c>
      <c r="EU324" s="49" t="s">
        <v>197</v>
      </c>
      <c r="EV324" s="48">
        <v>45.9</v>
      </c>
      <c r="EW324" s="48">
        <v>72.7</v>
      </c>
      <c r="EX324" s="48">
        <v>64.099999999999994</v>
      </c>
      <c r="EY324" s="49" t="s">
        <v>197</v>
      </c>
      <c r="EZ324" s="49" t="s">
        <v>197</v>
      </c>
      <c r="FA324" s="49" t="s">
        <v>197</v>
      </c>
      <c r="FB324" s="49" t="s">
        <v>197</v>
      </c>
      <c r="FC324" s="49" t="s">
        <v>197</v>
      </c>
      <c r="FD324" s="48">
        <v>71.3</v>
      </c>
      <c r="FE324" s="48">
        <v>31.4</v>
      </c>
      <c r="FF324" s="48">
        <v>48.7</v>
      </c>
      <c r="FG324" s="49" t="s">
        <v>197</v>
      </c>
      <c r="FH324" s="49" t="s">
        <v>197</v>
      </c>
      <c r="FI324" s="49" t="s">
        <v>197</v>
      </c>
      <c r="FJ324" s="49" t="s">
        <v>197</v>
      </c>
      <c r="FK324" s="49" t="s">
        <v>197</v>
      </c>
      <c r="FL324" s="49" t="s">
        <v>197</v>
      </c>
      <c r="FM324" s="48">
        <v>40.6</v>
      </c>
      <c r="FN324" s="48">
        <v>28.7</v>
      </c>
      <c r="FO324" s="48">
        <v>35.700000000000003</v>
      </c>
      <c r="FP324" s="49" t="s">
        <v>197</v>
      </c>
      <c r="FQ324" s="49" t="s">
        <v>197</v>
      </c>
      <c r="FR324" s="49" t="s">
        <v>197</v>
      </c>
      <c r="FS324" s="48">
        <v>21.4</v>
      </c>
      <c r="FT324" s="48">
        <v>9.1</v>
      </c>
      <c r="FU324" s="48">
        <v>16.899999999999999</v>
      </c>
      <c r="FV324" s="49" t="s">
        <v>197</v>
      </c>
      <c r="FW324" s="49" t="s">
        <v>197</v>
      </c>
      <c r="FX324" s="48">
        <v>110.9</v>
      </c>
      <c r="FY324" s="48">
        <v>89.6</v>
      </c>
      <c r="FZ324" s="48">
        <v>89.8</v>
      </c>
      <c r="GA324" s="48">
        <v>51.4</v>
      </c>
      <c r="GB324" s="48">
        <v>61.1</v>
      </c>
      <c r="GC324" s="48">
        <v>59.2</v>
      </c>
      <c r="GD324" s="49" t="s">
        <v>197</v>
      </c>
      <c r="GE324" s="49" t="s">
        <v>197</v>
      </c>
      <c r="GF324" s="49" t="s">
        <v>197</v>
      </c>
      <c r="GG324" s="48">
        <v>330.1</v>
      </c>
      <c r="GH324" s="48">
        <v>216.1</v>
      </c>
      <c r="GI324" s="48">
        <v>217</v>
      </c>
      <c r="GJ324" s="49" t="s">
        <v>197</v>
      </c>
      <c r="GK324" s="49" t="s">
        <v>197</v>
      </c>
      <c r="GL324" s="49" t="s">
        <v>197</v>
      </c>
      <c r="GM324" s="49" t="s">
        <v>197</v>
      </c>
      <c r="GN324" s="49" t="s">
        <v>197</v>
      </c>
      <c r="GO324" s="49" t="s">
        <v>197</v>
      </c>
      <c r="GP324" s="49" t="s">
        <v>197</v>
      </c>
      <c r="GQ324" s="49" t="s">
        <v>197</v>
      </c>
      <c r="GR324" s="49" t="s">
        <v>197</v>
      </c>
      <c r="GS324" s="49" t="s">
        <v>197</v>
      </c>
      <c r="GT324" s="49" t="s">
        <v>197</v>
      </c>
      <c r="GU324" s="49" t="s">
        <v>197</v>
      </c>
      <c r="GV324" s="49" t="s">
        <v>197</v>
      </c>
      <c r="GW324" s="49" t="s">
        <v>197</v>
      </c>
      <c r="GX324" s="49" t="s">
        <v>197</v>
      </c>
      <c r="GY324" s="49" t="s">
        <v>197</v>
      </c>
      <c r="GZ324" s="49" t="s">
        <v>197</v>
      </c>
      <c r="HA324" s="49" t="s">
        <v>197</v>
      </c>
      <c r="HB324" s="49" t="s">
        <v>197</v>
      </c>
      <c r="HC324" s="49" t="s">
        <v>197</v>
      </c>
      <c r="HD324" s="49" t="s">
        <v>197</v>
      </c>
      <c r="HE324" s="48" t="e">
        <v>#N/A</v>
      </c>
      <c r="HF324" s="49" t="s">
        <v>197</v>
      </c>
      <c r="HG324" s="48" t="e">
        <v>#N/A</v>
      </c>
      <c r="HH324" s="49" t="s">
        <v>197</v>
      </c>
      <c r="HI324" s="49" t="s">
        <v>197</v>
      </c>
      <c r="HJ324" s="49" t="s">
        <v>197</v>
      </c>
      <c r="HK324" s="49" t="s">
        <v>197</v>
      </c>
      <c r="HL324" s="49" t="s">
        <v>197</v>
      </c>
      <c r="HM324" s="49" t="s">
        <v>197</v>
      </c>
      <c r="HN324" s="49" t="s">
        <v>197</v>
      </c>
      <c r="HO324" s="49" t="s">
        <v>197</v>
      </c>
      <c r="HP324" s="49" t="s">
        <v>197</v>
      </c>
      <c r="HQ324" s="49" t="s">
        <v>197</v>
      </c>
      <c r="HR324" s="49" t="s">
        <v>197</v>
      </c>
      <c r="HS324" s="49" t="s">
        <v>197</v>
      </c>
      <c r="HT324" s="49" t="s">
        <v>197</v>
      </c>
      <c r="HU324" s="48">
        <v>83.8</v>
      </c>
      <c r="HV324" s="48">
        <v>90.5</v>
      </c>
      <c r="HW324" s="48">
        <v>90.1</v>
      </c>
      <c r="HX324" s="49" t="s">
        <v>197</v>
      </c>
      <c r="HY324" s="49" t="s">
        <v>197</v>
      </c>
      <c r="HZ324" s="49" t="s">
        <v>197</v>
      </c>
      <c r="IA324" s="49" t="s">
        <v>197</v>
      </c>
      <c r="IB324" s="49" t="s">
        <v>197</v>
      </c>
      <c r="IC324" s="49" t="s">
        <v>197</v>
      </c>
      <c r="ID324" s="49" t="s">
        <v>197</v>
      </c>
      <c r="IE324" s="49" t="s">
        <v>197</v>
      </c>
      <c r="IF324" s="49" t="s">
        <v>197</v>
      </c>
      <c r="IG324" s="49" t="s">
        <v>197</v>
      </c>
      <c r="IH324" s="48">
        <v>25.9</v>
      </c>
      <c r="II324" s="49" t="s">
        <v>197</v>
      </c>
      <c r="IJ324" s="49" t="s">
        <v>197</v>
      </c>
      <c r="IK324" s="49" t="s">
        <v>197</v>
      </c>
      <c r="IL324" s="49" t="s">
        <v>197</v>
      </c>
      <c r="IM324" s="49" t="s">
        <v>197</v>
      </c>
      <c r="IN324" s="49" t="s">
        <v>197</v>
      </c>
      <c r="IO324" s="49" t="s">
        <v>197</v>
      </c>
      <c r="IP324" s="49" t="s">
        <v>197</v>
      </c>
      <c r="IQ324" s="49" t="s">
        <v>197</v>
      </c>
      <c r="IR324" s="48">
        <v>52.5</v>
      </c>
      <c r="IS324" s="48">
        <v>56.5</v>
      </c>
      <c r="IT324" s="48">
        <v>54.9</v>
      </c>
      <c r="IU324" s="49" t="s">
        <v>197</v>
      </c>
      <c r="IV324" s="49" t="s">
        <v>197</v>
      </c>
      <c r="IW324" s="49" t="s">
        <v>197</v>
      </c>
      <c r="IX324" s="49" t="s">
        <v>197</v>
      </c>
      <c r="IY324" s="49" t="s">
        <v>197</v>
      </c>
      <c r="IZ324" s="49" t="s">
        <v>197</v>
      </c>
      <c r="JA324" s="49" t="s">
        <v>197</v>
      </c>
      <c r="JB324" s="49" t="s">
        <v>197</v>
      </c>
      <c r="JC324" s="49" t="s">
        <v>197</v>
      </c>
      <c r="JD324" s="49" t="s">
        <v>197</v>
      </c>
      <c r="JE324" s="49" t="s">
        <v>197</v>
      </c>
      <c r="JF324" s="49" t="s">
        <v>87</v>
      </c>
      <c r="JG324" s="49" t="s">
        <v>87</v>
      </c>
      <c r="JH324" s="49" t="s">
        <v>87</v>
      </c>
      <c r="JI324" s="49">
        <v>28.1</v>
      </c>
      <c r="JJ324" s="49">
        <v>36.6</v>
      </c>
      <c r="JK324" s="49">
        <v>48.6</v>
      </c>
      <c r="JL324" s="49">
        <v>16</v>
      </c>
      <c r="JM324" s="49">
        <v>32.6</v>
      </c>
      <c r="JN324" s="49">
        <v>25.9</v>
      </c>
      <c r="JO324" s="49" t="s">
        <v>87</v>
      </c>
    </row>
    <row r="325" spans="1:275">
      <c r="A325" s="45"/>
      <c r="B325" s="46" t="s">
        <v>2062</v>
      </c>
      <c r="C325" s="303" t="s">
        <v>1538</v>
      </c>
      <c r="D325" s="46" t="s">
        <v>143</v>
      </c>
      <c r="E325" s="303" t="s">
        <v>42</v>
      </c>
      <c r="F325" s="47" t="s">
        <v>197</v>
      </c>
      <c r="G325" s="47" t="s">
        <v>197</v>
      </c>
      <c r="H325" s="48">
        <v>163.69999999999999</v>
      </c>
      <c r="I325" s="48">
        <v>182.7</v>
      </c>
      <c r="J325" s="48">
        <v>171.6</v>
      </c>
      <c r="K325" s="49" t="s">
        <v>197</v>
      </c>
      <c r="L325" s="49" t="s">
        <v>197</v>
      </c>
      <c r="M325" s="49" t="s">
        <v>197</v>
      </c>
      <c r="N325" s="49" t="s">
        <v>197</v>
      </c>
      <c r="O325" s="49" t="s">
        <v>197</v>
      </c>
      <c r="P325" s="49" t="s">
        <v>197</v>
      </c>
      <c r="Q325" s="49" t="s">
        <v>197</v>
      </c>
      <c r="R325" s="49" t="s">
        <v>197</v>
      </c>
      <c r="S325" s="49" t="s">
        <v>197</v>
      </c>
      <c r="T325" s="49" t="s">
        <v>197</v>
      </c>
      <c r="U325" s="49" t="s">
        <v>197</v>
      </c>
      <c r="V325" s="49" t="s">
        <v>197</v>
      </c>
      <c r="W325" s="49" t="s">
        <v>197</v>
      </c>
      <c r="X325" s="49" t="s">
        <v>197</v>
      </c>
      <c r="Y325" s="49" t="s">
        <v>197</v>
      </c>
      <c r="Z325" s="49" t="s">
        <v>197</v>
      </c>
      <c r="AA325" s="49" t="s">
        <v>197</v>
      </c>
      <c r="AB325" s="49" t="s">
        <v>197</v>
      </c>
      <c r="AC325" s="49" t="s">
        <v>197</v>
      </c>
      <c r="AD325" s="49" t="s">
        <v>197</v>
      </c>
      <c r="AE325" s="49" t="s">
        <v>197</v>
      </c>
      <c r="AF325" s="49" t="s">
        <v>197</v>
      </c>
      <c r="AG325" s="49" t="s">
        <v>197</v>
      </c>
      <c r="AH325" s="49" t="s">
        <v>197</v>
      </c>
      <c r="AI325" s="49" t="s">
        <v>197</v>
      </c>
      <c r="AJ325" s="49" t="s">
        <v>197</v>
      </c>
      <c r="AK325" s="49" t="s">
        <v>197</v>
      </c>
      <c r="AL325" s="49" t="s">
        <v>197</v>
      </c>
      <c r="AM325" s="49" t="s">
        <v>197</v>
      </c>
      <c r="AN325" s="49" t="s">
        <v>197</v>
      </c>
      <c r="AO325" s="49" t="s">
        <v>197</v>
      </c>
      <c r="AP325" s="49" t="s">
        <v>197</v>
      </c>
      <c r="AQ325" s="49" t="s">
        <v>197</v>
      </c>
      <c r="AR325" s="49" t="s">
        <v>197</v>
      </c>
      <c r="AS325" s="49" t="s">
        <v>197</v>
      </c>
      <c r="AT325" s="49" t="s">
        <v>197</v>
      </c>
      <c r="AU325" s="49" t="s">
        <v>197</v>
      </c>
      <c r="AV325" s="49" t="s">
        <v>197</v>
      </c>
      <c r="AW325" s="49" t="s">
        <v>197</v>
      </c>
      <c r="AX325" s="49" t="s">
        <v>197</v>
      </c>
      <c r="AY325" s="49" t="s">
        <v>197</v>
      </c>
      <c r="AZ325" s="48">
        <v>78.599999999999994</v>
      </c>
      <c r="BA325" s="48">
        <v>93.1</v>
      </c>
      <c r="BB325" s="48">
        <v>92.4</v>
      </c>
      <c r="BC325" s="48">
        <v>45</v>
      </c>
      <c r="BD325" s="48">
        <v>34.5</v>
      </c>
      <c r="BE325" s="48">
        <v>35.299999999999997</v>
      </c>
      <c r="BF325" s="48">
        <v>54</v>
      </c>
      <c r="BG325" s="48">
        <v>41.5</v>
      </c>
      <c r="BH325" s="48">
        <v>44.6</v>
      </c>
      <c r="BI325" s="48">
        <v>9.4</v>
      </c>
      <c r="BJ325" s="48">
        <v>14.4</v>
      </c>
      <c r="BK325" s="48">
        <v>11.8</v>
      </c>
      <c r="BL325" s="49" t="s">
        <v>197</v>
      </c>
      <c r="BM325" s="49" t="s">
        <v>197</v>
      </c>
      <c r="BN325" s="49" t="s">
        <v>197</v>
      </c>
      <c r="BO325" s="49" t="s">
        <v>197</v>
      </c>
      <c r="BP325" s="49" t="s">
        <v>197</v>
      </c>
      <c r="BQ325" s="49" t="s">
        <v>197</v>
      </c>
      <c r="BR325" s="49" t="s">
        <v>197</v>
      </c>
      <c r="BS325" s="49" t="s">
        <v>197</v>
      </c>
      <c r="BT325" s="49" t="s">
        <v>197</v>
      </c>
      <c r="BU325" s="49" t="s">
        <v>197</v>
      </c>
      <c r="BV325" s="49" t="s">
        <v>197</v>
      </c>
      <c r="BW325" s="49" t="s">
        <v>197</v>
      </c>
      <c r="BX325" s="49" t="s">
        <v>197</v>
      </c>
      <c r="BY325" s="49" t="s">
        <v>197</v>
      </c>
      <c r="BZ325" s="49" t="s">
        <v>197</v>
      </c>
      <c r="CA325" s="49" t="s">
        <v>197</v>
      </c>
      <c r="CB325" s="49" t="s">
        <v>197</v>
      </c>
      <c r="CC325" s="49" t="s">
        <v>197</v>
      </c>
      <c r="CD325" s="49" t="s">
        <v>197</v>
      </c>
      <c r="CE325" s="49" t="s">
        <v>197</v>
      </c>
      <c r="CF325" s="49" t="s">
        <v>197</v>
      </c>
      <c r="CG325" s="49" t="s">
        <v>197</v>
      </c>
      <c r="CH325" s="49" t="s">
        <v>197</v>
      </c>
      <c r="CI325" s="49" t="s">
        <v>197</v>
      </c>
      <c r="CJ325" s="49" t="s">
        <v>197</v>
      </c>
      <c r="CK325" s="49" t="s">
        <v>197</v>
      </c>
      <c r="CL325" s="49" t="s">
        <v>197</v>
      </c>
      <c r="CM325" s="49" t="s">
        <v>197</v>
      </c>
      <c r="CN325" s="49" t="s">
        <v>197</v>
      </c>
      <c r="CO325" s="49" t="s">
        <v>197</v>
      </c>
      <c r="CP325" s="49" t="s">
        <v>197</v>
      </c>
      <c r="CQ325" s="49" t="s">
        <v>197</v>
      </c>
      <c r="CR325" s="49" t="s">
        <v>197</v>
      </c>
      <c r="CS325" s="49" t="s">
        <v>197</v>
      </c>
      <c r="CT325" s="49" t="s">
        <v>197</v>
      </c>
      <c r="CU325" s="49" t="s">
        <v>197</v>
      </c>
      <c r="CV325" s="49" t="s">
        <v>197</v>
      </c>
      <c r="CW325" s="49" t="s">
        <v>197</v>
      </c>
      <c r="CX325" s="49" t="s">
        <v>197</v>
      </c>
      <c r="CY325" s="49" t="s">
        <v>197</v>
      </c>
      <c r="CZ325" s="49" t="s">
        <v>197</v>
      </c>
      <c r="DA325" s="49" t="s">
        <v>197</v>
      </c>
      <c r="DB325" s="49" t="s">
        <v>197</v>
      </c>
      <c r="DC325" s="49" t="s">
        <v>197</v>
      </c>
      <c r="DD325" s="49" t="s">
        <v>197</v>
      </c>
      <c r="DE325" s="49" t="s">
        <v>197</v>
      </c>
      <c r="DF325" s="49" t="s">
        <v>197</v>
      </c>
      <c r="DG325" s="49" t="s">
        <v>197</v>
      </c>
      <c r="DH325" s="49" t="s">
        <v>197</v>
      </c>
      <c r="DI325" s="49" t="s">
        <v>197</v>
      </c>
      <c r="DJ325" s="49" t="s">
        <v>197</v>
      </c>
      <c r="DK325" s="49" t="s">
        <v>197</v>
      </c>
      <c r="DL325" s="49" t="s">
        <v>197</v>
      </c>
      <c r="DM325" s="49" t="s">
        <v>197</v>
      </c>
      <c r="DN325" s="49" t="s">
        <v>197</v>
      </c>
      <c r="DO325" s="49" t="s">
        <v>197</v>
      </c>
      <c r="DP325" s="49" t="s">
        <v>197</v>
      </c>
      <c r="DQ325" s="49" t="s">
        <v>197</v>
      </c>
      <c r="DR325" s="49" t="s">
        <v>197</v>
      </c>
      <c r="DS325" s="49" t="s">
        <v>197</v>
      </c>
      <c r="DT325" s="49" t="s">
        <v>197</v>
      </c>
      <c r="DU325" s="49" t="s">
        <v>197</v>
      </c>
      <c r="DV325" s="49" t="s">
        <v>197</v>
      </c>
      <c r="DW325" s="49" t="s">
        <v>197</v>
      </c>
      <c r="DX325" s="49" t="s">
        <v>197</v>
      </c>
      <c r="DY325" s="49" t="s">
        <v>197</v>
      </c>
      <c r="DZ325" s="49" t="s">
        <v>197</v>
      </c>
      <c r="EA325" s="49" t="s">
        <v>197</v>
      </c>
      <c r="EB325" s="48" t="e">
        <v>#N/A</v>
      </c>
      <c r="EC325" s="49" t="s">
        <v>197</v>
      </c>
      <c r="ED325" s="48" t="e">
        <v>#N/A</v>
      </c>
      <c r="EE325" s="49" t="s">
        <v>197</v>
      </c>
      <c r="EF325" s="49" t="s">
        <v>197</v>
      </c>
      <c r="EG325" s="49" t="s">
        <v>197</v>
      </c>
      <c r="EH325" s="49" t="s">
        <v>197</v>
      </c>
      <c r="EI325" s="49" t="s">
        <v>197</v>
      </c>
      <c r="EJ325" s="49" t="s">
        <v>197</v>
      </c>
      <c r="EK325" s="49" t="s">
        <v>197</v>
      </c>
      <c r="EL325" s="49" t="s">
        <v>197</v>
      </c>
      <c r="EM325" s="49" t="s">
        <v>197</v>
      </c>
      <c r="EN325" s="49" t="s">
        <v>197</v>
      </c>
      <c r="EO325" s="49" t="s">
        <v>197</v>
      </c>
      <c r="EP325" s="49" t="s">
        <v>197</v>
      </c>
      <c r="EQ325" s="49" t="s">
        <v>197</v>
      </c>
      <c r="ER325" s="49" t="s">
        <v>197</v>
      </c>
      <c r="ES325" s="49" t="s">
        <v>197</v>
      </c>
      <c r="ET325" s="49" t="s">
        <v>197</v>
      </c>
      <c r="EU325" s="49" t="s">
        <v>197</v>
      </c>
      <c r="EV325" s="48">
        <v>31.2</v>
      </c>
      <c r="EW325" s="48">
        <v>46.4</v>
      </c>
      <c r="EX325" s="48">
        <v>41.5</v>
      </c>
      <c r="EY325" s="49" t="s">
        <v>197</v>
      </c>
      <c r="EZ325" s="48">
        <v>25.5</v>
      </c>
      <c r="FA325" s="48">
        <v>14.9</v>
      </c>
      <c r="FB325" s="48">
        <v>19.100000000000001</v>
      </c>
      <c r="FC325" s="49" t="s">
        <v>197</v>
      </c>
      <c r="FD325" s="48">
        <v>34.6</v>
      </c>
      <c r="FE325" s="48">
        <v>12.2</v>
      </c>
      <c r="FF325" s="48">
        <v>21.9</v>
      </c>
      <c r="FG325" s="49" t="s">
        <v>197</v>
      </c>
      <c r="FH325" s="49" t="s">
        <v>197</v>
      </c>
      <c r="FI325" s="49" t="s">
        <v>197</v>
      </c>
      <c r="FJ325" s="49" t="s">
        <v>197</v>
      </c>
      <c r="FK325" s="49" t="s">
        <v>197</v>
      </c>
      <c r="FL325" s="49" t="s">
        <v>197</v>
      </c>
      <c r="FM325" s="48">
        <v>4.5</v>
      </c>
      <c r="FN325" s="48">
        <v>7</v>
      </c>
      <c r="FO325" s="48">
        <v>5.5</v>
      </c>
      <c r="FP325" s="48">
        <v>34.1</v>
      </c>
      <c r="FQ325" s="48">
        <v>16.7</v>
      </c>
      <c r="FR325" s="48">
        <v>22.8</v>
      </c>
      <c r="FS325" s="48">
        <v>7</v>
      </c>
      <c r="FT325" s="48">
        <v>11.9</v>
      </c>
      <c r="FU325" s="48">
        <v>8.8000000000000007</v>
      </c>
      <c r="FV325" s="49" t="s">
        <v>197</v>
      </c>
      <c r="FW325" s="49" t="s">
        <v>197</v>
      </c>
      <c r="FX325" s="48">
        <v>26.7</v>
      </c>
      <c r="FY325" s="48">
        <v>105.2</v>
      </c>
      <c r="FZ325" s="48">
        <v>104.4</v>
      </c>
      <c r="GA325" s="48">
        <v>29</v>
      </c>
      <c r="GB325" s="48">
        <v>42.3</v>
      </c>
      <c r="GC325" s="48">
        <v>39.700000000000003</v>
      </c>
      <c r="GD325" s="49" t="s">
        <v>197</v>
      </c>
      <c r="GE325" s="49" t="s">
        <v>197</v>
      </c>
      <c r="GF325" s="49" t="s">
        <v>197</v>
      </c>
      <c r="GG325" s="49" t="s">
        <v>197</v>
      </c>
      <c r="GH325" s="49" t="s">
        <v>197</v>
      </c>
      <c r="GI325" s="49" t="s">
        <v>197</v>
      </c>
      <c r="GJ325" s="49" t="s">
        <v>197</v>
      </c>
      <c r="GK325" s="49" t="s">
        <v>197</v>
      </c>
      <c r="GL325" s="49" t="s">
        <v>197</v>
      </c>
      <c r="GM325" s="49" t="s">
        <v>197</v>
      </c>
      <c r="GN325" s="49" t="s">
        <v>197</v>
      </c>
      <c r="GO325" s="49" t="s">
        <v>197</v>
      </c>
      <c r="GP325" s="49" t="s">
        <v>197</v>
      </c>
      <c r="GQ325" s="49" t="s">
        <v>197</v>
      </c>
      <c r="GR325" s="49" t="s">
        <v>197</v>
      </c>
      <c r="GS325" s="49" t="s">
        <v>197</v>
      </c>
      <c r="GT325" s="49" t="s">
        <v>197</v>
      </c>
      <c r="GU325" s="49" t="s">
        <v>197</v>
      </c>
      <c r="GV325" s="49" t="s">
        <v>197</v>
      </c>
      <c r="GW325" s="49" t="s">
        <v>197</v>
      </c>
      <c r="GX325" s="49" t="s">
        <v>197</v>
      </c>
      <c r="GY325" s="49" t="s">
        <v>197</v>
      </c>
      <c r="GZ325" s="49" t="s">
        <v>197</v>
      </c>
      <c r="HA325" s="49" t="s">
        <v>197</v>
      </c>
      <c r="HB325" s="49" t="s">
        <v>197</v>
      </c>
      <c r="HC325" s="49" t="s">
        <v>197</v>
      </c>
      <c r="HD325" s="49" t="s">
        <v>197</v>
      </c>
      <c r="HE325" s="48" t="e">
        <v>#N/A</v>
      </c>
      <c r="HF325" s="49" t="s">
        <v>197</v>
      </c>
      <c r="HG325" s="48" t="e">
        <v>#N/A</v>
      </c>
      <c r="HH325" s="49" t="s">
        <v>197</v>
      </c>
      <c r="HI325" s="49" t="s">
        <v>197</v>
      </c>
      <c r="HJ325" s="49" t="s">
        <v>197</v>
      </c>
      <c r="HK325" s="49" t="s">
        <v>197</v>
      </c>
      <c r="HL325" s="49" t="s">
        <v>197</v>
      </c>
      <c r="HM325" s="49" t="s">
        <v>197</v>
      </c>
      <c r="HN325" s="49" t="s">
        <v>197</v>
      </c>
      <c r="HO325" s="49" t="s">
        <v>197</v>
      </c>
      <c r="HP325" s="49" t="s">
        <v>197</v>
      </c>
      <c r="HQ325" s="49" t="s">
        <v>197</v>
      </c>
      <c r="HR325" s="49" t="s">
        <v>197</v>
      </c>
      <c r="HS325" s="49" t="s">
        <v>197</v>
      </c>
      <c r="HT325" s="49" t="s">
        <v>197</v>
      </c>
      <c r="HU325" s="48">
        <v>155.1</v>
      </c>
      <c r="HV325" s="48">
        <v>89.4</v>
      </c>
      <c r="HW325" s="48">
        <v>93.7</v>
      </c>
      <c r="HX325" s="49" t="s">
        <v>197</v>
      </c>
      <c r="HY325" s="49" t="s">
        <v>197</v>
      </c>
      <c r="HZ325" s="49" t="s">
        <v>197</v>
      </c>
      <c r="IA325" s="49" t="s">
        <v>197</v>
      </c>
      <c r="IB325" s="49" t="s">
        <v>197</v>
      </c>
      <c r="IC325" s="49" t="s">
        <v>197</v>
      </c>
      <c r="ID325" s="49" t="s">
        <v>197</v>
      </c>
      <c r="IE325" s="49" t="s">
        <v>197</v>
      </c>
      <c r="IF325" s="49" t="s">
        <v>197</v>
      </c>
      <c r="IG325" s="49" t="s">
        <v>197</v>
      </c>
      <c r="IH325" s="48">
        <v>29.4</v>
      </c>
      <c r="II325" s="49" t="s">
        <v>197</v>
      </c>
      <c r="IJ325" s="49" t="s">
        <v>197</v>
      </c>
      <c r="IK325" s="49" t="s">
        <v>197</v>
      </c>
      <c r="IL325" s="49" t="s">
        <v>197</v>
      </c>
      <c r="IM325" s="49" t="s">
        <v>197</v>
      </c>
      <c r="IN325" s="49" t="s">
        <v>197</v>
      </c>
      <c r="IO325" s="49" t="s">
        <v>197</v>
      </c>
      <c r="IP325" s="49" t="s">
        <v>197</v>
      </c>
      <c r="IQ325" s="49" t="s">
        <v>197</v>
      </c>
      <c r="IR325" s="48">
        <v>12.5</v>
      </c>
      <c r="IS325" s="48">
        <v>30.5</v>
      </c>
      <c r="IT325" s="48">
        <v>23.5</v>
      </c>
      <c r="IU325" s="49" t="s">
        <v>197</v>
      </c>
      <c r="IV325" s="49" t="s">
        <v>197</v>
      </c>
      <c r="IW325" s="49" t="s">
        <v>197</v>
      </c>
      <c r="IX325" s="49" t="s">
        <v>197</v>
      </c>
      <c r="IY325" s="49" t="s">
        <v>197</v>
      </c>
      <c r="IZ325" s="49" t="s">
        <v>197</v>
      </c>
      <c r="JA325" s="49" t="s">
        <v>197</v>
      </c>
      <c r="JB325" s="49" t="s">
        <v>197</v>
      </c>
      <c r="JC325" s="49" t="s">
        <v>197</v>
      </c>
      <c r="JD325" s="49" t="s">
        <v>197</v>
      </c>
      <c r="JE325" s="49" t="s">
        <v>197</v>
      </c>
      <c r="JF325" s="49" t="s">
        <v>87</v>
      </c>
      <c r="JG325" s="49" t="s">
        <v>87</v>
      </c>
      <c r="JH325" s="49" t="s">
        <v>87</v>
      </c>
      <c r="JI325" s="49">
        <v>11.6</v>
      </c>
      <c r="JJ325" s="49">
        <v>42.6</v>
      </c>
      <c r="JK325" s="49">
        <v>24.2</v>
      </c>
      <c r="JL325" s="49">
        <v>64.5</v>
      </c>
      <c r="JM325" s="49">
        <v>29.4</v>
      </c>
      <c r="JN325" s="49">
        <v>29.4</v>
      </c>
      <c r="JO325" s="49" t="s">
        <v>87</v>
      </c>
    </row>
    <row r="326" spans="1:275">
      <c r="A326" s="45"/>
      <c r="B326" s="46" t="s">
        <v>2063</v>
      </c>
      <c r="C326" s="303" t="s">
        <v>1539</v>
      </c>
      <c r="D326" s="46" t="s">
        <v>143</v>
      </c>
      <c r="E326" s="303" t="s">
        <v>42</v>
      </c>
      <c r="F326" s="47" t="s">
        <v>197</v>
      </c>
      <c r="G326" s="47" t="s">
        <v>197</v>
      </c>
      <c r="H326" s="48">
        <v>72.3</v>
      </c>
      <c r="I326" s="48">
        <v>92.1</v>
      </c>
      <c r="J326" s="48">
        <v>85.4</v>
      </c>
      <c r="K326" s="49" t="s">
        <v>197</v>
      </c>
      <c r="L326" s="49" t="s">
        <v>197</v>
      </c>
      <c r="M326" s="49" t="s">
        <v>197</v>
      </c>
      <c r="N326" s="49" t="s">
        <v>197</v>
      </c>
      <c r="O326" s="49" t="s">
        <v>197</v>
      </c>
      <c r="P326" s="49" t="s">
        <v>197</v>
      </c>
      <c r="Q326" s="49" t="s">
        <v>197</v>
      </c>
      <c r="R326" s="49" t="s">
        <v>197</v>
      </c>
      <c r="S326" s="49" t="s">
        <v>197</v>
      </c>
      <c r="T326" s="49" t="s">
        <v>197</v>
      </c>
      <c r="U326" s="49" t="s">
        <v>197</v>
      </c>
      <c r="V326" s="49" t="s">
        <v>197</v>
      </c>
      <c r="W326" s="49" t="s">
        <v>197</v>
      </c>
      <c r="X326" s="49" t="s">
        <v>197</v>
      </c>
      <c r="Y326" s="49" t="s">
        <v>197</v>
      </c>
      <c r="Z326" s="49" t="s">
        <v>197</v>
      </c>
      <c r="AA326" s="49" t="s">
        <v>197</v>
      </c>
      <c r="AB326" s="49" t="s">
        <v>197</v>
      </c>
      <c r="AC326" s="49" t="s">
        <v>197</v>
      </c>
      <c r="AD326" s="49" t="s">
        <v>197</v>
      </c>
      <c r="AE326" s="49" t="s">
        <v>197</v>
      </c>
      <c r="AF326" s="49" t="s">
        <v>197</v>
      </c>
      <c r="AG326" s="49" t="s">
        <v>197</v>
      </c>
      <c r="AH326" s="49" t="s">
        <v>197</v>
      </c>
      <c r="AI326" s="49" t="s">
        <v>197</v>
      </c>
      <c r="AJ326" s="49" t="s">
        <v>197</v>
      </c>
      <c r="AK326" s="49" t="s">
        <v>197</v>
      </c>
      <c r="AL326" s="49" t="s">
        <v>197</v>
      </c>
      <c r="AM326" s="49" t="s">
        <v>197</v>
      </c>
      <c r="AN326" s="49" t="s">
        <v>197</v>
      </c>
      <c r="AO326" s="49" t="s">
        <v>197</v>
      </c>
      <c r="AP326" s="49" t="s">
        <v>197</v>
      </c>
      <c r="AQ326" s="49" t="s">
        <v>197</v>
      </c>
      <c r="AR326" s="49" t="s">
        <v>197</v>
      </c>
      <c r="AS326" s="49" t="s">
        <v>197</v>
      </c>
      <c r="AT326" s="49" t="s">
        <v>197</v>
      </c>
      <c r="AU326" s="49" t="s">
        <v>197</v>
      </c>
      <c r="AV326" s="49" t="s">
        <v>197</v>
      </c>
      <c r="AW326" s="49" t="s">
        <v>197</v>
      </c>
      <c r="AX326" s="49" t="s">
        <v>197</v>
      </c>
      <c r="AY326" s="49" t="s">
        <v>197</v>
      </c>
      <c r="AZ326" s="48">
        <v>35</v>
      </c>
      <c r="BA326" s="48">
        <v>18.399999999999999</v>
      </c>
      <c r="BB326" s="48">
        <v>19.2</v>
      </c>
      <c r="BC326" s="48">
        <v>16.8</v>
      </c>
      <c r="BD326" s="48">
        <v>5.6</v>
      </c>
      <c r="BE326" s="48">
        <v>6.4</v>
      </c>
      <c r="BF326" s="48">
        <v>50.7</v>
      </c>
      <c r="BG326" s="48">
        <v>26.1</v>
      </c>
      <c r="BH326" s="48">
        <v>32</v>
      </c>
      <c r="BI326" s="49" t="s">
        <v>197</v>
      </c>
      <c r="BJ326" s="49" t="s">
        <v>197</v>
      </c>
      <c r="BK326" s="49" t="s">
        <v>197</v>
      </c>
      <c r="BL326" s="49" t="s">
        <v>197</v>
      </c>
      <c r="BM326" s="49" t="s">
        <v>197</v>
      </c>
      <c r="BN326" s="49" t="s">
        <v>197</v>
      </c>
      <c r="BO326" s="49" t="s">
        <v>197</v>
      </c>
      <c r="BP326" s="49" t="s">
        <v>197</v>
      </c>
      <c r="BQ326" s="49" t="s">
        <v>197</v>
      </c>
      <c r="BR326" s="49" t="s">
        <v>197</v>
      </c>
      <c r="BS326" s="49" t="s">
        <v>197</v>
      </c>
      <c r="BT326" s="49" t="s">
        <v>197</v>
      </c>
      <c r="BU326" s="49" t="s">
        <v>197</v>
      </c>
      <c r="BV326" s="49" t="s">
        <v>197</v>
      </c>
      <c r="BW326" s="49" t="s">
        <v>197</v>
      </c>
      <c r="BX326" s="49" t="s">
        <v>197</v>
      </c>
      <c r="BY326" s="49" t="s">
        <v>197</v>
      </c>
      <c r="BZ326" s="49" t="s">
        <v>197</v>
      </c>
      <c r="CA326" s="49" t="s">
        <v>197</v>
      </c>
      <c r="CB326" s="49" t="s">
        <v>197</v>
      </c>
      <c r="CC326" s="49" t="s">
        <v>197</v>
      </c>
      <c r="CD326" s="49" t="s">
        <v>197</v>
      </c>
      <c r="CE326" s="49" t="s">
        <v>197</v>
      </c>
      <c r="CF326" s="49" t="s">
        <v>197</v>
      </c>
      <c r="CG326" s="49" t="s">
        <v>197</v>
      </c>
      <c r="CH326" s="49" t="s">
        <v>197</v>
      </c>
      <c r="CI326" s="49" t="s">
        <v>197</v>
      </c>
      <c r="CJ326" s="49" t="s">
        <v>197</v>
      </c>
      <c r="CK326" s="49" t="s">
        <v>197</v>
      </c>
      <c r="CL326" s="49" t="s">
        <v>197</v>
      </c>
      <c r="CM326" s="49" t="s">
        <v>197</v>
      </c>
      <c r="CN326" s="49" t="s">
        <v>197</v>
      </c>
      <c r="CO326" s="49" t="s">
        <v>197</v>
      </c>
      <c r="CP326" s="49" t="s">
        <v>197</v>
      </c>
      <c r="CQ326" s="49" t="s">
        <v>197</v>
      </c>
      <c r="CR326" s="49" t="s">
        <v>197</v>
      </c>
      <c r="CS326" s="49" t="s">
        <v>197</v>
      </c>
      <c r="CT326" s="49" t="s">
        <v>197</v>
      </c>
      <c r="CU326" s="49" t="s">
        <v>197</v>
      </c>
      <c r="CV326" s="49" t="s">
        <v>197</v>
      </c>
      <c r="CW326" s="49" t="s">
        <v>197</v>
      </c>
      <c r="CX326" s="49" t="s">
        <v>197</v>
      </c>
      <c r="CY326" s="49" t="s">
        <v>197</v>
      </c>
      <c r="CZ326" s="49" t="s">
        <v>197</v>
      </c>
      <c r="DA326" s="49" t="s">
        <v>197</v>
      </c>
      <c r="DB326" s="49" t="s">
        <v>197</v>
      </c>
      <c r="DC326" s="49" t="s">
        <v>197</v>
      </c>
      <c r="DD326" s="49" t="s">
        <v>197</v>
      </c>
      <c r="DE326" s="49" t="s">
        <v>197</v>
      </c>
      <c r="DF326" s="49" t="s">
        <v>197</v>
      </c>
      <c r="DG326" s="49" t="s">
        <v>197</v>
      </c>
      <c r="DH326" s="49" t="s">
        <v>197</v>
      </c>
      <c r="DI326" s="49" t="s">
        <v>197</v>
      </c>
      <c r="DJ326" s="49" t="s">
        <v>197</v>
      </c>
      <c r="DK326" s="49" t="s">
        <v>197</v>
      </c>
      <c r="DL326" s="49" t="s">
        <v>197</v>
      </c>
      <c r="DM326" s="49" t="s">
        <v>197</v>
      </c>
      <c r="DN326" s="49" t="s">
        <v>197</v>
      </c>
      <c r="DO326" s="49" t="s">
        <v>197</v>
      </c>
      <c r="DP326" s="49" t="s">
        <v>197</v>
      </c>
      <c r="DQ326" s="49" t="s">
        <v>197</v>
      </c>
      <c r="DR326" s="49" t="s">
        <v>197</v>
      </c>
      <c r="DS326" s="49" t="s">
        <v>197</v>
      </c>
      <c r="DT326" s="49" t="s">
        <v>197</v>
      </c>
      <c r="DU326" s="49" t="s">
        <v>197</v>
      </c>
      <c r="DV326" s="49" t="s">
        <v>197</v>
      </c>
      <c r="DW326" s="49" t="s">
        <v>197</v>
      </c>
      <c r="DX326" s="49" t="s">
        <v>197</v>
      </c>
      <c r="DY326" s="49" t="s">
        <v>197</v>
      </c>
      <c r="DZ326" s="49" t="s">
        <v>197</v>
      </c>
      <c r="EA326" s="49" t="s">
        <v>197</v>
      </c>
      <c r="EB326" s="48" t="e">
        <v>#N/A</v>
      </c>
      <c r="EC326" s="49" t="s">
        <v>197</v>
      </c>
      <c r="ED326" s="48" t="e">
        <v>#N/A</v>
      </c>
      <c r="EE326" s="49" t="s">
        <v>197</v>
      </c>
      <c r="EF326" s="49" t="s">
        <v>197</v>
      </c>
      <c r="EG326" s="49" t="s">
        <v>197</v>
      </c>
      <c r="EH326" s="49" t="s">
        <v>197</v>
      </c>
      <c r="EI326" s="49" t="s">
        <v>197</v>
      </c>
      <c r="EJ326" s="49" t="s">
        <v>197</v>
      </c>
      <c r="EK326" s="49" t="s">
        <v>197</v>
      </c>
      <c r="EL326" s="49" t="s">
        <v>197</v>
      </c>
      <c r="EM326" s="49" t="s">
        <v>197</v>
      </c>
      <c r="EN326" s="49" t="s">
        <v>197</v>
      </c>
      <c r="EO326" s="49" t="s">
        <v>197</v>
      </c>
      <c r="EP326" s="49" t="s">
        <v>197</v>
      </c>
      <c r="EQ326" s="49" t="s">
        <v>197</v>
      </c>
      <c r="ER326" s="49" t="s">
        <v>197</v>
      </c>
      <c r="ES326" s="49" t="s">
        <v>197</v>
      </c>
      <c r="ET326" s="49" t="s">
        <v>197</v>
      </c>
      <c r="EU326" s="49" t="s">
        <v>197</v>
      </c>
      <c r="EV326" s="48">
        <v>13.8</v>
      </c>
      <c r="EW326" s="48">
        <v>48</v>
      </c>
      <c r="EX326" s="48">
        <v>37.1</v>
      </c>
      <c r="EY326" s="49" t="s">
        <v>197</v>
      </c>
      <c r="EZ326" s="49" t="s">
        <v>197</v>
      </c>
      <c r="FA326" s="49" t="s">
        <v>197</v>
      </c>
      <c r="FB326" s="49" t="s">
        <v>197</v>
      </c>
      <c r="FC326" s="49" t="s">
        <v>197</v>
      </c>
      <c r="FD326" s="49" t="s">
        <v>197</v>
      </c>
      <c r="FE326" s="49" t="s">
        <v>197</v>
      </c>
      <c r="FF326" s="49" t="s">
        <v>197</v>
      </c>
      <c r="FG326" s="49" t="s">
        <v>197</v>
      </c>
      <c r="FH326" s="49" t="s">
        <v>197</v>
      </c>
      <c r="FI326" s="49" t="s">
        <v>197</v>
      </c>
      <c r="FJ326" s="49" t="s">
        <v>197</v>
      </c>
      <c r="FK326" s="49" t="s">
        <v>197</v>
      </c>
      <c r="FL326" s="49" t="s">
        <v>197</v>
      </c>
      <c r="FM326" s="48">
        <v>1.2</v>
      </c>
      <c r="FN326" s="48">
        <v>5.4</v>
      </c>
      <c r="FO326" s="48">
        <v>2.9</v>
      </c>
      <c r="FP326" s="49" t="s">
        <v>197</v>
      </c>
      <c r="FQ326" s="49" t="s">
        <v>197</v>
      </c>
      <c r="FR326" s="49" t="s">
        <v>197</v>
      </c>
      <c r="FS326" s="49" t="s">
        <v>197</v>
      </c>
      <c r="FT326" s="49" t="s">
        <v>197</v>
      </c>
      <c r="FU326" s="49" t="s">
        <v>197</v>
      </c>
      <c r="FV326" s="49" t="s">
        <v>197</v>
      </c>
      <c r="FW326" s="49" t="s">
        <v>197</v>
      </c>
      <c r="FX326" s="48">
        <v>17.899999999999999</v>
      </c>
      <c r="FY326" s="48">
        <v>22.4</v>
      </c>
      <c r="FZ326" s="48">
        <v>22.4</v>
      </c>
      <c r="GA326" s="48">
        <v>29.3</v>
      </c>
      <c r="GB326" s="48">
        <v>31.9</v>
      </c>
      <c r="GC326" s="48">
        <v>31.4</v>
      </c>
      <c r="GD326" s="49" t="s">
        <v>197</v>
      </c>
      <c r="GE326" s="49" t="s">
        <v>197</v>
      </c>
      <c r="GF326" s="49" t="s">
        <v>197</v>
      </c>
      <c r="GG326" s="49" t="s">
        <v>197</v>
      </c>
      <c r="GH326" s="49" t="s">
        <v>197</v>
      </c>
      <c r="GI326" s="49" t="s">
        <v>197</v>
      </c>
      <c r="GJ326" s="49" t="s">
        <v>197</v>
      </c>
      <c r="GK326" s="49" t="s">
        <v>197</v>
      </c>
      <c r="GL326" s="49" t="s">
        <v>197</v>
      </c>
      <c r="GM326" s="49" t="s">
        <v>197</v>
      </c>
      <c r="GN326" s="49" t="s">
        <v>197</v>
      </c>
      <c r="GO326" s="49" t="s">
        <v>197</v>
      </c>
      <c r="GP326" s="49" t="s">
        <v>197</v>
      </c>
      <c r="GQ326" s="49" t="s">
        <v>197</v>
      </c>
      <c r="GR326" s="49" t="s">
        <v>197</v>
      </c>
      <c r="GS326" s="49" t="s">
        <v>197</v>
      </c>
      <c r="GT326" s="49" t="s">
        <v>197</v>
      </c>
      <c r="GU326" s="49" t="s">
        <v>197</v>
      </c>
      <c r="GV326" s="49" t="s">
        <v>197</v>
      </c>
      <c r="GW326" s="49" t="s">
        <v>197</v>
      </c>
      <c r="GX326" s="49" t="s">
        <v>197</v>
      </c>
      <c r="GY326" s="49" t="s">
        <v>197</v>
      </c>
      <c r="GZ326" s="49" t="s">
        <v>197</v>
      </c>
      <c r="HA326" s="49" t="s">
        <v>197</v>
      </c>
      <c r="HB326" s="49" t="s">
        <v>197</v>
      </c>
      <c r="HC326" s="49" t="s">
        <v>197</v>
      </c>
      <c r="HD326" s="49" t="s">
        <v>197</v>
      </c>
      <c r="HE326" s="48" t="e">
        <v>#N/A</v>
      </c>
      <c r="HF326" s="49" t="s">
        <v>197</v>
      </c>
      <c r="HG326" s="48" t="e">
        <v>#N/A</v>
      </c>
      <c r="HH326" s="49" t="s">
        <v>197</v>
      </c>
      <c r="HI326" s="49" t="s">
        <v>197</v>
      </c>
      <c r="HJ326" s="49" t="s">
        <v>197</v>
      </c>
      <c r="HK326" s="49" t="s">
        <v>197</v>
      </c>
      <c r="HL326" s="49" t="s">
        <v>197</v>
      </c>
      <c r="HM326" s="49" t="s">
        <v>197</v>
      </c>
      <c r="HN326" s="49" t="s">
        <v>197</v>
      </c>
      <c r="HO326" s="49" t="s">
        <v>197</v>
      </c>
      <c r="HP326" s="49" t="s">
        <v>197</v>
      </c>
      <c r="HQ326" s="49" t="s">
        <v>197</v>
      </c>
      <c r="HR326" s="49" t="s">
        <v>197</v>
      </c>
      <c r="HS326" s="49" t="s">
        <v>197</v>
      </c>
      <c r="HT326" s="49" t="s">
        <v>197</v>
      </c>
      <c r="HU326" s="48">
        <v>90.5</v>
      </c>
      <c r="HV326" s="48">
        <v>51.7</v>
      </c>
      <c r="HW326" s="48">
        <v>54.2</v>
      </c>
      <c r="HX326" s="49" t="s">
        <v>197</v>
      </c>
      <c r="HY326" s="49" t="s">
        <v>197</v>
      </c>
      <c r="HZ326" s="49" t="s">
        <v>197</v>
      </c>
      <c r="IA326" s="49" t="s">
        <v>197</v>
      </c>
      <c r="IB326" s="49" t="s">
        <v>197</v>
      </c>
      <c r="IC326" s="49" t="s">
        <v>197</v>
      </c>
      <c r="ID326" s="49" t="s">
        <v>197</v>
      </c>
      <c r="IE326" s="49" t="s">
        <v>197</v>
      </c>
      <c r="IF326" s="49" t="s">
        <v>197</v>
      </c>
      <c r="IG326" s="49" t="s">
        <v>197</v>
      </c>
      <c r="IH326" s="48">
        <v>21.4</v>
      </c>
      <c r="II326" s="49" t="s">
        <v>197</v>
      </c>
      <c r="IJ326" s="49" t="s">
        <v>197</v>
      </c>
      <c r="IK326" s="49" t="s">
        <v>197</v>
      </c>
      <c r="IL326" s="49" t="s">
        <v>197</v>
      </c>
      <c r="IM326" s="49" t="s">
        <v>197</v>
      </c>
      <c r="IN326" s="49" t="s">
        <v>197</v>
      </c>
      <c r="IO326" s="49" t="s">
        <v>197</v>
      </c>
      <c r="IP326" s="49" t="s">
        <v>197</v>
      </c>
      <c r="IQ326" s="49" t="s">
        <v>197</v>
      </c>
      <c r="IR326" s="48">
        <v>19.100000000000001</v>
      </c>
      <c r="IS326" s="48">
        <v>1.7</v>
      </c>
      <c r="IT326" s="48">
        <v>8.5</v>
      </c>
      <c r="IU326" s="49" t="s">
        <v>197</v>
      </c>
      <c r="IV326" s="49" t="s">
        <v>197</v>
      </c>
      <c r="IW326" s="49" t="s">
        <v>197</v>
      </c>
      <c r="IX326" s="49" t="s">
        <v>197</v>
      </c>
      <c r="IY326" s="49" t="s">
        <v>197</v>
      </c>
      <c r="IZ326" s="49" t="s">
        <v>197</v>
      </c>
      <c r="JA326" s="49" t="s">
        <v>197</v>
      </c>
      <c r="JB326" s="49" t="s">
        <v>197</v>
      </c>
      <c r="JC326" s="49" t="s">
        <v>197</v>
      </c>
      <c r="JD326" s="49" t="s">
        <v>197</v>
      </c>
      <c r="JE326" s="49" t="s">
        <v>197</v>
      </c>
      <c r="JF326" s="49" t="s">
        <v>87</v>
      </c>
      <c r="JG326" s="49" t="s">
        <v>87</v>
      </c>
      <c r="JH326" s="49" t="s">
        <v>87</v>
      </c>
      <c r="JI326" s="49">
        <v>22.5</v>
      </c>
      <c r="JJ326" s="49">
        <v>25.8</v>
      </c>
      <c r="JK326" s="49">
        <v>37</v>
      </c>
      <c r="JL326" s="49">
        <v>32.1</v>
      </c>
      <c r="JM326" s="49">
        <v>25.1</v>
      </c>
      <c r="JN326" s="49">
        <v>21.4</v>
      </c>
      <c r="JO326" s="49" t="s">
        <v>87</v>
      </c>
    </row>
    <row r="327" spans="1:275">
      <c r="A327" s="45"/>
      <c r="B327" s="46" t="s">
        <v>2064</v>
      </c>
      <c r="C327" s="303" t="s">
        <v>1540</v>
      </c>
      <c r="D327" s="46" t="s">
        <v>143</v>
      </c>
      <c r="E327" s="303" t="s">
        <v>42</v>
      </c>
      <c r="F327" s="47" t="s">
        <v>197</v>
      </c>
      <c r="G327" s="47" t="s">
        <v>197</v>
      </c>
      <c r="H327" s="48">
        <v>30.3</v>
      </c>
      <c r="I327" s="48">
        <v>67.599999999999994</v>
      </c>
      <c r="J327" s="48">
        <v>48.1</v>
      </c>
      <c r="K327" s="49" t="s">
        <v>197</v>
      </c>
      <c r="L327" s="49" t="s">
        <v>197</v>
      </c>
      <c r="M327" s="49" t="s">
        <v>197</v>
      </c>
      <c r="N327" s="49" t="s">
        <v>197</v>
      </c>
      <c r="O327" s="49" t="s">
        <v>197</v>
      </c>
      <c r="P327" s="49" t="s">
        <v>197</v>
      </c>
      <c r="Q327" s="49" t="s">
        <v>197</v>
      </c>
      <c r="R327" s="48">
        <v>97.5</v>
      </c>
      <c r="S327" s="49" t="s">
        <v>197</v>
      </c>
      <c r="T327" s="49" t="s">
        <v>197</v>
      </c>
      <c r="U327" s="49" t="s">
        <v>197</v>
      </c>
      <c r="V327" s="49" t="s">
        <v>197</v>
      </c>
      <c r="W327" s="49" t="s">
        <v>197</v>
      </c>
      <c r="X327" s="49" t="s">
        <v>197</v>
      </c>
      <c r="Y327" s="49" t="s">
        <v>197</v>
      </c>
      <c r="Z327" s="49" t="s">
        <v>197</v>
      </c>
      <c r="AA327" s="49" t="s">
        <v>197</v>
      </c>
      <c r="AB327" s="49" t="s">
        <v>197</v>
      </c>
      <c r="AC327" s="49" t="s">
        <v>197</v>
      </c>
      <c r="AD327" s="49" t="s">
        <v>197</v>
      </c>
      <c r="AE327" s="49" t="s">
        <v>197</v>
      </c>
      <c r="AF327" s="49" t="s">
        <v>197</v>
      </c>
      <c r="AG327" s="49" t="s">
        <v>197</v>
      </c>
      <c r="AH327" s="49" t="s">
        <v>197</v>
      </c>
      <c r="AI327" s="49" t="s">
        <v>197</v>
      </c>
      <c r="AJ327" s="49" t="s">
        <v>197</v>
      </c>
      <c r="AK327" s="49" t="s">
        <v>197</v>
      </c>
      <c r="AL327" s="49" t="s">
        <v>197</v>
      </c>
      <c r="AM327" s="49" t="s">
        <v>197</v>
      </c>
      <c r="AN327" s="49" t="s">
        <v>197</v>
      </c>
      <c r="AO327" s="49" t="s">
        <v>197</v>
      </c>
      <c r="AP327" s="49" t="s">
        <v>197</v>
      </c>
      <c r="AQ327" s="49" t="s">
        <v>197</v>
      </c>
      <c r="AR327" s="49" t="s">
        <v>197</v>
      </c>
      <c r="AS327" s="49" t="s">
        <v>197</v>
      </c>
      <c r="AT327" s="49" t="s">
        <v>197</v>
      </c>
      <c r="AU327" s="49" t="s">
        <v>197</v>
      </c>
      <c r="AV327" s="49" t="s">
        <v>197</v>
      </c>
      <c r="AW327" s="49" t="s">
        <v>197</v>
      </c>
      <c r="AX327" s="49" t="s">
        <v>197</v>
      </c>
      <c r="AY327" s="49" t="s">
        <v>197</v>
      </c>
      <c r="AZ327" s="48">
        <v>53.5</v>
      </c>
      <c r="BA327" s="48">
        <v>50.6</v>
      </c>
      <c r="BB327" s="48">
        <v>50.7</v>
      </c>
      <c r="BC327" s="48">
        <v>49.1</v>
      </c>
      <c r="BD327" s="48">
        <v>38</v>
      </c>
      <c r="BE327" s="48">
        <v>38.799999999999997</v>
      </c>
      <c r="BF327" s="48">
        <v>63.6</v>
      </c>
      <c r="BG327" s="48">
        <v>54.4</v>
      </c>
      <c r="BH327" s="48">
        <v>56.6</v>
      </c>
      <c r="BI327" s="49" t="s">
        <v>197</v>
      </c>
      <c r="BJ327" s="49" t="s">
        <v>197</v>
      </c>
      <c r="BK327" s="49" t="s">
        <v>197</v>
      </c>
      <c r="BL327" s="49" t="s">
        <v>197</v>
      </c>
      <c r="BM327" s="49" t="s">
        <v>197</v>
      </c>
      <c r="BN327" s="49" t="s">
        <v>197</v>
      </c>
      <c r="BO327" s="49" t="s">
        <v>197</v>
      </c>
      <c r="BP327" s="49" t="s">
        <v>197</v>
      </c>
      <c r="BQ327" s="49" t="s">
        <v>197</v>
      </c>
      <c r="BR327" s="49" t="s">
        <v>197</v>
      </c>
      <c r="BS327" s="49" t="s">
        <v>197</v>
      </c>
      <c r="BT327" s="49" t="s">
        <v>197</v>
      </c>
      <c r="BU327" s="49" t="s">
        <v>197</v>
      </c>
      <c r="BV327" s="49" t="s">
        <v>197</v>
      </c>
      <c r="BW327" s="49" t="s">
        <v>197</v>
      </c>
      <c r="BX327" s="49" t="s">
        <v>197</v>
      </c>
      <c r="BY327" s="49" t="s">
        <v>197</v>
      </c>
      <c r="BZ327" s="49" t="s">
        <v>197</v>
      </c>
      <c r="CA327" s="49" t="s">
        <v>197</v>
      </c>
      <c r="CB327" s="49" t="s">
        <v>197</v>
      </c>
      <c r="CC327" s="49" t="s">
        <v>197</v>
      </c>
      <c r="CD327" s="49" t="s">
        <v>197</v>
      </c>
      <c r="CE327" s="49" t="s">
        <v>197</v>
      </c>
      <c r="CF327" s="49" t="s">
        <v>197</v>
      </c>
      <c r="CG327" s="49" t="s">
        <v>197</v>
      </c>
      <c r="CH327" s="49" t="s">
        <v>197</v>
      </c>
      <c r="CI327" s="49" t="s">
        <v>197</v>
      </c>
      <c r="CJ327" s="49" t="s">
        <v>197</v>
      </c>
      <c r="CK327" s="49" t="s">
        <v>197</v>
      </c>
      <c r="CL327" s="49" t="s">
        <v>197</v>
      </c>
      <c r="CM327" s="49" t="s">
        <v>197</v>
      </c>
      <c r="CN327" s="49" t="s">
        <v>197</v>
      </c>
      <c r="CO327" s="49" t="s">
        <v>197</v>
      </c>
      <c r="CP327" s="49" t="s">
        <v>197</v>
      </c>
      <c r="CQ327" s="49" t="s">
        <v>197</v>
      </c>
      <c r="CR327" s="49" t="s">
        <v>197</v>
      </c>
      <c r="CS327" s="49" t="s">
        <v>197</v>
      </c>
      <c r="CT327" s="49" t="s">
        <v>197</v>
      </c>
      <c r="CU327" s="49" t="s">
        <v>197</v>
      </c>
      <c r="CV327" s="49" t="s">
        <v>197</v>
      </c>
      <c r="CW327" s="49" t="s">
        <v>197</v>
      </c>
      <c r="CX327" s="49" t="s">
        <v>197</v>
      </c>
      <c r="CY327" s="49" t="s">
        <v>197</v>
      </c>
      <c r="CZ327" s="49" t="s">
        <v>197</v>
      </c>
      <c r="DA327" s="49" t="s">
        <v>197</v>
      </c>
      <c r="DB327" s="49" t="s">
        <v>197</v>
      </c>
      <c r="DC327" s="49" t="s">
        <v>197</v>
      </c>
      <c r="DD327" s="49" t="s">
        <v>197</v>
      </c>
      <c r="DE327" s="49" t="s">
        <v>197</v>
      </c>
      <c r="DF327" s="49" t="s">
        <v>197</v>
      </c>
      <c r="DG327" s="49" t="s">
        <v>197</v>
      </c>
      <c r="DH327" s="49" t="s">
        <v>197</v>
      </c>
      <c r="DI327" s="49" t="s">
        <v>197</v>
      </c>
      <c r="DJ327" s="49" t="s">
        <v>197</v>
      </c>
      <c r="DK327" s="49" t="s">
        <v>197</v>
      </c>
      <c r="DL327" s="49" t="s">
        <v>197</v>
      </c>
      <c r="DM327" s="49" t="s">
        <v>197</v>
      </c>
      <c r="DN327" s="49" t="s">
        <v>197</v>
      </c>
      <c r="DO327" s="49" t="s">
        <v>197</v>
      </c>
      <c r="DP327" s="49" t="s">
        <v>197</v>
      </c>
      <c r="DQ327" s="49" t="s">
        <v>197</v>
      </c>
      <c r="DR327" s="49" t="s">
        <v>197</v>
      </c>
      <c r="DS327" s="49" t="s">
        <v>197</v>
      </c>
      <c r="DT327" s="49" t="s">
        <v>197</v>
      </c>
      <c r="DU327" s="49" t="s">
        <v>197</v>
      </c>
      <c r="DV327" s="49" t="s">
        <v>197</v>
      </c>
      <c r="DW327" s="49" t="s">
        <v>197</v>
      </c>
      <c r="DX327" s="49" t="s">
        <v>197</v>
      </c>
      <c r="DY327" s="49" t="s">
        <v>197</v>
      </c>
      <c r="DZ327" s="49" t="s">
        <v>197</v>
      </c>
      <c r="EA327" s="49" t="s">
        <v>197</v>
      </c>
      <c r="EB327" s="48" t="e">
        <v>#N/A</v>
      </c>
      <c r="EC327" s="49" t="s">
        <v>197</v>
      </c>
      <c r="ED327" s="48" t="e">
        <v>#N/A</v>
      </c>
      <c r="EE327" s="49" t="s">
        <v>197</v>
      </c>
      <c r="EF327" s="49" t="s">
        <v>197</v>
      </c>
      <c r="EG327" s="49" t="s">
        <v>197</v>
      </c>
      <c r="EH327" s="49" t="s">
        <v>197</v>
      </c>
      <c r="EI327" s="49" t="s">
        <v>197</v>
      </c>
      <c r="EJ327" s="49" t="s">
        <v>197</v>
      </c>
      <c r="EK327" s="49" t="s">
        <v>197</v>
      </c>
      <c r="EL327" s="49" t="s">
        <v>197</v>
      </c>
      <c r="EM327" s="49" t="s">
        <v>197</v>
      </c>
      <c r="EN327" s="49" t="s">
        <v>197</v>
      </c>
      <c r="EO327" s="49" t="s">
        <v>197</v>
      </c>
      <c r="EP327" s="49" t="s">
        <v>197</v>
      </c>
      <c r="EQ327" s="49" t="s">
        <v>197</v>
      </c>
      <c r="ER327" s="49" t="s">
        <v>197</v>
      </c>
      <c r="ES327" s="49" t="s">
        <v>197</v>
      </c>
      <c r="ET327" s="49" t="s">
        <v>197</v>
      </c>
      <c r="EU327" s="49" t="s">
        <v>197</v>
      </c>
      <c r="EV327" s="48">
        <v>38.9</v>
      </c>
      <c r="EW327" s="48">
        <v>53.1</v>
      </c>
      <c r="EX327" s="48">
        <v>48.6</v>
      </c>
      <c r="EY327" s="49" t="s">
        <v>197</v>
      </c>
      <c r="EZ327" s="49" t="s">
        <v>197</v>
      </c>
      <c r="FA327" s="49" t="s">
        <v>197</v>
      </c>
      <c r="FB327" s="49" t="s">
        <v>197</v>
      </c>
      <c r="FC327" s="49" t="s">
        <v>197</v>
      </c>
      <c r="FD327" s="49" t="s">
        <v>197</v>
      </c>
      <c r="FE327" s="49" t="s">
        <v>197</v>
      </c>
      <c r="FF327" s="49" t="s">
        <v>197</v>
      </c>
      <c r="FG327" s="49" t="s">
        <v>197</v>
      </c>
      <c r="FH327" s="49" t="s">
        <v>197</v>
      </c>
      <c r="FI327" s="49" t="s">
        <v>197</v>
      </c>
      <c r="FJ327" s="49" t="s">
        <v>197</v>
      </c>
      <c r="FK327" s="49" t="s">
        <v>197</v>
      </c>
      <c r="FL327" s="49" t="s">
        <v>197</v>
      </c>
      <c r="FM327" s="48">
        <v>8.1</v>
      </c>
      <c r="FN327" s="48">
        <v>8.1</v>
      </c>
      <c r="FO327" s="48">
        <v>8.1</v>
      </c>
      <c r="FP327" s="49" t="s">
        <v>197</v>
      </c>
      <c r="FQ327" s="49" t="s">
        <v>197</v>
      </c>
      <c r="FR327" s="49" t="s">
        <v>197</v>
      </c>
      <c r="FS327" s="49" t="s">
        <v>197</v>
      </c>
      <c r="FT327" s="49" t="s">
        <v>197</v>
      </c>
      <c r="FU327" s="49" t="s">
        <v>197</v>
      </c>
      <c r="FV327" s="49" t="s">
        <v>197</v>
      </c>
      <c r="FW327" s="49" t="s">
        <v>197</v>
      </c>
      <c r="FX327" s="48">
        <v>13.5</v>
      </c>
      <c r="FY327" s="48">
        <v>55.7</v>
      </c>
      <c r="FZ327" s="48">
        <v>55.2</v>
      </c>
      <c r="GA327" s="48">
        <v>38.1</v>
      </c>
      <c r="GB327" s="48">
        <v>110.5</v>
      </c>
      <c r="GC327" s="48">
        <v>96.4</v>
      </c>
      <c r="GD327" s="49" t="s">
        <v>197</v>
      </c>
      <c r="GE327" s="49" t="s">
        <v>197</v>
      </c>
      <c r="GF327" s="49" t="s">
        <v>197</v>
      </c>
      <c r="GG327" s="49" t="s">
        <v>197</v>
      </c>
      <c r="GH327" s="49" t="s">
        <v>197</v>
      </c>
      <c r="GI327" s="49" t="s">
        <v>197</v>
      </c>
      <c r="GJ327" s="49" t="s">
        <v>197</v>
      </c>
      <c r="GK327" s="49" t="s">
        <v>197</v>
      </c>
      <c r="GL327" s="49" t="s">
        <v>197</v>
      </c>
      <c r="GM327" s="49" t="s">
        <v>197</v>
      </c>
      <c r="GN327" s="49" t="s">
        <v>197</v>
      </c>
      <c r="GO327" s="49" t="s">
        <v>197</v>
      </c>
      <c r="GP327" s="49" t="s">
        <v>197</v>
      </c>
      <c r="GQ327" s="49" t="s">
        <v>197</v>
      </c>
      <c r="GR327" s="49" t="s">
        <v>197</v>
      </c>
      <c r="GS327" s="49" t="s">
        <v>197</v>
      </c>
      <c r="GT327" s="49" t="s">
        <v>197</v>
      </c>
      <c r="GU327" s="49" t="s">
        <v>197</v>
      </c>
      <c r="GV327" s="49" t="s">
        <v>197</v>
      </c>
      <c r="GW327" s="49" t="s">
        <v>197</v>
      </c>
      <c r="GX327" s="49" t="s">
        <v>197</v>
      </c>
      <c r="GY327" s="49" t="s">
        <v>197</v>
      </c>
      <c r="GZ327" s="49" t="s">
        <v>197</v>
      </c>
      <c r="HA327" s="49" t="s">
        <v>197</v>
      </c>
      <c r="HB327" s="49" t="s">
        <v>197</v>
      </c>
      <c r="HC327" s="49" t="s">
        <v>197</v>
      </c>
      <c r="HD327" s="49" t="s">
        <v>197</v>
      </c>
      <c r="HE327" s="48" t="e">
        <v>#N/A</v>
      </c>
      <c r="HF327" s="49" t="s">
        <v>197</v>
      </c>
      <c r="HG327" s="48" t="e">
        <v>#N/A</v>
      </c>
      <c r="HH327" s="49" t="s">
        <v>197</v>
      </c>
      <c r="HI327" s="49" t="s">
        <v>197</v>
      </c>
      <c r="HJ327" s="49" t="s">
        <v>197</v>
      </c>
      <c r="HK327" s="49" t="s">
        <v>197</v>
      </c>
      <c r="HL327" s="49" t="s">
        <v>197</v>
      </c>
      <c r="HM327" s="49" t="s">
        <v>197</v>
      </c>
      <c r="HN327" s="49" t="s">
        <v>197</v>
      </c>
      <c r="HO327" s="49" t="s">
        <v>197</v>
      </c>
      <c r="HP327" s="49" t="s">
        <v>197</v>
      </c>
      <c r="HQ327" s="49" t="s">
        <v>197</v>
      </c>
      <c r="HR327" s="49" t="s">
        <v>197</v>
      </c>
      <c r="HS327" s="49" t="s">
        <v>197</v>
      </c>
      <c r="HT327" s="49" t="s">
        <v>197</v>
      </c>
      <c r="HU327" s="48">
        <v>188.2</v>
      </c>
      <c r="HV327" s="48">
        <v>93.6</v>
      </c>
      <c r="HW327" s="48">
        <v>99.5</v>
      </c>
      <c r="HX327" s="49" t="s">
        <v>197</v>
      </c>
      <c r="HY327" s="49" t="s">
        <v>197</v>
      </c>
      <c r="HZ327" s="49" t="s">
        <v>197</v>
      </c>
      <c r="IA327" s="49" t="s">
        <v>197</v>
      </c>
      <c r="IB327" s="49" t="s">
        <v>197</v>
      </c>
      <c r="IC327" s="49" t="s">
        <v>197</v>
      </c>
      <c r="ID327" s="49" t="s">
        <v>197</v>
      </c>
      <c r="IE327" s="49" t="s">
        <v>197</v>
      </c>
      <c r="IF327" s="49" t="s">
        <v>197</v>
      </c>
      <c r="IG327" s="49" t="s">
        <v>197</v>
      </c>
      <c r="IH327" s="48">
        <v>26.9</v>
      </c>
      <c r="II327" s="49" t="s">
        <v>197</v>
      </c>
      <c r="IJ327" s="49" t="s">
        <v>197</v>
      </c>
      <c r="IK327" s="49" t="s">
        <v>197</v>
      </c>
      <c r="IL327" s="49" t="s">
        <v>197</v>
      </c>
      <c r="IM327" s="49" t="s">
        <v>197</v>
      </c>
      <c r="IN327" s="49" t="s">
        <v>197</v>
      </c>
      <c r="IO327" s="49" t="s">
        <v>197</v>
      </c>
      <c r="IP327" s="49" t="s">
        <v>197</v>
      </c>
      <c r="IQ327" s="49" t="s">
        <v>197</v>
      </c>
      <c r="IR327" s="49" t="s">
        <v>197</v>
      </c>
      <c r="IS327" s="49" t="s">
        <v>197</v>
      </c>
      <c r="IT327" s="49" t="s">
        <v>197</v>
      </c>
      <c r="IU327" s="49" t="s">
        <v>197</v>
      </c>
      <c r="IV327" s="49" t="s">
        <v>197</v>
      </c>
      <c r="IW327" s="49" t="s">
        <v>197</v>
      </c>
      <c r="IX327" s="49" t="s">
        <v>197</v>
      </c>
      <c r="IY327" s="49" t="s">
        <v>197</v>
      </c>
      <c r="IZ327" s="49" t="s">
        <v>197</v>
      </c>
      <c r="JA327" s="49" t="s">
        <v>197</v>
      </c>
      <c r="JB327" s="49" t="s">
        <v>197</v>
      </c>
      <c r="JC327" s="49" t="s">
        <v>197</v>
      </c>
      <c r="JD327" s="49" t="s">
        <v>197</v>
      </c>
      <c r="JE327" s="49" t="s">
        <v>197</v>
      </c>
      <c r="JF327" s="49" t="s">
        <v>87</v>
      </c>
      <c r="JG327" s="49" t="s">
        <v>87</v>
      </c>
      <c r="JH327" s="49" t="s">
        <v>87</v>
      </c>
      <c r="JI327" s="49">
        <v>28.3</v>
      </c>
      <c r="JJ327" s="49">
        <v>27.4</v>
      </c>
      <c r="JK327" s="49">
        <v>32.9</v>
      </c>
      <c r="JL327" s="49">
        <v>13.5</v>
      </c>
      <c r="JM327" s="49">
        <v>32.4</v>
      </c>
      <c r="JN327" s="49">
        <v>26.9</v>
      </c>
      <c r="JO327" s="49" t="s">
        <v>87</v>
      </c>
    </row>
    <row r="328" spans="1:275">
      <c r="A328" s="45"/>
      <c r="B328" s="46" t="s">
        <v>2065</v>
      </c>
      <c r="C328" s="303" t="s">
        <v>1541</v>
      </c>
      <c r="D328" s="46" t="s">
        <v>144</v>
      </c>
      <c r="E328" s="303" t="s">
        <v>43</v>
      </c>
      <c r="F328" s="47" t="s">
        <v>197</v>
      </c>
      <c r="G328" s="47" t="s">
        <v>197</v>
      </c>
      <c r="H328" s="48">
        <v>87.4</v>
      </c>
      <c r="I328" s="48">
        <v>90.1</v>
      </c>
      <c r="J328" s="48">
        <v>85.7</v>
      </c>
      <c r="K328" s="48">
        <v>36.5</v>
      </c>
      <c r="L328" s="48">
        <v>95.6</v>
      </c>
      <c r="M328" s="48">
        <v>75.099999999999994</v>
      </c>
      <c r="N328" s="48">
        <v>115.8</v>
      </c>
      <c r="O328" s="48">
        <v>158</v>
      </c>
      <c r="P328" s="48">
        <v>116.9</v>
      </c>
      <c r="Q328" s="48">
        <v>130.4</v>
      </c>
      <c r="R328" s="48">
        <v>79.3</v>
      </c>
      <c r="S328" s="48">
        <v>130.9</v>
      </c>
      <c r="T328" s="48">
        <v>130</v>
      </c>
      <c r="U328" s="48">
        <v>317.8</v>
      </c>
      <c r="V328" s="48">
        <v>449.3</v>
      </c>
      <c r="W328" s="48">
        <v>210.5</v>
      </c>
      <c r="X328" s="48">
        <v>64</v>
      </c>
      <c r="Y328" s="48">
        <v>92.7</v>
      </c>
      <c r="Z328" s="48">
        <v>377.8</v>
      </c>
      <c r="AA328" s="48">
        <v>48.4</v>
      </c>
      <c r="AB328" s="48">
        <v>234.2</v>
      </c>
      <c r="AC328" s="48">
        <v>198.7</v>
      </c>
      <c r="AD328" s="48">
        <v>164</v>
      </c>
      <c r="AE328" s="48">
        <v>206.1</v>
      </c>
      <c r="AF328" s="48">
        <v>127.8</v>
      </c>
      <c r="AG328" s="48">
        <v>403.1</v>
      </c>
      <c r="AH328" s="48">
        <v>253.1</v>
      </c>
      <c r="AI328" s="49" t="s">
        <v>197</v>
      </c>
      <c r="AJ328" s="48">
        <v>256.89999999999998</v>
      </c>
      <c r="AK328" s="48">
        <v>6.2</v>
      </c>
      <c r="AL328" s="48">
        <v>45.5</v>
      </c>
      <c r="AM328" s="48">
        <v>180.9</v>
      </c>
      <c r="AN328" s="48">
        <v>18.3</v>
      </c>
      <c r="AO328" s="48">
        <v>80.8</v>
      </c>
      <c r="AP328" s="48">
        <v>80.2</v>
      </c>
      <c r="AQ328" s="48">
        <v>112.9</v>
      </c>
      <c r="AR328" s="48">
        <v>74.5</v>
      </c>
      <c r="AS328" s="49" t="s">
        <v>197</v>
      </c>
      <c r="AT328" s="48">
        <v>131.6</v>
      </c>
      <c r="AU328" s="49" t="s">
        <v>197</v>
      </c>
      <c r="AV328" s="48">
        <v>147.19999999999999</v>
      </c>
      <c r="AW328" s="49" t="s">
        <v>197</v>
      </c>
      <c r="AX328" s="48">
        <v>503.1</v>
      </c>
      <c r="AY328" s="48">
        <v>35.1</v>
      </c>
      <c r="AZ328" s="48">
        <v>186.8</v>
      </c>
      <c r="BA328" s="48">
        <v>165.2</v>
      </c>
      <c r="BB328" s="48">
        <v>166.2</v>
      </c>
      <c r="BC328" s="48">
        <v>172.5</v>
      </c>
      <c r="BD328" s="48">
        <v>150.5</v>
      </c>
      <c r="BE328" s="48">
        <v>152.1</v>
      </c>
      <c r="BF328" s="48">
        <v>190.4</v>
      </c>
      <c r="BG328" s="48">
        <v>151.80000000000001</v>
      </c>
      <c r="BH328" s="48">
        <v>160.6</v>
      </c>
      <c r="BI328" s="48">
        <v>109.5</v>
      </c>
      <c r="BJ328" s="48">
        <v>105.9</v>
      </c>
      <c r="BK328" s="48">
        <v>107.8</v>
      </c>
      <c r="BL328" s="48">
        <v>132</v>
      </c>
      <c r="BM328" s="48">
        <v>108.9</v>
      </c>
      <c r="BN328" s="48">
        <v>115.3</v>
      </c>
      <c r="BO328" s="49" t="s">
        <v>197</v>
      </c>
      <c r="BP328" s="48">
        <v>127.4</v>
      </c>
      <c r="BQ328" s="48">
        <v>116.9</v>
      </c>
      <c r="BR328" s="48">
        <v>184</v>
      </c>
      <c r="BS328" s="48">
        <v>112</v>
      </c>
      <c r="BT328" s="48">
        <v>145.80000000000001</v>
      </c>
      <c r="BU328" s="48">
        <v>118.6</v>
      </c>
      <c r="BV328" s="48">
        <v>154.4</v>
      </c>
      <c r="BW328" s="48">
        <v>142.19999999999999</v>
      </c>
      <c r="BX328" s="48">
        <v>32.799999999999997</v>
      </c>
      <c r="BY328" s="48">
        <v>10.199999999999999</v>
      </c>
      <c r="BZ328" s="48">
        <v>24.8</v>
      </c>
      <c r="CA328" s="48">
        <v>282.5</v>
      </c>
      <c r="CB328" s="48">
        <v>29.1</v>
      </c>
      <c r="CC328" s="48">
        <v>188.6</v>
      </c>
      <c r="CD328" s="48">
        <v>91.1</v>
      </c>
      <c r="CE328" s="48">
        <v>31</v>
      </c>
      <c r="CF328" s="48">
        <v>54.5</v>
      </c>
      <c r="CG328" s="48">
        <v>106.4</v>
      </c>
      <c r="CH328" s="48">
        <v>60.6</v>
      </c>
      <c r="CI328" s="48">
        <v>83.3</v>
      </c>
      <c r="CJ328" s="48">
        <v>381</v>
      </c>
      <c r="CK328" s="48">
        <v>175.5</v>
      </c>
      <c r="CL328" s="48">
        <v>261.5</v>
      </c>
      <c r="CM328" s="49" t="s">
        <v>197</v>
      </c>
      <c r="CN328" s="49" t="s">
        <v>197</v>
      </c>
      <c r="CO328" s="49" t="s">
        <v>197</v>
      </c>
      <c r="CP328" s="48">
        <v>438</v>
      </c>
      <c r="CQ328" s="48">
        <v>318.2</v>
      </c>
      <c r="CR328" s="48">
        <v>368.1</v>
      </c>
      <c r="CS328" s="48">
        <v>129.69999999999999</v>
      </c>
      <c r="CT328" s="49" t="s">
        <v>197</v>
      </c>
      <c r="CU328" s="49" t="s">
        <v>197</v>
      </c>
      <c r="CV328" s="49" t="s">
        <v>197</v>
      </c>
      <c r="CW328" s="48">
        <v>209.9</v>
      </c>
      <c r="CX328" s="48">
        <v>123.6</v>
      </c>
      <c r="CY328" s="48">
        <v>161.69999999999999</v>
      </c>
      <c r="CZ328" s="48">
        <v>132</v>
      </c>
      <c r="DA328" s="48">
        <v>98.3</v>
      </c>
      <c r="DB328" s="48">
        <v>26.6</v>
      </c>
      <c r="DC328" s="48">
        <v>51.2</v>
      </c>
      <c r="DD328" s="48">
        <v>399.1</v>
      </c>
      <c r="DE328" s="48">
        <v>333</v>
      </c>
      <c r="DF328" s="48">
        <v>356.5</v>
      </c>
      <c r="DG328" s="48">
        <v>24.1</v>
      </c>
      <c r="DH328" s="48">
        <v>47.8</v>
      </c>
      <c r="DI328" s="48">
        <v>34.6</v>
      </c>
      <c r="DJ328" s="48">
        <v>106.8</v>
      </c>
      <c r="DK328" s="48">
        <v>55.7</v>
      </c>
      <c r="DL328" s="48">
        <v>79.599999999999994</v>
      </c>
      <c r="DM328" s="48">
        <v>408.5</v>
      </c>
      <c r="DN328" s="48">
        <v>191.1</v>
      </c>
      <c r="DO328" s="48">
        <v>274</v>
      </c>
      <c r="DP328" s="49" t="s">
        <v>197</v>
      </c>
      <c r="DQ328" s="49" t="s">
        <v>197</v>
      </c>
      <c r="DR328" s="49" t="s">
        <v>197</v>
      </c>
      <c r="DS328" s="48">
        <v>419.7</v>
      </c>
      <c r="DT328" s="48">
        <v>348.9</v>
      </c>
      <c r="DU328" s="48">
        <v>374.9</v>
      </c>
      <c r="DV328" s="48">
        <v>178.2</v>
      </c>
      <c r="DW328" s="48">
        <v>44.1</v>
      </c>
      <c r="DX328" s="48">
        <v>83.7</v>
      </c>
      <c r="DY328" s="49" t="s">
        <v>197</v>
      </c>
      <c r="DZ328" s="49" t="s">
        <v>197</v>
      </c>
      <c r="EA328" s="49" t="s">
        <v>197</v>
      </c>
      <c r="EB328" s="48" t="e">
        <v>#N/A</v>
      </c>
      <c r="EC328" s="49" t="s">
        <v>197</v>
      </c>
      <c r="ED328" s="48" t="e">
        <v>#N/A</v>
      </c>
      <c r="EE328" s="49" t="s">
        <v>197</v>
      </c>
      <c r="EF328" s="48">
        <v>323.2</v>
      </c>
      <c r="EG328" s="48">
        <v>423.4</v>
      </c>
      <c r="EH328" s="48">
        <v>381</v>
      </c>
      <c r="EI328" s="48">
        <v>108.6</v>
      </c>
      <c r="EJ328" s="48">
        <v>105.6</v>
      </c>
      <c r="EK328" s="48">
        <v>106.7</v>
      </c>
      <c r="EL328" s="49" t="s">
        <v>197</v>
      </c>
      <c r="EM328" s="48">
        <v>87.2</v>
      </c>
      <c r="EN328" s="48">
        <v>20.399999999999999</v>
      </c>
      <c r="EO328" s="48">
        <v>55.4</v>
      </c>
      <c r="EP328" s="48">
        <v>68.3</v>
      </c>
      <c r="EQ328" s="48">
        <v>154.6</v>
      </c>
      <c r="ER328" s="48">
        <v>103.7</v>
      </c>
      <c r="ES328" s="49" t="s">
        <v>197</v>
      </c>
      <c r="ET328" s="48">
        <v>191.9</v>
      </c>
      <c r="EU328" s="48">
        <v>223</v>
      </c>
      <c r="EV328" s="48">
        <v>155.1</v>
      </c>
      <c r="EW328" s="48">
        <v>96.4</v>
      </c>
      <c r="EX328" s="48">
        <v>114.6</v>
      </c>
      <c r="EY328" s="48">
        <v>205.6</v>
      </c>
      <c r="EZ328" s="48">
        <v>164.1</v>
      </c>
      <c r="FA328" s="48">
        <v>192.3</v>
      </c>
      <c r="FB328" s="48">
        <v>181.1</v>
      </c>
      <c r="FC328" s="49" t="s">
        <v>197</v>
      </c>
      <c r="FD328" s="48">
        <v>138.9</v>
      </c>
      <c r="FE328" s="48">
        <v>152.5</v>
      </c>
      <c r="FF328" s="48">
        <v>146.69999999999999</v>
      </c>
      <c r="FG328" s="49" t="s">
        <v>197</v>
      </c>
      <c r="FH328" s="49" t="s">
        <v>197</v>
      </c>
      <c r="FI328" s="49" t="s">
        <v>197</v>
      </c>
      <c r="FJ328" s="48">
        <v>64.8</v>
      </c>
      <c r="FK328" s="48">
        <v>187</v>
      </c>
      <c r="FL328" s="48">
        <v>131.9</v>
      </c>
      <c r="FM328" s="48">
        <v>162.4</v>
      </c>
      <c r="FN328" s="48">
        <v>144.6</v>
      </c>
      <c r="FO328" s="48">
        <v>155</v>
      </c>
      <c r="FP328" s="48">
        <v>214.5</v>
      </c>
      <c r="FQ328" s="48">
        <v>212.9</v>
      </c>
      <c r="FR328" s="48">
        <v>213.5</v>
      </c>
      <c r="FS328" s="48">
        <v>135.19999999999999</v>
      </c>
      <c r="FT328" s="48">
        <v>202.3</v>
      </c>
      <c r="FU328" s="48">
        <v>159.9</v>
      </c>
      <c r="FV328" s="48">
        <v>203.4</v>
      </c>
      <c r="FW328" s="48">
        <v>198.7</v>
      </c>
      <c r="FX328" s="48">
        <v>155.80000000000001</v>
      </c>
      <c r="FY328" s="48">
        <v>115.9</v>
      </c>
      <c r="FZ328" s="48">
        <v>116.2</v>
      </c>
      <c r="GA328" s="48">
        <v>145.80000000000001</v>
      </c>
      <c r="GB328" s="48">
        <v>125.2</v>
      </c>
      <c r="GC328" s="48">
        <v>129.1</v>
      </c>
      <c r="GD328" s="48">
        <v>51.1</v>
      </c>
      <c r="GE328" s="48">
        <v>86.5</v>
      </c>
      <c r="GF328" s="48">
        <v>63.7</v>
      </c>
      <c r="GG328" s="48">
        <v>268.60000000000002</v>
      </c>
      <c r="GH328" s="48">
        <v>167.1</v>
      </c>
      <c r="GI328" s="48">
        <v>167.8</v>
      </c>
      <c r="GJ328" s="48">
        <v>4.9000000000000004</v>
      </c>
      <c r="GK328" s="48">
        <v>94.3</v>
      </c>
      <c r="GL328" s="48">
        <v>66</v>
      </c>
      <c r="GM328" s="48">
        <v>80.099999999999994</v>
      </c>
      <c r="GN328" s="48">
        <v>81.2</v>
      </c>
      <c r="GO328" s="48">
        <v>80.8</v>
      </c>
      <c r="GP328" s="48">
        <v>94.4</v>
      </c>
      <c r="GQ328" s="48">
        <v>153.6</v>
      </c>
      <c r="GR328" s="48">
        <v>131.6</v>
      </c>
      <c r="GS328" s="48">
        <v>42.9</v>
      </c>
      <c r="GT328" s="48">
        <v>210.3</v>
      </c>
      <c r="GU328" s="48">
        <v>173.7</v>
      </c>
      <c r="GV328" s="48">
        <v>51.4</v>
      </c>
      <c r="GW328" s="48">
        <v>41.2</v>
      </c>
      <c r="GX328" s="48">
        <v>45.7</v>
      </c>
      <c r="GY328" s="48">
        <v>151.30000000000001</v>
      </c>
      <c r="GZ328" s="48">
        <v>98.5</v>
      </c>
      <c r="HA328" s="48">
        <v>124.2</v>
      </c>
      <c r="HB328" s="48">
        <v>159.9</v>
      </c>
      <c r="HC328" s="48">
        <v>84</v>
      </c>
      <c r="HD328" s="48">
        <v>107</v>
      </c>
      <c r="HE328" s="48" t="e">
        <v>#N/A</v>
      </c>
      <c r="HF328" s="48">
        <v>9.6999999999999993</v>
      </c>
      <c r="HG328" s="48" t="e">
        <v>#N/A</v>
      </c>
      <c r="HH328" s="48">
        <v>71.5</v>
      </c>
      <c r="HI328" s="48">
        <v>203.9</v>
      </c>
      <c r="HJ328" s="48">
        <v>149.9</v>
      </c>
      <c r="HK328" s="48">
        <v>165.3</v>
      </c>
      <c r="HL328" s="48">
        <v>211</v>
      </c>
      <c r="HM328" s="48">
        <v>110.3</v>
      </c>
      <c r="HN328" s="48">
        <v>158.80000000000001</v>
      </c>
      <c r="HO328" s="48">
        <v>153.19999999999999</v>
      </c>
      <c r="HP328" s="48">
        <v>63.4</v>
      </c>
      <c r="HQ328" s="48">
        <v>94.3</v>
      </c>
      <c r="HR328" s="48">
        <v>126.4</v>
      </c>
      <c r="HS328" s="48">
        <v>99.4</v>
      </c>
      <c r="HT328" s="48">
        <v>113</v>
      </c>
      <c r="HU328" s="48">
        <v>156.1</v>
      </c>
      <c r="HV328" s="48">
        <v>116.1</v>
      </c>
      <c r="HW328" s="48">
        <v>118.3</v>
      </c>
      <c r="HX328" s="48">
        <v>217.2</v>
      </c>
      <c r="HY328" s="49" t="s">
        <v>197</v>
      </c>
      <c r="HZ328" s="48">
        <v>147.69999999999999</v>
      </c>
      <c r="IA328" s="48">
        <v>45.6</v>
      </c>
      <c r="IB328" s="48">
        <v>59.9</v>
      </c>
      <c r="IC328" s="48">
        <v>52</v>
      </c>
      <c r="ID328" s="48">
        <v>105.4</v>
      </c>
      <c r="IE328" s="48">
        <v>99.8</v>
      </c>
      <c r="IF328" s="49" t="s">
        <v>197</v>
      </c>
      <c r="IG328" s="48">
        <v>159.9</v>
      </c>
      <c r="IH328" s="48">
        <v>84.7</v>
      </c>
      <c r="II328" s="48">
        <v>154.5</v>
      </c>
      <c r="IJ328" s="48">
        <v>110.6</v>
      </c>
      <c r="IK328" s="49" t="s">
        <v>197</v>
      </c>
      <c r="IL328" s="49" t="s">
        <v>197</v>
      </c>
      <c r="IM328" s="49" t="s">
        <v>197</v>
      </c>
      <c r="IN328" s="49" t="s">
        <v>197</v>
      </c>
      <c r="IO328" s="48">
        <v>105.3</v>
      </c>
      <c r="IP328" s="49" t="s">
        <v>197</v>
      </c>
      <c r="IQ328" s="48">
        <v>30</v>
      </c>
      <c r="IR328" s="48">
        <v>179.8</v>
      </c>
      <c r="IS328" s="48">
        <v>95.3</v>
      </c>
      <c r="IT328" s="48">
        <v>127.7</v>
      </c>
      <c r="IU328" s="48">
        <v>78.5</v>
      </c>
      <c r="IV328" s="48">
        <v>137.30000000000001</v>
      </c>
      <c r="IW328" s="48">
        <v>122.6</v>
      </c>
      <c r="IX328" s="49" t="s">
        <v>197</v>
      </c>
      <c r="IY328" s="48">
        <v>248.6</v>
      </c>
      <c r="IZ328" s="48">
        <v>314.5</v>
      </c>
      <c r="JA328" s="48">
        <v>283.89999999999998</v>
      </c>
      <c r="JB328" s="48">
        <v>618.79999999999995</v>
      </c>
      <c r="JC328" s="48">
        <v>43.4</v>
      </c>
      <c r="JD328" s="48">
        <v>147.1</v>
      </c>
      <c r="JE328" s="48">
        <v>121.9</v>
      </c>
      <c r="JF328" s="48">
        <v>224.3</v>
      </c>
      <c r="JG328" s="48">
        <v>200.4</v>
      </c>
      <c r="JH328" s="48">
        <v>142.69999999999999</v>
      </c>
      <c r="JI328" s="48">
        <v>139.80000000000001</v>
      </c>
      <c r="JJ328" s="48">
        <v>162.4</v>
      </c>
      <c r="JK328" s="48">
        <v>167.3</v>
      </c>
      <c r="JL328" s="48">
        <v>119.3</v>
      </c>
      <c r="JM328" s="48">
        <v>83.5</v>
      </c>
      <c r="JN328" s="48">
        <v>84.7</v>
      </c>
      <c r="JO328" s="48" t="s">
        <v>87</v>
      </c>
    </row>
    <row r="329" spans="1:275">
      <c r="A329" s="45"/>
      <c r="B329" s="46" t="s">
        <v>2066</v>
      </c>
      <c r="C329" s="303" t="s">
        <v>1542</v>
      </c>
      <c r="D329" s="46" t="s">
        <v>144</v>
      </c>
      <c r="E329" s="303" t="s">
        <v>43</v>
      </c>
      <c r="F329" s="47" t="s">
        <v>197</v>
      </c>
      <c r="G329" s="47" t="s">
        <v>197</v>
      </c>
      <c r="H329" s="48">
        <v>50.6</v>
      </c>
      <c r="I329" s="48">
        <v>68.099999999999994</v>
      </c>
      <c r="J329" s="48">
        <v>59.1</v>
      </c>
      <c r="K329" s="49" t="s">
        <v>197</v>
      </c>
      <c r="L329" s="48">
        <v>11.3</v>
      </c>
      <c r="M329" s="48">
        <v>38</v>
      </c>
      <c r="N329" s="48">
        <v>33.299999999999997</v>
      </c>
      <c r="O329" s="49" t="s">
        <v>197</v>
      </c>
      <c r="P329" s="48">
        <v>81</v>
      </c>
      <c r="Q329" s="49" t="s">
        <v>197</v>
      </c>
      <c r="R329" s="48">
        <v>69</v>
      </c>
      <c r="S329" s="48">
        <v>29.4</v>
      </c>
      <c r="T329" s="49" t="s">
        <v>197</v>
      </c>
      <c r="U329" s="49" t="s">
        <v>197</v>
      </c>
      <c r="V329" s="49" t="s">
        <v>197</v>
      </c>
      <c r="W329" s="49" t="s">
        <v>197</v>
      </c>
      <c r="X329" s="49" t="s">
        <v>197</v>
      </c>
      <c r="Y329" s="49" t="s">
        <v>197</v>
      </c>
      <c r="Z329" s="48">
        <v>128.9</v>
      </c>
      <c r="AA329" s="49" t="s">
        <v>197</v>
      </c>
      <c r="AB329" s="49" t="s">
        <v>197</v>
      </c>
      <c r="AC329" s="49" t="s">
        <v>197</v>
      </c>
      <c r="AD329" s="49" t="s">
        <v>197</v>
      </c>
      <c r="AE329" s="49" t="s">
        <v>197</v>
      </c>
      <c r="AF329" s="49" t="s">
        <v>197</v>
      </c>
      <c r="AG329" s="49" t="s">
        <v>197</v>
      </c>
      <c r="AH329" s="48">
        <v>57.8</v>
      </c>
      <c r="AI329" s="49" t="s">
        <v>197</v>
      </c>
      <c r="AJ329" s="49" t="s">
        <v>197</v>
      </c>
      <c r="AK329" s="49" t="s">
        <v>197</v>
      </c>
      <c r="AL329" s="49" t="s">
        <v>197</v>
      </c>
      <c r="AM329" s="49" t="s">
        <v>197</v>
      </c>
      <c r="AN329" s="49" t="s">
        <v>197</v>
      </c>
      <c r="AO329" s="49" t="s">
        <v>197</v>
      </c>
      <c r="AP329" s="49" t="s">
        <v>197</v>
      </c>
      <c r="AQ329" s="49" t="s">
        <v>197</v>
      </c>
      <c r="AR329" s="49" t="s">
        <v>197</v>
      </c>
      <c r="AS329" s="49" t="s">
        <v>197</v>
      </c>
      <c r="AT329" s="48">
        <v>28.9</v>
      </c>
      <c r="AU329" s="49" t="s">
        <v>197</v>
      </c>
      <c r="AV329" s="49" t="s">
        <v>197</v>
      </c>
      <c r="AW329" s="49" t="s">
        <v>197</v>
      </c>
      <c r="AX329" s="49" t="s">
        <v>197</v>
      </c>
      <c r="AY329" s="49" t="s">
        <v>197</v>
      </c>
      <c r="AZ329" s="48">
        <v>112.3</v>
      </c>
      <c r="BA329" s="48">
        <v>104.8</v>
      </c>
      <c r="BB329" s="48">
        <v>105.1</v>
      </c>
      <c r="BC329" s="48">
        <v>76.8</v>
      </c>
      <c r="BD329" s="48">
        <v>49.4</v>
      </c>
      <c r="BE329" s="48">
        <v>51.5</v>
      </c>
      <c r="BF329" s="48">
        <v>90.1</v>
      </c>
      <c r="BG329" s="48">
        <v>113</v>
      </c>
      <c r="BH329" s="48">
        <v>107.4</v>
      </c>
      <c r="BI329" s="48">
        <v>4.2</v>
      </c>
      <c r="BJ329" s="48">
        <v>8</v>
      </c>
      <c r="BK329" s="48">
        <v>6</v>
      </c>
      <c r="BL329" s="49" t="s">
        <v>197</v>
      </c>
      <c r="BM329" s="49" t="s">
        <v>197</v>
      </c>
      <c r="BN329" s="49" t="s">
        <v>197</v>
      </c>
      <c r="BO329" s="49" t="s">
        <v>197</v>
      </c>
      <c r="BP329" s="49" t="s">
        <v>197</v>
      </c>
      <c r="BQ329" s="49" t="s">
        <v>197</v>
      </c>
      <c r="BR329" s="49" t="s">
        <v>197</v>
      </c>
      <c r="BS329" s="49" t="s">
        <v>197</v>
      </c>
      <c r="BT329" s="49" t="s">
        <v>197</v>
      </c>
      <c r="BU329" s="49" t="s">
        <v>197</v>
      </c>
      <c r="BV329" s="49" t="s">
        <v>197</v>
      </c>
      <c r="BW329" s="49" t="s">
        <v>197</v>
      </c>
      <c r="BX329" s="49" t="s">
        <v>197</v>
      </c>
      <c r="BY329" s="49" t="s">
        <v>197</v>
      </c>
      <c r="BZ329" s="49" t="s">
        <v>197</v>
      </c>
      <c r="CA329" s="49" t="s">
        <v>197</v>
      </c>
      <c r="CB329" s="49" t="s">
        <v>197</v>
      </c>
      <c r="CC329" s="49" t="s">
        <v>197</v>
      </c>
      <c r="CD329" s="49" t="s">
        <v>197</v>
      </c>
      <c r="CE329" s="49" t="s">
        <v>197</v>
      </c>
      <c r="CF329" s="49" t="s">
        <v>197</v>
      </c>
      <c r="CG329" s="49" t="s">
        <v>197</v>
      </c>
      <c r="CH329" s="49" t="s">
        <v>197</v>
      </c>
      <c r="CI329" s="49" t="s">
        <v>197</v>
      </c>
      <c r="CJ329" s="49" t="s">
        <v>197</v>
      </c>
      <c r="CK329" s="49" t="s">
        <v>197</v>
      </c>
      <c r="CL329" s="49" t="s">
        <v>197</v>
      </c>
      <c r="CM329" s="49" t="s">
        <v>197</v>
      </c>
      <c r="CN329" s="49" t="s">
        <v>197</v>
      </c>
      <c r="CO329" s="49" t="s">
        <v>197</v>
      </c>
      <c r="CP329" s="49" t="s">
        <v>197</v>
      </c>
      <c r="CQ329" s="49" t="s">
        <v>197</v>
      </c>
      <c r="CR329" s="49" t="s">
        <v>197</v>
      </c>
      <c r="CS329" s="49" t="s">
        <v>197</v>
      </c>
      <c r="CT329" s="49" t="s">
        <v>197</v>
      </c>
      <c r="CU329" s="49" t="s">
        <v>197</v>
      </c>
      <c r="CV329" s="49" t="s">
        <v>197</v>
      </c>
      <c r="CW329" s="49" t="s">
        <v>197</v>
      </c>
      <c r="CX329" s="49" t="s">
        <v>197</v>
      </c>
      <c r="CY329" s="49" t="s">
        <v>197</v>
      </c>
      <c r="CZ329" s="49" t="s">
        <v>197</v>
      </c>
      <c r="DA329" s="49" t="s">
        <v>197</v>
      </c>
      <c r="DB329" s="49" t="s">
        <v>197</v>
      </c>
      <c r="DC329" s="49" t="s">
        <v>197</v>
      </c>
      <c r="DD329" s="49" t="s">
        <v>197</v>
      </c>
      <c r="DE329" s="49" t="s">
        <v>197</v>
      </c>
      <c r="DF329" s="49" t="s">
        <v>197</v>
      </c>
      <c r="DG329" s="49" t="s">
        <v>197</v>
      </c>
      <c r="DH329" s="49" t="s">
        <v>197</v>
      </c>
      <c r="DI329" s="49" t="s">
        <v>197</v>
      </c>
      <c r="DJ329" s="49" t="s">
        <v>197</v>
      </c>
      <c r="DK329" s="49" t="s">
        <v>197</v>
      </c>
      <c r="DL329" s="49" t="s">
        <v>197</v>
      </c>
      <c r="DM329" s="49" t="s">
        <v>197</v>
      </c>
      <c r="DN329" s="49" t="s">
        <v>197</v>
      </c>
      <c r="DO329" s="49" t="s">
        <v>197</v>
      </c>
      <c r="DP329" s="49" t="s">
        <v>197</v>
      </c>
      <c r="DQ329" s="49" t="s">
        <v>197</v>
      </c>
      <c r="DR329" s="49" t="s">
        <v>197</v>
      </c>
      <c r="DS329" s="49" t="s">
        <v>197</v>
      </c>
      <c r="DT329" s="49" t="s">
        <v>197</v>
      </c>
      <c r="DU329" s="49" t="s">
        <v>197</v>
      </c>
      <c r="DV329" s="49" t="s">
        <v>197</v>
      </c>
      <c r="DW329" s="49" t="s">
        <v>197</v>
      </c>
      <c r="DX329" s="49" t="s">
        <v>197</v>
      </c>
      <c r="DY329" s="49" t="s">
        <v>197</v>
      </c>
      <c r="DZ329" s="49" t="s">
        <v>197</v>
      </c>
      <c r="EA329" s="49" t="s">
        <v>197</v>
      </c>
      <c r="EB329" s="48" t="e">
        <v>#N/A</v>
      </c>
      <c r="EC329" s="49" t="s">
        <v>197</v>
      </c>
      <c r="ED329" s="48" t="e">
        <v>#N/A</v>
      </c>
      <c r="EE329" s="49" t="s">
        <v>197</v>
      </c>
      <c r="EF329" s="49" t="s">
        <v>197</v>
      </c>
      <c r="EG329" s="49" t="s">
        <v>197</v>
      </c>
      <c r="EH329" s="49" t="s">
        <v>197</v>
      </c>
      <c r="EI329" s="49" t="s">
        <v>197</v>
      </c>
      <c r="EJ329" s="49" t="s">
        <v>197</v>
      </c>
      <c r="EK329" s="49" t="s">
        <v>197</v>
      </c>
      <c r="EL329" s="49" t="s">
        <v>197</v>
      </c>
      <c r="EM329" s="49" t="s">
        <v>197</v>
      </c>
      <c r="EN329" s="49" t="s">
        <v>197</v>
      </c>
      <c r="EO329" s="49" t="s">
        <v>197</v>
      </c>
      <c r="EP329" s="49" t="s">
        <v>197</v>
      </c>
      <c r="EQ329" s="49" t="s">
        <v>197</v>
      </c>
      <c r="ER329" s="49" t="s">
        <v>197</v>
      </c>
      <c r="ES329" s="49" t="s">
        <v>197</v>
      </c>
      <c r="ET329" s="48">
        <v>106.4</v>
      </c>
      <c r="EU329" s="49" t="s">
        <v>197</v>
      </c>
      <c r="EV329" s="48">
        <v>64.599999999999994</v>
      </c>
      <c r="EW329" s="48">
        <v>92</v>
      </c>
      <c r="EX329" s="48">
        <v>83.2</v>
      </c>
      <c r="EY329" s="49" t="s">
        <v>197</v>
      </c>
      <c r="EZ329" s="48">
        <v>11</v>
      </c>
      <c r="FA329" s="48">
        <v>23.8</v>
      </c>
      <c r="FB329" s="48">
        <v>18.8</v>
      </c>
      <c r="FC329" s="49" t="s">
        <v>197</v>
      </c>
      <c r="FD329" s="48">
        <v>17.7</v>
      </c>
      <c r="FE329" s="48">
        <v>21.4</v>
      </c>
      <c r="FF329" s="48">
        <v>19.8</v>
      </c>
      <c r="FG329" s="49" t="s">
        <v>197</v>
      </c>
      <c r="FH329" s="49" t="s">
        <v>197</v>
      </c>
      <c r="FI329" s="49" t="s">
        <v>197</v>
      </c>
      <c r="FJ329" s="49" t="s">
        <v>197</v>
      </c>
      <c r="FK329" s="49" t="s">
        <v>197</v>
      </c>
      <c r="FL329" s="49" t="s">
        <v>197</v>
      </c>
      <c r="FM329" s="48">
        <v>9.6</v>
      </c>
      <c r="FN329" s="48">
        <v>22.1</v>
      </c>
      <c r="FO329" s="48">
        <v>14.8</v>
      </c>
      <c r="FP329" s="48">
        <v>8.4</v>
      </c>
      <c r="FQ329" s="48">
        <v>22</v>
      </c>
      <c r="FR329" s="48">
        <v>17.2</v>
      </c>
      <c r="FS329" s="48">
        <v>11.6</v>
      </c>
      <c r="FT329" s="48">
        <v>26.4</v>
      </c>
      <c r="FU329" s="48">
        <v>17.100000000000001</v>
      </c>
      <c r="FV329" s="49" t="s">
        <v>197</v>
      </c>
      <c r="FW329" s="49" t="s">
        <v>197</v>
      </c>
      <c r="FX329" s="48">
        <v>33.9</v>
      </c>
      <c r="FY329" s="48">
        <v>58.8</v>
      </c>
      <c r="FZ329" s="48">
        <v>58.5</v>
      </c>
      <c r="GA329" s="48">
        <v>35.6</v>
      </c>
      <c r="GB329" s="48">
        <v>45.7</v>
      </c>
      <c r="GC329" s="48">
        <v>43.7</v>
      </c>
      <c r="GD329" s="49" t="s">
        <v>197</v>
      </c>
      <c r="GE329" s="49" t="s">
        <v>197</v>
      </c>
      <c r="GF329" s="49" t="s">
        <v>197</v>
      </c>
      <c r="GG329" s="48">
        <v>123.5</v>
      </c>
      <c r="GH329" s="48">
        <v>139.4</v>
      </c>
      <c r="GI329" s="48">
        <v>139.30000000000001</v>
      </c>
      <c r="GJ329" s="49" t="s">
        <v>197</v>
      </c>
      <c r="GK329" s="49" t="s">
        <v>197</v>
      </c>
      <c r="GL329" s="49" t="s">
        <v>197</v>
      </c>
      <c r="GM329" s="49" t="s">
        <v>197</v>
      </c>
      <c r="GN329" s="49" t="s">
        <v>197</v>
      </c>
      <c r="GO329" s="49" t="s">
        <v>197</v>
      </c>
      <c r="GP329" s="49" t="s">
        <v>197</v>
      </c>
      <c r="GQ329" s="49" t="s">
        <v>197</v>
      </c>
      <c r="GR329" s="49" t="s">
        <v>197</v>
      </c>
      <c r="GS329" s="48">
        <v>21.5</v>
      </c>
      <c r="GT329" s="48">
        <v>85.6</v>
      </c>
      <c r="GU329" s="48">
        <v>71.400000000000006</v>
      </c>
      <c r="GV329" s="49" t="s">
        <v>197</v>
      </c>
      <c r="GW329" s="49" t="s">
        <v>197</v>
      </c>
      <c r="GX329" s="49" t="s">
        <v>197</v>
      </c>
      <c r="GY329" s="48">
        <v>17.600000000000001</v>
      </c>
      <c r="GZ329" s="48">
        <v>11.6</v>
      </c>
      <c r="HA329" s="48">
        <v>14.5</v>
      </c>
      <c r="HB329" s="48">
        <v>16.100000000000001</v>
      </c>
      <c r="HC329" s="48">
        <v>19.5</v>
      </c>
      <c r="HD329" s="48">
        <v>18.399999999999999</v>
      </c>
      <c r="HE329" s="48" t="e">
        <v>#N/A</v>
      </c>
      <c r="HF329" s="49" t="s">
        <v>197</v>
      </c>
      <c r="HG329" s="48" t="e">
        <v>#N/A</v>
      </c>
      <c r="HH329" s="49" t="s">
        <v>197</v>
      </c>
      <c r="HI329" s="49" t="s">
        <v>197</v>
      </c>
      <c r="HJ329" s="49" t="s">
        <v>197</v>
      </c>
      <c r="HK329" s="49" t="s">
        <v>197</v>
      </c>
      <c r="HL329" s="49" t="s">
        <v>197</v>
      </c>
      <c r="HM329" s="49" t="s">
        <v>197</v>
      </c>
      <c r="HN329" s="49" t="s">
        <v>197</v>
      </c>
      <c r="HO329" s="49" t="s">
        <v>197</v>
      </c>
      <c r="HP329" s="49" t="s">
        <v>197</v>
      </c>
      <c r="HQ329" s="49" t="s">
        <v>197</v>
      </c>
      <c r="HR329" s="49" t="s">
        <v>197</v>
      </c>
      <c r="HS329" s="49" t="s">
        <v>197</v>
      </c>
      <c r="HT329" s="49" t="s">
        <v>197</v>
      </c>
      <c r="HU329" s="48">
        <v>242.4</v>
      </c>
      <c r="HV329" s="48">
        <v>95.8</v>
      </c>
      <c r="HW329" s="48">
        <v>105.5</v>
      </c>
      <c r="HX329" s="49" t="s">
        <v>197</v>
      </c>
      <c r="HY329" s="49" t="s">
        <v>197</v>
      </c>
      <c r="HZ329" s="49" t="s">
        <v>197</v>
      </c>
      <c r="IA329" s="49" t="s">
        <v>197</v>
      </c>
      <c r="IB329" s="49" t="s">
        <v>197</v>
      </c>
      <c r="IC329" s="49" t="s">
        <v>197</v>
      </c>
      <c r="ID329" s="48">
        <v>55.3</v>
      </c>
      <c r="IE329" s="49" t="s">
        <v>197</v>
      </c>
      <c r="IF329" s="49" t="s">
        <v>197</v>
      </c>
      <c r="IG329" s="49" t="s">
        <v>197</v>
      </c>
      <c r="IH329" s="48">
        <v>25</v>
      </c>
      <c r="II329" s="49" t="s">
        <v>197</v>
      </c>
      <c r="IJ329" s="49" t="s">
        <v>197</v>
      </c>
      <c r="IK329" s="49" t="s">
        <v>197</v>
      </c>
      <c r="IL329" s="49" t="s">
        <v>197</v>
      </c>
      <c r="IM329" s="49" t="s">
        <v>197</v>
      </c>
      <c r="IN329" s="49" t="s">
        <v>197</v>
      </c>
      <c r="IO329" s="49" t="s">
        <v>197</v>
      </c>
      <c r="IP329" s="49" t="s">
        <v>197</v>
      </c>
      <c r="IQ329" s="49" t="s">
        <v>197</v>
      </c>
      <c r="IR329" s="48">
        <v>87.6</v>
      </c>
      <c r="IS329" s="48">
        <v>53</v>
      </c>
      <c r="IT329" s="48">
        <v>66.5</v>
      </c>
      <c r="IU329" s="49" t="s">
        <v>197</v>
      </c>
      <c r="IV329" s="49" t="s">
        <v>197</v>
      </c>
      <c r="IW329" s="49" t="s">
        <v>197</v>
      </c>
      <c r="IX329" s="49" t="s">
        <v>197</v>
      </c>
      <c r="IY329" s="49" t="s">
        <v>197</v>
      </c>
      <c r="IZ329" s="49" t="s">
        <v>197</v>
      </c>
      <c r="JA329" s="49" t="s">
        <v>197</v>
      </c>
      <c r="JB329" s="49" t="s">
        <v>197</v>
      </c>
      <c r="JC329" s="49" t="s">
        <v>197</v>
      </c>
      <c r="JD329" s="49" t="s">
        <v>197</v>
      </c>
      <c r="JE329" s="49" t="s">
        <v>197</v>
      </c>
      <c r="JF329" s="49" t="s">
        <v>87</v>
      </c>
      <c r="JG329" s="49" t="s">
        <v>87</v>
      </c>
      <c r="JH329" s="49" t="s">
        <v>87</v>
      </c>
      <c r="JI329" s="49">
        <v>23.4</v>
      </c>
      <c r="JJ329" s="49">
        <v>49.6</v>
      </c>
      <c r="JK329" s="49">
        <v>52.1</v>
      </c>
      <c r="JL329" s="49">
        <v>52.2</v>
      </c>
      <c r="JM329" s="49">
        <v>15.7</v>
      </c>
      <c r="JN329" s="49">
        <v>25</v>
      </c>
      <c r="JO329" s="49" t="s">
        <v>87</v>
      </c>
    </row>
    <row r="330" spans="1:275">
      <c r="A330" s="45"/>
      <c r="B330" s="46" t="s">
        <v>2067</v>
      </c>
      <c r="C330" s="303" t="s">
        <v>1543</v>
      </c>
      <c r="D330" s="46" t="s">
        <v>144</v>
      </c>
      <c r="E330" s="303" t="s">
        <v>43</v>
      </c>
      <c r="F330" s="47" t="s">
        <v>197</v>
      </c>
      <c r="G330" s="47" t="s">
        <v>197</v>
      </c>
      <c r="H330" s="48">
        <v>71.5</v>
      </c>
      <c r="I330" s="48">
        <v>83.4</v>
      </c>
      <c r="J330" s="48">
        <v>84</v>
      </c>
      <c r="K330" s="49" t="s">
        <v>197</v>
      </c>
      <c r="L330" s="49" t="s">
        <v>197</v>
      </c>
      <c r="M330" s="49" t="s">
        <v>197</v>
      </c>
      <c r="N330" s="48">
        <v>73.2</v>
      </c>
      <c r="O330" s="49" t="s">
        <v>197</v>
      </c>
      <c r="P330" s="49" t="s">
        <v>197</v>
      </c>
      <c r="Q330" s="49" t="s">
        <v>197</v>
      </c>
      <c r="R330" s="49" t="s">
        <v>197</v>
      </c>
      <c r="S330" s="48">
        <v>52.6</v>
      </c>
      <c r="T330" s="49" t="s">
        <v>197</v>
      </c>
      <c r="U330" s="49" t="s">
        <v>197</v>
      </c>
      <c r="V330" s="49" t="s">
        <v>197</v>
      </c>
      <c r="W330" s="49" t="s">
        <v>197</v>
      </c>
      <c r="X330" s="49" t="s">
        <v>197</v>
      </c>
      <c r="Y330" s="49" t="s">
        <v>197</v>
      </c>
      <c r="Z330" s="49" t="s">
        <v>197</v>
      </c>
      <c r="AA330" s="49" t="s">
        <v>197</v>
      </c>
      <c r="AB330" s="49" t="s">
        <v>197</v>
      </c>
      <c r="AC330" s="49" t="s">
        <v>197</v>
      </c>
      <c r="AD330" s="49" t="s">
        <v>197</v>
      </c>
      <c r="AE330" s="49" t="s">
        <v>197</v>
      </c>
      <c r="AF330" s="49" t="s">
        <v>197</v>
      </c>
      <c r="AG330" s="49" t="s">
        <v>197</v>
      </c>
      <c r="AH330" s="49" t="s">
        <v>197</v>
      </c>
      <c r="AI330" s="49" t="s">
        <v>197</v>
      </c>
      <c r="AJ330" s="49" t="s">
        <v>197</v>
      </c>
      <c r="AK330" s="49" t="s">
        <v>197</v>
      </c>
      <c r="AL330" s="49" t="s">
        <v>197</v>
      </c>
      <c r="AM330" s="49" t="s">
        <v>197</v>
      </c>
      <c r="AN330" s="49" t="s">
        <v>197</v>
      </c>
      <c r="AO330" s="49" t="s">
        <v>197</v>
      </c>
      <c r="AP330" s="49" t="s">
        <v>197</v>
      </c>
      <c r="AQ330" s="49" t="s">
        <v>197</v>
      </c>
      <c r="AR330" s="49" t="s">
        <v>197</v>
      </c>
      <c r="AS330" s="49" t="s">
        <v>197</v>
      </c>
      <c r="AT330" s="49" t="s">
        <v>197</v>
      </c>
      <c r="AU330" s="49" t="s">
        <v>197</v>
      </c>
      <c r="AV330" s="49" t="s">
        <v>197</v>
      </c>
      <c r="AW330" s="49" t="s">
        <v>197</v>
      </c>
      <c r="AX330" s="49" t="s">
        <v>197</v>
      </c>
      <c r="AY330" s="49" t="s">
        <v>197</v>
      </c>
      <c r="AZ330" s="48">
        <v>85.1</v>
      </c>
      <c r="BA330" s="48">
        <v>90.7</v>
      </c>
      <c r="BB330" s="48">
        <v>90.5</v>
      </c>
      <c r="BC330" s="48">
        <v>115.2</v>
      </c>
      <c r="BD330" s="48">
        <v>75</v>
      </c>
      <c r="BE330" s="48">
        <v>78.099999999999994</v>
      </c>
      <c r="BF330" s="48">
        <v>68.5</v>
      </c>
      <c r="BG330" s="48">
        <v>102.7</v>
      </c>
      <c r="BH330" s="48">
        <v>94.4</v>
      </c>
      <c r="BI330" s="49" t="s">
        <v>197</v>
      </c>
      <c r="BJ330" s="49" t="s">
        <v>197</v>
      </c>
      <c r="BK330" s="49" t="s">
        <v>197</v>
      </c>
      <c r="BL330" s="49" t="s">
        <v>197</v>
      </c>
      <c r="BM330" s="49" t="s">
        <v>197</v>
      </c>
      <c r="BN330" s="49" t="s">
        <v>197</v>
      </c>
      <c r="BO330" s="49" t="s">
        <v>197</v>
      </c>
      <c r="BP330" s="49" t="s">
        <v>197</v>
      </c>
      <c r="BQ330" s="49" t="s">
        <v>197</v>
      </c>
      <c r="BR330" s="49" t="s">
        <v>197</v>
      </c>
      <c r="BS330" s="49" t="s">
        <v>197</v>
      </c>
      <c r="BT330" s="49" t="s">
        <v>197</v>
      </c>
      <c r="BU330" s="49" t="s">
        <v>197</v>
      </c>
      <c r="BV330" s="49" t="s">
        <v>197</v>
      </c>
      <c r="BW330" s="49" t="s">
        <v>197</v>
      </c>
      <c r="BX330" s="49" t="s">
        <v>197</v>
      </c>
      <c r="BY330" s="49" t="s">
        <v>197</v>
      </c>
      <c r="BZ330" s="49" t="s">
        <v>197</v>
      </c>
      <c r="CA330" s="49" t="s">
        <v>197</v>
      </c>
      <c r="CB330" s="49" t="s">
        <v>197</v>
      </c>
      <c r="CC330" s="49" t="s">
        <v>197</v>
      </c>
      <c r="CD330" s="49" t="s">
        <v>197</v>
      </c>
      <c r="CE330" s="49" t="s">
        <v>197</v>
      </c>
      <c r="CF330" s="49" t="s">
        <v>197</v>
      </c>
      <c r="CG330" s="49" t="s">
        <v>197</v>
      </c>
      <c r="CH330" s="49" t="s">
        <v>197</v>
      </c>
      <c r="CI330" s="49" t="s">
        <v>197</v>
      </c>
      <c r="CJ330" s="49" t="s">
        <v>197</v>
      </c>
      <c r="CK330" s="49" t="s">
        <v>197</v>
      </c>
      <c r="CL330" s="49" t="s">
        <v>197</v>
      </c>
      <c r="CM330" s="49" t="s">
        <v>197</v>
      </c>
      <c r="CN330" s="49" t="s">
        <v>197</v>
      </c>
      <c r="CO330" s="49" t="s">
        <v>197</v>
      </c>
      <c r="CP330" s="49" t="s">
        <v>197</v>
      </c>
      <c r="CQ330" s="49" t="s">
        <v>197</v>
      </c>
      <c r="CR330" s="49" t="s">
        <v>197</v>
      </c>
      <c r="CS330" s="49" t="s">
        <v>197</v>
      </c>
      <c r="CT330" s="49" t="s">
        <v>197</v>
      </c>
      <c r="CU330" s="49" t="s">
        <v>197</v>
      </c>
      <c r="CV330" s="49" t="s">
        <v>197</v>
      </c>
      <c r="CW330" s="49" t="s">
        <v>197</v>
      </c>
      <c r="CX330" s="49" t="s">
        <v>197</v>
      </c>
      <c r="CY330" s="49" t="s">
        <v>197</v>
      </c>
      <c r="CZ330" s="49" t="s">
        <v>197</v>
      </c>
      <c r="DA330" s="49" t="s">
        <v>197</v>
      </c>
      <c r="DB330" s="49" t="s">
        <v>197</v>
      </c>
      <c r="DC330" s="49" t="s">
        <v>197</v>
      </c>
      <c r="DD330" s="49" t="s">
        <v>197</v>
      </c>
      <c r="DE330" s="49" t="s">
        <v>197</v>
      </c>
      <c r="DF330" s="49" t="s">
        <v>197</v>
      </c>
      <c r="DG330" s="49" t="s">
        <v>197</v>
      </c>
      <c r="DH330" s="49" t="s">
        <v>197</v>
      </c>
      <c r="DI330" s="49" t="s">
        <v>197</v>
      </c>
      <c r="DJ330" s="49" t="s">
        <v>197</v>
      </c>
      <c r="DK330" s="49" t="s">
        <v>197</v>
      </c>
      <c r="DL330" s="49" t="s">
        <v>197</v>
      </c>
      <c r="DM330" s="49" t="s">
        <v>197</v>
      </c>
      <c r="DN330" s="49" t="s">
        <v>197</v>
      </c>
      <c r="DO330" s="49" t="s">
        <v>197</v>
      </c>
      <c r="DP330" s="49" t="s">
        <v>197</v>
      </c>
      <c r="DQ330" s="49" t="s">
        <v>197</v>
      </c>
      <c r="DR330" s="49" t="s">
        <v>197</v>
      </c>
      <c r="DS330" s="49" t="s">
        <v>197</v>
      </c>
      <c r="DT330" s="49" t="s">
        <v>197</v>
      </c>
      <c r="DU330" s="49" t="s">
        <v>197</v>
      </c>
      <c r="DV330" s="49" t="s">
        <v>197</v>
      </c>
      <c r="DW330" s="49" t="s">
        <v>197</v>
      </c>
      <c r="DX330" s="49" t="s">
        <v>197</v>
      </c>
      <c r="DY330" s="49" t="s">
        <v>197</v>
      </c>
      <c r="DZ330" s="49" t="s">
        <v>197</v>
      </c>
      <c r="EA330" s="49" t="s">
        <v>197</v>
      </c>
      <c r="EB330" s="48" t="e">
        <v>#N/A</v>
      </c>
      <c r="EC330" s="49" t="s">
        <v>197</v>
      </c>
      <c r="ED330" s="48" t="e">
        <v>#N/A</v>
      </c>
      <c r="EE330" s="49" t="s">
        <v>197</v>
      </c>
      <c r="EF330" s="49" t="s">
        <v>197</v>
      </c>
      <c r="EG330" s="49" t="s">
        <v>197</v>
      </c>
      <c r="EH330" s="49" t="s">
        <v>197</v>
      </c>
      <c r="EI330" s="49" t="s">
        <v>197</v>
      </c>
      <c r="EJ330" s="49" t="s">
        <v>197</v>
      </c>
      <c r="EK330" s="49" t="s">
        <v>197</v>
      </c>
      <c r="EL330" s="49" t="s">
        <v>197</v>
      </c>
      <c r="EM330" s="49" t="s">
        <v>197</v>
      </c>
      <c r="EN330" s="49" t="s">
        <v>197</v>
      </c>
      <c r="EO330" s="49" t="s">
        <v>197</v>
      </c>
      <c r="EP330" s="49" t="s">
        <v>197</v>
      </c>
      <c r="EQ330" s="49" t="s">
        <v>197</v>
      </c>
      <c r="ER330" s="49" t="s">
        <v>197</v>
      </c>
      <c r="ES330" s="49" t="s">
        <v>197</v>
      </c>
      <c r="ET330" s="48">
        <v>73.400000000000006</v>
      </c>
      <c r="EU330" s="49" t="s">
        <v>197</v>
      </c>
      <c r="EV330" s="48">
        <v>66.099999999999994</v>
      </c>
      <c r="EW330" s="48">
        <v>89</v>
      </c>
      <c r="EX330" s="48">
        <v>81.7</v>
      </c>
      <c r="EY330" s="49" t="s">
        <v>197</v>
      </c>
      <c r="EZ330" s="48">
        <v>93</v>
      </c>
      <c r="FA330" s="48">
        <v>52.3</v>
      </c>
      <c r="FB330" s="48">
        <v>68.400000000000006</v>
      </c>
      <c r="FC330" s="49" t="s">
        <v>197</v>
      </c>
      <c r="FD330" s="48">
        <v>45.9</v>
      </c>
      <c r="FE330" s="48">
        <v>66.900000000000006</v>
      </c>
      <c r="FF330" s="48">
        <v>57.9</v>
      </c>
      <c r="FG330" s="49" t="s">
        <v>197</v>
      </c>
      <c r="FH330" s="49" t="s">
        <v>197</v>
      </c>
      <c r="FI330" s="49" t="s">
        <v>197</v>
      </c>
      <c r="FJ330" s="49" t="s">
        <v>197</v>
      </c>
      <c r="FK330" s="49" t="s">
        <v>197</v>
      </c>
      <c r="FL330" s="49" t="s">
        <v>197</v>
      </c>
      <c r="FM330" s="48">
        <v>96.2</v>
      </c>
      <c r="FN330" s="48">
        <v>46.7</v>
      </c>
      <c r="FO330" s="48">
        <v>75.7</v>
      </c>
      <c r="FP330" s="49" t="s">
        <v>197</v>
      </c>
      <c r="FQ330" s="49" t="s">
        <v>197</v>
      </c>
      <c r="FR330" s="49" t="s">
        <v>197</v>
      </c>
      <c r="FS330" s="48">
        <v>24.1</v>
      </c>
      <c r="FT330" s="48">
        <v>26.9</v>
      </c>
      <c r="FU330" s="48">
        <v>25.1</v>
      </c>
      <c r="FV330" s="48">
        <v>52.3</v>
      </c>
      <c r="FW330" s="49" t="s">
        <v>197</v>
      </c>
      <c r="FX330" s="48">
        <v>30.8</v>
      </c>
      <c r="FY330" s="48">
        <v>56.9</v>
      </c>
      <c r="FZ330" s="48">
        <v>56.6</v>
      </c>
      <c r="GA330" s="48">
        <v>71.099999999999994</v>
      </c>
      <c r="GB330" s="48">
        <v>59.4</v>
      </c>
      <c r="GC330" s="48">
        <v>61.7</v>
      </c>
      <c r="GD330" s="49" t="s">
        <v>197</v>
      </c>
      <c r="GE330" s="49" t="s">
        <v>197</v>
      </c>
      <c r="GF330" s="49" t="s">
        <v>197</v>
      </c>
      <c r="GG330" s="49" t="s">
        <v>197</v>
      </c>
      <c r="GH330" s="49" t="s">
        <v>197</v>
      </c>
      <c r="GI330" s="49" t="s">
        <v>197</v>
      </c>
      <c r="GJ330" s="49" t="s">
        <v>197</v>
      </c>
      <c r="GK330" s="49" t="s">
        <v>197</v>
      </c>
      <c r="GL330" s="49" t="s">
        <v>197</v>
      </c>
      <c r="GM330" s="49" t="s">
        <v>197</v>
      </c>
      <c r="GN330" s="49" t="s">
        <v>197</v>
      </c>
      <c r="GO330" s="49" t="s">
        <v>197</v>
      </c>
      <c r="GP330" s="49" t="s">
        <v>197</v>
      </c>
      <c r="GQ330" s="49" t="s">
        <v>197</v>
      </c>
      <c r="GR330" s="49" t="s">
        <v>197</v>
      </c>
      <c r="GS330" s="49" t="s">
        <v>197</v>
      </c>
      <c r="GT330" s="49" t="s">
        <v>197</v>
      </c>
      <c r="GU330" s="49" t="s">
        <v>197</v>
      </c>
      <c r="GV330" s="49" t="s">
        <v>197</v>
      </c>
      <c r="GW330" s="49" t="s">
        <v>197</v>
      </c>
      <c r="GX330" s="49" t="s">
        <v>197</v>
      </c>
      <c r="GY330" s="49" t="s">
        <v>197</v>
      </c>
      <c r="GZ330" s="49" t="s">
        <v>197</v>
      </c>
      <c r="HA330" s="49" t="s">
        <v>197</v>
      </c>
      <c r="HB330" s="49" t="s">
        <v>197</v>
      </c>
      <c r="HC330" s="49" t="s">
        <v>197</v>
      </c>
      <c r="HD330" s="49" t="s">
        <v>197</v>
      </c>
      <c r="HE330" s="48" t="e">
        <v>#N/A</v>
      </c>
      <c r="HF330" s="49" t="s">
        <v>197</v>
      </c>
      <c r="HG330" s="48" t="e">
        <v>#N/A</v>
      </c>
      <c r="HH330" s="49" t="s">
        <v>197</v>
      </c>
      <c r="HI330" s="49" t="s">
        <v>197</v>
      </c>
      <c r="HJ330" s="49" t="s">
        <v>197</v>
      </c>
      <c r="HK330" s="49" t="s">
        <v>197</v>
      </c>
      <c r="HL330" s="49" t="s">
        <v>197</v>
      </c>
      <c r="HM330" s="49" t="s">
        <v>197</v>
      </c>
      <c r="HN330" s="49" t="s">
        <v>197</v>
      </c>
      <c r="HO330" s="49" t="s">
        <v>197</v>
      </c>
      <c r="HP330" s="49" t="s">
        <v>197</v>
      </c>
      <c r="HQ330" s="49" t="s">
        <v>197</v>
      </c>
      <c r="HR330" s="49" t="s">
        <v>197</v>
      </c>
      <c r="HS330" s="49" t="s">
        <v>197</v>
      </c>
      <c r="HT330" s="49" t="s">
        <v>197</v>
      </c>
      <c r="HU330" s="48">
        <v>106.4</v>
      </c>
      <c r="HV330" s="48">
        <v>89.1</v>
      </c>
      <c r="HW330" s="48">
        <v>90.2</v>
      </c>
      <c r="HX330" s="49" t="s">
        <v>197</v>
      </c>
      <c r="HY330" s="49" t="s">
        <v>197</v>
      </c>
      <c r="HZ330" s="49" t="s">
        <v>197</v>
      </c>
      <c r="IA330" s="49" t="s">
        <v>197</v>
      </c>
      <c r="IB330" s="49" t="s">
        <v>197</v>
      </c>
      <c r="IC330" s="49" t="s">
        <v>197</v>
      </c>
      <c r="ID330" s="48">
        <v>182.7</v>
      </c>
      <c r="IE330" s="49" t="s">
        <v>197</v>
      </c>
      <c r="IF330" s="49" t="s">
        <v>197</v>
      </c>
      <c r="IG330" s="49" t="s">
        <v>197</v>
      </c>
      <c r="IH330" s="48">
        <v>24.4</v>
      </c>
      <c r="II330" s="49" t="s">
        <v>197</v>
      </c>
      <c r="IJ330" s="49" t="s">
        <v>197</v>
      </c>
      <c r="IK330" s="49" t="s">
        <v>197</v>
      </c>
      <c r="IL330" s="49" t="s">
        <v>197</v>
      </c>
      <c r="IM330" s="49" t="s">
        <v>197</v>
      </c>
      <c r="IN330" s="49" t="s">
        <v>197</v>
      </c>
      <c r="IO330" s="49" t="s">
        <v>197</v>
      </c>
      <c r="IP330" s="49" t="s">
        <v>197</v>
      </c>
      <c r="IQ330" s="49" t="s">
        <v>197</v>
      </c>
      <c r="IR330" s="48">
        <v>173.2</v>
      </c>
      <c r="IS330" s="48">
        <v>55.7</v>
      </c>
      <c r="IT330" s="48">
        <v>101.3</v>
      </c>
      <c r="IU330" s="49" t="s">
        <v>197</v>
      </c>
      <c r="IV330" s="49" t="s">
        <v>197</v>
      </c>
      <c r="IW330" s="49" t="s">
        <v>197</v>
      </c>
      <c r="IX330" s="49" t="s">
        <v>197</v>
      </c>
      <c r="IY330" s="49" t="s">
        <v>197</v>
      </c>
      <c r="IZ330" s="49" t="s">
        <v>197</v>
      </c>
      <c r="JA330" s="49" t="s">
        <v>197</v>
      </c>
      <c r="JB330" s="49" t="s">
        <v>197</v>
      </c>
      <c r="JC330" s="49" t="s">
        <v>197</v>
      </c>
      <c r="JD330" s="49" t="s">
        <v>197</v>
      </c>
      <c r="JE330" s="49" t="s">
        <v>197</v>
      </c>
      <c r="JF330" s="49" t="s">
        <v>87</v>
      </c>
      <c r="JG330" s="49" t="s">
        <v>87</v>
      </c>
      <c r="JH330" s="49" t="s">
        <v>87</v>
      </c>
      <c r="JI330" s="49">
        <v>57.8</v>
      </c>
      <c r="JJ330" s="49">
        <v>72</v>
      </c>
      <c r="JK330" s="49">
        <v>89.8</v>
      </c>
      <c r="JL330" s="49">
        <v>71.900000000000006</v>
      </c>
      <c r="JM330" s="49">
        <v>37.200000000000003</v>
      </c>
      <c r="JN330" s="49">
        <v>24.4</v>
      </c>
      <c r="JO330" s="49" t="s">
        <v>87</v>
      </c>
    </row>
    <row r="331" spans="1:275">
      <c r="A331" s="45"/>
      <c r="B331" s="46" t="s">
        <v>2068</v>
      </c>
      <c r="C331" s="303" t="s">
        <v>1544</v>
      </c>
      <c r="D331" s="46" t="s">
        <v>144</v>
      </c>
      <c r="E331" s="303" t="s">
        <v>43</v>
      </c>
      <c r="F331" s="47" t="s">
        <v>197</v>
      </c>
      <c r="G331" s="47" t="s">
        <v>197</v>
      </c>
      <c r="H331" s="48">
        <v>72.2</v>
      </c>
      <c r="I331" s="48">
        <v>101.6</v>
      </c>
      <c r="J331" s="48">
        <v>99.1</v>
      </c>
      <c r="K331" s="49" t="s">
        <v>197</v>
      </c>
      <c r="L331" s="49" t="s">
        <v>197</v>
      </c>
      <c r="M331" s="49" t="s">
        <v>197</v>
      </c>
      <c r="N331" s="49" t="s">
        <v>197</v>
      </c>
      <c r="O331" s="49" t="s">
        <v>197</v>
      </c>
      <c r="P331" s="49" t="s">
        <v>197</v>
      </c>
      <c r="Q331" s="49" t="s">
        <v>197</v>
      </c>
      <c r="R331" s="49" t="s">
        <v>197</v>
      </c>
      <c r="S331" s="49" t="s">
        <v>197</v>
      </c>
      <c r="T331" s="49" t="s">
        <v>197</v>
      </c>
      <c r="U331" s="49" t="s">
        <v>197</v>
      </c>
      <c r="V331" s="49" t="s">
        <v>197</v>
      </c>
      <c r="W331" s="49" t="s">
        <v>197</v>
      </c>
      <c r="X331" s="49" t="s">
        <v>197</v>
      </c>
      <c r="Y331" s="49" t="s">
        <v>197</v>
      </c>
      <c r="Z331" s="49" t="s">
        <v>197</v>
      </c>
      <c r="AA331" s="49" t="s">
        <v>197</v>
      </c>
      <c r="AB331" s="49" t="s">
        <v>197</v>
      </c>
      <c r="AC331" s="49" t="s">
        <v>197</v>
      </c>
      <c r="AD331" s="49" t="s">
        <v>197</v>
      </c>
      <c r="AE331" s="49" t="s">
        <v>197</v>
      </c>
      <c r="AF331" s="49" t="s">
        <v>197</v>
      </c>
      <c r="AG331" s="49" t="s">
        <v>197</v>
      </c>
      <c r="AH331" s="49" t="s">
        <v>197</v>
      </c>
      <c r="AI331" s="49" t="s">
        <v>197</v>
      </c>
      <c r="AJ331" s="49" t="s">
        <v>197</v>
      </c>
      <c r="AK331" s="49" t="s">
        <v>197</v>
      </c>
      <c r="AL331" s="49" t="s">
        <v>197</v>
      </c>
      <c r="AM331" s="49" t="s">
        <v>197</v>
      </c>
      <c r="AN331" s="49" t="s">
        <v>197</v>
      </c>
      <c r="AO331" s="49" t="s">
        <v>197</v>
      </c>
      <c r="AP331" s="49" t="s">
        <v>197</v>
      </c>
      <c r="AQ331" s="49" t="s">
        <v>197</v>
      </c>
      <c r="AR331" s="49" t="s">
        <v>197</v>
      </c>
      <c r="AS331" s="49" t="s">
        <v>197</v>
      </c>
      <c r="AT331" s="49" t="s">
        <v>197</v>
      </c>
      <c r="AU331" s="49" t="s">
        <v>197</v>
      </c>
      <c r="AV331" s="49" t="s">
        <v>197</v>
      </c>
      <c r="AW331" s="49" t="s">
        <v>197</v>
      </c>
      <c r="AX331" s="49" t="s">
        <v>197</v>
      </c>
      <c r="AY331" s="49" t="s">
        <v>197</v>
      </c>
      <c r="AZ331" s="48">
        <v>47.1</v>
      </c>
      <c r="BA331" s="48">
        <v>83.1</v>
      </c>
      <c r="BB331" s="48">
        <v>81.400000000000006</v>
      </c>
      <c r="BC331" s="48">
        <v>56.1</v>
      </c>
      <c r="BD331" s="48">
        <v>55.9</v>
      </c>
      <c r="BE331" s="48">
        <v>56</v>
      </c>
      <c r="BF331" s="48">
        <v>76.099999999999994</v>
      </c>
      <c r="BG331" s="48">
        <v>75.400000000000006</v>
      </c>
      <c r="BH331" s="48">
        <v>75.5</v>
      </c>
      <c r="BI331" s="48">
        <v>5.2</v>
      </c>
      <c r="BJ331" s="48">
        <v>21.1</v>
      </c>
      <c r="BK331" s="48">
        <v>12.8</v>
      </c>
      <c r="BL331" s="49" t="s">
        <v>197</v>
      </c>
      <c r="BM331" s="49" t="s">
        <v>197</v>
      </c>
      <c r="BN331" s="49" t="s">
        <v>197</v>
      </c>
      <c r="BO331" s="49" t="s">
        <v>197</v>
      </c>
      <c r="BP331" s="49" t="s">
        <v>197</v>
      </c>
      <c r="BQ331" s="49" t="s">
        <v>197</v>
      </c>
      <c r="BR331" s="49" t="s">
        <v>197</v>
      </c>
      <c r="BS331" s="49" t="s">
        <v>197</v>
      </c>
      <c r="BT331" s="49" t="s">
        <v>197</v>
      </c>
      <c r="BU331" s="49" t="s">
        <v>197</v>
      </c>
      <c r="BV331" s="49" t="s">
        <v>197</v>
      </c>
      <c r="BW331" s="49" t="s">
        <v>197</v>
      </c>
      <c r="BX331" s="49" t="s">
        <v>197</v>
      </c>
      <c r="BY331" s="49" t="s">
        <v>197</v>
      </c>
      <c r="BZ331" s="49" t="s">
        <v>197</v>
      </c>
      <c r="CA331" s="49" t="s">
        <v>197</v>
      </c>
      <c r="CB331" s="49" t="s">
        <v>197</v>
      </c>
      <c r="CC331" s="49" t="s">
        <v>197</v>
      </c>
      <c r="CD331" s="49" t="s">
        <v>197</v>
      </c>
      <c r="CE331" s="49" t="s">
        <v>197</v>
      </c>
      <c r="CF331" s="49" t="s">
        <v>197</v>
      </c>
      <c r="CG331" s="49" t="s">
        <v>197</v>
      </c>
      <c r="CH331" s="49" t="s">
        <v>197</v>
      </c>
      <c r="CI331" s="49" t="s">
        <v>197</v>
      </c>
      <c r="CJ331" s="49" t="s">
        <v>197</v>
      </c>
      <c r="CK331" s="49" t="s">
        <v>197</v>
      </c>
      <c r="CL331" s="49" t="s">
        <v>197</v>
      </c>
      <c r="CM331" s="49" t="s">
        <v>197</v>
      </c>
      <c r="CN331" s="49" t="s">
        <v>197</v>
      </c>
      <c r="CO331" s="49" t="s">
        <v>197</v>
      </c>
      <c r="CP331" s="49" t="s">
        <v>197</v>
      </c>
      <c r="CQ331" s="49" t="s">
        <v>197</v>
      </c>
      <c r="CR331" s="49" t="s">
        <v>197</v>
      </c>
      <c r="CS331" s="49" t="s">
        <v>197</v>
      </c>
      <c r="CT331" s="49" t="s">
        <v>197</v>
      </c>
      <c r="CU331" s="49" t="s">
        <v>197</v>
      </c>
      <c r="CV331" s="49" t="s">
        <v>197</v>
      </c>
      <c r="CW331" s="49" t="s">
        <v>197</v>
      </c>
      <c r="CX331" s="49" t="s">
        <v>197</v>
      </c>
      <c r="CY331" s="49" t="s">
        <v>197</v>
      </c>
      <c r="CZ331" s="49" t="s">
        <v>197</v>
      </c>
      <c r="DA331" s="49" t="s">
        <v>197</v>
      </c>
      <c r="DB331" s="49" t="s">
        <v>197</v>
      </c>
      <c r="DC331" s="49" t="s">
        <v>197</v>
      </c>
      <c r="DD331" s="49" t="s">
        <v>197</v>
      </c>
      <c r="DE331" s="49" t="s">
        <v>197</v>
      </c>
      <c r="DF331" s="49" t="s">
        <v>197</v>
      </c>
      <c r="DG331" s="49" t="s">
        <v>197</v>
      </c>
      <c r="DH331" s="49" t="s">
        <v>197</v>
      </c>
      <c r="DI331" s="49" t="s">
        <v>197</v>
      </c>
      <c r="DJ331" s="49" t="s">
        <v>197</v>
      </c>
      <c r="DK331" s="49" t="s">
        <v>197</v>
      </c>
      <c r="DL331" s="49" t="s">
        <v>197</v>
      </c>
      <c r="DM331" s="49" t="s">
        <v>197</v>
      </c>
      <c r="DN331" s="49" t="s">
        <v>197</v>
      </c>
      <c r="DO331" s="49" t="s">
        <v>197</v>
      </c>
      <c r="DP331" s="49" t="s">
        <v>197</v>
      </c>
      <c r="DQ331" s="49" t="s">
        <v>197</v>
      </c>
      <c r="DR331" s="49" t="s">
        <v>197</v>
      </c>
      <c r="DS331" s="49" t="s">
        <v>197</v>
      </c>
      <c r="DT331" s="49" t="s">
        <v>197</v>
      </c>
      <c r="DU331" s="49" t="s">
        <v>197</v>
      </c>
      <c r="DV331" s="49" t="s">
        <v>197</v>
      </c>
      <c r="DW331" s="49" t="s">
        <v>197</v>
      </c>
      <c r="DX331" s="49" t="s">
        <v>197</v>
      </c>
      <c r="DY331" s="49" t="s">
        <v>197</v>
      </c>
      <c r="DZ331" s="49" t="s">
        <v>197</v>
      </c>
      <c r="EA331" s="49" t="s">
        <v>197</v>
      </c>
      <c r="EB331" s="48" t="e">
        <v>#N/A</v>
      </c>
      <c r="EC331" s="49" t="s">
        <v>197</v>
      </c>
      <c r="ED331" s="48" t="e">
        <v>#N/A</v>
      </c>
      <c r="EE331" s="49" t="s">
        <v>197</v>
      </c>
      <c r="EF331" s="49" t="s">
        <v>197</v>
      </c>
      <c r="EG331" s="49" t="s">
        <v>197</v>
      </c>
      <c r="EH331" s="49" t="s">
        <v>197</v>
      </c>
      <c r="EI331" s="49" t="s">
        <v>197</v>
      </c>
      <c r="EJ331" s="49" t="s">
        <v>197</v>
      </c>
      <c r="EK331" s="49" t="s">
        <v>197</v>
      </c>
      <c r="EL331" s="49" t="s">
        <v>197</v>
      </c>
      <c r="EM331" s="49" t="s">
        <v>197</v>
      </c>
      <c r="EN331" s="49" t="s">
        <v>197</v>
      </c>
      <c r="EO331" s="49" t="s">
        <v>197</v>
      </c>
      <c r="EP331" s="49" t="s">
        <v>197</v>
      </c>
      <c r="EQ331" s="49" t="s">
        <v>197</v>
      </c>
      <c r="ER331" s="49" t="s">
        <v>197</v>
      </c>
      <c r="ES331" s="49" t="s">
        <v>197</v>
      </c>
      <c r="ET331" s="49" t="s">
        <v>197</v>
      </c>
      <c r="EU331" s="49" t="s">
        <v>197</v>
      </c>
      <c r="EV331" s="48">
        <v>52.2</v>
      </c>
      <c r="EW331" s="48">
        <v>105</v>
      </c>
      <c r="EX331" s="48">
        <v>88.1</v>
      </c>
      <c r="EY331" s="49" t="s">
        <v>197</v>
      </c>
      <c r="EZ331" s="49" t="s">
        <v>197</v>
      </c>
      <c r="FA331" s="49" t="s">
        <v>197</v>
      </c>
      <c r="FB331" s="49" t="s">
        <v>197</v>
      </c>
      <c r="FC331" s="49" t="s">
        <v>197</v>
      </c>
      <c r="FD331" s="49" t="s">
        <v>197</v>
      </c>
      <c r="FE331" s="49" t="s">
        <v>197</v>
      </c>
      <c r="FF331" s="49" t="s">
        <v>197</v>
      </c>
      <c r="FG331" s="49" t="s">
        <v>197</v>
      </c>
      <c r="FH331" s="49" t="s">
        <v>197</v>
      </c>
      <c r="FI331" s="49" t="s">
        <v>197</v>
      </c>
      <c r="FJ331" s="49" t="s">
        <v>197</v>
      </c>
      <c r="FK331" s="49" t="s">
        <v>197</v>
      </c>
      <c r="FL331" s="49" t="s">
        <v>197</v>
      </c>
      <c r="FM331" s="48">
        <v>16.100000000000001</v>
      </c>
      <c r="FN331" s="48">
        <v>51.4</v>
      </c>
      <c r="FO331" s="48">
        <v>30.7</v>
      </c>
      <c r="FP331" s="49" t="s">
        <v>197</v>
      </c>
      <c r="FQ331" s="49" t="s">
        <v>197</v>
      </c>
      <c r="FR331" s="49" t="s">
        <v>197</v>
      </c>
      <c r="FS331" s="48">
        <v>16.100000000000001</v>
      </c>
      <c r="FT331" s="48">
        <v>110.4</v>
      </c>
      <c r="FU331" s="48">
        <v>50.9</v>
      </c>
      <c r="FV331" s="49" t="s">
        <v>197</v>
      </c>
      <c r="FW331" s="49" t="s">
        <v>197</v>
      </c>
      <c r="FX331" s="48">
        <v>6.9</v>
      </c>
      <c r="FY331" s="48">
        <v>58.2</v>
      </c>
      <c r="FZ331" s="48">
        <v>57.7</v>
      </c>
      <c r="GA331" s="48">
        <v>39</v>
      </c>
      <c r="GB331" s="48">
        <v>73.599999999999994</v>
      </c>
      <c r="GC331" s="48">
        <v>66.8</v>
      </c>
      <c r="GD331" s="49" t="s">
        <v>197</v>
      </c>
      <c r="GE331" s="49" t="s">
        <v>197</v>
      </c>
      <c r="GF331" s="49" t="s">
        <v>197</v>
      </c>
      <c r="GG331" s="49" t="s">
        <v>197</v>
      </c>
      <c r="GH331" s="49" t="s">
        <v>197</v>
      </c>
      <c r="GI331" s="49" t="s">
        <v>197</v>
      </c>
      <c r="GJ331" s="49" t="s">
        <v>197</v>
      </c>
      <c r="GK331" s="49" t="s">
        <v>197</v>
      </c>
      <c r="GL331" s="49" t="s">
        <v>197</v>
      </c>
      <c r="GM331" s="49" t="s">
        <v>197</v>
      </c>
      <c r="GN331" s="49" t="s">
        <v>197</v>
      </c>
      <c r="GO331" s="49" t="s">
        <v>197</v>
      </c>
      <c r="GP331" s="49" t="s">
        <v>197</v>
      </c>
      <c r="GQ331" s="49" t="s">
        <v>197</v>
      </c>
      <c r="GR331" s="49" t="s">
        <v>197</v>
      </c>
      <c r="GS331" s="49" t="s">
        <v>197</v>
      </c>
      <c r="GT331" s="48">
        <v>120.9</v>
      </c>
      <c r="GU331" s="48">
        <v>94.2</v>
      </c>
      <c r="GV331" s="49" t="s">
        <v>197</v>
      </c>
      <c r="GW331" s="49" t="s">
        <v>197</v>
      </c>
      <c r="GX331" s="49" t="s">
        <v>197</v>
      </c>
      <c r="GY331" s="49" t="s">
        <v>197</v>
      </c>
      <c r="GZ331" s="49" t="s">
        <v>197</v>
      </c>
      <c r="HA331" s="49" t="s">
        <v>197</v>
      </c>
      <c r="HB331" s="49" t="s">
        <v>197</v>
      </c>
      <c r="HC331" s="49" t="s">
        <v>197</v>
      </c>
      <c r="HD331" s="49" t="s">
        <v>197</v>
      </c>
      <c r="HE331" s="48" t="e">
        <v>#N/A</v>
      </c>
      <c r="HF331" s="49" t="s">
        <v>197</v>
      </c>
      <c r="HG331" s="48" t="e">
        <v>#N/A</v>
      </c>
      <c r="HH331" s="49" t="s">
        <v>197</v>
      </c>
      <c r="HI331" s="49" t="s">
        <v>197</v>
      </c>
      <c r="HJ331" s="49" t="s">
        <v>197</v>
      </c>
      <c r="HK331" s="49" t="s">
        <v>197</v>
      </c>
      <c r="HL331" s="49" t="s">
        <v>197</v>
      </c>
      <c r="HM331" s="49" t="s">
        <v>197</v>
      </c>
      <c r="HN331" s="49" t="s">
        <v>197</v>
      </c>
      <c r="HO331" s="49" t="s">
        <v>197</v>
      </c>
      <c r="HP331" s="49" t="s">
        <v>197</v>
      </c>
      <c r="HQ331" s="49" t="s">
        <v>197</v>
      </c>
      <c r="HR331" s="49" t="s">
        <v>197</v>
      </c>
      <c r="HS331" s="49" t="s">
        <v>197</v>
      </c>
      <c r="HT331" s="49" t="s">
        <v>197</v>
      </c>
      <c r="HU331" s="48">
        <v>179</v>
      </c>
      <c r="HV331" s="48">
        <v>109.8</v>
      </c>
      <c r="HW331" s="48">
        <v>114.2</v>
      </c>
      <c r="HX331" s="49" t="s">
        <v>197</v>
      </c>
      <c r="HY331" s="49" t="s">
        <v>197</v>
      </c>
      <c r="HZ331" s="49" t="s">
        <v>197</v>
      </c>
      <c r="IA331" s="49" t="s">
        <v>197</v>
      </c>
      <c r="IB331" s="49" t="s">
        <v>197</v>
      </c>
      <c r="IC331" s="49" t="s">
        <v>197</v>
      </c>
      <c r="ID331" s="49" t="s">
        <v>197</v>
      </c>
      <c r="IE331" s="49" t="s">
        <v>197</v>
      </c>
      <c r="IF331" s="49" t="s">
        <v>197</v>
      </c>
      <c r="IG331" s="49" t="s">
        <v>197</v>
      </c>
      <c r="IH331" s="48">
        <v>21.6</v>
      </c>
      <c r="II331" s="49" t="s">
        <v>197</v>
      </c>
      <c r="IJ331" s="49" t="s">
        <v>197</v>
      </c>
      <c r="IK331" s="49" t="s">
        <v>197</v>
      </c>
      <c r="IL331" s="49" t="s">
        <v>197</v>
      </c>
      <c r="IM331" s="49" t="s">
        <v>197</v>
      </c>
      <c r="IN331" s="49" t="s">
        <v>197</v>
      </c>
      <c r="IO331" s="49" t="s">
        <v>197</v>
      </c>
      <c r="IP331" s="49" t="s">
        <v>197</v>
      </c>
      <c r="IQ331" s="49" t="s">
        <v>197</v>
      </c>
      <c r="IR331" s="49" t="s">
        <v>197</v>
      </c>
      <c r="IS331" s="49" t="s">
        <v>197</v>
      </c>
      <c r="IT331" s="49" t="s">
        <v>197</v>
      </c>
      <c r="IU331" s="49" t="s">
        <v>197</v>
      </c>
      <c r="IV331" s="49" t="s">
        <v>197</v>
      </c>
      <c r="IW331" s="49" t="s">
        <v>197</v>
      </c>
      <c r="IX331" s="49" t="s">
        <v>197</v>
      </c>
      <c r="IY331" s="49" t="s">
        <v>197</v>
      </c>
      <c r="IZ331" s="49" t="s">
        <v>197</v>
      </c>
      <c r="JA331" s="49" t="s">
        <v>197</v>
      </c>
      <c r="JB331" s="49" t="s">
        <v>197</v>
      </c>
      <c r="JC331" s="49" t="s">
        <v>197</v>
      </c>
      <c r="JD331" s="49" t="s">
        <v>197</v>
      </c>
      <c r="JE331" s="49" t="s">
        <v>197</v>
      </c>
      <c r="JF331" s="49" t="s">
        <v>87</v>
      </c>
      <c r="JG331" s="49" t="s">
        <v>87</v>
      </c>
      <c r="JH331" s="49" t="s">
        <v>87</v>
      </c>
      <c r="JI331" s="49">
        <v>24.9</v>
      </c>
      <c r="JJ331" s="49">
        <v>60.5</v>
      </c>
      <c r="JK331" s="49">
        <v>56.7</v>
      </c>
      <c r="JL331" s="49">
        <v>85.6</v>
      </c>
      <c r="JM331" s="49">
        <v>33.200000000000003</v>
      </c>
      <c r="JN331" s="49">
        <v>21.6</v>
      </c>
      <c r="JO331" s="49" t="s">
        <v>87</v>
      </c>
    </row>
    <row r="332" spans="1:275">
      <c r="A332" s="45"/>
      <c r="B332" s="46" t="s">
        <v>2069</v>
      </c>
      <c r="C332" s="303" t="s">
        <v>1545</v>
      </c>
      <c r="D332" s="46" t="s">
        <v>144</v>
      </c>
      <c r="E332" s="303" t="s">
        <v>43</v>
      </c>
      <c r="F332" s="47" t="s">
        <v>197</v>
      </c>
      <c r="G332" s="47" t="s">
        <v>197</v>
      </c>
      <c r="H332" s="48">
        <v>73.7</v>
      </c>
      <c r="I332" s="48">
        <v>92.8</v>
      </c>
      <c r="J332" s="48">
        <v>94.2</v>
      </c>
      <c r="K332" s="49" t="s">
        <v>197</v>
      </c>
      <c r="L332" s="49" t="s">
        <v>197</v>
      </c>
      <c r="M332" s="48">
        <v>56.5</v>
      </c>
      <c r="N332" s="48">
        <v>38.299999999999997</v>
      </c>
      <c r="O332" s="49" t="s">
        <v>197</v>
      </c>
      <c r="P332" s="48">
        <v>66.2</v>
      </c>
      <c r="Q332" s="49" t="s">
        <v>197</v>
      </c>
      <c r="R332" s="48">
        <v>37.6</v>
      </c>
      <c r="S332" s="48">
        <v>56.7</v>
      </c>
      <c r="T332" s="49" t="s">
        <v>197</v>
      </c>
      <c r="U332" s="49" t="s">
        <v>197</v>
      </c>
      <c r="V332" s="49" t="s">
        <v>197</v>
      </c>
      <c r="W332" s="49" t="s">
        <v>197</v>
      </c>
      <c r="X332" s="49" t="s">
        <v>197</v>
      </c>
      <c r="Y332" s="49" t="s">
        <v>197</v>
      </c>
      <c r="Z332" s="49" t="s">
        <v>197</v>
      </c>
      <c r="AA332" s="49" t="s">
        <v>197</v>
      </c>
      <c r="AB332" s="49" t="s">
        <v>197</v>
      </c>
      <c r="AC332" s="49" t="s">
        <v>197</v>
      </c>
      <c r="AD332" s="49" t="s">
        <v>197</v>
      </c>
      <c r="AE332" s="49" t="s">
        <v>197</v>
      </c>
      <c r="AF332" s="49" t="s">
        <v>197</v>
      </c>
      <c r="AG332" s="49" t="s">
        <v>197</v>
      </c>
      <c r="AH332" s="49" t="s">
        <v>197</v>
      </c>
      <c r="AI332" s="49" t="s">
        <v>197</v>
      </c>
      <c r="AJ332" s="49" t="s">
        <v>197</v>
      </c>
      <c r="AK332" s="49" t="s">
        <v>197</v>
      </c>
      <c r="AL332" s="49" t="s">
        <v>197</v>
      </c>
      <c r="AM332" s="49" t="s">
        <v>197</v>
      </c>
      <c r="AN332" s="49" t="s">
        <v>197</v>
      </c>
      <c r="AO332" s="48">
        <v>32.1</v>
      </c>
      <c r="AP332" s="48">
        <v>31.7</v>
      </c>
      <c r="AQ332" s="49" t="s">
        <v>197</v>
      </c>
      <c r="AR332" s="49" t="s">
        <v>197</v>
      </c>
      <c r="AS332" s="49" t="s">
        <v>197</v>
      </c>
      <c r="AT332" s="49" t="s">
        <v>197</v>
      </c>
      <c r="AU332" s="49" t="s">
        <v>197</v>
      </c>
      <c r="AV332" s="49" t="s">
        <v>197</v>
      </c>
      <c r="AW332" s="49" t="s">
        <v>197</v>
      </c>
      <c r="AX332" s="48">
        <v>357.6</v>
      </c>
      <c r="AY332" s="48">
        <v>108.3</v>
      </c>
      <c r="AZ332" s="48">
        <v>105.3</v>
      </c>
      <c r="BA332" s="48">
        <v>92.9</v>
      </c>
      <c r="BB332" s="48">
        <v>93.4</v>
      </c>
      <c r="BC332" s="48">
        <v>86.6</v>
      </c>
      <c r="BD332" s="48">
        <v>54.2</v>
      </c>
      <c r="BE332" s="48">
        <v>56.6</v>
      </c>
      <c r="BF332" s="48">
        <v>89.9</v>
      </c>
      <c r="BG332" s="48">
        <v>78</v>
      </c>
      <c r="BH332" s="48">
        <v>80.8</v>
      </c>
      <c r="BI332" s="49" t="s">
        <v>197</v>
      </c>
      <c r="BJ332" s="49" t="s">
        <v>197</v>
      </c>
      <c r="BK332" s="49" t="s">
        <v>197</v>
      </c>
      <c r="BL332" s="49" t="s">
        <v>197</v>
      </c>
      <c r="BM332" s="49" t="s">
        <v>197</v>
      </c>
      <c r="BN332" s="49" t="s">
        <v>197</v>
      </c>
      <c r="BO332" s="49" t="s">
        <v>197</v>
      </c>
      <c r="BP332" s="49" t="s">
        <v>197</v>
      </c>
      <c r="BQ332" s="49" t="s">
        <v>197</v>
      </c>
      <c r="BR332" s="49" t="s">
        <v>197</v>
      </c>
      <c r="BS332" s="49" t="s">
        <v>197</v>
      </c>
      <c r="BT332" s="49" t="s">
        <v>197</v>
      </c>
      <c r="BU332" s="49" t="s">
        <v>197</v>
      </c>
      <c r="BV332" s="49" t="s">
        <v>197</v>
      </c>
      <c r="BW332" s="49" t="s">
        <v>197</v>
      </c>
      <c r="BX332" s="49" t="s">
        <v>197</v>
      </c>
      <c r="BY332" s="49" t="s">
        <v>197</v>
      </c>
      <c r="BZ332" s="49" t="s">
        <v>197</v>
      </c>
      <c r="CA332" s="49" t="s">
        <v>197</v>
      </c>
      <c r="CB332" s="49" t="s">
        <v>197</v>
      </c>
      <c r="CC332" s="49" t="s">
        <v>197</v>
      </c>
      <c r="CD332" s="49" t="s">
        <v>197</v>
      </c>
      <c r="CE332" s="49" t="s">
        <v>197</v>
      </c>
      <c r="CF332" s="49" t="s">
        <v>197</v>
      </c>
      <c r="CG332" s="49" t="s">
        <v>197</v>
      </c>
      <c r="CH332" s="49" t="s">
        <v>197</v>
      </c>
      <c r="CI332" s="49" t="s">
        <v>197</v>
      </c>
      <c r="CJ332" s="49" t="s">
        <v>197</v>
      </c>
      <c r="CK332" s="49" t="s">
        <v>197</v>
      </c>
      <c r="CL332" s="49" t="s">
        <v>197</v>
      </c>
      <c r="CM332" s="49" t="s">
        <v>197</v>
      </c>
      <c r="CN332" s="49" t="s">
        <v>197</v>
      </c>
      <c r="CO332" s="49" t="s">
        <v>197</v>
      </c>
      <c r="CP332" s="49" t="s">
        <v>197</v>
      </c>
      <c r="CQ332" s="49" t="s">
        <v>197</v>
      </c>
      <c r="CR332" s="49" t="s">
        <v>197</v>
      </c>
      <c r="CS332" s="49" t="s">
        <v>197</v>
      </c>
      <c r="CT332" s="49" t="s">
        <v>197</v>
      </c>
      <c r="CU332" s="49" t="s">
        <v>197</v>
      </c>
      <c r="CV332" s="49" t="s">
        <v>197</v>
      </c>
      <c r="CW332" s="49" t="s">
        <v>197</v>
      </c>
      <c r="CX332" s="49" t="s">
        <v>197</v>
      </c>
      <c r="CY332" s="49" t="s">
        <v>197</v>
      </c>
      <c r="CZ332" s="49" t="s">
        <v>197</v>
      </c>
      <c r="DA332" s="49" t="s">
        <v>197</v>
      </c>
      <c r="DB332" s="49" t="s">
        <v>197</v>
      </c>
      <c r="DC332" s="49" t="s">
        <v>197</v>
      </c>
      <c r="DD332" s="49" t="s">
        <v>197</v>
      </c>
      <c r="DE332" s="49" t="s">
        <v>197</v>
      </c>
      <c r="DF332" s="49" t="s">
        <v>197</v>
      </c>
      <c r="DG332" s="49" t="s">
        <v>197</v>
      </c>
      <c r="DH332" s="49" t="s">
        <v>197</v>
      </c>
      <c r="DI332" s="49" t="s">
        <v>197</v>
      </c>
      <c r="DJ332" s="49" t="s">
        <v>197</v>
      </c>
      <c r="DK332" s="49" t="s">
        <v>197</v>
      </c>
      <c r="DL332" s="49" t="s">
        <v>197</v>
      </c>
      <c r="DM332" s="49" t="s">
        <v>197</v>
      </c>
      <c r="DN332" s="49" t="s">
        <v>197</v>
      </c>
      <c r="DO332" s="49" t="s">
        <v>197</v>
      </c>
      <c r="DP332" s="49" t="s">
        <v>197</v>
      </c>
      <c r="DQ332" s="49" t="s">
        <v>197</v>
      </c>
      <c r="DR332" s="49" t="s">
        <v>197</v>
      </c>
      <c r="DS332" s="49" t="s">
        <v>197</v>
      </c>
      <c r="DT332" s="49" t="s">
        <v>197</v>
      </c>
      <c r="DU332" s="49" t="s">
        <v>197</v>
      </c>
      <c r="DV332" s="49" t="s">
        <v>197</v>
      </c>
      <c r="DW332" s="49" t="s">
        <v>197</v>
      </c>
      <c r="DX332" s="49" t="s">
        <v>197</v>
      </c>
      <c r="DY332" s="49" t="s">
        <v>197</v>
      </c>
      <c r="DZ332" s="49" t="s">
        <v>197</v>
      </c>
      <c r="EA332" s="49" t="s">
        <v>197</v>
      </c>
      <c r="EB332" s="48" t="e">
        <v>#N/A</v>
      </c>
      <c r="EC332" s="49" t="s">
        <v>197</v>
      </c>
      <c r="ED332" s="48" t="e">
        <v>#N/A</v>
      </c>
      <c r="EE332" s="49" t="s">
        <v>197</v>
      </c>
      <c r="EF332" s="49" t="s">
        <v>197</v>
      </c>
      <c r="EG332" s="49" t="s">
        <v>197</v>
      </c>
      <c r="EH332" s="49" t="s">
        <v>197</v>
      </c>
      <c r="EI332" s="49" t="s">
        <v>197</v>
      </c>
      <c r="EJ332" s="49" t="s">
        <v>197</v>
      </c>
      <c r="EK332" s="49" t="s">
        <v>197</v>
      </c>
      <c r="EL332" s="49" t="s">
        <v>197</v>
      </c>
      <c r="EM332" s="49" t="s">
        <v>197</v>
      </c>
      <c r="EN332" s="49" t="s">
        <v>197</v>
      </c>
      <c r="EO332" s="49" t="s">
        <v>197</v>
      </c>
      <c r="EP332" s="49" t="s">
        <v>197</v>
      </c>
      <c r="EQ332" s="49" t="s">
        <v>197</v>
      </c>
      <c r="ER332" s="49" t="s">
        <v>197</v>
      </c>
      <c r="ES332" s="49" t="s">
        <v>197</v>
      </c>
      <c r="ET332" s="48">
        <v>57.4</v>
      </c>
      <c r="EU332" s="49" t="s">
        <v>197</v>
      </c>
      <c r="EV332" s="48">
        <v>52.9</v>
      </c>
      <c r="EW332" s="48">
        <v>70.099999999999994</v>
      </c>
      <c r="EX332" s="48">
        <v>64.7</v>
      </c>
      <c r="EY332" s="49" t="s">
        <v>197</v>
      </c>
      <c r="EZ332" s="49" t="s">
        <v>197</v>
      </c>
      <c r="FA332" s="49" t="s">
        <v>197</v>
      </c>
      <c r="FB332" s="49" t="s">
        <v>197</v>
      </c>
      <c r="FC332" s="49" t="s">
        <v>197</v>
      </c>
      <c r="FD332" s="48">
        <v>11.1</v>
      </c>
      <c r="FE332" s="48">
        <v>4.9000000000000004</v>
      </c>
      <c r="FF332" s="48">
        <v>7.6</v>
      </c>
      <c r="FG332" s="49" t="s">
        <v>197</v>
      </c>
      <c r="FH332" s="49" t="s">
        <v>197</v>
      </c>
      <c r="FI332" s="49" t="s">
        <v>197</v>
      </c>
      <c r="FJ332" s="48">
        <v>25.4</v>
      </c>
      <c r="FK332" s="48">
        <v>166.4</v>
      </c>
      <c r="FL332" s="48">
        <v>102.9</v>
      </c>
      <c r="FM332" s="48">
        <v>11.4</v>
      </c>
      <c r="FN332" s="48">
        <v>13.4</v>
      </c>
      <c r="FO332" s="48">
        <v>12.2</v>
      </c>
      <c r="FP332" s="49" t="s">
        <v>197</v>
      </c>
      <c r="FQ332" s="49" t="s">
        <v>197</v>
      </c>
      <c r="FR332" s="49" t="s">
        <v>197</v>
      </c>
      <c r="FS332" s="48">
        <v>20.5</v>
      </c>
      <c r="FT332" s="48">
        <v>28.8</v>
      </c>
      <c r="FU332" s="48">
        <v>23.5</v>
      </c>
      <c r="FV332" s="48">
        <v>68</v>
      </c>
      <c r="FW332" s="48">
        <v>174.8</v>
      </c>
      <c r="FX332" s="48">
        <v>27</v>
      </c>
      <c r="FY332" s="48">
        <v>81</v>
      </c>
      <c r="FZ332" s="48">
        <v>80.5</v>
      </c>
      <c r="GA332" s="48">
        <v>66.400000000000006</v>
      </c>
      <c r="GB332" s="48">
        <v>40</v>
      </c>
      <c r="GC332" s="48">
        <v>45.2</v>
      </c>
      <c r="GD332" s="49" t="s">
        <v>197</v>
      </c>
      <c r="GE332" s="49" t="s">
        <v>197</v>
      </c>
      <c r="GF332" s="49" t="s">
        <v>197</v>
      </c>
      <c r="GG332" s="48">
        <v>43</v>
      </c>
      <c r="GH332" s="48">
        <v>85.1</v>
      </c>
      <c r="GI332" s="48">
        <v>84.8</v>
      </c>
      <c r="GJ332" s="49" t="s">
        <v>197</v>
      </c>
      <c r="GK332" s="49" t="s">
        <v>197</v>
      </c>
      <c r="GL332" s="49" t="s">
        <v>197</v>
      </c>
      <c r="GM332" s="48">
        <v>69.7</v>
      </c>
      <c r="GN332" s="48">
        <v>7.4</v>
      </c>
      <c r="GO332" s="48">
        <v>31.8</v>
      </c>
      <c r="GP332" s="48">
        <v>8.5</v>
      </c>
      <c r="GQ332" s="48">
        <v>83.7</v>
      </c>
      <c r="GR332" s="48">
        <v>55.8</v>
      </c>
      <c r="GS332" s="49" t="s">
        <v>197</v>
      </c>
      <c r="GT332" s="49" t="s">
        <v>197</v>
      </c>
      <c r="GU332" s="49" t="s">
        <v>197</v>
      </c>
      <c r="GV332" s="49" t="s">
        <v>197</v>
      </c>
      <c r="GW332" s="49" t="s">
        <v>197</v>
      </c>
      <c r="GX332" s="49" t="s">
        <v>197</v>
      </c>
      <c r="GY332" s="49" t="s">
        <v>197</v>
      </c>
      <c r="GZ332" s="49" t="s">
        <v>197</v>
      </c>
      <c r="HA332" s="49" t="s">
        <v>197</v>
      </c>
      <c r="HB332" s="49" t="s">
        <v>197</v>
      </c>
      <c r="HC332" s="49" t="s">
        <v>197</v>
      </c>
      <c r="HD332" s="49" t="s">
        <v>197</v>
      </c>
      <c r="HE332" s="48" t="e">
        <v>#N/A</v>
      </c>
      <c r="HF332" s="49" t="s">
        <v>197</v>
      </c>
      <c r="HG332" s="48" t="e">
        <v>#N/A</v>
      </c>
      <c r="HH332" s="49" t="s">
        <v>197</v>
      </c>
      <c r="HI332" s="49" t="s">
        <v>197</v>
      </c>
      <c r="HJ332" s="49" t="s">
        <v>197</v>
      </c>
      <c r="HK332" s="49" t="s">
        <v>197</v>
      </c>
      <c r="HL332" s="49" t="s">
        <v>197</v>
      </c>
      <c r="HM332" s="49" t="s">
        <v>197</v>
      </c>
      <c r="HN332" s="49" t="s">
        <v>197</v>
      </c>
      <c r="HO332" s="49" t="s">
        <v>197</v>
      </c>
      <c r="HP332" s="49" t="s">
        <v>197</v>
      </c>
      <c r="HQ332" s="49" t="s">
        <v>197</v>
      </c>
      <c r="HR332" s="49" t="s">
        <v>197</v>
      </c>
      <c r="HS332" s="49" t="s">
        <v>197</v>
      </c>
      <c r="HT332" s="49" t="s">
        <v>197</v>
      </c>
      <c r="HU332" s="48">
        <v>263.5</v>
      </c>
      <c r="HV332" s="48">
        <v>90.3</v>
      </c>
      <c r="HW332" s="48">
        <v>100.7</v>
      </c>
      <c r="HX332" s="49" t="s">
        <v>197</v>
      </c>
      <c r="HY332" s="49" t="s">
        <v>197</v>
      </c>
      <c r="HZ332" s="49" t="s">
        <v>197</v>
      </c>
      <c r="IA332" s="49" t="s">
        <v>197</v>
      </c>
      <c r="IB332" s="49" t="s">
        <v>197</v>
      </c>
      <c r="IC332" s="49" t="s">
        <v>197</v>
      </c>
      <c r="ID332" s="48">
        <v>17.899999999999999</v>
      </c>
      <c r="IE332" s="49" t="s">
        <v>197</v>
      </c>
      <c r="IF332" s="49" t="s">
        <v>197</v>
      </c>
      <c r="IG332" s="49" t="s">
        <v>197</v>
      </c>
      <c r="IH332" s="48">
        <v>37.4</v>
      </c>
      <c r="II332" s="49" t="s">
        <v>197</v>
      </c>
      <c r="IJ332" s="49" t="s">
        <v>197</v>
      </c>
      <c r="IK332" s="49" t="s">
        <v>197</v>
      </c>
      <c r="IL332" s="49" t="s">
        <v>197</v>
      </c>
      <c r="IM332" s="49" t="s">
        <v>197</v>
      </c>
      <c r="IN332" s="49" t="s">
        <v>197</v>
      </c>
      <c r="IO332" s="49" t="s">
        <v>197</v>
      </c>
      <c r="IP332" s="49" t="s">
        <v>197</v>
      </c>
      <c r="IQ332" s="49" t="s">
        <v>197</v>
      </c>
      <c r="IR332" s="48">
        <v>77</v>
      </c>
      <c r="IS332" s="48">
        <v>74.599999999999994</v>
      </c>
      <c r="IT332" s="48">
        <v>75.5</v>
      </c>
      <c r="IU332" s="48">
        <v>75.900000000000006</v>
      </c>
      <c r="IV332" s="48">
        <v>122.5</v>
      </c>
      <c r="IW332" s="48">
        <v>110.6</v>
      </c>
      <c r="IX332" s="49" t="s">
        <v>197</v>
      </c>
      <c r="IY332" s="49" t="s">
        <v>197</v>
      </c>
      <c r="IZ332" s="49" t="s">
        <v>197</v>
      </c>
      <c r="JA332" s="49" t="s">
        <v>197</v>
      </c>
      <c r="JB332" s="49" t="s">
        <v>197</v>
      </c>
      <c r="JC332" s="48">
        <v>241.2</v>
      </c>
      <c r="JD332" s="48">
        <v>47.6</v>
      </c>
      <c r="JE332" s="48">
        <v>94.8</v>
      </c>
      <c r="JF332" s="48" t="s">
        <v>87</v>
      </c>
      <c r="JG332" s="48" t="s">
        <v>87</v>
      </c>
      <c r="JH332" s="48">
        <v>28.8</v>
      </c>
      <c r="JI332" s="48">
        <v>50.5</v>
      </c>
      <c r="JJ332" s="48">
        <v>90.2</v>
      </c>
      <c r="JK332" s="48">
        <v>60.3</v>
      </c>
      <c r="JL332" s="48">
        <v>92.9</v>
      </c>
      <c r="JM332" s="48">
        <v>35.700000000000003</v>
      </c>
      <c r="JN332" s="48">
        <v>37.4</v>
      </c>
      <c r="JO332" s="48" t="s">
        <v>87</v>
      </c>
    </row>
    <row r="333" spans="1:275">
      <c r="A333" s="45"/>
      <c r="B333" s="46" t="s">
        <v>2070</v>
      </c>
      <c r="C333" s="303" t="s">
        <v>1546</v>
      </c>
      <c r="D333" s="46" t="s">
        <v>144</v>
      </c>
      <c r="E333" s="303" t="s">
        <v>43</v>
      </c>
      <c r="F333" s="47" t="s">
        <v>197</v>
      </c>
      <c r="G333" s="47" t="s">
        <v>197</v>
      </c>
      <c r="H333" s="48">
        <v>67.2</v>
      </c>
      <c r="I333" s="48">
        <v>55.6</v>
      </c>
      <c r="J333" s="48">
        <v>51.7</v>
      </c>
      <c r="K333" s="49" t="s">
        <v>197</v>
      </c>
      <c r="L333" s="49" t="s">
        <v>197</v>
      </c>
      <c r="M333" s="49" t="s">
        <v>197</v>
      </c>
      <c r="N333" s="49" t="s">
        <v>197</v>
      </c>
      <c r="O333" s="49" t="s">
        <v>197</v>
      </c>
      <c r="P333" s="49" t="s">
        <v>197</v>
      </c>
      <c r="Q333" s="49" t="s">
        <v>197</v>
      </c>
      <c r="R333" s="49" t="s">
        <v>197</v>
      </c>
      <c r="S333" s="49" t="s">
        <v>197</v>
      </c>
      <c r="T333" s="49" t="s">
        <v>197</v>
      </c>
      <c r="U333" s="49" t="s">
        <v>197</v>
      </c>
      <c r="V333" s="49" t="s">
        <v>197</v>
      </c>
      <c r="W333" s="49" t="s">
        <v>197</v>
      </c>
      <c r="X333" s="49" t="s">
        <v>197</v>
      </c>
      <c r="Y333" s="49" t="s">
        <v>197</v>
      </c>
      <c r="Z333" s="49" t="s">
        <v>197</v>
      </c>
      <c r="AA333" s="49" t="s">
        <v>197</v>
      </c>
      <c r="AB333" s="49" t="s">
        <v>197</v>
      </c>
      <c r="AC333" s="49" t="s">
        <v>197</v>
      </c>
      <c r="AD333" s="49" t="s">
        <v>197</v>
      </c>
      <c r="AE333" s="49" t="s">
        <v>197</v>
      </c>
      <c r="AF333" s="49" t="s">
        <v>197</v>
      </c>
      <c r="AG333" s="49" t="s">
        <v>197</v>
      </c>
      <c r="AH333" s="49" t="s">
        <v>197</v>
      </c>
      <c r="AI333" s="49" t="s">
        <v>197</v>
      </c>
      <c r="AJ333" s="49" t="s">
        <v>197</v>
      </c>
      <c r="AK333" s="49" t="s">
        <v>197</v>
      </c>
      <c r="AL333" s="49" t="s">
        <v>197</v>
      </c>
      <c r="AM333" s="49" t="s">
        <v>197</v>
      </c>
      <c r="AN333" s="49" t="s">
        <v>197</v>
      </c>
      <c r="AO333" s="49" t="s">
        <v>197</v>
      </c>
      <c r="AP333" s="49" t="s">
        <v>197</v>
      </c>
      <c r="AQ333" s="49" t="s">
        <v>197</v>
      </c>
      <c r="AR333" s="49" t="s">
        <v>197</v>
      </c>
      <c r="AS333" s="49" t="s">
        <v>197</v>
      </c>
      <c r="AT333" s="49" t="s">
        <v>197</v>
      </c>
      <c r="AU333" s="49" t="s">
        <v>197</v>
      </c>
      <c r="AV333" s="49" t="s">
        <v>197</v>
      </c>
      <c r="AW333" s="49" t="s">
        <v>197</v>
      </c>
      <c r="AX333" s="49" t="s">
        <v>197</v>
      </c>
      <c r="AY333" s="49" t="s">
        <v>197</v>
      </c>
      <c r="AZ333" s="48">
        <v>32.700000000000003</v>
      </c>
      <c r="BA333" s="48">
        <v>34.799999999999997</v>
      </c>
      <c r="BB333" s="48">
        <v>34.700000000000003</v>
      </c>
      <c r="BC333" s="48">
        <v>48.6</v>
      </c>
      <c r="BD333" s="48">
        <v>14.3</v>
      </c>
      <c r="BE333" s="48">
        <v>17</v>
      </c>
      <c r="BF333" s="48">
        <v>37.6</v>
      </c>
      <c r="BG333" s="48">
        <v>30.2</v>
      </c>
      <c r="BH333" s="48">
        <v>32</v>
      </c>
      <c r="BI333" s="49" t="s">
        <v>197</v>
      </c>
      <c r="BJ333" s="49" t="s">
        <v>197</v>
      </c>
      <c r="BK333" s="49" t="s">
        <v>197</v>
      </c>
      <c r="BL333" s="49" t="s">
        <v>197</v>
      </c>
      <c r="BM333" s="49" t="s">
        <v>197</v>
      </c>
      <c r="BN333" s="49" t="s">
        <v>197</v>
      </c>
      <c r="BO333" s="49" t="s">
        <v>197</v>
      </c>
      <c r="BP333" s="49" t="s">
        <v>197</v>
      </c>
      <c r="BQ333" s="49" t="s">
        <v>197</v>
      </c>
      <c r="BR333" s="49" t="s">
        <v>197</v>
      </c>
      <c r="BS333" s="49" t="s">
        <v>197</v>
      </c>
      <c r="BT333" s="49" t="s">
        <v>197</v>
      </c>
      <c r="BU333" s="49" t="s">
        <v>197</v>
      </c>
      <c r="BV333" s="49" t="s">
        <v>197</v>
      </c>
      <c r="BW333" s="49" t="s">
        <v>197</v>
      </c>
      <c r="BX333" s="49" t="s">
        <v>197</v>
      </c>
      <c r="BY333" s="49" t="s">
        <v>197</v>
      </c>
      <c r="BZ333" s="49" t="s">
        <v>197</v>
      </c>
      <c r="CA333" s="49" t="s">
        <v>197</v>
      </c>
      <c r="CB333" s="49" t="s">
        <v>197</v>
      </c>
      <c r="CC333" s="49" t="s">
        <v>197</v>
      </c>
      <c r="CD333" s="49" t="s">
        <v>197</v>
      </c>
      <c r="CE333" s="49" t="s">
        <v>197</v>
      </c>
      <c r="CF333" s="49" t="s">
        <v>197</v>
      </c>
      <c r="CG333" s="49" t="s">
        <v>197</v>
      </c>
      <c r="CH333" s="49" t="s">
        <v>197</v>
      </c>
      <c r="CI333" s="49" t="s">
        <v>197</v>
      </c>
      <c r="CJ333" s="49" t="s">
        <v>197</v>
      </c>
      <c r="CK333" s="49" t="s">
        <v>197</v>
      </c>
      <c r="CL333" s="49" t="s">
        <v>197</v>
      </c>
      <c r="CM333" s="49" t="s">
        <v>197</v>
      </c>
      <c r="CN333" s="49" t="s">
        <v>197</v>
      </c>
      <c r="CO333" s="49" t="s">
        <v>197</v>
      </c>
      <c r="CP333" s="49" t="s">
        <v>197</v>
      </c>
      <c r="CQ333" s="49" t="s">
        <v>197</v>
      </c>
      <c r="CR333" s="49" t="s">
        <v>197</v>
      </c>
      <c r="CS333" s="49" t="s">
        <v>197</v>
      </c>
      <c r="CT333" s="49" t="s">
        <v>197</v>
      </c>
      <c r="CU333" s="49" t="s">
        <v>197</v>
      </c>
      <c r="CV333" s="49" t="s">
        <v>197</v>
      </c>
      <c r="CW333" s="49" t="s">
        <v>197</v>
      </c>
      <c r="CX333" s="49" t="s">
        <v>197</v>
      </c>
      <c r="CY333" s="49" t="s">
        <v>197</v>
      </c>
      <c r="CZ333" s="49" t="s">
        <v>197</v>
      </c>
      <c r="DA333" s="49" t="s">
        <v>197</v>
      </c>
      <c r="DB333" s="49" t="s">
        <v>197</v>
      </c>
      <c r="DC333" s="49" t="s">
        <v>197</v>
      </c>
      <c r="DD333" s="49" t="s">
        <v>197</v>
      </c>
      <c r="DE333" s="49" t="s">
        <v>197</v>
      </c>
      <c r="DF333" s="49" t="s">
        <v>197</v>
      </c>
      <c r="DG333" s="49" t="s">
        <v>197</v>
      </c>
      <c r="DH333" s="49" t="s">
        <v>197</v>
      </c>
      <c r="DI333" s="49" t="s">
        <v>197</v>
      </c>
      <c r="DJ333" s="49" t="s">
        <v>197</v>
      </c>
      <c r="DK333" s="49" t="s">
        <v>197</v>
      </c>
      <c r="DL333" s="49" t="s">
        <v>197</v>
      </c>
      <c r="DM333" s="49" t="s">
        <v>197</v>
      </c>
      <c r="DN333" s="49" t="s">
        <v>197</v>
      </c>
      <c r="DO333" s="49" t="s">
        <v>197</v>
      </c>
      <c r="DP333" s="49" t="s">
        <v>197</v>
      </c>
      <c r="DQ333" s="49" t="s">
        <v>197</v>
      </c>
      <c r="DR333" s="49" t="s">
        <v>197</v>
      </c>
      <c r="DS333" s="49" t="s">
        <v>197</v>
      </c>
      <c r="DT333" s="49" t="s">
        <v>197</v>
      </c>
      <c r="DU333" s="49" t="s">
        <v>197</v>
      </c>
      <c r="DV333" s="49" t="s">
        <v>197</v>
      </c>
      <c r="DW333" s="49" t="s">
        <v>197</v>
      </c>
      <c r="DX333" s="49" t="s">
        <v>197</v>
      </c>
      <c r="DY333" s="49" t="s">
        <v>197</v>
      </c>
      <c r="DZ333" s="49" t="s">
        <v>197</v>
      </c>
      <c r="EA333" s="49" t="s">
        <v>197</v>
      </c>
      <c r="EB333" s="48" t="e">
        <v>#N/A</v>
      </c>
      <c r="EC333" s="49" t="s">
        <v>197</v>
      </c>
      <c r="ED333" s="48" t="e">
        <v>#N/A</v>
      </c>
      <c r="EE333" s="49" t="s">
        <v>197</v>
      </c>
      <c r="EF333" s="49" t="s">
        <v>197</v>
      </c>
      <c r="EG333" s="49" t="s">
        <v>197</v>
      </c>
      <c r="EH333" s="49" t="s">
        <v>197</v>
      </c>
      <c r="EI333" s="49" t="s">
        <v>197</v>
      </c>
      <c r="EJ333" s="49" t="s">
        <v>197</v>
      </c>
      <c r="EK333" s="49" t="s">
        <v>197</v>
      </c>
      <c r="EL333" s="49" t="s">
        <v>197</v>
      </c>
      <c r="EM333" s="49" t="s">
        <v>197</v>
      </c>
      <c r="EN333" s="49" t="s">
        <v>197</v>
      </c>
      <c r="EO333" s="49" t="s">
        <v>197</v>
      </c>
      <c r="EP333" s="49" t="s">
        <v>197</v>
      </c>
      <c r="EQ333" s="49" t="s">
        <v>197</v>
      </c>
      <c r="ER333" s="49" t="s">
        <v>197</v>
      </c>
      <c r="ES333" s="49" t="s">
        <v>197</v>
      </c>
      <c r="ET333" s="49" t="s">
        <v>197</v>
      </c>
      <c r="EU333" s="49" t="s">
        <v>197</v>
      </c>
      <c r="EV333" s="48">
        <v>12.6</v>
      </c>
      <c r="EW333" s="48">
        <v>35.4</v>
      </c>
      <c r="EX333" s="48">
        <v>28.1</v>
      </c>
      <c r="EY333" s="49" t="s">
        <v>197</v>
      </c>
      <c r="EZ333" s="49" t="s">
        <v>197</v>
      </c>
      <c r="FA333" s="49" t="s">
        <v>197</v>
      </c>
      <c r="FB333" s="49" t="s">
        <v>197</v>
      </c>
      <c r="FC333" s="49" t="s">
        <v>197</v>
      </c>
      <c r="FD333" s="49" t="s">
        <v>197</v>
      </c>
      <c r="FE333" s="49" t="s">
        <v>197</v>
      </c>
      <c r="FF333" s="49" t="s">
        <v>197</v>
      </c>
      <c r="FG333" s="49" t="s">
        <v>197</v>
      </c>
      <c r="FH333" s="49" t="s">
        <v>197</v>
      </c>
      <c r="FI333" s="49" t="s">
        <v>197</v>
      </c>
      <c r="FJ333" s="49" t="s">
        <v>197</v>
      </c>
      <c r="FK333" s="49" t="s">
        <v>197</v>
      </c>
      <c r="FL333" s="49" t="s">
        <v>197</v>
      </c>
      <c r="FM333" s="48">
        <v>4.0999999999999996</v>
      </c>
      <c r="FN333" s="48">
        <v>8.4</v>
      </c>
      <c r="FO333" s="48">
        <v>5.9</v>
      </c>
      <c r="FP333" s="49" t="s">
        <v>197</v>
      </c>
      <c r="FQ333" s="49" t="s">
        <v>197</v>
      </c>
      <c r="FR333" s="49" t="s">
        <v>197</v>
      </c>
      <c r="FS333" s="49" t="s">
        <v>197</v>
      </c>
      <c r="FT333" s="49" t="s">
        <v>197</v>
      </c>
      <c r="FU333" s="49" t="s">
        <v>197</v>
      </c>
      <c r="FV333" s="49" t="s">
        <v>197</v>
      </c>
      <c r="FW333" s="49" t="s">
        <v>197</v>
      </c>
      <c r="FX333" s="48">
        <v>17.7</v>
      </c>
      <c r="FY333" s="48">
        <v>13.3</v>
      </c>
      <c r="FZ333" s="48">
        <v>13.4</v>
      </c>
      <c r="GA333" s="48">
        <v>16.100000000000001</v>
      </c>
      <c r="GB333" s="48">
        <v>18.8</v>
      </c>
      <c r="GC333" s="48">
        <v>18.3</v>
      </c>
      <c r="GD333" s="49" t="s">
        <v>197</v>
      </c>
      <c r="GE333" s="49" t="s">
        <v>197</v>
      </c>
      <c r="GF333" s="49" t="s">
        <v>197</v>
      </c>
      <c r="GG333" s="48">
        <v>59.2</v>
      </c>
      <c r="GH333" s="48">
        <v>6.5</v>
      </c>
      <c r="GI333" s="48">
        <v>6.9</v>
      </c>
      <c r="GJ333" s="49" t="s">
        <v>197</v>
      </c>
      <c r="GK333" s="49" t="s">
        <v>197</v>
      </c>
      <c r="GL333" s="49" t="s">
        <v>197</v>
      </c>
      <c r="GM333" s="49" t="s">
        <v>197</v>
      </c>
      <c r="GN333" s="49" t="s">
        <v>197</v>
      </c>
      <c r="GO333" s="49" t="s">
        <v>197</v>
      </c>
      <c r="GP333" s="49" t="s">
        <v>197</v>
      </c>
      <c r="GQ333" s="49" t="s">
        <v>197</v>
      </c>
      <c r="GR333" s="49" t="s">
        <v>197</v>
      </c>
      <c r="GS333" s="49" t="s">
        <v>197</v>
      </c>
      <c r="GT333" s="49" t="s">
        <v>197</v>
      </c>
      <c r="GU333" s="49" t="s">
        <v>197</v>
      </c>
      <c r="GV333" s="49" t="s">
        <v>197</v>
      </c>
      <c r="GW333" s="49" t="s">
        <v>197</v>
      </c>
      <c r="GX333" s="49" t="s">
        <v>197</v>
      </c>
      <c r="GY333" s="49" t="s">
        <v>197</v>
      </c>
      <c r="GZ333" s="49" t="s">
        <v>197</v>
      </c>
      <c r="HA333" s="49" t="s">
        <v>197</v>
      </c>
      <c r="HB333" s="49" t="s">
        <v>197</v>
      </c>
      <c r="HC333" s="49" t="s">
        <v>197</v>
      </c>
      <c r="HD333" s="49" t="s">
        <v>197</v>
      </c>
      <c r="HE333" s="48" t="e">
        <v>#N/A</v>
      </c>
      <c r="HF333" s="49" t="s">
        <v>197</v>
      </c>
      <c r="HG333" s="48" t="e">
        <v>#N/A</v>
      </c>
      <c r="HH333" s="49" t="s">
        <v>197</v>
      </c>
      <c r="HI333" s="49" t="s">
        <v>197</v>
      </c>
      <c r="HJ333" s="49" t="s">
        <v>197</v>
      </c>
      <c r="HK333" s="49" t="s">
        <v>197</v>
      </c>
      <c r="HL333" s="49" t="s">
        <v>197</v>
      </c>
      <c r="HM333" s="49" t="s">
        <v>197</v>
      </c>
      <c r="HN333" s="49" t="s">
        <v>197</v>
      </c>
      <c r="HO333" s="49" t="s">
        <v>197</v>
      </c>
      <c r="HP333" s="49" t="s">
        <v>197</v>
      </c>
      <c r="HQ333" s="49" t="s">
        <v>197</v>
      </c>
      <c r="HR333" s="49" t="s">
        <v>197</v>
      </c>
      <c r="HS333" s="49" t="s">
        <v>197</v>
      </c>
      <c r="HT333" s="49" t="s">
        <v>197</v>
      </c>
      <c r="HU333" s="48">
        <v>55.9</v>
      </c>
      <c r="HV333" s="48">
        <v>34.200000000000003</v>
      </c>
      <c r="HW333" s="48">
        <v>35.700000000000003</v>
      </c>
      <c r="HX333" s="49" t="s">
        <v>197</v>
      </c>
      <c r="HY333" s="49" t="s">
        <v>197</v>
      </c>
      <c r="HZ333" s="49" t="s">
        <v>197</v>
      </c>
      <c r="IA333" s="49" t="s">
        <v>197</v>
      </c>
      <c r="IB333" s="49" t="s">
        <v>197</v>
      </c>
      <c r="IC333" s="49" t="s">
        <v>197</v>
      </c>
      <c r="ID333" s="49" t="s">
        <v>197</v>
      </c>
      <c r="IE333" s="49" t="s">
        <v>197</v>
      </c>
      <c r="IF333" s="49" t="s">
        <v>197</v>
      </c>
      <c r="IG333" s="49" t="s">
        <v>197</v>
      </c>
      <c r="IH333" s="48">
        <v>31.7</v>
      </c>
      <c r="II333" s="49" t="s">
        <v>197</v>
      </c>
      <c r="IJ333" s="49" t="s">
        <v>197</v>
      </c>
      <c r="IK333" s="49" t="s">
        <v>197</v>
      </c>
      <c r="IL333" s="49" t="s">
        <v>197</v>
      </c>
      <c r="IM333" s="49" t="s">
        <v>197</v>
      </c>
      <c r="IN333" s="49" t="s">
        <v>197</v>
      </c>
      <c r="IO333" s="49" t="s">
        <v>197</v>
      </c>
      <c r="IP333" s="49" t="s">
        <v>197</v>
      </c>
      <c r="IQ333" s="49" t="s">
        <v>197</v>
      </c>
      <c r="IR333" s="48">
        <v>22.9</v>
      </c>
      <c r="IS333" s="48">
        <v>8.6</v>
      </c>
      <c r="IT333" s="48">
        <v>14.2</v>
      </c>
      <c r="IU333" s="49" t="s">
        <v>197</v>
      </c>
      <c r="IV333" s="49" t="s">
        <v>197</v>
      </c>
      <c r="IW333" s="49" t="s">
        <v>197</v>
      </c>
      <c r="IX333" s="49" t="s">
        <v>197</v>
      </c>
      <c r="IY333" s="49" t="s">
        <v>197</v>
      </c>
      <c r="IZ333" s="49" t="s">
        <v>197</v>
      </c>
      <c r="JA333" s="49" t="s">
        <v>197</v>
      </c>
      <c r="JB333" s="49" t="s">
        <v>197</v>
      </c>
      <c r="JC333" s="49" t="s">
        <v>197</v>
      </c>
      <c r="JD333" s="49" t="s">
        <v>197</v>
      </c>
      <c r="JE333" s="49" t="s">
        <v>197</v>
      </c>
      <c r="JF333" s="49" t="s">
        <v>87</v>
      </c>
      <c r="JG333" s="49" t="s">
        <v>87</v>
      </c>
      <c r="JH333" s="49" t="s">
        <v>87</v>
      </c>
      <c r="JI333" s="49">
        <v>28.9</v>
      </c>
      <c r="JJ333" s="49">
        <v>52.6</v>
      </c>
      <c r="JK333" s="49">
        <v>40.700000000000003</v>
      </c>
      <c r="JL333" s="49">
        <v>45.5</v>
      </c>
      <c r="JM333" s="49">
        <v>32</v>
      </c>
      <c r="JN333" s="49">
        <v>31.7</v>
      </c>
      <c r="JO333" s="49" t="s">
        <v>87</v>
      </c>
    </row>
    <row r="334" spans="1:275">
      <c r="A334" s="45"/>
      <c r="B334" s="46" t="s">
        <v>2071</v>
      </c>
      <c r="C334" s="303" t="s">
        <v>1547</v>
      </c>
      <c r="D334" s="46" t="s">
        <v>144</v>
      </c>
      <c r="E334" s="303" t="s">
        <v>43</v>
      </c>
      <c r="F334" s="47" t="s">
        <v>197</v>
      </c>
      <c r="G334" s="47" t="s">
        <v>197</v>
      </c>
      <c r="H334" s="48">
        <v>79.599999999999994</v>
      </c>
      <c r="I334" s="48">
        <v>84.9</v>
      </c>
      <c r="J334" s="48">
        <v>74.599999999999994</v>
      </c>
      <c r="K334" s="48">
        <v>67</v>
      </c>
      <c r="L334" s="48">
        <v>36.5</v>
      </c>
      <c r="M334" s="48">
        <v>77.8</v>
      </c>
      <c r="N334" s="48">
        <v>67.8</v>
      </c>
      <c r="O334" s="49" t="s">
        <v>197</v>
      </c>
      <c r="P334" s="48">
        <v>108.3</v>
      </c>
      <c r="Q334" s="48">
        <v>164.3</v>
      </c>
      <c r="R334" s="48">
        <v>83.5</v>
      </c>
      <c r="S334" s="48">
        <v>76.5</v>
      </c>
      <c r="T334" s="49" t="s">
        <v>197</v>
      </c>
      <c r="U334" s="49" t="s">
        <v>197</v>
      </c>
      <c r="V334" s="49" t="s">
        <v>197</v>
      </c>
      <c r="W334" s="49" t="s">
        <v>197</v>
      </c>
      <c r="X334" s="49" t="s">
        <v>197</v>
      </c>
      <c r="Y334" s="49" t="s">
        <v>197</v>
      </c>
      <c r="Z334" s="49" t="s">
        <v>197</v>
      </c>
      <c r="AA334" s="49" t="s">
        <v>197</v>
      </c>
      <c r="AB334" s="49" t="s">
        <v>197</v>
      </c>
      <c r="AC334" s="49" t="s">
        <v>197</v>
      </c>
      <c r="AD334" s="49" t="s">
        <v>197</v>
      </c>
      <c r="AE334" s="49" t="s">
        <v>197</v>
      </c>
      <c r="AF334" s="49" t="s">
        <v>197</v>
      </c>
      <c r="AG334" s="49" t="s">
        <v>197</v>
      </c>
      <c r="AH334" s="48">
        <v>53.6</v>
      </c>
      <c r="AI334" s="49" t="s">
        <v>197</v>
      </c>
      <c r="AJ334" s="49" t="s">
        <v>197</v>
      </c>
      <c r="AK334" s="49" t="s">
        <v>197</v>
      </c>
      <c r="AL334" s="49" t="s">
        <v>197</v>
      </c>
      <c r="AM334" s="49" t="s">
        <v>197</v>
      </c>
      <c r="AN334" s="49" t="s">
        <v>197</v>
      </c>
      <c r="AO334" s="49" t="s">
        <v>197</v>
      </c>
      <c r="AP334" s="49" t="s">
        <v>197</v>
      </c>
      <c r="AQ334" s="49" t="s">
        <v>197</v>
      </c>
      <c r="AR334" s="49" t="s">
        <v>197</v>
      </c>
      <c r="AS334" s="49" t="s">
        <v>197</v>
      </c>
      <c r="AT334" s="48">
        <v>63.3</v>
      </c>
      <c r="AU334" s="49" t="s">
        <v>197</v>
      </c>
      <c r="AV334" s="48">
        <v>56.9</v>
      </c>
      <c r="AW334" s="49" t="s">
        <v>197</v>
      </c>
      <c r="AX334" s="49" t="s">
        <v>197</v>
      </c>
      <c r="AY334" s="49" t="s">
        <v>197</v>
      </c>
      <c r="AZ334" s="48">
        <v>153.9</v>
      </c>
      <c r="BA334" s="48">
        <v>116.9</v>
      </c>
      <c r="BB334" s="48">
        <v>118.6</v>
      </c>
      <c r="BC334" s="48">
        <v>78.599999999999994</v>
      </c>
      <c r="BD334" s="48">
        <v>53.5</v>
      </c>
      <c r="BE334" s="48">
        <v>55.4</v>
      </c>
      <c r="BF334" s="48">
        <v>98.3</v>
      </c>
      <c r="BG334" s="48">
        <v>72.7</v>
      </c>
      <c r="BH334" s="48">
        <v>79</v>
      </c>
      <c r="BI334" s="48">
        <v>34.700000000000003</v>
      </c>
      <c r="BJ334" s="48">
        <v>42.8</v>
      </c>
      <c r="BK334" s="48">
        <v>38.5</v>
      </c>
      <c r="BL334" s="48">
        <v>6.2</v>
      </c>
      <c r="BM334" s="48">
        <v>26.2</v>
      </c>
      <c r="BN334" s="48">
        <v>20.6</v>
      </c>
      <c r="BO334" s="49" t="s">
        <v>197</v>
      </c>
      <c r="BP334" s="49" t="s">
        <v>197</v>
      </c>
      <c r="BQ334" s="49" t="s">
        <v>197</v>
      </c>
      <c r="BR334" s="49" t="s">
        <v>197</v>
      </c>
      <c r="BS334" s="49" t="s">
        <v>197</v>
      </c>
      <c r="BT334" s="49" t="s">
        <v>197</v>
      </c>
      <c r="BU334" s="49" t="s">
        <v>197</v>
      </c>
      <c r="BV334" s="49" t="s">
        <v>197</v>
      </c>
      <c r="BW334" s="49" t="s">
        <v>197</v>
      </c>
      <c r="BX334" s="49" t="s">
        <v>197</v>
      </c>
      <c r="BY334" s="49" t="s">
        <v>197</v>
      </c>
      <c r="BZ334" s="49" t="s">
        <v>197</v>
      </c>
      <c r="CA334" s="49" t="s">
        <v>197</v>
      </c>
      <c r="CB334" s="49" t="s">
        <v>197</v>
      </c>
      <c r="CC334" s="49" t="s">
        <v>197</v>
      </c>
      <c r="CD334" s="49" t="s">
        <v>197</v>
      </c>
      <c r="CE334" s="49" t="s">
        <v>197</v>
      </c>
      <c r="CF334" s="49" t="s">
        <v>197</v>
      </c>
      <c r="CG334" s="49" t="s">
        <v>197</v>
      </c>
      <c r="CH334" s="49" t="s">
        <v>197</v>
      </c>
      <c r="CI334" s="49" t="s">
        <v>197</v>
      </c>
      <c r="CJ334" s="48">
        <v>111.8</v>
      </c>
      <c r="CK334" s="48">
        <v>77.900000000000006</v>
      </c>
      <c r="CL334" s="48">
        <v>92.6</v>
      </c>
      <c r="CM334" s="49" t="s">
        <v>197</v>
      </c>
      <c r="CN334" s="49" t="s">
        <v>197</v>
      </c>
      <c r="CO334" s="49" t="s">
        <v>197</v>
      </c>
      <c r="CP334" s="49" t="s">
        <v>197</v>
      </c>
      <c r="CQ334" s="49" t="s">
        <v>197</v>
      </c>
      <c r="CR334" s="49" t="s">
        <v>197</v>
      </c>
      <c r="CS334" s="49" t="s">
        <v>197</v>
      </c>
      <c r="CT334" s="49" t="s">
        <v>197</v>
      </c>
      <c r="CU334" s="49" t="s">
        <v>197</v>
      </c>
      <c r="CV334" s="49" t="s">
        <v>197</v>
      </c>
      <c r="CW334" s="49" t="s">
        <v>197</v>
      </c>
      <c r="CX334" s="49" t="s">
        <v>197</v>
      </c>
      <c r="CY334" s="49" t="s">
        <v>197</v>
      </c>
      <c r="CZ334" s="49" t="s">
        <v>197</v>
      </c>
      <c r="DA334" s="49" t="s">
        <v>197</v>
      </c>
      <c r="DB334" s="49" t="s">
        <v>197</v>
      </c>
      <c r="DC334" s="49" t="s">
        <v>197</v>
      </c>
      <c r="DD334" s="49" t="s">
        <v>197</v>
      </c>
      <c r="DE334" s="49" t="s">
        <v>197</v>
      </c>
      <c r="DF334" s="49" t="s">
        <v>197</v>
      </c>
      <c r="DG334" s="49" t="s">
        <v>197</v>
      </c>
      <c r="DH334" s="49" t="s">
        <v>197</v>
      </c>
      <c r="DI334" s="49" t="s">
        <v>197</v>
      </c>
      <c r="DJ334" s="49" t="s">
        <v>197</v>
      </c>
      <c r="DK334" s="49" t="s">
        <v>197</v>
      </c>
      <c r="DL334" s="49" t="s">
        <v>197</v>
      </c>
      <c r="DM334" s="48">
        <v>101.6</v>
      </c>
      <c r="DN334" s="48">
        <v>70.599999999999994</v>
      </c>
      <c r="DO334" s="48">
        <v>82.9</v>
      </c>
      <c r="DP334" s="49" t="s">
        <v>197</v>
      </c>
      <c r="DQ334" s="49" t="s">
        <v>197</v>
      </c>
      <c r="DR334" s="49" t="s">
        <v>197</v>
      </c>
      <c r="DS334" s="49" t="s">
        <v>197</v>
      </c>
      <c r="DT334" s="49" t="s">
        <v>197</v>
      </c>
      <c r="DU334" s="49" t="s">
        <v>197</v>
      </c>
      <c r="DV334" s="49" t="s">
        <v>197</v>
      </c>
      <c r="DW334" s="49" t="s">
        <v>197</v>
      </c>
      <c r="DX334" s="49" t="s">
        <v>197</v>
      </c>
      <c r="DY334" s="49" t="s">
        <v>197</v>
      </c>
      <c r="DZ334" s="49" t="s">
        <v>197</v>
      </c>
      <c r="EA334" s="49" t="s">
        <v>197</v>
      </c>
      <c r="EB334" s="48" t="e">
        <v>#N/A</v>
      </c>
      <c r="EC334" s="49" t="s">
        <v>197</v>
      </c>
      <c r="ED334" s="48" t="e">
        <v>#N/A</v>
      </c>
      <c r="EE334" s="49" t="s">
        <v>197</v>
      </c>
      <c r="EF334" s="49" t="s">
        <v>197</v>
      </c>
      <c r="EG334" s="49" t="s">
        <v>197</v>
      </c>
      <c r="EH334" s="49" t="s">
        <v>197</v>
      </c>
      <c r="EI334" s="49" t="s">
        <v>197</v>
      </c>
      <c r="EJ334" s="49" t="s">
        <v>197</v>
      </c>
      <c r="EK334" s="49" t="s">
        <v>197</v>
      </c>
      <c r="EL334" s="49" t="s">
        <v>197</v>
      </c>
      <c r="EM334" s="49" t="s">
        <v>197</v>
      </c>
      <c r="EN334" s="49" t="s">
        <v>197</v>
      </c>
      <c r="EO334" s="49" t="s">
        <v>197</v>
      </c>
      <c r="EP334" s="49" t="s">
        <v>197</v>
      </c>
      <c r="EQ334" s="49" t="s">
        <v>197</v>
      </c>
      <c r="ER334" s="49" t="s">
        <v>197</v>
      </c>
      <c r="ES334" s="49" t="s">
        <v>197</v>
      </c>
      <c r="ET334" s="48">
        <v>176</v>
      </c>
      <c r="EU334" s="49" t="s">
        <v>197</v>
      </c>
      <c r="EV334" s="48">
        <v>71.099999999999994</v>
      </c>
      <c r="EW334" s="48">
        <v>57.8</v>
      </c>
      <c r="EX334" s="48">
        <v>62.1</v>
      </c>
      <c r="EY334" s="49" t="s">
        <v>197</v>
      </c>
      <c r="EZ334" s="48">
        <v>46.4</v>
      </c>
      <c r="FA334" s="48">
        <v>30.5</v>
      </c>
      <c r="FB334" s="48">
        <v>36.799999999999997</v>
      </c>
      <c r="FC334" s="49" t="s">
        <v>197</v>
      </c>
      <c r="FD334" s="48">
        <v>49.4</v>
      </c>
      <c r="FE334" s="48">
        <v>34.4</v>
      </c>
      <c r="FF334" s="48">
        <v>40.9</v>
      </c>
      <c r="FG334" s="48">
        <v>10.3</v>
      </c>
      <c r="FH334" s="48">
        <v>78.3</v>
      </c>
      <c r="FI334" s="48">
        <v>29.5</v>
      </c>
      <c r="FJ334" s="49" t="s">
        <v>197</v>
      </c>
      <c r="FK334" s="49" t="s">
        <v>197</v>
      </c>
      <c r="FL334" s="49" t="s">
        <v>197</v>
      </c>
      <c r="FM334" s="48">
        <v>28.6</v>
      </c>
      <c r="FN334" s="48">
        <v>30.6</v>
      </c>
      <c r="FO334" s="48">
        <v>29.4</v>
      </c>
      <c r="FP334" s="48">
        <v>40.700000000000003</v>
      </c>
      <c r="FQ334" s="48">
        <v>31.9</v>
      </c>
      <c r="FR334" s="48">
        <v>35</v>
      </c>
      <c r="FS334" s="48">
        <v>42.2</v>
      </c>
      <c r="FT334" s="48">
        <v>49.2</v>
      </c>
      <c r="FU334" s="48">
        <v>44.8</v>
      </c>
      <c r="FV334" s="48">
        <v>13</v>
      </c>
      <c r="FW334" s="49" t="s">
        <v>197</v>
      </c>
      <c r="FX334" s="48">
        <v>30.9</v>
      </c>
      <c r="FY334" s="48">
        <v>87.3</v>
      </c>
      <c r="FZ334" s="48">
        <v>86.7</v>
      </c>
      <c r="GA334" s="48">
        <v>55</v>
      </c>
      <c r="GB334" s="48">
        <v>73.900000000000006</v>
      </c>
      <c r="GC334" s="48">
        <v>70.2</v>
      </c>
      <c r="GD334" s="49" t="s">
        <v>197</v>
      </c>
      <c r="GE334" s="49" t="s">
        <v>197</v>
      </c>
      <c r="GF334" s="49" t="s">
        <v>197</v>
      </c>
      <c r="GG334" s="48">
        <v>64.5</v>
      </c>
      <c r="GH334" s="48">
        <v>113.1</v>
      </c>
      <c r="GI334" s="48">
        <v>112.8</v>
      </c>
      <c r="GJ334" s="49" t="s">
        <v>197</v>
      </c>
      <c r="GK334" s="49" t="s">
        <v>197</v>
      </c>
      <c r="GL334" s="49" t="s">
        <v>197</v>
      </c>
      <c r="GM334" s="49" t="s">
        <v>197</v>
      </c>
      <c r="GN334" s="49" t="s">
        <v>197</v>
      </c>
      <c r="GO334" s="49" t="s">
        <v>197</v>
      </c>
      <c r="GP334" s="49" t="s">
        <v>197</v>
      </c>
      <c r="GQ334" s="49" t="s">
        <v>197</v>
      </c>
      <c r="GR334" s="49" t="s">
        <v>197</v>
      </c>
      <c r="GS334" s="49" t="s">
        <v>197</v>
      </c>
      <c r="GT334" s="49" t="s">
        <v>197</v>
      </c>
      <c r="GU334" s="49" t="s">
        <v>197</v>
      </c>
      <c r="GV334" s="49" t="s">
        <v>197</v>
      </c>
      <c r="GW334" s="49" t="s">
        <v>197</v>
      </c>
      <c r="GX334" s="49" t="s">
        <v>197</v>
      </c>
      <c r="GY334" s="49" t="s">
        <v>197</v>
      </c>
      <c r="GZ334" s="49" t="s">
        <v>197</v>
      </c>
      <c r="HA334" s="49" t="s">
        <v>197</v>
      </c>
      <c r="HB334" s="49" t="s">
        <v>197</v>
      </c>
      <c r="HC334" s="49" t="s">
        <v>197</v>
      </c>
      <c r="HD334" s="49" t="s">
        <v>197</v>
      </c>
      <c r="HE334" s="48" t="e">
        <v>#N/A</v>
      </c>
      <c r="HF334" s="49" t="s">
        <v>197</v>
      </c>
      <c r="HG334" s="48" t="e">
        <v>#N/A</v>
      </c>
      <c r="HH334" s="49" t="s">
        <v>197</v>
      </c>
      <c r="HI334" s="49" t="s">
        <v>197</v>
      </c>
      <c r="HJ334" s="49" t="s">
        <v>197</v>
      </c>
      <c r="HK334" s="49" t="s">
        <v>197</v>
      </c>
      <c r="HL334" s="49" t="s">
        <v>197</v>
      </c>
      <c r="HM334" s="49" t="s">
        <v>197</v>
      </c>
      <c r="HN334" s="49" t="s">
        <v>197</v>
      </c>
      <c r="HO334" s="49" t="s">
        <v>197</v>
      </c>
      <c r="HP334" s="49" t="s">
        <v>197</v>
      </c>
      <c r="HQ334" s="49" t="s">
        <v>197</v>
      </c>
      <c r="HR334" s="49" t="s">
        <v>197</v>
      </c>
      <c r="HS334" s="49" t="s">
        <v>197</v>
      </c>
      <c r="HT334" s="49" t="s">
        <v>197</v>
      </c>
      <c r="HU334" s="48">
        <v>357.8</v>
      </c>
      <c r="HV334" s="48">
        <v>99.7</v>
      </c>
      <c r="HW334" s="48">
        <v>116.1</v>
      </c>
      <c r="HX334" s="49" t="s">
        <v>197</v>
      </c>
      <c r="HY334" s="49" t="s">
        <v>197</v>
      </c>
      <c r="HZ334" s="49" t="s">
        <v>197</v>
      </c>
      <c r="IA334" s="49" t="s">
        <v>197</v>
      </c>
      <c r="IB334" s="49" t="s">
        <v>197</v>
      </c>
      <c r="IC334" s="49" t="s">
        <v>197</v>
      </c>
      <c r="ID334" s="48">
        <v>34</v>
      </c>
      <c r="IE334" s="49" t="s">
        <v>197</v>
      </c>
      <c r="IF334" s="49" t="s">
        <v>197</v>
      </c>
      <c r="IG334" s="49" t="s">
        <v>197</v>
      </c>
      <c r="IH334" s="48">
        <v>73.400000000000006</v>
      </c>
      <c r="II334" s="49" t="s">
        <v>197</v>
      </c>
      <c r="IJ334" s="49" t="s">
        <v>197</v>
      </c>
      <c r="IK334" s="49" t="s">
        <v>197</v>
      </c>
      <c r="IL334" s="49" t="s">
        <v>197</v>
      </c>
      <c r="IM334" s="49" t="s">
        <v>197</v>
      </c>
      <c r="IN334" s="49" t="s">
        <v>197</v>
      </c>
      <c r="IO334" s="49" t="s">
        <v>197</v>
      </c>
      <c r="IP334" s="49" t="s">
        <v>197</v>
      </c>
      <c r="IQ334" s="48">
        <v>9.4</v>
      </c>
      <c r="IR334" s="48">
        <v>50.7</v>
      </c>
      <c r="IS334" s="48">
        <v>14.4</v>
      </c>
      <c r="IT334" s="48">
        <v>28.5</v>
      </c>
      <c r="IU334" s="48">
        <v>136.4</v>
      </c>
      <c r="IV334" s="48">
        <v>82.9</v>
      </c>
      <c r="IW334" s="48">
        <v>96.7</v>
      </c>
      <c r="IX334" s="49" t="s">
        <v>197</v>
      </c>
      <c r="IY334" s="49" t="s">
        <v>197</v>
      </c>
      <c r="IZ334" s="49" t="s">
        <v>197</v>
      </c>
      <c r="JA334" s="49" t="s">
        <v>197</v>
      </c>
      <c r="JB334" s="49" t="s">
        <v>197</v>
      </c>
      <c r="JC334" s="48">
        <v>323.8</v>
      </c>
      <c r="JD334" s="48">
        <v>26.5</v>
      </c>
      <c r="JE334" s="48">
        <v>99.1</v>
      </c>
      <c r="JF334" s="48" t="s">
        <v>87</v>
      </c>
      <c r="JG334" s="48" t="s">
        <v>87</v>
      </c>
      <c r="JH334" s="48">
        <v>36.9</v>
      </c>
      <c r="JI334" s="48">
        <v>71.7</v>
      </c>
      <c r="JJ334" s="48">
        <v>98</v>
      </c>
      <c r="JK334" s="48">
        <v>106</v>
      </c>
      <c r="JL334" s="48">
        <v>94.6</v>
      </c>
      <c r="JM334" s="48">
        <v>98.5</v>
      </c>
      <c r="JN334" s="48">
        <v>73.400000000000006</v>
      </c>
      <c r="JO334" s="48" t="s">
        <v>87</v>
      </c>
    </row>
    <row r="335" spans="1:275">
      <c r="A335" s="45"/>
      <c r="B335" s="46" t="s">
        <v>2072</v>
      </c>
      <c r="C335" s="303" t="s">
        <v>1548</v>
      </c>
      <c r="D335" s="46" t="s">
        <v>144</v>
      </c>
      <c r="E335" s="303" t="s">
        <v>43</v>
      </c>
      <c r="F335" s="47" t="s">
        <v>197</v>
      </c>
      <c r="G335" s="47" t="s">
        <v>197</v>
      </c>
      <c r="H335" s="49" t="s">
        <v>197</v>
      </c>
      <c r="I335" s="48">
        <v>84</v>
      </c>
      <c r="J335" s="48">
        <v>91.5</v>
      </c>
      <c r="K335" s="49" t="s">
        <v>197</v>
      </c>
      <c r="L335" s="49" t="s">
        <v>197</v>
      </c>
      <c r="M335" s="49" t="s">
        <v>197</v>
      </c>
      <c r="N335" s="49" t="s">
        <v>197</v>
      </c>
      <c r="O335" s="49" t="s">
        <v>197</v>
      </c>
      <c r="P335" s="49" t="s">
        <v>197</v>
      </c>
      <c r="Q335" s="49" t="s">
        <v>197</v>
      </c>
      <c r="R335" s="49" t="s">
        <v>197</v>
      </c>
      <c r="S335" s="49" t="s">
        <v>197</v>
      </c>
      <c r="T335" s="49" t="s">
        <v>197</v>
      </c>
      <c r="U335" s="49" t="s">
        <v>197</v>
      </c>
      <c r="V335" s="49" t="s">
        <v>197</v>
      </c>
      <c r="W335" s="49" t="s">
        <v>197</v>
      </c>
      <c r="X335" s="49" t="s">
        <v>197</v>
      </c>
      <c r="Y335" s="49" t="s">
        <v>197</v>
      </c>
      <c r="Z335" s="49" t="s">
        <v>197</v>
      </c>
      <c r="AA335" s="49" t="s">
        <v>197</v>
      </c>
      <c r="AB335" s="49" t="s">
        <v>197</v>
      </c>
      <c r="AC335" s="49" t="s">
        <v>197</v>
      </c>
      <c r="AD335" s="49" t="s">
        <v>197</v>
      </c>
      <c r="AE335" s="49" t="s">
        <v>197</v>
      </c>
      <c r="AF335" s="49" t="s">
        <v>197</v>
      </c>
      <c r="AG335" s="49" t="s">
        <v>197</v>
      </c>
      <c r="AH335" s="49" t="s">
        <v>197</v>
      </c>
      <c r="AI335" s="49" t="s">
        <v>197</v>
      </c>
      <c r="AJ335" s="49" t="s">
        <v>197</v>
      </c>
      <c r="AK335" s="49" t="s">
        <v>197</v>
      </c>
      <c r="AL335" s="49" t="s">
        <v>197</v>
      </c>
      <c r="AM335" s="49" t="s">
        <v>197</v>
      </c>
      <c r="AN335" s="49" t="s">
        <v>197</v>
      </c>
      <c r="AO335" s="49" t="s">
        <v>197</v>
      </c>
      <c r="AP335" s="49" t="s">
        <v>197</v>
      </c>
      <c r="AQ335" s="49" t="s">
        <v>197</v>
      </c>
      <c r="AR335" s="49" t="s">
        <v>197</v>
      </c>
      <c r="AS335" s="49" t="s">
        <v>197</v>
      </c>
      <c r="AT335" s="49" t="s">
        <v>197</v>
      </c>
      <c r="AU335" s="49" t="s">
        <v>197</v>
      </c>
      <c r="AV335" s="49" t="s">
        <v>197</v>
      </c>
      <c r="AW335" s="49" t="s">
        <v>197</v>
      </c>
      <c r="AX335" s="49" t="s">
        <v>197</v>
      </c>
      <c r="AY335" s="49" t="s">
        <v>197</v>
      </c>
      <c r="AZ335" s="48">
        <v>52.8</v>
      </c>
      <c r="BA335" s="48">
        <v>51.3</v>
      </c>
      <c r="BB335" s="48">
        <v>51.4</v>
      </c>
      <c r="BC335" s="48">
        <v>61.6</v>
      </c>
      <c r="BD335" s="48">
        <v>42.6</v>
      </c>
      <c r="BE335" s="48">
        <v>44.1</v>
      </c>
      <c r="BF335" s="48">
        <v>64.599999999999994</v>
      </c>
      <c r="BG335" s="48">
        <v>38.799999999999997</v>
      </c>
      <c r="BH335" s="48">
        <v>45.1</v>
      </c>
      <c r="BI335" s="49" t="s">
        <v>197</v>
      </c>
      <c r="BJ335" s="49" t="s">
        <v>197</v>
      </c>
      <c r="BK335" s="49" t="s">
        <v>197</v>
      </c>
      <c r="BL335" s="49" t="s">
        <v>197</v>
      </c>
      <c r="BM335" s="49" t="s">
        <v>197</v>
      </c>
      <c r="BN335" s="49" t="s">
        <v>197</v>
      </c>
      <c r="BO335" s="49" t="s">
        <v>197</v>
      </c>
      <c r="BP335" s="49" t="s">
        <v>197</v>
      </c>
      <c r="BQ335" s="49" t="s">
        <v>197</v>
      </c>
      <c r="BR335" s="49" t="s">
        <v>197</v>
      </c>
      <c r="BS335" s="49" t="s">
        <v>197</v>
      </c>
      <c r="BT335" s="49" t="s">
        <v>197</v>
      </c>
      <c r="BU335" s="49" t="s">
        <v>197</v>
      </c>
      <c r="BV335" s="49" t="s">
        <v>197</v>
      </c>
      <c r="BW335" s="49" t="s">
        <v>197</v>
      </c>
      <c r="BX335" s="49" t="s">
        <v>197</v>
      </c>
      <c r="BY335" s="49" t="s">
        <v>197</v>
      </c>
      <c r="BZ335" s="49" t="s">
        <v>197</v>
      </c>
      <c r="CA335" s="49" t="s">
        <v>197</v>
      </c>
      <c r="CB335" s="49" t="s">
        <v>197</v>
      </c>
      <c r="CC335" s="49" t="s">
        <v>197</v>
      </c>
      <c r="CD335" s="49" t="s">
        <v>197</v>
      </c>
      <c r="CE335" s="49" t="s">
        <v>197</v>
      </c>
      <c r="CF335" s="49" t="s">
        <v>197</v>
      </c>
      <c r="CG335" s="49" t="s">
        <v>197</v>
      </c>
      <c r="CH335" s="49" t="s">
        <v>197</v>
      </c>
      <c r="CI335" s="49" t="s">
        <v>197</v>
      </c>
      <c r="CJ335" s="49" t="s">
        <v>197</v>
      </c>
      <c r="CK335" s="49" t="s">
        <v>197</v>
      </c>
      <c r="CL335" s="49" t="s">
        <v>197</v>
      </c>
      <c r="CM335" s="49" t="s">
        <v>197</v>
      </c>
      <c r="CN335" s="49" t="s">
        <v>197</v>
      </c>
      <c r="CO335" s="49" t="s">
        <v>197</v>
      </c>
      <c r="CP335" s="49" t="s">
        <v>197</v>
      </c>
      <c r="CQ335" s="49" t="s">
        <v>197</v>
      </c>
      <c r="CR335" s="49" t="s">
        <v>197</v>
      </c>
      <c r="CS335" s="49" t="s">
        <v>197</v>
      </c>
      <c r="CT335" s="49" t="s">
        <v>197</v>
      </c>
      <c r="CU335" s="49" t="s">
        <v>197</v>
      </c>
      <c r="CV335" s="49" t="s">
        <v>197</v>
      </c>
      <c r="CW335" s="49" t="s">
        <v>197</v>
      </c>
      <c r="CX335" s="49" t="s">
        <v>197</v>
      </c>
      <c r="CY335" s="49" t="s">
        <v>197</v>
      </c>
      <c r="CZ335" s="49" t="s">
        <v>197</v>
      </c>
      <c r="DA335" s="49" t="s">
        <v>197</v>
      </c>
      <c r="DB335" s="49" t="s">
        <v>197</v>
      </c>
      <c r="DC335" s="49" t="s">
        <v>197</v>
      </c>
      <c r="DD335" s="49" t="s">
        <v>197</v>
      </c>
      <c r="DE335" s="49" t="s">
        <v>197</v>
      </c>
      <c r="DF335" s="49" t="s">
        <v>197</v>
      </c>
      <c r="DG335" s="49" t="s">
        <v>197</v>
      </c>
      <c r="DH335" s="49" t="s">
        <v>197</v>
      </c>
      <c r="DI335" s="49" t="s">
        <v>197</v>
      </c>
      <c r="DJ335" s="49" t="s">
        <v>197</v>
      </c>
      <c r="DK335" s="49" t="s">
        <v>197</v>
      </c>
      <c r="DL335" s="49" t="s">
        <v>197</v>
      </c>
      <c r="DM335" s="49" t="s">
        <v>197</v>
      </c>
      <c r="DN335" s="49" t="s">
        <v>197</v>
      </c>
      <c r="DO335" s="49" t="s">
        <v>197</v>
      </c>
      <c r="DP335" s="49" t="s">
        <v>197</v>
      </c>
      <c r="DQ335" s="49" t="s">
        <v>197</v>
      </c>
      <c r="DR335" s="49" t="s">
        <v>197</v>
      </c>
      <c r="DS335" s="49" t="s">
        <v>197</v>
      </c>
      <c r="DT335" s="49" t="s">
        <v>197</v>
      </c>
      <c r="DU335" s="49" t="s">
        <v>197</v>
      </c>
      <c r="DV335" s="49" t="s">
        <v>197</v>
      </c>
      <c r="DW335" s="49" t="s">
        <v>197</v>
      </c>
      <c r="DX335" s="49" t="s">
        <v>197</v>
      </c>
      <c r="DY335" s="49" t="s">
        <v>197</v>
      </c>
      <c r="DZ335" s="49" t="s">
        <v>197</v>
      </c>
      <c r="EA335" s="49" t="s">
        <v>197</v>
      </c>
      <c r="EB335" s="48" t="e">
        <v>#N/A</v>
      </c>
      <c r="EC335" s="49" t="s">
        <v>197</v>
      </c>
      <c r="ED335" s="48" t="e">
        <v>#N/A</v>
      </c>
      <c r="EE335" s="49" t="s">
        <v>197</v>
      </c>
      <c r="EF335" s="49" t="s">
        <v>197</v>
      </c>
      <c r="EG335" s="49" t="s">
        <v>197</v>
      </c>
      <c r="EH335" s="49" t="s">
        <v>197</v>
      </c>
      <c r="EI335" s="49" t="s">
        <v>197</v>
      </c>
      <c r="EJ335" s="49" t="s">
        <v>197</v>
      </c>
      <c r="EK335" s="49" t="s">
        <v>197</v>
      </c>
      <c r="EL335" s="49" t="s">
        <v>197</v>
      </c>
      <c r="EM335" s="49" t="s">
        <v>197</v>
      </c>
      <c r="EN335" s="49" t="s">
        <v>197</v>
      </c>
      <c r="EO335" s="49" t="s">
        <v>197</v>
      </c>
      <c r="EP335" s="49" t="s">
        <v>197</v>
      </c>
      <c r="EQ335" s="49" t="s">
        <v>197</v>
      </c>
      <c r="ER335" s="49" t="s">
        <v>197</v>
      </c>
      <c r="ES335" s="49" t="s">
        <v>197</v>
      </c>
      <c r="ET335" s="49" t="s">
        <v>197</v>
      </c>
      <c r="EU335" s="49" t="s">
        <v>197</v>
      </c>
      <c r="EV335" s="48">
        <v>40.5</v>
      </c>
      <c r="EW335" s="48">
        <v>39.4</v>
      </c>
      <c r="EX335" s="48">
        <v>39.700000000000003</v>
      </c>
      <c r="EY335" s="49" t="s">
        <v>197</v>
      </c>
      <c r="EZ335" s="49" t="s">
        <v>197</v>
      </c>
      <c r="FA335" s="49" t="s">
        <v>197</v>
      </c>
      <c r="FB335" s="49" t="s">
        <v>197</v>
      </c>
      <c r="FC335" s="49" t="s">
        <v>197</v>
      </c>
      <c r="FD335" s="49" t="s">
        <v>197</v>
      </c>
      <c r="FE335" s="49" t="s">
        <v>197</v>
      </c>
      <c r="FF335" s="49" t="s">
        <v>197</v>
      </c>
      <c r="FG335" s="49" t="s">
        <v>197</v>
      </c>
      <c r="FH335" s="49" t="s">
        <v>197</v>
      </c>
      <c r="FI335" s="49" t="s">
        <v>197</v>
      </c>
      <c r="FJ335" s="49" t="s">
        <v>197</v>
      </c>
      <c r="FK335" s="49" t="s">
        <v>197</v>
      </c>
      <c r="FL335" s="49" t="s">
        <v>197</v>
      </c>
      <c r="FM335" s="48">
        <v>9.5</v>
      </c>
      <c r="FN335" s="48">
        <v>7.8</v>
      </c>
      <c r="FO335" s="48">
        <v>8.8000000000000007</v>
      </c>
      <c r="FP335" s="49" t="s">
        <v>197</v>
      </c>
      <c r="FQ335" s="49" t="s">
        <v>197</v>
      </c>
      <c r="FR335" s="49" t="s">
        <v>197</v>
      </c>
      <c r="FS335" s="49" t="s">
        <v>197</v>
      </c>
      <c r="FT335" s="49" t="s">
        <v>197</v>
      </c>
      <c r="FU335" s="49" t="s">
        <v>197</v>
      </c>
      <c r="FV335" s="49" t="s">
        <v>197</v>
      </c>
      <c r="FW335" s="49" t="s">
        <v>197</v>
      </c>
      <c r="FX335" s="48">
        <v>70.400000000000006</v>
      </c>
      <c r="FY335" s="48">
        <v>32.299999999999997</v>
      </c>
      <c r="FZ335" s="48">
        <v>32.700000000000003</v>
      </c>
      <c r="GA335" s="48">
        <v>54.2</v>
      </c>
      <c r="GB335" s="48">
        <v>51.6</v>
      </c>
      <c r="GC335" s="48">
        <v>52.1</v>
      </c>
      <c r="GD335" s="49" t="s">
        <v>197</v>
      </c>
      <c r="GE335" s="49" t="s">
        <v>197</v>
      </c>
      <c r="GF335" s="49" t="s">
        <v>197</v>
      </c>
      <c r="GG335" s="49" t="s">
        <v>197</v>
      </c>
      <c r="GH335" s="49" t="s">
        <v>197</v>
      </c>
      <c r="GI335" s="49" t="s">
        <v>197</v>
      </c>
      <c r="GJ335" s="49" t="s">
        <v>197</v>
      </c>
      <c r="GK335" s="49" t="s">
        <v>197</v>
      </c>
      <c r="GL335" s="49" t="s">
        <v>197</v>
      </c>
      <c r="GM335" s="49" t="s">
        <v>197</v>
      </c>
      <c r="GN335" s="49" t="s">
        <v>197</v>
      </c>
      <c r="GO335" s="49" t="s">
        <v>197</v>
      </c>
      <c r="GP335" s="49" t="s">
        <v>197</v>
      </c>
      <c r="GQ335" s="49" t="s">
        <v>197</v>
      </c>
      <c r="GR335" s="49" t="s">
        <v>197</v>
      </c>
      <c r="GS335" s="49" t="s">
        <v>197</v>
      </c>
      <c r="GT335" s="49" t="s">
        <v>197</v>
      </c>
      <c r="GU335" s="49" t="s">
        <v>197</v>
      </c>
      <c r="GV335" s="49" t="s">
        <v>197</v>
      </c>
      <c r="GW335" s="49" t="s">
        <v>197</v>
      </c>
      <c r="GX335" s="49" t="s">
        <v>197</v>
      </c>
      <c r="GY335" s="48">
        <v>5.8</v>
      </c>
      <c r="GZ335" s="48">
        <v>13.5</v>
      </c>
      <c r="HA335" s="48">
        <v>9.6999999999999993</v>
      </c>
      <c r="HB335" s="49" t="s">
        <v>197</v>
      </c>
      <c r="HC335" s="49" t="s">
        <v>197</v>
      </c>
      <c r="HD335" s="49" t="s">
        <v>197</v>
      </c>
      <c r="HE335" s="48" t="e">
        <v>#N/A</v>
      </c>
      <c r="HF335" s="49" t="s">
        <v>197</v>
      </c>
      <c r="HG335" s="48" t="e">
        <v>#N/A</v>
      </c>
      <c r="HH335" s="49" t="s">
        <v>197</v>
      </c>
      <c r="HI335" s="49" t="s">
        <v>197</v>
      </c>
      <c r="HJ335" s="49" t="s">
        <v>197</v>
      </c>
      <c r="HK335" s="49" t="s">
        <v>197</v>
      </c>
      <c r="HL335" s="49" t="s">
        <v>197</v>
      </c>
      <c r="HM335" s="49" t="s">
        <v>197</v>
      </c>
      <c r="HN335" s="49" t="s">
        <v>197</v>
      </c>
      <c r="HO335" s="49" t="s">
        <v>197</v>
      </c>
      <c r="HP335" s="49" t="s">
        <v>197</v>
      </c>
      <c r="HQ335" s="49" t="s">
        <v>197</v>
      </c>
      <c r="HR335" s="49" t="s">
        <v>197</v>
      </c>
      <c r="HS335" s="49" t="s">
        <v>197</v>
      </c>
      <c r="HT335" s="49" t="s">
        <v>197</v>
      </c>
      <c r="HU335" s="48">
        <v>225.7</v>
      </c>
      <c r="HV335" s="48">
        <v>53.2</v>
      </c>
      <c r="HW335" s="48">
        <v>64.599999999999994</v>
      </c>
      <c r="HX335" s="49" t="s">
        <v>197</v>
      </c>
      <c r="HY335" s="49" t="s">
        <v>197</v>
      </c>
      <c r="HZ335" s="49" t="s">
        <v>197</v>
      </c>
      <c r="IA335" s="49" t="s">
        <v>197</v>
      </c>
      <c r="IB335" s="49" t="s">
        <v>197</v>
      </c>
      <c r="IC335" s="49" t="s">
        <v>197</v>
      </c>
      <c r="ID335" s="49" t="s">
        <v>197</v>
      </c>
      <c r="IE335" s="49" t="s">
        <v>197</v>
      </c>
      <c r="IF335" s="49" t="s">
        <v>197</v>
      </c>
      <c r="IG335" s="49" t="s">
        <v>197</v>
      </c>
      <c r="IH335" s="49" t="s">
        <v>197</v>
      </c>
      <c r="II335" s="49" t="s">
        <v>197</v>
      </c>
      <c r="IJ335" s="49" t="s">
        <v>197</v>
      </c>
      <c r="IK335" s="49" t="s">
        <v>197</v>
      </c>
      <c r="IL335" s="49" t="s">
        <v>197</v>
      </c>
      <c r="IM335" s="49" t="s">
        <v>197</v>
      </c>
      <c r="IN335" s="49" t="s">
        <v>197</v>
      </c>
      <c r="IO335" s="49" t="s">
        <v>197</v>
      </c>
      <c r="IP335" s="49" t="s">
        <v>197</v>
      </c>
      <c r="IQ335" s="49" t="s">
        <v>197</v>
      </c>
      <c r="IR335" s="49" t="s">
        <v>197</v>
      </c>
      <c r="IS335" s="49" t="s">
        <v>197</v>
      </c>
      <c r="IT335" s="49" t="s">
        <v>197</v>
      </c>
      <c r="IU335" s="49" t="s">
        <v>197</v>
      </c>
      <c r="IV335" s="49" t="s">
        <v>197</v>
      </c>
      <c r="IW335" s="49" t="s">
        <v>197</v>
      </c>
      <c r="IX335" s="49" t="s">
        <v>197</v>
      </c>
      <c r="IY335" s="49" t="s">
        <v>197</v>
      </c>
      <c r="IZ335" s="49" t="s">
        <v>197</v>
      </c>
      <c r="JA335" s="49" t="s">
        <v>197</v>
      </c>
      <c r="JB335" s="49" t="s">
        <v>197</v>
      </c>
      <c r="JC335" s="49" t="s">
        <v>197</v>
      </c>
      <c r="JD335" s="49" t="s">
        <v>197</v>
      </c>
      <c r="JE335" s="49" t="s">
        <v>197</v>
      </c>
      <c r="JF335" s="49" t="s">
        <v>87</v>
      </c>
      <c r="JG335" s="49" t="s">
        <v>87</v>
      </c>
      <c r="JH335" s="49" t="s">
        <v>87</v>
      </c>
      <c r="JI335" s="49" t="s">
        <v>87</v>
      </c>
      <c r="JJ335" s="49">
        <v>32.5</v>
      </c>
      <c r="JK335" s="49">
        <v>35</v>
      </c>
      <c r="JL335" s="49">
        <v>47.7</v>
      </c>
      <c r="JM335" s="49" t="s">
        <v>87</v>
      </c>
      <c r="JN335" s="49" t="s">
        <v>87</v>
      </c>
      <c r="JO335" s="49" t="s">
        <v>87</v>
      </c>
    </row>
    <row r="336" spans="1:275">
      <c r="A336" s="45"/>
      <c r="B336" s="46" t="s">
        <v>2073</v>
      </c>
      <c r="C336" s="303" t="s">
        <v>1549</v>
      </c>
      <c r="D336" s="46" t="s">
        <v>144</v>
      </c>
      <c r="E336" s="303" t="s">
        <v>43</v>
      </c>
      <c r="F336" s="47" t="s">
        <v>197</v>
      </c>
      <c r="G336" s="47" t="s">
        <v>197</v>
      </c>
      <c r="H336" s="48">
        <v>58.9</v>
      </c>
      <c r="I336" s="48">
        <v>106.5</v>
      </c>
      <c r="J336" s="48">
        <v>94.4</v>
      </c>
      <c r="K336" s="49" t="s">
        <v>197</v>
      </c>
      <c r="L336" s="48">
        <v>60.1</v>
      </c>
      <c r="M336" s="49" t="s">
        <v>197</v>
      </c>
      <c r="N336" s="49" t="s">
        <v>197</v>
      </c>
      <c r="O336" s="49" t="s">
        <v>197</v>
      </c>
      <c r="P336" s="49" t="s">
        <v>197</v>
      </c>
      <c r="Q336" s="49" t="s">
        <v>197</v>
      </c>
      <c r="R336" s="48">
        <v>56.4</v>
      </c>
      <c r="S336" s="49" t="s">
        <v>197</v>
      </c>
      <c r="T336" s="49" t="s">
        <v>197</v>
      </c>
      <c r="U336" s="49" t="s">
        <v>197</v>
      </c>
      <c r="V336" s="49" t="s">
        <v>197</v>
      </c>
      <c r="W336" s="49" t="s">
        <v>197</v>
      </c>
      <c r="X336" s="49" t="s">
        <v>197</v>
      </c>
      <c r="Y336" s="49" t="s">
        <v>197</v>
      </c>
      <c r="Z336" s="48">
        <v>194.5</v>
      </c>
      <c r="AA336" s="48">
        <v>121.2</v>
      </c>
      <c r="AB336" s="49" t="s">
        <v>197</v>
      </c>
      <c r="AC336" s="49" t="s">
        <v>197</v>
      </c>
      <c r="AD336" s="49" t="s">
        <v>197</v>
      </c>
      <c r="AE336" s="49" t="s">
        <v>197</v>
      </c>
      <c r="AF336" s="49" t="s">
        <v>197</v>
      </c>
      <c r="AG336" s="49" t="s">
        <v>197</v>
      </c>
      <c r="AH336" s="49" t="s">
        <v>197</v>
      </c>
      <c r="AI336" s="49" t="s">
        <v>197</v>
      </c>
      <c r="AJ336" s="49" t="s">
        <v>197</v>
      </c>
      <c r="AK336" s="49" t="s">
        <v>197</v>
      </c>
      <c r="AL336" s="49" t="s">
        <v>197</v>
      </c>
      <c r="AM336" s="49" t="s">
        <v>197</v>
      </c>
      <c r="AN336" s="49" t="s">
        <v>197</v>
      </c>
      <c r="AO336" s="49" t="s">
        <v>197</v>
      </c>
      <c r="AP336" s="49" t="s">
        <v>197</v>
      </c>
      <c r="AQ336" s="49" t="s">
        <v>197</v>
      </c>
      <c r="AR336" s="49" t="s">
        <v>197</v>
      </c>
      <c r="AS336" s="49" t="s">
        <v>197</v>
      </c>
      <c r="AT336" s="49" t="s">
        <v>197</v>
      </c>
      <c r="AU336" s="49" t="s">
        <v>197</v>
      </c>
      <c r="AV336" s="49" t="s">
        <v>197</v>
      </c>
      <c r="AW336" s="49" t="s">
        <v>197</v>
      </c>
      <c r="AX336" s="49" t="s">
        <v>197</v>
      </c>
      <c r="AY336" s="49" t="s">
        <v>197</v>
      </c>
      <c r="AZ336" s="48">
        <v>92.5</v>
      </c>
      <c r="BA336" s="48">
        <v>58.9</v>
      </c>
      <c r="BB336" s="48">
        <v>60.4</v>
      </c>
      <c r="BC336" s="48">
        <v>92.7</v>
      </c>
      <c r="BD336" s="48">
        <v>50.7</v>
      </c>
      <c r="BE336" s="48">
        <v>53.9</v>
      </c>
      <c r="BF336" s="48">
        <v>93.1</v>
      </c>
      <c r="BG336" s="48">
        <v>61.4</v>
      </c>
      <c r="BH336" s="48">
        <v>69</v>
      </c>
      <c r="BI336" s="48">
        <v>17.399999999999999</v>
      </c>
      <c r="BJ336" s="48">
        <v>10.4</v>
      </c>
      <c r="BK336" s="48">
        <v>14.1</v>
      </c>
      <c r="BL336" s="49" t="s">
        <v>197</v>
      </c>
      <c r="BM336" s="49" t="s">
        <v>197</v>
      </c>
      <c r="BN336" s="49" t="s">
        <v>197</v>
      </c>
      <c r="BO336" s="49" t="s">
        <v>197</v>
      </c>
      <c r="BP336" s="49" t="s">
        <v>197</v>
      </c>
      <c r="BQ336" s="49" t="s">
        <v>197</v>
      </c>
      <c r="BR336" s="49" t="s">
        <v>197</v>
      </c>
      <c r="BS336" s="49" t="s">
        <v>197</v>
      </c>
      <c r="BT336" s="49" t="s">
        <v>197</v>
      </c>
      <c r="BU336" s="49" t="s">
        <v>197</v>
      </c>
      <c r="BV336" s="49" t="s">
        <v>197</v>
      </c>
      <c r="BW336" s="49" t="s">
        <v>197</v>
      </c>
      <c r="BX336" s="49" t="s">
        <v>197</v>
      </c>
      <c r="BY336" s="49" t="s">
        <v>197</v>
      </c>
      <c r="BZ336" s="49" t="s">
        <v>197</v>
      </c>
      <c r="CA336" s="49" t="s">
        <v>197</v>
      </c>
      <c r="CB336" s="49" t="s">
        <v>197</v>
      </c>
      <c r="CC336" s="49" t="s">
        <v>197</v>
      </c>
      <c r="CD336" s="49" t="s">
        <v>197</v>
      </c>
      <c r="CE336" s="49" t="s">
        <v>197</v>
      </c>
      <c r="CF336" s="49" t="s">
        <v>197</v>
      </c>
      <c r="CG336" s="49" t="s">
        <v>197</v>
      </c>
      <c r="CH336" s="49" t="s">
        <v>197</v>
      </c>
      <c r="CI336" s="49" t="s">
        <v>197</v>
      </c>
      <c r="CJ336" s="49" t="s">
        <v>197</v>
      </c>
      <c r="CK336" s="49" t="s">
        <v>197</v>
      </c>
      <c r="CL336" s="49" t="s">
        <v>197</v>
      </c>
      <c r="CM336" s="49" t="s">
        <v>197</v>
      </c>
      <c r="CN336" s="49" t="s">
        <v>197</v>
      </c>
      <c r="CO336" s="49" t="s">
        <v>197</v>
      </c>
      <c r="CP336" s="49" t="s">
        <v>197</v>
      </c>
      <c r="CQ336" s="49" t="s">
        <v>197</v>
      </c>
      <c r="CR336" s="49" t="s">
        <v>197</v>
      </c>
      <c r="CS336" s="49" t="s">
        <v>197</v>
      </c>
      <c r="CT336" s="49" t="s">
        <v>197</v>
      </c>
      <c r="CU336" s="49" t="s">
        <v>197</v>
      </c>
      <c r="CV336" s="49" t="s">
        <v>197</v>
      </c>
      <c r="CW336" s="49" t="s">
        <v>197</v>
      </c>
      <c r="CX336" s="49" t="s">
        <v>197</v>
      </c>
      <c r="CY336" s="49" t="s">
        <v>197</v>
      </c>
      <c r="CZ336" s="49" t="s">
        <v>197</v>
      </c>
      <c r="DA336" s="49" t="s">
        <v>197</v>
      </c>
      <c r="DB336" s="49" t="s">
        <v>197</v>
      </c>
      <c r="DC336" s="49" t="s">
        <v>197</v>
      </c>
      <c r="DD336" s="49" t="s">
        <v>197</v>
      </c>
      <c r="DE336" s="49" t="s">
        <v>197</v>
      </c>
      <c r="DF336" s="49" t="s">
        <v>197</v>
      </c>
      <c r="DG336" s="49" t="s">
        <v>197</v>
      </c>
      <c r="DH336" s="49" t="s">
        <v>197</v>
      </c>
      <c r="DI336" s="49" t="s">
        <v>197</v>
      </c>
      <c r="DJ336" s="49" t="s">
        <v>197</v>
      </c>
      <c r="DK336" s="49" t="s">
        <v>197</v>
      </c>
      <c r="DL336" s="49" t="s">
        <v>197</v>
      </c>
      <c r="DM336" s="49" t="s">
        <v>197</v>
      </c>
      <c r="DN336" s="49" t="s">
        <v>197</v>
      </c>
      <c r="DO336" s="49" t="s">
        <v>197</v>
      </c>
      <c r="DP336" s="49" t="s">
        <v>197</v>
      </c>
      <c r="DQ336" s="49" t="s">
        <v>197</v>
      </c>
      <c r="DR336" s="49" t="s">
        <v>197</v>
      </c>
      <c r="DS336" s="49" t="s">
        <v>197</v>
      </c>
      <c r="DT336" s="49" t="s">
        <v>197</v>
      </c>
      <c r="DU336" s="49" t="s">
        <v>197</v>
      </c>
      <c r="DV336" s="49" t="s">
        <v>197</v>
      </c>
      <c r="DW336" s="49" t="s">
        <v>197</v>
      </c>
      <c r="DX336" s="49" t="s">
        <v>197</v>
      </c>
      <c r="DY336" s="49" t="s">
        <v>197</v>
      </c>
      <c r="DZ336" s="49" t="s">
        <v>197</v>
      </c>
      <c r="EA336" s="49" t="s">
        <v>197</v>
      </c>
      <c r="EB336" s="48" t="e">
        <v>#N/A</v>
      </c>
      <c r="EC336" s="49" t="s">
        <v>197</v>
      </c>
      <c r="ED336" s="48" t="e">
        <v>#N/A</v>
      </c>
      <c r="EE336" s="49" t="s">
        <v>197</v>
      </c>
      <c r="EF336" s="49" t="s">
        <v>197</v>
      </c>
      <c r="EG336" s="49" t="s">
        <v>197</v>
      </c>
      <c r="EH336" s="49" t="s">
        <v>197</v>
      </c>
      <c r="EI336" s="49" t="s">
        <v>197</v>
      </c>
      <c r="EJ336" s="49" t="s">
        <v>197</v>
      </c>
      <c r="EK336" s="49" t="s">
        <v>197</v>
      </c>
      <c r="EL336" s="49" t="s">
        <v>197</v>
      </c>
      <c r="EM336" s="49" t="s">
        <v>197</v>
      </c>
      <c r="EN336" s="49" t="s">
        <v>197</v>
      </c>
      <c r="EO336" s="49" t="s">
        <v>197</v>
      </c>
      <c r="EP336" s="49" t="s">
        <v>197</v>
      </c>
      <c r="EQ336" s="49" t="s">
        <v>197</v>
      </c>
      <c r="ER336" s="49" t="s">
        <v>197</v>
      </c>
      <c r="ES336" s="49" t="s">
        <v>197</v>
      </c>
      <c r="ET336" s="49" t="s">
        <v>197</v>
      </c>
      <c r="EU336" s="49" t="s">
        <v>197</v>
      </c>
      <c r="EV336" s="48">
        <v>51.7</v>
      </c>
      <c r="EW336" s="48">
        <v>79.900000000000006</v>
      </c>
      <c r="EX336" s="48">
        <v>70.900000000000006</v>
      </c>
      <c r="EY336" s="49" t="s">
        <v>197</v>
      </c>
      <c r="EZ336" s="48">
        <v>10.199999999999999</v>
      </c>
      <c r="FA336" s="48">
        <v>36.200000000000003</v>
      </c>
      <c r="FB336" s="48">
        <v>25.9</v>
      </c>
      <c r="FC336" s="49" t="s">
        <v>197</v>
      </c>
      <c r="FD336" s="48">
        <v>17.3</v>
      </c>
      <c r="FE336" s="48">
        <v>48.2</v>
      </c>
      <c r="FF336" s="48">
        <v>34.799999999999997</v>
      </c>
      <c r="FG336" s="49" t="s">
        <v>197</v>
      </c>
      <c r="FH336" s="49" t="s">
        <v>197</v>
      </c>
      <c r="FI336" s="49" t="s">
        <v>197</v>
      </c>
      <c r="FJ336" s="49" t="s">
        <v>197</v>
      </c>
      <c r="FK336" s="49" t="s">
        <v>197</v>
      </c>
      <c r="FL336" s="49" t="s">
        <v>197</v>
      </c>
      <c r="FM336" s="48">
        <v>10.8</v>
      </c>
      <c r="FN336" s="48">
        <v>36.4</v>
      </c>
      <c r="FO336" s="48">
        <v>21.4</v>
      </c>
      <c r="FP336" s="48">
        <v>13.6</v>
      </c>
      <c r="FQ336" s="48">
        <v>31.4</v>
      </c>
      <c r="FR336" s="48">
        <v>25.1</v>
      </c>
      <c r="FS336" s="48">
        <v>12.4</v>
      </c>
      <c r="FT336" s="48">
        <v>38.4</v>
      </c>
      <c r="FU336" s="48">
        <v>22</v>
      </c>
      <c r="FV336" s="49" t="s">
        <v>197</v>
      </c>
      <c r="FW336" s="49" t="s">
        <v>197</v>
      </c>
      <c r="FX336" s="48">
        <v>182.8</v>
      </c>
      <c r="FY336" s="48">
        <v>65.7</v>
      </c>
      <c r="FZ336" s="48">
        <v>67</v>
      </c>
      <c r="GA336" s="48">
        <v>62.9</v>
      </c>
      <c r="GB336" s="48">
        <v>43.3</v>
      </c>
      <c r="GC336" s="48">
        <v>47.1</v>
      </c>
      <c r="GD336" s="49" t="s">
        <v>197</v>
      </c>
      <c r="GE336" s="49" t="s">
        <v>197</v>
      </c>
      <c r="GF336" s="49" t="s">
        <v>197</v>
      </c>
      <c r="GG336" s="49" t="s">
        <v>197</v>
      </c>
      <c r="GH336" s="49" t="s">
        <v>197</v>
      </c>
      <c r="GI336" s="49" t="s">
        <v>197</v>
      </c>
      <c r="GJ336" s="49" t="s">
        <v>197</v>
      </c>
      <c r="GK336" s="49" t="s">
        <v>197</v>
      </c>
      <c r="GL336" s="49" t="s">
        <v>197</v>
      </c>
      <c r="GM336" s="49" t="s">
        <v>197</v>
      </c>
      <c r="GN336" s="49" t="s">
        <v>197</v>
      </c>
      <c r="GO336" s="49" t="s">
        <v>197</v>
      </c>
      <c r="GP336" s="49" t="s">
        <v>197</v>
      </c>
      <c r="GQ336" s="49" t="s">
        <v>197</v>
      </c>
      <c r="GR336" s="49" t="s">
        <v>197</v>
      </c>
      <c r="GS336" s="49" t="s">
        <v>197</v>
      </c>
      <c r="GT336" s="49" t="s">
        <v>197</v>
      </c>
      <c r="GU336" s="49" t="s">
        <v>197</v>
      </c>
      <c r="GV336" s="49" t="s">
        <v>197</v>
      </c>
      <c r="GW336" s="49" t="s">
        <v>197</v>
      </c>
      <c r="GX336" s="49" t="s">
        <v>197</v>
      </c>
      <c r="GY336" s="48">
        <v>36.1</v>
      </c>
      <c r="GZ336" s="48">
        <v>48.4</v>
      </c>
      <c r="HA336" s="48">
        <v>42.4</v>
      </c>
      <c r="HB336" s="48">
        <v>33.299999999999997</v>
      </c>
      <c r="HC336" s="48">
        <v>35.200000000000003</v>
      </c>
      <c r="HD336" s="48">
        <v>34.6</v>
      </c>
      <c r="HE336" s="48" t="e">
        <v>#N/A</v>
      </c>
      <c r="HF336" s="49" t="s">
        <v>197</v>
      </c>
      <c r="HG336" s="48" t="e">
        <v>#N/A</v>
      </c>
      <c r="HH336" s="49" t="s">
        <v>197</v>
      </c>
      <c r="HI336" s="49" t="s">
        <v>197</v>
      </c>
      <c r="HJ336" s="49" t="s">
        <v>197</v>
      </c>
      <c r="HK336" s="49" t="s">
        <v>197</v>
      </c>
      <c r="HL336" s="48">
        <v>4.8</v>
      </c>
      <c r="HM336" s="48">
        <v>12.2</v>
      </c>
      <c r="HN336" s="48">
        <v>8.6</v>
      </c>
      <c r="HO336" s="49" t="s">
        <v>197</v>
      </c>
      <c r="HP336" s="49" t="s">
        <v>197</v>
      </c>
      <c r="HQ336" s="49" t="s">
        <v>197</v>
      </c>
      <c r="HR336" s="48">
        <v>6.5</v>
      </c>
      <c r="HS336" s="48">
        <v>20.399999999999999</v>
      </c>
      <c r="HT336" s="48">
        <v>13.3</v>
      </c>
      <c r="HU336" s="48">
        <v>139.4</v>
      </c>
      <c r="HV336" s="48">
        <v>76.400000000000006</v>
      </c>
      <c r="HW336" s="48">
        <v>80.400000000000006</v>
      </c>
      <c r="HX336" s="49" t="s">
        <v>197</v>
      </c>
      <c r="HY336" s="49" t="s">
        <v>197</v>
      </c>
      <c r="HZ336" s="49" t="s">
        <v>197</v>
      </c>
      <c r="IA336" s="49" t="s">
        <v>197</v>
      </c>
      <c r="IB336" s="49" t="s">
        <v>197</v>
      </c>
      <c r="IC336" s="49" t="s">
        <v>197</v>
      </c>
      <c r="ID336" s="48">
        <v>15.6</v>
      </c>
      <c r="IE336" s="49" t="s">
        <v>197</v>
      </c>
      <c r="IF336" s="49" t="s">
        <v>197</v>
      </c>
      <c r="IG336" s="49" t="s">
        <v>197</v>
      </c>
      <c r="IH336" s="48">
        <v>81</v>
      </c>
      <c r="II336" s="48">
        <v>392.5</v>
      </c>
      <c r="IJ336" s="49" t="s">
        <v>197</v>
      </c>
      <c r="IK336" s="49" t="s">
        <v>197</v>
      </c>
      <c r="IL336" s="49" t="s">
        <v>197</v>
      </c>
      <c r="IM336" s="49" t="s">
        <v>197</v>
      </c>
      <c r="IN336" s="49" t="s">
        <v>197</v>
      </c>
      <c r="IO336" s="49" t="s">
        <v>197</v>
      </c>
      <c r="IP336" s="49" t="s">
        <v>197</v>
      </c>
      <c r="IQ336" s="49" t="s">
        <v>197</v>
      </c>
      <c r="IR336" s="48">
        <v>39.5</v>
      </c>
      <c r="IS336" s="48">
        <v>9.4</v>
      </c>
      <c r="IT336" s="48">
        <v>21.1</v>
      </c>
      <c r="IU336" s="49" t="s">
        <v>197</v>
      </c>
      <c r="IV336" s="49" t="s">
        <v>197</v>
      </c>
      <c r="IW336" s="49" t="s">
        <v>197</v>
      </c>
      <c r="IX336" s="49" t="s">
        <v>197</v>
      </c>
      <c r="IY336" s="49" t="s">
        <v>197</v>
      </c>
      <c r="IZ336" s="49" t="s">
        <v>197</v>
      </c>
      <c r="JA336" s="49" t="s">
        <v>197</v>
      </c>
      <c r="JB336" s="49" t="s">
        <v>197</v>
      </c>
      <c r="JC336" s="49" t="s">
        <v>197</v>
      </c>
      <c r="JD336" s="49" t="s">
        <v>197</v>
      </c>
      <c r="JE336" s="49" t="s">
        <v>197</v>
      </c>
      <c r="JF336" s="49" t="s">
        <v>87</v>
      </c>
      <c r="JG336" s="49" t="s">
        <v>87</v>
      </c>
      <c r="JH336" s="49">
        <v>199.2</v>
      </c>
      <c r="JI336" s="49">
        <v>112.8</v>
      </c>
      <c r="JJ336" s="49">
        <v>41.8</v>
      </c>
      <c r="JK336" s="49">
        <v>62.3</v>
      </c>
      <c r="JL336" s="49">
        <v>108.9</v>
      </c>
      <c r="JM336" s="49">
        <v>60.8</v>
      </c>
      <c r="JN336" s="49">
        <v>81</v>
      </c>
      <c r="JO336" s="49" t="s">
        <v>87</v>
      </c>
    </row>
    <row r="337" spans="1:275">
      <c r="A337" s="45"/>
      <c r="B337" s="46" t="s">
        <v>2074</v>
      </c>
      <c r="C337" s="303" t="s">
        <v>1335</v>
      </c>
      <c r="D337" s="46" t="s">
        <v>145</v>
      </c>
      <c r="E337" s="303" t="s">
        <v>44</v>
      </c>
      <c r="F337" s="47" t="s">
        <v>197</v>
      </c>
      <c r="G337" s="47" t="s">
        <v>197</v>
      </c>
      <c r="H337" s="48">
        <v>128.6</v>
      </c>
      <c r="I337" s="48">
        <v>182.6</v>
      </c>
      <c r="J337" s="48">
        <v>175.6</v>
      </c>
      <c r="K337" s="49" t="s">
        <v>197</v>
      </c>
      <c r="L337" s="49" t="s">
        <v>197</v>
      </c>
      <c r="M337" s="49" t="s">
        <v>197</v>
      </c>
      <c r="N337" s="49" t="s">
        <v>197</v>
      </c>
      <c r="O337" s="49" t="s">
        <v>197</v>
      </c>
      <c r="P337" s="49" t="s">
        <v>197</v>
      </c>
      <c r="Q337" s="49" t="s">
        <v>197</v>
      </c>
      <c r="R337" s="49" t="s">
        <v>197</v>
      </c>
      <c r="S337" s="49" t="s">
        <v>197</v>
      </c>
      <c r="T337" s="49" t="s">
        <v>197</v>
      </c>
      <c r="U337" s="49" t="s">
        <v>197</v>
      </c>
      <c r="V337" s="49" t="s">
        <v>197</v>
      </c>
      <c r="W337" s="49" t="s">
        <v>197</v>
      </c>
      <c r="X337" s="49" t="s">
        <v>197</v>
      </c>
      <c r="Y337" s="49" t="s">
        <v>197</v>
      </c>
      <c r="Z337" s="49" t="s">
        <v>197</v>
      </c>
      <c r="AA337" s="49" t="s">
        <v>197</v>
      </c>
      <c r="AB337" s="49" t="s">
        <v>197</v>
      </c>
      <c r="AC337" s="49" t="s">
        <v>197</v>
      </c>
      <c r="AD337" s="49" t="s">
        <v>197</v>
      </c>
      <c r="AE337" s="49" t="s">
        <v>197</v>
      </c>
      <c r="AF337" s="49" t="s">
        <v>197</v>
      </c>
      <c r="AG337" s="49" t="s">
        <v>197</v>
      </c>
      <c r="AH337" s="49" t="s">
        <v>197</v>
      </c>
      <c r="AI337" s="49" t="s">
        <v>197</v>
      </c>
      <c r="AJ337" s="49" t="s">
        <v>197</v>
      </c>
      <c r="AK337" s="49" t="s">
        <v>197</v>
      </c>
      <c r="AL337" s="49" t="s">
        <v>197</v>
      </c>
      <c r="AM337" s="49" t="s">
        <v>197</v>
      </c>
      <c r="AN337" s="49" t="s">
        <v>197</v>
      </c>
      <c r="AO337" s="49" t="s">
        <v>197</v>
      </c>
      <c r="AP337" s="49" t="s">
        <v>197</v>
      </c>
      <c r="AQ337" s="49" t="s">
        <v>197</v>
      </c>
      <c r="AR337" s="49" t="s">
        <v>197</v>
      </c>
      <c r="AS337" s="49" t="s">
        <v>197</v>
      </c>
      <c r="AT337" s="49" t="s">
        <v>197</v>
      </c>
      <c r="AU337" s="49" t="s">
        <v>197</v>
      </c>
      <c r="AV337" s="49" t="s">
        <v>197</v>
      </c>
      <c r="AW337" s="49" t="s">
        <v>197</v>
      </c>
      <c r="AX337" s="49" t="s">
        <v>197</v>
      </c>
      <c r="AY337" s="49" t="s">
        <v>197</v>
      </c>
      <c r="AZ337" s="48">
        <v>23.9</v>
      </c>
      <c r="BA337" s="48">
        <v>28.2</v>
      </c>
      <c r="BB337" s="48">
        <v>28</v>
      </c>
      <c r="BC337" s="48">
        <v>32</v>
      </c>
      <c r="BD337" s="48">
        <v>50.7</v>
      </c>
      <c r="BE337" s="48">
        <v>49.2</v>
      </c>
      <c r="BF337" s="48">
        <v>52</v>
      </c>
      <c r="BG337" s="48">
        <v>56.8</v>
      </c>
      <c r="BH337" s="48">
        <v>55.7</v>
      </c>
      <c r="BI337" s="48">
        <v>45.3</v>
      </c>
      <c r="BJ337" s="48">
        <v>41.2</v>
      </c>
      <c r="BK337" s="48">
        <v>43.4</v>
      </c>
      <c r="BL337" s="49" t="s">
        <v>197</v>
      </c>
      <c r="BM337" s="49" t="s">
        <v>197</v>
      </c>
      <c r="BN337" s="49" t="s">
        <v>197</v>
      </c>
      <c r="BO337" s="49" t="s">
        <v>197</v>
      </c>
      <c r="BP337" s="49" t="s">
        <v>197</v>
      </c>
      <c r="BQ337" s="49" t="s">
        <v>197</v>
      </c>
      <c r="BR337" s="49" t="s">
        <v>197</v>
      </c>
      <c r="BS337" s="49" t="s">
        <v>197</v>
      </c>
      <c r="BT337" s="49" t="s">
        <v>197</v>
      </c>
      <c r="BU337" s="49" t="s">
        <v>197</v>
      </c>
      <c r="BV337" s="49" t="s">
        <v>197</v>
      </c>
      <c r="BW337" s="49" t="s">
        <v>197</v>
      </c>
      <c r="BX337" s="49" t="s">
        <v>197</v>
      </c>
      <c r="BY337" s="49" t="s">
        <v>197</v>
      </c>
      <c r="BZ337" s="49" t="s">
        <v>197</v>
      </c>
      <c r="CA337" s="49" t="s">
        <v>197</v>
      </c>
      <c r="CB337" s="49" t="s">
        <v>197</v>
      </c>
      <c r="CC337" s="49" t="s">
        <v>197</v>
      </c>
      <c r="CD337" s="49" t="s">
        <v>197</v>
      </c>
      <c r="CE337" s="49" t="s">
        <v>197</v>
      </c>
      <c r="CF337" s="49" t="s">
        <v>197</v>
      </c>
      <c r="CG337" s="49" t="s">
        <v>197</v>
      </c>
      <c r="CH337" s="49" t="s">
        <v>197</v>
      </c>
      <c r="CI337" s="49" t="s">
        <v>197</v>
      </c>
      <c r="CJ337" s="49" t="s">
        <v>197</v>
      </c>
      <c r="CK337" s="49" t="s">
        <v>197</v>
      </c>
      <c r="CL337" s="49" t="s">
        <v>197</v>
      </c>
      <c r="CM337" s="49" t="s">
        <v>197</v>
      </c>
      <c r="CN337" s="49" t="s">
        <v>197</v>
      </c>
      <c r="CO337" s="49" t="s">
        <v>197</v>
      </c>
      <c r="CP337" s="49" t="s">
        <v>197</v>
      </c>
      <c r="CQ337" s="49" t="s">
        <v>197</v>
      </c>
      <c r="CR337" s="49" t="s">
        <v>197</v>
      </c>
      <c r="CS337" s="49" t="s">
        <v>197</v>
      </c>
      <c r="CT337" s="49" t="s">
        <v>197</v>
      </c>
      <c r="CU337" s="49" t="s">
        <v>197</v>
      </c>
      <c r="CV337" s="49" t="s">
        <v>197</v>
      </c>
      <c r="CW337" s="49" t="s">
        <v>197</v>
      </c>
      <c r="CX337" s="49" t="s">
        <v>197</v>
      </c>
      <c r="CY337" s="49" t="s">
        <v>197</v>
      </c>
      <c r="CZ337" s="49" t="s">
        <v>197</v>
      </c>
      <c r="DA337" s="49" t="s">
        <v>197</v>
      </c>
      <c r="DB337" s="49" t="s">
        <v>197</v>
      </c>
      <c r="DC337" s="49" t="s">
        <v>197</v>
      </c>
      <c r="DD337" s="49" t="s">
        <v>197</v>
      </c>
      <c r="DE337" s="49" t="s">
        <v>197</v>
      </c>
      <c r="DF337" s="49" t="s">
        <v>197</v>
      </c>
      <c r="DG337" s="49" t="s">
        <v>197</v>
      </c>
      <c r="DH337" s="49" t="s">
        <v>197</v>
      </c>
      <c r="DI337" s="49" t="s">
        <v>197</v>
      </c>
      <c r="DJ337" s="49" t="s">
        <v>197</v>
      </c>
      <c r="DK337" s="49" t="s">
        <v>197</v>
      </c>
      <c r="DL337" s="49" t="s">
        <v>197</v>
      </c>
      <c r="DM337" s="49" t="s">
        <v>197</v>
      </c>
      <c r="DN337" s="49" t="s">
        <v>197</v>
      </c>
      <c r="DO337" s="49" t="s">
        <v>197</v>
      </c>
      <c r="DP337" s="49" t="s">
        <v>197</v>
      </c>
      <c r="DQ337" s="49" t="s">
        <v>197</v>
      </c>
      <c r="DR337" s="49" t="s">
        <v>197</v>
      </c>
      <c r="DS337" s="49" t="s">
        <v>197</v>
      </c>
      <c r="DT337" s="49" t="s">
        <v>197</v>
      </c>
      <c r="DU337" s="49" t="s">
        <v>197</v>
      </c>
      <c r="DV337" s="49" t="s">
        <v>197</v>
      </c>
      <c r="DW337" s="49" t="s">
        <v>197</v>
      </c>
      <c r="DX337" s="49" t="s">
        <v>197</v>
      </c>
      <c r="DY337" s="49" t="s">
        <v>197</v>
      </c>
      <c r="DZ337" s="49" t="s">
        <v>197</v>
      </c>
      <c r="EA337" s="49" t="s">
        <v>197</v>
      </c>
      <c r="EB337" s="48" t="e">
        <v>#N/A</v>
      </c>
      <c r="EC337" s="49" t="s">
        <v>197</v>
      </c>
      <c r="ED337" s="48" t="e">
        <v>#N/A</v>
      </c>
      <c r="EE337" s="49" t="s">
        <v>197</v>
      </c>
      <c r="EF337" s="49" t="s">
        <v>197</v>
      </c>
      <c r="EG337" s="49" t="s">
        <v>197</v>
      </c>
      <c r="EH337" s="49" t="s">
        <v>197</v>
      </c>
      <c r="EI337" s="49" t="s">
        <v>197</v>
      </c>
      <c r="EJ337" s="49" t="s">
        <v>197</v>
      </c>
      <c r="EK337" s="49" t="s">
        <v>197</v>
      </c>
      <c r="EL337" s="49" t="s">
        <v>197</v>
      </c>
      <c r="EM337" s="49" t="s">
        <v>197</v>
      </c>
      <c r="EN337" s="49" t="s">
        <v>197</v>
      </c>
      <c r="EO337" s="49" t="s">
        <v>197</v>
      </c>
      <c r="EP337" s="49" t="s">
        <v>197</v>
      </c>
      <c r="EQ337" s="49" t="s">
        <v>197</v>
      </c>
      <c r="ER337" s="49" t="s">
        <v>197</v>
      </c>
      <c r="ES337" s="49" t="s">
        <v>197</v>
      </c>
      <c r="ET337" s="49" t="s">
        <v>197</v>
      </c>
      <c r="EU337" s="49" t="s">
        <v>197</v>
      </c>
      <c r="EV337" s="48">
        <v>63.7</v>
      </c>
      <c r="EW337" s="48">
        <v>83.7</v>
      </c>
      <c r="EX337" s="48">
        <v>77.400000000000006</v>
      </c>
      <c r="EY337" s="49" t="s">
        <v>197</v>
      </c>
      <c r="EZ337" s="49" t="s">
        <v>197</v>
      </c>
      <c r="FA337" s="49" t="s">
        <v>197</v>
      </c>
      <c r="FB337" s="49" t="s">
        <v>197</v>
      </c>
      <c r="FC337" s="49" t="s">
        <v>197</v>
      </c>
      <c r="FD337" s="49" t="s">
        <v>197</v>
      </c>
      <c r="FE337" s="49" t="s">
        <v>197</v>
      </c>
      <c r="FF337" s="49" t="s">
        <v>197</v>
      </c>
      <c r="FG337" s="48">
        <v>18.600000000000001</v>
      </c>
      <c r="FH337" s="48">
        <v>230.2</v>
      </c>
      <c r="FI337" s="48">
        <v>79.599999999999994</v>
      </c>
      <c r="FJ337" s="49" t="s">
        <v>197</v>
      </c>
      <c r="FK337" s="49" t="s">
        <v>197</v>
      </c>
      <c r="FL337" s="49" t="s">
        <v>197</v>
      </c>
      <c r="FM337" s="48">
        <v>35.5</v>
      </c>
      <c r="FN337" s="48">
        <v>113.6</v>
      </c>
      <c r="FO337" s="48">
        <v>67.7</v>
      </c>
      <c r="FP337" s="49" t="s">
        <v>197</v>
      </c>
      <c r="FQ337" s="49" t="s">
        <v>197</v>
      </c>
      <c r="FR337" s="49" t="s">
        <v>197</v>
      </c>
      <c r="FS337" s="49" t="s">
        <v>197</v>
      </c>
      <c r="FT337" s="49" t="s">
        <v>197</v>
      </c>
      <c r="FU337" s="49" t="s">
        <v>197</v>
      </c>
      <c r="FV337" s="49" t="s">
        <v>197</v>
      </c>
      <c r="FW337" s="49" t="s">
        <v>197</v>
      </c>
      <c r="FX337" s="48">
        <v>64.400000000000006</v>
      </c>
      <c r="FY337" s="48">
        <v>37.4</v>
      </c>
      <c r="FZ337" s="48">
        <v>37.700000000000003</v>
      </c>
      <c r="GA337" s="48">
        <v>66.900000000000006</v>
      </c>
      <c r="GB337" s="48">
        <v>55.3</v>
      </c>
      <c r="GC337" s="48">
        <v>57.5</v>
      </c>
      <c r="GD337" s="49" t="s">
        <v>197</v>
      </c>
      <c r="GE337" s="49" t="s">
        <v>197</v>
      </c>
      <c r="GF337" s="49" t="s">
        <v>197</v>
      </c>
      <c r="GG337" s="49" t="s">
        <v>197</v>
      </c>
      <c r="GH337" s="49" t="s">
        <v>197</v>
      </c>
      <c r="GI337" s="49" t="s">
        <v>197</v>
      </c>
      <c r="GJ337" s="49" t="s">
        <v>197</v>
      </c>
      <c r="GK337" s="49" t="s">
        <v>197</v>
      </c>
      <c r="GL337" s="49" t="s">
        <v>197</v>
      </c>
      <c r="GM337" s="49" t="s">
        <v>197</v>
      </c>
      <c r="GN337" s="49" t="s">
        <v>197</v>
      </c>
      <c r="GO337" s="49" t="s">
        <v>197</v>
      </c>
      <c r="GP337" s="49" t="s">
        <v>197</v>
      </c>
      <c r="GQ337" s="49" t="s">
        <v>197</v>
      </c>
      <c r="GR337" s="49" t="s">
        <v>197</v>
      </c>
      <c r="GS337" s="49" t="s">
        <v>197</v>
      </c>
      <c r="GT337" s="49" t="s">
        <v>197</v>
      </c>
      <c r="GU337" s="49" t="s">
        <v>197</v>
      </c>
      <c r="GV337" s="49" t="s">
        <v>197</v>
      </c>
      <c r="GW337" s="49" t="s">
        <v>197</v>
      </c>
      <c r="GX337" s="49" t="s">
        <v>197</v>
      </c>
      <c r="GY337" s="48">
        <v>82.7</v>
      </c>
      <c r="GZ337" s="48">
        <v>107.8</v>
      </c>
      <c r="HA337" s="48">
        <v>95.5</v>
      </c>
      <c r="HB337" s="48">
        <v>39.1</v>
      </c>
      <c r="HC337" s="48">
        <v>31.5</v>
      </c>
      <c r="HD337" s="48">
        <v>33.799999999999997</v>
      </c>
      <c r="HE337" s="48" t="e">
        <v>#N/A</v>
      </c>
      <c r="HF337" s="49" t="s">
        <v>197</v>
      </c>
      <c r="HG337" s="48" t="e">
        <v>#N/A</v>
      </c>
      <c r="HH337" s="49" t="s">
        <v>197</v>
      </c>
      <c r="HI337" s="49" t="s">
        <v>197</v>
      </c>
      <c r="HJ337" s="49" t="s">
        <v>197</v>
      </c>
      <c r="HK337" s="49" t="s">
        <v>197</v>
      </c>
      <c r="HL337" s="49" t="s">
        <v>197</v>
      </c>
      <c r="HM337" s="49" t="s">
        <v>197</v>
      </c>
      <c r="HN337" s="49" t="s">
        <v>197</v>
      </c>
      <c r="HO337" s="49" t="s">
        <v>197</v>
      </c>
      <c r="HP337" s="49" t="s">
        <v>197</v>
      </c>
      <c r="HQ337" s="49" t="s">
        <v>197</v>
      </c>
      <c r="HR337" s="49" t="s">
        <v>197</v>
      </c>
      <c r="HS337" s="49" t="s">
        <v>197</v>
      </c>
      <c r="HT337" s="49" t="s">
        <v>197</v>
      </c>
      <c r="HU337" s="48">
        <v>35</v>
      </c>
      <c r="HV337" s="48">
        <v>56.4</v>
      </c>
      <c r="HW337" s="48">
        <v>55.2</v>
      </c>
      <c r="HX337" s="49" t="s">
        <v>197</v>
      </c>
      <c r="HY337" s="49" t="s">
        <v>197</v>
      </c>
      <c r="HZ337" s="49" t="s">
        <v>197</v>
      </c>
      <c r="IA337" s="49" t="s">
        <v>197</v>
      </c>
      <c r="IB337" s="49" t="s">
        <v>197</v>
      </c>
      <c r="IC337" s="49" t="s">
        <v>197</v>
      </c>
      <c r="ID337" s="49" t="s">
        <v>197</v>
      </c>
      <c r="IE337" s="49" t="s">
        <v>197</v>
      </c>
      <c r="IF337" s="49" t="s">
        <v>197</v>
      </c>
      <c r="IG337" s="49" t="s">
        <v>197</v>
      </c>
      <c r="IH337" s="48">
        <v>23</v>
      </c>
      <c r="II337" s="49" t="s">
        <v>197</v>
      </c>
      <c r="IJ337" s="49" t="s">
        <v>197</v>
      </c>
      <c r="IK337" s="49" t="s">
        <v>197</v>
      </c>
      <c r="IL337" s="49" t="s">
        <v>197</v>
      </c>
      <c r="IM337" s="49" t="s">
        <v>197</v>
      </c>
      <c r="IN337" s="49" t="s">
        <v>197</v>
      </c>
      <c r="IO337" s="49" t="s">
        <v>197</v>
      </c>
      <c r="IP337" s="49" t="s">
        <v>197</v>
      </c>
      <c r="IQ337" s="49" t="s">
        <v>197</v>
      </c>
      <c r="IR337" s="49" t="s">
        <v>197</v>
      </c>
      <c r="IS337" s="49" t="s">
        <v>197</v>
      </c>
      <c r="IT337" s="49" t="s">
        <v>197</v>
      </c>
      <c r="IU337" s="49" t="s">
        <v>197</v>
      </c>
      <c r="IV337" s="49" t="s">
        <v>197</v>
      </c>
      <c r="IW337" s="49" t="s">
        <v>197</v>
      </c>
      <c r="IX337" s="49" t="s">
        <v>197</v>
      </c>
      <c r="IY337" s="49" t="s">
        <v>197</v>
      </c>
      <c r="IZ337" s="49" t="s">
        <v>197</v>
      </c>
      <c r="JA337" s="49" t="s">
        <v>197</v>
      </c>
      <c r="JB337" s="49" t="s">
        <v>197</v>
      </c>
      <c r="JC337" s="49" t="s">
        <v>197</v>
      </c>
      <c r="JD337" s="49" t="s">
        <v>197</v>
      </c>
      <c r="JE337" s="49" t="s">
        <v>197</v>
      </c>
      <c r="JF337" s="49" t="s">
        <v>87</v>
      </c>
      <c r="JG337" s="49" t="s">
        <v>87</v>
      </c>
      <c r="JH337" s="49" t="s">
        <v>87</v>
      </c>
      <c r="JI337" s="49">
        <v>90.6</v>
      </c>
      <c r="JJ337" s="49">
        <v>32.200000000000003</v>
      </c>
      <c r="JK337" s="49">
        <v>21.7</v>
      </c>
      <c r="JL337" s="49">
        <v>38.5</v>
      </c>
      <c r="JM337" s="49">
        <v>15.1</v>
      </c>
      <c r="JN337" s="49">
        <v>23</v>
      </c>
      <c r="JO337" s="49" t="s">
        <v>87</v>
      </c>
    </row>
    <row r="338" spans="1:275">
      <c r="A338" s="45"/>
      <c r="B338" s="46" t="s">
        <v>2075</v>
      </c>
      <c r="C338" s="303" t="s">
        <v>1466</v>
      </c>
      <c r="D338" s="46" t="s">
        <v>145</v>
      </c>
      <c r="E338" s="303" t="s">
        <v>44</v>
      </c>
      <c r="F338" s="47" t="s">
        <v>197</v>
      </c>
      <c r="G338" s="47" t="s">
        <v>197</v>
      </c>
      <c r="H338" s="48">
        <v>137.80000000000001</v>
      </c>
      <c r="I338" s="48">
        <v>177.5</v>
      </c>
      <c r="J338" s="48">
        <v>169.8</v>
      </c>
      <c r="K338" s="48">
        <v>120.4</v>
      </c>
      <c r="L338" s="48">
        <v>25</v>
      </c>
      <c r="M338" s="48">
        <v>48.4</v>
      </c>
      <c r="N338" s="48">
        <v>39</v>
      </c>
      <c r="O338" s="49" t="s">
        <v>197</v>
      </c>
      <c r="P338" s="48">
        <v>62.1</v>
      </c>
      <c r="Q338" s="48">
        <v>50.5</v>
      </c>
      <c r="R338" s="48">
        <v>105.3</v>
      </c>
      <c r="S338" s="48">
        <v>113.4</v>
      </c>
      <c r="T338" s="48">
        <v>82.3</v>
      </c>
      <c r="U338" s="48">
        <v>63.4</v>
      </c>
      <c r="V338" s="48">
        <v>79.099999999999994</v>
      </c>
      <c r="W338" s="48">
        <v>106.4</v>
      </c>
      <c r="X338" s="48">
        <v>100.5</v>
      </c>
      <c r="Y338" s="48">
        <v>101.7</v>
      </c>
      <c r="Z338" s="48">
        <v>243.2</v>
      </c>
      <c r="AA338" s="48">
        <v>82.2</v>
      </c>
      <c r="AB338" s="48">
        <v>111.8</v>
      </c>
      <c r="AC338" s="48">
        <v>25.9</v>
      </c>
      <c r="AD338" s="48">
        <v>201</v>
      </c>
      <c r="AE338" s="48">
        <v>87.1</v>
      </c>
      <c r="AF338" s="48">
        <v>72.5</v>
      </c>
      <c r="AG338" s="48">
        <v>43.5</v>
      </c>
      <c r="AH338" s="48">
        <v>51.4</v>
      </c>
      <c r="AI338" s="49" t="s">
        <v>197</v>
      </c>
      <c r="AJ338" s="48">
        <v>132.80000000000001</v>
      </c>
      <c r="AK338" s="49" t="s">
        <v>197</v>
      </c>
      <c r="AL338" s="49" t="s">
        <v>197</v>
      </c>
      <c r="AM338" s="49" t="s">
        <v>197</v>
      </c>
      <c r="AN338" s="49" t="s">
        <v>197</v>
      </c>
      <c r="AO338" s="49" t="s">
        <v>197</v>
      </c>
      <c r="AP338" s="49" t="s">
        <v>197</v>
      </c>
      <c r="AQ338" s="48">
        <v>67.3</v>
      </c>
      <c r="AR338" s="48">
        <v>101.8</v>
      </c>
      <c r="AS338" s="49" t="s">
        <v>197</v>
      </c>
      <c r="AT338" s="48">
        <v>86.1</v>
      </c>
      <c r="AU338" s="49" t="s">
        <v>197</v>
      </c>
      <c r="AV338" s="48">
        <v>68</v>
      </c>
      <c r="AW338" s="49" t="s">
        <v>197</v>
      </c>
      <c r="AX338" s="49" t="s">
        <v>197</v>
      </c>
      <c r="AY338" s="49" t="s">
        <v>197</v>
      </c>
      <c r="AZ338" s="48">
        <v>91</v>
      </c>
      <c r="BA338" s="48">
        <v>82.5</v>
      </c>
      <c r="BB338" s="48">
        <v>82.9</v>
      </c>
      <c r="BC338" s="48">
        <v>71.900000000000006</v>
      </c>
      <c r="BD338" s="48">
        <v>61.8</v>
      </c>
      <c r="BE338" s="48">
        <v>62.6</v>
      </c>
      <c r="BF338" s="48">
        <v>86.6</v>
      </c>
      <c r="BG338" s="48">
        <v>72</v>
      </c>
      <c r="BH338" s="48">
        <v>75.2</v>
      </c>
      <c r="BI338" s="48">
        <v>65.400000000000006</v>
      </c>
      <c r="BJ338" s="48">
        <v>46.2</v>
      </c>
      <c r="BK338" s="48">
        <v>56.3</v>
      </c>
      <c r="BL338" s="48">
        <v>133.69999999999999</v>
      </c>
      <c r="BM338" s="48">
        <v>248.2</v>
      </c>
      <c r="BN338" s="48">
        <v>216.3</v>
      </c>
      <c r="BO338" s="49" t="s">
        <v>197</v>
      </c>
      <c r="BP338" s="49" t="s">
        <v>197</v>
      </c>
      <c r="BQ338" s="49" t="s">
        <v>197</v>
      </c>
      <c r="BR338" s="48">
        <v>71.3</v>
      </c>
      <c r="BS338" s="48">
        <v>93.1</v>
      </c>
      <c r="BT338" s="48">
        <v>82.9</v>
      </c>
      <c r="BU338" s="48">
        <v>41.3</v>
      </c>
      <c r="BV338" s="48">
        <v>52</v>
      </c>
      <c r="BW338" s="48">
        <v>48.4</v>
      </c>
      <c r="BX338" s="48">
        <v>119.3</v>
      </c>
      <c r="BY338" s="48">
        <v>48.4</v>
      </c>
      <c r="BZ338" s="48">
        <v>93.8</v>
      </c>
      <c r="CA338" s="49" t="s">
        <v>197</v>
      </c>
      <c r="CB338" s="49" t="s">
        <v>197</v>
      </c>
      <c r="CC338" s="49" t="s">
        <v>197</v>
      </c>
      <c r="CD338" s="48">
        <v>24.3</v>
      </c>
      <c r="CE338" s="48">
        <v>15.1</v>
      </c>
      <c r="CF338" s="48">
        <v>18.600000000000001</v>
      </c>
      <c r="CG338" s="48">
        <v>22.7</v>
      </c>
      <c r="CH338" s="48">
        <v>43.7</v>
      </c>
      <c r="CI338" s="48">
        <v>33.4</v>
      </c>
      <c r="CJ338" s="48">
        <v>161.80000000000001</v>
      </c>
      <c r="CK338" s="48">
        <v>161.6</v>
      </c>
      <c r="CL338" s="48">
        <v>161.69999999999999</v>
      </c>
      <c r="CM338" s="49" t="s">
        <v>197</v>
      </c>
      <c r="CN338" s="49" t="s">
        <v>197</v>
      </c>
      <c r="CO338" s="49" t="s">
        <v>197</v>
      </c>
      <c r="CP338" s="49" t="s">
        <v>197</v>
      </c>
      <c r="CQ338" s="49" t="s">
        <v>197</v>
      </c>
      <c r="CR338" s="49" t="s">
        <v>197</v>
      </c>
      <c r="CS338" s="49" t="s">
        <v>197</v>
      </c>
      <c r="CT338" s="49" t="s">
        <v>197</v>
      </c>
      <c r="CU338" s="49" t="s">
        <v>197</v>
      </c>
      <c r="CV338" s="49" t="s">
        <v>197</v>
      </c>
      <c r="CW338" s="48">
        <v>87.4</v>
      </c>
      <c r="CX338" s="48">
        <v>97.7</v>
      </c>
      <c r="CY338" s="48">
        <v>93.2</v>
      </c>
      <c r="CZ338" s="49" t="s">
        <v>197</v>
      </c>
      <c r="DA338" s="48">
        <v>20.5</v>
      </c>
      <c r="DB338" s="48">
        <v>10.3</v>
      </c>
      <c r="DC338" s="48">
        <v>13.7</v>
      </c>
      <c r="DD338" s="49" t="s">
        <v>197</v>
      </c>
      <c r="DE338" s="49" t="s">
        <v>197</v>
      </c>
      <c r="DF338" s="49" t="s">
        <v>197</v>
      </c>
      <c r="DG338" s="48">
        <v>87.5</v>
      </c>
      <c r="DH338" s="48">
        <v>47.1</v>
      </c>
      <c r="DI338" s="48">
        <v>69.400000000000006</v>
      </c>
      <c r="DJ338" s="48">
        <v>29.8</v>
      </c>
      <c r="DK338" s="48">
        <v>44.6</v>
      </c>
      <c r="DL338" s="48">
        <v>37.799999999999997</v>
      </c>
      <c r="DM338" s="48">
        <v>146.1</v>
      </c>
      <c r="DN338" s="48">
        <v>169.4</v>
      </c>
      <c r="DO338" s="48">
        <v>160.6</v>
      </c>
      <c r="DP338" s="49" t="s">
        <v>197</v>
      </c>
      <c r="DQ338" s="49" t="s">
        <v>197</v>
      </c>
      <c r="DR338" s="49" t="s">
        <v>197</v>
      </c>
      <c r="DS338" s="49" t="s">
        <v>197</v>
      </c>
      <c r="DT338" s="49" t="s">
        <v>197</v>
      </c>
      <c r="DU338" s="49" t="s">
        <v>197</v>
      </c>
      <c r="DV338" s="48">
        <v>38.700000000000003</v>
      </c>
      <c r="DW338" s="48">
        <v>145.5</v>
      </c>
      <c r="DX338" s="48">
        <v>114.8</v>
      </c>
      <c r="DY338" s="49" t="s">
        <v>197</v>
      </c>
      <c r="DZ338" s="49" t="s">
        <v>197</v>
      </c>
      <c r="EA338" s="49" t="s">
        <v>197</v>
      </c>
      <c r="EB338" s="48" t="e">
        <v>#N/A</v>
      </c>
      <c r="EC338" s="49" t="s">
        <v>197</v>
      </c>
      <c r="ED338" s="48" t="e">
        <v>#N/A</v>
      </c>
      <c r="EE338" s="49" t="s">
        <v>197</v>
      </c>
      <c r="EF338" s="49" t="s">
        <v>197</v>
      </c>
      <c r="EG338" s="49" t="s">
        <v>197</v>
      </c>
      <c r="EH338" s="49" t="s">
        <v>197</v>
      </c>
      <c r="EI338" s="49" t="s">
        <v>197</v>
      </c>
      <c r="EJ338" s="49" t="s">
        <v>197</v>
      </c>
      <c r="EK338" s="49" t="s">
        <v>197</v>
      </c>
      <c r="EL338" s="49" t="s">
        <v>197</v>
      </c>
      <c r="EM338" s="49" t="s">
        <v>197</v>
      </c>
      <c r="EN338" s="49" t="s">
        <v>197</v>
      </c>
      <c r="EO338" s="49" t="s">
        <v>197</v>
      </c>
      <c r="EP338" s="49" t="s">
        <v>197</v>
      </c>
      <c r="EQ338" s="49" t="s">
        <v>197</v>
      </c>
      <c r="ER338" s="49" t="s">
        <v>197</v>
      </c>
      <c r="ES338" s="49" t="s">
        <v>197</v>
      </c>
      <c r="ET338" s="48">
        <v>151.80000000000001</v>
      </c>
      <c r="EU338" s="49" t="s">
        <v>197</v>
      </c>
      <c r="EV338" s="48">
        <v>87</v>
      </c>
      <c r="EW338" s="48">
        <v>99.8</v>
      </c>
      <c r="EX338" s="48">
        <v>95.9</v>
      </c>
      <c r="EY338" s="48">
        <v>167.4</v>
      </c>
      <c r="EZ338" s="48">
        <v>94.3</v>
      </c>
      <c r="FA338" s="48">
        <v>94.7</v>
      </c>
      <c r="FB338" s="48">
        <v>94.5</v>
      </c>
      <c r="FC338" s="49" t="s">
        <v>197</v>
      </c>
      <c r="FD338" s="48">
        <v>82</v>
      </c>
      <c r="FE338" s="48">
        <v>90.2</v>
      </c>
      <c r="FF338" s="48">
        <v>86.7</v>
      </c>
      <c r="FG338" s="48">
        <v>13.2</v>
      </c>
      <c r="FH338" s="48">
        <v>54.4</v>
      </c>
      <c r="FI338" s="48">
        <v>25.1</v>
      </c>
      <c r="FJ338" s="48">
        <v>93.5</v>
      </c>
      <c r="FK338" s="48">
        <v>90.3</v>
      </c>
      <c r="FL338" s="48">
        <v>91.8</v>
      </c>
      <c r="FM338" s="48">
        <v>108.4</v>
      </c>
      <c r="FN338" s="48">
        <v>112.1</v>
      </c>
      <c r="FO338" s="48">
        <v>109.9</v>
      </c>
      <c r="FP338" s="48">
        <v>117.3</v>
      </c>
      <c r="FQ338" s="48">
        <v>101.3</v>
      </c>
      <c r="FR338" s="48">
        <v>107</v>
      </c>
      <c r="FS338" s="48">
        <v>82.2</v>
      </c>
      <c r="FT338" s="48">
        <v>72.3</v>
      </c>
      <c r="FU338" s="48">
        <v>78.599999999999994</v>
      </c>
      <c r="FV338" s="48">
        <v>65.900000000000006</v>
      </c>
      <c r="FW338" s="48">
        <v>120.9</v>
      </c>
      <c r="FX338" s="48">
        <v>153.80000000000001</v>
      </c>
      <c r="FY338" s="48">
        <v>67.2</v>
      </c>
      <c r="FZ338" s="48">
        <v>67.900000000000006</v>
      </c>
      <c r="GA338" s="48">
        <v>102</v>
      </c>
      <c r="GB338" s="48">
        <v>75.099999999999994</v>
      </c>
      <c r="GC338" s="48">
        <v>80.2</v>
      </c>
      <c r="GD338" s="49" t="s">
        <v>197</v>
      </c>
      <c r="GE338" s="49" t="s">
        <v>197</v>
      </c>
      <c r="GF338" s="49" t="s">
        <v>197</v>
      </c>
      <c r="GG338" s="48">
        <v>302.60000000000002</v>
      </c>
      <c r="GH338" s="48">
        <v>159.19999999999999</v>
      </c>
      <c r="GI338" s="48">
        <v>160</v>
      </c>
      <c r="GJ338" s="49" t="s">
        <v>197</v>
      </c>
      <c r="GK338" s="49" t="s">
        <v>197</v>
      </c>
      <c r="GL338" s="49" t="s">
        <v>197</v>
      </c>
      <c r="GM338" s="48">
        <v>115.7</v>
      </c>
      <c r="GN338" s="48">
        <v>53.8</v>
      </c>
      <c r="GO338" s="48">
        <v>77.2</v>
      </c>
      <c r="GP338" s="48">
        <v>82.1</v>
      </c>
      <c r="GQ338" s="48">
        <v>81</v>
      </c>
      <c r="GR338" s="48">
        <v>81.400000000000006</v>
      </c>
      <c r="GS338" s="48">
        <v>37.6</v>
      </c>
      <c r="GT338" s="48">
        <v>115.3</v>
      </c>
      <c r="GU338" s="48">
        <v>98.3</v>
      </c>
      <c r="GV338" s="48">
        <v>21.1</v>
      </c>
      <c r="GW338" s="48">
        <v>34.1</v>
      </c>
      <c r="GX338" s="48">
        <v>28.3</v>
      </c>
      <c r="GY338" s="48">
        <v>106.1</v>
      </c>
      <c r="GZ338" s="48">
        <v>154.69999999999999</v>
      </c>
      <c r="HA338" s="48">
        <v>131.1</v>
      </c>
      <c r="HB338" s="48">
        <v>128.80000000000001</v>
      </c>
      <c r="HC338" s="48">
        <v>78.599999999999994</v>
      </c>
      <c r="HD338" s="48">
        <v>93.9</v>
      </c>
      <c r="HE338" s="48" t="e">
        <v>#N/A</v>
      </c>
      <c r="HF338" s="49" t="s">
        <v>197</v>
      </c>
      <c r="HG338" s="48" t="e">
        <v>#N/A</v>
      </c>
      <c r="HH338" s="48">
        <v>38.5</v>
      </c>
      <c r="HI338" s="49" t="s">
        <v>197</v>
      </c>
      <c r="HJ338" s="49" t="s">
        <v>197</v>
      </c>
      <c r="HK338" s="49" t="s">
        <v>197</v>
      </c>
      <c r="HL338" s="48">
        <v>100.1</v>
      </c>
      <c r="HM338" s="48">
        <v>114.2</v>
      </c>
      <c r="HN338" s="48">
        <v>107.4</v>
      </c>
      <c r="HO338" s="49" t="s">
        <v>197</v>
      </c>
      <c r="HP338" s="49" t="s">
        <v>197</v>
      </c>
      <c r="HQ338" s="49" t="s">
        <v>197</v>
      </c>
      <c r="HR338" s="48">
        <v>100.6</v>
      </c>
      <c r="HS338" s="48">
        <v>175.1</v>
      </c>
      <c r="HT338" s="48">
        <v>137.5</v>
      </c>
      <c r="HU338" s="48">
        <v>18.899999999999999</v>
      </c>
      <c r="HV338" s="48">
        <v>68.099999999999994</v>
      </c>
      <c r="HW338" s="48">
        <v>65.5</v>
      </c>
      <c r="HX338" s="49" t="s">
        <v>197</v>
      </c>
      <c r="HY338" s="49" t="s">
        <v>197</v>
      </c>
      <c r="HZ338" s="48">
        <v>393.3</v>
      </c>
      <c r="IA338" s="49" t="s">
        <v>197</v>
      </c>
      <c r="IB338" s="49" t="s">
        <v>197</v>
      </c>
      <c r="IC338" s="49" t="s">
        <v>197</v>
      </c>
      <c r="ID338" s="49" t="s">
        <v>197</v>
      </c>
      <c r="IE338" s="49" t="s">
        <v>197</v>
      </c>
      <c r="IF338" s="49" t="s">
        <v>197</v>
      </c>
      <c r="IG338" s="49" t="s">
        <v>197</v>
      </c>
      <c r="IH338" s="48">
        <v>60.1</v>
      </c>
      <c r="II338" s="49" t="s">
        <v>197</v>
      </c>
      <c r="IJ338" s="49" t="s">
        <v>197</v>
      </c>
      <c r="IK338" s="49" t="s">
        <v>197</v>
      </c>
      <c r="IL338" s="49" t="s">
        <v>197</v>
      </c>
      <c r="IM338" s="49" t="s">
        <v>197</v>
      </c>
      <c r="IN338" s="49" t="s">
        <v>197</v>
      </c>
      <c r="IO338" s="49" t="s">
        <v>197</v>
      </c>
      <c r="IP338" s="49" t="s">
        <v>197</v>
      </c>
      <c r="IQ338" s="49" t="s">
        <v>197</v>
      </c>
      <c r="IR338" s="48">
        <v>84.1</v>
      </c>
      <c r="IS338" s="48">
        <v>55.5</v>
      </c>
      <c r="IT338" s="48">
        <v>66.400000000000006</v>
      </c>
      <c r="IU338" s="48">
        <v>53.3</v>
      </c>
      <c r="IV338" s="48">
        <v>50.9</v>
      </c>
      <c r="IW338" s="48">
        <v>51.5</v>
      </c>
      <c r="IX338" s="49" t="s">
        <v>197</v>
      </c>
      <c r="IY338" s="49" t="s">
        <v>197</v>
      </c>
      <c r="IZ338" s="49" t="s">
        <v>197</v>
      </c>
      <c r="JA338" s="49" t="s">
        <v>197</v>
      </c>
      <c r="JB338" s="49" t="s">
        <v>197</v>
      </c>
      <c r="JC338" s="48">
        <v>54.2</v>
      </c>
      <c r="JD338" s="48">
        <v>38.799999999999997</v>
      </c>
      <c r="JE338" s="48">
        <v>42.6</v>
      </c>
      <c r="JF338" s="48" t="s">
        <v>87</v>
      </c>
      <c r="JG338" s="48" t="s">
        <v>87</v>
      </c>
      <c r="JH338" s="48" t="s">
        <v>87</v>
      </c>
      <c r="JI338" s="48">
        <v>122.7</v>
      </c>
      <c r="JJ338" s="48">
        <v>34.1</v>
      </c>
      <c r="JK338" s="48">
        <v>30.7</v>
      </c>
      <c r="JL338" s="48">
        <v>37.799999999999997</v>
      </c>
      <c r="JM338" s="48">
        <v>51.9</v>
      </c>
      <c r="JN338" s="48">
        <v>60.1</v>
      </c>
      <c r="JO338" s="48" t="s">
        <v>87</v>
      </c>
    </row>
    <row r="339" spans="1:275">
      <c r="A339" s="45"/>
      <c r="B339" s="46" t="s">
        <v>2076</v>
      </c>
      <c r="C339" s="303" t="s">
        <v>1327</v>
      </c>
      <c r="D339" s="46" t="s">
        <v>145</v>
      </c>
      <c r="E339" s="303" t="s">
        <v>44</v>
      </c>
      <c r="F339" s="47" t="s">
        <v>197</v>
      </c>
      <c r="G339" s="47" t="s">
        <v>197</v>
      </c>
      <c r="H339" s="48">
        <v>170.2</v>
      </c>
      <c r="I339" s="48">
        <v>172.7</v>
      </c>
      <c r="J339" s="48">
        <v>170.7</v>
      </c>
      <c r="K339" s="49" t="s">
        <v>197</v>
      </c>
      <c r="L339" s="48">
        <v>27.4</v>
      </c>
      <c r="M339" s="48">
        <v>73.599999999999994</v>
      </c>
      <c r="N339" s="48">
        <v>38.200000000000003</v>
      </c>
      <c r="O339" s="48">
        <v>57.9</v>
      </c>
      <c r="P339" s="48">
        <v>53.6</v>
      </c>
      <c r="Q339" s="48">
        <v>68.2</v>
      </c>
      <c r="R339" s="48">
        <v>122.2</v>
      </c>
      <c r="S339" s="48">
        <v>107</v>
      </c>
      <c r="T339" s="48">
        <v>84.6</v>
      </c>
      <c r="U339" s="48">
        <v>118.2</v>
      </c>
      <c r="V339" s="48">
        <v>26.6</v>
      </c>
      <c r="W339" s="48">
        <v>92.4</v>
      </c>
      <c r="X339" s="48">
        <v>56.3</v>
      </c>
      <c r="Y339" s="48">
        <v>79.8</v>
      </c>
      <c r="Z339" s="48">
        <v>110.8</v>
      </c>
      <c r="AA339" s="48">
        <v>206.9</v>
      </c>
      <c r="AB339" s="48">
        <v>149.9</v>
      </c>
      <c r="AC339" s="48">
        <v>12.9</v>
      </c>
      <c r="AD339" s="48">
        <v>212.3</v>
      </c>
      <c r="AE339" s="48">
        <v>187.4</v>
      </c>
      <c r="AF339" s="48">
        <v>93.2</v>
      </c>
      <c r="AG339" s="48">
        <v>125.9</v>
      </c>
      <c r="AH339" s="48">
        <v>75.2</v>
      </c>
      <c r="AI339" s="49" t="s">
        <v>197</v>
      </c>
      <c r="AJ339" s="48">
        <v>64.900000000000006</v>
      </c>
      <c r="AK339" s="48">
        <v>105.5</v>
      </c>
      <c r="AL339" s="49" t="s">
        <v>197</v>
      </c>
      <c r="AM339" s="48">
        <v>52.9</v>
      </c>
      <c r="AN339" s="48">
        <v>39</v>
      </c>
      <c r="AO339" s="48">
        <v>54.3</v>
      </c>
      <c r="AP339" s="48">
        <v>54.2</v>
      </c>
      <c r="AQ339" s="48">
        <v>76.900000000000006</v>
      </c>
      <c r="AR339" s="48">
        <v>103.6</v>
      </c>
      <c r="AS339" s="49" t="s">
        <v>197</v>
      </c>
      <c r="AT339" s="48">
        <v>78.900000000000006</v>
      </c>
      <c r="AU339" s="49" t="s">
        <v>197</v>
      </c>
      <c r="AV339" s="48">
        <v>138.1</v>
      </c>
      <c r="AW339" s="48">
        <v>138.19999999999999</v>
      </c>
      <c r="AX339" s="48">
        <v>147.30000000000001</v>
      </c>
      <c r="AY339" s="49" t="s">
        <v>197</v>
      </c>
      <c r="AZ339" s="48">
        <v>86.3</v>
      </c>
      <c r="BA339" s="48">
        <v>89.9</v>
      </c>
      <c r="BB339" s="48">
        <v>89.7</v>
      </c>
      <c r="BC339" s="48">
        <v>64</v>
      </c>
      <c r="BD339" s="48">
        <v>78.2</v>
      </c>
      <c r="BE339" s="48">
        <v>77.2</v>
      </c>
      <c r="BF339" s="48">
        <v>82.4</v>
      </c>
      <c r="BG339" s="48">
        <v>83.1</v>
      </c>
      <c r="BH339" s="48">
        <v>82.9</v>
      </c>
      <c r="BI339" s="48">
        <v>57.7</v>
      </c>
      <c r="BJ339" s="48">
        <v>70.5</v>
      </c>
      <c r="BK339" s="48">
        <v>63.7</v>
      </c>
      <c r="BL339" s="48">
        <v>81.3</v>
      </c>
      <c r="BM339" s="48">
        <v>78.400000000000006</v>
      </c>
      <c r="BN339" s="48">
        <v>79.2</v>
      </c>
      <c r="BO339" s="49" t="s">
        <v>197</v>
      </c>
      <c r="BP339" s="49" t="s">
        <v>197</v>
      </c>
      <c r="BQ339" s="49" t="s">
        <v>197</v>
      </c>
      <c r="BR339" s="48">
        <v>144.5</v>
      </c>
      <c r="BS339" s="48">
        <v>144.1</v>
      </c>
      <c r="BT339" s="48">
        <v>144.30000000000001</v>
      </c>
      <c r="BU339" s="48">
        <v>503.5</v>
      </c>
      <c r="BV339" s="48">
        <v>209.3</v>
      </c>
      <c r="BW339" s="48">
        <v>306.7</v>
      </c>
      <c r="BX339" s="48">
        <v>121.5</v>
      </c>
      <c r="BY339" s="48">
        <v>91</v>
      </c>
      <c r="BZ339" s="48">
        <v>110.5</v>
      </c>
      <c r="CA339" s="49" t="s">
        <v>197</v>
      </c>
      <c r="CB339" s="49" t="s">
        <v>197</v>
      </c>
      <c r="CC339" s="49" t="s">
        <v>197</v>
      </c>
      <c r="CD339" s="48">
        <v>104.3</v>
      </c>
      <c r="CE339" s="48">
        <v>241</v>
      </c>
      <c r="CF339" s="48">
        <v>188.6</v>
      </c>
      <c r="CG339" s="48">
        <v>18</v>
      </c>
      <c r="CH339" s="48">
        <v>24.7</v>
      </c>
      <c r="CI339" s="48">
        <v>21.4</v>
      </c>
      <c r="CJ339" s="48">
        <v>55.3</v>
      </c>
      <c r="CK339" s="48">
        <v>36.200000000000003</v>
      </c>
      <c r="CL339" s="48">
        <v>44.1</v>
      </c>
      <c r="CM339" s="49" t="s">
        <v>197</v>
      </c>
      <c r="CN339" s="49" t="s">
        <v>197</v>
      </c>
      <c r="CO339" s="49" t="s">
        <v>197</v>
      </c>
      <c r="CP339" s="49" t="s">
        <v>197</v>
      </c>
      <c r="CQ339" s="49" t="s">
        <v>197</v>
      </c>
      <c r="CR339" s="49" t="s">
        <v>197</v>
      </c>
      <c r="CS339" s="49" t="s">
        <v>197</v>
      </c>
      <c r="CT339" s="48">
        <v>436.7</v>
      </c>
      <c r="CU339" s="48">
        <v>334.9</v>
      </c>
      <c r="CV339" s="48">
        <v>378.2</v>
      </c>
      <c r="CW339" s="48">
        <v>176.5</v>
      </c>
      <c r="CX339" s="48">
        <v>142.19999999999999</v>
      </c>
      <c r="CY339" s="48">
        <v>157.19999999999999</v>
      </c>
      <c r="CZ339" s="48">
        <v>131.9</v>
      </c>
      <c r="DA339" s="48">
        <v>76.3</v>
      </c>
      <c r="DB339" s="48">
        <v>202.4</v>
      </c>
      <c r="DC339" s="48">
        <v>160.30000000000001</v>
      </c>
      <c r="DD339" s="48">
        <v>338.1</v>
      </c>
      <c r="DE339" s="48">
        <v>176.1</v>
      </c>
      <c r="DF339" s="48">
        <v>232.8</v>
      </c>
      <c r="DG339" s="48">
        <v>118.5</v>
      </c>
      <c r="DH339" s="48">
        <v>259.89999999999998</v>
      </c>
      <c r="DI339" s="48">
        <v>181.9</v>
      </c>
      <c r="DJ339" s="48">
        <v>112.6</v>
      </c>
      <c r="DK339" s="48">
        <v>142.30000000000001</v>
      </c>
      <c r="DL339" s="48">
        <v>128.6</v>
      </c>
      <c r="DM339" s="48">
        <v>62.8</v>
      </c>
      <c r="DN339" s="48">
        <v>35.4</v>
      </c>
      <c r="DO339" s="48">
        <v>45.7</v>
      </c>
      <c r="DP339" s="49" t="s">
        <v>197</v>
      </c>
      <c r="DQ339" s="49" t="s">
        <v>197</v>
      </c>
      <c r="DR339" s="49" t="s">
        <v>197</v>
      </c>
      <c r="DS339" s="49" t="s">
        <v>197</v>
      </c>
      <c r="DT339" s="49" t="s">
        <v>197</v>
      </c>
      <c r="DU339" s="49" t="s">
        <v>197</v>
      </c>
      <c r="DV339" s="49" t="s">
        <v>197</v>
      </c>
      <c r="DW339" s="49" t="s">
        <v>197</v>
      </c>
      <c r="DX339" s="49" t="s">
        <v>197</v>
      </c>
      <c r="DY339" s="49" t="s">
        <v>197</v>
      </c>
      <c r="DZ339" s="49" t="s">
        <v>197</v>
      </c>
      <c r="EA339" s="49" t="s">
        <v>197</v>
      </c>
      <c r="EB339" s="48" t="e">
        <v>#N/A</v>
      </c>
      <c r="EC339" s="48">
        <v>131.80000000000001</v>
      </c>
      <c r="ED339" s="48" t="e">
        <v>#N/A</v>
      </c>
      <c r="EE339" s="48">
        <v>49.1</v>
      </c>
      <c r="EF339" s="49" t="s">
        <v>197</v>
      </c>
      <c r="EG339" s="49" t="s">
        <v>197</v>
      </c>
      <c r="EH339" s="49" t="s">
        <v>197</v>
      </c>
      <c r="EI339" s="48">
        <v>176.6</v>
      </c>
      <c r="EJ339" s="48">
        <v>196.6</v>
      </c>
      <c r="EK339" s="48">
        <v>189.6</v>
      </c>
      <c r="EL339" s="49" t="s">
        <v>197</v>
      </c>
      <c r="EM339" s="48">
        <v>66.099999999999994</v>
      </c>
      <c r="EN339" s="48">
        <v>63.8</v>
      </c>
      <c r="EO339" s="48">
        <v>65</v>
      </c>
      <c r="EP339" s="49" t="s">
        <v>197</v>
      </c>
      <c r="EQ339" s="49" t="s">
        <v>197</v>
      </c>
      <c r="ER339" s="49" t="s">
        <v>197</v>
      </c>
      <c r="ES339" s="49" t="s">
        <v>197</v>
      </c>
      <c r="ET339" s="48">
        <v>124.4</v>
      </c>
      <c r="EU339" s="49" t="s">
        <v>197</v>
      </c>
      <c r="EV339" s="48">
        <v>119.6</v>
      </c>
      <c r="EW339" s="48">
        <v>95.1</v>
      </c>
      <c r="EX339" s="48">
        <v>102.6</v>
      </c>
      <c r="EY339" s="48">
        <v>334.7</v>
      </c>
      <c r="EZ339" s="48">
        <v>84.2</v>
      </c>
      <c r="FA339" s="48">
        <v>140.30000000000001</v>
      </c>
      <c r="FB339" s="48">
        <v>118</v>
      </c>
      <c r="FC339" s="48">
        <v>61.8</v>
      </c>
      <c r="FD339" s="48">
        <v>87.5</v>
      </c>
      <c r="FE339" s="48">
        <v>139.1</v>
      </c>
      <c r="FF339" s="48">
        <v>117</v>
      </c>
      <c r="FG339" s="48">
        <v>119.3</v>
      </c>
      <c r="FH339" s="48">
        <v>360.1</v>
      </c>
      <c r="FI339" s="48">
        <v>188.9</v>
      </c>
      <c r="FJ339" s="48">
        <v>85.9</v>
      </c>
      <c r="FK339" s="48">
        <v>36.299999999999997</v>
      </c>
      <c r="FL339" s="48">
        <v>58.7</v>
      </c>
      <c r="FM339" s="48">
        <v>104.7</v>
      </c>
      <c r="FN339" s="48">
        <v>73</v>
      </c>
      <c r="FO339" s="48">
        <v>91.4</v>
      </c>
      <c r="FP339" s="48">
        <v>81.900000000000006</v>
      </c>
      <c r="FQ339" s="48">
        <v>144.69999999999999</v>
      </c>
      <c r="FR339" s="48">
        <v>122.3</v>
      </c>
      <c r="FS339" s="48">
        <v>78.400000000000006</v>
      </c>
      <c r="FT339" s="48">
        <v>69.900000000000006</v>
      </c>
      <c r="FU339" s="48">
        <v>75.3</v>
      </c>
      <c r="FV339" s="48">
        <v>96.1</v>
      </c>
      <c r="FW339" s="48">
        <v>47.6</v>
      </c>
      <c r="FX339" s="48">
        <v>114</v>
      </c>
      <c r="FY339" s="48">
        <v>72</v>
      </c>
      <c r="FZ339" s="48">
        <v>72.400000000000006</v>
      </c>
      <c r="GA339" s="48">
        <v>148.69999999999999</v>
      </c>
      <c r="GB339" s="48">
        <v>100.5</v>
      </c>
      <c r="GC339" s="48">
        <v>109.6</v>
      </c>
      <c r="GD339" s="48">
        <v>22.9</v>
      </c>
      <c r="GE339" s="49" t="s">
        <v>197</v>
      </c>
      <c r="GF339" s="48">
        <v>14.7</v>
      </c>
      <c r="GG339" s="48">
        <v>152.30000000000001</v>
      </c>
      <c r="GH339" s="48">
        <v>52.8</v>
      </c>
      <c r="GI339" s="48">
        <v>53.4</v>
      </c>
      <c r="GJ339" s="49" t="s">
        <v>197</v>
      </c>
      <c r="GK339" s="49" t="s">
        <v>197</v>
      </c>
      <c r="GL339" s="49" t="s">
        <v>197</v>
      </c>
      <c r="GM339" s="48">
        <v>36.799999999999997</v>
      </c>
      <c r="GN339" s="48">
        <v>50.4</v>
      </c>
      <c r="GO339" s="48">
        <v>45.3</v>
      </c>
      <c r="GP339" s="48">
        <v>102.6</v>
      </c>
      <c r="GQ339" s="48">
        <v>29.4</v>
      </c>
      <c r="GR339" s="48">
        <v>56.7</v>
      </c>
      <c r="GS339" s="48">
        <v>81.5</v>
      </c>
      <c r="GT339" s="48">
        <v>97.9</v>
      </c>
      <c r="GU339" s="48">
        <v>94.4</v>
      </c>
      <c r="GV339" s="48">
        <v>147.5</v>
      </c>
      <c r="GW339" s="48">
        <v>34.5</v>
      </c>
      <c r="GX339" s="48">
        <v>84.9</v>
      </c>
      <c r="GY339" s="48">
        <v>130</v>
      </c>
      <c r="GZ339" s="48">
        <v>122.5</v>
      </c>
      <c r="HA339" s="48">
        <v>126.1</v>
      </c>
      <c r="HB339" s="48">
        <v>167.6</v>
      </c>
      <c r="HC339" s="48">
        <v>116</v>
      </c>
      <c r="HD339" s="48">
        <v>131.6</v>
      </c>
      <c r="HE339" s="48" t="e">
        <v>#N/A</v>
      </c>
      <c r="HF339" s="49" t="s">
        <v>197</v>
      </c>
      <c r="HG339" s="48" t="e">
        <v>#N/A</v>
      </c>
      <c r="HH339" s="48">
        <v>51.9</v>
      </c>
      <c r="HI339" s="48">
        <v>206.8</v>
      </c>
      <c r="HJ339" s="48">
        <v>140.6</v>
      </c>
      <c r="HK339" s="48">
        <v>159.4</v>
      </c>
      <c r="HL339" s="48">
        <v>160.4</v>
      </c>
      <c r="HM339" s="48">
        <v>147.1</v>
      </c>
      <c r="HN339" s="48">
        <v>153.5</v>
      </c>
      <c r="HO339" s="48">
        <v>130.5</v>
      </c>
      <c r="HP339" s="48">
        <v>92.3</v>
      </c>
      <c r="HQ339" s="48">
        <v>105.5</v>
      </c>
      <c r="HR339" s="48">
        <v>106</v>
      </c>
      <c r="HS339" s="48">
        <v>102</v>
      </c>
      <c r="HT339" s="48">
        <v>104</v>
      </c>
      <c r="HU339" s="48">
        <v>81.900000000000006</v>
      </c>
      <c r="HV339" s="48">
        <v>77.2</v>
      </c>
      <c r="HW339" s="48">
        <v>77.5</v>
      </c>
      <c r="HX339" s="49" t="s">
        <v>197</v>
      </c>
      <c r="HY339" s="49" t="s">
        <v>197</v>
      </c>
      <c r="HZ339" s="48">
        <v>85.4</v>
      </c>
      <c r="IA339" s="49" t="s">
        <v>197</v>
      </c>
      <c r="IB339" s="49" t="s">
        <v>197</v>
      </c>
      <c r="IC339" s="49" t="s">
        <v>197</v>
      </c>
      <c r="ID339" s="48">
        <v>262.5</v>
      </c>
      <c r="IE339" s="49" t="s">
        <v>197</v>
      </c>
      <c r="IF339" s="49" t="s">
        <v>197</v>
      </c>
      <c r="IG339" s="48">
        <v>18.2</v>
      </c>
      <c r="IH339" s="48">
        <v>83</v>
      </c>
      <c r="II339" s="48">
        <v>17.3</v>
      </c>
      <c r="IJ339" s="49" t="s">
        <v>197</v>
      </c>
      <c r="IK339" s="49" t="s">
        <v>197</v>
      </c>
      <c r="IL339" s="49" t="s">
        <v>197</v>
      </c>
      <c r="IM339" s="49" t="s">
        <v>197</v>
      </c>
      <c r="IN339" s="49" t="s">
        <v>197</v>
      </c>
      <c r="IO339" s="49" t="s">
        <v>197</v>
      </c>
      <c r="IP339" s="49" t="s">
        <v>197</v>
      </c>
      <c r="IQ339" s="48">
        <v>87</v>
      </c>
      <c r="IR339" s="48">
        <v>84.2</v>
      </c>
      <c r="IS339" s="48">
        <v>85.7</v>
      </c>
      <c r="IT339" s="48">
        <v>85.1</v>
      </c>
      <c r="IU339" s="48">
        <v>130.80000000000001</v>
      </c>
      <c r="IV339" s="48">
        <v>113.1</v>
      </c>
      <c r="IW339" s="48">
        <v>117.5</v>
      </c>
      <c r="IX339" s="49" t="s">
        <v>197</v>
      </c>
      <c r="IY339" s="48">
        <v>78</v>
      </c>
      <c r="IZ339" s="48">
        <v>108.9</v>
      </c>
      <c r="JA339" s="48">
        <v>174.9</v>
      </c>
      <c r="JB339" s="49" t="s">
        <v>197</v>
      </c>
      <c r="JC339" s="48">
        <v>147.69999999999999</v>
      </c>
      <c r="JD339" s="48">
        <v>84.3</v>
      </c>
      <c r="JE339" s="48">
        <v>99.7</v>
      </c>
      <c r="JF339" s="48" t="s">
        <v>87</v>
      </c>
      <c r="JG339" s="48" t="s">
        <v>87</v>
      </c>
      <c r="JH339" s="48">
        <v>48.4</v>
      </c>
      <c r="JI339" s="48">
        <v>155.4</v>
      </c>
      <c r="JJ339" s="48">
        <v>55.7</v>
      </c>
      <c r="JK339" s="48">
        <v>60.2</v>
      </c>
      <c r="JL339" s="48">
        <v>56.5</v>
      </c>
      <c r="JM339" s="48">
        <v>77</v>
      </c>
      <c r="JN339" s="48">
        <v>83</v>
      </c>
      <c r="JO339" s="48">
        <v>29.2</v>
      </c>
    </row>
    <row r="340" spans="1:275">
      <c r="A340" s="45"/>
      <c r="B340" s="46" t="s">
        <v>2077</v>
      </c>
      <c r="C340" s="303" t="s">
        <v>1279</v>
      </c>
      <c r="D340" s="46" t="s">
        <v>145</v>
      </c>
      <c r="E340" s="303" t="s">
        <v>44</v>
      </c>
      <c r="F340" s="47" t="s">
        <v>197</v>
      </c>
      <c r="G340" s="47" t="s">
        <v>197</v>
      </c>
      <c r="H340" s="48">
        <v>42.7</v>
      </c>
      <c r="I340" s="48">
        <v>141</v>
      </c>
      <c r="J340" s="48">
        <v>96.8</v>
      </c>
      <c r="K340" s="49" t="s">
        <v>197</v>
      </c>
      <c r="L340" s="49" t="s">
        <v>197</v>
      </c>
      <c r="M340" s="49" t="s">
        <v>197</v>
      </c>
      <c r="N340" s="49" t="s">
        <v>197</v>
      </c>
      <c r="O340" s="49" t="s">
        <v>197</v>
      </c>
      <c r="P340" s="49" t="s">
        <v>197</v>
      </c>
      <c r="Q340" s="49" t="s">
        <v>197</v>
      </c>
      <c r="R340" s="49" t="s">
        <v>197</v>
      </c>
      <c r="S340" s="49" t="s">
        <v>197</v>
      </c>
      <c r="T340" s="49" t="s">
        <v>197</v>
      </c>
      <c r="U340" s="49" t="s">
        <v>197</v>
      </c>
      <c r="V340" s="49" t="s">
        <v>197</v>
      </c>
      <c r="W340" s="49" t="s">
        <v>197</v>
      </c>
      <c r="X340" s="49" t="s">
        <v>197</v>
      </c>
      <c r="Y340" s="49" t="s">
        <v>197</v>
      </c>
      <c r="Z340" s="49" t="s">
        <v>197</v>
      </c>
      <c r="AA340" s="49" t="s">
        <v>197</v>
      </c>
      <c r="AB340" s="49" t="s">
        <v>197</v>
      </c>
      <c r="AC340" s="49" t="s">
        <v>197</v>
      </c>
      <c r="AD340" s="49" t="s">
        <v>197</v>
      </c>
      <c r="AE340" s="49" t="s">
        <v>197</v>
      </c>
      <c r="AF340" s="49" t="s">
        <v>197</v>
      </c>
      <c r="AG340" s="49" t="s">
        <v>197</v>
      </c>
      <c r="AH340" s="49" t="s">
        <v>197</v>
      </c>
      <c r="AI340" s="49" t="s">
        <v>197</v>
      </c>
      <c r="AJ340" s="49" t="s">
        <v>197</v>
      </c>
      <c r="AK340" s="49" t="s">
        <v>197</v>
      </c>
      <c r="AL340" s="49" t="s">
        <v>197</v>
      </c>
      <c r="AM340" s="49" t="s">
        <v>197</v>
      </c>
      <c r="AN340" s="49" t="s">
        <v>197</v>
      </c>
      <c r="AO340" s="49" t="s">
        <v>197</v>
      </c>
      <c r="AP340" s="49" t="s">
        <v>197</v>
      </c>
      <c r="AQ340" s="49" t="s">
        <v>197</v>
      </c>
      <c r="AR340" s="49" t="s">
        <v>197</v>
      </c>
      <c r="AS340" s="49" t="s">
        <v>197</v>
      </c>
      <c r="AT340" s="49" t="s">
        <v>197</v>
      </c>
      <c r="AU340" s="49" t="s">
        <v>197</v>
      </c>
      <c r="AV340" s="49" t="s">
        <v>197</v>
      </c>
      <c r="AW340" s="49" t="s">
        <v>197</v>
      </c>
      <c r="AX340" s="49" t="s">
        <v>197</v>
      </c>
      <c r="AY340" s="49" t="s">
        <v>197</v>
      </c>
      <c r="AZ340" s="48">
        <v>49.5</v>
      </c>
      <c r="BA340" s="48">
        <v>52.3</v>
      </c>
      <c r="BB340" s="48">
        <v>52.2</v>
      </c>
      <c r="BC340" s="48">
        <v>60</v>
      </c>
      <c r="BD340" s="48">
        <v>54.6</v>
      </c>
      <c r="BE340" s="48">
        <v>55.1</v>
      </c>
      <c r="BF340" s="48">
        <v>95.6</v>
      </c>
      <c r="BG340" s="48">
        <v>73.5</v>
      </c>
      <c r="BH340" s="48">
        <v>78.599999999999994</v>
      </c>
      <c r="BI340" s="49" t="s">
        <v>197</v>
      </c>
      <c r="BJ340" s="49" t="s">
        <v>197</v>
      </c>
      <c r="BK340" s="49" t="s">
        <v>197</v>
      </c>
      <c r="BL340" s="49" t="s">
        <v>197</v>
      </c>
      <c r="BM340" s="49" t="s">
        <v>197</v>
      </c>
      <c r="BN340" s="49" t="s">
        <v>197</v>
      </c>
      <c r="BO340" s="49" t="s">
        <v>197</v>
      </c>
      <c r="BP340" s="49" t="s">
        <v>197</v>
      </c>
      <c r="BQ340" s="49" t="s">
        <v>197</v>
      </c>
      <c r="BR340" s="49" t="s">
        <v>197</v>
      </c>
      <c r="BS340" s="49" t="s">
        <v>197</v>
      </c>
      <c r="BT340" s="49" t="s">
        <v>197</v>
      </c>
      <c r="BU340" s="49" t="s">
        <v>197</v>
      </c>
      <c r="BV340" s="49" t="s">
        <v>197</v>
      </c>
      <c r="BW340" s="49" t="s">
        <v>197</v>
      </c>
      <c r="BX340" s="49" t="s">
        <v>197</v>
      </c>
      <c r="BY340" s="49" t="s">
        <v>197</v>
      </c>
      <c r="BZ340" s="49" t="s">
        <v>197</v>
      </c>
      <c r="CA340" s="49" t="s">
        <v>197</v>
      </c>
      <c r="CB340" s="49" t="s">
        <v>197</v>
      </c>
      <c r="CC340" s="49" t="s">
        <v>197</v>
      </c>
      <c r="CD340" s="49" t="s">
        <v>197</v>
      </c>
      <c r="CE340" s="49" t="s">
        <v>197</v>
      </c>
      <c r="CF340" s="49" t="s">
        <v>197</v>
      </c>
      <c r="CG340" s="49" t="s">
        <v>197</v>
      </c>
      <c r="CH340" s="49" t="s">
        <v>197</v>
      </c>
      <c r="CI340" s="49" t="s">
        <v>197</v>
      </c>
      <c r="CJ340" s="49" t="s">
        <v>197</v>
      </c>
      <c r="CK340" s="49" t="s">
        <v>197</v>
      </c>
      <c r="CL340" s="49" t="s">
        <v>197</v>
      </c>
      <c r="CM340" s="49" t="s">
        <v>197</v>
      </c>
      <c r="CN340" s="49" t="s">
        <v>197</v>
      </c>
      <c r="CO340" s="49" t="s">
        <v>197</v>
      </c>
      <c r="CP340" s="49" t="s">
        <v>197</v>
      </c>
      <c r="CQ340" s="49" t="s">
        <v>197</v>
      </c>
      <c r="CR340" s="49" t="s">
        <v>197</v>
      </c>
      <c r="CS340" s="49" t="s">
        <v>197</v>
      </c>
      <c r="CT340" s="49" t="s">
        <v>197</v>
      </c>
      <c r="CU340" s="49" t="s">
        <v>197</v>
      </c>
      <c r="CV340" s="49" t="s">
        <v>197</v>
      </c>
      <c r="CW340" s="49" t="s">
        <v>197</v>
      </c>
      <c r="CX340" s="49" t="s">
        <v>197</v>
      </c>
      <c r="CY340" s="49" t="s">
        <v>197</v>
      </c>
      <c r="CZ340" s="49" t="s">
        <v>197</v>
      </c>
      <c r="DA340" s="49" t="s">
        <v>197</v>
      </c>
      <c r="DB340" s="49" t="s">
        <v>197</v>
      </c>
      <c r="DC340" s="49" t="s">
        <v>197</v>
      </c>
      <c r="DD340" s="49" t="s">
        <v>197</v>
      </c>
      <c r="DE340" s="49" t="s">
        <v>197</v>
      </c>
      <c r="DF340" s="49" t="s">
        <v>197</v>
      </c>
      <c r="DG340" s="49" t="s">
        <v>197</v>
      </c>
      <c r="DH340" s="49" t="s">
        <v>197</v>
      </c>
      <c r="DI340" s="49" t="s">
        <v>197</v>
      </c>
      <c r="DJ340" s="49" t="s">
        <v>197</v>
      </c>
      <c r="DK340" s="49" t="s">
        <v>197</v>
      </c>
      <c r="DL340" s="49" t="s">
        <v>197</v>
      </c>
      <c r="DM340" s="49" t="s">
        <v>197</v>
      </c>
      <c r="DN340" s="49" t="s">
        <v>197</v>
      </c>
      <c r="DO340" s="49" t="s">
        <v>197</v>
      </c>
      <c r="DP340" s="49" t="s">
        <v>197</v>
      </c>
      <c r="DQ340" s="49" t="s">
        <v>197</v>
      </c>
      <c r="DR340" s="49" t="s">
        <v>197</v>
      </c>
      <c r="DS340" s="49" t="s">
        <v>197</v>
      </c>
      <c r="DT340" s="49" t="s">
        <v>197</v>
      </c>
      <c r="DU340" s="49" t="s">
        <v>197</v>
      </c>
      <c r="DV340" s="49" t="s">
        <v>197</v>
      </c>
      <c r="DW340" s="49" t="s">
        <v>197</v>
      </c>
      <c r="DX340" s="49" t="s">
        <v>197</v>
      </c>
      <c r="DY340" s="49" t="s">
        <v>197</v>
      </c>
      <c r="DZ340" s="49" t="s">
        <v>197</v>
      </c>
      <c r="EA340" s="49" t="s">
        <v>197</v>
      </c>
      <c r="EB340" s="48" t="e">
        <v>#N/A</v>
      </c>
      <c r="EC340" s="49" t="s">
        <v>197</v>
      </c>
      <c r="ED340" s="48" t="e">
        <v>#N/A</v>
      </c>
      <c r="EE340" s="49" t="s">
        <v>197</v>
      </c>
      <c r="EF340" s="49" t="s">
        <v>197</v>
      </c>
      <c r="EG340" s="49" t="s">
        <v>197</v>
      </c>
      <c r="EH340" s="49" t="s">
        <v>197</v>
      </c>
      <c r="EI340" s="49" t="s">
        <v>197</v>
      </c>
      <c r="EJ340" s="49" t="s">
        <v>197</v>
      </c>
      <c r="EK340" s="49" t="s">
        <v>197</v>
      </c>
      <c r="EL340" s="49" t="s">
        <v>197</v>
      </c>
      <c r="EM340" s="49" t="s">
        <v>197</v>
      </c>
      <c r="EN340" s="49" t="s">
        <v>197</v>
      </c>
      <c r="EO340" s="49" t="s">
        <v>197</v>
      </c>
      <c r="EP340" s="49" t="s">
        <v>197</v>
      </c>
      <c r="EQ340" s="49" t="s">
        <v>197</v>
      </c>
      <c r="ER340" s="49" t="s">
        <v>197</v>
      </c>
      <c r="ES340" s="49" t="s">
        <v>197</v>
      </c>
      <c r="ET340" s="49" t="s">
        <v>197</v>
      </c>
      <c r="EU340" s="49" t="s">
        <v>197</v>
      </c>
      <c r="EV340" s="48">
        <v>93.7</v>
      </c>
      <c r="EW340" s="48">
        <v>93.3</v>
      </c>
      <c r="EX340" s="48">
        <v>93.5</v>
      </c>
      <c r="EY340" s="49" t="s">
        <v>197</v>
      </c>
      <c r="EZ340" s="49" t="s">
        <v>197</v>
      </c>
      <c r="FA340" s="49" t="s">
        <v>197</v>
      </c>
      <c r="FB340" s="49" t="s">
        <v>197</v>
      </c>
      <c r="FC340" s="49" t="s">
        <v>197</v>
      </c>
      <c r="FD340" s="49" t="s">
        <v>197</v>
      </c>
      <c r="FE340" s="49" t="s">
        <v>197</v>
      </c>
      <c r="FF340" s="49" t="s">
        <v>197</v>
      </c>
      <c r="FG340" s="49" t="s">
        <v>197</v>
      </c>
      <c r="FH340" s="49" t="s">
        <v>197</v>
      </c>
      <c r="FI340" s="49" t="s">
        <v>197</v>
      </c>
      <c r="FJ340" s="49" t="s">
        <v>197</v>
      </c>
      <c r="FK340" s="49" t="s">
        <v>197</v>
      </c>
      <c r="FL340" s="49" t="s">
        <v>197</v>
      </c>
      <c r="FM340" s="48">
        <v>59.9</v>
      </c>
      <c r="FN340" s="48">
        <v>60.6</v>
      </c>
      <c r="FO340" s="48">
        <v>60.2</v>
      </c>
      <c r="FP340" s="49" t="s">
        <v>197</v>
      </c>
      <c r="FQ340" s="49" t="s">
        <v>197</v>
      </c>
      <c r="FR340" s="49" t="s">
        <v>197</v>
      </c>
      <c r="FS340" s="49" t="s">
        <v>197</v>
      </c>
      <c r="FT340" s="49" t="s">
        <v>197</v>
      </c>
      <c r="FU340" s="49" t="s">
        <v>197</v>
      </c>
      <c r="FV340" s="49" t="s">
        <v>197</v>
      </c>
      <c r="FW340" s="49" t="s">
        <v>197</v>
      </c>
      <c r="FX340" s="48">
        <v>120.6</v>
      </c>
      <c r="FY340" s="48">
        <v>59</v>
      </c>
      <c r="FZ340" s="48">
        <v>59.5</v>
      </c>
      <c r="GA340" s="48">
        <v>129.4</v>
      </c>
      <c r="GB340" s="48">
        <v>74.3</v>
      </c>
      <c r="GC340" s="48">
        <v>84.9</v>
      </c>
      <c r="GD340" s="49" t="s">
        <v>197</v>
      </c>
      <c r="GE340" s="49" t="s">
        <v>197</v>
      </c>
      <c r="GF340" s="49" t="s">
        <v>197</v>
      </c>
      <c r="GG340" s="49" t="s">
        <v>197</v>
      </c>
      <c r="GH340" s="49" t="s">
        <v>197</v>
      </c>
      <c r="GI340" s="49" t="s">
        <v>197</v>
      </c>
      <c r="GJ340" s="49" t="s">
        <v>197</v>
      </c>
      <c r="GK340" s="49" t="s">
        <v>197</v>
      </c>
      <c r="GL340" s="49" t="s">
        <v>197</v>
      </c>
      <c r="GM340" s="49" t="s">
        <v>197</v>
      </c>
      <c r="GN340" s="49" t="s">
        <v>197</v>
      </c>
      <c r="GO340" s="49" t="s">
        <v>197</v>
      </c>
      <c r="GP340" s="49" t="s">
        <v>197</v>
      </c>
      <c r="GQ340" s="49" t="s">
        <v>197</v>
      </c>
      <c r="GR340" s="49" t="s">
        <v>197</v>
      </c>
      <c r="GS340" s="49" t="s">
        <v>197</v>
      </c>
      <c r="GT340" s="49" t="s">
        <v>197</v>
      </c>
      <c r="GU340" s="49" t="s">
        <v>197</v>
      </c>
      <c r="GV340" s="49" t="s">
        <v>197</v>
      </c>
      <c r="GW340" s="49" t="s">
        <v>197</v>
      </c>
      <c r="GX340" s="49" t="s">
        <v>197</v>
      </c>
      <c r="GY340" s="49" t="s">
        <v>197</v>
      </c>
      <c r="GZ340" s="49" t="s">
        <v>197</v>
      </c>
      <c r="HA340" s="49" t="s">
        <v>197</v>
      </c>
      <c r="HB340" s="49" t="s">
        <v>197</v>
      </c>
      <c r="HC340" s="49" t="s">
        <v>197</v>
      </c>
      <c r="HD340" s="49" t="s">
        <v>197</v>
      </c>
      <c r="HE340" s="48" t="e">
        <v>#N/A</v>
      </c>
      <c r="HF340" s="49" t="s">
        <v>197</v>
      </c>
      <c r="HG340" s="48" t="e">
        <v>#N/A</v>
      </c>
      <c r="HH340" s="49" t="s">
        <v>197</v>
      </c>
      <c r="HI340" s="49" t="s">
        <v>197</v>
      </c>
      <c r="HJ340" s="49" t="s">
        <v>197</v>
      </c>
      <c r="HK340" s="49" t="s">
        <v>197</v>
      </c>
      <c r="HL340" s="49" t="s">
        <v>197</v>
      </c>
      <c r="HM340" s="49" t="s">
        <v>197</v>
      </c>
      <c r="HN340" s="49" t="s">
        <v>197</v>
      </c>
      <c r="HO340" s="49" t="s">
        <v>197</v>
      </c>
      <c r="HP340" s="49" t="s">
        <v>197</v>
      </c>
      <c r="HQ340" s="49" t="s">
        <v>197</v>
      </c>
      <c r="HR340" s="49" t="s">
        <v>197</v>
      </c>
      <c r="HS340" s="49" t="s">
        <v>197</v>
      </c>
      <c r="HT340" s="49" t="s">
        <v>197</v>
      </c>
      <c r="HU340" s="48">
        <v>486.1</v>
      </c>
      <c r="HV340" s="48">
        <v>93.9</v>
      </c>
      <c r="HW340" s="48">
        <v>117.1</v>
      </c>
      <c r="HX340" s="49" t="s">
        <v>197</v>
      </c>
      <c r="HY340" s="49" t="s">
        <v>197</v>
      </c>
      <c r="HZ340" s="49" t="s">
        <v>197</v>
      </c>
      <c r="IA340" s="49" t="s">
        <v>197</v>
      </c>
      <c r="IB340" s="49" t="s">
        <v>197</v>
      </c>
      <c r="IC340" s="49" t="s">
        <v>197</v>
      </c>
      <c r="ID340" s="49" t="s">
        <v>197</v>
      </c>
      <c r="IE340" s="49" t="s">
        <v>197</v>
      </c>
      <c r="IF340" s="49" t="s">
        <v>197</v>
      </c>
      <c r="IG340" s="49" t="s">
        <v>197</v>
      </c>
      <c r="IH340" s="48">
        <v>227.6</v>
      </c>
      <c r="II340" s="49" t="s">
        <v>197</v>
      </c>
      <c r="IJ340" s="49" t="s">
        <v>197</v>
      </c>
      <c r="IK340" s="49" t="s">
        <v>197</v>
      </c>
      <c r="IL340" s="49" t="s">
        <v>197</v>
      </c>
      <c r="IM340" s="49" t="s">
        <v>197</v>
      </c>
      <c r="IN340" s="49" t="s">
        <v>197</v>
      </c>
      <c r="IO340" s="49" t="s">
        <v>197</v>
      </c>
      <c r="IP340" s="49" t="s">
        <v>197</v>
      </c>
      <c r="IQ340" s="49" t="s">
        <v>197</v>
      </c>
      <c r="IR340" s="48">
        <v>11.5</v>
      </c>
      <c r="IS340" s="48">
        <v>16.8</v>
      </c>
      <c r="IT340" s="48">
        <v>14.8</v>
      </c>
      <c r="IU340" s="49" t="s">
        <v>197</v>
      </c>
      <c r="IV340" s="49" t="s">
        <v>197</v>
      </c>
      <c r="IW340" s="49" t="s">
        <v>197</v>
      </c>
      <c r="IX340" s="49" t="s">
        <v>197</v>
      </c>
      <c r="IY340" s="49" t="s">
        <v>197</v>
      </c>
      <c r="IZ340" s="49" t="s">
        <v>197</v>
      </c>
      <c r="JA340" s="49" t="s">
        <v>197</v>
      </c>
      <c r="JB340" s="49" t="s">
        <v>197</v>
      </c>
      <c r="JC340" s="49" t="s">
        <v>197</v>
      </c>
      <c r="JD340" s="49" t="s">
        <v>197</v>
      </c>
      <c r="JE340" s="49" t="s">
        <v>197</v>
      </c>
      <c r="JF340" s="49" t="s">
        <v>87</v>
      </c>
      <c r="JG340" s="49" t="s">
        <v>87</v>
      </c>
      <c r="JH340" s="49" t="s">
        <v>87</v>
      </c>
      <c r="JI340" s="49" t="s">
        <v>87</v>
      </c>
      <c r="JJ340" s="49">
        <v>121.1</v>
      </c>
      <c r="JK340" s="49">
        <v>142.4</v>
      </c>
      <c r="JL340" s="49">
        <v>135.69999999999999</v>
      </c>
      <c r="JM340" s="49">
        <v>192.9</v>
      </c>
      <c r="JN340" s="49">
        <v>227.6</v>
      </c>
      <c r="JO340" s="49" t="s">
        <v>87</v>
      </c>
    </row>
    <row r="341" spans="1:275">
      <c r="A341" s="45"/>
      <c r="B341" s="46" t="s">
        <v>2078</v>
      </c>
      <c r="C341" s="303" t="s">
        <v>1550</v>
      </c>
      <c r="D341" s="46" t="s">
        <v>145</v>
      </c>
      <c r="E341" s="303" t="s">
        <v>44</v>
      </c>
      <c r="F341" s="47" t="s">
        <v>197</v>
      </c>
      <c r="G341" s="47" t="s">
        <v>197</v>
      </c>
      <c r="H341" s="48">
        <v>224.7</v>
      </c>
      <c r="I341" s="48">
        <v>219.4</v>
      </c>
      <c r="J341" s="48">
        <v>238.6</v>
      </c>
      <c r="K341" s="49" t="s">
        <v>197</v>
      </c>
      <c r="L341" s="48">
        <v>21.8</v>
      </c>
      <c r="M341" s="49" t="s">
        <v>197</v>
      </c>
      <c r="N341" s="49" t="s">
        <v>197</v>
      </c>
      <c r="O341" s="49" t="s">
        <v>197</v>
      </c>
      <c r="P341" s="49" t="s">
        <v>197</v>
      </c>
      <c r="Q341" s="49" t="s">
        <v>197</v>
      </c>
      <c r="R341" s="49" t="s">
        <v>197</v>
      </c>
      <c r="S341" s="49" t="s">
        <v>197</v>
      </c>
      <c r="T341" s="49" t="s">
        <v>197</v>
      </c>
      <c r="U341" s="49" t="s">
        <v>197</v>
      </c>
      <c r="V341" s="49" t="s">
        <v>197</v>
      </c>
      <c r="W341" s="49" t="s">
        <v>197</v>
      </c>
      <c r="X341" s="49" t="s">
        <v>197</v>
      </c>
      <c r="Y341" s="49" t="s">
        <v>197</v>
      </c>
      <c r="Z341" s="49" t="s">
        <v>197</v>
      </c>
      <c r="AA341" s="49" t="s">
        <v>197</v>
      </c>
      <c r="AB341" s="49" t="s">
        <v>197</v>
      </c>
      <c r="AC341" s="49" t="s">
        <v>197</v>
      </c>
      <c r="AD341" s="49" t="s">
        <v>197</v>
      </c>
      <c r="AE341" s="49" t="s">
        <v>197</v>
      </c>
      <c r="AF341" s="49" t="s">
        <v>197</v>
      </c>
      <c r="AG341" s="49" t="s">
        <v>197</v>
      </c>
      <c r="AH341" s="49" t="s">
        <v>197</v>
      </c>
      <c r="AI341" s="49" t="s">
        <v>197</v>
      </c>
      <c r="AJ341" s="49" t="s">
        <v>197</v>
      </c>
      <c r="AK341" s="49" t="s">
        <v>197</v>
      </c>
      <c r="AL341" s="49" t="s">
        <v>197</v>
      </c>
      <c r="AM341" s="49" t="s">
        <v>197</v>
      </c>
      <c r="AN341" s="49" t="s">
        <v>197</v>
      </c>
      <c r="AO341" s="49" t="s">
        <v>197</v>
      </c>
      <c r="AP341" s="49" t="s">
        <v>197</v>
      </c>
      <c r="AQ341" s="49" t="s">
        <v>197</v>
      </c>
      <c r="AR341" s="49" t="s">
        <v>197</v>
      </c>
      <c r="AS341" s="49" t="s">
        <v>197</v>
      </c>
      <c r="AT341" s="49" t="s">
        <v>197</v>
      </c>
      <c r="AU341" s="49" t="s">
        <v>197</v>
      </c>
      <c r="AV341" s="49" t="s">
        <v>197</v>
      </c>
      <c r="AW341" s="49" t="s">
        <v>197</v>
      </c>
      <c r="AX341" s="49" t="s">
        <v>197</v>
      </c>
      <c r="AY341" s="49" t="s">
        <v>197</v>
      </c>
      <c r="AZ341" s="48">
        <v>31.5</v>
      </c>
      <c r="BA341" s="48">
        <v>30.2</v>
      </c>
      <c r="BB341" s="48">
        <v>30.2</v>
      </c>
      <c r="BC341" s="48">
        <v>49.7</v>
      </c>
      <c r="BD341" s="48">
        <v>44.3</v>
      </c>
      <c r="BE341" s="48">
        <v>44.7</v>
      </c>
      <c r="BF341" s="48">
        <v>64</v>
      </c>
      <c r="BG341" s="48">
        <v>34.6</v>
      </c>
      <c r="BH341" s="48">
        <v>41.1</v>
      </c>
      <c r="BI341" s="49" t="s">
        <v>197</v>
      </c>
      <c r="BJ341" s="49" t="s">
        <v>197</v>
      </c>
      <c r="BK341" s="49" t="s">
        <v>197</v>
      </c>
      <c r="BL341" s="49" t="s">
        <v>197</v>
      </c>
      <c r="BM341" s="49" t="s">
        <v>197</v>
      </c>
      <c r="BN341" s="49" t="s">
        <v>197</v>
      </c>
      <c r="BO341" s="49" t="s">
        <v>197</v>
      </c>
      <c r="BP341" s="49" t="s">
        <v>197</v>
      </c>
      <c r="BQ341" s="49" t="s">
        <v>197</v>
      </c>
      <c r="BR341" s="49" t="s">
        <v>197</v>
      </c>
      <c r="BS341" s="49" t="s">
        <v>197</v>
      </c>
      <c r="BT341" s="49" t="s">
        <v>197</v>
      </c>
      <c r="BU341" s="49" t="s">
        <v>197</v>
      </c>
      <c r="BV341" s="49" t="s">
        <v>197</v>
      </c>
      <c r="BW341" s="49" t="s">
        <v>197</v>
      </c>
      <c r="BX341" s="49" t="s">
        <v>197</v>
      </c>
      <c r="BY341" s="49" t="s">
        <v>197</v>
      </c>
      <c r="BZ341" s="49" t="s">
        <v>197</v>
      </c>
      <c r="CA341" s="49" t="s">
        <v>197</v>
      </c>
      <c r="CB341" s="49" t="s">
        <v>197</v>
      </c>
      <c r="CC341" s="49" t="s">
        <v>197</v>
      </c>
      <c r="CD341" s="49" t="s">
        <v>197</v>
      </c>
      <c r="CE341" s="49" t="s">
        <v>197</v>
      </c>
      <c r="CF341" s="49" t="s">
        <v>197</v>
      </c>
      <c r="CG341" s="49" t="s">
        <v>197</v>
      </c>
      <c r="CH341" s="49" t="s">
        <v>197</v>
      </c>
      <c r="CI341" s="49" t="s">
        <v>197</v>
      </c>
      <c r="CJ341" s="49" t="s">
        <v>197</v>
      </c>
      <c r="CK341" s="49" t="s">
        <v>197</v>
      </c>
      <c r="CL341" s="49" t="s">
        <v>197</v>
      </c>
      <c r="CM341" s="49" t="s">
        <v>197</v>
      </c>
      <c r="CN341" s="49" t="s">
        <v>197</v>
      </c>
      <c r="CO341" s="49" t="s">
        <v>197</v>
      </c>
      <c r="CP341" s="49" t="s">
        <v>197</v>
      </c>
      <c r="CQ341" s="49" t="s">
        <v>197</v>
      </c>
      <c r="CR341" s="49" t="s">
        <v>197</v>
      </c>
      <c r="CS341" s="49" t="s">
        <v>197</v>
      </c>
      <c r="CT341" s="49" t="s">
        <v>197</v>
      </c>
      <c r="CU341" s="49" t="s">
        <v>197</v>
      </c>
      <c r="CV341" s="49" t="s">
        <v>197</v>
      </c>
      <c r="CW341" s="49" t="s">
        <v>197</v>
      </c>
      <c r="CX341" s="49" t="s">
        <v>197</v>
      </c>
      <c r="CY341" s="49" t="s">
        <v>197</v>
      </c>
      <c r="CZ341" s="49" t="s">
        <v>197</v>
      </c>
      <c r="DA341" s="49" t="s">
        <v>197</v>
      </c>
      <c r="DB341" s="49" t="s">
        <v>197</v>
      </c>
      <c r="DC341" s="49" t="s">
        <v>197</v>
      </c>
      <c r="DD341" s="49" t="s">
        <v>197</v>
      </c>
      <c r="DE341" s="49" t="s">
        <v>197</v>
      </c>
      <c r="DF341" s="49" t="s">
        <v>197</v>
      </c>
      <c r="DG341" s="49" t="s">
        <v>197</v>
      </c>
      <c r="DH341" s="49" t="s">
        <v>197</v>
      </c>
      <c r="DI341" s="49" t="s">
        <v>197</v>
      </c>
      <c r="DJ341" s="49" t="s">
        <v>197</v>
      </c>
      <c r="DK341" s="49" t="s">
        <v>197</v>
      </c>
      <c r="DL341" s="49" t="s">
        <v>197</v>
      </c>
      <c r="DM341" s="49" t="s">
        <v>197</v>
      </c>
      <c r="DN341" s="49" t="s">
        <v>197</v>
      </c>
      <c r="DO341" s="49" t="s">
        <v>197</v>
      </c>
      <c r="DP341" s="49" t="s">
        <v>197</v>
      </c>
      <c r="DQ341" s="49" t="s">
        <v>197</v>
      </c>
      <c r="DR341" s="49" t="s">
        <v>197</v>
      </c>
      <c r="DS341" s="49" t="s">
        <v>197</v>
      </c>
      <c r="DT341" s="49" t="s">
        <v>197</v>
      </c>
      <c r="DU341" s="49" t="s">
        <v>197</v>
      </c>
      <c r="DV341" s="49" t="s">
        <v>197</v>
      </c>
      <c r="DW341" s="49" t="s">
        <v>197</v>
      </c>
      <c r="DX341" s="49" t="s">
        <v>197</v>
      </c>
      <c r="DY341" s="49" t="s">
        <v>197</v>
      </c>
      <c r="DZ341" s="49" t="s">
        <v>197</v>
      </c>
      <c r="EA341" s="49" t="s">
        <v>197</v>
      </c>
      <c r="EB341" s="48" t="e">
        <v>#N/A</v>
      </c>
      <c r="EC341" s="49" t="s">
        <v>197</v>
      </c>
      <c r="ED341" s="48" t="e">
        <v>#N/A</v>
      </c>
      <c r="EE341" s="49" t="s">
        <v>197</v>
      </c>
      <c r="EF341" s="49" t="s">
        <v>197</v>
      </c>
      <c r="EG341" s="49" t="s">
        <v>197</v>
      </c>
      <c r="EH341" s="49" t="s">
        <v>197</v>
      </c>
      <c r="EI341" s="49" t="s">
        <v>197</v>
      </c>
      <c r="EJ341" s="49" t="s">
        <v>197</v>
      </c>
      <c r="EK341" s="49" t="s">
        <v>197</v>
      </c>
      <c r="EL341" s="49" t="s">
        <v>197</v>
      </c>
      <c r="EM341" s="49" t="s">
        <v>197</v>
      </c>
      <c r="EN341" s="49" t="s">
        <v>197</v>
      </c>
      <c r="EO341" s="49" t="s">
        <v>197</v>
      </c>
      <c r="EP341" s="49" t="s">
        <v>197</v>
      </c>
      <c r="EQ341" s="49" t="s">
        <v>197</v>
      </c>
      <c r="ER341" s="49" t="s">
        <v>197</v>
      </c>
      <c r="ES341" s="49" t="s">
        <v>197</v>
      </c>
      <c r="ET341" s="49" t="s">
        <v>197</v>
      </c>
      <c r="EU341" s="49" t="s">
        <v>197</v>
      </c>
      <c r="EV341" s="48">
        <v>37.1</v>
      </c>
      <c r="EW341" s="48">
        <v>105</v>
      </c>
      <c r="EX341" s="48">
        <v>84.1</v>
      </c>
      <c r="EY341" s="49" t="s">
        <v>197</v>
      </c>
      <c r="EZ341" s="49" t="s">
        <v>197</v>
      </c>
      <c r="FA341" s="49" t="s">
        <v>197</v>
      </c>
      <c r="FB341" s="49" t="s">
        <v>197</v>
      </c>
      <c r="FC341" s="49" t="s">
        <v>197</v>
      </c>
      <c r="FD341" s="48">
        <v>19.100000000000001</v>
      </c>
      <c r="FE341" s="48">
        <v>3.6</v>
      </c>
      <c r="FF341" s="48">
        <v>10.3</v>
      </c>
      <c r="FG341" s="49" t="s">
        <v>197</v>
      </c>
      <c r="FH341" s="49" t="s">
        <v>197</v>
      </c>
      <c r="FI341" s="49" t="s">
        <v>197</v>
      </c>
      <c r="FJ341" s="49" t="s">
        <v>197</v>
      </c>
      <c r="FK341" s="49" t="s">
        <v>197</v>
      </c>
      <c r="FL341" s="49" t="s">
        <v>197</v>
      </c>
      <c r="FM341" s="48">
        <v>14.9</v>
      </c>
      <c r="FN341" s="48">
        <v>56</v>
      </c>
      <c r="FO341" s="48">
        <v>32.1</v>
      </c>
      <c r="FP341" s="49" t="s">
        <v>197</v>
      </c>
      <c r="FQ341" s="49" t="s">
        <v>197</v>
      </c>
      <c r="FR341" s="49" t="s">
        <v>197</v>
      </c>
      <c r="FS341" s="49" t="s">
        <v>197</v>
      </c>
      <c r="FT341" s="49" t="s">
        <v>197</v>
      </c>
      <c r="FU341" s="49" t="s">
        <v>197</v>
      </c>
      <c r="FV341" s="49" t="s">
        <v>197</v>
      </c>
      <c r="FW341" s="49" t="s">
        <v>197</v>
      </c>
      <c r="FX341" s="48">
        <v>70.3</v>
      </c>
      <c r="FY341" s="48">
        <v>76.5</v>
      </c>
      <c r="FZ341" s="48">
        <v>76.5</v>
      </c>
      <c r="GA341" s="48">
        <v>47.3</v>
      </c>
      <c r="GB341" s="48">
        <v>67.2</v>
      </c>
      <c r="GC341" s="48">
        <v>63.5</v>
      </c>
      <c r="GD341" s="49" t="s">
        <v>197</v>
      </c>
      <c r="GE341" s="49" t="s">
        <v>197</v>
      </c>
      <c r="GF341" s="49" t="s">
        <v>197</v>
      </c>
      <c r="GG341" s="48">
        <v>107.9</v>
      </c>
      <c r="GH341" s="48">
        <v>202.5</v>
      </c>
      <c r="GI341" s="48">
        <v>201.9</v>
      </c>
      <c r="GJ341" s="49" t="s">
        <v>197</v>
      </c>
      <c r="GK341" s="49" t="s">
        <v>197</v>
      </c>
      <c r="GL341" s="49" t="s">
        <v>197</v>
      </c>
      <c r="GM341" s="49" t="s">
        <v>197</v>
      </c>
      <c r="GN341" s="49" t="s">
        <v>197</v>
      </c>
      <c r="GO341" s="49" t="s">
        <v>197</v>
      </c>
      <c r="GP341" s="49" t="s">
        <v>197</v>
      </c>
      <c r="GQ341" s="49" t="s">
        <v>197</v>
      </c>
      <c r="GR341" s="49" t="s">
        <v>197</v>
      </c>
      <c r="GS341" s="49" t="s">
        <v>197</v>
      </c>
      <c r="GT341" s="49" t="s">
        <v>197</v>
      </c>
      <c r="GU341" s="49" t="s">
        <v>197</v>
      </c>
      <c r="GV341" s="49" t="s">
        <v>197</v>
      </c>
      <c r="GW341" s="49" t="s">
        <v>197</v>
      </c>
      <c r="GX341" s="49" t="s">
        <v>197</v>
      </c>
      <c r="GY341" s="48">
        <v>1.4</v>
      </c>
      <c r="GZ341" s="48">
        <v>12.2</v>
      </c>
      <c r="HA341" s="48">
        <v>7</v>
      </c>
      <c r="HB341" s="49" t="s">
        <v>197</v>
      </c>
      <c r="HC341" s="49" t="s">
        <v>197</v>
      </c>
      <c r="HD341" s="49" t="s">
        <v>197</v>
      </c>
      <c r="HE341" s="48" t="e">
        <v>#N/A</v>
      </c>
      <c r="HF341" s="49" t="s">
        <v>197</v>
      </c>
      <c r="HG341" s="48" t="e">
        <v>#N/A</v>
      </c>
      <c r="HH341" s="49" t="s">
        <v>197</v>
      </c>
      <c r="HI341" s="49" t="s">
        <v>197</v>
      </c>
      <c r="HJ341" s="49" t="s">
        <v>197</v>
      </c>
      <c r="HK341" s="49" t="s">
        <v>197</v>
      </c>
      <c r="HL341" s="49" t="s">
        <v>197</v>
      </c>
      <c r="HM341" s="49" t="s">
        <v>197</v>
      </c>
      <c r="HN341" s="49" t="s">
        <v>197</v>
      </c>
      <c r="HO341" s="49" t="s">
        <v>197</v>
      </c>
      <c r="HP341" s="49" t="s">
        <v>197</v>
      </c>
      <c r="HQ341" s="49" t="s">
        <v>197</v>
      </c>
      <c r="HR341" s="48">
        <v>2.1</v>
      </c>
      <c r="HS341" s="48">
        <v>16.600000000000001</v>
      </c>
      <c r="HT341" s="48">
        <v>9.3000000000000007</v>
      </c>
      <c r="HU341" s="48">
        <v>201.9</v>
      </c>
      <c r="HV341" s="48">
        <v>113.5</v>
      </c>
      <c r="HW341" s="48">
        <v>118.4</v>
      </c>
      <c r="HX341" s="49" t="s">
        <v>197</v>
      </c>
      <c r="HY341" s="49" t="s">
        <v>197</v>
      </c>
      <c r="HZ341" s="48">
        <v>463</v>
      </c>
      <c r="IA341" s="49" t="s">
        <v>197</v>
      </c>
      <c r="IB341" s="49" t="s">
        <v>197</v>
      </c>
      <c r="IC341" s="49" t="s">
        <v>197</v>
      </c>
      <c r="ID341" s="49" t="s">
        <v>197</v>
      </c>
      <c r="IE341" s="49" t="s">
        <v>197</v>
      </c>
      <c r="IF341" s="49" t="s">
        <v>197</v>
      </c>
      <c r="IG341" s="49" t="s">
        <v>197</v>
      </c>
      <c r="IH341" s="49" t="s">
        <v>197</v>
      </c>
      <c r="II341" s="49" t="s">
        <v>197</v>
      </c>
      <c r="IJ341" s="49" t="s">
        <v>197</v>
      </c>
      <c r="IK341" s="49" t="s">
        <v>197</v>
      </c>
      <c r="IL341" s="49" t="s">
        <v>197</v>
      </c>
      <c r="IM341" s="49" t="s">
        <v>197</v>
      </c>
      <c r="IN341" s="49" t="s">
        <v>197</v>
      </c>
      <c r="IO341" s="49" t="s">
        <v>197</v>
      </c>
      <c r="IP341" s="49" t="s">
        <v>197</v>
      </c>
      <c r="IQ341" s="49" t="s">
        <v>197</v>
      </c>
      <c r="IR341" s="49" t="s">
        <v>197</v>
      </c>
      <c r="IS341" s="49" t="s">
        <v>197</v>
      </c>
      <c r="IT341" s="49" t="s">
        <v>197</v>
      </c>
      <c r="IU341" s="49" t="s">
        <v>197</v>
      </c>
      <c r="IV341" s="49" t="s">
        <v>197</v>
      </c>
      <c r="IW341" s="49" t="s">
        <v>197</v>
      </c>
      <c r="IX341" s="49" t="s">
        <v>197</v>
      </c>
      <c r="IY341" s="49" t="s">
        <v>197</v>
      </c>
      <c r="IZ341" s="49" t="s">
        <v>197</v>
      </c>
      <c r="JA341" s="49" t="s">
        <v>197</v>
      </c>
      <c r="JB341" s="49" t="s">
        <v>197</v>
      </c>
      <c r="JC341" s="49" t="s">
        <v>197</v>
      </c>
      <c r="JD341" s="49" t="s">
        <v>197</v>
      </c>
      <c r="JE341" s="49" t="s">
        <v>197</v>
      </c>
      <c r="JF341" s="49" t="s">
        <v>87</v>
      </c>
      <c r="JG341" s="49" t="s">
        <v>87</v>
      </c>
      <c r="JH341" s="49" t="s">
        <v>87</v>
      </c>
      <c r="JI341" s="49">
        <v>82.6</v>
      </c>
      <c r="JJ341" s="49">
        <v>23</v>
      </c>
      <c r="JK341" s="49">
        <v>6.4</v>
      </c>
      <c r="JL341" s="49">
        <v>37.799999999999997</v>
      </c>
      <c r="JM341" s="49" t="s">
        <v>87</v>
      </c>
      <c r="JN341" s="49" t="s">
        <v>87</v>
      </c>
      <c r="JO341" s="49" t="s">
        <v>87</v>
      </c>
    </row>
  </sheetData>
  <autoFilter ref="A6:JE6" xr:uid="{DB9A15A6-FDE2-4210-B05B-2CC69E271EAC}"/>
  <phoneticPr fontId="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806A-C2E5-4508-9B54-761491ACCD5D}">
  <sheetPr>
    <tabColor rgb="FF92D050"/>
    <pageSetUpPr fitToPage="1"/>
  </sheetPr>
  <dimension ref="A1:S62"/>
  <sheetViews>
    <sheetView showGridLines="0" tabSelected="1"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211" customWidth="1"/>
    <col min="2" max="2" width="18" style="211" customWidth="1"/>
    <col min="3" max="3" width="4" style="213" hidden="1" customWidth="1"/>
    <col min="4" max="4" width="9" style="213"/>
    <col min="5" max="5" width="13.25" style="211" customWidth="1"/>
    <col min="6" max="8" width="9" style="211"/>
    <col min="9" max="9" width="27.33203125" style="211" customWidth="1"/>
    <col min="10" max="11" width="9" style="211"/>
    <col min="12" max="12" width="9" style="37"/>
    <col min="13" max="15" width="9" style="211"/>
    <col min="16" max="16" width="27.33203125" style="211" customWidth="1"/>
    <col min="17" max="18" width="9" style="211"/>
    <col min="19" max="19" width="9" style="37"/>
    <col min="20" max="16384" width="9" style="211"/>
  </cols>
  <sheetData>
    <row r="1" spans="1:19" ht="30" customHeight="1">
      <c r="A1" s="412" t="s">
        <v>1195</v>
      </c>
      <c r="B1" s="412"/>
      <c r="C1" s="412"/>
      <c r="D1" s="412"/>
      <c r="E1" s="412"/>
      <c r="F1" s="412"/>
      <c r="G1" s="412"/>
      <c r="H1" s="412"/>
      <c r="I1" s="412"/>
      <c r="J1" s="412"/>
      <c r="K1" s="412"/>
      <c r="L1" s="412"/>
      <c r="M1" s="412"/>
      <c r="N1" s="412"/>
      <c r="O1" s="412"/>
      <c r="P1" s="412"/>
      <c r="Q1" s="412"/>
      <c r="R1" s="412"/>
    </row>
    <row r="2" spans="1:19" ht="30" customHeight="1" thickBot="1">
      <c r="B2" s="212" t="s">
        <v>146</v>
      </c>
    </row>
    <row r="3" spans="1:19" ht="49.5" customHeight="1" thickTop="1" thickBot="1">
      <c r="B3" s="214" t="s">
        <v>0</v>
      </c>
      <c r="C3" s="213">
        <f>MATCH($B$3,都道府県表!$E$7:$E53,0)+6</f>
        <v>7</v>
      </c>
    </row>
    <row r="4" spans="1:19" ht="30" customHeight="1" thickTop="1" thickBot="1">
      <c r="B4" s="211" t="s">
        <v>2450</v>
      </c>
    </row>
    <row r="5" spans="1:19" ht="49.5" customHeight="1" thickTop="1" thickBot="1">
      <c r="B5" s="340" t="s">
        <v>2449</v>
      </c>
      <c r="C5" s="213">
        <v>0</v>
      </c>
    </row>
    <row r="6" spans="1:19" ht="30" customHeight="1" thickTop="1" thickBot="1">
      <c r="B6"/>
      <c r="E6" s="215"/>
      <c r="G6" s="413" t="s">
        <v>147</v>
      </c>
      <c r="H6" s="414"/>
      <c r="I6" s="414"/>
      <c r="J6" s="414"/>
      <c r="K6" s="415"/>
      <c r="N6" s="416" t="s">
        <v>148</v>
      </c>
      <c r="O6" s="417"/>
      <c r="P6" s="417"/>
      <c r="Q6" s="417"/>
      <c r="R6" s="418"/>
    </row>
    <row r="7" spans="1:19" ht="49.5" customHeight="1" thickBot="1">
      <c r="B7"/>
      <c r="E7" s="216" t="s">
        <v>149</v>
      </c>
      <c r="G7" s="217"/>
      <c r="H7" s="246" t="s">
        <v>81</v>
      </c>
      <c r="I7" s="247" t="s">
        <v>83</v>
      </c>
      <c r="J7" s="247" t="s">
        <v>151</v>
      </c>
      <c r="K7" s="248" t="str">
        <f>$B$3</f>
        <v>北海道</v>
      </c>
      <c r="N7" s="217"/>
      <c r="O7" s="246" t="s">
        <v>81</v>
      </c>
      <c r="P7" s="247" t="s">
        <v>83</v>
      </c>
      <c r="Q7" s="247" t="s">
        <v>151</v>
      </c>
      <c r="R7" s="248" t="str">
        <f>$B$3</f>
        <v>北海道</v>
      </c>
    </row>
    <row r="8" spans="1:19" ht="18.5" thickBot="1"/>
    <row r="9" spans="1:19" ht="49.5" customHeight="1" thickBot="1">
      <c r="G9" s="419" t="s">
        <v>1196</v>
      </c>
      <c r="H9" s="420"/>
      <c r="I9" s="420"/>
      <c r="J9" s="420"/>
      <c r="K9" s="421"/>
      <c r="N9" s="422" t="s">
        <v>1197</v>
      </c>
      <c r="O9" s="423"/>
      <c r="P9" s="423"/>
      <c r="Q9" s="423"/>
      <c r="R9" s="424"/>
    </row>
    <row r="10" spans="1:19" s="37" customFormat="1" ht="49.5" customHeight="1" thickBot="1">
      <c r="A10" s="211"/>
      <c r="B10" s="211"/>
      <c r="C10" s="213"/>
      <c r="D10" s="213"/>
      <c r="E10" s="222" t="s">
        <v>152</v>
      </c>
      <c r="F10" s="211"/>
      <c r="G10" s="249" t="s">
        <v>1198</v>
      </c>
      <c r="H10" s="409" t="s">
        <v>1199</v>
      </c>
      <c r="I10" s="409"/>
      <c r="J10" s="409"/>
      <c r="K10" s="410"/>
      <c r="M10" s="211"/>
      <c r="N10" s="249" t="s">
        <v>1200</v>
      </c>
      <c r="O10" s="409" t="s">
        <v>2621</v>
      </c>
      <c r="P10" s="411"/>
      <c r="Q10" s="409"/>
      <c r="R10" s="410"/>
    </row>
    <row r="11" spans="1:19" s="37" customFormat="1" ht="49.5" customHeight="1" thickBot="1">
      <c r="A11" s="211"/>
      <c r="B11" s="211"/>
      <c r="C11" s="213"/>
      <c r="D11" s="213"/>
      <c r="E11" s="222" t="s">
        <v>152</v>
      </c>
      <c r="F11" s="211"/>
      <c r="G11" s="223"/>
      <c r="H11" s="238" t="s">
        <v>2441</v>
      </c>
      <c r="I11" s="239" t="s">
        <v>1201</v>
      </c>
      <c r="J11" s="250" cm="1">
        <f t="array" aca="1" ref="J11" ca="1">INDIRECT(ADDRESS(7,MATCH($H11,国表!$A$3:$LQ$3,0),1,1,"国表"))</f>
        <v>28.776274359628999</v>
      </c>
      <c r="K11" s="251" cm="1">
        <f t="array" aca="1" ref="K11" ca="1">INDIRECT(ADDRESS($C$3,MATCH($H11,都道府県表!$A$3:$LQ$3,0),1,1,"都道府県表"))</f>
        <v>31.653225806451601</v>
      </c>
      <c r="M11" s="211"/>
      <c r="N11" s="223"/>
      <c r="O11" s="238" t="str">
        <f>IF(OR(ISBLANK($B$5),$B$5="乳がん"),"-",HLOOKUP($P11,NameDef!$A$16:$M$17,2,FALSE))</f>
        <v>肺がん13</v>
      </c>
      <c r="P11" s="239" t="str">
        <f>IF(OR($B$5="",$B$5="乳がん"),"-",$B$5 &amp; "：死亡率（男）（75歳未満、年齢調整、人口10万対）")</f>
        <v>肺がん：死亡率（男）（75歳未満、年齢調整、人口10万対）</v>
      </c>
      <c r="Q11" s="240" cm="1">
        <f t="array" aca="1" ref="Q11" ca="1">IF($O11="-","NA",INDIRECT(ADDRESS(7,MATCH($O11,国表!$A$3:$LQ$3,0),1,1,"国表")))</f>
        <v>20</v>
      </c>
      <c r="R11" s="255" cm="1">
        <f t="array" aca="1" ref="R11" ca="1">IF($O11="-","NA",INDIRECT(ADDRESS($C$3,MATCH($O11,都道府県表!$A$3:$LQ$3,0),1,1,"都道府県表")))</f>
        <v>23.6</v>
      </c>
    </row>
    <row r="12" spans="1:19" s="37" customFormat="1" ht="49.5" customHeight="1" thickBot="1">
      <c r="A12" s="211"/>
      <c r="B12" s="211"/>
      <c r="C12" s="213"/>
      <c r="D12" s="213"/>
      <c r="E12" s="229" t="s">
        <v>175</v>
      </c>
      <c r="F12" s="211"/>
      <c r="G12" s="231"/>
      <c r="H12" s="252" t="s">
        <v>945</v>
      </c>
      <c r="I12" s="243" t="s">
        <v>1202</v>
      </c>
      <c r="J12" s="253" cm="1">
        <f t="array" aca="1" ref="J12" ca="1">INDIRECT(ADDRESS(7,MATCH($H12,国表!$A$3:$LQ$3,0),1,1,"国表"))</f>
        <v>8.8148018851457497</v>
      </c>
      <c r="K12" s="254" cm="1">
        <f t="array" aca="1" ref="K12" ca="1">INDIRECT(ADDRESS($C$3,MATCH($H12,都道府県表!$A$3:$LQ$3,0),1,1,"都道府県表"))</f>
        <v>14.901793339026501</v>
      </c>
      <c r="M12" s="211"/>
      <c r="N12" s="223"/>
      <c r="O12" s="238" t="str">
        <f>IF(ISBLANK($B$5),"-",HLOOKUP($P12,NameDef!$A$16:$M$17,2,FALSE))</f>
        <v>肺がん14</v>
      </c>
      <c r="P12" s="239" t="str">
        <f>IF($B$5="","-",$B$5 &amp; "：死亡率（女）（75歳未満、年齢調整、人口10万対）")</f>
        <v>肺がん：死亡率（女）（75歳未満、年齢調整、人口10万対）</v>
      </c>
      <c r="Q12" s="240" cm="1">
        <f t="array" aca="1" ref="Q12" ca="1">IF($O12="-","NA",INDIRECT(ADDRESS(7,MATCH($O12,国表!$A$3:$LQ$3,0),1,1,"国表")))</f>
        <v>6.2</v>
      </c>
      <c r="R12" s="255" cm="1">
        <f t="array" aca="1" ref="R12" ca="1">IF($O12="-","NA",INDIRECT(ADDRESS($C$3,MATCH($O12,都道府県表!$A$3:$LQ$3,0),1,1,"都道府県表")))</f>
        <v>9.4</v>
      </c>
    </row>
    <row r="13" spans="1:19" s="37" customFormat="1" ht="49.5" customHeight="1" thickBot="1">
      <c r="A13" s="211"/>
      <c r="B13" s="211"/>
      <c r="C13" s="213"/>
      <c r="D13" s="213"/>
      <c r="E13" s="428"/>
      <c r="F13" s="211"/>
      <c r="G13" s="211"/>
      <c r="H13" s="211"/>
      <c r="I13" s="211"/>
      <c r="J13" s="211"/>
      <c r="K13" s="211"/>
      <c r="M13" s="211"/>
      <c r="N13" s="223"/>
      <c r="O13" s="238" t="str">
        <f>IF(OR(ISBLANK($B$5),$B$5="乳がん"),"-",HLOOKUP($P13,NameDef!$A$16:$M$17,2,FALSE))</f>
        <v>肺がん17</v>
      </c>
      <c r="P13" s="239" t="str">
        <f>IF(OR($B$5="",$B$5="乳がん"),"-",$B$5 &amp; "：標準化死亡比（男）")</f>
        <v>肺がん：標準化死亡比（男）</v>
      </c>
      <c r="Q13" s="240" cm="1">
        <f t="array" aca="1" ref="Q13" ca="1">IF($O13="-","NA",INDIRECT(ADDRESS(7,MATCH($O13,国表!$A$3:$LQ$3,0),1,1,"国表")))</f>
        <v>100</v>
      </c>
      <c r="R13" s="255" cm="1">
        <f t="array" aca="1" ref="R13" ca="1">IF($O13="-","NA",INDIRECT(ADDRESS($C$3,MATCH($O13,都道府県表!$A$3:$LQ$3,0),1,1,"都道府県表")))</f>
        <v>119.173</v>
      </c>
      <c r="S13" s="256"/>
    </row>
    <row r="14" spans="1:19" s="37" customFormat="1" ht="49.5" customHeight="1" thickBot="1">
      <c r="A14" s="211"/>
      <c r="B14" s="211"/>
      <c r="C14" s="213"/>
      <c r="D14" s="213"/>
      <c r="E14" s="428"/>
      <c r="F14" s="211"/>
      <c r="G14" s="419" t="s">
        <v>1205</v>
      </c>
      <c r="H14" s="420"/>
      <c r="I14" s="420"/>
      <c r="J14" s="420"/>
      <c r="K14" s="421"/>
      <c r="M14" s="211"/>
      <c r="N14" s="223"/>
      <c r="O14" s="238" t="str">
        <f>IF(OR(ISBLANK($B$5),$B$5="乳がん"),"-",HLOOKUP($P14,NameDef!$A$16:$M$17,2,FALSE))</f>
        <v>肺がん18</v>
      </c>
      <c r="P14" s="239" t="str">
        <f>IF(OR($B$5="",$B$5="乳がん"),"-",$B$5 &amp; "：標準化死亡比（女）")</f>
        <v>肺がん：標準化死亡比（女）</v>
      </c>
      <c r="Q14" s="240" cm="1">
        <f t="array" aca="1" ref="Q14" ca="1">IF($O14="-","NA",INDIRECT(ADDRESS(7,MATCH($O14,国表!$A$3:$LQ$3,0),1,1,"国表")))</f>
        <v>100</v>
      </c>
      <c r="R14" s="255" cm="1">
        <f t="array" aca="1" ref="R14" ca="1">IF($O14="-","NA",INDIRECT(ADDRESS($C$3,MATCH($O14,都道府県表!$A$3:$LQ$3,0),1,1,"都道府県表")))</f>
        <v>123.161</v>
      </c>
    </row>
    <row r="15" spans="1:19" s="37" customFormat="1" ht="49.5" customHeight="1" thickBot="1">
      <c r="A15" s="211"/>
      <c r="B15" s="211"/>
      <c r="C15" s="213"/>
      <c r="D15" s="213"/>
      <c r="E15" s="222" t="s">
        <v>152</v>
      </c>
      <c r="F15" s="211"/>
      <c r="G15" s="249" t="s">
        <v>1206</v>
      </c>
      <c r="H15" s="409" t="s">
        <v>1207</v>
      </c>
      <c r="I15" s="409"/>
      <c r="J15" s="409"/>
      <c r="K15" s="410"/>
      <c r="M15" s="211"/>
      <c r="N15" s="230" t="s">
        <v>1203</v>
      </c>
      <c r="O15" s="425" t="s">
        <v>1204</v>
      </c>
      <c r="P15" s="426"/>
      <c r="Q15" s="426"/>
      <c r="R15" s="427"/>
      <c r="S15" s="256"/>
    </row>
    <row r="16" spans="1:19" s="37" customFormat="1" ht="49.5" customHeight="1" thickBot="1">
      <c r="A16" s="211"/>
      <c r="B16" s="211"/>
      <c r="C16" s="213"/>
      <c r="D16" s="213"/>
      <c r="E16" s="222" t="s">
        <v>152</v>
      </c>
      <c r="F16" s="211"/>
      <c r="G16" s="224"/>
      <c r="H16" s="257" t="s">
        <v>196</v>
      </c>
      <c r="I16" s="258" t="s">
        <v>196</v>
      </c>
      <c r="J16" s="259" t="s">
        <v>197</v>
      </c>
      <c r="K16" s="260" t="s">
        <v>197</v>
      </c>
      <c r="M16" s="211"/>
      <c r="N16" s="223"/>
      <c r="O16" s="238" t="s">
        <v>928</v>
      </c>
      <c r="P16" s="239" t="s">
        <v>3044</v>
      </c>
      <c r="Q16" s="240" cm="1">
        <f t="array" aca="1" ref="Q16" ca="1">INDIRECT(ADDRESS(7,MATCH($O16,国表!$A$3:$LQ$3,0),1,1,"国表"))</f>
        <v>88.6</v>
      </c>
      <c r="R16" s="255" cm="1">
        <f t="array" aca="1" ref="R16" ca="1">INDIRECT(ADDRESS($C$3,MATCH($O16,都道府県表!$A$3:$LQ$3,0),1,1,"都道府県表"))</f>
        <v>99.8</v>
      </c>
    </row>
    <row r="17" spans="1:19" s="37" customFormat="1" ht="49.5" customHeight="1">
      <c r="A17" s="211"/>
      <c r="B17" s="211"/>
      <c r="C17" s="213"/>
      <c r="D17" s="213"/>
      <c r="E17" s="229" t="s">
        <v>175</v>
      </c>
      <c r="F17" s="211"/>
      <c r="G17" s="230" t="s">
        <v>1210</v>
      </c>
      <c r="H17" s="429" t="s">
        <v>1211</v>
      </c>
      <c r="I17" s="430"/>
      <c r="J17" s="431"/>
      <c r="K17" s="432"/>
      <c r="M17" s="211"/>
      <c r="N17" s="223"/>
      <c r="O17" s="238" t="s">
        <v>930</v>
      </c>
      <c r="P17" s="239" t="s">
        <v>3045</v>
      </c>
      <c r="Q17" s="240" cm="1">
        <f t="array" aca="1" ref="Q17" ca="1">INDIRECT(ADDRESS(7,MATCH($O17,国表!$A$3:$LQ$3,0),1,1,"国表"))</f>
        <v>56</v>
      </c>
      <c r="R17" s="255" cm="1">
        <f t="array" aca="1" ref="R17" ca="1">INDIRECT(ADDRESS($C$3,MATCH($O17,都道府県表!$A$3:$LQ$3,0),1,1,"都道府県表"))</f>
        <v>66.099999999999994</v>
      </c>
      <c r="S17" s="256"/>
    </row>
    <row r="18" spans="1:19" s="37" customFormat="1" ht="49.5" customHeight="1" thickBot="1">
      <c r="A18" s="211"/>
      <c r="B18" s="211"/>
      <c r="C18" s="213"/>
      <c r="D18" s="213"/>
      <c r="F18" s="211"/>
      <c r="G18" s="231"/>
      <c r="H18" s="232" t="s">
        <v>196</v>
      </c>
      <c r="I18" s="262" t="s">
        <v>196</v>
      </c>
      <c r="J18" s="263" t="s">
        <v>197</v>
      </c>
      <c r="K18" s="264" t="s">
        <v>197</v>
      </c>
      <c r="L18" s="256"/>
      <c r="M18" s="211"/>
      <c r="N18" s="223"/>
      <c r="O18" s="238" t="s">
        <v>932</v>
      </c>
      <c r="P18" s="239" t="s">
        <v>1208</v>
      </c>
      <c r="Q18" s="240" cm="1">
        <f t="array" aca="1" ref="Q18" ca="1">INDIRECT(ADDRESS(7,MATCH($O18,国表!$A$3:$LQ$3,0),1,1,"国表"))</f>
        <v>100</v>
      </c>
      <c r="R18" s="255" cm="1">
        <f t="array" aca="1" ref="R18" ca="1">INDIRECT(ADDRESS($C$3,MATCH($O18,都道府県表!$A$3:$LQ$3,0),1,1,"都道府県表"))</f>
        <v>109.863</v>
      </c>
    </row>
    <row r="19" spans="1:19" s="37" customFormat="1" ht="49.5" customHeight="1" thickBot="1">
      <c r="A19" s="211"/>
      <c r="B19" s="211"/>
      <c r="C19" s="213"/>
      <c r="D19" s="213"/>
      <c r="E19" s="428"/>
      <c r="F19" s="211"/>
      <c r="G19" s="211"/>
      <c r="H19" s="211"/>
      <c r="I19" s="211"/>
      <c r="J19" s="211"/>
      <c r="K19" s="211"/>
      <c r="M19" s="211"/>
      <c r="N19" s="231"/>
      <c r="O19" s="242" t="s">
        <v>934</v>
      </c>
      <c r="P19" s="243" t="s">
        <v>1209</v>
      </c>
      <c r="Q19" s="244" cm="1">
        <f t="array" aca="1" ref="Q19" ca="1">INDIRECT(ADDRESS(7,MATCH($O19,国表!$A$3:$LQ$3,0),1,1,"国表"))</f>
        <v>100</v>
      </c>
      <c r="R19" s="261" cm="1">
        <f t="array" aca="1" ref="R19" ca="1">INDIRECT(ADDRESS($C$3,MATCH($O19,都道府県表!$A$3:$LQ$3,0),1,1,"都道府県表"))</f>
        <v>110.828</v>
      </c>
      <c r="S19" s="256"/>
    </row>
    <row r="20" spans="1:19" s="37" customFormat="1" ht="49.5" customHeight="1" thickBot="1">
      <c r="A20" s="211"/>
      <c r="B20" s="211"/>
      <c r="C20" s="213"/>
      <c r="D20" s="213"/>
      <c r="E20" s="428"/>
      <c r="F20" s="211"/>
      <c r="G20" s="419" t="s">
        <v>1213</v>
      </c>
      <c r="H20" s="420"/>
      <c r="I20" s="420"/>
      <c r="J20" s="420"/>
      <c r="K20" s="421"/>
      <c r="M20" s="211"/>
    </row>
    <row r="21" spans="1:19" s="37" customFormat="1" ht="49.5" customHeight="1" thickBot="1">
      <c r="A21" s="211"/>
      <c r="B21" s="211"/>
      <c r="C21" s="213"/>
      <c r="D21" s="213"/>
      <c r="E21" s="222" t="s">
        <v>152</v>
      </c>
      <c r="F21" s="211"/>
      <c r="G21" s="249" t="s">
        <v>1214</v>
      </c>
      <c r="H21" s="409" t="s">
        <v>1215</v>
      </c>
      <c r="I21" s="409"/>
      <c r="J21" s="409"/>
      <c r="K21" s="410"/>
      <c r="M21" s="211"/>
      <c r="N21" s="419" t="s">
        <v>1212</v>
      </c>
      <c r="O21" s="420"/>
      <c r="P21" s="420"/>
      <c r="Q21" s="420"/>
      <c r="R21" s="421"/>
    </row>
    <row r="22" spans="1:19" s="37" customFormat="1" ht="49.5" customHeight="1" thickBot="1">
      <c r="A22" s="211"/>
      <c r="B22" s="211"/>
      <c r="C22" s="213"/>
      <c r="D22" s="213"/>
      <c r="F22" s="211"/>
      <c r="G22" s="231"/>
      <c r="H22" s="232" t="s">
        <v>196</v>
      </c>
      <c r="I22" s="233" t="s">
        <v>196</v>
      </c>
      <c r="J22" s="263" t="s">
        <v>197</v>
      </c>
      <c r="K22" s="264" t="s">
        <v>197</v>
      </c>
      <c r="M22" s="211"/>
      <c r="N22" s="249" t="s">
        <v>1169</v>
      </c>
      <c r="O22" s="409" t="s">
        <v>2622</v>
      </c>
      <c r="P22" s="409"/>
      <c r="Q22" s="409"/>
      <c r="R22" s="410"/>
    </row>
    <row r="23" spans="1:19" s="37" customFormat="1" ht="49.5" customHeight="1" thickBot="1">
      <c r="A23" s="211"/>
      <c r="B23" s="211"/>
      <c r="C23" s="213"/>
      <c r="D23" s="213"/>
      <c r="E23" s="428"/>
      <c r="F23" s="211"/>
      <c r="G23" s="211"/>
      <c r="H23" s="211"/>
      <c r="I23" s="211"/>
      <c r="J23" s="211"/>
      <c r="K23" s="211"/>
      <c r="M23" s="211"/>
      <c r="N23" s="223"/>
      <c r="O23" s="238" t="str">
        <f>IF(OR(ISBLANK($B$5),$B$5="乳がん"),"-",HLOOKUP($P23,NameDef!$A$22:$G$23,2,FALSE))</f>
        <v>肺がん21</v>
      </c>
      <c r="P23" s="239" t="str">
        <f>IF(OR($B$5="",$B$5="乳がん"),"-",$B$5 &amp; "：罹患率（男）（年齢調整、人口10万人対）")</f>
        <v>肺がん：罹患率（男）（年齢調整、人口10万人対）</v>
      </c>
      <c r="Q23" s="240" cm="1">
        <f t="array" aca="1" ref="Q23" ca="1">IF($O23="-","NA",INDIRECT(ADDRESS(7,MATCH($O23,国表!$A$3:$LQ$3,0),1,1,"国表")))</f>
        <v>63.1956526978326</v>
      </c>
      <c r="R23" s="255" cm="1">
        <f t="array" aca="1" ref="R23" ca="1">IF($O23="-","NA",INDIRECT(ADDRESS($C$3,MATCH($O23,都道府県表!$A$3:$LQ$3,0),1,1,"都道府県表")))</f>
        <v>72.9394016300609</v>
      </c>
    </row>
    <row r="24" spans="1:19" s="37" customFormat="1" ht="49.5" customHeight="1" thickBot="1">
      <c r="A24" s="211"/>
      <c r="B24" s="211"/>
      <c r="C24" s="213"/>
      <c r="D24" s="213"/>
      <c r="E24" s="428"/>
      <c r="F24" s="211"/>
      <c r="G24" s="419" t="s">
        <v>1219</v>
      </c>
      <c r="H24" s="420"/>
      <c r="I24" s="420"/>
      <c r="J24" s="420"/>
      <c r="K24" s="421"/>
      <c r="M24" s="211"/>
      <c r="N24" s="223"/>
      <c r="O24" s="238" t="str">
        <f>IF(ISBLANK($B$5),"-",HLOOKUP($P24,NameDef!$A$22:$G$23,2,FALSE))</f>
        <v>肺がん22</v>
      </c>
      <c r="P24" s="239" t="str">
        <f>IF($B$5="","-",$B$5 &amp; "： 罹患率（女）（年齢調整、人口10万人対）")</f>
        <v>肺がん： 罹患率（女）（年齢調整、人口10万人対）</v>
      </c>
      <c r="Q24" s="240" cm="1">
        <f t="array" aca="1" ref="Q24" ca="1">IF($O24="-","NA",INDIRECT(ADDRESS(7,MATCH($O24,国表!$A$3:$LQ$3,0),1,1,"国表")))</f>
        <v>26.948203262286899</v>
      </c>
      <c r="R24" s="255" cm="1">
        <f t="array" aca="1" ref="R24" ca="1">IF($O24="-","NA",INDIRECT(ADDRESS($C$3,MATCH($O24,都道府県表!$A$3:$LQ$3,0),1,1,"都道府県表")))</f>
        <v>30.936498448699599</v>
      </c>
    </row>
    <row r="25" spans="1:19" s="37" customFormat="1" ht="49.5" customHeight="1" thickBot="1">
      <c r="A25" s="211"/>
      <c r="B25" s="211"/>
      <c r="C25" s="213"/>
      <c r="D25" s="213"/>
      <c r="E25" s="222" t="s">
        <v>152</v>
      </c>
      <c r="F25" s="211"/>
      <c r="G25" s="249" t="s">
        <v>1220</v>
      </c>
      <c r="H25" s="409" t="s">
        <v>1221</v>
      </c>
      <c r="I25" s="409"/>
      <c r="J25" s="409"/>
      <c r="K25" s="410"/>
      <c r="M25" s="211"/>
      <c r="N25" s="230" t="s">
        <v>1173</v>
      </c>
      <c r="O25" s="433" t="s">
        <v>1216</v>
      </c>
      <c r="P25" s="434"/>
      <c r="Q25" s="434"/>
      <c r="R25" s="435"/>
    </row>
    <row r="26" spans="1:19" s="37" customFormat="1" ht="49.5" customHeight="1" thickBot="1">
      <c r="A26" s="211"/>
      <c r="B26" s="211"/>
      <c r="C26" s="213"/>
      <c r="D26" s="213"/>
      <c r="E26" s="222" t="s">
        <v>152</v>
      </c>
      <c r="F26" s="211"/>
      <c r="G26" s="223"/>
      <c r="H26" s="265" t="s">
        <v>946</v>
      </c>
      <c r="I26" s="239" t="s">
        <v>1222</v>
      </c>
      <c r="J26" s="250" cm="1">
        <f t="array" aca="1" ref="J26" ca="1">INDIRECT(ADDRESS(7,MATCH($H26,国表!$A$3:$LQ$3,0),1,1,"国表"))</f>
        <v>15</v>
      </c>
      <c r="K26" s="251" t="str" cm="1">
        <f t="array" aca="1" ref="K26" ca="1">INDIRECT(ADDRESS($C$3,MATCH($H26,都道府県表!$A$3:$LQ$3,0),1,1,"都道府県表"))</f>
        <v>NA</v>
      </c>
      <c r="M26" s="211"/>
      <c r="N26" s="223"/>
      <c r="O26" s="238" t="s">
        <v>2619</v>
      </c>
      <c r="P26" s="239" t="s">
        <v>1217</v>
      </c>
      <c r="Q26" s="240" cm="1">
        <f t="array" aca="1" ref="Q26" ca="1">INDIRECT(ADDRESS(7,MATCH($O26,国表!$A$3:$LQ$3,0),1,1,"国表"))</f>
        <v>454.28762571068199</v>
      </c>
      <c r="R26" s="255" cm="1">
        <f t="array" aca="1" ref="R26" ca="1">INDIRECT(ADDRESS($C$3,MATCH($O26,都道府県表!$A$3:$LQ$3,0),1,1,"都道府県表"))</f>
        <v>484.61705188240899</v>
      </c>
    </row>
    <row r="27" spans="1:19" s="37" customFormat="1" ht="49.5" customHeight="1" thickBot="1">
      <c r="A27" s="211"/>
      <c r="B27" s="211"/>
      <c r="C27" s="213"/>
      <c r="D27" s="213"/>
      <c r="E27" s="229" t="s">
        <v>175</v>
      </c>
      <c r="F27" s="211"/>
      <c r="G27" s="224"/>
      <c r="H27" s="265" t="s">
        <v>947</v>
      </c>
      <c r="I27" s="239" t="s">
        <v>1223</v>
      </c>
      <c r="J27" s="250" cm="1">
        <f t="array" aca="1" ref="J27" ca="1">INDIRECT(ADDRESS(7,MATCH($H27,国表!$A$3:$LQ$3,0),1,1,"国表"))</f>
        <v>8.6999999999999993</v>
      </c>
      <c r="K27" s="251" t="str" cm="1">
        <f t="array" aca="1" ref="K27" ca="1">INDIRECT(ADDRESS($C$3,MATCH($H27,都道府県表!$A$3:$LQ$3,0),1,1,"都道府県表"))</f>
        <v>NA</v>
      </c>
      <c r="M27" s="211"/>
      <c r="N27" s="231"/>
      <c r="O27" s="242" t="s">
        <v>2620</v>
      </c>
      <c r="P27" s="243" t="s">
        <v>1218</v>
      </c>
      <c r="Q27" s="244" cm="1">
        <f t="array" aca="1" ref="Q27" ca="1">INDIRECT(ADDRESS(7,MATCH($O27,国表!$A$3:$LQ$3,0),1,1,"国表"))</f>
        <v>342.54007061710598</v>
      </c>
      <c r="R27" s="261" cm="1">
        <f t="array" aca="1" ref="R27" ca="1">INDIRECT(ADDRESS($C$3,MATCH($O27,都道府県表!$A$3:$LQ$3,0),1,1,"都道府県表"))</f>
        <v>365.034188698734</v>
      </c>
    </row>
    <row r="28" spans="1:19" s="37" customFormat="1" ht="49.5" customHeight="1">
      <c r="A28" s="211"/>
      <c r="B28" s="211"/>
      <c r="C28" s="213"/>
      <c r="D28" s="213"/>
      <c r="E28" s="211"/>
      <c r="F28" s="211"/>
      <c r="G28" s="223" t="s">
        <v>1224</v>
      </c>
      <c r="H28" s="429" t="s">
        <v>1225</v>
      </c>
      <c r="I28" s="430"/>
      <c r="J28" s="431"/>
      <c r="K28" s="432"/>
      <c r="M28" s="211"/>
    </row>
    <row r="29" spans="1:19" s="37" customFormat="1" ht="49.5" customHeight="1">
      <c r="A29" s="211"/>
      <c r="B29" s="211"/>
      <c r="C29" s="213"/>
      <c r="D29" s="213"/>
      <c r="F29" s="211"/>
      <c r="G29" s="223"/>
      <c r="H29" s="265" t="s">
        <v>948</v>
      </c>
      <c r="I29" s="239" t="s">
        <v>1226</v>
      </c>
      <c r="J29" s="250" cm="1">
        <f t="array" aca="1" ref="J29" ca="1">INDIRECT(ADDRESS(7,MATCH($H29,国表!$A$3:$LQ$3,0),1,1,"国表"))</f>
        <v>7779.2444792113056</v>
      </c>
      <c r="K29" s="251" cm="1">
        <f t="array" aca="1" ref="K29" ca="1">INDIRECT(ADDRESS($C$3,MATCH($H29,都道府県表!$A$3:$LQ$3,0),1,1,"都道府県表"))</f>
        <v>7380.8459300845725</v>
      </c>
      <c r="L29" s="256"/>
      <c r="M29" s="211"/>
    </row>
    <row r="30" spans="1:19" s="37" customFormat="1" ht="49.5" customHeight="1">
      <c r="A30" s="211"/>
      <c r="B30" s="211"/>
      <c r="C30" s="213"/>
      <c r="D30" s="213"/>
      <c r="F30" s="211"/>
      <c r="G30" s="224"/>
      <c r="H30" s="265" t="s">
        <v>949</v>
      </c>
      <c r="I30" s="239" t="s">
        <v>1227</v>
      </c>
      <c r="J30" s="250" cm="1">
        <f t="array" aca="1" ref="J30" ca="1">INDIRECT(ADDRESS(7,MATCH($H30,国表!$A$3:$LQ$3,0),1,1,"国表"))</f>
        <v>6776.4509527559694</v>
      </c>
      <c r="K30" s="251" cm="1">
        <f t="array" aca="1" ref="K30" ca="1">INDIRECT(ADDRESS($C$3,MATCH($H30,都道府県表!$A$3:$LQ$3,0),1,1,"都道府県表"))</f>
        <v>6050.9068189265981</v>
      </c>
      <c r="L30" s="256"/>
      <c r="M30" s="211"/>
    </row>
    <row r="31" spans="1:19" s="37" customFormat="1" ht="49.5" customHeight="1">
      <c r="A31" s="211"/>
      <c r="B31" s="211"/>
      <c r="C31" s="213"/>
      <c r="D31" s="213"/>
      <c r="E31" s="229"/>
      <c r="F31" s="211"/>
      <c r="G31" s="230" t="s">
        <v>1228</v>
      </c>
      <c r="H31" s="429" t="s">
        <v>1229</v>
      </c>
      <c r="I31" s="431"/>
      <c r="J31" s="431"/>
      <c r="K31" s="432"/>
      <c r="M31" s="211"/>
    </row>
    <row r="32" spans="1:19" s="37" customFormat="1" ht="49.5" customHeight="1">
      <c r="A32" s="211"/>
      <c r="B32" s="211"/>
      <c r="C32" s="213"/>
      <c r="D32" s="213"/>
      <c r="F32" s="211"/>
      <c r="G32" s="224"/>
      <c r="H32" s="266" t="s">
        <v>196</v>
      </c>
      <c r="I32" s="226" t="s">
        <v>196</v>
      </c>
      <c r="J32" s="267" t="s">
        <v>197</v>
      </c>
      <c r="K32" s="268" t="s">
        <v>197</v>
      </c>
      <c r="M32" s="211"/>
    </row>
    <row r="33" spans="1:18" s="37" customFormat="1" ht="49.5" customHeight="1">
      <c r="A33" s="211"/>
      <c r="B33" s="211"/>
      <c r="C33" s="213"/>
      <c r="D33" s="213"/>
      <c r="E33" s="229"/>
      <c r="F33" s="211"/>
      <c r="G33" s="230" t="s">
        <v>1230</v>
      </c>
      <c r="H33" s="433" t="s">
        <v>1231</v>
      </c>
      <c r="I33" s="434"/>
      <c r="J33" s="434"/>
      <c r="K33" s="435"/>
      <c r="M33" s="211"/>
    </row>
    <row r="34" spans="1:18" s="37" customFormat="1" ht="49.5" customHeight="1">
      <c r="A34" s="211"/>
      <c r="B34" s="211"/>
      <c r="C34" s="213"/>
      <c r="D34" s="213"/>
      <c r="F34" s="211"/>
      <c r="G34" s="224"/>
      <c r="H34" s="266" t="s">
        <v>196</v>
      </c>
      <c r="I34" s="226" t="s">
        <v>196</v>
      </c>
      <c r="J34" s="267" t="s">
        <v>197</v>
      </c>
      <c r="K34" s="268" t="s">
        <v>197</v>
      </c>
      <c r="M34" s="211"/>
    </row>
    <row r="35" spans="1:18" s="37" customFormat="1" ht="49.5" customHeight="1">
      <c r="A35" s="211"/>
      <c r="B35" s="211"/>
      <c r="C35" s="213"/>
      <c r="D35" s="213"/>
      <c r="E35" s="229"/>
      <c r="F35" s="211"/>
      <c r="G35" s="230" t="s">
        <v>1232</v>
      </c>
      <c r="H35" s="436" t="s">
        <v>1233</v>
      </c>
      <c r="I35" s="436"/>
      <c r="J35" s="436"/>
      <c r="K35" s="437"/>
      <c r="M35" s="211"/>
    </row>
    <row r="36" spans="1:18" s="37" customFormat="1" ht="49.5" customHeight="1">
      <c r="A36" s="211"/>
      <c r="B36" s="211"/>
      <c r="C36" s="213"/>
      <c r="D36" s="213"/>
      <c r="F36" s="211"/>
      <c r="G36" s="223"/>
      <c r="H36" s="265" t="s">
        <v>950</v>
      </c>
      <c r="I36" s="239" t="s">
        <v>1234</v>
      </c>
      <c r="J36" s="250" cm="1">
        <f t="array" aca="1" ref="J36" ca="1">INDIRECT(ADDRESS(7,MATCH($H36,国表!$A$3:$LQ$3,0),1,1,"国表"))</f>
        <v>284.20008560294258</v>
      </c>
      <c r="K36" s="251" cm="1">
        <f t="array" aca="1" ref="K36" ca="1">INDIRECT(ADDRESS($C$3,MATCH($H36,都道府県表!$A$3:$LQ$3,0),1,1,"都道府県表"))</f>
        <v>275.58035592580438</v>
      </c>
      <c r="M36" s="211"/>
    </row>
    <row r="37" spans="1:18" s="37" customFormat="1" ht="49.5" customHeight="1">
      <c r="A37" s="211"/>
      <c r="B37" s="211"/>
      <c r="C37" s="213"/>
      <c r="D37" s="213"/>
      <c r="F37" s="211"/>
      <c r="G37" s="224"/>
      <c r="H37" s="265" t="s">
        <v>951</v>
      </c>
      <c r="I37" s="239" t="s">
        <v>1235</v>
      </c>
      <c r="J37" s="250" cm="1">
        <f t="array" aca="1" ref="J37" ca="1">INDIRECT(ADDRESS(7,MATCH($H37,国表!$A$3:$LQ$3,0),1,1,"国表"))</f>
        <v>270.020457013461</v>
      </c>
      <c r="K37" s="251" cm="1">
        <f t="array" aca="1" ref="K37" ca="1">INDIRECT(ADDRESS($C$3,MATCH($H37,都道府県表!$A$3:$LQ$3,0),1,1,"都道府県表"))</f>
        <v>279.8051518309116</v>
      </c>
      <c r="M37" s="211"/>
    </row>
    <row r="38" spans="1:18" s="37" customFormat="1" ht="49.5" customHeight="1">
      <c r="A38" s="211"/>
      <c r="B38" s="211"/>
      <c r="C38" s="213"/>
      <c r="D38" s="213"/>
      <c r="E38" s="229"/>
      <c r="F38" s="211"/>
      <c r="G38" s="223" t="s">
        <v>1236</v>
      </c>
      <c r="H38" s="426" t="s">
        <v>1237</v>
      </c>
      <c r="I38" s="426"/>
      <c r="J38" s="426"/>
      <c r="K38" s="427"/>
      <c r="M38" s="211"/>
    </row>
    <row r="39" spans="1:18" s="37" customFormat="1" ht="49.5" customHeight="1" thickBot="1">
      <c r="A39" s="211"/>
      <c r="B39" s="211"/>
      <c r="C39" s="213"/>
      <c r="D39" s="213"/>
      <c r="F39" s="211"/>
      <c r="G39" s="231"/>
      <c r="H39" s="232" t="s">
        <v>196</v>
      </c>
      <c r="I39" s="233" t="s">
        <v>196</v>
      </c>
      <c r="J39" s="263" t="s">
        <v>197</v>
      </c>
      <c r="K39" s="264" t="s">
        <v>197</v>
      </c>
      <c r="M39" s="211"/>
    </row>
    <row r="40" spans="1:18" s="37" customFormat="1" ht="49.5" customHeight="1" thickBot="1">
      <c r="A40" s="211"/>
      <c r="B40" s="211"/>
      <c r="C40" s="213"/>
      <c r="D40" s="213"/>
      <c r="E40" s="428"/>
      <c r="F40" s="211"/>
      <c r="G40" s="211"/>
      <c r="H40" s="211"/>
      <c r="I40" s="211"/>
      <c r="J40" s="211"/>
      <c r="K40" s="211"/>
      <c r="M40" s="211"/>
    </row>
    <row r="41" spans="1:18" s="37" customFormat="1" ht="49.5" customHeight="1" thickBot="1">
      <c r="A41" s="211"/>
      <c r="B41" s="211"/>
      <c r="C41" s="213"/>
      <c r="D41" s="213"/>
      <c r="E41" s="428"/>
      <c r="F41" s="211"/>
      <c r="G41" s="419" t="s">
        <v>1238</v>
      </c>
      <c r="H41" s="420"/>
      <c r="I41" s="420"/>
      <c r="J41" s="420"/>
      <c r="K41" s="421"/>
      <c r="M41" s="211"/>
    </row>
    <row r="42" spans="1:18" s="37" customFormat="1" ht="49.5" customHeight="1" thickBot="1">
      <c r="A42" s="211"/>
      <c r="B42" s="211"/>
      <c r="C42" s="213"/>
      <c r="D42" s="213"/>
      <c r="E42" s="222" t="s">
        <v>152</v>
      </c>
      <c r="F42" s="211"/>
      <c r="G42" s="249" t="s">
        <v>1239</v>
      </c>
      <c r="H42" s="409" t="s">
        <v>1240</v>
      </c>
      <c r="I42" s="409"/>
      <c r="J42" s="409"/>
      <c r="K42" s="410"/>
      <c r="M42" s="211"/>
    </row>
    <row r="43" spans="1:18" s="37" customFormat="1" ht="49.5" customHeight="1" thickBot="1">
      <c r="A43" s="211"/>
      <c r="B43" s="211"/>
      <c r="C43" s="213"/>
      <c r="D43" s="213"/>
      <c r="E43" s="222" t="s">
        <v>152</v>
      </c>
      <c r="F43" s="211"/>
      <c r="G43" s="224"/>
      <c r="H43" s="266" t="s">
        <v>196</v>
      </c>
      <c r="I43" s="226" t="s">
        <v>196</v>
      </c>
      <c r="J43" s="267" t="s">
        <v>197</v>
      </c>
      <c r="K43" s="268" t="s">
        <v>197</v>
      </c>
      <c r="M43" s="211"/>
    </row>
    <row r="44" spans="1:18" s="37" customFormat="1" ht="49.5" customHeight="1">
      <c r="A44" s="211"/>
      <c r="B44" s="211"/>
      <c r="C44" s="213"/>
      <c r="D44" s="213"/>
      <c r="E44" s="229" t="s">
        <v>175</v>
      </c>
      <c r="F44" s="211"/>
      <c r="G44" s="223" t="s">
        <v>1241</v>
      </c>
      <c r="H44" s="438" t="s">
        <v>1242</v>
      </c>
      <c r="I44" s="438"/>
      <c r="J44" s="438"/>
      <c r="K44" s="439"/>
      <c r="M44" s="211"/>
    </row>
    <row r="45" spans="1:18" s="37" customFormat="1" ht="49.5" customHeight="1">
      <c r="A45" s="211"/>
      <c r="B45" s="211"/>
      <c r="C45" s="213"/>
      <c r="D45" s="213"/>
      <c r="E45" s="211"/>
      <c r="F45" s="211"/>
      <c r="G45" s="224"/>
      <c r="H45" s="266" t="s">
        <v>196</v>
      </c>
      <c r="I45" s="226" t="s">
        <v>196</v>
      </c>
      <c r="J45" s="267" t="s">
        <v>197</v>
      </c>
      <c r="K45" s="268" t="s">
        <v>197</v>
      </c>
      <c r="M45" s="211"/>
    </row>
    <row r="46" spans="1:18" s="37" customFormat="1" ht="49.5" customHeight="1">
      <c r="A46" s="211"/>
      <c r="B46" s="211"/>
      <c r="C46" s="213"/>
      <c r="D46" s="213"/>
      <c r="E46" s="211"/>
      <c r="F46" s="211"/>
      <c r="G46" s="230" t="s">
        <v>1243</v>
      </c>
      <c r="H46" s="429" t="s">
        <v>1244</v>
      </c>
      <c r="I46" s="431"/>
      <c r="J46" s="431"/>
      <c r="K46" s="432"/>
      <c r="M46" s="211"/>
    </row>
    <row r="47" spans="1:18" s="37" customFormat="1" ht="49.5" customHeight="1">
      <c r="A47" s="211"/>
      <c r="B47" s="211"/>
      <c r="C47" s="213"/>
      <c r="D47" s="213"/>
      <c r="E47" s="211"/>
      <c r="F47" s="211"/>
      <c r="G47" s="224"/>
      <c r="H47" s="266" t="s">
        <v>196</v>
      </c>
      <c r="I47" s="226" t="s">
        <v>196</v>
      </c>
      <c r="J47" s="267" t="s">
        <v>197</v>
      </c>
      <c r="K47" s="268" t="s">
        <v>197</v>
      </c>
      <c r="M47" s="211"/>
    </row>
    <row r="48" spans="1:18" s="37" customFormat="1" ht="49.5" customHeight="1">
      <c r="A48" s="211"/>
      <c r="B48" s="211"/>
      <c r="C48" s="213"/>
      <c r="D48" s="213"/>
      <c r="E48" s="211"/>
      <c r="F48" s="211"/>
      <c r="G48" s="230" t="s">
        <v>1245</v>
      </c>
      <c r="H48" s="433" t="s">
        <v>1246</v>
      </c>
      <c r="I48" s="434"/>
      <c r="J48" s="434"/>
      <c r="K48" s="435"/>
      <c r="M48" s="211"/>
      <c r="N48" s="211"/>
      <c r="O48" s="211"/>
      <c r="P48" s="211"/>
      <c r="Q48" s="211"/>
      <c r="R48" s="211"/>
    </row>
    <row r="49" spans="1:18" s="37" customFormat="1" ht="49.5" customHeight="1" thickBot="1">
      <c r="A49" s="211"/>
      <c r="B49" s="211"/>
      <c r="C49" s="213"/>
      <c r="D49" s="213"/>
      <c r="E49" s="211"/>
      <c r="F49" s="211"/>
      <c r="G49" s="231"/>
      <c r="H49" s="232" t="s">
        <v>196</v>
      </c>
      <c r="I49" s="233" t="s">
        <v>196</v>
      </c>
      <c r="J49" s="263" t="s">
        <v>197</v>
      </c>
      <c r="K49" s="264" t="s">
        <v>197</v>
      </c>
      <c r="M49" s="211"/>
      <c r="N49" s="211"/>
      <c r="O49" s="211"/>
      <c r="P49" s="211"/>
      <c r="Q49" s="211"/>
      <c r="R49" s="211"/>
    </row>
    <row r="50" spans="1:18" s="37" customFormat="1" ht="49.5" customHeight="1">
      <c r="A50" s="211"/>
      <c r="B50" s="211"/>
      <c r="C50" s="213"/>
      <c r="D50" s="213"/>
      <c r="E50" s="211"/>
      <c r="F50" s="211"/>
      <c r="G50" s="211"/>
      <c r="H50" s="211"/>
      <c r="I50" s="211"/>
      <c r="J50" s="211"/>
      <c r="K50" s="211"/>
      <c r="M50" s="211"/>
      <c r="N50" s="211"/>
      <c r="O50" s="211"/>
      <c r="P50" s="211"/>
      <c r="Q50" s="211"/>
      <c r="R50" s="211"/>
    </row>
    <row r="51" spans="1:18" s="37" customFormat="1" ht="49.5" customHeight="1">
      <c r="A51" s="211"/>
      <c r="B51" s="211"/>
      <c r="C51" s="213"/>
      <c r="D51" s="213"/>
      <c r="E51" s="211"/>
      <c r="F51" s="211"/>
      <c r="G51" s="211"/>
      <c r="H51" s="211"/>
      <c r="I51" s="211"/>
      <c r="J51" s="211"/>
      <c r="K51" s="211"/>
      <c r="M51" s="211"/>
      <c r="N51" s="211"/>
      <c r="O51" s="211"/>
      <c r="P51" s="211"/>
      <c r="Q51" s="211"/>
      <c r="R51" s="211"/>
    </row>
    <row r="52" spans="1:18" s="37" customFormat="1" ht="49.5" customHeight="1">
      <c r="A52" s="211"/>
      <c r="B52" s="211"/>
      <c r="C52" s="213"/>
      <c r="D52" s="213"/>
      <c r="E52" s="211"/>
      <c r="F52" s="211"/>
      <c r="G52" s="211"/>
      <c r="H52" s="211"/>
      <c r="I52" s="211"/>
      <c r="J52" s="211"/>
      <c r="K52" s="211"/>
      <c r="M52" s="211"/>
      <c r="N52" s="211"/>
      <c r="O52" s="211"/>
      <c r="P52" s="211"/>
      <c r="Q52" s="211"/>
      <c r="R52" s="211"/>
    </row>
    <row r="53" spans="1:18" s="37" customFormat="1" ht="49.5" customHeight="1">
      <c r="A53" s="211"/>
      <c r="B53" s="211"/>
      <c r="C53" s="213"/>
      <c r="D53" s="213"/>
      <c r="E53" s="211"/>
      <c r="F53" s="211"/>
      <c r="G53" s="211"/>
      <c r="H53" s="211"/>
      <c r="I53" s="211"/>
      <c r="J53" s="211"/>
      <c r="K53" s="211"/>
      <c r="M53" s="211"/>
      <c r="N53" s="211"/>
      <c r="O53" s="211"/>
      <c r="P53" s="211"/>
      <c r="Q53" s="211"/>
      <c r="R53" s="211"/>
    </row>
    <row r="54" spans="1:18" s="37" customFormat="1" ht="49.5" customHeight="1">
      <c r="A54" s="211"/>
      <c r="B54" s="211"/>
      <c r="C54" s="213"/>
      <c r="D54" s="213"/>
      <c r="E54" s="211"/>
      <c r="F54" s="211"/>
      <c r="G54" s="211"/>
      <c r="H54" s="211"/>
      <c r="I54" s="211"/>
      <c r="J54" s="211"/>
      <c r="K54" s="211"/>
      <c r="M54" s="211"/>
      <c r="N54" s="211"/>
      <c r="O54" s="211"/>
      <c r="P54" s="211"/>
      <c r="Q54" s="211"/>
      <c r="R54" s="211"/>
    </row>
    <row r="55" spans="1:18" s="37" customFormat="1" ht="49.5" customHeight="1">
      <c r="A55" s="211"/>
      <c r="B55" s="211"/>
      <c r="C55" s="213"/>
      <c r="D55" s="213"/>
      <c r="E55" s="211"/>
      <c r="F55" s="211"/>
      <c r="G55" s="211"/>
      <c r="H55" s="211"/>
      <c r="I55" s="211"/>
      <c r="J55" s="211"/>
      <c r="K55" s="211"/>
      <c r="M55" s="211"/>
      <c r="N55" s="211"/>
      <c r="O55" s="211"/>
      <c r="P55" s="211"/>
      <c r="Q55" s="211"/>
      <c r="R55" s="211"/>
    </row>
    <row r="56" spans="1:18" s="37" customFormat="1" ht="49.5" customHeight="1">
      <c r="A56" s="211"/>
      <c r="B56" s="211"/>
      <c r="C56" s="213"/>
      <c r="D56" s="213"/>
      <c r="E56" s="211"/>
      <c r="F56" s="211"/>
      <c r="G56" s="211"/>
      <c r="H56" s="211"/>
      <c r="I56" s="211"/>
      <c r="J56" s="211"/>
      <c r="K56" s="211"/>
      <c r="M56" s="211"/>
      <c r="N56" s="211"/>
      <c r="O56" s="211"/>
      <c r="P56" s="211"/>
      <c r="Q56" s="211"/>
      <c r="R56" s="211"/>
    </row>
    <row r="57" spans="1:18" s="37" customFormat="1" ht="49.5" customHeight="1">
      <c r="A57" s="211"/>
      <c r="B57" s="211"/>
      <c r="C57" s="213"/>
      <c r="D57" s="213"/>
      <c r="E57" s="211"/>
      <c r="F57" s="211"/>
      <c r="G57" s="211"/>
      <c r="H57" s="211"/>
      <c r="I57" s="211"/>
      <c r="J57" s="211"/>
      <c r="K57" s="211"/>
      <c r="M57" s="211"/>
      <c r="N57" s="211"/>
      <c r="O57" s="211"/>
      <c r="P57" s="211"/>
      <c r="Q57" s="211"/>
      <c r="R57" s="211"/>
    </row>
    <row r="58" spans="1:18" s="37" customFormat="1" ht="49.5" customHeight="1">
      <c r="A58" s="211"/>
      <c r="B58" s="211"/>
      <c r="C58" s="213"/>
      <c r="D58" s="213"/>
      <c r="E58" s="211"/>
      <c r="F58" s="211"/>
      <c r="G58" s="211"/>
      <c r="H58" s="211"/>
      <c r="I58" s="211"/>
      <c r="J58" s="211"/>
      <c r="K58" s="211"/>
      <c r="M58" s="211"/>
      <c r="N58" s="211"/>
      <c r="O58" s="211"/>
      <c r="P58" s="211"/>
      <c r="Q58" s="211"/>
      <c r="R58" s="211"/>
    </row>
    <row r="59" spans="1:18" s="37" customFormat="1" ht="49.5" customHeight="1">
      <c r="A59" s="211"/>
      <c r="B59" s="211"/>
      <c r="C59" s="213"/>
      <c r="D59" s="213"/>
      <c r="E59" s="211"/>
      <c r="F59" s="211"/>
      <c r="G59" s="211"/>
      <c r="H59" s="211"/>
      <c r="I59" s="211"/>
      <c r="J59" s="211"/>
      <c r="K59" s="211"/>
      <c r="M59" s="211"/>
      <c r="N59" s="211"/>
      <c r="O59" s="211"/>
      <c r="P59" s="211"/>
      <c r="Q59" s="211"/>
      <c r="R59" s="211"/>
    </row>
    <row r="60" spans="1:18" s="37" customFormat="1" ht="49.5" customHeight="1">
      <c r="A60" s="211"/>
      <c r="B60" s="211"/>
      <c r="C60" s="213"/>
      <c r="D60" s="213"/>
      <c r="E60" s="211"/>
      <c r="F60" s="211"/>
      <c r="G60" s="211"/>
      <c r="H60" s="211"/>
      <c r="I60" s="211"/>
      <c r="J60" s="211"/>
      <c r="K60" s="211"/>
      <c r="M60" s="211"/>
      <c r="N60" s="211"/>
      <c r="O60" s="211"/>
      <c r="P60" s="211"/>
      <c r="Q60" s="211"/>
      <c r="R60" s="211"/>
    </row>
    <row r="61" spans="1:18" ht="49.5" customHeight="1"/>
    <row r="62" spans="1:18" ht="49.5" customHeight="1"/>
  </sheetData>
  <mergeCells count="32">
    <mergeCell ref="E40:E41"/>
    <mergeCell ref="G41:K41"/>
    <mergeCell ref="H42:K42"/>
    <mergeCell ref="H44:K44"/>
    <mergeCell ref="H46:K46"/>
    <mergeCell ref="H48:K48"/>
    <mergeCell ref="H25:K25"/>
    <mergeCell ref="H28:K28"/>
    <mergeCell ref="H31:K31"/>
    <mergeCell ref="H33:K33"/>
    <mergeCell ref="H35:K35"/>
    <mergeCell ref="H38:K38"/>
    <mergeCell ref="E19:E20"/>
    <mergeCell ref="O22:R22"/>
    <mergeCell ref="G20:K20"/>
    <mergeCell ref="H21:K21"/>
    <mergeCell ref="O25:R25"/>
    <mergeCell ref="E23:E24"/>
    <mergeCell ref="G24:K24"/>
    <mergeCell ref="N21:R21"/>
    <mergeCell ref="O15:R15"/>
    <mergeCell ref="E13:E14"/>
    <mergeCell ref="G14:K14"/>
    <mergeCell ref="H15:K15"/>
    <mergeCell ref="H17:K17"/>
    <mergeCell ref="H10:K10"/>
    <mergeCell ref="O10:R10"/>
    <mergeCell ref="A1:R1"/>
    <mergeCell ref="G6:K6"/>
    <mergeCell ref="N6:R6"/>
    <mergeCell ref="G9:K9"/>
    <mergeCell ref="N9:R9"/>
  </mergeCells>
  <phoneticPr fontId="6"/>
  <dataValidations count="2">
    <dataValidation type="list" allowBlank="1" showInputMessage="1" showErrorMessage="1" sqref="B3" xr:uid="{361B8667-9061-448A-B2BD-95EB61E02D65}">
      <formula1>都道府県</formula1>
    </dataValidation>
    <dataValidation type="list" allowBlank="1" showInputMessage="1" showErrorMessage="1" sqref="B5" xr:uid="{224E74EA-1129-435D-B2BE-D5CD71647643}">
      <formula1>"肺がん,大腸がん,胃がん,乳がん"</formula1>
    </dataValidation>
  </dataValidations>
  <pageMargins left="0.7" right="0.7" top="0.75" bottom="0.75" header="0.3" footer="0.3"/>
  <pageSetup paperSize="9" scale="3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6C25-A1A1-4E3B-AF8C-8B615DE20D46}">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211" customWidth="1"/>
    <col min="2" max="2" width="18" style="211" customWidth="1"/>
    <col min="3" max="3" width="4" style="213" hidden="1" customWidth="1"/>
    <col min="4" max="4" width="9" style="213"/>
    <col min="5" max="5" width="13.25" style="211" customWidth="1"/>
    <col min="6" max="8" width="9" style="211"/>
    <col min="9" max="9" width="27.33203125" style="211" customWidth="1"/>
    <col min="10" max="11" width="9" style="211"/>
    <col min="12" max="12" width="9" style="37"/>
    <col min="13" max="15" width="9" style="211"/>
    <col min="16" max="16" width="27.33203125" style="211" customWidth="1"/>
    <col min="17" max="18" width="9" style="211"/>
    <col min="19" max="19" width="9" style="37"/>
    <col min="20" max="16384" width="9" style="211"/>
  </cols>
  <sheetData>
    <row r="1" spans="1:19" ht="30" customHeight="1">
      <c r="A1" s="412" t="s">
        <v>2624</v>
      </c>
      <c r="B1" s="412"/>
      <c r="C1" s="412"/>
      <c r="D1" s="412"/>
      <c r="E1" s="412"/>
      <c r="F1" s="412"/>
      <c r="G1" s="412"/>
      <c r="H1" s="412"/>
      <c r="I1" s="412"/>
      <c r="J1" s="412"/>
      <c r="K1" s="412"/>
      <c r="L1" s="412"/>
      <c r="M1" s="412"/>
      <c r="N1" s="412"/>
      <c r="O1" s="412"/>
      <c r="P1" s="412"/>
      <c r="Q1" s="412"/>
      <c r="R1" s="412"/>
    </row>
    <row r="2" spans="1:19" ht="30" customHeight="1" thickBot="1">
      <c r="B2" s="212" t="s">
        <v>146</v>
      </c>
    </row>
    <row r="3" spans="1:19" ht="49.5" customHeight="1" thickTop="1" thickBot="1">
      <c r="B3" s="214" t="s">
        <v>0</v>
      </c>
      <c r="C3" s="213">
        <f>MATCH($B$3,都道府県表!$E$7:$E53,0)+6</f>
        <v>7</v>
      </c>
    </row>
    <row r="4" spans="1:19" ht="30" customHeight="1" thickTop="1" thickBot="1">
      <c r="B4" s="212" t="s">
        <v>1152</v>
      </c>
    </row>
    <row r="5" spans="1:19" ht="49.5" customHeight="1" thickTop="1" thickBot="1">
      <c r="B5" s="214" t="s">
        <v>1153</v>
      </c>
      <c r="C5" s="213" cm="1">
        <f t="array" ref="C5">IF($B$5="",0,MATCH($B$3&amp;$B$5,二次医療圏表!$G$7:$G$341&amp;二次医療圏表!$E$7:$E$341,0)+6)</f>
        <v>7</v>
      </c>
    </row>
    <row r="6" spans="1:19" ht="30" customHeight="1" thickTop="1" thickBot="1">
      <c r="B6" s="211" t="s">
        <v>2450</v>
      </c>
      <c r="E6" s="215"/>
      <c r="G6" s="413" t="s">
        <v>147</v>
      </c>
      <c r="H6" s="440"/>
      <c r="I6" s="440"/>
      <c r="J6" s="440"/>
      <c r="K6" s="440"/>
      <c r="L6" s="441"/>
      <c r="N6" s="416" t="s">
        <v>148</v>
      </c>
      <c r="O6" s="417"/>
      <c r="P6" s="417"/>
      <c r="Q6" s="417"/>
      <c r="R6" s="417"/>
      <c r="S6" s="418"/>
    </row>
    <row r="7" spans="1:19" ht="49.5" customHeight="1" thickTop="1" thickBot="1">
      <c r="B7" s="340" t="s">
        <v>2449</v>
      </c>
      <c r="E7" s="216" t="s">
        <v>149</v>
      </c>
      <c r="G7" s="217"/>
      <c r="H7" s="218" t="s">
        <v>81</v>
      </c>
      <c r="I7" s="219" t="s">
        <v>83</v>
      </c>
      <c r="J7" s="219" t="s">
        <v>151</v>
      </c>
      <c r="K7" s="220" t="str">
        <f>$B$3</f>
        <v>北海道</v>
      </c>
      <c r="L7" s="221" t="str">
        <f>IF($B$5="","-",$B$5)</f>
        <v>南渡島</v>
      </c>
      <c r="N7" s="217"/>
      <c r="O7" s="218" t="s">
        <v>81</v>
      </c>
      <c r="P7" s="219" t="s">
        <v>83</v>
      </c>
      <c r="Q7" s="219" t="s">
        <v>151</v>
      </c>
      <c r="R7" s="220" t="str">
        <f>$B$3</f>
        <v>北海道</v>
      </c>
      <c r="S7" s="221" t="str">
        <f>IF($B$5="","-",$B$5)</f>
        <v>南渡島</v>
      </c>
    </row>
    <row r="8" spans="1:19" ht="19" thickTop="1" thickBot="1"/>
    <row r="9" spans="1:19" ht="49.5" customHeight="1" thickBot="1">
      <c r="G9" s="419" t="s">
        <v>2649</v>
      </c>
      <c r="H9" s="420"/>
      <c r="I9" s="420"/>
      <c r="J9" s="420"/>
      <c r="K9" s="420"/>
      <c r="L9" s="421"/>
      <c r="N9" s="422" t="s">
        <v>2627</v>
      </c>
      <c r="O9" s="423"/>
      <c r="P9" s="423"/>
      <c r="Q9" s="423"/>
      <c r="R9" s="423"/>
      <c r="S9" s="424"/>
    </row>
    <row r="10" spans="1:19" ht="49.5" customHeight="1" thickBot="1">
      <c r="E10" s="222" t="s">
        <v>152</v>
      </c>
      <c r="G10" s="223" t="s">
        <v>2660</v>
      </c>
      <c r="H10" s="425" t="s">
        <v>2661</v>
      </c>
      <c r="I10" s="426"/>
      <c r="J10" s="426"/>
      <c r="K10" s="426"/>
      <c r="L10" s="427"/>
      <c r="N10" s="249" t="s">
        <v>2626</v>
      </c>
      <c r="O10" s="442" t="s">
        <v>3007</v>
      </c>
      <c r="P10" s="411"/>
      <c r="Q10" s="411"/>
      <c r="R10" s="411"/>
      <c r="S10" s="443"/>
    </row>
    <row r="11" spans="1:19" ht="49.5" customHeight="1" thickBot="1">
      <c r="E11" s="222" t="s">
        <v>152</v>
      </c>
      <c r="G11" s="223"/>
      <c r="H11" s="307" t="str">
        <f>IF(ISBLANK($B$7),"-",HLOOKUP($I11,NameDef!$A$34:$H$35,2,FALSE))</f>
        <v>肺がん69</v>
      </c>
      <c r="I11" s="308" t="str">
        <f>IF(ISBLANK($B$7),"-",$B$7 &amp; "：指針に基づく検診の実施状況　実施した市区町村割合（％：対回答市区町村）")</f>
        <v>肺がん：指針に基づく検診の実施状況　実施した市区町村割合（％：対回答市区町村）</v>
      </c>
      <c r="J11" s="359" cm="1">
        <f t="array" aca="1" ref="J11" ca="1">INDIRECT(ADDRESS(7,MATCH($H11,国表!$A$3:$LQ$3,0),1,1,"国表"))</f>
        <v>95.797351755900991</v>
      </c>
      <c r="K11" s="357" cm="1">
        <f t="array" aca="1" ref="K11" ca="1">INDIRECT(ADDRESS($C$3,MATCH($H11,都道府県表!$A$3:$LQ$3,0),1,1,"都道府県表"))</f>
        <v>98.882681564245814</v>
      </c>
      <c r="L11" s="311" t="s">
        <v>87</v>
      </c>
      <c r="N11" s="223"/>
      <c r="O11" s="335" t="str">
        <f>IF(ISBLANK($B$7),"-",HLOOKUP($P11,NameDef!$A$31:$P$32,2,FALSE))</f>
        <v>肺がん29</v>
      </c>
      <c r="P11" s="328" t="str">
        <f>IF($B$7="","-",$B$7 &amp; "：臨床進行度分布　2015年　限局（％）")</f>
        <v>肺がん：臨床進行度分布　2015年　限局（％）</v>
      </c>
      <c r="Q11" s="357" cm="1">
        <f t="array" aca="1" ref="Q11" ca="1">IF($O11="-","NA",INDIRECT(ADDRESS(7,MATCH($O11,国表!$A$3:$LQ$3,0),1,1,"国表")))</f>
        <v>32.6</v>
      </c>
      <c r="R11" s="357" cm="1">
        <f t="array" aca="1" ref="R11" ca="1">IF($O11="-","NA",INDIRECT(ADDRESS($C$3,MATCH($O11,都道府県表!$A$3:$LQ$3,0),1,1,"都道府県表")))</f>
        <v>30.3</v>
      </c>
      <c r="S11" s="364" t="s">
        <v>197</v>
      </c>
    </row>
    <row r="12" spans="1:19" ht="49.5" customHeight="1">
      <c r="E12" s="229" t="s">
        <v>175</v>
      </c>
      <c r="G12" s="230" t="s">
        <v>2663</v>
      </c>
      <c r="H12" s="433" t="s">
        <v>2662</v>
      </c>
      <c r="I12" s="434"/>
      <c r="J12" s="434"/>
      <c r="K12" s="434"/>
      <c r="L12" s="435"/>
      <c r="N12" s="223"/>
      <c r="O12" s="335" t="str">
        <f>IF(ISBLANK($B$7),"-",HLOOKUP($P12,NameDef!$A$31:$P$32,2,FALSE))</f>
        <v>肺がん30</v>
      </c>
      <c r="P12" s="328" t="str">
        <f>IF($B$7="","-",$B$7 &amp; "：臨床進行度分布　2015年　領域（％）")</f>
        <v>肺がん：臨床進行度分布　2015年　領域（％）</v>
      </c>
      <c r="Q12" s="357" cm="1">
        <f t="array" aca="1" ref="Q12" ca="1">IF($O12="-","NA",INDIRECT(ADDRESS(7,MATCH($O12,国表!$A$3:$LQ$3,0),1,1,"国表")))</f>
        <v>18.399999999999999</v>
      </c>
      <c r="R12" s="357" cm="1">
        <f t="array" aca="1" ref="R12" ca="1">IF($O12="-","NA",INDIRECT(ADDRESS($C$3,MATCH($O12,都道府県表!$A$3:$LQ$3,0),1,1,"都道府県表")))</f>
        <v>19.100000000000001</v>
      </c>
      <c r="S12" s="364" t="s">
        <v>197</v>
      </c>
    </row>
    <row r="13" spans="1:19" ht="49.5" customHeight="1" thickBot="1">
      <c r="E13" s="37"/>
      <c r="G13" s="231"/>
      <c r="H13" s="322" t="str">
        <f>IF(ISBLANK($B$7),"-",HLOOKUP($I13,NameDef!$A$34:$H$35,2,FALSE))</f>
        <v>肺がん77</v>
      </c>
      <c r="I13" s="367" t="str">
        <f>IF(ISBLANK($B$7),"-",$B$7 &amp; "：指針に基づく検診の実施状況（集団）　指針に基づく検診項目以外を実施（％：対実施市区町村）")</f>
        <v>肺がん：指針に基づく検診の実施状況（集団）　指針に基づく検診項目以外を実施（％：対実施市区町村）</v>
      </c>
      <c r="J13" s="370" cm="1">
        <f t="array" aca="1" ref="J13" ca="1">INDIRECT(ADDRESS(7,MATCH($H13,国表!$A$3:$LQ$3,0),1,1,"国表"))</f>
        <v>32.028985507246375</v>
      </c>
      <c r="K13" s="361" cm="1">
        <f t="array" aca="1" ref="K13" ca="1">INDIRECT(ADDRESS($C$3,MATCH($H13,都道府県表!$A$3:$LQ$3,0),1,1,"都道府県表"))</f>
        <v>37.61467889908257</v>
      </c>
      <c r="L13" s="326" t="s">
        <v>197</v>
      </c>
      <c r="N13" s="223"/>
      <c r="O13" s="335" t="str">
        <f>IF(ISBLANK($B$7),"-",HLOOKUP($P13,NameDef!$A$31:$P$32,2,FALSE))</f>
        <v>肺がん31</v>
      </c>
      <c r="P13" s="328" t="str">
        <f>IF($B$7="","-",$B$7 &amp; "：臨床進行度分布　2015年　遠隔（％）")</f>
        <v>肺がん：臨床進行度分布　2015年　遠隔（％）</v>
      </c>
      <c r="Q13" s="357" cm="1">
        <f t="array" aca="1" ref="Q13" ca="1">IF($O13="-","NA",INDIRECT(ADDRESS(7,MATCH($O13,国表!$A$3:$LQ$3,0),1,1,"国表")))</f>
        <v>37.4</v>
      </c>
      <c r="R13" s="357" cm="1">
        <f t="array" aca="1" ref="R13" ca="1">IF($O13="-","NA",INDIRECT(ADDRESS($C$3,MATCH($O13,都道府県表!$A$3:$LQ$3,0),1,1,"都道府県表")))</f>
        <v>36.4</v>
      </c>
      <c r="S13" s="364" t="s">
        <v>87</v>
      </c>
    </row>
    <row r="14" spans="1:19" ht="49.5" customHeight="1" thickBot="1">
      <c r="E14" s="355"/>
      <c r="H14" s="237"/>
      <c r="N14" s="231"/>
      <c r="O14" s="365" t="str">
        <f>IF(ISBLANK($B$7),"-",HLOOKUP($P14,NameDef!$A$31:$P$32,2,FALSE))</f>
        <v>肺がん32</v>
      </c>
      <c r="P14" s="339" t="str">
        <f>IF($B$7="","-",$B$7 &amp; "：臨床進行度分布　2015年　不明（％）")</f>
        <v>肺がん：臨床進行度分布　2015年　不明（％）</v>
      </c>
      <c r="Q14" s="361" cm="1">
        <f t="array" aca="1" ref="Q14" ca="1">IF($O14="-","NA",INDIRECT(ADDRESS(7,MATCH($O14,国表!$A$3:$LQ$3,0),1,1,"国表")))</f>
        <v>11.8</v>
      </c>
      <c r="R14" s="361" cm="1">
        <f t="array" aca="1" ref="R14" ca="1">IF($O14="-","NA",INDIRECT(ADDRESS($C$3,MATCH($O14,都道府県表!$A$3:$LQ$3,0),1,1,"都道府県表")))</f>
        <v>14.2</v>
      </c>
      <c r="S14" s="366" t="s">
        <v>87</v>
      </c>
    </row>
    <row r="15" spans="1:19" ht="49.5" customHeight="1" thickBot="1">
      <c r="E15" s="355"/>
      <c r="G15" s="419" t="s">
        <v>2664</v>
      </c>
      <c r="H15" s="420"/>
      <c r="I15" s="420"/>
      <c r="J15" s="420"/>
      <c r="K15" s="420"/>
      <c r="L15" s="421"/>
      <c r="N15" s="37"/>
      <c r="O15" s="37"/>
      <c r="P15" s="37"/>
      <c r="Q15" s="37"/>
      <c r="R15" s="37"/>
    </row>
    <row r="16" spans="1:19" ht="49.5" customHeight="1" thickBot="1">
      <c r="E16" s="222" t="s">
        <v>152</v>
      </c>
      <c r="G16" s="223" t="s">
        <v>2665</v>
      </c>
      <c r="H16" s="425" t="s">
        <v>3008</v>
      </c>
      <c r="I16" s="426"/>
      <c r="J16" s="426"/>
      <c r="K16" s="426"/>
      <c r="L16" s="427"/>
      <c r="N16" s="422" t="s">
        <v>2625</v>
      </c>
      <c r="O16" s="423"/>
      <c r="P16" s="423"/>
      <c r="Q16" s="423"/>
      <c r="R16" s="423"/>
      <c r="S16" s="424"/>
    </row>
    <row r="17" spans="5:19" ht="49.5" customHeight="1" thickBot="1">
      <c r="E17" s="222" t="s">
        <v>152</v>
      </c>
      <c r="G17" s="223"/>
      <c r="H17" s="307" t="str">
        <f>IF(OR(ISBLANK($B$7),$B$7="乳がん"),"-",HLOOKUP($I17,NameDef!$A$37:$BF$38,2,FALSE))</f>
        <v>肺がん51</v>
      </c>
      <c r="I17" s="308" t="str">
        <f>IF(OR($B$7="",$B$7="乳がん"),"-",$B$7 &amp; "：検診　がん発見率（男）（％）")</f>
        <v>肺がん：検診　がん発見率（男）（％）</v>
      </c>
      <c r="J17" s="371" cm="1">
        <f t="array" aca="1" ref="J17" ca="1">IF($H17="-","NA",INDIRECT(ADDRESS(7,MATCH($H17,国表!$A$3:$LQ$3,0),1,1,"国表")))</f>
        <v>8.1347463065602504E-2</v>
      </c>
      <c r="K17" s="372" cm="1">
        <f t="array" aca="1" ref="K17" ca="1">IF($H17="-","NA",INDIRECT(ADDRESS($C$3,MATCH($H17,都道府県表!$A$3:$LQ$3,0),1,1,"都道府県表")))</f>
        <v>0.104536638202474</v>
      </c>
      <c r="L17" s="373" cm="1">
        <f t="array" aca="1" ref="L17" ca="1">IF($H17="-","NA",INDIRECT(ADDRESS($C$5,MATCH($H17,二次医療圏表!$A$3:$MF$3,0),1,1,"二次医療圏表")))</f>
        <v>4.9212598425196798E-2</v>
      </c>
      <c r="N17" s="249" t="s">
        <v>2628</v>
      </c>
      <c r="O17" s="444" t="s">
        <v>3009</v>
      </c>
      <c r="P17" s="409"/>
      <c r="Q17" s="409"/>
      <c r="R17" s="409"/>
      <c r="S17" s="410"/>
    </row>
    <row r="18" spans="5:19" ht="49.5" customHeight="1">
      <c r="E18" s="229" t="s">
        <v>175</v>
      </c>
      <c r="G18" s="223"/>
      <c r="H18" s="307" t="str">
        <f>IF(ISBLANK($B$7),"-",HLOOKUP($I18,NameDef!$A$37:$BF$38,2,FALSE))</f>
        <v>肺がん52</v>
      </c>
      <c r="I18" s="308" t="str">
        <f>IF($B$7="","-",$B$7 &amp; "：検診　がん発見率（女）（％）")</f>
        <v>肺がん：検診　がん発見率（女）（％）</v>
      </c>
      <c r="J18" s="371" cm="1">
        <f t="array" aca="1" ref="J18" ca="1">IF($H18="-","NA",INDIRECT(ADDRESS(7,MATCH($H18,国表!$A$3:$LQ$3,0),1,1,"国表")))</f>
        <v>3.7816268584039997E-2</v>
      </c>
      <c r="K18" s="372" cm="1">
        <f t="array" aca="1" ref="K18" ca="1">IF($H18="-","NA",INDIRECT(ADDRESS($C$3,MATCH($H18,都道府県表!$A$3:$LQ$3,0),1,1,"都道府県表")))</f>
        <v>5.1252142869766502E-2</v>
      </c>
      <c r="L18" s="373" cm="1">
        <f t="array" aca="1" ref="L18" ca="1">IF($H18="-","NA",INDIRECT(ADDRESS($C$5,MATCH($H18,二次医療圏表!$A$3:$MF$3,0),1,1,"二次医療圏表")))</f>
        <v>3.5145267104030001E-2</v>
      </c>
      <c r="N18" s="223"/>
      <c r="O18" s="335" t="str">
        <f>IF(OR(ISBLANK($B$7),$B$7="乳がん"),"-",HLOOKUP($P18,NameDef!$A$16:$M$17,2,FALSE))</f>
        <v>肺がん13</v>
      </c>
      <c r="P18" s="328" t="str">
        <f>IF(OR($B$7="",$B$7="乳がん"),"-",$B$7 &amp; "：死亡率（男）（75歳未満、年齢調整、人口10万対）")</f>
        <v>肺がん：死亡率（男）（75歳未満、年齢調整、人口10万対）</v>
      </c>
      <c r="Q18" s="357" cm="1">
        <f t="array" aca="1" ref="Q18" ca="1">IF($O18="-","NA",INDIRECT(ADDRESS(7,MATCH($O18,国表!$A$3:$LQ$3,0),1,1,"国表")))</f>
        <v>20</v>
      </c>
      <c r="R18" s="357" cm="1">
        <f t="array" aca="1" ref="R18" ca="1">IF($O18="-","NA",INDIRECT(ADDRESS($C$3,MATCH($O18,都道府県表!$A$3:$LQ$3,0),1,1,"都道府県表")))</f>
        <v>23.6</v>
      </c>
      <c r="S18" s="364" t="s">
        <v>197</v>
      </c>
    </row>
    <row r="19" spans="5:19" ht="49.5" customHeight="1">
      <c r="E19"/>
      <c r="G19" s="223"/>
      <c r="H19" s="307" t="str">
        <f>IF(OR(ISBLANK($B$7),$B$7="乳がん"),"-",HLOOKUP($I19,NameDef!$A$37:$BF$38,2,FALSE))</f>
        <v>肺がん53</v>
      </c>
      <c r="I19" s="308" t="str">
        <f>IF(OR($B$7="",$B$7="乳がん"),"-",$B$7 &amp; "：検診　陽性反応的中率（男）（％）")</f>
        <v>肺がん：検診　陽性反応的中率（男）（％）</v>
      </c>
      <c r="J19" s="371" cm="1">
        <f t="array" aca="1" ref="J19" ca="1">IF($H19="-","NA",INDIRECT(ADDRESS(7,MATCH($H19,国表!$A$3:$LQ$3,0),1,1,"国表")))</f>
        <v>3.40886828185202</v>
      </c>
      <c r="K19" s="372" cm="1">
        <f t="array" aca="1" ref="K19" ca="1">IF($H19="-","NA",INDIRECT(ADDRESS($C$3,MATCH($H19,都道府県表!$A$3:$LQ$3,0),1,1,"都道府県表")))</f>
        <v>4.6945701357466101</v>
      </c>
      <c r="L19" s="373" cm="1">
        <f t="array" aca="1" ref="L19" ca="1">IF($H19="-","NA",INDIRECT(ADDRESS($C$5,MATCH($H19,二次医療圏表!$A$3:$MF$3,0),1,1,"二次医療圏表")))</f>
        <v>6</v>
      </c>
      <c r="N19" s="223"/>
      <c r="O19" s="335" t="str">
        <f>IF(ISBLANK($B$7),"-",HLOOKUP($P19,NameDef!$A$16:$M$17,2,FALSE))</f>
        <v>肺がん14</v>
      </c>
      <c r="P19" s="328" t="str">
        <f>IF($B$7="","-",$B$7 &amp; "：死亡率（女）（75歳未満、年齢調整、人口10万対）")</f>
        <v>肺がん：死亡率（女）（75歳未満、年齢調整、人口10万対）</v>
      </c>
      <c r="Q19" s="357" cm="1">
        <f t="array" aca="1" ref="Q19" ca="1">IF($O19="-","NA",INDIRECT(ADDRESS(7,MATCH($O19,国表!$A$3:$LQ$3,0),1,1,"国表")))</f>
        <v>6.2</v>
      </c>
      <c r="R19" s="357" cm="1">
        <f t="array" aca="1" ref="R19" ca="1">IF($O19="-","NA",INDIRECT(ADDRESS($C$3,MATCH($O19,都道府県表!$A$3:$LQ$3,0),1,1,"都道府県表")))</f>
        <v>9.4</v>
      </c>
      <c r="S19" s="364" t="s">
        <v>197</v>
      </c>
    </row>
    <row r="20" spans="5:19" ht="49.5" customHeight="1">
      <c r="E20"/>
      <c r="G20" s="223"/>
      <c r="H20" s="307" t="str">
        <f>IF(ISBLANK($B$7),"-",HLOOKUP($I20,NameDef!$A$37:$BF$38,2,FALSE))</f>
        <v>肺がん54</v>
      </c>
      <c r="I20" s="308" t="str">
        <f>IF($B$7="","-",$B$7 &amp; "：検診　陽性反応的中率（女）（％）")</f>
        <v>肺がん：検診　陽性反応的中率（女）（％）</v>
      </c>
      <c r="J20" s="371" cm="1">
        <f t="array" aca="1" ref="J20" ca="1">IF($H20="-","NA",INDIRECT(ADDRESS(7,MATCH($H20,国表!$A$3:$LQ$3,0),1,1,"国表")))</f>
        <v>2.1308944055113401</v>
      </c>
      <c r="K20" s="372" cm="1">
        <f t="array" aca="1" ref="K20" ca="1">IF($H20="-","NA",INDIRECT(ADDRESS($C$3,MATCH($H20,都道府県表!$A$3:$LQ$3,0),1,1,"都道府県表")))</f>
        <v>3.2204330927262599</v>
      </c>
      <c r="L20" s="373" cm="1">
        <f t="array" aca="1" ref="L20" ca="1">IF($H20="-","NA",INDIRECT(ADDRESS($C$5,MATCH($H20,二次医療圏表!$A$3:$MF$3,0),1,1,"二次医療圏表")))</f>
        <v>6.9767441860465098</v>
      </c>
      <c r="N20" s="223"/>
      <c r="O20" s="335" t="str">
        <f>IF(OR(ISBLANK($B$7),$B$7="乳がん"),"-",HLOOKUP($P20,NameDef!$A$16:$M$17,2,FALSE))</f>
        <v>肺がん17</v>
      </c>
      <c r="P20" s="328" t="str">
        <f>IF(OR($B$7="",$B$7="乳がん"),"-",$B$7 &amp; "：標準化死亡比（男）")</f>
        <v>肺がん：標準化死亡比（男）</v>
      </c>
      <c r="Q20" s="357" cm="1">
        <f t="array" aca="1" ref="Q20" ca="1">IF($O20="-","NA",INDIRECT(ADDRESS(7,MATCH($O20,国表!$A$3:$LQ$3,0),1,1,"国表")))</f>
        <v>100</v>
      </c>
      <c r="R20" s="357" cm="1">
        <f t="array" aca="1" ref="R20" ca="1">IF($O20="-","NA",INDIRECT(ADDRESS($C$3,MATCH($O20,都道府県表!$A$3:$LQ$3,0),1,1,"都道府県表")))</f>
        <v>119.173</v>
      </c>
      <c r="S20" s="358" cm="1">
        <f t="array" aca="1" ref="S20" ca="1">IF($O20="-","NA",INDIRECT(ADDRESS($C$5,MATCH($O20,二次医療圏表!$A$3:$MF$3,0),1,1,"二次医療圏表")))</f>
        <v>122.10222158149</v>
      </c>
    </row>
    <row r="21" spans="5:19" ht="49.5" customHeight="1">
      <c r="E21"/>
      <c r="G21" s="223"/>
      <c r="H21" s="307" t="str">
        <f>IF(OR(ISBLANK($B$7),$B$7="乳がん"),"-",HLOOKUP($I21,NameDef!$A$37:$BF$38,2,FALSE))</f>
        <v>肺がん57</v>
      </c>
      <c r="I21" s="308" t="str">
        <f>IF(OR($B$7="",$B$7="乳がん"),"-",$B$7 &amp; "：検診　要精検率（男）（％）")</f>
        <v>肺がん：検診　要精検率（男）（％）</v>
      </c>
      <c r="J21" s="374" cm="1">
        <f t="array" aca="1" ref="J21" ca="1">IF($H21="-","NA",INDIRECT(ADDRESS(7,MATCH($H21,国表!$A$3:$LQ$3,0),1,1,"国表")))</f>
        <v>2.3863480879761898</v>
      </c>
      <c r="K21" s="375" cm="1">
        <f t="array" aca="1" ref="K21" ca="1">IF($H21="-","NA",INDIRECT(ADDRESS($C$3,MATCH($H21,都道府県表!$A$3:$LQ$3,0),1,1,"都道府県表")))</f>
        <v>2.2267563414695601</v>
      </c>
      <c r="L21" s="360" cm="1">
        <f t="array" aca="1" ref="L21" ca="1">IF($H21="-","NA",INDIRECT(ADDRESS($C$5,MATCH($H21,二次医療圏表!$A$3:$MF$3,0),1,1,"二次医療圏表")))</f>
        <v>0.82020997375328097</v>
      </c>
      <c r="N21" s="223"/>
      <c r="O21" s="335" t="str">
        <f>IF(OR(ISBLANK($B$7),$B$7="乳がん"),"-",HLOOKUP($P21,NameDef!$A$16:$M$17,2,FALSE))</f>
        <v>肺がん18</v>
      </c>
      <c r="P21" s="328" t="str">
        <f>IF(OR($B$7="",$B$7="乳がん"),"-",$B$7 &amp; "：標準化死亡比（女）")</f>
        <v>肺がん：標準化死亡比（女）</v>
      </c>
      <c r="Q21" s="357" cm="1">
        <f t="array" aca="1" ref="Q21" ca="1">IF($O21="-","NA",INDIRECT(ADDRESS(7,MATCH($O21,国表!$A$3:$LQ$3,0),1,1,"国表")))</f>
        <v>100</v>
      </c>
      <c r="R21" s="357" cm="1">
        <f t="array" aca="1" ref="R21" ca="1">IF($O21="-","NA",INDIRECT(ADDRESS($C$3,MATCH($O21,都道府県表!$A$3:$LQ$3,0),1,1,"都道府県表")))</f>
        <v>123.161</v>
      </c>
      <c r="S21" s="358" cm="1">
        <f t="array" aca="1" ref="S21" ca="1">IF($O21="-","NA",INDIRECT(ADDRESS($C$5,MATCH($O21,二次医療圏表!$A$3:$MF$3,0),1,1,"二次医療圏表")))</f>
        <v>121.963544182706</v>
      </c>
    </row>
    <row r="22" spans="5:19" ht="49.5" customHeight="1">
      <c r="E22"/>
      <c r="G22" s="223"/>
      <c r="H22" s="307" t="str">
        <f>IF(ISBLANK($B$7),"-",HLOOKUP($I22,NameDef!$A$37:$BF$38,2,FALSE))</f>
        <v>肺がん58</v>
      </c>
      <c r="I22" s="308" t="str">
        <f>IF($B$7="","-",$B$7 &amp; "：検診　要精検率（女）（％）")</f>
        <v>肺がん：検診　要精検率（女）（％）</v>
      </c>
      <c r="J22" s="374" cm="1">
        <f t="array" aca="1" ref="J22" ca="1">IF($H22="-","NA",INDIRECT(ADDRESS(7,MATCH($H22,国表!$A$3:$LQ$3,0),1,1,"国表")))</f>
        <v>1.77466647273708</v>
      </c>
      <c r="K22" s="375" cm="1">
        <f t="array" aca="1" ref="K22" ca="1">IF($H22="-","NA",INDIRECT(ADDRESS($C$3,MATCH($H22,都道府県表!$A$3:$LQ$3,0),1,1,"都道府県表")))</f>
        <v>1.5914674018698201</v>
      </c>
      <c r="L22" s="360" cm="1">
        <f t="array" aca="1" ref="L22" ca="1">IF($H22="-","NA",INDIRECT(ADDRESS($C$5,MATCH($H22,二次医療圏表!$A$3:$MF$3,0),1,1,"二次医療圏表")))</f>
        <v>0.50374882849109603</v>
      </c>
      <c r="N22" s="223"/>
      <c r="O22" s="335" t="str">
        <f>IF(OR(ISBLANK($B$7),$B$7="乳がん"),"-",HLOOKUP($P22,NameDef!$A$10:$I$11,2,FALSE))</f>
        <v>肺がん23</v>
      </c>
      <c r="P22" s="328" t="str">
        <f>IF(OR($B$7="",$B$7="乳がん"),"-",$B$7 &amp; "：5年相対生存率　2009-2011年（男）（％）")</f>
        <v>肺がん：5年相対生存率　2009-2011年（男）（％）</v>
      </c>
      <c r="Q22" s="357" cm="1">
        <f t="array" aca="1" ref="Q22" ca="1">IF($O22="-","NA",INDIRECT(ADDRESS(7,MATCH($O22,国表!$A$3:$LQ$3,0),1,1,"国表")))</f>
        <v>29.5</v>
      </c>
      <c r="R22" s="357" cm="1">
        <f t="array" aca="1" ref="R22" ca="1">IF($O22="-","NA",INDIRECT(ADDRESS($C$3,MATCH($O22,都道府県表!$A$3:$LQ$3,0),1,1,"都道府県表")))</f>
        <v>27.2</v>
      </c>
      <c r="S22" s="364" t="s">
        <v>87</v>
      </c>
    </row>
    <row r="23" spans="5:19" ht="49.5" customHeight="1" thickBot="1">
      <c r="G23" s="230" t="s">
        <v>2740</v>
      </c>
      <c r="H23" s="433" t="s">
        <v>2739</v>
      </c>
      <c r="I23" s="434"/>
      <c r="J23" s="434"/>
      <c r="K23" s="434"/>
      <c r="L23" s="435"/>
      <c r="N23" s="231"/>
      <c r="O23" s="365" t="str">
        <f>IF(ISBLANK($B$7),"-",HLOOKUP($P23,NameDef!$A$10:$I$11,2,FALSE))</f>
        <v>肺がん24</v>
      </c>
      <c r="P23" s="339" t="str">
        <f>IF($B$7="","-",$B$7 &amp; "：5年相対生存率　2009-2011年（女）（％）")</f>
        <v>肺がん：5年相対生存率　2009-2011年（女）（％）</v>
      </c>
      <c r="Q23" s="361" cm="1">
        <f t="array" aca="1" ref="Q23" ca="1">IF($O23="-","NA",INDIRECT(ADDRESS(7,MATCH($O23,国表!$A$3:$LQ$3,0),1,1,"国表")))</f>
        <v>46.8</v>
      </c>
      <c r="R23" s="361" cm="1">
        <f t="array" aca="1" ref="R23" ca="1">IF($O23="-","NA",INDIRECT(ADDRESS($C$3,MATCH($O23,都道府県表!$A$3:$LQ$3,0),1,1,"都道府県表")))</f>
        <v>44</v>
      </c>
      <c r="S23" s="366" t="s">
        <v>87</v>
      </c>
    </row>
    <row r="24" spans="5:19" ht="49.5" customHeight="1">
      <c r="G24" s="223"/>
      <c r="H24" s="307" t="str">
        <f>IF(ISBLANK($B$7),"-",HLOOKUP($I24,NameDef!$A$37:$BF$38,2,FALSE))</f>
        <v>肺がん81</v>
      </c>
      <c r="I24" s="308" t="str">
        <f>IF($B$7="","-",$B$7 &amp; "：住民検診（集団）　都道府県用チェックリスト実施率（％：2018年）")</f>
        <v>肺がん：住民検診（集団）　都道府県用チェックリスト実施率（％：2018年）</v>
      </c>
      <c r="J24" s="374" cm="1">
        <f t="array" aca="1" ref="J24" ca="1">IF($H24="-","NA",INDIRECT(ADDRESS(7,MATCH($H24,国表!$A$3:$LQ$3,0),1,1,"国表")))</f>
        <v>66.773049645390074</v>
      </c>
      <c r="K24" s="375" cm="1">
        <f t="array" aca="1" ref="K24" ca="1">IF($H24="-","NA",INDIRECT(ADDRESS($C$3,MATCH($H24,都道府県表!$A$3:$LQ$3,0),1,1,"都道府県表")))</f>
        <v>55.000000000000007</v>
      </c>
      <c r="L24" s="364" t="s">
        <v>197</v>
      </c>
      <c r="N24" s="37"/>
      <c r="O24" s="37"/>
      <c r="P24" s="37"/>
      <c r="Q24" s="37"/>
      <c r="R24" s="37"/>
    </row>
    <row r="25" spans="5:19" ht="49.5" customHeight="1" thickBot="1">
      <c r="G25" s="231"/>
      <c r="H25" s="322" t="str">
        <f>IF(ISBLANK($B$7),"-",HLOOKUP($I25,NameDef!$A$37:$BF$38,2,FALSE))</f>
        <v>肺がん82</v>
      </c>
      <c r="I25" s="367" t="str">
        <f>IF($B$7="","-",$B$7 &amp; "：住民検診（個別）　都道府県用チェックリスト実施率（％：2018年）")</f>
        <v>肺がん：住民検診（個別）　都道府県用チェックリスト実施率（％：2018年）</v>
      </c>
      <c r="J25" s="376" cm="1">
        <f t="array" aca="1" ref="J25" ca="1">IF($H25="-","NA",INDIRECT(ADDRESS(7,MATCH($H25,国表!$A$3:$LQ$3,0),1,1,"国表")))</f>
        <v>61.325757575757578</v>
      </c>
      <c r="K25" s="377" cm="1">
        <f t="array" aca="1" ref="K25" ca="1">IF($H25="-","NA",INDIRECT(ADDRESS($C$3,MATCH($H25,都道府県表!$A$3:$LQ$3,0),1,1,"都道府県表")))</f>
        <v>55.000000000000007</v>
      </c>
      <c r="L25" s="366" t="s">
        <v>197</v>
      </c>
      <c r="N25" s="37"/>
      <c r="O25" s="37"/>
      <c r="P25" s="37"/>
      <c r="Q25" s="37"/>
      <c r="R25" s="37"/>
    </row>
    <row r="26" spans="5:19" ht="49.5" customHeight="1" thickBot="1">
      <c r="N26" s="37"/>
      <c r="O26" s="37"/>
      <c r="P26" s="37"/>
      <c r="Q26" s="37"/>
      <c r="R26" s="37"/>
    </row>
    <row r="27" spans="5:19" ht="49.5" customHeight="1" thickBot="1">
      <c r="E27" s="355"/>
      <c r="G27" s="419" t="s">
        <v>2741</v>
      </c>
      <c r="H27" s="420"/>
      <c r="I27" s="420"/>
      <c r="J27" s="420"/>
      <c r="K27" s="420"/>
      <c r="L27" s="421"/>
      <c r="N27" s="37"/>
      <c r="O27" s="37"/>
      <c r="P27" s="37"/>
      <c r="Q27" s="37"/>
      <c r="R27" s="37"/>
    </row>
    <row r="28" spans="5:19" ht="49.5" customHeight="1" thickBot="1">
      <c r="E28" s="222" t="s">
        <v>152</v>
      </c>
      <c r="G28" s="223" t="s">
        <v>2742</v>
      </c>
      <c r="H28" s="425" t="s">
        <v>2746</v>
      </c>
      <c r="I28" s="426"/>
      <c r="J28" s="426"/>
      <c r="K28" s="426"/>
      <c r="L28" s="427"/>
    </row>
    <row r="29" spans="5:19" ht="49.5" customHeight="1" thickBot="1">
      <c r="E29" s="222" t="s">
        <v>152</v>
      </c>
      <c r="G29" s="223"/>
      <c r="H29" s="327" t="str">
        <f>IF(OR(ISBLANK($B$7),$B$7="乳がん"),"-",HLOOKUP($I29,NameDef!$A$37:$BF$38,2,FALSE))</f>
        <v>肺がん59</v>
      </c>
      <c r="I29" s="328" t="str">
        <f>IF(OR($B$7="",$B$7="乳がん"),"-",$B$7 &amp; "：検診　受診率（男）（％）")</f>
        <v>肺がん：検診　受診率（男）（％）</v>
      </c>
      <c r="J29" s="357" cm="1">
        <f t="array" aca="1" ref="J29" ca="1">IF($H29="-","NA",INDIRECT(ADDRESS(7,MATCH($H29,国表!$A$3:$LQ$3,0),1,1,"国表")))</f>
        <v>5.1569905871546302</v>
      </c>
      <c r="K29" s="357" cm="1">
        <f t="array" aca="1" ref="K29" ca="1">IF($H29="-","NA",INDIRECT(ADDRESS($C$3,MATCH($H29,都道府県表!$A$3:$LQ$3,0),1,1,"都道府県表")))</f>
        <v>3.6377228122505501</v>
      </c>
      <c r="L29" s="358" cm="1">
        <f t="array" aca="1" ref="L29" ca="1">IF($H29="-","NA",INDIRECT(ADDRESS($C$5,MATCH($H29,二次医療圏表!$A$3:$MF$3,0),1,1,"二次医療圏表")))</f>
        <v>4.0692381720290296</v>
      </c>
    </row>
    <row r="30" spans="5:19" ht="49.5" customHeight="1">
      <c r="E30" s="229" t="s">
        <v>175</v>
      </c>
      <c r="G30" s="223"/>
      <c r="H30" s="327" t="str">
        <f>IF(ISBLANK($B$7),"-",HLOOKUP($I30,NameDef!$A$37:$BF$38,2,FALSE))</f>
        <v>肺がん60</v>
      </c>
      <c r="I30" s="328" t="str">
        <f>IF($B$7="","-",$B$7 &amp; "：検診　受診率（女）（％）")</f>
        <v>肺がん：検診　受診率（女）（％）</v>
      </c>
      <c r="J30" s="357" cm="1">
        <f t="array" aca="1" ref="J30" ca="1">IF($H30="-","NA",INDIRECT(ADDRESS(7,MATCH($H30,国表!$A$3:$LQ$3,0),1,1,"国表")))</f>
        <v>9.0616278767508796</v>
      </c>
      <c r="K30" s="357" cm="1">
        <f t="array" aca="1" ref="K30" ca="1">IF($H30="-","NA",INDIRECT(ADDRESS($C$3,MATCH($H30,都道府県表!$A$3:$LQ$3,0),1,1,"都道府県表")))</f>
        <v>5.29009022624831</v>
      </c>
      <c r="L30" s="358" cm="1">
        <f t="array" aca="1" ref="L30" ca="1">IF($H30="-","NA",INDIRECT(ADDRESS($C$5,MATCH($H30,二次医療圏表!$A$3:$MF$3,0),1,1,"二次医療圏表")))</f>
        <v>5.3781922491783503</v>
      </c>
    </row>
    <row r="31" spans="5:19" ht="49.5" customHeight="1">
      <c r="E31"/>
      <c r="G31" s="230" t="s">
        <v>2743</v>
      </c>
      <c r="H31" s="425" t="s">
        <v>2747</v>
      </c>
      <c r="I31" s="426"/>
      <c r="J31" s="426"/>
      <c r="K31" s="426"/>
      <c r="L31" s="427"/>
    </row>
    <row r="32" spans="5:19" ht="49.5" customHeight="1">
      <c r="E32"/>
      <c r="G32" s="224"/>
      <c r="H32" s="266" t="s">
        <v>1161</v>
      </c>
      <c r="I32" s="226" t="s">
        <v>1161</v>
      </c>
      <c r="J32" s="227" t="s">
        <v>87</v>
      </c>
      <c r="K32" s="227" t="s">
        <v>87</v>
      </c>
      <c r="L32" s="228" t="s">
        <v>197</v>
      </c>
    </row>
    <row r="33" spans="5:12" ht="49.5" customHeight="1">
      <c r="E33"/>
      <c r="G33" s="223" t="s">
        <v>2744</v>
      </c>
      <c r="H33" s="425" t="s">
        <v>2748</v>
      </c>
      <c r="I33" s="426"/>
      <c r="J33" s="426"/>
      <c r="K33" s="426"/>
      <c r="L33" s="427"/>
    </row>
    <row r="34" spans="5:12" ht="49.5" customHeight="1">
      <c r="E34"/>
      <c r="G34" s="223"/>
      <c r="H34" s="327" t="str">
        <f>IF(OR(ISBLANK($B$7),$B$7="乳がん"),"-",HLOOKUP($I34,NameDef!$A$37:$BF$38,2,FALSE))</f>
        <v>肺がん61</v>
      </c>
      <c r="I34" s="328" t="str">
        <f>IF(OR($B$7="",$B$7="乳がん"),"-",$B$7 &amp; "：検診　受診率（男）（％）〔国民生活基礎調査〕")</f>
        <v>肺がん：検診　受診率（男）（％）〔国民生活基礎調査〕</v>
      </c>
      <c r="J34" s="378" cm="1">
        <f t="array" aca="1" ref="J34" ca="1">IF($H34="-","NA",INDIRECT(ADDRESS(7,MATCH($H34,国表!$A$3:$LQ$3,0),1,1,"国表")))</f>
        <v>50.063068991992999</v>
      </c>
      <c r="K34" s="378" cm="1">
        <f t="array" aca="1" ref="K34" ca="1">IF($H34="-","NA",INDIRECT(ADDRESS($C$3,MATCH($H34,都道府県表!$A$3:$LQ$3,0),1,1,"都道府県表")))</f>
        <v>44.137931034482797</v>
      </c>
      <c r="L34" s="379" t="s">
        <v>87</v>
      </c>
    </row>
    <row r="35" spans="5:12" ht="49.5" customHeight="1">
      <c r="G35" s="223"/>
      <c r="H35" s="327" t="str">
        <f>IF(ISBLANK($B$7),"-",HLOOKUP($I35,NameDef!$A$37:$BF$38,2,FALSE))</f>
        <v>肺がん62</v>
      </c>
      <c r="I35" s="328" t="str">
        <f>IF($B$7="","-",$B$7 &amp; "：検診　受診率（女）（％）〔国民生活基礎調査〕")</f>
        <v>肺がん：検診　受診率（女）（％）〔国民生活基礎調査〕</v>
      </c>
      <c r="J35" s="378" cm="1">
        <f t="array" aca="1" ref="J35" ca="1">IF($H35="-","NA",INDIRECT(ADDRESS(7,MATCH($H35,国表!$A$3:$LQ$3,0),1,1,"国表")))</f>
        <v>41.965862271924699</v>
      </c>
      <c r="K35" s="378" cm="1">
        <f t="array" aca="1" ref="K35" ca="1">IF($H35="-","NA",INDIRECT(ADDRESS($C$3,MATCH($H35,都道府県表!$A$3:$LQ$3,0),1,1,"都道府県表")))</f>
        <v>32.541322314049602</v>
      </c>
      <c r="L35" s="379" t="s">
        <v>87</v>
      </c>
    </row>
    <row r="36" spans="5:12" ht="49.5" customHeight="1">
      <c r="G36" s="230" t="s">
        <v>2745</v>
      </c>
      <c r="H36" s="433" t="s">
        <v>2749</v>
      </c>
      <c r="I36" s="434"/>
      <c r="J36" s="434"/>
      <c r="K36" s="434"/>
      <c r="L36" s="435"/>
    </row>
    <row r="37" spans="5:12" ht="49.5" customHeight="1">
      <c r="G37" s="223"/>
      <c r="H37" s="327" t="str">
        <f>IF(OR(ISBLANK($B$7),$B$7="乳がん"),"-",HLOOKUP($I37,NameDef!$A$37:$BF$38,2,FALSE))</f>
        <v>肺がん55</v>
      </c>
      <c r="I37" s="328" t="str">
        <f>IF(OR($B$7="",$B$7="乳がん"),"-",$B$7 &amp; "：検診　精検受診率（男）（％）")</f>
        <v>肺がん：検診　精検受診率（男）（％）</v>
      </c>
      <c r="J37" s="378" cm="1">
        <f t="array" aca="1" ref="J37" ca="1">IF($H37="-","NA",INDIRECT(ADDRESS(7,MATCH($H37,国表!$A$3:$LQ$3,0),1,1,"国表")))</f>
        <v>80.931234898452303</v>
      </c>
      <c r="K37" s="378" cm="1">
        <f t="array" aca="1" ref="K37" ca="1">IF($H37="-","NA",INDIRECT(ADDRESS($C$3,MATCH($H37,都道府県表!$A$3:$LQ$3,0),1,1,"都道府県表")))</f>
        <v>81.391402714932099</v>
      </c>
      <c r="L37" s="379" cm="1">
        <f t="array" aca="1" ref="L37" ca="1">IF($H37="-","NA",INDIRECT(ADDRESS($C$5,MATCH($H37,二次医療圏表!$A$3:$MF$3,0),1,1,"二次医療圏表")))</f>
        <v>76</v>
      </c>
    </row>
    <row r="38" spans="5:12" ht="49.5" customHeight="1">
      <c r="G38" s="224"/>
      <c r="H38" s="327" t="str">
        <f>IF(ISBLANK($B$7),"-",HLOOKUP($I38,NameDef!$A$37:$BF$38,2,FALSE))</f>
        <v>肺がん56</v>
      </c>
      <c r="I38" s="328" t="str">
        <f>IF($B$7="","-",$B$7 &amp; "：検診　精検受診率（女）（％）")</f>
        <v>肺がん：検診　精検受診率（女）（％）</v>
      </c>
      <c r="J38" s="378" cm="1">
        <f t="array" aca="1" ref="J38" ca="1">IF($H38="-","NA",INDIRECT(ADDRESS(7,MATCH($H38,国表!$A$3:$LQ$3,0),1,1,"国表")))</f>
        <v>84.702458724314099</v>
      </c>
      <c r="K38" s="378" cm="1">
        <f t="array" aca="1" ref="K38" ca="1">IF($H38="-","NA",INDIRECT(ADDRESS($C$3,MATCH($H38,都道府県表!$A$3:$LQ$3,0),1,1,"都道府県表")))</f>
        <v>85.341476957246002</v>
      </c>
      <c r="L38" s="379" cm="1">
        <f t="array" aca="1" ref="L38" ca="1">IF($H38="-","NA",INDIRECT(ADDRESS($C$5,MATCH($H38,二次医療圏表!$A$3:$MF$3,0),1,1,"二次医療圏表")))</f>
        <v>83.720930232558104</v>
      </c>
    </row>
    <row r="39" spans="5:12" ht="49.5" customHeight="1">
      <c r="G39" s="223"/>
      <c r="H39" s="445" t="s">
        <v>2750</v>
      </c>
      <c r="I39" s="438"/>
      <c r="J39" s="438"/>
      <c r="K39" s="438"/>
      <c r="L39" s="439"/>
    </row>
    <row r="40" spans="5:12" ht="49.5" customHeight="1">
      <c r="G40" s="223"/>
      <c r="H40" s="327" t="str">
        <f>IF(ISBLANK($B$7),"-",HLOOKUP($I40,NameDef!$A$37:$BF$38,2,FALSE))</f>
        <v>肺がん67</v>
      </c>
      <c r="I40" s="328" t="str">
        <f>IF($B$7="","-",$B$7 &amp; "：指針に基づく検診の実施状況　個別受診勧奨を実施（％：対実施市区町村総数）")</f>
        <v>肺がん：指針に基づく検診の実施状況　個別受診勧奨を実施（％：対実施市区町村総数）</v>
      </c>
      <c r="J40" s="375" cm="1">
        <f t="array" aca="1" ref="J40" ca="1">IF($H40="-","NA",INDIRECT(ADDRESS(7,MATCH($H40,国表!$A$3:$LQ$3,0),1,1,"国表")))</f>
        <v>82.264586943963025</v>
      </c>
      <c r="K40" s="375" cm="1">
        <f t="array" aca="1" ref="K40" ca="1">IF($H40="-","NA",INDIRECT(ADDRESS($C$3,MATCH($H40,都道府県表!$A$3:$LQ$3,0),1,1,"都道府県表")))</f>
        <v>70.949720670391059</v>
      </c>
      <c r="L40" s="358" t="s">
        <v>87</v>
      </c>
    </row>
    <row r="41" spans="5:12" ht="49.5" customHeight="1" thickBot="1">
      <c r="G41" s="231"/>
      <c r="H41" s="380" t="str">
        <f>IF(ISBLANK($B$7),"-",HLOOKUP($I41,NameDef!$A$37:$BF$38,2,FALSE))</f>
        <v>肺がん68</v>
      </c>
      <c r="I41" s="339" t="str">
        <f>IF($B$7="","-",$B$7 &amp; "：指針に基づく検診の実施状況　未受診者への再勧奨を全員あるいは一部で実施（％：対個別受診勧奨実施市区町村総数）")</f>
        <v>肺がん：指針に基づく検診の実施状況　未受診者への再勧奨を全員あるいは一部で実施（％：対個別受診勧奨実施市区町村総数）</v>
      </c>
      <c r="J41" s="377" cm="1">
        <f t="array" aca="1" ref="J41" ca="1">IF($H41="-","NA",INDIRECT(ADDRESS(7,MATCH($H41,国表!$A$3:$LQ$3,0),1,1,"国表")))</f>
        <v>36.741767764298096</v>
      </c>
      <c r="K41" s="377" cm="1">
        <f t="array" aca="1" ref="K41" ca="1">IF($H41="-","NA",INDIRECT(ADDRESS($C$3,MATCH($H41,都道府県表!$A$3:$LQ$3,0),1,1,"都道府県表")))</f>
        <v>41.899441340782126</v>
      </c>
      <c r="L41" s="362" t="s">
        <v>87</v>
      </c>
    </row>
    <row r="42" spans="5:12" ht="49.5" customHeight="1">
      <c r="G42"/>
      <c r="H42"/>
      <c r="I42"/>
      <c r="J42"/>
      <c r="K42"/>
      <c r="L42"/>
    </row>
    <row r="43" spans="5:12" ht="49.5" customHeight="1">
      <c r="G43"/>
      <c r="H43"/>
      <c r="I43"/>
      <c r="J43"/>
      <c r="K43"/>
      <c r="L43"/>
    </row>
    <row r="44" spans="5:12" ht="49.5" customHeight="1">
      <c r="G44"/>
      <c r="H44"/>
      <c r="I44"/>
      <c r="J44"/>
      <c r="K44"/>
      <c r="L44"/>
    </row>
    <row r="45" spans="5:12" ht="49.5" customHeight="1">
      <c r="G45"/>
      <c r="H45"/>
      <c r="I45"/>
      <c r="J45"/>
      <c r="K45"/>
      <c r="L45"/>
    </row>
    <row r="46" spans="5:12" ht="49.5" customHeight="1">
      <c r="G46"/>
      <c r="H46"/>
      <c r="I46"/>
      <c r="J46"/>
      <c r="K46"/>
      <c r="L46"/>
    </row>
    <row r="47" spans="5:12" ht="49.5" customHeight="1">
      <c r="G47"/>
      <c r="H47"/>
      <c r="I47"/>
      <c r="J47"/>
      <c r="K47"/>
      <c r="L47"/>
    </row>
    <row r="48" spans="5:12" ht="49.5" customHeight="1">
      <c r="G48"/>
      <c r="H48"/>
      <c r="I48"/>
      <c r="J48"/>
      <c r="K48"/>
      <c r="L48"/>
    </row>
    <row r="49" spans="7:12" ht="49.5" customHeight="1">
      <c r="G49"/>
      <c r="H49"/>
      <c r="I49"/>
      <c r="J49"/>
      <c r="K49"/>
      <c r="L49"/>
    </row>
    <row r="50" spans="7:12" ht="49.5" customHeight="1">
      <c r="G50"/>
      <c r="H50"/>
      <c r="I50"/>
      <c r="J50"/>
      <c r="K50"/>
      <c r="L50"/>
    </row>
    <row r="51" spans="7:12" ht="49.5" customHeight="1">
      <c r="G51"/>
      <c r="H51"/>
      <c r="I51"/>
      <c r="J51"/>
      <c r="K51"/>
      <c r="L51"/>
    </row>
    <row r="52" spans="7:12" ht="49.5" customHeight="1">
      <c r="G52"/>
      <c r="H52"/>
      <c r="I52"/>
      <c r="J52"/>
      <c r="K52"/>
      <c r="L52"/>
    </row>
    <row r="53" spans="7:12" ht="49.5" customHeight="1">
      <c r="G53"/>
      <c r="H53"/>
      <c r="I53"/>
      <c r="J53"/>
      <c r="K53"/>
      <c r="L53"/>
    </row>
    <row r="54" spans="7:12" ht="49.5" customHeight="1">
      <c r="G54"/>
      <c r="H54"/>
      <c r="I54"/>
      <c r="J54"/>
      <c r="K54"/>
      <c r="L54"/>
    </row>
    <row r="55" spans="7:12" ht="49.5" customHeight="1"/>
    <row r="56" spans="7:12" ht="49.5" customHeight="1"/>
    <row r="57" spans="7:12" ht="49.5" customHeight="1"/>
    <row r="58" spans="7:12" ht="49.5" customHeight="1"/>
  </sheetData>
  <mergeCells count="19">
    <mergeCell ref="H36:L36"/>
    <mergeCell ref="H39:L39"/>
    <mergeCell ref="G27:L27"/>
    <mergeCell ref="H28:L28"/>
    <mergeCell ref="H31:L31"/>
    <mergeCell ref="H33:L33"/>
    <mergeCell ref="H12:L12"/>
    <mergeCell ref="G15:L15"/>
    <mergeCell ref="H16:L16"/>
    <mergeCell ref="H23:L23"/>
    <mergeCell ref="A1:R1"/>
    <mergeCell ref="G6:L6"/>
    <mergeCell ref="N6:S6"/>
    <mergeCell ref="G9:L9"/>
    <mergeCell ref="N9:S9"/>
    <mergeCell ref="H10:L10"/>
    <mergeCell ref="O10:S10"/>
    <mergeCell ref="N16:S16"/>
    <mergeCell ref="O17:S17"/>
  </mergeCells>
  <phoneticPr fontId="6"/>
  <dataValidations count="3">
    <dataValidation type="list" allowBlank="1" showInputMessage="1" showErrorMessage="1" sqref="B7" xr:uid="{14913351-C584-48CE-B73B-7B0FB66A70F6}">
      <formula1>"肺がん,大腸がん,胃がん,乳がん"</formula1>
    </dataValidation>
    <dataValidation type="list" allowBlank="1" showInputMessage="1" showErrorMessage="1" sqref="B5" xr:uid="{A3427CDD-F947-4372-998B-A8F64524201D}">
      <formula1>INDIRECT($B$3)</formula1>
    </dataValidation>
    <dataValidation type="list" allowBlank="1" showInputMessage="1" showErrorMessage="1" sqref="B3" xr:uid="{7393C655-2469-47EA-965C-9DD6D7486FDE}">
      <formula1>都道府県</formula1>
    </dataValidation>
  </dataValidations>
  <pageMargins left="0.7" right="0.7" top="0.75" bottom="0.75" header="0.3" footer="0.3"/>
  <pageSetup paperSize="9" scale="3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0567-CBD5-4039-8AFA-608B57C87B09}">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activeCell="B5" sqref="B5"/>
    </sheetView>
  </sheetViews>
  <sheetFormatPr defaultColWidth="9" defaultRowHeight="18"/>
  <cols>
    <col min="1" max="1" width="2.5" style="211" customWidth="1"/>
    <col min="2" max="2" width="18" style="211" customWidth="1"/>
    <col min="3" max="3" width="4" style="213" hidden="1" customWidth="1"/>
    <col min="4" max="4" width="9" style="213"/>
    <col min="5" max="5" width="13.25" style="211" customWidth="1"/>
    <col min="6" max="8" width="9" style="211"/>
    <col min="9" max="9" width="27.33203125" style="211" customWidth="1"/>
    <col min="10" max="11" width="9" style="211"/>
    <col min="12" max="12" width="9" style="37"/>
    <col min="13" max="15" width="9" style="211"/>
    <col min="16" max="16" width="27.33203125" style="211" customWidth="1"/>
    <col min="17" max="18" width="9" style="211"/>
    <col min="19" max="19" width="9" style="37"/>
    <col min="20" max="16384" width="9" style="211"/>
  </cols>
  <sheetData>
    <row r="1" spans="1:19" ht="30" customHeight="1">
      <c r="A1" s="412" t="s">
        <v>2623</v>
      </c>
      <c r="B1" s="412"/>
      <c r="C1" s="412"/>
      <c r="D1" s="412"/>
      <c r="E1" s="412"/>
      <c r="F1" s="412"/>
      <c r="G1" s="412"/>
      <c r="H1" s="412"/>
      <c r="I1" s="412"/>
      <c r="J1" s="412"/>
      <c r="K1" s="412"/>
      <c r="L1" s="412"/>
      <c r="M1" s="412"/>
      <c r="N1" s="412"/>
      <c r="O1" s="412"/>
      <c r="P1" s="412"/>
      <c r="Q1" s="412"/>
      <c r="R1" s="412"/>
    </row>
    <row r="2" spans="1:19" ht="30" customHeight="1" thickBot="1">
      <c r="B2" s="212" t="s">
        <v>146</v>
      </c>
    </row>
    <row r="3" spans="1:19" ht="49.5" customHeight="1" thickTop="1" thickBot="1">
      <c r="B3" s="214" t="s">
        <v>0</v>
      </c>
      <c r="C3" s="213">
        <f>MATCH($B$3,都道府県表!$E$7:$E53,0)+6</f>
        <v>7</v>
      </c>
    </row>
    <row r="4" spans="1:19" ht="30" customHeight="1" thickTop="1" thickBot="1">
      <c r="B4" s="212" t="s">
        <v>1152</v>
      </c>
    </row>
    <row r="5" spans="1:19" ht="49.5" customHeight="1" thickTop="1" thickBot="1">
      <c r="B5" s="214" t="s">
        <v>1153</v>
      </c>
      <c r="C5" s="213" cm="1">
        <f t="array" ref="C5">IF($B$5="",0,MATCH($B$3&amp;$B$5,二次医療圏表!$G$7:$G$341&amp;二次医療圏表!$E$7:$E$341,0)+6)</f>
        <v>7</v>
      </c>
    </row>
    <row r="6" spans="1:19" ht="30" customHeight="1" thickTop="1" thickBot="1">
      <c r="B6" s="211" t="s">
        <v>2450</v>
      </c>
      <c r="E6" s="215"/>
      <c r="G6" s="413" t="s">
        <v>147</v>
      </c>
      <c r="H6" s="440"/>
      <c r="I6" s="440"/>
      <c r="J6" s="440"/>
      <c r="K6" s="440"/>
      <c r="L6" s="441"/>
      <c r="N6" s="416" t="s">
        <v>148</v>
      </c>
      <c r="O6" s="417"/>
      <c r="P6" s="417"/>
      <c r="Q6" s="417"/>
      <c r="R6" s="417"/>
      <c r="S6" s="418"/>
    </row>
    <row r="7" spans="1:19" ht="49.5" customHeight="1" thickTop="1" thickBot="1">
      <c r="B7" s="340" t="s">
        <v>2449</v>
      </c>
      <c r="E7" s="216" t="s">
        <v>149</v>
      </c>
      <c r="G7" s="217"/>
      <c r="H7" s="218" t="s">
        <v>81</v>
      </c>
      <c r="I7" s="219" t="s">
        <v>83</v>
      </c>
      <c r="J7" s="219" t="s">
        <v>151</v>
      </c>
      <c r="K7" s="220" t="str">
        <f>$B$3</f>
        <v>北海道</v>
      </c>
      <c r="L7" s="221" t="str">
        <f>IF($B$5="","-",$B$5)</f>
        <v>南渡島</v>
      </c>
      <c r="N7" s="217"/>
      <c r="O7" s="218" t="s">
        <v>81</v>
      </c>
      <c r="P7" s="219" t="s">
        <v>83</v>
      </c>
      <c r="Q7" s="219" t="s">
        <v>151</v>
      </c>
      <c r="R7" s="220" t="str">
        <f>$B$3</f>
        <v>北海道</v>
      </c>
      <c r="S7" s="221" t="str">
        <f>IF($B$5="","-",$B$5)</f>
        <v>南渡島</v>
      </c>
    </row>
    <row r="8" spans="1:19" ht="19" thickTop="1" thickBot="1"/>
    <row r="9" spans="1:19" ht="49.5" customHeight="1" thickBot="1">
      <c r="G9" s="419" t="s">
        <v>2572</v>
      </c>
      <c r="H9" s="420"/>
      <c r="I9" s="420"/>
      <c r="J9" s="420"/>
      <c r="K9" s="420"/>
      <c r="L9" s="421"/>
      <c r="N9" s="422" t="s">
        <v>2442</v>
      </c>
      <c r="O9" s="423"/>
      <c r="P9" s="423"/>
      <c r="Q9" s="423"/>
      <c r="R9" s="423"/>
      <c r="S9" s="424"/>
    </row>
    <row r="10" spans="1:19" ht="49.5" customHeight="1" thickBot="1">
      <c r="E10" s="222" t="s">
        <v>152</v>
      </c>
      <c r="G10" s="223" t="s">
        <v>2573</v>
      </c>
      <c r="H10" s="425" t="s">
        <v>3010</v>
      </c>
      <c r="I10" s="426"/>
      <c r="J10" s="426"/>
      <c r="K10" s="426"/>
      <c r="L10" s="427"/>
      <c r="N10" s="249" t="s">
        <v>2443</v>
      </c>
      <c r="O10" s="442" t="s">
        <v>3011</v>
      </c>
      <c r="P10" s="411"/>
      <c r="Q10" s="411"/>
      <c r="R10" s="411"/>
      <c r="S10" s="443"/>
    </row>
    <row r="11" spans="1:19" ht="49.5" customHeight="1" thickBot="1">
      <c r="E11" s="222" t="s">
        <v>152</v>
      </c>
      <c r="G11" s="223"/>
      <c r="H11" s="266" t="s">
        <v>1161</v>
      </c>
      <c r="I11" s="226" t="s">
        <v>1161</v>
      </c>
      <c r="J11" s="227" t="s">
        <v>87</v>
      </c>
      <c r="K11" s="227" t="s">
        <v>87</v>
      </c>
      <c r="L11" s="228" t="s">
        <v>197</v>
      </c>
      <c r="N11" s="223"/>
      <c r="O11" s="335" t="str">
        <f>IF(OR(ISBLANK($B$7),$B$7="乳がん"),"-",HLOOKUP($P11,NameDef!$A$10:$I$11,2,FALSE))</f>
        <v>肺がん23</v>
      </c>
      <c r="P11" s="328" t="str">
        <f>IF(OR($B$7="",$B$7="乳がん"),"-",$B$7 &amp; "：5年相対生存率　2009-2011年（男）（％）")</f>
        <v>肺がん：5年相対生存率　2009-2011年（男）（％）</v>
      </c>
      <c r="Q11" s="357" cm="1">
        <f t="array" aca="1" ref="Q11" ca="1">IF($O11="-","NA",INDIRECT(ADDRESS(7,MATCH($O11,国表!$A$3:$LQ$3,0),1,1,"国表")))</f>
        <v>29.5</v>
      </c>
      <c r="R11" s="357" cm="1">
        <f t="array" aca="1" ref="R11" ca="1">IF($O11="-","NA",INDIRECT(ADDRESS($C$3,MATCH($O11,都道府県表!$A$3:$LQ$3,0),1,1,"都道府県表")))</f>
        <v>27.2</v>
      </c>
      <c r="S11" s="364" t="s">
        <v>197</v>
      </c>
    </row>
    <row r="12" spans="1:19" ht="49.5" customHeight="1">
      <c r="E12" s="229" t="s">
        <v>175</v>
      </c>
      <c r="G12" s="230"/>
      <c r="H12" s="433" t="s">
        <v>2585</v>
      </c>
      <c r="I12" s="434"/>
      <c r="J12" s="434"/>
      <c r="K12" s="434"/>
      <c r="L12" s="435"/>
      <c r="N12" s="223"/>
      <c r="O12" s="335" t="str">
        <f>IF(ISBLANK($B$7),"-",HLOOKUP($P12,NameDef!$A$10:$I$11,2,FALSE))</f>
        <v>肺がん24</v>
      </c>
      <c r="P12" s="328" t="str">
        <f>IF($B$7="","-",$B$7 &amp; "：5年相対生存率　2009-2011年（女）（％）")</f>
        <v>肺がん：5年相対生存率　2009-2011年（女）（％）</v>
      </c>
      <c r="Q12" s="357" cm="1">
        <f t="array" aca="1" ref="Q12" ca="1">IF($O12="-","NA",INDIRECT(ADDRESS(7,MATCH($O12,国表!$A$3:$LQ$3,0),1,1,"国表")))</f>
        <v>46.8</v>
      </c>
      <c r="R12" s="357" cm="1">
        <f t="array" aca="1" ref="R12" ca="1">IF($O12="-","NA",INDIRECT(ADDRESS($C$3,MATCH($O12,都道府県表!$A$3:$LQ$3,0),1,1,"都道府県表")))</f>
        <v>44</v>
      </c>
      <c r="S12" s="364" t="s">
        <v>197</v>
      </c>
    </row>
    <row r="13" spans="1:19" ht="49.5" customHeight="1" thickBot="1">
      <c r="E13" s="37"/>
      <c r="G13" s="231"/>
      <c r="H13" s="354" t="str">
        <f>IF(ISBLANK($B$7),"-",HLOOKUP($I13,NameDef!$A$28:$D$29,2,FALSE))</f>
        <v>肺がん97</v>
      </c>
      <c r="I13" s="404" t="str">
        <f>IF($B$7="","-",$B$7 &amp; "：拠点病院カバー率")</f>
        <v>肺がん：拠点病院カバー率</v>
      </c>
      <c r="J13" s="325" cm="1">
        <f t="array" aca="1" ref="J13" ca="1">INDIRECT(ADDRESS(7,MATCH($H13,国表!$A$3:$LQ$3,0),1,1,"国表"))</f>
        <v>55.2</v>
      </c>
      <c r="K13" s="325" cm="1">
        <f t="array" aca="1" ref="K13" ca="1">INDIRECT(ADDRESS($C$3,MATCH($H13,都道府県表!$A$3:$LQ$3,0),1,1,"都道府県表"))</f>
        <v>51.7</v>
      </c>
      <c r="L13" s="405" t="s">
        <v>197</v>
      </c>
      <c r="N13" s="223"/>
      <c r="O13" s="335" t="str">
        <f>IF(OR(ISBLANK($B$7),$B$7="乳がん"),"-",HLOOKUP($P13,NameDef!$A$25:$U$26,2,FALSE))</f>
        <v>肺がん33</v>
      </c>
      <c r="P13" s="328" t="str">
        <f>IF(OR($B$7="",$B$7="乳がん"),"-",$B$7 &amp; "：進行度別5年生存率　2009-2011年　限局（男）（％）")</f>
        <v>肺がん：進行度別5年生存率　2009-2011年　限局（男）（％）</v>
      </c>
      <c r="Q13" s="357" cm="1">
        <f t="array" aca="1" ref="Q13" ca="1">IF($O13="-","NA",INDIRECT(ADDRESS(7,MATCH($O13,国表!$A$3:$LQ$3,0),1,1,"国表")))</f>
        <v>76.8</v>
      </c>
      <c r="R13" s="357" cm="1">
        <f t="array" aca="1" ref="R13" ca="1">IF($O13="-","NA",INDIRECT(ADDRESS($C$3,MATCH($O13,都道府県表!$A$3:$LQ$3,0),1,1,"都道府県表")))</f>
        <v>70.400000000000006</v>
      </c>
      <c r="S13" s="364" t="s">
        <v>87</v>
      </c>
    </row>
    <row r="14" spans="1:19" ht="49.5" customHeight="1" thickBot="1">
      <c r="E14" s="355"/>
      <c r="H14" s="237"/>
      <c r="N14" s="223"/>
      <c r="O14" s="335" t="str">
        <f>IF(OR(ISBLANK($B$7),$B$7="乳がん"),"-",HLOOKUP($P14,NameDef!$A$25:$U$26,2,FALSE))</f>
        <v>肺がん34</v>
      </c>
      <c r="P14" s="328" t="str">
        <f>IF(OR($B$7="",$B$7="乳がん"),"-",$B$7 &amp; "：進行度別5年生存率　2009-2011年　領域（男）（％）")</f>
        <v>肺がん：進行度別5年生存率　2009-2011年　領域（男）（％）</v>
      </c>
      <c r="Q14" s="357" cm="1">
        <f t="array" aca="1" ref="Q14" ca="1">IF($O14="-","NA",INDIRECT(ADDRESS(7,MATCH($O14,国表!$A$3:$LQ$3,0),1,1,"国表")))</f>
        <v>28.7</v>
      </c>
      <c r="R14" s="357" cm="1">
        <f t="array" aca="1" ref="R14" ca="1">IF($O14="-","NA",INDIRECT(ADDRESS($C$3,MATCH($O14,都道府県表!$A$3:$LQ$3,0),1,1,"都道府県表")))</f>
        <v>26.2</v>
      </c>
      <c r="S14" s="364" t="s">
        <v>87</v>
      </c>
    </row>
    <row r="15" spans="1:19" ht="49.5" customHeight="1" thickBot="1">
      <c r="E15" s="355"/>
      <c r="G15" s="419" t="s">
        <v>2592</v>
      </c>
      <c r="H15" s="420"/>
      <c r="I15" s="420"/>
      <c r="J15" s="420"/>
      <c r="K15" s="420"/>
      <c r="L15" s="421"/>
      <c r="N15" s="223"/>
      <c r="O15" s="335" t="str">
        <f>IF(OR(ISBLANK($B$7),$B$7="乳がん"),"-",HLOOKUP($P15,NameDef!$A$25:$U$26,2,FALSE))</f>
        <v>肺がん35</v>
      </c>
      <c r="P15" s="328" t="str">
        <f>IF(OR($B$7="",$B$7="乳がん"),"-",$B$7 &amp; "：進行度別5年生存率　2009-2011年　遠隔（男）（％）")</f>
        <v>肺がん：進行度別5年生存率　2009-2011年　遠隔（男）（％）</v>
      </c>
      <c r="Q15" s="357" cm="1">
        <f t="array" aca="1" ref="Q15" ca="1">IF($O15="-","NA",INDIRECT(ADDRESS(7,MATCH($O15,国表!$A$3:$LQ$3,0),1,1,"国表")))</f>
        <v>5.2</v>
      </c>
      <c r="R15" s="357" cm="1">
        <f t="array" aca="1" ref="R15" ca="1">IF($O15="-","NA",INDIRECT(ADDRESS($C$3,MATCH($O15,都道府県表!$A$3:$LQ$3,0),1,1,"都道府県表")))</f>
        <v>5.3</v>
      </c>
      <c r="S15" s="364" t="s">
        <v>87</v>
      </c>
    </row>
    <row r="16" spans="1:19" ht="49.5" customHeight="1" thickBot="1">
      <c r="E16" s="222" t="s">
        <v>152</v>
      </c>
      <c r="G16" s="223" t="s">
        <v>2579</v>
      </c>
      <c r="H16" s="425" t="s">
        <v>2594</v>
      </c>
      <c r="I16" s="426"/>
      <c r="J16" s="426"/>
      <c r="K16" s="426"/>
      <c r="L16" s="427"/>
      <c r="N16" s="223"/>
      <c r="O16" s="335" t="str">
        <f>IF(ISBLANK($B$7),"-",HLOOKUP($P16,NameDef!$A$25:$U$26,2,FALSE))</f>
        <v>肺がん37</v>
      </c>
      <c r="P16" s="328" t="str">
        <f>IF($B$7="","-",$B$7 &amp; "：進行度別5年生存率　2009-2011年　限局（女）（％）")</f>
        <v>肺がん：進行度別5年生存率　2009-2011年　限局（女）（％）</v>
      </c>
      <c r="Q16" s="357" cm="1">
        <f t="array" aca="1" ref="Q16" ca="1">IF($O16="-","NA",INDIRECT(ADDRESS(7,MATCH($O16,国表!$A$3:$LQ$3,0),1,1,"国表")))</f>
        <v>92.9</v>
      </c>
      <c r="R16" s="357" cm="1">
        <f t="array" aca="1" ref="R16" ca="1">IF($O16="-","NA",INDIRECT(ADDRESS($C$3,MATCH($O16,都道府県表!$A$3:$LQ$3,0),1,1,"都道府県表")))</f>
        <v>88.3</v>
      </c>
      <c r="S16" s="364" t="s">
        <v>87</v>
      </c>
    </row>
    <row r="17" spans="5:19" ht="49.5" customHeight="1" thickBot="1">
      <c r="E17" s="222" t="s">
        <v>152</v>
      </c>
      <c r="G17" s="223"/>
      <c r="H17" s="327" t="s">
        <v>2595</v>
      </c>
      <c r="I17" s="328" t="s">
        <v>2593</v>
      </c>
      <c r="J17" s="336" cm="1">
        <f t="array" aca="1" ref="J17" ca="1">INDIRECT(ADDRESS(7,MATCH($H17,国表!$A$3:$LQ$3,0),1,1,"国表"))</f>
        <v>0.752</v>
      </c>
      <c r="K17" s="336" cm="1">
        <f t="array" aca="1" ref="K17" ca="1">INDIRECT(ADDRESS($C$3,MATCH($H17,都道府県表!$A$3:$LQ$3,0),1,1,"都道府県表"))</f>
        <v>0.79800000000000004</v>
      </c>
      <c r="L17" s="329" t="s">
        <v>197</v>
      </c>
      <c r="N17" s="223"/>
      <c r="O17" s="335" t="str">
        <f>IF(ISBLANK($B$7),"-",HLOOKUP($P17,NameDef!$A$25:$U$26,2,FALSE))</f>
        <v>肺がん38</v>
      </c>
      <c r="P17" s="328" t="str">
        <f>IF($B$7="","-",$B$7 &amp; "：進行度別5年生存率　2009-2011年　領域（女）（％）")</f>
        <v>肺がん：進行度別5年生存率　2009-2011年　領域（女）（％）</v>
      </c>
      <c r="Q17" s="357" cm="1">
        <f t="array" aca="1" ref="Q17" ca="1">IF($O17="-","NA",INDIRECT(ADDRESS(7,MATCH($O17,国表!$A$3:$LQ$3,0),1,1,"国表")))</f>
        <v>38</v>
      </c>
      <c r="R17" s="357" cm="1">
        <f t="array" aca="1" ref="R17" ca="1">IF($O17="-","NA",INDIRECT(ADDRESS($C$3,MATCH($O17,都道府県表!$A$3:$LQ$3,0),1,1,"都道府県表")))</f>
        <v>40.299999999999997</v>
      </c>
      <c r="S17" s="364" t="s">
        <v>87</v>
      </c>
    </row>
    <row r="18" spans="5:19" ht="49.5" customHeight="1">
      <c r="E18" s="229" t="s">
        <v>175</v>
      </c>
      <c r="G18" s="223" t="s">
        <v>2580</v>
      </c>
      <c r="H18" s="425" t="s">
        <v>2583</v>
      </c>
      <c r="I18" s="426"/>
      <c r="J18" s="426"/>
      <c r="K18" s="426"/>
      <c r="L18" s="427"/>
      <c r="N18" s="224"/>
      <c r="O18" s="335" t="str">
        <f>IF(ISBLANK($B$7),"-",HLOOKUP($P18,NameDef!$A$25:$U$26,2,FALSE))</f>
        <v>肺がん39</v>
      </c>
      <c r="P18" s="328" t="str">
        <f>IF($B$7="","-",$B$7 &amp; "：進行度別5年生存率　2009-2011年　遠隔（女）（％）")</f>
        <v>肺がん：進行度別5年生存率　2009-2011年　遠隔（女）（％）</v>
      </c>
      <c r="Q18" s="357" cm="1">
        <f t="array" aca="1" ref="Q18" ca="1">IF($O18="-","NA",INDIRECT(ADDRESS(7,MATCH($O18,国表!$A$3:$LQ$3,0),1,1,"国表")))</f>
        <v>9.6</v>
      </c>
      <c r="R18" s="357" cm="1">
        <f t="array" aca="1" ref="R18" ca="1">IF($O18="-","NA",INDIRECT(ADDRESS($C$3,MATCH($O18,都道府県表!$A$3:$LQ$3,0),1,1,"都道府県表")))</f>
        <v>8.5</v>
      </c>
      <c r="S18" s="364" t="s">
        <v>87</v>
      </c>
    </row>
    <row r="19" spans="5:19" ht="49.5" customHeight="1">
      <c r="E19"/>
      <c r="G19" s="223"/>
      <c r="H19" s="327" t="s">
        <v>2596</v>
      </c>
      <c r="I19" s="328" t="s">
        <v>2582</v>
      </c>
      <c r="J19" s="336" cm="1">
        <f t="array" aca="1" ref="J19" ca="1">INDIRECT(ADDRESS(7,MATCH($H19,国表!$A$3:$LQ$3,0),1,1,"国表"))</f>
        <v>0.67800000000000005</v>
      </c>
      <c r="K19" s="336" cm="1">
        <f t="array" aca="1" ref="K19" ca="1">INDIRECT(ADDRESS($C$3,MATCH($H19,都道府県表!$A$3:$LQ$3,0),1,1,"都道府県表"))</f>
        <v>0.67300000000000004</v>
      </c>
      <c r="L19" s="329" t="s">
        <v>197</v>
      </c>
      <c r="N19" s="230" t="s">
        <v>2446</v>
      </c>
      <c r="O19" s="433" t="s">
        <v>2445</v>
      </c>
      <c r="P19" s="434"/>
      <c r="Q19" s="434"/>
      <c r="R19" s="434"/>
      <c r="S19" s="435"/>
    </row>
    <row r="20" spans="5:19" ht="49.5" customHeight="1">
      <c r="E20"/>
      <c r="G20" s="230" t="s">
        <v>2581</v>
      </c>
      <c r="H20" s="425" t="s">
        <v>2584</v>
      </c>
      <c r="I20" s="426"/>
      <c r="J20" s="426"/>
      <c r="K20" s="426"/>
      <c r="L20" s="427"/>
      <c r="N20" s="224"/>
      <c r="O20" s="338" t="s">
        <v>1146</v>
      </c>
      <c r="P20" s="328" t="s">
        <v>2571</v>
      </c>
      <c r="Q20" s="336" cm="1">
        <f t="array" aca="1" ref="Q20" ca="1">IF($O20="-","NA",INDIRECT(ADDRESS(7,MATCH($O20,国表!$A$3:$LQ$3,0),1,1,"国表")))</f>
        <v>0.77400000000000002</v>
      </c>
      <c r="R20" s="336" cm="1">
        <f t="array" aca="1" ref="R20" ca="1">IF($O20="-","NA",INDIRECT(ADDRESS($C$3,MATCH($O20,都道府県表!$A$3:$LQ$3,0),1,1,"都道府県表")))</f>
        <v>0.78800000000000003</v>
      </c>
      <c r="S20" s="337" t="s">
        <v>197</v>
      </c>
    </row>
    <row r="21" spans="5:19" ht="49.5" customHeight="1">
      <c r="E21"/>
      <c r="G21" s="224"/>
      <c r="H21" s="327" t="s">
        <v>2597</v>
      </c>
      <c r="I21" s="328" t="s">
        <v>2584</v>
      </c>
      <c r="J21" s="336" cm="1">
        <f t="array" aca="1" ref="J21" ca="1">INDIRECT(ADDRESS(7,MATCH($H21,国表!$A$3:$LQ$3,0),1,1,"国表"))</f>
        <v>0.34799999999999998</v>
      </c>
      <c r="K21" s="336" cm="1">
        <f t="array" aca="1" ref="K21" ca="1">INDIRECT(ADDRESS($C$3,MATCH($H21,都道府県表!$A$3:$LQ$3,0),1,1,"都道府県表"))</f>
        <v>0.34599999999999997</v>
      </c>
      <c r="L21" s="329" t="s">
        <v>197</v>
      </c>
      <c r="N21" s="230" t="s">
        <v>2448</v>
      </c>
      <c r="O21" s="433" t="s">
        <v>2447</v>
      </c>
      <c r="P21" s="434"/>
      <c r="Q21" s="434"/>
      <c r="R21" s="434"/>
      <c r="S21" s="435"/>
    </row>
    <row r="22" spans="5:19" ht="49.5" customHeight="1" thickBot="1">
      <c r="G22" s="223"/>
      <c r="H22" s="425" t="s">
        <v>2585</v>
      </c>
      <c r="I22" s="426"/>
      <c r="J22" s="426"/>
      <c r="K22" s="426"/>
      <c r="L22" s="427"/>
      <c r="N22" s="231"/>
      <c r="O22" s="406" t="s">
        <v>1147</v>
      </c>
      <c r="P22" s="404" t="s">
        <v>628</v>
      </c>
      <c r="Q22" s="407" cm="1">
        <f t="array" aca="1" ref="Q22" ca="1">IF($O22="-","NA",INDIRECT(ADDRESS(7,MATCH($O22,国表!$A$3:$LQ$3,0),1,1,"国表")))</f>
        <v>0.71166259321927683</v>
      </c>
      <c r="R22" s="407" cm="1">
        <f t="array" aca="1" ref="R22" ca="1">IF($O22="-","NA",INDIRECT(ADDRESS($C$3,MATCH($O22,都道府県表!$A$3:$LQ$3,0),1,1,"都道府県表")))</f>
        <v>0.66767933535867074</v>
      </c>
      <c r="S22" s="408" t="s">
        <v>87</v>
      </c>
    </row>
    <row r="23" spans="5:19" ht="49.5" customHeight="1">
      <c r="G23" s="223"/>
      <c r="H23" s="327" t="s">
        <v>2586</v>
      </c>
      <c r="I23" s="328" t="s">
        <v>2587</v>
      </c>
      <c r="J23" s="357">
        <v>100</v>
      </c>
      <c r="K23" s="357" cm="1">
        <f t="array" aca="1" ref="K23" ca="1">INDIRECT(ADDRESS($C$3,MATCH(VALUE(SUBSTITUTE($H23,"NDB-SCR","")),'都道府県表（NDB-SCR）'!$A$3:$KJ$3,0),1,1,"都道府県表（NDB-SCR）"))</f>
        <v>200.5</v>
      </c>
      <c r="L23" s="358" cm="1">
        <f t="array" aca="1" ref="L23" ca="1">IF($B$5="","-",INDIRECT(ADDRESS($C$5,MATCH(VALUE(SUBSTITUTE($H23,"NDB-SCR","")),'二次医療圏表（NDB-SCR）'!$A$3:$KZ$3,0),1,1,"二次医療圏表（NDB-SCR）")))</f>
        <v>609.79999999999995</v>
      </c>
      <c r="N23" s="37"/>
      <c r="O23" s="37"/>
      <c r="P23" s="37"/>
      <c r="Q23" s="37"/>
      <c r="R23" s="37"/>
    </row>
    <row r="24" spans="5:19" ht="49.5" customHeight="1">
      <c r="G24" s="223"/>
      <c r="H24" s="327" t="s">
        <v>2588</v>
      </c>
      <c r="I24" s="328" t="s">
        <v>2589</v>
      </c>
      <c r="J24" s="357">
        <v>100</v>
      </c>
      <c r="K24" s="357" cm="1">
        <f t="array" aca="1" ref="K24" ca="1">INDIRECT(ADDRESS($C$3,MATCH(VALUE(SUBSTITUTE($H24,"NDB-SCR","")),'都道府県表（NDB-SCR）'!$A$3:$KJ$3,0),1,1,"都道府県表（NDB-SCR）"))</f>
        <v>85.4</v>
      </c>
      <c r="L24" s="358" cm="1">
        <f t="array" aca="1" ref="L24" ca="1">IF($B$5="","-",INDIRECT(ADDRESS($C$5,MATCH(VALUE(SUBSTITUTE($H24,"NDB-SCR","")),'二次医療圏表（NDB-SCR）'!$A$3:$KZ$3,0),1,1,"二次医療圏表（NDB-SCR）")))</f>
        <v>173.6</v>
      </c>
      <c r="N24"/>
      <c r="O24"/>
      <c r="P24"/>
      <c r="Q24"/>
      <c r="R24"/>
      <c r="S24"/>
    </row>
    <row r="25" spans="5:19" ht="49.5" customHeight="1" thickBot="1">
      <c r="G25" s="231"/>
      <c r="H25" s="354" t="s">
        <v>2590</v>
      </c>
      <c r="I25" s="339" t="s">
        <v>2591</v>
      </c>
      <c r="J25" s="361">
        <v>100</v>
      </c>
      <c r="K25" s="361" cm="1">
        <f t="array" aca="1" ref="K25" ca="1">INDIRECT(ADDRESS($C$3,MATCH(VALUE(SUBSTITUTE($H25,"NDB-SCR","")),'都道府県表（NDB-SCR）'!$A$3:$KJ$3,0),1,1,"都道府県表（NDB-SCR）"))</f>
        <v>114.4</v>
      </c>
      <c r="L25" s="362" cm="1">
        <f t="array" aca="1" ref="L25" ca="1">IF($B$5="","-",INDIRECT(ADDRESS($C$5,MATCH(VALUE(SUBSTITUTE($H25,"NDB-SCR","")),'二次医療圏表（NDB-SCR）'!$A$3:$KZ$3,0),1,1,"二次医療圏表（NDB-SCR）")))</f>
        <v>279.89999999999998</v>
      </c>
      <c r="N25"/>
      <c r="O25"/>
      <c r="P25"/>
      <c r="Q25"/>
      <c r="R25"/>
      <c r="S25"/>
    </row>
    <row r="26" spans="5:19" ht="49.5" customHeight="1" thickBot="1">
      <c r="N26"/>
      <c r="O26"/>
      <c r="P26"/>
      <c r="Q26"/>
      <c r="R26"/>
      <c r="S26"/>
    </row>
    <row r="27" spans="5:19" ht="49.5" customHeight="1" thickBot="1">
      <c r="E27" s="355"/>
      <c r="G27" s="419" t="s">
        <v>2598</v>
      </c>
      <c r="H27" s="420"/>
      <c r="I27" s="420"/>
      <c r="J27" s="420"/>
      <c r="K27" s="420"/>
      <c r="L27" s="421"/>
      <c r="N27"/>
      <c r="O27"/>
      <c r="P27"/>
      <c r="Q27"/>
      <c r="R27"/>
      <c r="S27"/>
    </row>
    <row r="28" spans="5:19" ht="49.5" customHeight="1" thickBot="1">
      <c r="E28" s="222" t="s">
        <v>152</v>
      </c>
      <c r="G28" s="223" t="s">
        <v>2599</v>
      </c>
      <c r="H28" s="425" t="s">
        <v>2601</v>
      </c>
      <c r="I28" s="426"/>
      <c r="J28" s="426"/>
      <c r="K28" s="426"/>
      <c r="L28" s="427"/>
      <c r="N28"/>
      <c r="O28"/>
      <c r="P28"/>
      <c r="Q28"/>
      <c r="R28"/>
      <c r="S28"/>
    </row>
    <row r="29" spans="5:19" ht="49.5" customHeight="1" thickBot="1">
      <c r="E29" s="222" t="s">
        <v>152</v>
      </c>
      <c r="G29" s="223"/>
      <c r="H29" s="327" t="s">
        <v>2607</v>
      </c>
      <c r="I29" s="328" t="s">
        <v>2608</v>
      </c>
      <c r="J29" s="357">
        <v>100</v>
      </c>
      <c r="K29" s="357" cm="1">
        <f t="array" aca="1" ref="K29" ca="1">INDIRECT(ADDRESS($C$3,MATCH(VALUE(SUBSTITUTE($H29,"NDB-SCR","")),'都道府県表（NDB-SCR）'!$A$3:$KJ$3,0),1,1,"都道府県表（NDB-SCR）"))</f>
        <v>4.3</v>
      </c>
      <c r="L29" s="358" t="str" cm="1">
        <f t="array" aca="1" ref="L29" ca="1">IF($B$5="","-",INDIRECT(ADDRESS($C$5,MATCH(VALUE(SUBSTITUTE($H29,"NDB-SCR","")),'二次医療圏表（NDB-SCR）'!$A$3:$KZ$3,0),1,1,"二次医療圏表（NDB-SCR）")))</f>
        <v>NA</v>
      </c>
      <c r="N29"/>
      <c r="O29"/>
      <c r="P29"/>
      <c r="Q29"/>
      <c r="R29"/>
      <c r="S29"/>
    </row>
    <row r="30" spans="5:19" ht="49.5" customHeight="1">
      <c r="E30" s="229" t="s">
        <v>175</v>
      </c>
      <c r="G30" s="223"/>
      <c r="H30" s="327" t="s">
        <v>2609</v>
      </c>
      <c r="I30" s="328" t="s">
        <v>2610</v>
      </c>
      <c r="J30" s="357">
        <v>100</v>
      </c>
      <c r="K30" s="357" cm="1">
        <f t="array" aca="1" ref="K30" ca="1">INDIRECT(ADDRESS($C$3,MATCH(VALUE(SUBSTITUTE($H30,"NDB-SCR","")),'都道府県表（NDB-SCR）'!$A$3:$KJ$3,0),1,1,"都道府県表（NDB-SCR）"))</f>
        <v>4.5999999999999996</v>
      </c>
      <c r="L30" s="358" t="str" cm="1">
        <f t="array" aca="1" ref="L30" ca="1">IF($B$5="","-",INDIRECT(ADDRESS($C$5,MATCH(VALUE(SUBSTITUTE($H30,"NDB-SCR","")),'二次医療圏表（NDB-SCR）'!$A$3:$KZ$3,0),1,1,"二次医療圏表（NDB-SCR）")))</f>
        <v>NA</v>
      </c>
      <c r="N30"/>
      <c r="O30"/>
      <c r="P30"/>
      <c r="Q30"/>
      <c r="R30"/>
      <c r="S30"/>
    </row>
    <row r="31" spans="5:19" ht="49.5" customHeight="1">
      <c r="G31" s="223"/>
      <c r="H31" s="356" t="s">
        <v>2611</v>
      </c>
      <c r="I31" s="328" t="s">
        <v>2612</v>
      </c>
      <c r="J31" s="357">
        <v>100</v>
      </c>
      <c r="K31" s="357" cm="1">
        <f t="array" aca="1" ref="K31" ca="1">INDIRECT(ADDRESS($C$3,MATCH(VALUE(SUBSTITUTE($H31,"NDB-SCR","")),'都道府県表（NDB-SCR）'!$A$3:$KJ$3,0),1,1,"都道府県表（NDB-SCR）"))</f>
        <v>4.4000000000000004</v>
      </c>
      <c r="L31" s="358" t="str" cm="1">
        <f t="array" aca="1" ref="L31" ca="1">IF($B$5="","-",INDIRECT(ADDRESS($C$5,MATCH(VALUE(SUBSTITUTE($H31,"NDB-SCR","")),'二次医療圏表（NDB-SCR）'!$A$3:$KZ$3,0),1,1,"二次医療圏表（NDB-SCR）")))</f>
        <v>NA</v>
      </c>
      <c r="N31" s="37"/>
      <c r="O31" s="37"/>
      <c r="P31" s="37"/>
      <c r="Q31" s="37"/>
      <c r="R31" s="37"/>
    </row>
    <row r="32" spans="5:19" ht="49.5" customHeight="1">
      <c r="E32"/>
      <c r="G32" s="230" t="s">
        <v>2600</v>
      </c>
      <c r="H32" s="425" t="s">
        <v>2602</v>
      </c>
      <c r="I32" s="426"/>
      <c r="J32" s="426"/>
      <c r="K32" s="426"/>
      <c r="L32" s="427"/>
      <c r="N32" s="37"/>
      <c r="O32" s="37"/>
      <c r="P32" s="37"/>
      <c r="Q32" s="37"/>
      <c r="R32" s="37"/>
    </row>
    <row r="33" spans="5:18" ht="49.5" customHeight="1">
      <c r="E33"/>
      <c r="G33" s="223"/>
      <c r="H33" s="327" t="s">
        <v>2613</v>
      </c>
      <c r="I33" s="328" t="s">
        <v>2602</v>
      </c>
      <c r="J33" s="336" cm="1">
        <f t="array" aca="1" ref="J33" ca="1">INDIRECT(ADDRESS(7,MATCH($H33,国表!$A$3:$LQ$3,0),1,1,"国表"))</f>
        <v>0.83399999999999996</v>
      </c>
      <c r="K33" s="336" cm="1">
        <f t="array" aca="1" ref="K33" ca="1">INDIRECT(ADDRESS($C$3,MATCH($H33,都道府県表!$A$3:$LQ$3,0),1,1,"都道府県表"))</f>
        <v>0.84299999999999997</v>
      </c>
      <c r="L33" s="329" t="s">
        <v>197</v>
      </c>
      <c r="N33" s="37"/>
      <c r="O33" s="37"/>
      <c r="P33" s="37"/>
      <c r="Q33" s="37"/>
      <c r="R33" s="37"/>
    </row>
    <row r="34" spans="5:18" ht="49.5" customHeight="1">
      <c r="E34"/>
      <c r="G34" s="230" t="s">
        <v>2605</v>
      </c>
      <c r="H34" s="425" t="s">
        <v>2603</v>
      </c>
      <c r="I34" s="426"/>
      <c r="J34" s="426"/>
      <c r="K34" s="426"/>
      <c r="L34" s="427"/>
      <c r="N34" s="37"/>
      <c r="O34" s="37"/>
      <c r="P34" s="37"/>
      <c r="Q34" s="37"/>
      <c r="R34" s="37"/>
    </row>
    <row r="35" spans="5:18" ht="49.5" customHeight="1">
      <c r="E35"/>
      <c r="G35" s="223"/>
      <c r="H35" s="327" t="s">
        <v>2614</v>
      </c>
      <c r="I35" s="328" t="s">
        <v>2603</v>
      </c>
      <c r="J35" s="363" cm="1">
        <f t="array" aca="1" ref="J35" ca="1">INDIRECT(ADDRESS(7,MATCH($H35,国表!$A$3:$LQ$3,0),1,1,"国表"))</f>
        <v>0.79200000000000004</v>
      </c>
      <c r="K35" s="363" cm="1">
        <f t="array" aca="1" ref="K35" ca="1">INDIRECT(ADDRESS($C$3,MATCH($H35,都道府県表!$A$3:$LQ$3,0),1,1,"都道府県表"))</f>
        <v>0.76300000000000001</v>
      </c>
      <c r="L35" s="358" t="s">
        <v>197</v>
      </c>
      <c r="N35" s="37"/>
      <c r="O35" s="37"/>
      <c r="P35" s="37"/>
      <c r="Q35" s="37"/>
      <c r="R35" s="37"/>
    </row>
    <row r="36" spans="5:18" ht="49.5" customHeight="1">
      <c r="G36" s="230" t="s">
        <v>2606</v>
      </c>
      <c r="H36" s="425" t="s">
        <v>2604</v>
      </c>
      <c r="I36" s="426"/>
      <c r="J36" s="426"/>
      <c r="K36" s="426"/>
      <c r="L36" s="427"/>
    </row>
    <row r="37" spans="5:18" ht="49.5" customHeight="1">
      <c r="G37" s="223"/>
      <c r="H37" s="266" t="s">
        <v>1161</v>
      </c>
      <c r="I37" s="226" t="s">
        <v>1161</v>
      </c>
      <c r="J37" s="227" t="s">
        <v>87</v>
      </c>
      <c r="K37" s="227" t="s">
        <v>87</v>
      </c>
      <c r="L37" s="228" t="s">
        <v>197</v>
      </c>
    </row>
    <row r="38" spans="5:18" ht="49.5" customHeight="1">
      <c r="G38" s="230"/>
      <c r="H38" s="425" t="s">
        <v>2585</v>
      </c>
      <c r="I38" s="426"/>
      <c r="J38" s="426"/>
      <c r="K38" s="426"/>
      <c r="L38" s="427"/>
    </row>
    <row r="39" spans="5:18" ht="49.5" customHeight="1">
      <c r="G39" s="223"/>
      <c r="H39" s="327" t="s">
        <v>2615</v>
      </c>
      <c r="I39" s="328" t="s">
        <v>2616</v>
      </c>
      <c r="J39" s="357">
        <v>100</v>
      </c>
      <c r="K39" s="357" cm="1">
        <f t="array" aca="1" ref="K39" ca="1">INDIRECT(ADDRESS($C$3,MATCH(VALUE(SUBSTITUTE($H39,"NDB-SCR","")),'都道府県表（NDB-SCR）'!$A$3:$KJ$3,0),1,1,"都道府県表（NDB-SCR）"))</f>
        <v>9.5</v>
      </c>
      <c r="L39" s="358" cm="1">
        <f t="array" aca="1" ref="L39" ca="1">IF($B$5="","-",INDIRECT(ADDRESS($C$5,MATCH(VALUE(SUBSTITUTE($H39,"NDB-SCR","")),'二次医療圏表（NDB-SCR）'!$A$3:$KZ$3,0),1,1,"二次医療圏表（NDB-SCR）")))</f>
        <v>9.9</v>
      </c>
    </row>
    <row r="40" spans="5:18" ht="49.5" customHeight="1">
      <c r="G40" s="223"/>
      <c r="H40" s="327" t="s">
        <v>1054</v>
      </c>
      <c r="I40" s="328" t="s">
        <v>1043</v>
      </c>
      <c r="J40" s="357">
        <v>100</v>
      </c>
      <c r="K40" s="357" cm="1">
        <f t="array" aca="1" ref="K40" ca="1">INDIRECT(ADDRESS($C$3,MATCH(VALUE(SUBSTITUTE($H40,"NDB-SCR","")),'都道府県表（NDB-SCR）'!$A$3:$KJ$3,0),1,1,"都道府県表（NDB-SCR）"))</f>
        <v>94.1</v>
      </c>
      <c r="L40" s="358" t="str" cm="1">
        <f t="array" aca="1" ref="L40" ca="1">IF($B$5="","-",INDIRECT(ADDRESS($C$5,MATCH(VALUE(SUBSTITUTE($H40,"NDB-SCR","")),'二次医療圏表（NDB-SCR）'!$A$3:$KZ$3,0),1,1,"二次医療圏表（NDB-SCR）")))</f>
        <v>NA</v>
      </c>
    </row>
    <row r="41" spans="5:18" ht="49.5" customHeight="1">
      <c r="G41" s="223"/>
      <c r="H41" s="356" t="s">
        <v>2617</v>
      </c>
      <c r="I41" s="328" t="s">
        <v>2618</v>
      </c>
      <c r="J41" s="357">
        <v>100</v>
      </c>
      <c r="K41" s="357" t="str" cm="1">
        <f t="array" aca="1" ref="K41" ca="1">INDIRECT(ADDRESS($C$3,MATCH(VALUE(SUBSTITUTE($H41,"NDB-SCR","")),'都道府県表（NDB-SCR）'!$A$3:$KJ$3,0),1,1,"都道府県表（NDB-SCR）"))</f>
        <v>NA</v>
      </c>
      <c r="L41" s="358" t="str" cm="1">
        <f t="array" aca="1" ref="L41" ca="1">IF($B$5="","-",INDIRECT(ADDRESS($C$5,MATCH(VALUE(SUBSTITUTE($H41,"NDB-SCR","")),'二次医療圏表（NDB-SCR）'!$A$3:$KZ$3,0),1,1,"二次医療圏表（NDB-SCR）")))</f>
        <v>NA</v>
      </c>
    </row>
    <row r="42" spans="5:18" ht="49.5" customHeight="1">
      <c r="G42" s="223"/>
      <c r="H42" s="316" t="s">
        <v>1055</v>
      </c>
      <c r="I42" s="317" t="s">
        <v>1044</v>
      </c>
      <c r="J42" s="359">
        <v>100</v>
      </c>
      <c r="K42" s="359" cm="1">
        <f t="array" aca="1" ref="K42" ca="1">INDIRECT(ADDRESS($C$3,MATCH(VALUE(SUBSTITUTE($H42,"NDB-SCR","")),'都道府県表（NDB-SCR）'!$A$3:$KJ$3,0),1,1,"都道府県表（NDB-SCR）"))</f>
        <v>54</v>
      </c>
      <c r="L42" s="360" cm="1">
        <f t="array" aca="1" ref="L42" ca="1">IF($B$5="","-",INDIRECT(ADDRESS($C$5,MATCH(VALUE(SUBSTITUTE($H42,"NDB-SCR","")),'二次医療圏表（NDB-SCR）'!$A$3:$KZ$3,0),1,1,"二次医療圏表（NDB-SCR）")))</f>
        <v>38.200000000000003</v>
      </c>
    </row>
    <row r="43" spans="5:18" ht="49.5" customHeight="1">
      <c r="G43" s="223"/>
      <c r="H43" s="327" t="s">
        <v>1056</v>
      </c>
      <c r="I43" s="328" t="s">
        <v>1045</v>
      </c>
      <c r="J43" s="357">
        <v>100</v>
      </c>
      <c r="K43" s="357" cm="1">
        <f t="array" aca="1" ref="K43" ca="1">INDIRECT(ADDRESS($C$3,MATCH(VALUE(SUBSTITUTE($H43,"NDB-SCR","")),'都道府県表（NDB-SCR）'!$A$3:$KJ$3,0),1,1,"都道府県表（NDB-SCR）"))</f>
        <v>137</v>
      </c>
      <c r="L43" s="358" t="str" cm="1">
        <f t="array" aca="1" ref="L43" ca="1">IF($B$5="","-",INDIRECT(ADDRESS($C$5,MATCH(VALUE(SUBSTITUTE($H43,"NDB-SCR","")),'二次医療圏表（NDB-SCR）'!$A$3:$KZ$3,0),1,1,"二次医療圏表（NDB-SCR）")))</f>
        <v>NA</v>
      </c>
    </row>
    <row r="44" spans="5:18" ht="49.5" customHeight="1" thickBot="1">
      <c r="G44" s="231"/>
      <c r="H44" s="354" t="s">
        <v>1058</v>
      </c>
      <c r="I44" s="339" t="s">
        <v>1047</v>
      </c>
      <c r="J44" s="361">
        <v>100</v>
      </c>
      <c r="K44" s="361" cm="1">
        <f t="array" aca="1" ref="K44" ca="1">INDIRECT(ADDRESS($C$3,MATCH(VALUE(SUBSTITUTE($H44,"NDB-SCR","")),'都道府県表（NDB-SCR）'!$A$3:$KJ$3,0),1,1,"都道府県表（NDB-SCR）"))</f>
        <v>27</v>
      </c>
      <c r="L44" s="362" t="str" cm="1">
        <f t="array" aca="1" ref="L44" ca="1">IF($B$5="","-",INDIRECT(ADDRESS($C$5,MATCH(VALUE(SUBSTITUTE($H44,"NDB-SCR","")),'二次医療圏表（NDB-SCR）'!$A$3:$KZ$3,0),1,1,"二次医療圏表（NDB-SCR）")))</f>
        <v>NA</v>
      </c>
    </row>
    <row r="45" spans="5:18" ht="49.5" customHeight="1"/>
    <row r="46" spans="5:18" ht="49.5" customHeight="1"/>
    <row r="47" spans="5:18" ht="49.5" customHeight="1"/>
    <row r="48" spans="5: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1">
    <mergeCell ref="H22:L22"/>
    <mergeCell ref="G27:L27"/>
    <mergeCell ref="H28:L28"/>
    <mergeCell ref="H38:L38"/>
    <mergeCell ref="H32:L32"/>
    <mergeCell ref="H34:L34"/>
    <mergeCell ref="H36:L36"/>
    <mergeCell ref="O19:S19"/>
    <mergeCell ref="H12:L12"/>
    <mergeCell ref="O21:S21"/>
    <mergeCell ref="H18:L18"/>
    <mergeCell ref="G15:L15"/>
    <mergeCell ref="H16:L16"/>
    <mergeCell ref="H20:L20"/>
    <mergeCell ref="H10:L10"/>
    <mergeCell ref="O10:S10"/>
    <mergeCell ref="A1:R1"/>
    <mergeCell ref="G6:L6"/>
    <mergeCell ref="N6:S6"/>
    <mergeCell ref="G9:L9"/>
    <mergeCell ref="N9:S9"/>
  </mergeCells>
  <phoneticPr fontId="6"/>
  <dataValidations count="3">
    <dataValidation type="list" allowBlank="1" showInputMessage="1" showErrorMessage="1" sqref="B3" xr:uid="{A740DA14-2E33-45D5-BD0E-0800D136DCC3}">
      <formula1>都道府県</formula1>
    </dataValidation>
    <dataValidation type="list" allowBlank="1" showInputMessage="1" showErrorMessage="1" sqref="B5" xr:uid="{08917646-F156-400E-B5B0-FB3B4AD1560E}">
      <formula1>INDIRECT($B$3)</formula1>
    </dataValidation>
    <dataValidation type="list" allowBlank="1" showInputMessage="1" showErrorMessage="1" sqref="B7" xr:uid="{EC61FBB0-C77F-4E42-8E9A-2403AE3B2420}">
      <formula1>"肺がん,大腸がん,胃がん,乳がん"</formula1>
    </dataValidation>
  </dataValidations>
  <pageMargins left="0.7" right="0.7" top="0.75" bottom="0.75" header="0.3" footer="0.3"/>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B4B3-72C0-4808-A19A-60778B45EEE3}">
  <sheetPr>
    <tabColor rgb="FF92D050"/>
    <pageSetUpPr fitToPage="1"/>
  </sheetPr>
  <dimension ref="A1:S6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7.58203125"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9" ht="30" customHeight="1">
      <c r="A1" s="450" t="s">
        <v>590</v>
      </c>
      <c r="B1" s="450"/>
      <c r="C1" s="450"/>
      <c r="D1" s="450"/>
      <c r="E1" s="450"/>
      <c r="F1" s="450"/>
      <c r="G1" s="450"/>
      <c r="H1" s="450"/>
      <c r="I1" s="450"/>
      <c r="J1" s="450"/>
      <c r="K1" s="450"/>
      <c r="L1" s="450"/>
      <c r="M1" s="450"/>
      <c r="N1" s="450"/>
      <c r="O1" s="450"/>
      <c r="P1" s="450"/>
      <c r="Q1" s="450"/>
      <c r="R1" s="450"/>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51" t="s">
        <v>147</v>
      </c>
      <c r="H6" s="452"/>
      <c r="I6" s="452"/>
      <c r="J6" s="452"/>
      <c r="K6" s="453"/>
      <c r="N6" s="454" t="s">
        <v>148</v>
      </c>
      <c r="O6" s="455"/>
      <c r="P6" s="455"/>
      <c r="Q6" s="455"/>
      <c r="R6" s="456"/>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8.5" thickBot="1"/>
    <row r="9" spans="1:19" ht="49.5" customHeight="1" thickBot="1">
      <c r="G9" s="457" t="s">
        <v>592</v>
      </c>
      <c r="H9" s="458"/>
      <c r="I9" s="458"/>
      <c r="J9" s="458"/>
      <c r="K9" s="459"/>
      <c r="N9" s="460" t="s">
        <v>591</v>
      </c>
      <c r="O9" s="461"/>
      <c r="P9" s="461"/>
      <c r="Q9" s="461"/>
      <c r="R9" s="462"/>
    </row>
    <row r="10" spans="1:19" customFormat="1" ht="49.5" customHeight="1" thickBot="1">
      <c r="A10" s="14"/>
      <c r="B10" s="14"/>
      <c r="C10" s="13"/>
      <c r="D10" s="13"/>
      <c r="E10" s="19" t="s">
        <v>152</v>
      </c>
      <c r="F10" s="14"/>
      <c r="G10" s="60" t="s">
        <v>606</v>
      </c>
      <c r="H10" s="446" t="s">
        <v>3010</v>
      </c>
      <c r="I10" s="446"/>
      <c r="J10" s="446"/>
      <c r="K10" s="447"/>
      <c r="M10" s="14"/>
      <c r="N10" s="60" t="s">
        <v>599</v>
      </c>
      <c r="O10" s="448" t="s">
        <v>2444</v>
      </c>
      <c r="P10" s="448"/>
      <c r="Q10" s="448"/>
      <c r="R10" s="449"/>
    </row>
    <row r="11" spans="1:19" customFormat="1" ht="49.5" customHeight="1" thickBot="1">
      <c r="A11" s="14"/>
      <c r="B11" s="14"/>
      <c r="C11" s="13"/>
      <c r="D11" s="13"/>
      <c r="E11" s="19" t="s">
        <v>152</v>
      </c>
      <c r="F11" s="14"/>
      <c r="G11" s="24"/>
      <c r="H11" s="104" t="s">
        <v>196</v>
      </c>
      <c r="I11" s="105" t="s">
        <v>196</v>
      </c>
      <c r="J11" s="162" t="s">
        <v>197</v>
      </c>
      <c r="K11" s="163" t="s">
        <v>197</v>
      </c>
      <c r="M11" s="14"/>
      <c r="N11" s="26"/>
      <c r="O11" s="399" t="s">
        <v>940</v>
      </c>
      <c r="P11" s="21" t="s">
        <v>1034</v>
      </c>
      <c r="Q11" s="400" cm="1">
        <f t="array" aca="1" ref="Q11" ca="1">INDIRECT(ADDRESS(7,MATCH($O11,国表!$A$3:$LQ$3,0),1,1,"国表"))</f>
        <v>62</v>
      </c>
      <c r="R11" s="401" cm="1">
        <f t="array" aca="1" ref="R11" ca="1">INDIRECT(ADDRESS($C$3,MATCH($O11,都道府県表!$A$3:$LQ$3,0),1,1,"都道府県表"))</f>
        <v>59.6</v>
      </c>
    </row>
    <row r="12" spans="1:19" customFormat="1" ht="49.5" customHeight="1" thickBot="1">
      <c r="A12" s="14"/>
      <c r="B12" s="14"/>
      <c r="C12" s="13"/>
      <c r="D12" s="13"/>
      <c r="E12" s="32" t="s">
        <v>175</v>
      </c>
      <c r="F12" s="14"/>
      <c r="G12" s="26" t="s">
        <v>607</v>
      </c>
      <c r="H12" s="467" t="s">
        <v>3012</v>
      </c>
      <c r="I12" s="468"/>
      <c r="J12" s="469"/>
      <c r="K12" s="470"/>
      <c r="M12" s="14"/>
      <c r="N12" s="26"/>
      <c r="O12" s="63" t="s">
        <v>942</v>
      </c>
      <c r="P12" s="56" t="s">
        <v>1035</v>
      </c>
      <c r="Q12" s="402" cm="1">
        <f t="array" aca="1" ref="Q12" ca="1">INDIRECT(ADDRESS(7,MATCH($O12,国表!$A$3:$LQ$3,0),1,1,"国表"))</f>
        <v>66.900000000000006</v>
      </c>
      <c r="R12" s="403" cm="1">
        <f t="array" aca="1" ref="R12" ca="1">INDIRECT(ADDRESS($C$3,MATCH($O12,都道府県表!$A$3:$LQ$3,0),1,1,"都道府県表"))</f>
        <v>68.5</v>
      </c>
    </row>
    <row r="13" spans="1:19" customFormat="1" ht="49.5" customHeight="1" thickBot="1">
      <c r="A13" s="14"/>
      <c r="B13" s="14"/>
      <c r="C13" s="13"/>
      <c r="D13" s="13"/>
      <c r="E13" s="32"/>
      <c r="F13" s="14"/>
      <c r="G13" s="24"/>
      <c r="H13" s="205" t="str">
        <f>IF(ISBLANK($I13),"-",HLOOKUP($I13,NameDef!$A$1:$AC$2,2,FALSE))</f>
        <v>NDB-SCR20</v>
      </c>
      <c r="I13" s="206" t="s">
        <v>658</v>
      </c>
      <c r="J13" s="207">
        <v>100</v>
      </c>
      <c r="K13" s="188" cm="1">
        <f t="array" aca="1" ref="K13" ca="1">INDIRECT(ADDRESS($C$3,MATCH(VALUE(SUBSTITUTE($H13,"NDB-SCR","")),'都道府県表（NDB-SCR）'!$A$3:$JE$3,0),1,1,"都道府県表（NDB-SCR）"))</f>
        <v>142.1</v>
      </c>
      <c r="L13" s="55"/>
      <c r="M13" s="14"/>
      <c r="N13" s="26"/>
      <c r="O13" s="63" t="s">
        <v>979</v>
      </c>
      <c r="P13" s="56" t="s">
        <v>1036</v>
      </c>
      <c r="Q13" s="402" cm="1">
        <f t="array" aca="1" ref="Q13" ca="1">INDIRECT(ADDRESS(7,MATCH($O13,国表!$A$3:$LQ$3,0),1,1,"国表"))</f>
        <v>29.5</v>
      </c>
      <c r="R13" s="403" cm="1">
        <f t="array" aca="1" ref="R13" ca="1">INDIRECT(ADDRESS($C$3,MATCH($O13,都道府県表!$A$3:$LQ$3,0),1,1,"都道府県表"))</f>
        <v>27.2</v>
      </c>
      <c r="S13" s="55"/>
    </row>
    <row r="14" spans="1:19" customFormat="1" ht="49.5" customHeight="1">
      <c r="A14" s="14"/>
      <c r="B14" s="14"/>
      <c r="C14" s="13"/>
      <c r="D14" s="13"/>
      <c r="E14" s="32"/>
      <c r="F14" s="14"/>
      <c r="G14" s="26" t="s">
        <v>608</v>
      </c>
      <c r="H14" s="471" t="s">
        <v>604</v>
      </c>
      <c r="I14" s="465"/>
      <c r="J14" s="472"/>
      <c r="K14" s="473"/>
      <c r="M14" s="14"/>
      <c r="N14" s="26"/>
      <c r="O14" s="63" t="s">
        <v>981</v>
      </c>
      <c r="P14" s="56" t="s">
        <v>1037</v>
      </c>
      <c r="Q14" s="402" cm="1">
        <f t="array" aca="1" ref="Q14" ca="1">INDIRECT(ADDRESS(7,MATCH($O14,国表!$A$3:$LQ$3,0),1,1,"国表"))</f>
        <v>46.8</v>
      </c>
      <c r="R14" s="403" cm="1">
        <f t="array" aca="1" ref="R14" ca="1">INDIRECT(ADDRESS($C$3,MATCH($O14,都道府県表!$A$3:$LQ$3,0),1,1,"都道府県表"))</f>
        <v>44</v>
      </c>
    </row>
    <row r="15" spans="1:19" customFormat="1" ht="49.5" customHeight="1">
      <c r="A15" s="14"/>
      <c r="B15" s="14"/>
      <c r="C15" s="13"/>
      <c r="D15" s="13"/>
      <c r="E15" s="32"/>
      <c r="F15" s="14"/>
      <c r="G15" s="24"/>
      <c r="H15" s="104" t="s">
        <v>196</v>
      </c>
      <c r="I15" s="105" t="s">
        <v>196</v>
      </c>
      <c r="J15" s="162" t="s">
        <v>197</v>
      </c>
      <c r="K15" s="163" t="s">
        <v>197</v>
      </c>
      <c r="M15" s="14"/>
      <c r="N15" s="26"/>
      <c r="O15" s="63" t="s">
        <v>1029</v>
      </c>
      <c r="P15" s="56" t="s">
        <v>1038</v>
      </c>
      <c r="Q15" s="402" cm="1">
        <f t="array" aca="1" ref="Q15" ca="1">INDIRECT(ADDRESS(7,MATCH($O15,国表!$A$3:$LQ$3,0),1,1,"国表"))</f>
        <v>72.400000000000006</v>
      </c>
      <c r="R15" s="403" cm="1">
        <f t="array" aca="1" ref="R15" ca="1">INDIRECT(ADDRESS($C$3,MATCH($O15,都道府県表!$A$3:$LQ$3,0),1,1,"都道府県表"))</f>
        <v>73</v>
      </c>
      <c r="S15" s="55"/>
    </row>
    <row r="16" spans="1:19" customFormat="1" ht="49.5" customHeight="1">
      <c r="A16" s="14"/>
      <c r="B16" s="14"/>
      <c r="C16" s="13"/>
      <c r="D16" s="13"/>
      <c r="E16" s="14"/>
      <c r="F16" s="14"/>
      <c r="G16" s="22" t="s">
        <v>609</v>
      </c>
      <c r="H16" s="471" t="s">
        <v>605</v>
      </c>
      <c r="I16" s="472"/>
      <c r="J16" s="472"/>
      <c r="K16" s="473"/>
      <c r="M16" s="14"/>
      <c r="N16" s="26"/>
      <c r="O16" s="63" t="s">
        <v>1030</v>
      </c>
      <c r="P16" s="56" t="s">
        <v>1039</v>
      </c>
      <c r="Q16" s="402" cm="1">
        <f t="array" aca="1" ref="Q16" ca="1">INDIRECT(ADDRESS(7,MATCH($O16,国表!$A$3:$LQ$3,0),1,1,"国表"))</f>
        <v>70.099999999999994</v>
      </c>
      <c r="R16" s="403" cm="1">
        <f t="array" aca="1" ref="R16" ca="1">INDIRECT(ADDRESS($C$3,MATCH($O16,都道府県表!$A$3:$LQ$3,0),1,1,"都道府県表"))</f>
        <v>72.2</v>
      </c>
    </row>
    <row r="17" spans="1:19" customFormat="1" ht="49.5" customHeight="1" thickBot="1">
      <c r="A17" s="14"/>
      <c r="B17" s="14"/>
      <c r="C17" s="13"/>
      <c r="D17" s="13"/>
      <c r="E17" s="14"/>
      <c r="F17" s="14"/>
      <c r="G17" s="50"/>
      <c r="H17" s="92" t="s">
        <v>196</v>
      </c>
      <c r="I17" s="93" t="s">
        <v>196</v>
      </c>
      <c r="J17" s="152" t="s">
        <v>197</v>
      </c>
      <c r="K17" s="153" t="s">
        <v>197</v>
      </c>
      <c r="M17" s="14"/>
      <c r="N17" s="26"/>
      <c r="O17" s="63" t="s">
        <v>1031</v>
      </c>
      <c r="P17" s="56" t="s">
        <v>1040</v>
      </c>
      <c r="Q17" s="402" cm="1">
        <f t="array" aca="1" ref="Q17" ca="1">INDIRECT(ADDRESS(7,MATCH($O17,国表!$A$3:$LQ$3,0),1,1,"国表"))</f>
        <v>67.5</v>
      </c>
      <c r="R17" s="403" cm="1">
        <f t="array" aca="1" ref="R17" ca="1">INDIRECT(ADDRESS($C$3,MATCH($O17,都道府県表!$A$3:$LQ$3,0),1,1,"都道府県表"))</f>
        <v>67.8</v>
      </c>
      <c r="S17" s="55"/>
    </row>
    <row r="18" spans="1:19" customFormat="1" ht="49.5" customHeight="1" thickBot="1">
      <c r="A18" s="14"/>
      <c r="B18" s="14"/>
      <c r="C18" s="13"/>
      <c r="D18" s="13"/>
      <c r="E18" s="463"/>
      <c r="F18" s="14"/>
      <c r="G18" s="14"/>
      <c r="H18" s="14"/>
      <c r="I18" s="14"/>
      <c r="J18" s="14"/>
      <c r="K18" s="14"/>
      <c r="M18" s="14"/>
      <c r="N18" s="26"/>
      <c r="O18" s="63" t="s">
        <v>1032</v>
      </c>
      <c r="P18" s="56" t="s">
        <v>1041</v>
      </c>
      <c r="Q18" s="402" cm="1">
        <f t="array" aca="1" ref="Q18" ca="1">INDIRECT(ADDRESS(7,MATCH($O18,国表!$A$3:$LQ$3,0),1,1,"国表"))</f>
        <v>64.599999999999994</v>
      </c>
      <c r="R18" s="403" cm="1">
        <f t="array" aca="1" ref="R18" ca="1">INDIRECT(ADDRESS($C$3,MATCH($O18,都道府県表!$A$3:$LQ$3,0),1,1,"都道府県表"))</f>
        <v>68.099999999999994</v>
      </c>
    </row>
    <row r="19" spans="1:19" customFormat="1" ht="49.5" customHeight="1" thickBot="1">
      <c r="A19" s="14"/>
      <c r="B19" s="14"/>
      <c r="C19" s="13"/>
      <c r="D19" s="13"/>
      <c r="E19" s="463"/>
      <c r="F19" s="14"/>
      <c r="G19" s="457" t="s">
        <v>593</v>
      </c>
      <c r="H19" s="458"/>
      <c r="I19" s="458"/>
      <c r="J19" s="458"/>
      <c r="K19" s="459"/>
      <c r="M19" s="14"/>
      <c r="N19" s="26"/>
      <c r="O19" s="63" t="s">
        <v>1033</v>
      </c>
      <c r="P19" s="56" t="s">
        <v>1042</v>
      </c>
      <c r="Q19" s="402" cm="1">
        <f t="array" aca="1" ref="Q19" ca="1">INDIRECT(ADDRESS(7,MATCH($O19,国表!$A$3:$LQ$3,0),1,1,"国表"))</f>
        <v>92.3</v>
      </c>
      <c r="R19" s="403" cm="1">
        <f t="array" aca="1" ref="R19" ca="1">INDIRECT(ADDRESS($C$3,MATCH($O19,都道府県表!$A$3:$LQ$3,0),1,1,"都道府県表"))</f>
        <v>91.3</v>
      </c>
      <c r="S19" s="55"/>
    </row>
    <row r="20" spans="1:19" customFormat="1" ht="49.5" customHeight="1" thickBot="1">
      <c r="A20" s="14"/>
      <c r="B20" s="14"/>
      <c r="C20" s="13"/>
      <c r="D20" s="13"/>
      <c r="E20" s="19" t="s">
        <v>152</v>
      </c>
      <c r="F20" s="14"/>
      <c r="G20" s="60" t="s">
        <v>610</v>
      </c>
      <c r="H20" s="446" t="s">
        <v>3010</v>
      </c>
      <c r="I20" s="446"/>
      <c r="J20" s="446"/>
      <c r="K20" s="447"/>
      <c r="M20" s="14"/>
      <c r="N20" s="22" t="s">
        <v>600</v>
      </c>
      <c r="O20" s="471" t="s">
        <v>565</v>
      </c>
      <c r="P20" s="465"/>
      <c r="Q20" s="472"/>
      <c r="R20" s="473"/>
    </row>
    <row r="21" spans="1:19" customFormat="1" ht="49.5" customHeight="1" thickBot="1">
      <c r="A21" s="14"/>
      <c r="B21" s="14"/>
      <c r="C21" s="13"/>
      <c r="D21" s="13"/>
      <c r="E21" s="19" t="s">
        <v>152</v>
      </c>
      <c r="F21" s="14"/>
      <c r="G21" s="24"/>
      <c r="H21" s="102" t="s">
        <v>196</v>
      </c>
      <c r="I21" s="103" t="s">
        <v>196</v>
      </c>
      <c r="J21" s="154" t="s">
        <v>197</v>
      </c>
      <c r="K21" s="155" t="s">
        <v>197</v>
      </c>
      <c r="M21" s="14"/>
      <c r="N21" s="24"/>
      <c r="O21" s="63" t="s">
        <v>1146</v>
      </c>
      <c r="P21" s="56" t="s">
        <v>626</v>
      </c>
      <c r="Q21" s="57" cm="1">
        <f t="array" aca="1" ref="Q21" ca="1">INDIRECT(ADDRESS(7,MATCH($O21,国表!$A$3:$LQ$3,0),1,1,"国表"))</f>
        <v>0.77400000000000002</v>
      </c>
      <c r="R21" s="58" cm="1">
        <f t="array" aca="1" ref="R21" ca="1">INDIRECT(ADDRESS($C$3,MATCH($O21,都道府県表!$A$3:$LQ$3,0),1,1,"都道府県表"))</f>
        <v>0.78800000000000003</v>
      </c>
    </row>
    <row r="22" spans="1:19" customFormat="1" ht="49.5" customHeight="1" thickBot="1">
      <c r="A22" s="14"/>
      <c r="B22" s="14"/>
      <c r="C22" s="13"/>
      <c r="D22" s="13"/>
      <c r="E22" s="32" t="s">
        <v>175</v>
      </c>
      <c r="F22" s="14"/>
      <c r="G22" s="22" t="s">
        <v>611</v>
      </c>
      <c r="H22" s="467" t="s">
        <v>3013</v>
      </c>
      <c r="I22" s="468"/>
      <c r="J22" s="469"/>
      <c r="K22" s="470"/>
      <c r="M22" s="14"/>
      <c r="N22" s="26" t="s">
        <v>601</v>
      </c>
      <c r="O22" s="464" t="s">
        <v>596</v>
      </c>
      <c r="P22" s="465"/>
      <c r="Q22" s="465"/>
      <c r="R22" s="466"/>
    </row>
    <row r="23" spans="1:19" customFormat="1" ht="49.5" customHeight="1" thickBot="1">
      <c r="A23" s="14"/>
      <c r="B23" s="14"/>
      <c r="C23" s="13"/>
      <c r="D23" s="13"/>
      <c r="F23" s="14"/>
      <c r="G23" s="50"/>
      <c r="H23" s="208" t="str">
        <f>IF(ISBLANK($I23),"-",HLOOKUP($I23,NameDef!$A$4:$CE$5,2,FALSE))</f>
        <v>NDB-SCR66</v>
      </c>
      <c r="I23" s="209" t="s">
        <v>706</v>
      </c>
      <c r="J23" s="210">
        <v>100</v>
      </c>
      <c r="K23" s="192" cm="1">
        <f t="array" aca="1" ref="K23" ca="1">INDIRECT(ADDRESS($C$3,MATCH(VALUE(SUBSTITUTE($H23,"NDB-SCR","")),'都道府県表（NDB-SCR）'!$A$3:$JE$3,0),1,1,"都道府県表（NDB-SCR）"))</f>
        <v>142.9</v>
      </c>
      <c r="L23" s="55"/>
      <c r="M23" s="14"/>
      <c r="N23" s="24"/>
      <c r="O23" s="63" t="s">
        <v>1132</v>
      </c>
      <c r="P23" s="56" t="s">
        <v>627</v>
      </c>
      <c r="Q23" s="57" cm="1">
        <f t="array" aca="1" ref="Q23" ca="1">INDIRECT(ADDRESS(7,MATCH($O23,国表!$A$3:$LQ$3,0),1,1,"国表"))</f>
        <v>0.75900000000000001</v>
      </c>
      <c r="R23" s="58" cm="1">
        <f t="array" aca="1" ref="R23" ca="1">INDIRECT(ADDRESS($C$3,MATCH($O23,都道府県表!$A$3:$LQ$3,0),1,1,"都道府県表"))</f>
        <v>0.74399999999999999</v>
      </c>
    </row>
    <row r="24" spans="1:19" customFormat="1" ht="49.5" customHeight="1" thickBot="1">
      <c r="A24" s="14"/>
      <c r="B24" s="14"/>
      <c r="C24" s="13"/>
      <c r="D24" s="13"/>
      <c r="E24" s="463"/>
      <c r="F24" s="14"/>
      <c r="G24" s="14"/>
      <c r="H24" s="14"/>
      <c r="I24" s="14"/>
      <c r="J24" s="14"/>
      <c r="K24" s="14"/>
      <c r="M24" s="14"/>
      <c r="N24" s="26" t="s">
        <v>602</v>
      </c>
      <c r="O24" s="464" t="s">
        <v>597</v>
      </c>
      <c r="P24" s="465"/>
      <c r="Q24" s="465"/>
      <c r="R24" s="466"/>
    </row>
    <row r="25" spans="1:19" customFormat="1" ht="49.5" customHeight="1" thickBot="1">
      <c r="A25" s="14"/>
      <c r="B25" s="14"/>
      <c r="C25" s="13"/>
      <c r="D25" s="13"/>
      <c r="E25" s="463"/>
      <c r="F25" s="14"/>
      <c r="G25" s="457" t="s">
        <v>594</v>
      </c>
      <c r="H25" s="458"/>
      <c r="I25" s="458"/>
      <c r="J25" s="458"/>
      <c r="K25" s="459"/>
      <c r="M25" s="14"/>
      <c r="N25" s="24"/>
      <c r="O25" s="63" t="s">
        <v>1147</v>
      </c>
      <c r="P25" s="56" t="s">
        <v>628</v>
      </c>
      <c r="Q25" s="57" cm="1">
        <f t="array" aca="1" ref="Q25" ca="1">INDIRECT(ADDRESS(7,MATCH($O25,国表!$A$3:$LQ$3,0),1,1,"国表"))</f>
        <v>0.71166259321927683</v>
      </c>
      <c r="R25" s="58" cm="1">
        <f t="array" aca="1" ref="R25" ca="1">INDIRECT(ADDRESS($C$3,MATCH($O25,都道府県表!$A$3:$LQ$3,0),1,1,"都道府県表"))</f>
        <v>0.66767933535867074</v>
      </c>
    </row>
    <row r="26" spans="1:19" customFormat="1" ht="49.5" customHeight="1" thickBot="1">
      <c r="A26" s="14"/>
      <c r="B26" s="14"/>
      <c r="C26" s="13"/>
      <c r="D26" s="13"/>
      <c r="E26" s="19" t="s">
        <v>152</v>
      </c>
      <c r="F26" s="14"/>
      <c r="G26" s="60" t="s">
        <v>612</v>
      </c>
      <c r="H26" s="446" t="s">
        <v>3010</v>
      </c>
      <c r="I26" s="446"/>
      <c r="J26" s="446"/>
      <c r="K26" s="447"/>
      <c r="M26" s="14"/>
      <c r="N26" s="26" t="s">
        <v>603</v>
      </c>
      <c r="O26" s="464" t="s">
        <v>598</v>
      </c>
      <c r="P26" s="465"/>
      <c r="Q26" s="465"/>
      <c r="R26" s="466"/>
    </row>
    <row r="27" spans="1:19" customFormat="1" ht="49.5" customHeight="1" thickBot="1">
      <c r="A27" s="14"/>
      <c r="B27" s="14"/>
      <c r="C27" s="13"/>
      <c r="D27" s="13"/>
      <c r="E27" s="19" t="s">
        <v>152</v>
      </c>
      <c r="F27" s="14"/>
      <c r="G27" s="24"/>
      <c r="H27" s="102" t="s">
        <v>196</v>
      </c>
      <c r="I27" s="103" t="s">
        <v>196</v>
      </c>
      <c r="J27" s="154" t="s">
        <v>197</v>
      </c>
      <c r="K27" s="155" t="s">
        <v>197</v>
      </c>
      <c r="M27" s="14"/>
      <c r="N27" s="50"/>
      <c r="O27" s="110" t="s">
        <v>1127</v>
      </c>
      <c r="P27" s="111" t="s">
        <v>629</v>
      </c>
      <c r="Q27" s="112" cm="1">
        <f t="array" aca="1" ref="Q27" ca="1">INDIRECT(ADDRESS(7,MATCH($O27,国表!$A$3:$LQ$3,0),1,1,"国表"))</f>
        <v>0.38600000000000001</v>
      </c>
      <c r="R27" s="113" cm="1">
        <f t="array" aca="1" ref="R27" ca="1">INDIRECT(ADDRESS($C$3,MATCH($O27,都道府県表!$A$3:$LQ$3,0),1,1,"都道府県表"))</f>
        <v>0.40200000000000002</v>
      </c>
    </row>
    <row r="28" spans="1:19" customFormat="1" ht="49.5" customHeight="1" thickBot="1">
      <c r="A28" s="14"/>
      <c r="B28" s="14"/>
      <c r="C28" s="13"/>
      <c r="D28" s="13"/>
      <c r="E28" s="32" t="s">
        <v>175</v>
      </c>
      <c r="F28" s="14"/>
      <c r="G28" s="26" t="s">
        <v>613</v>
      </c>
      <c r="H28" s="467" t="s">
        <v>3013</v>
      </c>
      <c r="I28" s="468"/>
      <c r="J28" s="469"/>
      <c r="K28" s="470"/>
      <c r="M28" s="14"/>
    </row>
    <row r="29" spans="1:19" customFormat="1" ht="49.5" customHeight="1" thickBot="1">
      <c r="A29" s="14"/>
      <c r="B29" s="14"/>
      <c r="C29" s="13"/>
      <c r="D29" s="13"/>
      <c r="F29" s="14"/>
      <c r="G29" s="24"/>
      <c r="H29" s="205" t="str">
        <f>IF(ISBLANK($I29),"-",HLOOKUP($I29,NameDef!$A$7:$AA$8,2,FALSE))</f>
        <v>NDB-SCR42</v>
      </c>
      <c r="I29" s="206" t="s">
        <v>875</v>
      </c>
      <c r="J29" s="207">
        <v>100</v>
      </c>
      <c r="K29" s="188" cm="1">
        <f t="array" aca="1" ref="K29" ca="1">INDIRECT(ADDRESS($C$3,MATCH(VALUE(SUBSTITUTE($H29,"NDB-SCR","")),'都道府県表（NDB-SCR）'!$A$3:$JE$3,0),1,1,"都道府県表（NDB-SCR）"))</f>
        <v>64.099999999999994</v>
      </c>
      <c r="L29" s="55"/>
      <c r="M29" s="14"/>
    </row>
    <row r="30" spans="1:19" customFormat="1" ht="49.5" customHeight="1">
      <c r="A30" s="14"/>
      <c r="B30" s="14"/>
      <c r="C30" s="13"/>
      <c r="D30" s="13"/>
      <c r="E30" s="32"/>
      <c r="F30" s="14"/>
      <c r="G30" s="22" t="s">
        <v>614</v>
      </c>
      <c r="H30" s="467" t="s">
        <v>3014</v>
      </c>
      <c r="I30" s="469"/>
      <c r="J30" s="469"/>
      <c r="K30" s="470"/>
      <c r="M30" s="14"/>
    </row>
    <row r="31" spans="1:19" customFormat="1" ht="49.5" customHeight="1">
      <c r="A31" s="14"/>
      <c r="B31" s="14"/>
      <c r="C31" s="13"/>
      <c r="D31" s="13"/>
      <c r="F31" s="14"/>
      <c r="G31" s="24"/>
      <c r="H31" s="106" t="s">
        <v>196</v>
      </c>
      <c r="I31" s="34" t="s">
        <v>196</v>
      </c>
      <c r="J31" s="156" t="s">
        <v>197</v>
      </c>
      <c r="K31" s="157" t="s">
        <v>197</v>
      </c>
      <c r="M31" s="14"/>
    </row>
    <row r="32" spans="1:19" customFormat="1" ht="49.5" customHeight="1">
      <c r="A32" s="14"/>
      <c r="B32" s="14"/>
      <c r="C32" s="13"/>
      <c r="D32" s="13"/>
      <c r="E32" s="32"/>
      <c r="F32" s="14"/>
      <c r="G32" s="22" t="s">
        <v>615</v>
      </c>
      <c r="H32" s="471" t="s">
        <v>619</v>
      </c>
      <c r="I32" s="472"/>
      <c r="J32" s="472"/>
      <c r="K32" s="473"/>
      <c r="M32" s="14"/>
    </row>
    <row r="33" spans="1:13" customFormat="1" ht="49.5" customHeight="1">
      <c r="A33" s="14"/>
      <c r="B33" s="14"/>
      <c r="C33" s="13"/>
      <c r="D33" s="13"/>
      <c r="F33" s="14"/>
      <c r="G33" s="24"/>
      <c r="H33" s="106" t="s">
        <v>196</v>
      </c>
      <c r="I33" s="34" t="s">
        <v>196</v>
      </c>
      <c r="J33" s="156" t="s">
        <v>197</v>
      </c>
      <c r="K33" s="157" t="s">
        <v>197</v>
      </c>
      <c r="M33" s="14"/>
    </row>
    <row r="34" spans="1:13" customFormat="1" ht="49.5" customHeight="1">
      <c r="A34" s="14"/>
      <c r="B34" s="14"/>
      <c r="C34" s="13"/>
      <c r="D34" s="13"/>
      <c r="E34" s="32"/>
      <c r="F34" s="14"/>
      <c r="G34" s="22" t="s">
        <v>616</v>
      </c>
      <c r="H34" s="474" t="s">
        <v>620</v>
      </c>
      <c r="I34" s="474"/>
      <c r="J34" s="474"/>
      <c r="K34" s="475"/>
      <c r="M34" s="14"/>
    </row>
    <row r="35" spans="1:13" customFormat="1" ht="49.5" customHeight="1">
      <c r="A35" s="14"/>
      <c r="B35" s="14"/>
      <c r="C35" s="13"/>
      <c r="D35" s="13"/>
      <c r="F35" s="14"/>
      <c r="G35" s="24"/>
      <c r="H35" s="106" t="s">
        <v>196</v>
      </c>
      <c r="I35" s="34" t="s">
        <v>196</v>
      </c>
      <c r="J35" s="156" t="s">
        <v>197</v>
      </c>
      <c r="K35" s="157" t="s">
        <v>197</v>
      </c>
      <c r="M35" s="14"/>
    </row>
    <row r="36" spans="1:13" customFormat="1" ht="49.5" customHeight="1">
      <c r="A36" s="14"/>
      <c r="B36" s="14"/>
      <c r="C36" s="13"/>
      <c r="D36" s="13"/>
      <c r="E36" s="32"/>
      <c r="F36" s="14"/>
      <c r="G36" s="26" t="s">
        <v>617</v>
      </c>
      <c r="H36" s="465" t="s">
        <v>621</v>
      </c>
      <c r="I36" s="465"/>
      <c r="J36" s="465"/>
      <c r="K36" s="466"/>
      <c r="M36" s="14"/>
    </row>
    <row r="37" spans="1:13" customFormat="1" ht="49.5" customHeight="1">
      <c r="A37" s="14"/>
      <c r="B37" s="14"/>
      <c r="C37" s="13"/>
      <c r="D37" s="13"/>
      <c r="F37" s="14"/>
      <c r="G37" s="26"/>
      <c r="H37" s="194" t="s">
        <v>636</v>
      </c>
      <c r="I37" s="186" t="s">
        <v>642</v>
      </c>
      <c r="J37" s="187">
        <v>100</v>
      </c>
      <c r="K37" s="188" cm="1">
        <f t="array" aca="1" ref="K37" ca="1">INDIRECT(ADDRESS($C$3,MATCH(VALUE(SUBSTITUTE($H37,"NDB-SCR","")),'都道府県表（NDB-SCR）'!$A$3:$JE$3,0),1,1,"都道府県表（NDB-SCR）"))</f>
        <v>84.2</v>
      </c>
      <c r="M37" s="14"/>
    </row>
    <row r="38" spans="1:13" customFormat="1" ht="49.5" customHeight="1">
      <c r="A38" s="14"/>
      <c r="B38" s="14"/>
      <c r="C38" s="13"/>
      <c r="D38" s="13"/>
      <c r="F38" s="14"/>
      <c r="G38" s="26"/>
      <c r="H38" s="194" t="s">
        <v>631</v>
      </c>
      <c r="I38" s="186" t="s">
        <v>643</v>
      </c>
      <c r="J38" s="187">
        <v>100</v>
      </c>
      <c r="K38" s="188" cm="1">
        <f t="array" aca="1" ref="K38" ca="1">INDIRECT(ADDRESS($C$3,MATCH(VALUE(SUBSTITUTE($H38,"NDB-SCR","")),'都道府県表（NDB-SCR）'!$A$3:$JE$3,0),1,1,"都道府県表（NDB-SCR）"))</f>
        <v>75.5</v>
      </c>
      <c r="M38" s="14"/>
    </row>
    <row r="39" spans="1:13" customFormat="1" ht="49.5" customHeight="1" thickBot="1">
      <c r="A39" s="14"/>
      <c r="B39" s="14"/>
      <c r="C39" s="13"/>
      <c r="D39" s="13"/>
      <c r="F39" s="14"/>
      <c r="G39" s="50"/>
      <c r="H39" s="204" t="s">
        <v>633</v>
      </c>
      <c r="I39" s="190" t="s">
        <v>644</v>
      </c>
      <c r="J39" s="191">
        <v>100</v>
      </c>
      <c r="K39" s="192" cm="1">
        <f t="array" aca="1" ref="K39" ca="1">INDIRECT(ADDRESS($C$3,MATCH(VALUE(SUBSTITUTE($H39,"NDB-SCR","")),'都道府県表（NDB-SCR）'!$A$3:$JE$3,0),1,1,"都道府県表（NDB-SCR）"))</f>
        <v>75.599999999999994</v>
      </c>
      <c r="M39" s="14"/>
    </row>
    <row r="40" spans="1:13" customFormat="1" ht="49.5" customHeight="1" thickBot="1">
      <c r="A40" s="14"/>
      <c r="B40" s="14"/>
      <c r="C40" s="13"/>
      <c r="D40" s="13"/>
      <c r="E40" s="463"/>
      <c r="F40" s="14"/>
      <c r="G40" s="14"/>
      <c r="H40" s="14"/>
      <c r="I40" s="14"/>
      <c r="J40" s="14"/>
      <c r="K40" s="14"/>
      <c r="M40" s="14"/>
    </row>
    <row r="41" spans="1:13" customFormat="1" ht="49.5" customHeight="1" thickBot="1">
      <c r="A41" s="14"/>
      <c r="B41" s="14"/>
      <c r="C41" s="13"/>
      <c r="D41" s="13"/>
      <c r="E41" s="463"/>
      <c r="F41" s="14"/>
      <c r="G41" s="457" t="s">
        <v>595</v>
      </c>
      <c r="H41" s="458"/>
      <c r="I41" s="458"/>
      <c r="J41" s="458"/>
      <c r="K41" s="459"/>
      <c r="M41" s="14"/>
    </row>
    <row r="42" spans="1:13" customFormat="1" ht="49.5" customHeight="1" thickBot="1">
      <c r="A42" s="14"/>
      <c r="B42" s="14"/>
      <c r="C42" s="13"/>
      <c r="D42" s="13"/>
      <c r="E42" s="19" t="s">
        <v>152</v>
      </c>
      <c r="F42" s="14"/>
      <c r="G42" s="60" t="s">
        <v>618</v>
      </c>
      <c r="H42" s="446" t="s">
        <v>3010</v>
      </c>
      <c r="I42" s="446"/>
      <c r="J42" s="446"/>
      <c r="K42" s="447"/>
      <c r="M42" s="14"/>
    </row>
    <row r="43" spans="1:13" customFormat="1" ht="49.5" customHeight="1" thickBot="1">
      <c r="A43" s="14"/>
      <c r="B43" s="14"/>
      <c r="C43" s="13"/>
      <c r="D43" s="13"/>
      <c r="E43" s="19" t="s">
        <v>152</v>
      </c>
      <c r="F43" s="14"/>
      <c r="G43" s="24"/>
      <c r="H43" s="106" t="s">
        <v>196</v>
      </c>
      <c r="I43" s="34" t="s">
        <v>196</v>
      </c>
      <c r="J43" s="156" t="s">
        <v>197</v>
      </c>
      <c r="K43" s="157" t="s">
        <v>197</v>
      </c>
      <c r="M43" s="14"/>
    </row>
    <row r="44" spans="1:13" customFormat="1" ht="49.5" customHeight="1">
      <c r="A44" s="14"/>
      <c r="B44" s="14"/>
      <c r="C44" s="13"/>
      <c r="D44" s="13"/>
      <c r="E44" s="32" t="s">
        <v>175</v>
      </c>
      <c r="F44" s="14"/>
      <c r="G44" s="26" t="s">
        <v>622</v>
      </c>
      <c r="H44" s="476" t="s">
        <v>3015</v>
      </c>
      <c r="I44" s="476"/>
      <c r="J44" s="476"/>
      <c r="K44" s="477"/>
      <c r="M44" s="14"/>
    </row>
    <row r="45" spans="1:13" customFormat="1" ht="49.5" customHeight="1">
      <c r="A45" s="14"/>
      <c r="B45" s="14"/>
      <c r="C45" s="13"/>
      <c r="D45" s="13"/>
      <c r="F45" s="14"/>
      <c r="G45" s="26"/>
      <c r="H45" s="194" t="s">
        <v>645</v>
      </c>
      <c r="I45" s="186" t="s">
        <v>639</v>
      </c>
      <c r="J45" s="187">
        <v>100</v>
      </c>
      <c r="K45" s="188" cm="1">
        <f t="array" aca="1" ref="K45" ca="1">INDIRECT(ADDRESS($C$3,MATCH(VALUE(SUBSTITUTE($H45,"NDB-SCR","")),'都道府県表（NDB-SCR）'!$A$3:$JE$3,0),1,1,"都道府県表（NDB-SCR）"))</f>
        <v>84.5</v>
      </c>
      <c r="M45" s="14"/>
    </row>
    <row r="46" spans="1:13" customFormat="1" ht="49.5" customHeight="1">
      <c r="A46" s="14"/>
      <c r="B46" s="14"/>
      <c r="C46" s="13"/>
      <c r="D46" s="13"/>
      <c r="E46" s="14"/>
      <c r="F46" s="14"/>
      <c r="G46" s="26"/>
      <c r="H46" s="194" t="s">
        <v>646</v>
      </c>
      <c r="I46" s="186" t="s">
        <v>640</v>
      </c>
      <c r="J46" s="187">
        <v>100</v>
      </c>
      <c r="K46" s="188" cm="1">
        <f t="array" aca="1" ref="K46" ca="1">INDIRECT(ADDRESS($C$3,MATCH(VALUE(SUBSTITUTE($H46,"NDB-SCR","")),'都道府県表（NDB-SCR）'!$A$3:$JE$3,0),1,1,"都道府県表（NDB-SCR）"))</f>
        <v>103.6</v>
      </c>
      <c r="M46" s="14"/>
    </row>
    <row r="47" spans="1:13" customFormat="1" ht="49.5" customHeight="1">
      <c r="A47" s="14"/>
      <c r="B47" s="14"/>
      <c r="C47" s="13"/>
      <c r="D47" s="13"/>
      <c r="E47" s="14"/>
      <c r="F47" s="14"/>
      <c r="G47" s="24"/>
      <c r="H47" s="194" t="s">
        <v>647</v>
      </c>
      <c r="I47" s="186" t="s">
        <v>641</v>
      </c>
      <c r="J47" s="187">
        <v>100</v>
      </c>
      <c r="K47" s="188" cm="1">
        <f t="array" aca="1" ref="K47" ca="1">INDIRECT(ADDRESS($C$3,MATCH(VALUE(SUBSTITUTE($H47,"NDB-SCR","")),'都道府県表（NDB-SCR）'!$A$3:$JE$3,0),1,1,"都道府県表（NDB-SCR）"))</f>
        <v>96.5</v>
      </c>
      <c r="M47" s="14"/>
    </row>
    <row r="48" spans="1:13" customFormat="1" ht="49.5" customHeight="1">
      <c r="A48" s="14"/>
      <c r="B48" s="14"/>
      <c r="C48" s="13"/>
      <c r="D48" s="13"/>
      <c r="E48" s="14"/>
      <c r="F48" s="14"/>
      <c r="G48" s="22" t="s">
        <v>623</v>
      </c>
      <c r="H48" s="467" t="s">
        <v>3016</v>
      </c>
      <c r="I48" s="469"/>
      <c r="J48" s="469"/>
      <c r="K48" s="470"/>
      <c r="M48" s="14"/>
    </row>
    <row r="49" spans="1:18" customFormat="1" ht="49.5" customHeight="1">
      <c r="A49" s="14"/>
      <c r="B49" s="14"/>
      <c r="C49" s="13"/>
      <c r="D49" s="13"/>
      <c r="E49" s="14"/>
      <c r="F49" s="14"/>
      <c r="G49" s="24"/>
      <c r="H49" s="106" t="s">
        <v>196</v>
      </c>
      <c r="I49" s="34" t="s">
        <v>196</v>
      </c>
      <c r="J49" s="156" t="s">
        <v>197</v>
      </c>
      <c r="K49" s="157" t="s">
        <v>197</v>
      </c>
      <c r="M49" s="14"/>
    </row>
    <row r="50" spans="1:18" customFormat="1" ht="49.5" customHeight="1">
      <c r="A50" s="14"/>
      <c r="B50" s="14"/>
      <c r="C50" s="13"/>
      <c r="D50" s="13"/>
      <c r="E50" s="14"/>
      <c r="F50" s="14"/>
      <c r="G50" s="22" t="s">
        <v>624</v>
      </c>
      <c r="H50" s="471" t="s">
        <v>625</v>
      </c>
      <c r="I50" s="472"/>
      <c r="J50" s="472"/>
      <c r="K50" s="473"/>
      <c r="M50" s="14"/>
    </row>
    <row r="51" spans="1:18" customFormat="1" ht="49.5" customHeight="1" thickBot="1">
      <c r="A51" s="14"/>
      <c r="B51" s="14"/>
      <c r="C51" s="13"/>
      <c r="D51" s="13"/>
      <c r="E51" s="14"/>
      <c r="F51" s="14"/>
      <c r="G51" s="50"/>
      <c r="H51" s="92" t="s">
        <v>196</v>
      </c>
      <c r="I51" s="93" t="s">
        <v>196</v>
      </c>
      <c r="J51" s="152" t="s">
        <v>197</v>
      </c>
      <c r="K51" s="153" t="s">
        <v>197</v>
      </c>
      <c r="M51" s="14"/>
    </row>
    <row r="52" spans="1:18" customFormat="1" ht="49.5" customHeight="1">
      <c r="A52" s="14"/>
      <c r="B52" s="14"/>
      <c r="C52" s="13"/>
      <c r="D52" s="13"/>
      <c r="E52" s="14"/>
      <c r="F52" s="14"/>
      <c r="G52" s="14"/>
      <c r="H52" s="14"/>
      <c r="I52" s="14"/>
      <c r="J52" s="14"/>
      <c r="K52" s="14"/>
      <c r="M52" s="14"/>
    </row>
    <row r="53" spans="1:18" customFormat="1" ht="49.5" customHeight="1">
      <c r="A53" s="14"/>
      <c r="B53" s="14"/>
      <c r="C53" s="13"/>
      <c r="D53" s="13"/>
      <c r="E53" s="14"/>
      <c r="F53" s="14"/>
      <c r="G53" s="14"/>
      <c r="H53" s="14"/>
      <c r="I53" s="14"/>
      <c r="J53" s="14"/>
      <c r="K53" s="14"/>
      <c r="M53" s="14"/>
      <c r="N53" s="14"/>
      <c r="O53" s="14"/>
      <c r="P53" s="14"/>
      <c r="Q53" s="14"/>
      <c r="R53" s="14"/>
    </row>
    <row r="54" spans="1:18" customFormat="1" ht="49.5" customHeight="1">
      <c r="A54" s="14"/>
      <c r="B54" s="14"/>
      <c r="C54" s="13"/>
      <c r="D54" s="13"/>
      <c r="E54" s="14"/>
      <c r="F54" s="14"/>
      <c r="G54" s="14"/>
      <c r="H54" s="14"/>
      <c r="I54" s="14"/>
      <c r="J54" s="14"/>
      <c r="K54" s="14"/>
      <c r="M54" s="14"/>
      <c r="N54" s="14"/>
      <c r="O54" s="14"/>
      <c r="P54" s="14"/>
      <c r="Q54" s="14"/>
      <c r="R54" s="14"/>
    </row>
    <row r="55" spans="1:18" customFormat="1" ht="49.5" customHeight="1">
      <c r="A55" s="14"/>
      <c r="B55" s="14"/>
      <c r="C55" s="13"/>
      <c r="D55" s="13"/>
      <c r="E55" s="14"/>
      <c r="F55" s="14"/>
      <c r="G55" s="14"/>
      <c r="H55" s="14"/>
      <c r="I55" s="14"/>
      <c r="J55" s="14"/>
      <c r="K55" s="14"/>
      <c r="M55" s="14"/>
      <c r="N55" s="14"/>
      <c r="O55" s="14"/>
      <c r="P55" s="14"/>
      <c r="Q55" s="14"/>
      <c r="R55" s="14"/>
    </row>
    <row r="56" spans="1:18" customFormat="1" ht="49.5" customHeight="1">
      <c r="A56" s="14"/>
      <c r="B56" s="14"/>
      <c r="C56" s="13"/>
      <c r="D56" s="13"/>
      <c r="E56" s="14"/>
      <c r="F56" s="14"/>
      <c r="G56" s="14"/>
      <c r="H56" s="14"/>
      <c r="I56" s="14"/>
      <c r="J56" s="14"/>
      <c r="K56" s="14"/>
      <c r="M56" s="14"/>
      <c r="N56" s="14"/>
      <c r="O56" s="14"/>
      <c r="P56" s="14"/>
      <c r="Q56" s="14"/>
      <c r="R56" s="14"/>
    </row>
    <row r="57" spans="1:18" ht="49.5" customHeight="1"/>
    <row r="58" spans="1:18" ht="49.5" customHeight="1"/>
    <row r="59" spans="1:18" ht="49.5" customHeight="1"/>
    <row r="60" spans="1:18" ht="49.5" customHeight="1"/>
    <row r="61" spans="1:18" ht="49.5" customHeight="1"/>
    <row r="62" spans="1:18" ht="49.5" customHeight="1"/>
    <row r="63" spans="1:18" ht="49.5" customHeight="1"/>
    <row r="64" spans="1:18" ht="49.5" customHeight="1"/>
    <row r="65" ht="49.5" customHeight="1"/>
    <row r="66" ht="49.5" customHeight="1"/>
  </sheetData>
  <mergeCells count="32">
    <mergeCell ref="H30:K30"/>
    <mergeCell ref="H50:K50"/>
    <mergeCell ref="O24:R24"/>
    <mergeCell ref="O26:R26"/>
    <mergeCell ref="H26:K26"/>
    <mergeCell ref="H28:K28"/>
    <mergeCell ref="H34:K34"/>
    <mergeCell ref="H44:K44"/>
    <mergeCell ref="H48:K48"/>
    <mergeCell ref="E40:E41"/>
    <mergeCell ref="G41:K41"/>
    <mergeCell ref="H42:K42"/>
    <mergeCell ref="O22:R22"/>
    <mergeCell ref="H12:K12"/>
    <mergeCell ref="H14:K14"/>
    <mergeCell ref="O20:R20"/>
    <mergeCell ref="H16:K16"/>
    <mergeCell ref="E18:E19"/>
    <mergeCell ref="G19:K19"/>
    <mergeCell ref="H22:K22"/>
    <mergeCell ref="H20:K20"/>
    <mergeCell ref="E24:E25"/>
    <mergeCell ref="G25:K25"/>
    <mergeCell ref="H36:K36"/>
    <mergeCell ref="H32:K32"/>
    <mergeCell ref="H10:K10"/>
    <mergeCell ref="O10:R10"/>
    <mergeCell ref="A1:R1"/>
    <mergeCell ref="G6:K6"/>
    <mergeCell ref="N6:R6"/>
    <mergeCell ref="G9:K9"/>
    <mergeCell ref="N9:R9"/>
  </mergeCells>
  <phoneticPr fontId="6"/>
  <dataValidations count="4">
    <dataValidation type="list" allowBlank="1" showInputMessage="1" showErrorMessage="1" sqref="B3" xr:uid="{98287E77-7EEB-452C-934A-5A6436BF1874}">
      <formula1>都道府県</formula1>
    </dataValidation>
    <dataValidation type="list" allowBlank="1" showInputMessage="1" showErrorMessage="1" sqref="I13" xr:uid="{A8A98E00-40BC-496F-A440-2B3DA8CA7AAC}">
      <formula1>手術の標準的治療</formula1>
    </dataValidation>
    <dataValidation type="list" allowBlank="1" showInputMessage="1" showErrorMessage="1" sqref="I23" xr:uid="{9F1631C8-5023-4867-BE57-DDC11D6C00C3}">
      <formula1>放射線の標準的治療</formula1>
    </dataValidation>
    <dataValidation type="list" allowBlank="1" showInputMessage="1" showErrorMessage="1" sqref="I29" xr:uid="{0B464F58-4340-43B0-A02B-9CF435121694}">
      <formula1>薬物療法の標準的治療</formula1>
    </dataValidation>
  </dataValidation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272C-4720-4D53-BB0A-5388C8601786}">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4"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9" ht="30" customHeight="1">
      <c r="A1" s="450" t="s">
        <v>558</v>
      </c>
      <c r="B1" s="450"/>
      <c r="C1" s="450"/>
      <c r="D1" s="450"/>
      <c r="E1" s="450"/>
      <c r="F1" s="450"/>
      <c r="G1" s="450"/>
      <c r="H1" s="450"/>
      <c r="I1" s="450"/>
      <c r="J1" s="450"/>
      <c r="K1" s="450"/>
      <c r="L1" s="450"/>
      <c r="M1" s="450"/>
      <c r="N1" s="450"/>
      <c r="O1" s="450"/>
      <c r="P1" s="450"/>
      <c r="Q1" s="450"/>
      <c r="R1" s="450"/>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51" t="s">
        <v>147</v>
      </c>
      <c r="H6" s="452"/>
      <c r="I6" s="452"/>
      <c r="J6" s="452"/>
      <c r="K6" s="453"/>
      <c r="N6" s="454" t="s">
        <v>148</v>
      </c>
      <c r="O6" s="455"/>
      <c r="P6" s="455"/>
      <c r="Q6" s="455"/>
      <c r="R6" s="456"/>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8.5" thickBot="1"/>
    <row r="9" spans="1:19" ht="49.5" customHeight="1" thickBot="1">
      <c r="G9" s="457" t="s">
        <v>561</v>
      </c>
      <c r="H9" s="458"/>
      <c r="I9" s="458"/>
      <c r="J9" s="458"/>
      <c r="K9" s="459"/>
      <c r="N9" s="460" t="s">
        <v>560</v>
      </c>
      <c r="O9" s="461"/>
      <c r="P9" s="461"/>
      <c r="Q9" s="461"/>
      <c r="R9" s="462"/>
    </row>
    <row r="10" spans="1:19" ht="49.5" customHeight="1" thickBot="1">
      <c r="E10" s="19" t="s">
        <v>152</v>
      </c>
      <c r="G10" s="60" t="s">
        <v>568</v>
      </c>
      <c r="H10" s="446" t="s">
        <v>567</v>
      </c>
      <c r="I10" s="446"/>
      <c r="J10" s="446"/>
      <c r="K10" s="447"/>
      <c r="N10" s="22" t="s">
        <v>563</v>
      </c>
      <c r="O10" s="471" t="s">
        <v>565</v>
      </c>
      <c r="P10" s="472"/>
      <c r="Q10" s="472"/>
      <c r="R10" s="473"/>
    </row>
    <row r="11" spans="1:19" ht="49.5" customHeight="1" thickBot="1">
      <c r="E11" s="19" t="s">
        <v>152</v>
      </c>
      <c r="G11" s="24"/>
      <c r="H11" s="98" t="s">
        <v>196</v>
      </c>
      <c r="I11" s="99" t="s">
        <v>196</v>
      </c>
      <c r="J11" s="158" t="s">
        <v>197</v>
      </c>
      <c r="K11" s="159" t="s">
        <v>197</v>
      </c>
      <c r="N11" s="50"/>
      <c r="O11" s="20" t="s">
        <v>1146</v>
      </c>
      <c r="P11" s="23" t="s">
        <v>578</v>
      </c>
      <c r="Q11" s="61" cm="1">
        <f t="array" aca="1" ref="Q11" ca="1">INDIRECT(ADDRESS(7,MATCH($O11,国表!$A$3:$LQ$3,0),1,1,"国表"))</f>
        <v>0.77400000000000002</v>
      </c>
      <c r="R11" s="62" cm="1">
        <f t="array" aca="1" ref="R11" ca="1">INDIRECT(ADDRESS($C$3,MATCH($O11,都道府県表!$A$3:$LQ$3,0),1,1,"都道府県表"))</f>
        <v>0.78800000000000003</v>
      </c>
      <c r="S11" s="55"/>
    </row>
    <row r="12" spans="1:19" ht="49.5" customHeight="1" thickBot="1">
      <c r="E12" s="32" t="s">
        <v>175</v>
      </c>
      <c r="G12" s="22" t="s">
        <v>571</v>
      </c>
      <c r="H12" s="471" t="s">
        <v>569</v>
      </c>
      <c r="I12" s="472"/>
      <c r="J12" s="472"/>
      <c r="K12" s="473"/>
      <c r="N12"/>
      <c r="O12"/>
      <c r="P12"/>
      <c r="Q12"/>
      <c r="R12"/>
    </row>
    <row r="13" spans="1:19" ht="49.5" customHeight="1" thickBot="1">
      <c r="E13"/>
      <c r="G13" s="50"/>
      <c r="H13" s="92" t="s">
        <v>196</v>
      </c>
      <c r="I13" s="93" t="s">
        <v>196</v>
      </c>
      <c r="J13" s="94" t="s">
        <v>197</v>
      </c>
      <c r="K13" s="95" t="s">
        <v>197</v>
      </c>
      <c r="N13" s="478" t="s">
        <v>559</v>
      </c>
      <c r="O13" s="479"/>
      <c r="P13" s="479"/>
      <c r="Q13" s="479"/>
      <c r="R13" s="480"/>
    </row>
    <row r="14" spans="1:19" ht="49.5" customHeight="1" thickBot="1">
      <c r="E14" s="463"/>
      <c r="N14" s="22" t="s">
        <v>564</v>
      </c>
      <c r="O14" s="471" t="s">
        <v>566</v>
      </c>
      <c r="P14" s="472"/>
      <c r="Q14" s="472"/>
      <c r="R14" s="473"/>
    </row>
    <row r="15" spans="1:19" ht="49.5" customHeight="1" thickBot="1">
      <c r="E15" s="463"/>
      <c r="G15" s="457" t="s">
        <v>562</v>
      </c>
      <c r="H15" s="458"/>
      <c r="I15" s="458"/>
      <c r="J15" s="458"/>
      <c r="K15" s="459"/>
      <c r="N15" s="50"/>
      <c r="O15" s="20" t="s">
        <v>1144</v>
      </c>
      <c r="P15" s="23" t="s">
        <v>579</v>
      </c>
      <c r="Q15" s="61" cm="1">
        <f t="array" aca="1" ref="Q15" ca="1">INDIRECT(ADDRESS(7,MATCH($O15,国表!$A$3:$LQ$3,0),1,1,"国表"))</f>
        <v>0.63</v>
      </c>
      <c r="R15" s="62" cm="1">
        <f t="array" aca="1" ref="R15" ca="1">INDIRECT(ADDRESS($C$3,MATCH($O15,都道府県表!$A$3:$LQ$3,0),1,1,"都道府県表"))</f>
        <v>0.59199999999999997</v>
      </c>
      <c r="S15" s="55"/>
    </row>
    <row r="16" spans="1:19" ht="49.5" customHeight="1" thickBot="1">
      <c r="E16" s="19" t="s">
        <v>152</v>
      </c>
      <c r="G16" s="60" t="s">
        <v>570</v>
      </c>
      <c r="H16" s="446" t="s">
        <v>574</v>
      </c>
      <c r="I16" s="446"/>
      <c r="J16" s="446"/>
      <c r="K16" s="447"/>
      <c r="N16"/>
      <c r="O16"/>
      <c r="P16"/>
      <c r="Q16"/>
      <c r="R16"/>
    </row>
    <row r="17" spans="5:18" ht="49.5" customHeight="1" thickBot="1">
      <c r="E17" s="19" t="s">
        <v>152</v>
      </c>
      <c r="G17" s="24"/>
      <c r="H17" s="194" t="s">
        <v>581</v>
      </c>
      <c r="I17" s="186" t="s">
        <v>582</v>
      </c>
      <c r="J17" s="187">
        <v>100</v>
      </c>
      <c r="K17" s="188" cm="1">
        <f t="array" aca="1" ref="K17" ca="1">INDIRECT(ADDRESS($C$3,MATCH(VALUE(SUBSTITUTE($H17,"NDB-SCR","")),'都道府県表（NDB-SCR）'!$A$3:$JE$3,0),1,1,"都道府県表（NDB-SCR）"))</f>
        <v>152.4</v>
      </c>
      <c r="L17" s="55"/>
      <c r="N17"/>
      <c r="O17"/>
      <c r="P17"/>
      <c r="Q17"/>
      <c r="R17"/>
    </row>
    <row r="18" spans="5:18" ht="49.5" customHeight="1">
      <c r="E18" s="32" t="s">
        <v>175</v>
      </c>
      <c r="G18" s="22" t="s">
        <v>572</v>
      </c>
      <c r="H18" s="471" t="s">
        <v>575</v>
      </c>
      <c r="I18" s="472"/>
      <c r="J18" s="472"/>
      <c r="K18" s="473"/>
      <c r="N18"/>
      <c r="O18"/>
      <c r="P18"/>
      <c r="Q18"/>
      <c r="R18"/>
    </row>
    <row r="19" spans="5:18" ht="49.5" customHeight="1">
      <c r="E19"/>
      <c r="G19" s="24"/>
      <c r="H19" s="102" t="s">
        <v>196</v>
      </c>
      <c r="I19" s="103" t="s">
        <v>196</v>
      </c>
      <c r="J19" s="160" t="s">
        <v>197</v>
      </c>
      <c r="K19" s="161" t="s">
        <v>197</v>
      </c>
      <c r="N19"/>
      <c r="O19"/>
      <c r="P19"/>
      <c r="Q19"/>
      <c r="R19"/>
    </row>
    <row r="20" spans="5:18" ht="49.5" customHeight="1">
      <c r="G20" s="26" t="s">
        <v>573</v>
      </c>
      <c r="H20" s="464" t="s">
        <v>576</v>
      </c>
      <c r="I20" s="465"/>
      <c r="J20" s="465"/>
      <c r="K20" s="466"/>
      <c r="N20"/>
      <c r="O20"/>
      <c r="P20"/>
      <c r="Q20"/>
      <c r="R20"/>
    </row>
    <row r="21" spans="5:18" ht="49.5" customHeight="1">
      <c r="G21" s="24"/>
      <c r="H21" s="63" t="s">
        <v>1145</v>
      </c>
      <c r="I21" s="56" t="s">
        <v>580</v>
      </c>
      <c r="J21" s="57" cm="1">
        <f t="array" aca="1" ref="J21" ca="1">INDIRECT(ADDRESS(7,MATCH($H21,国表!$A$3:$LQ$3,0),1,1,"国表"))</f>
        <v>0.68799999999999994</v>
      </c>
      <c r="K21" s="58" cm="1">
        <f t="array" aca="1" ref="K21" ca="1">INDIRECT(ADDRESS($C$3,MATCH($H21,都道府県表!$A$3:$LQ$3,0),1,1,"都道府県表"))</f>
        <v>0.73299999999999998</v>
      </c>
      <c r="L21" s="55"/>
      <c r="N21"/>
      <c r="O21"/>
      <c r="P21"/>
      <c r="Q21"/>
      <c r="R21"/>
    </row>
    <row r="22" spans="5:18" ht="49.5" customHeight="1">
      <c r="G22" s="26" t="s">
        <v>573</v>
      </c>
      <c r="H22" s="464" t="s">
        <v>577</v>
      </c>
      <c r="I22" s="465"/>
      <c r="J22" s="465"/>
      <c r="K22" s="466"/>
    </row>
    <row r="23" spans="5:18" ht="49.5" customHeight="1" thickBot="1">
      <c r="G23" s="50"/>
      <c r="H23" s="20" t="s">
        <v>1143</v>
      </c>
      <c r="I23" s="23" t="s">
        <v>589</v>
      </c>
      <c r="J23" s="61" cm="1">
        <f t="array" aca="1" ref="J23" ca="1">INDIRECT(ADDRESS(7,MATCH($H23,国表!$A$3:$LQ$3,0),1,1,"国表"))</f>
        <v>0.48799999999999999</v>
      </c>
      <c r="K23" s="62" cm="1">
        <f t="array" aca="1" ref="K23" ca="1">INDIRECT(ADDRESS($C$3,MATCH($H23,都道府県表!$A$3:$LQ$3,0),1,1,"都道府県表"))</f>
        <v>0.47099999999999997</v>
      </c>
      <c r="L23" s="55"/>
    </row>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G6:K6"/>
    <mergeCell ref="N6:R6"/>
    <mergeCell ref="G9:K9"/>
    <mergeCell ref="N9:R9"/>
    <mergeCell ref="O10:R10"/>
    <mergeCell ref="E14:E15"/>
    <mergeCell ref="G15:K15"/>
    <mergeCell ref="N13:R13"/>
    <mergeCell ref="H16:K16"/>
    <mergeCell ref="H10:K10"/>
    <mergeCell ref="H18:K18"/>
    <mergeCell ref="O14:R14"/>
    <mergeCell ref="H20:K20"/>
    <mergeCell ref="H22:K22"/>
    <mergeCell ref="H12:K12"/>
  </mergeCells>
  <phoneticPr fontId="6"/>
  <dataValidations count="1">
    <dataValidation type="list" allowBlank="1" showInputMessage="1" showErrorMessage="1" sqref="B3" xr:uid="{5DBF18FA-1CDD-4FA9-A2D8-7D2AFD8DE2BE}">
      <formula1>都道府県</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4A1C-9F65-4225-BBE4-0205A91336A5}">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7.58203125"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8" ht="30" customHeight="1">
      <c r="A1" s="450" t="s">
        <v>545</v>
      </c>
      <c r="B1" s="450"/>
      <c r="C1" s="450"/>
      <c r="D1" s="450"/>
      <c r="E1" s="450"/>
      <c r="F1" s="450"/>
      <c r="G1" s="450"/>
      <c r="H1" s="450"/>
      <c r="I1" s="450"/>
      <c r="J1" s="450"/>
      <c r="K1" s="450"/>
      <c r="L1" s="450"/>
      <c r="M1" s="450"/>
      <c r="N1" s="450"/>
      <c r="O1" s="450"/>
      <c r="P1" s="450"/>
      <c r="Q1" s="450"/>
      <c r="R1" s="450"/>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51" t="s">
        <v>147</v>
      </c>
      <c r="H6" s="452"/>
      <c r="I6" s="452"/>
      <c r="J6" s="452"/>
      <c r="K6" s="453"/>
      <c r="N6" s="484" t="s">
        <v>148</v>
      </c>
      <c r="O6" s="455"/>
      <c r="P6" s="455"/>
      <c r="Q6" s="455"/>
      <c r="R6" s="456"/>
    </row>
    <row r="7" spans="1:18" ht="49.5" customHeight="1" thickBot="1">
      <c r="E7" s="17" t="s">
        <v>149</v>
      </c>
      <c r="G7" s="30" t="s">
        <v>163</v>
      </c>
      <c r="H7" s="29" t="s">
        <v>81</v>
      </c>
      <c r="I7" s="18" t="s">
        <v>150</v>
      </c>
      <c r="J7" s="18" t="s">
        <v>151</v>
      </c>
      <c r="K7" s="25" t="str">
        <f>$B$3</f>
        <v>北海道</v>
      </c>
      <c r="N7" s="30" t="s">
        <v>163</v>
      </c>
      <c r="O7" s="29" t="s">
        <v>81</v>
      </c>
      <c r="P7" s="18" t="s">
        <v>150</v>
      </c>
      <c r="Q7" s="18" t="s">
        <v>151</v>
      </c>
      <c r="R7" s="25" t="str">
        <f>$B$3</f>
        <v>北海道</v>
      </c>
    </row>
    <row r="8" spans="1:18" ht="18.5" thickBot="1"/>
    <row r="9" spans="1:18" ht="49.5" customHeight="1" thickBot="1">
      <c r="G9" s="457" t="s">
        <v>547</v>
      </c>
      <c r="H9" s="458"/>
      <c r="I9" s="458"/>
      <c r="J9" s="458"/>
      <c r="K9" s="459"/>
      <c r="N9" s="460" t="s">
        <v>3017</v>
      </c>
      <c r="O9" s="461"/>
      <c r="P9" s="461"/>
      <c r="Q9" s="461"/>
      <c r="R9" s="462"/>
    </row>
    <row r="10" spans="1:18" ht="49.5" customHeight="1" thickBot="1">
      <c r="E10" s="19" t="s">
        <v>152</v>
      </c>
      <c r="G10" s="60" t="s">
        <v>551</v>
      </c>
      <c r="H10" s="446" t="s">
        <v>554</v>
      </c>
      <c r="I10" s="446"/>
      <c r="J10" s="446"/>
      <c r="K10" s="447"/>
      <c r="N10" s="22" t="s">
        <v>549</v>
      </c>
      <c r="O10" s="471" t="s">
        <v>196</v>
      </c>
      <c r="P10" s="472"/>
      <c r="Q10" s="472"/>
      <c r="R10" s="473"/>
    </row>
    <row r="11" spans="1:18" ht="49.5" customHeight="1" thickBot="1">
      <c r="E11" s="19" t="s">
        <v>152</v>
      </c>
      <c r="G11" s="24"/>
      <c r="H11" s="98" t="s">
        <v>196</v>
      </c>
      <c r="I11" s="99" t="s">
        <v>196</v>
      </c>
      <c r="J11" s="100" t="s">
        <v>197</v>
      </c>
      <c r="K11" s="101" t="s">
        <v>197</v>
      </c>
      <c r="N11" s="50"/>
      <c r="O11" s="92" t="s">
        <v>196</v>
      </c>
      <c r="P11" s="93" t="s">
        <v>196</v>
      </c>
      <c r="Q11" s="96" t="s">
        <v>197</v>
      </c>
      <c r="R11" s="97" t="s">
        <v>197</v>
      </c>
    </row>
    <row r="12" spans="1:18" ht="49.5" customHeight="1" thickBot="1">
      <c r="E12" s="32" t="s">
        <v>175</v>
      </c>
      <c r="G12" s="22" t="s">
        <v>552</v>
      </c>
      <c r="H12" s="471" t="s">
        <v>555</v>
      </c>
      <c r="I12" s="472"/>
      <c r="J12" s="472"/>
      <c r="K12" s="473"/>
      <c r="N12"/>
      <c r="O12"/>
      <c r="P12"/>
      <c r="Q12"/>
      <c r="R12"/>
    </row>
    <row r="13" spans="1:18" ht="49.5" customHeight="1" thickBot="1">
      <c r="E13"/>
      <c r="G13" s="50"/>
      <c r="H13" s="92" t="s">
        <v>196</v>
      </c>
      <c r="I13" s="93" t="s">
        <v>196</v>
      </c>
      <c r="J13" s="96" t="s">
        <v>197</v>
      </c>
      <c r="K13" s="97" t="s">
        <v>197</v>
      </c>
      <c r="N13" s="457" t="s">
        <v>546</v>
      </c>
      <c r="O13" s="458"/>
      <c r="P13" s="458"/>
      <c r="Q13" s="458"/>
      <c r="R13" s="459"/>
    </row>
    <row r="14" spans="1:18" ht="49.5" customHeight="1" thickBot="1">
      <c r="E14" s="463"/>
      <c r="N14" s="22" t="s">
        <v>550</v>
      </c>
      <c r="O14" s="471" t="s">
        <v>196</v>
      </c>
      <c r="P14" s="472"/>
      <c r="Q14" s="472"/>
      <c r="R14" s="473"/>
    </row>
    <row r="15" spans="1:18" ht="49.5" customHeight="1" thickBot="1">
      <c r="E15" s="463"/>
      <c r="G15" s="481" t="s">
        <v>548</v>
      </c>
      <c r="H15" s="482"/>
      <c r="I15" s="482"/>
      <c r="J15" s="482"/>
      <c r="K15" s="483"/>
      <c r="N15" s="50"/>
      <c r="O15" s="92" t="s">
        <v>196</v>
      </c>
      <c r="P15" s="93" t="s">
        <v>196</v>
      </c>
      <c r="Q15" s="96" t="s">
        <v>197</v>
      </c>
      <c r="R15" s="97" t="s">
        <v>197</v>
      </c>
    </row>
    <row r="16" spans="1:18" ht="49.5" customHeight="1" thickBot="1">
      <c r="E16" s="19" t="s">
        <v>152</v>
      </c>
      <c r="G16" s="22" t="s">
        <v>553</v>
      </c>
      <c r="H16" s="471" t="s">
        <v>556</v>
      </c>
      <c r="I16" s="472"/>
      <c r="J16" s="472"/>
      <c r="K16" s="473"/>
      <c r="N16"/>
      <c r="O16"/>
      <c r="P16"/>
      <c r="Q16"/>
      <c r="R16"/>
    </row>
    <row r="17" spans="5:18" ht="49.5" customHeight="1" thickBot="1">
      <c r="E17" s="32" t="s">
        <v>175</v>
      </c>
      <c r="G17" s="50"/>
      <c r="H17" s="20" t="s">
        <v>1134</v>
      </c>
      <c r="I17" s="23" t="s">
        <v>557</v>
      </c>
      <c r="J17" s="61" cm="1">
        <f t="array" aca="1" ref="J17" ca="1">INDIRECT(ADDRESS(7,MATCH($H17,国表!$A$3:$LQ$3,0),1,1,"国表"))</f>
        <v>0.183</v>
      </c>
      <c r="K17" s="62" cm="1">
        <f t="array" aca="1" ref="K17" ca="1">INDIRECT(ADDRESS($C$3,MATCH($H17,都道府県表!$A$3:$LQ$3,0),1,1,"都道府県表"))</f>
        <v>0.16300000000000001</v>
      </c>
      <c r="L17" s="55"/>
      <c r="N17"/>
      <c r="O17"/>
      <c r="P17"/>
      <c r="Q17"/>
      <c r="R17"/>
    </row>
    <row r="18" spans="5:18" ht="49.5" customHeight="1">
      <c r="E18"/>
      <c r="N18"/>
      <c r="O18"/>
      <c r="P18"/>
      <c r="Q18"/>
      <c r="R18"/>
    </row>
    <row r="19" spans="5:18" ht="49.5" customHeight="1">
      <c r="N19"/>
      <c r="O19"/>
      <c r="P19"/>
      <c r="Q19"/>
      <c r="R19"/>
    </row>
    <row r="20" spans="5:18" ht="49.5" customHeight="1">
      <c r="N20"/>
      <c r="O20"/>
      <c r="P20"/>
      <c r="Q20"/>
      <c r="R20"/>
    </row>
    <row r="21" spans="5:18" ht="49.5" customHeight="1">
      <c r="N21"/>
      <c r="O21"/>
      <c r="P21"/>
      <c r="Q21"/>
      <c r="R21"/>
    </row>
    <row r="22" spans="5:18" ht="49.5" customHeight="1"/>
    <row r="23" spans="5:18" ht="49.5" customHeight="1"/>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3">
    <mergeCell ref="A1:R1"/>
    <mergeCell ref="G6:K6"/>
    <mergeCell ref="N6:R6"/>
    <mergeCell ref="G9:K9"/>
    <mergeCell ref="N9:R9"/>
    <mergeCell ref="H16:K16"/>
    <mergeCell ref="O14:R14"/>
    <mergeCell ref="H12:K12"/>
    <mergeCell ref="O10:R10"/>
    <mergeCell ref="E14:E15"/>
    <mergeCell ref="G15:K15"/>
    <mergeCell ref="N13:R13"/>
    <mergeCell ref="H10:K10"/>
  </mergeCells>
  <phoneticPr fontId="6"/>
  <dataValidations count="1">
    <dataValidation type="list" allowBlank="1" showInputMessage="1" showErrorMessage="1" sqref="B3" xr:uid="{2FB7F515-163D-41F5-B0D3-38C7F807EF84}">
      <formula1>都道府県</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C09E-E93A-4411-91A8-53515AC55527}">
  <sheetPr>
    <tabColor rgb="FF92D050"/>
    <pageSetUpPr fitToPage="1"/>
  </sheetPr>
  <dimension ref="A1:S5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7.58203125"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9" ht="30" customHeight="1">
      <c r="A1" s="450" t="s">
        <v>377</v>
      </c>
      <c r="B1" s="450"/>
      <c r="C1" s="450"/>
      <c r="D1" s="450"/>
      <c r="E1" s="450"/>
      <c r="F1" s="450"/>
      <c r="G1" s="450"/>
      <c r="H1" s="450"/>
      <c r="I1" s="450"/>
      <c r="J1" s="450"/>
      <c r="K1" s="450"/>
      <c r="L1" s="450"/>
      <c r="M1" s="450"/>
      <c r="N1" s="450"/>
      <c r="O1" s="450"/>
      <c r="P1" s="450"/>
      <c r="Q1" s="450"/>
      <c r="R1" s="450"/>
    </row>
    <row r="2" spans="1:19" ht="30" customHeight="1" thickBot="1">
      <c r="B2" s="12" t="s">
        <v>146</v>
      </c>
    </row>
    <row r="3" spans="1:19" ht="49.5" customHeight="1" thickTop="1" thickBot="1">
      <c r="B3" s="15" t="s">
        <v>0</v>
      </c>
      <c r="C3" s="13">
        <f>MATCH($B$3,'都道府県表（NDB-SCR）'!$C$7:$C53,0)+6</f>
        <v>7</v>
      </c>
    </row>
    <row r="4" spans="1:19" ht="30" customHeight="1" thickTop="1">
      <c r="B4" s="12"/>
    </row>
    <row r="5" spans="1:19" ht="49.5" customHeight="1" thickBot="1">
      <c r="B5"/>
      <c r="C5" s="13">
        <v>0</v>
      </c>
    </row>
    <row r="6" spans="1:19" ht="30" customHeight="1" thickBot="1">
      <c r="E6" s="16"/>
      <c r="G6" s="451" t="s">
        <v>147</v>
      </c>
      <c r="H6" s="452"/>
      <c r="I6" s="452"/>
      <c r="J6" s="452"/>
      <c r="K6" s="453"/>
      <c r="N6" s="454" t="s">
        <v>148</v>
      </c>
      <c r="O6" s="455"/>
      <c r="P6" s="455"/>
      <c r="Q6" s="455"/>
      <c r="R6" s="456"/>
    </row>
    <row r="7" spans="1:19"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9" ht="18.5" thickBot="1"/>
    <row r="9" spans="1:19" ht="49.5" customHeight="1" thickBot="1">
      <c r="G9" s="478" t="s">
        <v>379</v>
      </c>
      <c r="H9" s="479"/>
      <c r="I9" s="479"/>
      <c r="J9" s="479"/>
      <c r="K9" s="480"/>
      <c r="N9" s="491" t="s">
        <v>378</v>
      </c>
      <c r="O9" s="492"/>
      <c r="P9" s="492"/>
      <c r="Q9" s="492"/>
      <c r="R9" s="493"/>
    </row>
    <row r="10" spans="1:19" customFormat="1" ht="49.5" customHeight="1" thickBot="1">
      <c r="A10" s="14"/>
      <c r="B10" s="14"/>
      <c r="C10" s="13"/>
      <c r="D10" s="13"/>
      <c r="E10" s="19" t="s">
        <v>152</v>
      </c>
      <c r="F10" s="14"/>
      <c r="G10" s="60" t="s">
        <v>403</v>
      </c>
      <c r="H10" s="494" t="s">
        <v>391</v>
      </c>
      <c r="I10" s="495"/>
      <c r="J10" s="495"/>
      <c r="K10" s="496"/>
      <c r="M10" s="14"/>
      <c r="N10" s="60" t="s">
        <v>386</v>
      </c>
      <c r="O10" s="488" t="s">
        <v>381</v>
      </c>
      <c r="P10" s="489"/>
      <c r="Q10" s="489"/>
      <c r="R10" s="490"/>
      <c r="S10" s="54"/>
    </row>
    <row r="11" spans="1:19" customFormat="1" ht="49.5" customHeight="1" thickBot="1">
      <c r="A11" s="14"/>
      <c r="B11" s="14"/>
      <c r="C11" s="13"/>
      <c r="D11" s="13"/>
      <c r="E11" s="19" t="s">
        <v>152</v>
      </c>
      <c r="F11" s="14"/>
      <c r="G11" s="24"/>
      <c r="H11" s="67" t="s">
        <v>196</v>
      </c>
      <c r="I11" s="34" t="s">
        <v>196</v>
      </c>
      <c r="J11" s="156" t="s">
        <v>197</v>
      </c>
      <c r="K11" s="157" t="s">
        <v>197</v>
      </c>
      <c r="M11" s="14"/>
      <c r="N11" s="24"/>
      <c r="O11" s="31" t="s">
        <v>1139</v>
      </c>
      <c r="P11" s="51" t="s">
        <v>3019</v>
      </c>
      <c r="Q11" s="52" cm="1">
        <f t="array" aca="1" ref="Q11" ca="1">INDIRECT(ADDRESS(7,MATCH($O11,国表!$A$3:$LQ$3,0),1,1,"国表"))</f>
        <v>0.56100000000000005</v>
      </c>
      <c r="R11" s="53" cm="1">
        <f t="array" aca="1" ref="R11" ca="1">INDIRECT(ADDRESS($C$3,MATCH($O11,都道府県表!$A$3:$LQ$3,0),1,1,"都道府県表"))</f>
        <v>0.69599999999999995</v>
      </c>
      <c r="S11" s="183"/>
    </row>
    <row r="12" spans="1:19" customFormat="1" ht="49.5" customHeight="1">
      <c r="A12" s="14"/>
      <c r="B12" s="14"/>
      <c r="C12" s="13"/>
      <c r="D12" s="13"/>
      <c r="E12" s="32" t="s">
        <v>175</v>
      </c>
      <c r="F12" s="14"/>
      <c r="G12" s="22" t="s">
        <v>404</v>
      </c>
      <c r="H12" s="471" t="s">
        <v>475</v>
      </c>
      <c r="I12" s="472"/>
      <c r="J12" s="472"/>
      <c r="K12" s="473"/>
      <c r="M12" s="14"/>
      <c r="N12" s="26" t="s">
        <v>387</v>
      </c>
      <c r="O12" s="465" t="s">
        <v>382</v>
      </c>
      <c r="P12" s="465"/>
      <c r="Q12" s="465"/>
      <c r="R12" s="466"/>
      <c r="S12" s="55"/>
    </row>
    <row r="13" spans="1:19" customFormat="1" ht="49.5" customHeight="1">
      <c r="A13" s="14"/>
      <c r="B13" s="14"/>
      <c r="C13" s="13"/>
      <c r="D13" s="13"/>
      <c r="E13" s="32"/>
      <c r="F13" s="14"/>
      <c r="G13" s="26"/>
      <c r="H13" s="194" t="s">
        <v>476</v>
      </c>
      <c r="I13" s="186" t="s">
        <v>392</v>
      </c>
      <c r="J13" s="187">
        <v>100</v>
      </c>
      <c r="K13" s="188" cm="1">
        <f t="array" aca="1" ref="K13" ca="1">INDIRECT(ADDRESS($C$3,MATCH(VALUE(SUBSTITUTE($H13,"NDB-SCR","")),'都道府県表（NDB-SCR）'!$A$3:$JE$3,0),1,1,"都道府県表（NDB-SCR）"))</f>
        <v>175</v>
      </c>
      <c r="M13" s="14"/>
      <c r="N13" s="24"/>
      <c r="O13" s="63" t="s">
        <v>1135</v>
      </c>
      <c r="P13" s="91" t="s">
        <v>3020</v>
      </c>
      <c r="Q13" s="57" cm="1">
        <f t="array" aca="1" ref="Q13" ca="1">INDIRECT(ADDRESS(7,MATCH($O13,国表!$A$3:$LQ$3,0),1,1,"国表"))</f>
        <v>0.71899999999999997</v>
      </c>
      <c r="R13" s="58" cm="1">
        <f t="array" aca="1" ref="R13" ca="1">INDIRECT(ADDRESS($C$3,MATCH($O13,都道府県表!$A$3:$LQ$3,0),1,1,"都道府県表"))</f>
        <v>0.745</v>
      </c>
      <c r="S13" s="183"/>
    </row>
    <row r="14" spans="1:19" customFormat="1" ht="49.5" customHeight="1">
      <c r="A14" s="14"/>
      <c r="B14" s="14"/>
      <c r="C14" s="13"/>
      <c r="D14" s="13"/>
      <c r="E14" s="14"/>
      <c r="F14" s="14"/>
      <c r="G14" s="26"/>
      <c r="H14" s="194" t="s">
        <v>477</v>
      </c>
      <c r="I14" s="186" t="s">
        <v>393</v>
      </c>
      <c r="J14" s="187">
        <v>100</v>
      </c>
      <c r="K14" s="188" cm="1">
        <f t="array" aca="1" ref="K14" ca="1">INDIRECT(ADDRESS($C$3,MATCH(VALUE(SUBSTITUTE($H14,"NDB-SCR","")),'都道府県表（NDB-SCR）'!$A$3:$JE$3,0),1,1,"都道府県表（NDB-SCR）"))</f>
        <v>109.9</v>
      </c>
      <c r="M14" s="14"/>
      <c r="N14" s="22" t="s">
        <v>388</v>
      </c>
      <c r="O14" s="471" t="s">
        <v>383</v>
      </c>
      <c r="P14" s="472"/>
      <c r="Q14" s="472"/>
      <c r="R14" s="473"/>
      <c r="S14" s="55"/>
    </row>
    <row r="15" spans="1:19" customFormat="1" ht="49.5" customHeight="1">
      <c r="A15" s="14"/>
      <c r="B15" s="14"/>
      <c r="C15" s="13"/>
      <c r="D15" s="13"/>
      <c r="E15" s="32"/>
      <c r="F15" s="14"/>
      <c r="G15" s="24"/>
      <c r="H15" s="194" t="s">
        <v>478</v>
      </c>
      <c r="I15" s="186" t="s">
        <v>394</v>
      </c>
      <c r="J15" s="187">
        <v>100</v>
      </c>
      <c r="K15" s="188" cm="1">
        <f t="array" aca="1" ref="K15" ca="1">INDIRECT(ADDRESS($C$3,MATCH(VALUE(SUBSTITUTE($H15,"NDB-SCR","")),'都道府県表（NDB-SCR）'!$A$3:$JE$3,0),1,1,"都道府県表（NDB-SCR）"))</f>
        <v>134.9</v>
      </c>
      <c r="M15" s="14"/>
      <c r="N15" s="24"/>
      <c r="O15" s="63" t="s">
        <v>1136</v>
      </c>
      <c r="P15" s="91" t="s">
        <v>3021</v>
      </c>
      <c r="Q15" s="57" cm="1">
        <f t="array" aca="1" ref="Q15" ca="1">INDIRECT(ADDRESS(7,MATCH($O15,国表!$A$3:$LQ$3,0),1,1,"国表"))</f>
        <v>0.621</v>
      </c>
      <c r="R15" s="58" cm="1">
        <f t="array" aca="1" ref="R15" ca="1">INDIRECT(ADDRESS($C$3,MATCH($O15,都道府県表!$A$3:$LQ$3,0),1,1,"都道府県表"))</f>
        <v>0.66800000000000004</v>
      </c>
      <c r="S15" s="183"/>
    </row>
    <row r="16" spans="1:19" customFormat="1" ht="49.5" customHeight="1">
      <c r="A16" s="14"/>
      <c r="B16" s="14"/>
      <c r="C16" s="13"/>
      <c r="D16" s="13"/>
      <c r="E16" s="32"/>
      <c r="F16" s="14"/>
      <c r="G16" s="22" t="s">
        <v>405</v>
      </c>
      <c r="H16" s="471" t="s">
        <v>414</v>
      </c>
      <c r="I16" s="472"/>
      <c r="J16" s="472"/>
      <c r="K16" s="473"/>
      <c r="M16" s="14"/>
      <c r="N16" s="22" t="s">
        <v>389</v>
      </c>
      <c r="O16" s="471" t="s">
        <v>384</v>
      </c>
      <c r="P16" s="472"/>
      <c r="Q16" s="472"/>
      <c r="R16" s="473"/>
      <c r="S16" s="55"/>
    </row>
    <row r="17" spans="1:19" customFormat="1" ht="49.5" customHeight="1">
      <c r="A17" s="14"/>
      <c r="B17" s="14"/>
      <c r="C17" s="13"/>
      <c r="D17" s="13"/>
      <c r="E17" s="32"/>
      <c r="F17" s="14"/>
      <c r="G17" s="26"/>
      <c r="H17" s="194" t="s">
        <v>479</v>
      </c>
      <c r="I17" s="186" t="s">
        <v>481</v>
      </c>
      <c r="J17" s="187">
        <v>100</v>
      </c>
      <c r="K17" s="188" cm="1">
        <f t="array" aca="1" ref="K17" ca="1">INDIRECT(ADDRESS($C$3,MATCH(VALUE(SUBSTITUTE($H17,"NDB-SCR","")),'都道府県表（NDB-SCR）'!$A$3:$JE$3,0),1,1,"都道府県表（NDB-SCR）"))</f>
        <v>158.19999999999999</v>
      </c>
      <c r="M17" s="14"/>
      <c r="N17" s="24"/>
      <c r="O17" s="31" t="s">
        <v>1137</v>
      </c>
      <c r="P17" s="21" t="s">
        <v>3022</v>
      </c>
      <c r="Q17" s="52" cm="1">
        <f t="array" aca="1" ref="Q17" ca="1">INDIRECT(ADDRESS(7,MATCH($O17,国表!$A$3:$LQ$3,0),1,1,"国表"))</f>
        <v>0.69499999999999995</v>
      </c>
      <c r="R17" s="53" cm="1">
        <f t="array" aca="1" ref="R17" ca="1">INDIRECT(ADDRESS($C$3,MATCH($O17,都道府県表!$A$3:$LQ$3,0),1,1,"都道府県表"))</f>
        <v>0.73199999999999998</v>
      </c>
      <c r="S17" s="55"/>
    </row>
    <row r="18" spans="1:19" customFormat="1" ht="49.5" customHeight="1">
      <c r="A18" s="14"/>
      <c r="B18" s="14"/>
      <c r="C18" s="13"/>
      <c r="D18" s="13"/>
      <c r="E18" s="32"/>
      <c r="F18" s="14"/>
      <c r="G18" s="26"/>
      <c r="H18" s="194" t="s">
        <v>480</v>
      </c>
      <c r="I18" s="186" t="s">
        <v>482</v>
      </c>
      <c r="J18" s="187">
        <v>100</v>
      </c>
      <c r="K18" s="188" cm="1">
        <f t="array" aca="1" ref="K18" ca="1">INDIRECT(ADDRESS($C$3,MATCH(VALUE(SUBSTITUTE($H18,"NDB-SCR","")),'都道府県表（NDB-SCR）'!$A$3:$JE$3,0),1,1,"都道府県表（NDB-SCR）"))</f>
        <v>90.3</v>
      </c>
      <c r="M18" s="14"/>
      <c r="N18" s="22" t="s">
        <v>390</v>
      </c>
      <c r="O18" s="471" t="s">
        <v>385</v>
      </c>
      <c r="P18" s="472"/>
      <c r="Q18" s="472"/>
      <c r="R18" s="473"/>
    </row>
    <row r="19" spans="1:19" customFormat="1" ht="49.5" customHeight="1" thickBot="1">
      <c r="A19" s="14"/>
      <c r="B19" s="14"/>
      <c r="C19" s="13"/>
      <c r="D19" s="13"/>
      <c r="E19" s="32"/>
      <c r="F19" s="14"/>
      <c r="G19" s="24"/>
      <c r="H19" s="194" t="s">
        <v>416</v>
      </c>
      <c r="I19" s="186" t="s">
        <v>638</v>
      </c>
      <c r="J19" s="187">
        <v>100</v>
      </c>
      <c r="K19" s="188" cm="1">
        <f t="array" aca="1" ref="K19" ca="1">INDIRECT(ADDRESS($C$3,MATCH(VALUE(SUBSTITUTE($H19,"NDB-SCR","")),'都道府県表（NDB-SCR）'!$A$3:$JE$3,0),1,1,"都道府県表（NDB-SCR）"))</f>
        <v>106.8</v>
      </c>
      <c r="M19" s="14"/>
      <c r="N19" s="50"/>
      <c r="O19" s="64" t="s">
        <v>196</v>
      </c>
      <c r="P19" s="35" t="s">
        <v>196</v>
      </c>
      <c r="Q19" s="168" t="s">
        <v>197</v>
      </c>
      <c r="R19" s="169" t="s">
        <v>197</v>
      </c>
    </row>
    <row r="20" spans="1:19" customFormat="1" ht="49.5" customHeight="1">
      <c r="A20" s="14"/>
      <c r="B20" s="14"/>
      <c r="C20" s="13"/>
      <c r="D20" s="13"/>
      <c r="E20" s="32"/>
      <c r="F20" s="14"/>
      <c r="G20" s="22" t="s">
        <v>406</v>
      </c>
      <c r="H20" s="471" t="s">
        <v>483</v>
      </c>
      <c r="I20" s="472"/>
      <c r="J20" s="472"/>
      <c r="K20" s="473"/>
      <c r="M20" s="14"/>
      <c r="P20" s="184"/>
    </row>
    <row r="21" spans="1:19" customFormat="1" ht="49.5" customHeight="1">
      <c r="A21" s="14"/>
      <c r="B21" s="14"/>
      <c r="C21" s="13"/>
      <c r="D21" s="13"/>
      <c r="E21" s="32"/>
      <c r="F21" s="14"/>
      <c r="G21" s="24"/>
      <c r="H21" s="194" t="s">
        <v>417</v>
      </c>
      <c r="I21" s="186" t="s">
        <v>418</v>
      </c>
      <c r="J21" s="187">
        <v>100</v>
      </c>
      <c r="K21" s="188" cm="1">
        <f t="array" aca="1" ref="K21" ca="1">INDIRECT(ADDRESS($C$3,MATCH(VALUE(SUBSTITUTE($H21,"NDB-SCR","")),'都道府県表（NDB-SCR）'!$A$3:$JE$3,0),1,1,"都道府県表（NDB-SCR）"))</f>
        <v>148.4</v>
      </c>
      <c r="M21" s="14"/>
    </row>
    <row r="22" spans="1:19" customFormat="1" ht="49.5" customHeight="1">
      <c r="A22" s="14"/>
      <c r="B22" s="14"/>
      <c r="C22" s="13"/>
      <c r="D22" s="13"/>
      <c r="E22" s="32"/>
      <c r="F22" s="14"/>
      <c r="G22" s="22" t="s">
        <v>407</v>
      </c>
      <c r="H22" s="471" t="s">
        <v>395</v>
      </c>
      <c r="I22" s="472"/>
      <c r="J22" s="472"/>
      <c r="K22" s="473"/>
      <c r="M22" s="14"/>
    </row>
    <row r="23" spans="1:19" customFormat="1" ht="49.5" customHeight="1">
      <c r="A23" s="14"/>
      <c r="B23" s="14"/>
      <c r="C23" s="13"/>
      <c r="D23" s="13"/>
      <c r="E23" s="32"/>
      <c r="F23" s="14"/>
      <c r="G23" s="24"/>
      <c r="H23" s="195" t="s">
        <v>419</v>
      </c>
      <c r="I23" s="186" t="s">
        <v>484</v>
      </c>
      <c r="J23" s="196" cm="1">
        <f t="array" aca="1" ref="J23" ca="1">INDIRECT(ADDRESS(7,MATCH($H23,国表!$A$3:$LQ$3,0),1,1,"国表"))</f>
        <v>23.626468584519369</v>
      </c>
      <c r="K23" s="197" cm="1">
        <f t="array" aca="1" ref="K23" ca="1">INDIRECT(ADDRESS($C$3,MATCH($H23,都道府県表!$A$3:$LQ$3,0),1,1,"都道府県表"))</f>
        <v>42.272628538056424</v>
      </c>
      <c r="L23" s="199"/>
      <c r="M23" s="14"/>
    </row>
    <row r="24" spans="1:19" customFormat="1" ht="49.5" customHeight="1">
      <c r="A24" s="14"/>
      <c r="B24" s="14"/>
      <c r="C24" s="13"/>
      <c r="D24" s="13"/>
      <c r="E24" s="32"/>
      <c r="F24" s="14"/>
      <c r="G24" s="22" t="s">
        <v>408</v>
      </c>
      <c r="H24" s="471" t="s">
        <v>396</v>
      </c>
      <c r="I24" s="472"/>
      <c r="J24" s="472"/>
      <c r="K24" s="473"/>
      <c r="M24" s="14"/>
    </row>
    <row r="25" spans="1:19" customFormat="1" ht="49.5" customHeight="1">
      <c r="A25" s="14"/>
      <c r="B25" s="14"/>
      <c r="C25" s="13"/>
      <c r="D25" s="13"/>
      <c r="E25" s="32"/>
      <c r="F25" s="14"/>
      <c r="G25" s="24"/>
      <c r="H25" s="195" t="s">
        <v>524</v>
      </c>
      <c r="I25" s="186" t="s">
        <v>523</v>
      </c>
      <c r="J25" s="200" cm="1">
        <f t="array" aca="1" ref="J25" ca="1">INDIRECT(ADDRESS(7,MATCH($H25,国表!$A$3:$LQ$3,0),1,1,"国表"))/国表!$M$7*100000</f>
        <v>7.9043393965659237E-2</v>
      </c>
      <c r="K25" s="201" cm="1">
        <f t="array" aca="1" ref="K25" ca="1">INDIRECT(ADDRESS($C$3,MATCH($H25,都道府県表!$A$3:$LQ$3,0),1,1,"都道府県表"))/INDIRECT(ADDRESS($C$3,13,1,1,"都道府県表"))*100000</f>
        <v>9.2906875907816308E-2</v>
      </c>
      <c r="L25" s="304" t="s">
        <v>2434</v>
      </c>
      <c r="M25" s="14"/>
    </row>
    <row r="26" spans="1:19" customFormat="1" ht="49.5" customHeight="1">
      <c r="A26" s="14"/>
      <c r="B26" s="14"/>
      <c r="C26" s="13"/>
      <c r="D26" s="13"/>
      <c r="E26" s="32"/>
      <c r="F26" s="14"/>
      <c r="G26" s="22" t="s">
        <v>409</v>
      </c>
      <c r="H26" s="471" t="s">
        <v>397</v>
      </c>
      <c r="I26" s="472"/>
      <c r="J26" s="472"/>
      <c r="K26" s="473"/>
      <c r="M26" s="14"/>
    </row>
    <row r="27" spans="1:19" customFormat="1" ht="49.5" customHeight="1" thickBot="1">
      <c r="A27" s="14"/>
      <c r="B27" s="14"/>
      <c r="C27" s="13"/>
      <c r="D27" s="13"/>
      <c r="E27" s="32"/>
      <c r="F27" s="14"/>
      <c r="G27" s="50"/>
      <c r="H27" s="198" t="s">
        <v>525</v>
      </c>
      <c r="I27" s="190" t="s">
        <v>526</v>
      </c>
      <c r="J27" s="202" cm="1">
        <f t="array" aca="1" ref="J27" ca="1">INDIRECT(ADDRESS(7,MATCH($H27,国表!$A$3:$LQ$3,0),1,1,"国表"))/国表!$M$7*100000</f>
        <v>0.58375348249056247</v>
      </c>
      <c r="K27" s="203" cm="1">
        <f t="array" aca="1" ref="K27" ca="1">INDIRECT(ADDRESS($C$3,MATCH($H27,都道府県表!$A$3:$LQ$3,0),1,1,"都道府県表"))/INDIRECT(ADDRESS($C$3,13,1,1,"都道府県表"))*100000</f>
        <v>0.79528285777090746</v>
      </c>
      <c r="L27" s="304" t="s">
        <v>2434</v>
      </c>
      <c r="M27" s="14"/>
    </row>
    <row r="28" spans="1:19" customFormat="1" ht="49.5" customHeight="1" thickBot="1">
      <c r="A28" s="14"/>
      <c r="B28" s="14"/>
      <c r="C28" s="13"/>
      <c r="D28" s="13"/>
      <c r="E28" s="463"/>
      <c r="F28" s="14"/>
      <c r="G28" s="14"/>
      <c r="H28" s="14"/>
      <c r="I28" s="305" t="s">
        <v>2435</v>
      </c>
      <c r="J28" s="14"/>
      <c r="K28" s="14"/>
      <c r="M28" s="14"/>
    </row>
    <row r="29" spans="1:19" customFormat="1" ht="49.5" customHeight="1" thickBot="1">
      <c r="A29" s="14"/>
      <c r="B29" s="14"/>
      <c r="C29" s="13"/>
      <c r="D29" s="13"/>
      <c r="E29" s="463"/>
      <c r="F29" s="14"/>
      <c r="G29" s="457" t="s">
        <v>380</v>
      </c>
      <c r="H29" s="458"/>
      <c r="I29" s="458"/>
      <c r="J29" s="458"/>
      <c r="K29" s="459"/>
      <c r="M29" s="14"/>
      <c r="N29" s="14"/>
      <c r="O29" s="14"/>
      <c r="P29" s="14"/>
      <c r="Q29" s="14"/>
      <c r="R29" s="14"/>
    </row>
    <row r="30" spans="1:19" customFormat="1" ht="49.5" customHeight="1" thickBot="1">
      <c r="A30" s="14"/>
      <c r="B30" s="14"/>
      <c r="C30" s="13"/>
      <c r="D30" s="13"/>
      <c r="E30" s="19" t="s">
        <v>152</v>
      </c>
      <c r="F30" s="14"/>
      <c r="G30" s="60" t="s">
        <v>410</v>
      </c>
      <c r="H30" s="485" t="s">
        <v>398</v>
      </c>
      <c r="I30" s="486"/>
      <c r="J30" s="486"/>
      <c r="K30" s="487"/>
      <c r="M30" s="14"/>
      <c r="N30" s="14"/>
      <c r="O30" s="14"/>
      <c r="P30" s="14"/>
      <c r="Q30" s="14"/>
      <c r="R30" s="14"/>
    </row>
    <row r="31" spans="1:19" customFormat="1" ht="49.5" customHeight="1" thickBot="1">
      <c r="A31" s="14"/>
      <c r="B31" s="14"/>
      <c r="C31" s="13"/>
      <c r="D31" s="13"/>
      <c r="E31" s="19" t="s">
        <v>152</v>
      </c>
      <c r="F31" s="14"/>
      <c r="G31" s="24"/>
      <c r="H31" s="63" t="s">
        <v>1138</v>
      </c>
      <c r="I31" s="91" t="s">
        <v>527</v>
      </c>
      <c r="J31" s="164" cm="1">
        <f t="array" aca="1" ref="J31" ca="1">INDIRECT(ADDRESS(7,MATCH($H31,国表!$A$3:$LQ$3,0),1,1,"国表"))</f>
        <v>0.74099999999999999</v>
      </c>
      <c r="K31" s="165" cm="1">
        <f t="array" aca="1" ref="K31" ca="1">INDIRECT(ADDRESS($C$3,MATCH($H31,都道府県表!$A$3:$LQ$3,0),1,1,"都道府県表"))</f>
        <v>0.77400000000000002</v>
      </c>
      <c r="L31" s="55"/>
      <c r="M31" s="14"/>
      <c r="N31" s="14"/>
      <c r="O31" s="14"/>
      <c r="P31" s="14"/>
      <c r="Q31" s="14"/>
      <c r="R31" s="14"/>
    </row>
    <row r="32" spans="1:19" customFormat="1" ht="49.5" customHeight="1">
      <c r="A32" s="14"/>
      <c r="B32" s="14"/>
      <c r="C32" s="13"/>
      <c r="D32" s="13"/>
      <c r="E32" s="32" t="s">
        <v>175</v>
      </c>
      <c r="F32" s="14"/>
      <c r="G32" s="22" t="s">
        <v>411</v>
      </c>
      <c r="H32" s="467" t="s">
        <v>399</v>
      </c>
      <c r="I32" s="469"/>
      <c r="J32" s="469"/>
      <c r="K32" s="470"/>
      <c r="L32" s="55"/>
      <c r="M32" s="14"/>
      <c r="N32" s="14"/>
      <c r="O32" s="14"/>
      <c r="P32" s="14"/>
      <c r="Q32" s="14"/>
      <c r="R32" s="14"/>
    </row>
    <row r="33" spans="1:18" customFormat="1" ht="49.5" customHeight="1">
      <c r="A33" s="14"/>
      <c r="B33" s="14"/>
      <c r="C33" s="13"/>
      <c r="D33" s="13"/>
      <c r="E33" s="32"/>
      <c r="F33" s="14"/>
      <c r="G33" s="24"/>
      <c r="H33" s="31" t="s">
        <v>1124</v>
      </c>
      <c r="I33" s="51" t="s">
        <v>528</v>
      </c>
      <c r="J33" s="166" cm="1">
        <f t="array" aca="1" ref="J33" ca="1">INDIRECT(ADDRESS(7,MATCH($H33,国表!$A$3:$LQ$3,0),1,1,"国表"))</f>
        <v>0.42499999999999999</v>
      </c>
      <c r="K33" s="167" cm="1">
        <f t="array" aca="1" ref="K33" ca="1">INDIRECT(ADDRESS($C$3,MATCH($H33,都道府県表!$A$3:$LQ$3,0),1,1,"都道府県表"))</f>
        <v>0.46700000000000003</v>
      </c>
      <c r="L33" s="55"/>
      <c r="M33" s="14"/>
      <c r="N33" s="14"/>
      <c r="O33" s="14"/>
      <c r="P33" s="14"/>
      <c r="Q33" s="14"/>
      <c r="R33" s="14"/>
    </row>
    <row r="34" spans="1:18" customFormat="1" ht="49.5" customHeight="1">
      <c r="A34" s="14"/>
      <c r="B34" s="14"/>
      <c r="C34" s="13"/>
      <c r="D34" s="13"/>
      <c r="E34" s="32"/>
      <c r="F34" s="14"/>
      <c r="G34" s="22" t="s">
        <v>412</v>
      </c>
      <c r="H34" s="467" t="s">
        <v>400</v>
      </c>
      <c r="I34" s="469"/>
      <c r="J34" s="469"/>
      <c r="K34" s="470"/>
      <c r="L34" s="55"/>
      <c r="M34" s="14"/>
      <c r="N34" s="14"/>
      <c r="O34" s="14"/>
      <c r="P34" s="14"/>
      <c r="Q34" s="14"/>
      <c r="R34" s="14"/>
    </row>
    <row r="35" spans="1:18" customFormat="1" ht="49.5" customHeight="1">
      <c r="A35" s="14"/>
      <c r="B35" s="14"/>
      <c r="C35" s="13"/>
      <c r="D35" s="13"/>
      <c r="E35" s="32"/>
      <c r="F35" s="14"/>
      <c r="G35" s="24"/>
      <c r="H35" s="31" t="s">
        <v>1140</v>
      </c>
      <c r="I35" s="51" t="s">
        <v>529</v>
      </c>
      <c r="J35" s="166" cm="1">
        <f t="array" aca="1" ref="J35" ca="1">INDIRECT(ADDRESS(7,MATCH($H35,国表!$A$3:$LQ$3,0),1,1,"国表"))</f>
        <v>0.65100000000000002</v>
      </c>
      <c r="K35" s="167" cm="1">
        <f t="array" aca="1" ref="K35" ca="1">INDIRECT(ADDRESS($C$3,MATCH($H35,都道府県表!$A$3:$LQ$3,0),1,1,"都道府県表"))</f>
        <v>0.57799999999999996</v>
      </c>
      <c r="L35" s="55"/>
      <c r="M35" s="14"/>
      <c r="N35" s="14"/>
      <c r="O35" s="14"/>
      <c r="P35" s="14"/>
      <c r="Q35" s="14"/>
      <c r="R35" s="14"/>
    </row>
    <row r="36" spans="1:18" customFormat="1" ht="49.5" customHeight="1">
      <c r="A36" s="14"/>
      <c r="B36" s="14"/>
      <c r="C36" s="13"/>
      <c r="D36" s="13"/>
      <c r="F36" s="14"/>
      <c r="G36" s="22" t="s">
        <v>413</v>
      </c>
      <c r="H36" s="471" t="s">
        <v>401</v>
      </c>
      <c r="I36" s="472"/>
      <c r="J36" s="472"/>
      <c r="K36" s="473"/>
      <c r="L36" s="55"/>
      <c r="M36" s="14"/>
      <c r="N36" s="14"/>
      <c r="O36" s="14"/>
      <c r="P36" s="14"/>
      <c r="Q36" s="14"/>
      <c r="R36" s="14"/>
    </row>
    <row r="37" spans="1:18" customFormat="1" ht="49.5" customHeight="1">
      <c r="A37" s="14"/>
      <c r="B37" s="14"/>
      <c r="C37" s="13"/>
      <c r="D37" s="13"/>
      <c r="F37" s="14"/>
      <c r="G37" s="24"/>
      <c r="H37" s="31" t="s">
        <v>1150</v>
      </c>
      <c r="I37" s="21" t="s">
        <v>530</v>
      </c>
      <c r="J37" s="166" cm="1">
        <f t="array" aca="1" ref="J37" ca="1">INDIRECT(ADDRESS(7,MATCH($H37,国表!$A$3:$LQ$3,0),1,1,"国表"))</f>
        <v>0.45600000000000002</v>
      </c>
      <c r="K37" s="167" cm="1">
        <f t="array" aca="1" ref="K37" ca="1">INDIRECT(ADDRESS($C$3,MATCH($H37,都道府県表!$A$3:$LQ$3,0),1,1,"都道府県表"))</f>
        <v>0.56799999999999995</v>
      </c>
      <c r="L37" s="55"/>
      <c r="M37" s="14"/>
      <c r="N37" s="14"/>
      <c r="O37" s="14"/>
      <c r="P37" s="14"/>
      <c r="Q37" s="14"/>
      <c r="R37" s="14"/>
    </row>
    <row r="38" spans="1:18" customFormat="1" ht="49.5" customHeight="1">
      <c r="A38" s="14"/>
      <c r="B38" s="14"/>
      <c r="C38" s="13"/>
      <c r="D38" s="13"/>
      <c r="G38" s="22" t="s">
        <v>415</v>
      </c>
      <c r="H38" s="471" t="s">
        <v>402</v>
      </c>
      <c r="I38" s="472"/>
      <c r="J38" s="472"/>
      <c r="K38" s="473"/>
      <c r="L38" s="55"/>
      <c r="M38" s="14"/>
      <c r="N38" s="14"/>
      <c r="O38" s="14"/>
      <c r="P38" s="14"/>
      <c r="Q38" s="14"/>
      <c r="R38" s="14"/>
    </row>
    <row r="39" spans="1:18" customFormat="1" ht="49.5" customHeight="1">
      <c r="A39" s="14"/>
      <c r="B39" s="14"/>
      <c r="C39" s="13"/>
      <c r="D39" s="13"/>
      <c r="G39" s="24"/>
      <c r="H39" s="31" t="s">
        <v>1141</v>
      </c>
      <c r="I39" s="21" t="s">
        <v>531</v>
      </c>
      <c r="J39" s="166" cm="1">
        <f t="array" aca="1" ref="J39" ca="1">INDIRECT(ADDRESS(7,MATCH($H39,国表!$A$3:$LQ$3,0),1,1,"国表"))</f>
        <v>0.31900000000000001</v>
      </c>
      <c r="K39" s="167" cm="1">
        <f t="array" aca="1" ref="K39" ca="1">INDIRECT(ADDRESS($C$3,MATCH($H39,都道府県表!$A$3:$LQ$3,0),1,1,"都道府県表"))</f>
        <v>0.35599999999999998</v>
      </c>
      <c r="L39" s="55"/>
      <c r="M39" s="14"/>
      <c r="N39" s="14"/>
      <c r="O39" s="14"/>
      <c r="P39" s="14"/>
      <c r="Q39" s="14"/>
      <c r="R39" s="14"/>
    </row>
    <row r="40" spans="1:18" customFormat="1" ht="49.5" customHeight="1">
      <c r="A40" s="14"/>
      <c r="B40" s="14"/>
      <c r="C40" s="13"/>
      <c r="D40" s="13"/>
      <c r="G40" s="22" t="s">
        <v>3047</v>
      </c>
      <c r="H40" s="471" t="s">
        <v>414</v>
      </c>
      <c r="I40" s="472"/>
      <c r="J40" s="472"/>
      <c r="K40" s="473"/>
      <c r="M40" s="14"/>
      <c r="N40" s="14"/>
      <c r="O40" s="14"/>
      <c r="P40" s="14"/>
      <c r="Q40" s="14"/>
      <c r="R40" s="14"/>
    </row>
    <row r="41" spans="1:18" customFormat="1" ht="49.5" customHeight="1">
      <c r="A41" s="14"/>
      <c r="B41" s="14"/>
      <c r="C41" s="13"/>
      <c r="D41" s="13"/>
      <c r="G41" s="26"/>
      <c r="H41" s="194" t="s">
        <v>479</v>
      </c>
      <c r="I41" s="186" t="s">
        <v>481</v>
      </c>
      <c r="J41" s="187">
        <v>100</v>
      </c>
      <c r="K41" s="188" cm="1">
        <f t="array" aca="1" ref="K41" ca="1">INDIRECT(ADDRESS($C$3,MATCH(VALUE(SUBSTITUTE($H41,"NDB-SCR","")),'都道府県表（NDB-SCR）'!$A$3:$JE$3,0),1,1,"都道府県表（NDB-SCR）"))</f>
        <v>158.19999999999999</v>
      </c>
      <c r="M41" s="14"/>
      <c r="N41" s="14"/>
      <c r="O41" s="14"/>
      <c r="P41" s="14"/>
      <c r="Q41" s="14"/>
      <c r="R41" s="14"/>
    </row>
    <row r="42" spans="1:18" customFormat="1" ht="49.5" customHeight="1">
      <c r="A42" s="14"/>
      <c r="B42" s="14"/>
      <c r="C42" s="13"/>
      <c r="D42" s="13"/>
      <c r="G42" s="26"/>
      <c r="H42" s="194" t="s">
        <v>480</v>
      </c>
      <c r="I42" s="186" t="s">
        <v>482</v>
      </c>
      <c r="J42" s="187">
        <v>100</v>
      </c>
      <c r="K42" s="188" cm="1">
        <f t="array" aca="1" ref="K42" ca="1">INDIRECT(ADDRESS($C$3,MATCH(VALUE(SUBSTITUTE($H42,"NDB-SCR","")),'都道府県表（NDB-SCR）'!$A$3:$JE$3,0),1,1,"都道府県表（NDB-SCR）"))</f>
        <v>90.3</v>
      </c>
      <c r="M42" s="14"/>
      <c r="N42" s="14"/>
      <c r="O42" s="14"/>
      <c r="P42" s="14"/>
      <c r="Q42" s="14"/>
      <c r="R42" s="14"/>
    </row>
    <row r="43" spans="1:18" customFormat="1" ht="49.5" customHeight="1" thickBot="1">
      <c r="A43" s="14"/>
      <c r="B43" s="14"/>
      <c r="C43" s="13"/>
      <c r="D43" s="13"/>
      <c r="G43" s="50"/>
      <c r="H43" s="204" t="s">
        <v>416</v>
      </c>
      <c r="I43" s="190" t="s">
        <v>638</v>
      </c>
      <c r="J43" s="191">
        <v>100</v>
      </c>
      <c r="K43" s="192" cm="1">
        <f t="array" aca="1" ref="K43" ca="1">INDIRECT(ADDRESS($C$3,MATCH(VALUE(SUBSTITUTE($H43,"NDB-SCR","")),'都道府県表（NDB-SCR）'!$A$3:$JE$3,0),1,1,"都道府県表（NDB-SCR）"))</f>
        <v>106.8</v>
      </c>
      <c r="M43" s="14"/>
      <c r="N43" s="14"/>
      <c r="O43" s="14"/>
      <c r="P43" s="14"/>
      <c r="Q43" s="14"/>
      <c r="R43" s="14"/>
    </row>
    <row r="44" spans="1:18" customFormat="1" ht="49.5" customHeight="1">
      <c r="A44" s="14"/>
      <c r="B44" s="14"/>
      <c r="C44" s="13"/>
      <c r="D44" s="13"/>
      <c r="E44" s="14"/>
      <c r="F44" s="14"/>
      <c r="M44" s="14"/>
      <c r="N44" s="14"/>
      <c r="O44" s="14"/>
      <c r="P44" s="14"/>
      <c r="Q44" s="14"/>
      <c r="R44" s="14"/>
    </row>
    <row r="45" spans="1:18" customFormat="1" ht="49.5" customHeight="1">
      <c r="A45" s="14"/>
      <c r="B45" s="14"/>
      <c r="C45" s="13"/>
      <c r="D45" s="13"/>
      <c r="E45" s="14"/>
      <c r="F45" s="14"/>
      <c r="M45" s="14"/>
      <c r="N45" s="14"/>
      <c r="O45" s="14"/>
      <c r="P45" s="14"/>
      <c r="Q45" s="14"/>
      <c r="R45" s="14"/>
    </row>
    <row r="46" spans="1:18" customFormat="1" ht="49.5" customHeight="1">
      <c r="A46" s="14"/>
      <c r="B46" s="14"/>
      <c r="C46" s="13"/>
      <c r="D46" s="13"/>
      <c r="E46" s="14"/>
      <c r="F46" s="14"/>
      <c r="M46" s="14"/>
      <c r="N46" s="14"/>
      <c r="O46" s="14"/>
      <c r="P46" s="14"/>
      <c r="Q46" s="14"/>
      <c r="R46" s="14"/>
    </row>
    <row r="47" spans="1:18" customFormat="1" ht="49.5" customHeight="1">
      <c r="A47" s="14"/>
      <c r="B47" s="14"/>
      <c r="C47" s="13"/>
      <c r="D47" s="13"/>
      <c r="E47" s="14"/>
      <c r="F47" s="14"/>
      <c r="G47" s="14"/>
      <c r="H47" s="14"/>
      <c r="I47" s="14"/>
      <c r="J47" s="14"/>
      <c r="K47" s="14"/>
      <c r="M47" s="14"/>
      <c r="N47" s="14"/>
      <c r="O47" s="14"/>
      <c r="P47" s="14"/>
      <c r="Q47" s="14"/>
      <c r="R47" s="14"/>
    </row>
    <row r="48" spans="1:18" customFormat="1" ht="49.5" customHeight="1">
      <c r="A48" s="14"/>
      <c r="B48" s="14"/>
      <c r="C48" s="13"/>
      <c r="D48" s="13"/>
      <c r="E48" s="14"/>
      <c r="F48" s="14"/>
      <c r="G48" s="14"/>
      <c r="H48" s="14"/>
      <c r="I48" s="14"/>
      <c r="J48" s="14"/>
      <c r="K48" s="14"/>
      <c r="M48" s="14"/>
      <c r="N48" s="14"/>
      <c r="O48" s="14"/>
      <c r="P48" s="14"/>
      <c r="Q48" s="14"/>
      <c r="R48" s="14"/>
    </row>
    <row r="49" spans="1:18" customFormat="1" ht="49.5" customHeight="1">
      <c r="A49" s="14"/>
      <c r="B49" s="14"/>
      <c r="C49" s="13"/>
      <c r="D49" s="13"/>
      <c r="E49" s="14"/>
      <c r="F49" s="14"/>
      <c r="G49" s="14"/>
      <c r="H49" s="14"/>
      <c r="I49" s="14"/>
      <c r="J49" s="14"/>
      <c r="K49" s="14"/>
      <c r="M49" s="14"/>
      <c r="N49" s="14"/>
      <c r="O49" s="14"/>
      <c r="P49" s="14"/>
      <c r="Q49" s="14"/>
      <c r="R49" s="14"/>
    </row>
    <row r="50" spans="1:18" customFormat="1" ht="49.5" customHeight="1">
      <c r="A50" s="14"/>
      <c r="B50" s="14"/>
      <c r="C50" s="13"/>
      <c r="D50" s="13"/>
      <c r="E50" s="14"/>
      <c r="F50" s="14"/>
      <c r="G50" s="14"/>
      <c r="H50" s="14"/>
      <c r="I50" s="14"/>
      <c r="J50" s="14"/>
      <c r="K50" s="14"/>
      <c r="M50" s="14"/>
      <c r="N50" s="14"/>
      <c r="O50" s="14"/>
      <c r="P50" s="14"/>
      <c r="Q50" s="14"/>
      <c r="R50" s="14"/>
    </row>
    <row r="51" spans="1:18" customFormat="1" ht="49.5" customHeight="1">
      <c r="A51" s="14"/>
      <c r="B51" s="14"/>
      <c r="C51" s="13"/>
      <c r="D51" s="13"/>
      <c r="E51" s="14"/>
      <c r="F51" s="14"/>
      <c r="G51" s="14"/>
      <c r="H51" s="14"/>
      <c r="I51" s="14"/>
      <c r="J51" s="14"/>
      <c r="K51" s="14"/>
      <c r="M51" s="14"/>
      <c r="N51" s="14"/>
      <c r="O51" s="14"/>
      <c r="P51" s="14"/>
      <c r="Q51" s="14"/>
      <c r="R51" s="14"/>
    </row>
    <row r="52" spans="1:18" customFormat="1" ht="49.5" customHeight="1">
      <c r="A52" s="14"/>
      <c r="B52" s="14"/>
      <c r="C52" s="13"/>
      <c r="D52" s="13"/>
      <c r="E52" s="14"/>
      <c r="F52" s="14"/>
      <c r="G52" s="14"/>
      <c r="H52" s="14"/>
      <c r="I52" s="14"/>
      <c r="J52" s="14"/>
      <c r="K52" s="14"/>
      <c r="M52" s="14"/>
      <c r="N52" s="14"/>
      <c r="O52" s="14"/>
      <c r="P52" s="14"/>
      <c r="Q52" s="14"/>
      <c r="R52" s="14"/>
    </row>
    <row r="53" spans="1:18" customFormat="1" ht="49.5" customHeight="1">
      <c r="A53" s="14"/>
      <c r="B53" s="14"/>
      <c r="C53" s="13"/>
      <c r="D53" s="13"/>
      <c r="E53" s="14"/>
      <c r="F53" s="14"/>
      <c r="G53" s="14"/>
      <c r="H53" s="14"/>
      <c r="I53" s="14"/>
      <c r="J53" s="14"/>
      <c r="K53" s="14"/>
      <c r="M53" s="14"/>
      <c r="N53" s="14"/>
      <c r="O53" s="14"/>
      <c r="P53" s="14"/>
      <c r="Q53" s="14"/>
      <c r="R53" s="14"/>
    </row>
    <row r="54" spans="1:18" customFormat="1" ht="49.5" customHeight="1">
      <c r="A54" s="14"/>
      <c r="B54" s="14"/>
      <c r="C54" s="13"/>
      <c r="D54" s="13"/>
      <c r="E54" s="14"/>
      <c r="F54" s="14"/>
      <c r="G54" s="14"/>
      <c r="H54" s="14"/>
      <c r="I54" s="14"/>
      <c r="J54" s="14"/>
      <c r="K54" s="14"/>
      <c r="M54" s="14"/>
      <c r="N54" s="14"/>
      <c r="O54" s="14"/>
      <c r="P54" s="14"/>
      <c r="Q54" s="14"/>
      <c r="R54" s="14"/>
    </row>
    <row r="55" spans="1:18" ht="49.5" customHeight="1"/>
    <row r="56" spans="1:18" ht="49.5" customHeight="1"/>
  </sheetData>
  <mergeCells count="25">
    <mergeCell ref="E28:E29"/>
    <mergeCell ref="G29:K29"/>
    <mergeCell ref="O18:R18"/>
    <mergeCell ref="H10:K10"/>
    <mergeCell ref="H12:K12"/>
    <mergeCell ref="A1:R1"/>
    <mergeCell ref="G6:K6"/>
    <mergeCell ref="N6:R6"/>
    <mergeCell ref="G9:K9"/>
    <mergeCell ref="N9:R9"/>
    <mergeCell ref="H30:K30"/>
    <mergeCell ref="O10:R10"/>
    <mergeCell ref="O12:R12"/>
    <mergeCell ref="O14:R14"/>
    <mergeCell ref="O16:R16"/>
    <mergeCell ref="H16:K16"/>
    <mergeCell ref="H20:K20"/>
    <mergeCell ref="H22:K22"/>
    <mergeCell ref="H24:K24"/>
    <mergeCell ref="H26:K26"/>
    <mergeCell ref="H32:K32"/>
    <mergeCell ref="H34:K34"/>
    <mergeCell ref="H36:K36"/>
    <mergeCell ref="H38:K38"/>
    <mergeCell ref="H40:K40"/>
  </mergeCells>
  <phoneticPr fontId="6"/>
  <dataValidations count="1">
    <dataValidation type="list" allowBlank="1" showInputMessage="1" showErrorMessage="1" sqref="B3" xr:uid="{D548E8BD-7FEC-48D9-9E4E-D564F9B66BCC}">
      <formula1>都道府県</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DD33-58EE-4D92-9B15-9CD3F9EF216F}">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
  <cols>
    <col min="1" max="1" width="2.5" style="14" customWidth="1"/>
    <col min="2" max="2" width="18" style="14" customWidth="1"/>
    <col min="3" max="3" width="4" style="13" hidden="1" customWidth="1"/>
    <col min="4" max="4" width="9" style="13"/>
    <col min="5" max="5" width="13.25" style="14" customWidth="1"/>
    <col min="6" max="8" width="9" style="14"/>
    <col min="9" max="9" width="27.33203125" style="14" customWidth="1"/>
    <col min="10" max="11" width="9" style="14"/>
    <col min="12" max="12" width="8.58203125"/>
    <col min="13" max="15" width="9" style="14"/>
    <col min="16" max="16" width="27.33203125" style="14" customWidth="1"/>
    <col min="17" max="18" width="9" style="14"/>
    <col min="19" max="19" width="8.58203125" customWidth="1"/>
    <col min="20" max="16384" width="9" style="14"/>
  </cols>
  <sheetData>
    <row r="1" spans="1:18" ht="30" customHeight="1">
      <c r="A1" s="450" t="s">
        <v>170</v>
      </c>
      <c r="B1" s="450"/>
      <c r="C1" s="450"/>
      <c r="D1" s="450"/>
      <c r="E1" s="450"/>
      <c r="F1" s="450"/>
      <c r="G1" s="450"/>
      <c r="H1" s="450"/>
      <c r="I1" s="450"/>
      <c r="J1" s="450"/>
      <c r="K1" s="450"/>
      <c r="L1" s="450"/>
      <c r="M1" s="450"/>
      <c r="N1" s="450"/>
      <c r="O1" s="450"/>
      <c r="P1" s="450"/>
      <c r="Q1" s="450"/>
      <c r="R1" s="450"/>
    </row>
    <row r="2" spans="1:18" ht="30" customHeight="1" thickBot="1">
      <c r="B2" s="12" t="s">
        <v>146</v>
      </c>
    </row>
    <row r="3" spans="1:18" ht="49.5" customHeight="1" thickTop="1" thickBot="1">
      <c r="B3" s="15" t="s">
        <v>0</v>
      </c>
      <c r="C3" s="13">
        <f>MATCH($B$3,'都道府県表（NDB-SCR）'!$C$7:$C53,0)+6</f>
        <v>7</v>
      </c>
    </row>
    <row r="4" spans="1:18" ht="30" customHeight="1" thickTop="1">
      <c r="B4" s="12"/>
    </row>
    <row r="5" spans="1:18" ht="49.5" customHeight="1" thickBot="1">
      <c r="B5"/>
      <c r="C5" s="13">
        <v>0</v>
      </c>
    </row>
    <row r="6" spans="1:18" ht="30" customHeight="1" thickBot="1">
      <c r="E6" s="16"/>
      <c r="G6" s="451" t="s">
        <v>147</v>
      </c>
      <c r="H6" s="452"/>
      <c r="I6" s="452"/>
      <c r="J6" s="452"/>
      <c r="K6" s="453"/>
      <c r="N6" s="454" t="s">
        <v>148</v>
      </c>
      <c r="O6" s="455"/>
      <c r="P6" s="455"/>
      <c r="Q6" s="455"/>
      <c r="R6" s="456"/>
    </row>
    <row r="7" spans="1:18" ht="49.5" customHeight="1" thickBot="1">
      <c r="E7" s="17" t="s">
        <v>149</v>
      </c>
      <c r="G7" s="59"/>
      <c r="H7" s="29" t="s">
        <v>81</v>
      </c>
      <c r="I7" s="18" t="s">
        <v>83</v>
      </c>
      <c r="J7" s="18" t="s">
        <v>151</v>
      </c>
      <c r="K7" s="25" t="str">
        <f>$B$3</f>
        <v>北海道</v>
      </c>
      <c r="N7" s="59"/>
      <c r="O7" s="29" t="s">
        <v>81</v>
      </c>
      <c r="P7" s="18" t="s">
        <v>83</v>
      </c>
      <c r="Q7" s="18" t="s">
        <v>151</v>
      </c>
      <c r="R7" s="25" t="str">
        <f>$B$3</f>
        <v>北海道</v>
      </c>
    </row>
    <row r="8" spans="1:18" ht="18.5" thickBot="1"/>
    <row r="9" spans="1:18" ht="49.5" customHeight="1" thickBot="1">
      <c r="G9" s="457" t="s">
        <v>174</v>
      </c>
      <c r="H9" s="458"/>
      <c r="I9" s="458"/>
      <c r="J9" s="458"/>
      <c r="K9" s="459"/>
      <c r="N9" s="497" t="s">
        <v>173</v>
      </c>
      <c r="O9" s="498"/>
      <c r="P9" s="498"/>
      <c r="Q9" s="498"/>
      <c r="R9" s="499"/>
    </row>
    <row r="10" spans="1:18" customFormat="1" ht="49.5" customHeight="1" thickBot="1">
      <c r="A10" s="14"/>
      <c r="B10" s="14"/>
      <c r="C10" s="13"/>
      <c r="D10" s="13"/>
      <c r="E10" s="19" t="s">
        <v>152</v>
      </c>
      <c r="F10" s="14"/>
      <c r="G10" s="60" t="s">
        <v>181</v>
      </c>
      <c r="H10" s="446" t="s">
        <v>180</v>
      </c>
      <c r="I10" s="446"/>
      <c r="J10" s="446"/>
      <c r="K10" s="447"/>
      <c r="M10" s="14"/>
      <c r="N10" s="60" t="s">
        <v>177</v>
      </c>
      <c r="O10" s="446" t="s">
        <v>176</v>
      </c>
      <c r="P10" s="446"/>
      <c r="Q10" s="446"/>
      <c r="R10" s="447"/>
    </row>
    <row r="11" spans="1:18" customFormat="1" ht="49.5" customHeight="1" thickBot="1">
      <c r="A11" s="14"/>
      <c r="B11" s="14"/>
      <c r="C11" s="13"/>
      <c r="D11" s="13"/>
      <c r="E11" s="19" t="s">
        <v>152</v>
      </c>
      <c r="F11" s="14"/>
      <c r="G11" s="24"/>
      <c r="H11" s="27" t="s">
        <v>1131</v>
      </c>
      <c r="I11" s="28" t="s">
        <v>534</v>
      </c>
      <c r="J11" s="170" cm="1">
        <f t="array" aca="1" ref="J11" ca="1">INDIRECT(ADDRESS(7,MATCH($H11,国表!$A$3:$LQ$3,0),1,1,"国表"))</f>
        <v>0.752</v>
      </c>
      <c r="K11" s="171" cm="1">
        <f t="array" aca="1" ref="K11" ca="1">INDIRECT(ADDRESS($C$3,MATCH($H11,都道府県表!$A$3:$LQ$3,0),1,1,"都道府県表"))</f>
        <v>0.79800000000000004</v>
      </c>
      <c r="M11" s="14"/>
      <c r="N11" s="24"/>
      <c r="O11" s="31" t="s">
        <v>1142</v>
      </c>
      <c r="P11" s="21" t="s">
        <v>532</v>
      </c>
      <c r="Q11" s="52" cm="1">
        <f t="array" aca="1" ref="Q11" ca="1">INDIRECT(ADDRESS(7,MATCH($O11,国表!$A$3:$LQ$3,0),1,1,"国表"))</f>
        <v>0.70099999999999996</v>
      </c>
      <c r="R11" s="53" cm="1">
        <f t="array" aca="1" ref="R11" ca="1">INDIRECT(ADDRESS($C$3,MATCH($O11,都道府県表!$A$3:$LQ$3,0),1,1,"都道府県表"))</f>
        <v>0.78400000000000003</v>
      </c>
    </row>
    <row r="12" spans="1:18" customFormat="1" ht="49.5" customHeight="1">
      <c r="A12" s="14"/>
      <c r="B12" s="14"/>
      <c r="C12" s="13"/>
      <c r="D12" s="13"/>
      <c r="E12" s="32" t="s">
        <v>175</v>
      </c>
      <c r="F12" s="14"/>
      <c r="G12" s="26" t="s">
        <v>183</v>
      </c>
      <c r="H12" s="471" t="s">
        <v>182</v>
      </c>
      <c r="I12" s="472"/>
      <c r="J12" s="472"/>
      <c r="K12" s="473"/>
      <c r="M12" s="14"/>
      <c r="N12" s="22" t="s">
        <v>179</v>
      </c>
      <c r="O12" s="471" t="s">
        <v>178</v>
      </c>
      <c r="P12" s="472"/>
      <c r="Q12" s="472"/>
      <c r="R12" s="473"/>
    </row>
    <row r="13" spans="1:18" customFormat="1" ht="49.5" customHeight="1" thickBot="1">
      <c r="A13" s="14"/>
      <c r="B13" s="14"/>
      <c r="C13" s="13"/>
      <c r="D13" s="13"/>
      <c r="E13" s="32"/>
      <c r="F13" s="14"/>
      <c r="G13" s="24"/>
      <c r="H13" s="31" t="s">
        <v>1132</v>
      </c>
      <c r="I13" s="21" t="s">
        <v>535</v>
      </c>
      <c r="J13" s="166" cm="1">
        <f t="array" aca="1" ref="J13" ca="1">INDIRECT(ADDRESS(7,MATCH($H13,国表!$A$3:$LQ$3,0),1,1,"国表"))</f>
        <v>0.75900000000000001</v>
      </c>
      <c r="K13" s="167" cm="1">
        <f t="array" aca="1" ref="K13" ca="1">INDIRECT(ADDRESS($C$3,MATCH($H13,都道府県表!$A$3:$LQ$3,0),1,1,"都道府県表"))</f>
        <v>0.74399999999999999</v>
      </c>
      <c r="M13" s="14"/>
      <c r="N13" s="50"/>
      <c r="O13" s="20" t="s">
        <v>1130</v>
      </c>
      <c r="P13" s="23" t="s">
        <v>533</v>
      </c>
      <c r="Q13" s="61" cm="1">
        <f t="array" aca="1" ref="Q13" ca="1">INDIRECT(ADDRESS(7,MATCH($O13,国表!$A$3:$LQ$3,0),1,1,"国表"))</f>
        <v>0.79600000000000004</v>
      </c>
      <c r="R13" s="62" cm="1">
        <f t="array" aca="1" ref="R13" ca="1">INDIRECT(ADDRESS($C$3,MATCH($O13,都道府県表!$A$3:$LQ$3,0),1,1,"都道府県表"))</f>
        <v>0.78700000000000003</v>
      </c>
    </row>
    <row r="14" spans="1:18" customFormat="1" ht="49.5" customHeight="1">
      <c r="A14" s="14"/>
      <c r="B14" s="14"/>
      <c r="C14" s="13"/>
      <c r="D14" s="13"/>
      <c r="E14" s="14"/>
      <c r="F14" s="14"/>
      <c r="G14" s="22" t="s">
        <v>185</v>
      </c>
      <c r="H14" s="471" t="s">
        <v>184</v>
      </c>
      <c r="I14" s="472"/>
      <c r="J14" s="472"/>
      <c r="K14" s="473"/>
      <c r="M14" s="14"/>
    </row>
    <row r="15" spans="1:18" customFormat="1" ht="49.5" customHeight="1">
      <c r="A15" s="14"/>
      <c r="B15" s="14"/>
      <c r="C15" s="13"/>
      <c r="D15" s="13"/>
      <c r="E15" s="14"/>
      <c r="F15" s="14"/>
      <c r="G15" s="26"/>
      <c r="H15" s="185" t="s">
        <v>374</v>
      </c>
      <c r="I15" s="186" t="s">
        <v>372</v>
      </c>
      <c r="J15" s="187">
        <v>100</v>
      </c>
      <c r="K15" s="188" cm="1">
        <f t="array" aca="1" ref="K15" ca="1">INDIRECT(ADDRESS($C$3,MATCH(VALUE(SUBSTITUTE($H15,"NDB-SCR","")),'都道府県表（NDB-SCR）'!$A$3:$JE$3,0),1,1,"都道府県表（NDB-SCR）"))</f>
        <v>200.5</v>
      </c>
      <c r="M15" s="14"/>
    </row>
    <row r="16" spans="1:18" customFormat="1" ht="49.5" customHeight="1">
      <c r="A16" s="14"/>
      <c r="B16" s="14"/>
      <c r="C16" s="13"/>
      <c r="D16" s="13"/>
      <c r="F16" s="14"/>
      <c r="G16" s="26"/>
      <c r="H16" s="185" t="s">
        <v>375</v>
      </c>
      <c r="I16" s="186" t="s">
        <v>373</v>
      </c>
      <c r="J16" s="187">
        <v>100</v>
      </c>
      <c r="K16" s="188" cm="1">
        <f t="array" aca="1" ref="K16" ca="1">INDIRECT(ADDRESS($C$3,MATCH(VALUE(SUBSTITUTE($H16,"NDB-SCR","")),'都道府県表（NDB-SCR）'!$A$3:$JE$3,0),1,1,"都道府県表（NDB-SCR）"))</f>
        <v>85.4</v>
      </c>
      <c r="M16" s="14"/>
    </row>
    <row r="17" spans="1:13" customFormat="1" ht="49.5" customHeight="1" thickBot="1">
      <c r="A17" s="14"/>
      <c r="B17" s="14"/>
      <c r="C17" s="13"/>
      <c r="D17" s="13"/>
      <c r="F17" s="14"/>
      <c r="G17" s="50"/>
      <c r="H17" s="189" t="s">
        <v>376</v>
      </c>
      <c r="I17" s="190" t="s">
        <v>637</v>
      </c>
      <c r="J17" s="191">
        <v>100</v>
      </c>
      <c r="K17" s="192" cm="1">
        <f t="array" aca="1" ref="K17" ca="1">INDIRECT(ADDRESS($C$3,MATCH(VALUE(SUBSTITUTE($H17,"NDB-SCR","")),'都道府県表（NDB-SCR）'!$A$3:$JE$3,0),1,1,"都道府県表（NDB-SCR）"))</f>
        <v>114.4</v>
      </c>
      <c r="M17" s="14"/>
    </row>
    <row r="18" spans="1:13" customFormat="1" ht="49.5" customHeight="1" thickBot="1">
      <c r="A18" s="14"/>
      <c r="B18" s="14"/>
      <c r="C18" s="13"/>
      <c r="D18" s="13"/>
      <c r="E18" s="463"/>
      <c r="F18" s="14"/>
      <c r="G18" s="14"/>
      <c r="H18" s="14"/>
      <c r="I18" s="14"/>
      <c r="J18" s="14"/>
      <c r="K18" s="14"/>
      <c r="M18" s="14"/>
    </row>
    <row r="19" spans="1:13" customFormat="1" ht="49.5" customHeight="1" thickBot="1">
      <c r="A19" s="14"/>
      <c r="B19" s="14"/>
      <c r="C19" s="13"/>
      <c r="D19" s="13"/>
      <c r="E19" s="463"/>
      <c r="F19" s="14"/>
      <c r="G19" s="457" t="s">
        <v>171</v>
      </c>
      <c r="H19" s="458"/>
      <c r="I19" s="458"/>
      <c r="J19" s="458"/>
      <c r="K19" s="459"/>
      <c r="M19" s="14"/>
    </row>
    <row r="20" spans="1:13" customFormat="1" ht="49.5" customHeight="1" thickBot="1">
      <c r="A20" s="14"/>
      <c r="B20" s="14"/>
      <c r="C20" s="13"/>
      <c r="D20" s="13"/>
      <c r="E20" s="19" t="s">
        <v>152</v>
      </c>
      <c r="F20" s="14"/>
      <c r="G20" s="60" t="s">
        <v>187</v>
      </c>
      <c r="H20" s="446" t="s">
        <v>186</v>
      </c>
      <c r="I20" s="446"/>
      <c r="J20" s="446"/>
      <c r="K20" s="447"/>
      <c r="M20" s="14"/>
    </row>
    <row r="21" spans="1:13" customFormat="1" ht="49.5" customHeight="1" thickBot="1">
      <c r="A21" s="14"/>
      <c r="B21" s="14"/>
      <c r="C21" s="13"/>
      <c r="D21" s="13"/>
      <c r="E21" s="19" t="s">
        <v>152</v>
      </c>
      <c r="F21" s="14"/>
      <c r="G21" s="24"/>
      <c r="H21" s="27" t="s">
        <v>1090</v>
      </c>
      <c r="I21" s="193" t="s">
        <v>3023</v>
      </c>
      <c r="J21" s="170" cm="1">
        <f t="array" aca="1" ref="J21" ca="1">INDIRECT(ADDRESS(7,MATCH($H21,国表!$A$3:$LQ$3,0),1,1,"国表"))</f>
        <v>0.76500000000000001</v>
      </c>
      <c r="K21" s="171" cm="1">
        <f t="array" aca="1" ref="K21" ca="1">INDIRECT(ADDRESS($C$3,MATCH($H21,都道府県表!$A$3:$LQ$3,0),1,1,"都道府県表"))</f>
        <v>0.67500000000000004</v>
      </c>
      <c r="L21" s="183"/>
      <c r="M21" s="14"/>
    </row>
    <row r="22" spans="1:13" customFormat="1" ht="49.5" customHeight="1">
      <c r="A22" s="14"/>
      <c r="B22" s="14"/>
      <c r="C22" s="13"/>
      <c r="D22" s="13"/>
      <c r="E22" s="32" t="s">
        <v>175</v>
      </c>
      <c r="F22" s="14"/>
      <c r="G22" s="26" t="s">
        <v>189</v>
      </c>
      <c r="H22" s="467" t="s">
        <v>188</v>
      </c>
      <c r="I22" s="469"/>
      <c r="J22" s="469"/>
      <c r="K22" s="470"/>
      <c r="M22" s="14"/>
    </row>
    <row r="23" spans="1:13" customFormat="1" ht="49.5" customHeight="1">
      <c r="A23" s="14"/>
      <c r="B23" s="14"/>
      <c r="C23" s="13"/>
      <c r="D23" s="13"/>
      <c r="E23" s="32"/>
      <c r="F23" s="14"/>
      <c r="G23" s="24"/>
      <c r="H23" s="31" t="s">
        <v>1129</v>
      </c>
      <c r="I23" s="51" t="s">
        <v>3024</v>
      </c>
      <c r="J23" s="166" cm="1">
        <f t="array" aca="1" ref="J23" ca="1">INDIRECT(ADDRESS(7,MATCH($H23,国表!$A$3:$LQ$3,0),1,1,"国表"))</f>
        <v>0.66900000000000004</v>
      </c>
      <c r="K23" s="167" cm="1">
        <f t="array" aca="1" ref="K23" ca="1">INDIRECT(ADDRESS($C$3,MATCH($H23,都道府県表!$A$3:$LQ$3,0),1,1,"都道府県表"))</f>
        <v>0.64500000000000002</v>
      </c>
      <c r="L23" s="183"/>
      <c r="M23" s="14"/>
    </row>
    <row r="24" spans="1:13" customFormat="1" ht="49.5" customHeight="1">
      <c r="A24" s="14"/>
      <c r="B24" s="14"/>
      <c r="C24" s="13"/>
      <c r="D24" s="13"/>
      <c r="E24" s="14"/>
      <c r="F24" s="14"/>
      <c r="G24" s="26" t="s">
        <v>190</v>
      </c>
      <c r="H24" s="471" t="s">
        <v>195</v>
      </c>
      <c r="I24" s="472"/>
      <c r="J24" s="472"/>
      <c r="K24" s="473"/>
      <c r="M24" s="14"/>
    </row>
    <row r="25" spans="1:13" customFormat="1" ht="49.5" customHeight="1">
      <c r="A25" s="14"/>
      <c r="B25" s="14"/>
      <c r="C25" s="13"/>
      <c r="D25" s="13"/>
      <c r="E25" s="14"/>
      <c r="F25" s="14"/>
      <c r="G25" s="24"/>
      <c r="H25" s="33" t="s">
        <v>196</v>
      </c>
      <c r="I25" s="34" t="s">
        <v>196</v>
      </c>
      <c r="J25" s="172" t="s">
        <v>197</v>
      </c>
      <c r="K25" s="173" t="s">
        <v>197</v>
      </c>
      <c r="M25" s="14"/>
    </row>
    <row r="26" spans="1:13" customFormat="1" ht="49.5" customHeight="1">
      <c r="A26" s="14"/>
      <c r="B26" s="14"/>
      <c r="C26" s="13"/>
      <c r="D26" s="13"/>
      <c r="F26" s="14"/>
      <c r="G26" s="22" t="s">
        <v>191</v>
      </c>
      <c r="H26" s="471" t="s">
        <v>536</v>
      </c>
      <c r="I26" s="472"/>
      <c r="J26" s="472"/>
      <c r="K26" s="473"/>
      <c r="M26" s="14"/>
    </row>
    <row r="27" spans="1:13" customFormat="1" ht="49.5" customHeight="1" thickBot="1">
      <c r="A27" s="14"/>
      <c r="B27" s="14"/>
      <c r="C27" s="13"/>
      <c r="D27" s="13"/>
      <c r="F27" s="14"/>
      <c r="G27" s="50"/>
      <c r="H27" s="20" t="s">
        <v>1149</v>
      </c>
      <c r="I27" s="23" t="s">
        <v>537</v>
      </c>
      <c r="J27" s="61" cm="1">
        <f t="array" aca="1" ref="J27" ca="1">INDIRECT(ADDRESS(7,MATCH($H27,国表!$A$3:$LQ$3,0),1,1,"国表"))</f>
        <v>0.47099999999999997</v>
      </c>
      <c r="K27" s="62" cm="1">
        <f t="array" aca="1" ref="K27" ca="1">INDIRECT(ADDRESS($C$3,MATCH($H27,都道府県表!$A$3:$LQ$3,0),1,1,"都道府県表"))</f>
        <v>0.36299999999999999</v>
      </c>
      <c r="M27" s="14"/>
    </row>
    <row r="28" spans="1:13" customFormat="1" ht="49.5" customHeight="1" thickBot="1">
      <c r="A28" s="14"/>
      <c r="B28" s="14"/>
      <c r="C28" s="13"/>
      <c r="D28" s="13"/>
      <c r="E28" s="463"/>
      <c r="F28" s="14"/>
      <c r="G28" s="14"/>
      <c r="H28" s="14"/>
      <c r="I28" s="184"/>
      <c r="J28" s="14"/>
      <c r="K28" s="14"/>
      <c r="M28" s="14"/>
    </row>
    <row r="29" spans="1:13" customFormat="1" ht="49.5" customHeight="1" thickBot="1">
      <c r="A29" s="14"/>
      <c r="B29" s="14"/>
      <c r="C29" s="13"/>
      <c r="D29" s="13"/>
      <c r="E29" s="463"/>
      <c r="F29" s="14"/>
      <c r="G29" s="457" t="s">
        <v>172</v>
      </c>
      <c r="H29" s="458"/>
      <c r="I29" s="458"/>
      <c r="J29" s="458"/>
      <c r="K29" s="459"/>
      <c r="M29" s="14"/>
    </row>
    <row r="30" spans="1:13" customFormat="1" ht="49.5" customHeight="1" thickBot="1">
      <c r="A30" s="14"/>
      <c r="B30" s="14"/>
      <c r="C30" s="13"/>
      <c r="D30" s="13"/>
      <c r="E30" s="19" t="s">
        <v>152</v>
      </c>
      <c r="F30" s="14"/>
      <c r="G30" s="60" t="s">
        <v>193</v>
      </c>
      <c r="H30" s="446" t="s">
        <v>192</v>
      </c>
      <c r="I30" s="446"/>
      <c r="J30" s="446"/>
      <c r="K30" s="447"/>
      <c r="M30" s="14"/>
    </row>
    <row r="31" spans="1:13" customFormat="1" ht="49.5" customHeight="1" thickBot="1">
      <c r="A31" s="14"/>
      <c r="B31" s="14"/>
      <c r="C31" s="13"/>
      <c r="D31" s="13"/>
      <c r="E31" s="19" t="s">
        <v>152</v>
      </c>
      <c r="F31" s="14"/>
      <c r="G31" s="24"/>
      <c r="H31" s="27" t="s">
        <v>1133</v>
      </c>
      <c r="I31" s="193" t="s">
        <v>3025</v>
      </c>
      <c r="J31" s="170" cm="1">
        <f t="array" aca="1" ref="J31" ca="1">INDIRECT(ADDRESS(7,MATCH($H31,国表!$A$3:$LQ$3,0),1,1,"国表"))</f>
        <v>0.27500000000000002</v>
      </c>
      <c r="K31" s="171" cm="1">
        <f t="array" aca="1" ref="K31" ca="1">INDIRECT(ADDRESS($C$3,MATCH($H31,都道府県表!$A$3:$LQ$3,0),1,1,"都道府県表"))</f>
        <v>0.28000000000000003</v>
      </c>
      <c r="L31" s="183"/>
      <c r="M31" s="14"/>
    </row>
    <row r="32" spans="1:13" customFormat="1" ht="49.5" customHeight="1">
      <c r="A32" s="14"/>
      <c r="B32" s="14"/>
      <c r="C32" s="13"/>
      <c r="D32" s="13"/>
      <c r="E32" s="32" t="s">
        <v>175</v>
      </c>
      <c r="F32" s="14"/>
      <c r="G32" s="22" t="s">
        <v>194</v>
      </c>
      <c r="H32" s="471" t="s">
        <v>198</v>
      </c>
      <c r="I32" s="472"/>
      <c r="J32" s="472"/>
      <c r="K32" s="473"/>
      <c r="M32" s="14"/>
    </row>
    <row r="33" spans="1:18" customFormat="1" ht="49.5" customHeight="1" thickBot="1">
      <c r="A33" s="14"/>
      <c r="B33" s="14"/>
      <c r="C33" s="13"/>
      <c r="D33" s="13"/>
      <c r="F33" s="14"/>
      <c r="G33" s="50"/>
      <c r="H33" s="92" t="s">
        <v>196</v>
      </c>
      <c r="I33" s="93" t="s">
        <v>196</v>
      </c>
      <c r="J33" s="94" t="s">
        <v>197</v>
      </c>
      <c r="K33" s="95" t="s">
        <v>197</v>
      </c>
      <c r="M33" s="14"/>
    </row>
    <row r="34" spans="1:18" customFormat="1" ht="49.5" customHeight="1">
      <c r="A34" s="14"/>
      <c r="B34" s="14"/>
      <c r="C34" s="13"/>
      <c r="D34" s="13"/>
      <c r="E34" s="14"/>
      <c r="F34" s="14"/>
      <c r="G34" s="14"/>
      <c r="H34" s="14"/>
      <c r="I34" s="184"/>
      <c r="J34" s="14"/>
      <c r="K34" s="14"/>
      <c r="M34" s="14"/>
    </row>
    <row r="35" spans="1:18" customFormat="1" ht="49.5" customHeight="1">
      <c r="A35" s="14"/>
      <c r="B35" s="14"/>
      <c r="C35" s="13"/>
      <c r="D35" s="13"/>
      <c r="E35" s="14"/>
      <c r="F35" s="14"/>
      <c r="G35" s="14"/>
      <c r="H35" s="14"/>
      <c r="I35" s="14"/>
      <c r="J35" s="14"/>
      <c r="K35" s="14"/>
      <c r="M35" s="14"/>
      <c r="N35" s="14"/>
      <c r="O35" s="14"/>
      <c r="P35" s="14"/>
      <c r="Q35" s="14"/>
      <c r="R35" s="14"/>
    </row>
    <row r="36" spans="1:18" customFormat="1" ht="49.5" customHeight="1">
      <c r="A36" s="14"/>
      <c r="B36" s="14"/>
      <c r="C36" s="13"/>
      <c r="D36" s="13"/>
      <c r="E36" s="14"/>
      <c r="F36" s="14"/>
      <c r="G36" s="14"/>
      <c r="H36" s="14"/>
      <c r="I36" s="14"/>
      <c r="J36" s="14"/>
      <c r="K36" s="14"/>
      <c r="M36" s="14"/>
      <c r="N36" s="14"/>
      <c r="O36" s="14"/>
      <c r="P36" s="14"/>
      <c r="Q36" s="14"/>
      <c r="R36" s="14"/>
    </row>
    <row r="37" spans="1:18" customFormat="1" ht="49.5" customHeight="1">
      <c r="A37" s="14"/>
      <c r="B37" s="14"/>
      <c r="C37" s="13"/>
      <c r="D37" s="13"/>
      <c r="E37" s="14"/>
      <c r="F37" s="14"/>
      <c r="G37" s="14"/>
      <c r="H37" s="14"/>
      <c r="I37" s="14"/>
      <c r="J37" s="14"/>
      <c r="K37" s="14"/>
      <c r="M37" s="14"/>
      <c r="N37" s="14"/>
      <c r="O37" s="14"/>
      <c r="P37" s="14"/>
      <c r="Q37" s="14"/>
      <c r="R37" s="14"/>
    </row>
    <row r="38" spans="1:18" customFormat="1" ht="49.5" customHeight="1">
      <c r="A38" s="14"/>
      <c r="B38" s="14"/>
      <c r="C38" s="13"/>
      <c r="D38" s="13"/>
      <c r="E38" s="14"/>
      <c r="F38" s="14"/>
      <c r="G38" s="14"/>
      <c r="H38" s="14"/>
      <c r="I38" s="14"/>
      <c r="J38" s="14"/>
      <c r="K38" s="14"/>
      <c r="M38" s="14"/>
      <c r="N38" s="14"/>
      <c r="O38" s="14"/>
      <c r="P38" s="14"/>
      <c r="Q38" s="14"/>
      <c r="R38" s="14"/>
    </row>
    <row r="39" spans="1:18" customFormat="1" ht="49.5" customHeight="1">
      <c r="A39" s="14"/>
      <c r="B39" s="14"/>
      <c r="C39" s="13"/>
      <c r="D39" s="13"/>
      <c r="E39" s="14"/>
      <c r="F39" s="14"/>
      <c r="G39" s="14"/>
      <c r="H39" s="14"/>
      <c r="I39" s="14"/>
      <c r="J39" s="14"/>
      <c r="K39" s="14"/>
      <c r="M39" s="14"/>
      <c r="N39" s="14"/>
      <c r="O39" s="14"/>
      <c r="P39" s="14"/>
      <c r="Q39" s="14"/>
      <c r="R39" s="14"/>
    </row>
    <row r="40" spans="1:18" customFormat="1" ht="49.5" customHeight="1">
      <c r="A40" s="14"/>
      <c r="B40" s="14"/>
      <c r="C40" s="13"/>
      <c r="D40" s="13"/>
      <c r="E40" s="14"/>
      <c r="F40" s="14"/>
      <c r="G40" s="14"/>
      <c r="H40" s="14"/>
      <c r="I40" s="14"/>
      <c r="J40" s="14"/>
      <c r="K40" s="14"/>
      <c r="M40" s="14"/>
      <c r="N40" s="14"/>
      <c r="O40" s="14"/>
      <c r="P40" s="14"/>
      <c r="Q40" s="14"/>
      <c r="R40" s="14"/>
    </row>
    <row r="41" spans="1:18" customFormat="1" ht="49.5" customHeight="1">
      <c r="A41" s="14"/>
      <c r="B41" s="14"/>
      <c r="C41" s="13"/>
      <c r="D41" s="13"/>
      <c r="E41" s="14"/>
      <c r="F41" s="14"/>
      <c r="G41" s="14"/>
      <c r="H41" s="14"/>
      <c r="I41" s="14"/>
      <c r="J41" s="14"/>
      <c r="K41" s="14"/>
      <c r="M41" s="14"/>
      <c r="N41" s="14"/>
      <c r="O41" s="14"/>
      <c r="P41" s="14"/>
      <c r="Q41" s="14"/>
      <c r="R41" s="14"/>
    </row>
    <row r="42" spans="1:18" customFormat="1" ht="49.5" customHeight="1">
      <c r="A42" s="14"/>
      <c r="B42" s="14"/>
      <c r="C42" s="13"/>
      <c r="D42" s="13"/>
      <c r="E42" s="14"/>
      <c r="F42" s="14"/>
      <c r="G42" s="14"/>
      <c r="H42" s="14"/>
      <c r="I42" s="14"/>
      <c r="J42" s="14"/>
      <c r="K42" s="14"/>
      <c r="M42" s="14"/>
      <c r="N42" s="14"/>
      <c r="O42" s="14"/>
      <c r="P42" s="14"/>
      <c r="Q42" s="14"/>
      <c r="R42" s="14"/>
    </row>
    <row r="43" spans="1:18" customFormat="1" ht="49.5" customHeight="1">
      <c r="A43" s="14"/>
      <c r="B43" s="14"/>
      <c r="C43" s="13"/>
      <c r="D43" s="13"/>
      <c r="E43" s="14"/>
      <c r="F43" s="14"/>
      <c r="G43" s="14"/>
      <c r="H43" s="14"/>
      <c r="I43" s="14"/>
      <c r="J43" s="14"/>
      <c r="K43" s="14"/>
      <c r="M43" s="14"/>
      <c r="N43" s="14"/>
      <c r="O43" s="14"/>
      <c r="P43" s="14"/>
      <c r="Q43" s="14"/>
      <c r="R43" s="14"/>
    </row>
    <row r="44" spans="1:18" ht="49.5" customHeight="1"/>
    <row r="45" spans="1:18" ht="49.5" customHeight="1"/>
    <row r="46" spans="1:18" ht="49.5" customHeight="1"/>
    <row r="47" spans="1:18" ht="49.5" customHeight="1"/>
    <row r="48" spans="1: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0">
    <mergeCell ref="H20:K20"/>
    <mergeCell ref="H22:K22"/>
    <mergeCell ref="E18:E19"/>
    <mergeCell ref="G19:K19"/>
    <mergeCell ref="H12:K12"/>
    <mergeCell ref="O10:R10"/>
    <mergeCell ref="O12:R12"/>
    <mergeCell ref="H10:K10"/>
    <mergeCell ref="H14:K14"/>
    <mergeCell ref="A1:R1"/>
    <mergeCell ref="G6:K6"/>
    <mergeCell ref="N6:R6"/>
    <mergeCell ref="G9:K9"/>
    <mergeCell ref="N9:R9"/>
    <mergeCell ref="H24:K24"/>
    <mergeCell ref="H26:K26"/>
    <mergeCell ref="H30:K30"/>
    <mergeCell ref="H32:K32"/>
    <mergeCell ref="E28:E29"/>
    <mergeCell ref="G29:K29"/>
  </mergeCells>
  <phoneticPr fontId="6"/>
  <dataValidations count="1">
    <dataValidation type="list" allowBlank="1" showInputMessage="1" showErrorMessage="1" sqref="B3" xr:uid="{38A4A7F9-6EE1-4D91-88AA-E60F4A514644}">
      <formula1>都道府県</formula1>
    </dataValidation>
  </dataValidations>
  <pageMargins left="0.7" right="0.7" top="0.75" bottom="0.75" header="0.3" footer="0.3"/>
  <pageSetup paperSize="9" scale="3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56</vt:i4>
      </vt:variant>
    </vt:vector>
  </HeadingPairs>
  <TitlesOfParts>
    <vt:vector size="72" baseType="lpstr">
      <vt:lpstr>NameDef</vt:lpstr>
      <vt:lpstr>評価支援シート（一次予防分野）</vt:lpstr>
      <vt:lpstr>評価支援シート（早期発見・検診）</vt:lpstr>
      <vt:lpstr>評価支援シート（医療提供体制）</vt:lpstr>
      <vt:lpstr>評価支援シート（療法分野）</vt:lpstr>
      <vt:lpstr>評価支援シート（チーム医療分野）</vt:lpstr>
      <vt:lpstr>評価支援シート（ゲノム分野）</vt:lpstr>
      <vt:lpstr>評価支援シート（緩和ケア分野）</vt:lpstr>
      <vt:lpstr>評価支援シート（相談支援分野）</vt:lpstr>
      <vt:lpstr>評価支援シート（在宅分野）</vt:lpstr>
      <vt:lpstr>評価支援シート（社会分野）</vt:lpstr>
      <vt:lpstr>国表</vt:lpstr>
      <vt:lpstr>都道府県表</vt:lpstr>
      <vt:lpstr>二次医療圏表</vt:lpstr>
      <vt:lpstr>都道府県表（NDB-SCR）</vt:lpstr>
      <vt:lpstr>二次医療圏表（NDB-SCR）</vt:lpstr>
      <vt:lpstr>愛知県</vt:lpstr>
      <vt:lpstr>愛媛県</vt:lpstr>
      <vt:lpstr>茨城県</vt:lpstr>
      <vt:lpstr>岡山県</vt:lpstr>
      <vt:lpstr>沖縄県</vt:lpstr>
      <vt:lpstr>各種がんの5年相対生存率</vt:lpstr>
      <vt:lpstr>各種がんの死亡率</vt:lpstr>
      <vt:lpstr>各種がんの罹患率</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在宅がん医療の提供量</vt:lpstr>
      <vt:lpstr>埼玉県</vt:lpstr>
      <vt:lpstr>三重県</vt:lpstr>
      <vt:lpstr>山形県</vt:lpstr>
      <vt:lpstr>山口県</vt:lpstr>
      <vt:lpstr>山梨県</vt:lpstr>
      <vt:lpstr>滋賀県</vt:lpstr>
      <vt:lpstr>鹿児島県</vt:lpstr>
      <vt:lpstr>手術の標準的治療</vt:lpstr>
      <vt:lpstr>秋田県</vt:lpstr>
      <vt:lpstr>新潟県</vt:lpstr>
      <vt:lpstr>神奈川県</vt:lpstr>
      <vt:lpstr>青森県</vt:lpstr>
      <vt:lpstr>静岡県</vt:lpstr>
      <vt:lpstr>石川県</vt:lpstr>
      <vt:lpstr>千葉県</vt:lpstr>
      <vt:lpstr>全がんの死亡率</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放射線の標準的治療</vt:lpstr>
      <vt:lpstr>北海道</vt:lpstr>
      <vt:lpstr>薬物療法の標準的治療</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wellness</dc:creator>
  <cp:lastModifiedBy>Maki IWAI</cp:lastModifiedBy>
  <dcterms:created xsi:type="dcterms:W3CDTF">2015-06-05T18:19:34Z</dcterms:created>
  <dcterms:modified xsi:type="dcterms:W3CDTF">2021-08-19T02:49:00Z</dcterms:modified>
</cp:coreProperties>
</file>